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queryTables/queryTable3.xml" ContentType="application/vnd.openxmlformats-officedocument.spreadsheetml.queryTable+xml"/>
  <Override PartName="/xl/tables/table6.xml" ContentType="application/vnd.openxmlformats-officedocument.spreadsheetml.table+xml"/>
  <Override PartName="/xl/tables/table7.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8.xml" ContentType="application/vnd.openxmlformats-officedocument.spreadsheetml.table+xml"/>
  <Override PartName="/xl/queryTables/queryTable4.xml" ContentType="application/vnd.openxmlformats-officedocument.spreadsheetml.queryTable+xml"/>
  <Override PartName="/xl/tables/table9.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Kadar\OneDrive\Desktop\"/>
    </mc:Choice>
  </mc:AlternateContent>
  <xr:revisionPtr revIDLastSave="0" documentId="13_ncr:1_{2F3DA7D5-FA29-48DB-A4BE-5C9D83F5E867}" xr6:coauthVersionLast="47" xr6:coauthVersionMax="47" xr10:uidLastSave="{00000000-0000-0000-0000-000000000000}"/>
  <bookViews>
    <workbookView xWindow="-120" yWindow="-120" windowWidth="29040" windowHeight="15720" firstSheet="8" activeTab="11" xr2:uid="{0406A426-CE30-44E6-8F9E-9C7137417D11}"/>
  </bookViews>
  <sheets>
    <sheet name="customer_imp" sheetId="5" r:id="rId1"/>
    <sheet name="CUST" sheetId="1" r:id="rId2"/>
    <sheet name="prod_imp" sheetId="6" r:id="rId3"/>
    <sheet name="PRODS" sheetId="2" r:id="rId4"/>
    <sheet name="stores_imp" sheetId="7" r:id="rId5"/>
    <sheet name="STO" sheetId="3" r:id="rId6"/>
    <sheet name="Descriptive Statistics" sheetId="12" r:id="rId7"/>
    <sheet name="Detail1" sheetId="14" state="hidden" r:id="rId8"/>
    <sheet name="Pivot Tables" sheetId="13" r:id="rId9"/>
    <sheet name="sale_imp" sheetId="8" r:id="rId10"/>
    <sheet name="SAL" sheetId="4" r:id="rId11"/>
    <sheet name="DASHBOARD" sheetId="15" r:id="rId12"/>
    <sheet name="Sheet1" sheetId="16" r:id="rId13"/>
  </sheets>
  <definedNames>
    <definedName name="ExternalData_1" localSheetId="0" hidden="1">customer_imp!$A$1:$G$501</definedName>
    <definedName name="ExternalData_1" localSheetId="2" hidden="1">prod_imp!$A$1:$E$101</definedName>
    <definedName name="ExternalData_1" localSheetId="9" hidden="1">sale_imp!$A$1:$R$2001</definedName>
    <definedName name="ExternalData_1" localSheetId="4" hidden="1">stores_imp!$A$1:$E$21</definedName>
    <definedName name="Slicer_AGE_GROUP">#N/A</definedName>
    <definedName name="Slicer_Category">#N/A</definedName>
    <definedName name="Slicer_Loyalyty">#N/A</definedName>
    <definedName name="Slicer_Region">#N/A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B2" i="8" l="1"/>
  <c r="AB3" i="8"/>
  <c r="AB4" i="8"/>
  <c r="AB5" i="8"/>
  <c r="AB6" i="8"/>
  <c r="AB7" i="8"/>
  <c r="AB8" i="8"/>
  <c r="AB9" i="8"/>
  <c r="AB10" i="8"/>
  <c r="AB11" i="8"/>
  <c r="AB12" i="8"/>
  <c r="AB13" i="8"/>
  <c r="AB14" i="8"/>
  <c r="AB15" i="8"/>
  <c r="AB16" i="8"/>
  <c r="AB17" i="8"/>
  <c r="AB18" i="8"/>
  <c r="AB19" i="8"/>
  <c r="AB20" i="8"/>
  <c r="AB21" i="8"/>
  <c r="AB22" i="8"/>
  <c r="AB23" i="8"/>
  <c r="AB24" i="8"/>
  <c r="AB25" i="8"/>
  <c r="AB26" i="8"/>
  <c r="AB27" i="8"/>
  <c r="AB28" i="8"/>
  <c r="AB29" i="8"/>
  <c r="AB30" i="8"/>
  <c r="AB31" i="8"/>
  <c r="AB32" i="8"/>
  <c r="AB33" i="8"/>
  <c r="AB34" i="8"/>
  <c r="AB35" i="8"/>
  <c r="AB36" i="8"/>
  <c r="AB37" i="8"/>
  <c r="AB38" i="8"/>
  <c r="AB39" i="8"/>
  <c r="AB40" i="8"/>
  <c r="AB41" i="8"/>
  <c r="AB42" i="8"/>
  <c r="AB43" i="8"/>
  <c r="AB44" i="8"/>
  <c r="AB45" i="8"/>
  <c r="AB46" i="8"/>
  <c r="AB47" i="8"/>
  <c r="AB48" i="8"/>
  <c r="AB49" i="8"/>
  <c r="AB50" i="8"/>
  <c r="AB51" i="8"/>
  <c r="AB52" i="8"/>
  <c r="AB53" i="8"/>
  <c r="AB54" i="8"/>
  <c r="AB55" i="8"/>
  <c r="AB56" i="8"/>
  <c r="AB57" i="8"/>
  <c r="AB58" i="8"/>
  <c r="AB59" i="8"/>
  <c r="AB60" i="8"/>
  <c r="AB61" i="8"/>
  <c r="AB62" i="8"/>
  <c r="AB63" i="8"/>
  <c r="AB64" i="8"/>
  <c r="AB65" i="8"/>
  <c r="AB66" i="8"/>
  <c r="AB67" i="8"/>
  <c r="AB68" i="8"/>
  <c r="AB69" i="8"/>
  <c r="AB70" i="8"/>
  <c r="AB71" i="8"/>
  <c r="AB72" i="8"/>
  <c r="AB73" i="8"/>
  <c r="AB74" i="8"/>
  <c r="AB75" i="8"/>
  <c r="AB76" i="8"/>
  <c r="AB77" i="8"/>
  <c r="AB78" i="8"/>
  <c r="AB79" i="8"/>
  <c r="AB80" i="8"/>
  <c r="AB81" i="8"/>
  <c r="AB82" i="8"/>
  <c r="AB83" i="8"/>
  <c r="AB84" i="8"/>
  <c r="AB85" i="8"/>
  <c r="AB86" i="8"/>
  <c r="AB87" i="8"/>
  <c r="AB88" i="8"/>
  <c r="AB89" i="8"/>
  <c r="AB90" i="8"/>
  <c r="AB91" i="8"/>
  <c r="AB92" i="8"/>
  <c r="AB93" i="8"/>
  <c r="AB94" i="8"/>
  <c r="AB95" i="8"/>
  <c r="AB96" i="8"/>
  <c r="AB97" i="8"/>
  <c r="AB98" i="8"/>
  <c r="AB99" i="8"/>
  <c r="AB100" i="8"/>
  <c r="AB101" i="8"/>
  <c r="AB102" i="8"/>
  <c r="AB103" i="8"/>
  <c r="AB104" i="8"/>
  <c r="AB105" i="8"/>
  <c r="AB106" i="8"/>
  <c r="AB107" i="8"/>
  <c r="AB108" i="8"/>
  <c r="AB109" i="8"/>
  <c r="AB110" i="8"/>
  <c r="AB111" i="8"/>
  <c r="AB112" i="8"/>
  <c r="AB113" i="8"/>
  <c r="AB114" i="8"/>
  <c r="AB115" i="8"/>
  <c r="AB116" i="8"/>
  <c r="AB117" i="8"/>
  <c r="AB118" i="8"/>
  <c r="AB119" i="8"/>
  <c r="AB120" i="8"/>
  <c r="AB121" i="8"/>
  <c r="AB122" i="8"/>
  <c r="AB123" i="8"/>
  <c r="AB124" i="8"/>
  <c r="AB125" i="8"/>
  <c r="AB126" i="8"/>
  <c r="AB127" i="8"/>
  <c r="AB128" i="8"/>
  <c r="AB129" i="8"/>
  <c r="AB130" i="8"/>
  <c r="AB131" i="8"/>
  <c r="AB132" i="8"/>
  <c r="AB133" i="8"/>
  <c r="AB134" i="8"/>
  <c r="AB135" i="8"/>
  <c r="AB136" i="8"/>
  <c r="AB137" i="8"/>
  <c r="AB138" i="8"/>
  <c r="AB139" i="8"/>
  <c r="AB140" i="8"/>
  <c r="AB141" i="8"/>
  <c r="AB142" i="8"/>
  <c r="AB143" i="8"/>
  <c r="AB144" i="8"/>
  <c r="AB145" i="8"/>
  <c r="AB146" i="8"/>
  <c r="AB147" i="8"/>
  <c r="AB148" i="8"/>
  <c r="AB149" i="8"/>
  <c r="AB150" i="8"/>
  <c r="AB151" i="8"/>
  <c r="AB152" i="8"/>
  <c r="AB153" i="8"/>
  <c r="AB154" i="8"/>
  <c r="AB155" i="8"/>
  <c r="AB156" i="8"/>
  <c r="AB157" i="8"/>
  <c r="AB158" i="8"/>
  <c r="AB159" i="8"/>
  <c r="AB160" i="8"/>
  <c r="AB161" i="8"/>
  <c r="AB162" i="8"/>
  <c r="AB163" i="8"/>
  <c r="AB164" i="8"/>
  <c r="AB165" i="8"/>
  <c r="AB166" i="8"/>
  <c r="AB167" i="8"/>
  <c r="AB168" i="8"/>
  <c r="AB169" i="8"/>
  <c r="AB170" i="8"/>
  <c r="AB171" i="8"/>
  <c r="AB172" i="8"/>
  <c r="AB173" i="8"/>
  <c r="AB174" i="8"/>
  <c r="AB175" i="8"/>
  <c r="AB176" i="8"/>
  <c r="AB177" i="8"/>
  <c r="AB178" i="8"/>
  <c r="AB179" i="8"/>
  <c r="AB180" i="8"/>
  <c r="AB181" i="8"/>
  <c r="AB182" i="8"/>
  <c r="AB183" i="8"/>
  <c r="AB184" i="8"/>
  <c r="AB185" i="8"/>
  <c r="AB186" i="8"/>
  <c r="AB187" i="8"/>
  <c r="AB188" i="8"/>
  <c r="AB189" i="8"/>
  <c r="AB190" i="8"/>
  <c r="AB191" i="8"/>
  <c r="AB192" i="8"/>
  <c r="AB193" i="8"/>
  <c r="AB194" i="8"/>
  <c r="AB195" i="8"/>
  <c r="AB196" i="8"/>
  <c r="AB197" i="8"/>
  <c r="AB198" i="8"/>
  <c r="AB199" i="8"/>
  <c r="AB200" i="8"/>
  <c r="AB201" i="8"/>
  <c r="AB202" i="8"/>
  <c r="AB203" i="8"/>
  <c r="AB204" i="8"/>
  <c r="AB205" i="8"/>
  <c r="AB206" i="8"/>
  <c r="AB207" i="8"/>
  <c r="AB208" i="8"/>
  <c r="AB209" i="8"/>
  <c r="AB210" i="8"/>
  <c r="AB211" i="8"/>
  <c r="AB212" i="8"/>
  <c r="AB213" i="8"/>
  <c r="AB214" i="8"/>
  <c r="AB215" i="8"/>
  <c r="AB216" i="8"/>
  <c r="AB217" i="8"/>
  <c r="AB218" i="8"/>
  <c r="AB219" i="8"/>
  <c r="AB220" i="8"/>
  <c r="AB221" i="8"/>
  <c r="AB222" i="8"/>
  <c r="AB223" i="8"/>
  <c r="AB224" i="8"/>
  <c r="AB225" i="8"/>
  <c r="AB226" i="8"/>
  <c r="AB227" i="8"/>
  <c r="AB228" i="8"/>
  <c r="AB229" i="8"/>
  <c r="AB230" i="8"/>
  <c r="AB231" i="8"/>
  <c r="AB232" i="8"/>
  <c r="AB233" i="8"/>
  <c r="AB234" i="8"/>
  <c r="AB235" i="8"/>
  <c r="AB236" i="8"/>
  <c r="AB237" i="8"/>
  <c r="AB238" i="8"/>
  <c r="AB239" i="8"/>
  <c r="AB240" i="8"/>
  <c r="AB241" i="8"/>
  <c r="AB242" i="8"/>
  <c r="AB243" i="8"/>
  <c r="AB244" i="8"/>
  <c r="AB245" i="8"/>
  <c r="AB246" i="8"/>
  <c r="AB247" i="8"/>
  <c r="AB248" i="8"/>
  <c r="AB249" i="8"/>
  <c r="AB250" i="8"/>
  <c r="AB251" i="8"/>
  <c r="AB252" i="8"/>
  <c r="AB253" i="8"/>
  <c r="AB254" i="8"/>
  <c r="AB255" i="8"/>
  <c r="AB256" i="8"/>
  <c r="AB257" i="8"/>
  <c r="AB258" i="8"/>
  <c r="AB259" i="8"/>
  <c r="AB260" i="8"/>
  <c r="AB261" i="8"/>
  <c r="AB262" i="8"/>
  <c r="AB263" i="8"/>
  <c r="AB264" i="8"/>
  <c r="AB265" i="8"/>
  <c r="AB266" i="8"/>
  <c r="AB267" i="8"/>
  <c r="AB268" i="8"/>
  <c r="AB269" i="8"/>
  <c r="AB270" i="8"/>
  <c r="AB271" i="8"/>
  <c r="AB272" i="8"/>
  <c r="AB273" i="8"/>
  <c r="AB274" i="8"/>
  <c r="AB275" i="8"/>
  <c r="AB276" i="8"/>
  <c r="AB277" i="8"/>
  <c r="AB278" i="8"/>
  <c r="AB279" i="8"/>
  <c r="AB280" i="8"/>
  <c r="AB281" i="8"/>
  <c r="AB282" i="8"/>
  <c r="AB283" i="8"/>
  <c r="AB284" i="8"/>
  <c r="AB285" i="8"/>
  <c r="AB286" i="8"/>
  <c r="AB287" i="8"/>
  <c r="AB288" i="8"/>
  <c r="AB289" i="8"/>
  <c r="AB290" i="8"/>
  <c r="AB291" i="8"/>
  <c r="AB292" i="8"/>
  <c r="AB293" i="8"/>
  <c r="AB294" i="8"/>
  <c r="AB295" i="8"/>
  <c r="AB296" i="8"/>
  <c r="AB297" i="8"/>
  <c r="AB298" i="8"/>
  <c r="AB299" i="8"/>
  <c r="AB300" i="8"/>
  <c r="AB301" i="8"/>
  <c r="AB302" i="8"/>
  <c r="AB303" i="8"/>
  <c r="AB304" i="8"/>
  <c r="AB305" i="8"/>
  <c r="AB306" i="8"/>
  <c r="AB307" i="8"/>
  <c r="AB308" i="8"/>
  <c r="AB309" i="8"/>
  <c r="AB310" i="8"/>
  <c r="AB311" i="8"/>
  <c r="AB312" i="8"/>
  <c r="AB313" i="8"/>
  <c r="AB314" i="8"/>
  <c r="AB315" i="8"/>
  <c r="AB316" i="8"/>
  <c r="AB317" i="8"/>
  <c r="AB318" i="8"/>
  <c r="AB319" i="8"/>
  <c r="AB320" i="8"/>
  <c r="AB321" i="8"/>
  <c r="AB322" i="8"/>
  <c r="AB323" i="8"/>
  <c r="AB324" i="8"/>
  <c r="AB325" i="8"/>
  <c r="AB326" i="8"/>
  <c r="AB327" i="8"/>
  <c r="AB328" i="8"/>
  <c r="AB329" i="8"/>
  <c r="AB330" i="8"/>
  <c r="AB331" i="8"/>
  <c r="AB332" i="8"/>
  <c r="AB333" i="8"/>
  <c r="AB334" i="8"/>
  <c r="AB335" i="8"/>
  <c r="AB336" i="8"/>
  <c r="AB337" i="8"/>
  <c r="AB338" i="8"/>
  <c r="AB339" i="8"/>
  <c r="AB340" i="8"/>
  <c r="AB341" i="8"/>
  <c r="AB342" i="8"/>
  <c r="AB343" i="8"/>
  <c r="AB344" i="8"/>
  <c r="AB345" i="8"/>
  <c r="AB346" i="8"/>
  <c r="AB347" i="8"/>
  <c r="AB348" i="8"/>
  <c r="AB349" i="8"/>
  <c r="AB350" i="8"/>
  <c r="AB351" i="8"/>
  <c r="AB352" i="8"/>
  <c r="AB353" i="8"/>
  <c r="AB354" i="8"/>
  <c r="AB355" i="8"/>
  <c r="AB356" i="8"/>
  <c r="AB357" i="8"/>
  <c r="AB358" i="8"/>
  <c r="AB359" i="8"/>
  <c r="AB360" i="8"/>
  <c r="AB361" i="8"/>
  <c r="AB362" i="8"/>
  <c r="AB363" i="8"/>
  <c r="AB364" i="8"/>
  <c r="AB365" i="8"/>
  <c r="AB366" i="8"/>
  <c r="AB367" i="8"/>
  <c r="AB368" i="8"/>
  <c r="AB369" i="8"/>
  <c r="AB370" i="8"/>
  <c r="AB371" i="8"/>
  <c r="AB372" i="8"/>
  <c r="AB373" i="8"/>
  <c r="AB374" i="8"/>
  <c r="AB375" i="8"/>
  <c r="AB376" i="8"/>
  <c r="AB377" i="8"/>
  <c r="AB378" i="8"/>
  <c r="AB379" i="8"/>
  <c r="AB380" i="8"/>
  <c r="AB381" i="8"/>
  <c r="AB382" i="8"/>
  <c r="AB383" i="8"/>
  <c r="AB384" i="8"/>
  <c r="AB385" i="8"/>
  <c r="AB386" i="8"/>
  <c r="AB387" i="8"/>
  <c r="AB388" i="8"/>
  <c r="AB389" i="8"/>
  <c r="AB390" i="8"/>
  <c r="AB391" i="8"/>
  <c r="AB392" i="8"/>
  <c r="AB393" i="8"/>
  <c r="AB394" i="8"/>
  <c r="AB395" i="8"/>
  <c r="AB396" i="8"/>
  <c r="AB397" i="8"/>
  <c r="AB398" i="8"/>
  <c r="AB399" i="8"/>
  <c r="AB400" i="8"/>
  <c r="AB401" i="8"/>
  <c r="AB402" i="8"/>
  <c r="AB403" i="8"/>
  <c r="AB404" i="8"/>
  <c r="AB405" i="8"/>
  <c r="AB406" i="8"/>
  <c r="AB407" i="8"/>
  <c r="AB408" i="8"/>
  <c r="AB409" i="8"/>
  <c r="AB410" i="8"/>
  <c r="AB411" i="8"/>
  <c r="AB412" i="8"/>
  <c r="AB413" i="8"/>
  <c r="AB414" i="8"/>
  <c r="AB415" i="8"/>
  <c r="AB416" i="8"/>
  <c r="AB417" i="8"/>
  <c r="AB418" i="8"/>
  <c r="AB419" i="8"/>
  <c r="AB420" i="8"/>
  <c r="AB421" i="8"/>
  <c r="AB422" i="8"/>
  <c r="AB423" i="8"/>
  <c r="AB424" i="8"/>
  <c r="AB425" i="8"/>
  <c r="AB426" i="8"/>
  <c r="AB427" i="8"/>
  <c r="AB428" i="8"/>
  <c r="AB429" i="8"/>
  <c r="AB430" i="8"/>
  <c r="AB431" i="8"/>
  <c r="AB432" i="8"/>
  <c r="AB433" i="8"/>
  <c r="AB434" i="8"/>
  <c r="AB435" i="8"/>
  <c r="AB436" i="8"/>
  <c r="AB437" i="8"/>
  <c r="AB438" i="8"/>
  <c r="AB439" i="8"/>
  <c r="AB440" i="8"/>
  <c r="AB441" i="8"/>
  <c r="AB442" i="8"/>
  <c r="AB443" i="8"/>
  <c r="AB444" i="8"/>
  <c r="AB445" i="8"/>
  <c r="AB446" i="8"/>
  <c r="AB447" i="8"/>
  <c r="AB448" i="8"/>
  <c r="AB449" i="8"/>
  <c r="AB450" i="8"/>
  <c r="AB451" i="8"/>
  <c r="AB452" i="8"/>
  <c r="AB453" i="8"/>
  <c r="AB454" i="8"/>
  <c r="AB455" i="8"/>
  <c r="AB456" i="8"/>
  <c r="AB457" i="8"/>
  <c r="AB458" i="8"/>
  <c r="AB459" i="8"/>
  <c r="AB460" i="8"/>
  <c r="AB461" i="8"/>
  <c r="AB462" i="8"/>
  <c r="AB463" i="8"/>
  <c r="AB464" i="8"/>
  <c r="AB465" i="8"/>
  <c r="AB466" i="8"/>
  <c r="AB467" i="8"/>
  <c r="AB468" i="8"/>
  <c r="AB469" i="8"/>
  <c r="AB470" i="8"/>
  <c r="AB471" i="8"/>
  <c r="AB472" i="8"/>
  <c r="AB473" i="8"/>
  <c r="AB474" i="8"/>
  <c r="AB475" i="8"/>
  <c r="AB476" i="8"/>
  <c r="AB477" i="8"/>
  <c r="AB478" i="8"/>
  <c r="AB479" i="8"/>
  <c r="AB480" i="8"/>
  <c r="AB481" i="8"/>
  <c r="AB482" i="8"/>
  <c r="AB483" i="8"/>
  <c r="AB484" i="8"/>
  <c r="AB485" i="8"/>
  <c r="AB486" i="8"/>
  <c r="AB487" i="8"/>
  <c r="AB488" i="8"/>
  <c r="AB489" i="8"/>
  <c r="AB490" i="8"/>
  <c r="AB491" i="8"/>
  <c r="AB492" i="8"/>
  <c r="AB493" i="8"/>
  <c r="AB494" i="8"/>
  <c r="AB495" i="8"/>
  <c r="AB496" i="8"/>
  <c r="AB497" i="8"/>
  <c r="AB498" i="8"/>
  <c r="AB499" i="8"/>
  <c r="AB500" i="8"/>
  <c r="AB501" i="8"/>
  <c r="AB502" i="8"/>
  <c r="AB503" i="8"/>
  <c r="AB504" i="8"/>
  <c r="AB505" i="8"/>
  <c r="AB506" i="8"/>
  <c r="AB507" i="8"/>
  <c r="AB508" i="8"/>
  <c r="AB509" i="8"/>
  <c r="AB510" i="8"/>
  <c r="AB511" i="8"/>
  <c r="AB512" i="8"/>
  <c r="AB513" i="8"/>
  <c r="AB514" i="8"/>
  <c r="AB515" i="8"/>
  <c r="AB516" i="8"/>
  <c r="AB517" i="8"/>
  <c r="AB518" i="8"/>
  <c r="AB519" i="8"/>
  <c r="AB520" i="8"/>
  <c r="AB521" i="8"/>
  <c r="AB522" i="8"/>
  <c r="AB523" i="8"/>
  <c r="AB524" i="8"/>
  <c r="AB525" i="8"/>
  <c r="AB526" i="8"/>
  <c r="AB527" i="8"/>
  <c r="AB528" i="8"/>
  <c r="AB529" i="8"/>
  <c r="AB530" i="8"/>
  <c r="AB531" i="8"/>
  <c r="AB532" i="8"/>
  <c r="AB533" i="8"/>
  <c r="AB534" i="8"/>
  <c r="AB535" i="8"/>
  <c r="AB536" i="8"/>
  <c r="AB537" i="8"/>
  <c r="AB538" i="8"/>
  <c r="AB539" i="8"/>
  <c r="AB540" i="8"/>
  <c r="AB541" i="8"/>
  <c r="AB542" i="8"/>
  <c r="AB543" i="8"/>
  <c r="AB544" i="8"/>
  <c r="AB545" i="8"/>
  <c r="AB546" i="8"/>
  <c r="AB547" i="8"/>
  <c r="AB548" i="8"/>
  <c r="AB549" i="8"/>
  <c r="AB550" i="8"/>
  <c r="AB551" i="8"/>
  <c r="AB552" i="8"/>
  <c r="AB553" i="8"/>
  <c r="AB554" i="8"/>
  <c r="AB555" i="8"/>
  <c r="AB556" i="8"/>
  <c r="AB557" i="8"/>
  <c r="AB558" i="8"/>
  <c r="AB559" i="8"/>
  <c r="AB560" i="8"/>
  <c r="AB561" i="8"/>
  <c r="AB562" i="8"/>
  <c r="AB563" i="8"/>
  <c r="AB564" i="8"/>
  <c r="AB565" i="8"/>
  <c r="AB566" i="8"/>
  <c r="AB567" i="8"/>
  <c r="AB568" i="8"/>
  <c r="AB569" i="8"/>
  <c r="AB570" i="8"/>
  <c r="AB571" i="8"/>
  <c r="AB572" i="8"/>
  <c r="AB573" i="8"/>
  <c r="AB574" i="8"/>
  <c r="AB575" i="8"/>
  <c r="AB576" i="8"/>
  <c r="AB577" i="8"/>
  <c r="AB578" i="8"/>
  <c r="AB579" i="8"/>
  <c r="AB580" i="8"/>
  <c r="AB581" i="8"/>
  <c r="AB582" i="8"/>
  <c r="AB583" i="8"/>
  <c r="AB584" i="8"/>
  <c r="AB585" i="8"/>
  <c r="AB586" i="8"/>
  <c r="AB587" i="8"/>
  <c r="AB588" i="8"/>
  <c r="AB589" i="8"/>
  <c r="AB590" i="8"/>
  <c r="AB591" i="8"/>
  <c r="AB592" i="8"/>
  <c r="AB593" i="8"/>
  <c r="AB594" i="8"/>
  <c r="AB595" i="8"/>
  <c r="AB596" i="8"/>
  <c r="AB597" i="8"/>
  <c r="AB598" i="8"/>
  <c r="AB599" i="8"/>
  <c r="AB600" i="8"/>
  <c r="AB601" i="8"/>
  <c r="AB602" i="8"/>
  <c r="AB603" i="8"/>
  <c r="AB604" i="8"/>
  <c r="AB605" i="8"/>
  <c r="AB606" i="8"/>
  <c r="AB607" i="8"/>
  <c r="AB608" i="8"/>
  <c r="AB609" i="8"/>
  <c r="AB610" i="8"/>
  <c r="AB611" i="8"/>
  <c r="AB612" i="8"/>
  <c r="AB613" i="8"/>
  <c r="AB614" i="8"/>
  <c r="AB615" i="8"/>
  <c r="AB616" i="8"/>
  <c r="AB617" i="8"/>
  <c r="AB618" i="8"/>
  <c r="AB619" i="8"/>
  <c r="AB620" i="8"/>
  <c r="AB621" i="8"/>
  <c r="AB622" i="8"/>
  <c r="AB623" i="8"/>
  <c r="AB624" i="8"/>
  <c r="AB625" i="8"/>
  <c r="AB626" i="8"/>
  <c r="AB627" i="8"/>
  <c r="AB628" i="8"/>
  <c r="AB629" i="8"/>
  <c r="AB630" i="8"/>
  <c r="AB631" i="8"/>
  <c r="AB632" i="8"/>
  <c r="AB633" i="8"/>
  <c r="AB634" i="8"/>
  <c r="AB635" i="8"/>
  <c r="AB636" i="8"/>
  <c r="AB637" i="8"/>
  <c r="AB638" i="8"/>
  <c r="AB639" i="8"/>
  <c r="AB640" i="8"/>
  <c r="AB641" i="8"/>
  <c r="AB642" i="8"/>
  <c r="AB643" i="8"/>
  <c r="AB644" i="8"/>
  <c r="AB645" i="8"/>
  <c r="AB646" i="8"/>
  <c r="AB647" i="8"/>
  <c r="AB648" i="8"/>
  <c r="AB649" i="8"/>
  <c r="AB650" i="8"/>
  <c r="AB651" i="8"/>
  <c r="AB652" i="8"/>
  <c r="AB653" i="8"/>
  <c r="AB654" i="8"/>
  <c r="AB655" i="8"/>
  <c r="AB656" i="8"/>
  <c r="AB657" i="8"/>
  <c r="AB658" i="8"/>
  <c r="AB659" i="8"/>
  <c r="AB660" i="8"/>
  <c r="AB661" i="8"/>
  <c r="AB662" i="8"/>
  <c r="AB663" i="8"/>
  <c r="AB664" i="8"/>
  <c r="AB665" i="8"/>
  <c r="AB666" i="8"/>
  <c r="AB667" i="8"/>
  <c r="AB668" i="8"/>
  <c r="AB669" i="8"/>
  <c r="AB670" i="8"/>
  <c r="AB671" i="8"/>
  <c r="AB672" i="8"/>
  <c r="AB673" i="8"/>
  <c r="AB674" i="8"/>
  <c r="AB675" i="8"/>
  <c r="AB676" i="8"/>
  <c r="AB677" i="8"/>
  <c r="AB678" i="8"/>
  <c r="AB679" i="8"/>
  <c r="AB680" i="8"/>
  <c r="AB681" i="8"/>
  <c r="AB682" i="8"/>
  <c r="AB683" i="8"/>
  <c r="AB684" i="8"/>
  <c r="AB685" i="8"/>
  <c r="AB686" i="8"/>
  <c r="AB687" i="8"/>
  <c r="AB688" i="8"/>
  <c r="AB689" i="8"/>
  <c r="AB690" i="8"/>
  <c r="AB691" i="8"/>
  <c r="AB692" i="8"/>
  <c r="AB693" i="8"/>
  <c r="AB694" i="8"/>
  <c r="AB695" i="8"/>
  <c r="AB696" i="8"/>
  <c r="AB697" i="8"/>
  <c r="AB698" i="8"/>
  <c r="AB699" i="8"/>
  <c r="AB700" i="8"/>
  <c r="AB701" i="8"/>
  <c r="AB702" i="8"/>
  <c r="AB703" i="8"/>
  <c r="AB704" i="8"/>
  <c r="AB705" i="8"/>
  <c r="AB706" i="8"/>
  <c r="AB707" i="8"/>
  <c r="AB708" i="8"/>
  <c r="AB709" i="8"/>
  <c r="AB710" i="8"/>
  <c r="AB711" i="8"/>
  <c r="AB712" i="8"/>
  <c r="AB713" i="8"/>
  <c r="AB714" i="8"/>
  <c r="AB715" i="8"/>
  <c r="AB716" i="8"/>
  <c r="AB717" i="8"/>
  <c r="AB718" i="8"/>
  <c r="AB719" i="8"/>
  <c r="AB720" i="8"/>
  <c r="AB721" i="8"/>
  <c r="AB722" i="8"/>
  <c r="AB723" i="8"/>
  <c r="AB724" i="8"/>
  <c r="AB725" i="8"/>
  <c r="AB726" i="8"/>
  <c r="AB727" i="8"/>
  <c r="AB728" i="8"/>
  <c r="AB729" i="8"/>
  <c r="AB730" i="8"/>
  <c r="AB731" i="8"/>
  <c r="AB732" i="8"/>
  <c r="AB733" i="8"/>
  <c r="AB734" i="8"/>
  <c r="AB735" i="8"/>
  <c r="AB736" i="8"/>
  <c r="AB737" i="8"/>
  <c r="AB738" i="8"/>
  <c r="AB739" i="8"/>
  <c r="AB740" i="8"/>
  <c r="AB741" i="8"/>
  <c r="AB742" i="8"/>
  <c r="AB743" i="8"/>
  <c r="AB744" i="8"/>
  <c r="AB745" i="8"/>
  <c r="AB746" i="8"/>
  <c r="AB747" i="8"/>
  <c r="AB748" i="8"/>
  <c r="AB749" i="8"/>
  <c r="AB750" i="8"/>
  <c r="AB751" i="8"/>
  <c r="AB752" i="8"/>
  <c r="AB753" i="8"/>
  <c r="AB754" i="8"/>
  <c r="AB755" i="8"/>
  <c r="AB756" i="8"/>
  <c r="AB757" i="8"/>
  <c r="AB758" i="8"/>
  <c r="AB759" i="8"/>
  <c r="AB760" i="8"/>
  <c r="AB761" i="8"/>
  <c r="AB762" i="8"/>
  <c r="AB763" i="8"/>
  <c r="AB764" i="8"/>
  <c r="AB765" i="8"/>
  <c r="AB766" i="8"/>
  <c r="AB767" i="8"/>
  <c r="AB768" i="8"/>
  <c r="AB769" i="8"/>
  <c r="AB770" i="8"/>
  <c r="AB771" i="8"/>
  <c r="AB772" i="8"/>
  <c r="AB773" i="8"/>
  <c r="AB774" i="8"/>
  <c r="AB775" i="8"/>
  <c r="AB776" i="8"/>
  <c r="AB777" i="8"/>
  <c r="AB778" i="8"/>
  <c r="AB779" i="8"/>
  <c r="AB780" i="8"/>
  <c r="AB781" i="8"/>
  <c r="AB782" i="8"/>
  <c r="AB783" i="8"/>
  <c r="AB784" i="8"/>
  <c r="AB785" i="8"/>
  <c r="AB786" i="8"/>
  <c r="AB787" i="8"/>
  <c r="AB788" i="8"/>
  <c r="AB789" i="8"/>
  <c r="AB790" i="8"/>
  <c r="AB791" i="8"/>
  <c r="AB792" i="8"/>
  <c r="AB793" i="8"/>
  <c r="AB794" i="8"/>
  <c r="AB795" i="8"/>
  <c r="AB796" i="8"/>
  <c r="AB797" i="8"/>
  <c r="AB798" i="8"/>
  <c r="AB799" i="8"/>
  <c r="AB800" i="8"/>
  <c r="AB801" i="8"/>
  <c r="AB802" i="8"/>
  <c r="AB803" i="8"/>
  <c r="AB804" i="8"/>
  <c r="AB805" i="8"/>
  <c r="AB806" i="8"/>
  <c r="AB807" i="8"/>
  <c r="AB808" i="8"/>
  <c r="AB809" i="8"/>
  <c r="AB810" i="8"/>
  <c r="AB811" i="8"/>
  <c r="AB812" i="8"/>
  <c r="AB813" i="8"/>
  <c r="AB814" i="8"/>
  <c r="AB815" i="8"/>
  <c r="AB816" i="8"/>
  <c r="AB817" i="8"/>
  <c r="AB818" i="8"/>
  <c r="AB819" i="8"/>
  <c r="AB820" i="8"/>
  <c r="AB821" i="8"/>
  <c r="AB822" i="8"/>
  <c r="AB823" i="8"/>
  <c r="AB824" i="8"/>
  <c r="AB825" i="8"/>
  <c r="AB826" i="8"/>
  <c r="AB827" i="8"/>
  <c r="AB828" i="8"/>
  <c r="AB829" i="8"/>
  <c r="AB830" i="8"/>
  <c r="AB831" i="8"/>
  <c r="AB832" i="8"/>
  <c r="AB833" i="8"/>
  <c r="AB834" i="8"/>
  <c r="AB835" i="8"/>
  <c r="AB836" i="8"/>
  <c r="AB837" i="8"/>
  <c r="AB838" i="8"/>
  <c r="AB839" i="8"/>
  <c r="AB840" i="8"/>
  <c r="AB841" i="8"/>
  <c r="AB842" i="8"/>
  <c r="AB843" i="8"/>
  <c r="AB844" i="8"/>
  <c r="AB845" i="8"/>
  <c r="AB846" i="8"/>
  <c r="AB847" i="8"/>
  <c r="AB848" i="8"/>
  <c r="AB849" i="8"/>
  <c r="AB850" i="8"/>
  <c r="AB851" i="8"/>
  <c r="AB852" i="8"/>
  <c r="AB853" i="8"/>
  <c r="AB854" i="8"/>
  <c r="AB855" i="8"/>
  <c r="AB856" i="8"/>
  <c r="AB857" i="8"/>
  <c r="AB858" i="8"/>
  <c r="AB859" i="8"/>
  <c r="AB860" i="8"/>
  <c r="AB861" i="8"/>
  <c r="AB862" i="8"/>
  <c r="AB863" i="8"/>
  <c r="AB864" i="8"/>
  <c r="AB865" i="8"/>
  <c r="AB866" i="8"/>
  <c r="AB867" i="8"/>
  <c r="AB868" i="8"/>
  <c r="AB869" i="8"/>
  <c r="AB870" i="8"/>
  <c r="AB871" i="8"/>
  <c r="AB872" i="8"/>
  <c r="AB873" i="8"/>
  <c r="AB874" i="8"/>
  <c r="AB875" i="8"/>
  <c r="AB876" i="8"/>
  <c r="AB877" i="8"/>
  <c r="AB878" i="8"/>
  <c r="AB879" i="8"/>
  <c r="AB880" i="8"/>
  <c r="AB881" i="8"/>
  <c r="AB882" i="8"/>
  <c r="AB883" i="8"/>
  <c r="AB884" i="8"/>
  <c r="AB885" i="8"/>
  <c r="AB886" i="8"/>
  <c r="AB887" i="8"/>
  <c r="AB888" i="8"/>
  <c r="AB889" i="8"/>
  <c r="AB890" i="8"/>
  <c r="AB891" i="8"/>
  <c r="AB892" i="8"/>
  <c r="AB893" i="8"/>
  <c r="AB894" i="8"/>
  <c r="AB895" i="8"/>
  <c r="AB896" i="8"/>
  <c r="AB897" i="8"/>
  <c r="AB898" i="8"/>
  <c r="AB899" i="8"/>
  <c r="AB900" i="8"/>
  <c r="AB901" i="8"/>
  <c r="AB902" i="8"/>
  <c r="AB903" i="8"/>
  <c r="AB904" i="8"/>
  <c r="AB905" i="8"/>
  <c r="AB906" i="8"/>
  <c r="AB907" i="8"/>
  <c r="AB908" i="8"/>
  <c r="AB909" i="8"/>
  <c r="AB910" i="8"/>
  <c r="AB911" i="8"/>
  <c r="AB912" i="8"/>
  <c r="AB913" i="8"/>
  <c r="AB914" i="8"/>
  <c r="AB915" i="8"/>
  <c r="AB916" i="8"/>
  <c r="AB917" i="8"/>
  <c r="AB918" i="8"/>
  <c r="AB919" i="8"/>
  <c r="AB920" i="8"/>
  <c r="AB921" i="8"/>
  <c r="AB922" i="8"/>
  <c r="AB923" i="8"/>
  <c r="AB924" i="8"/>
  <c r="AB925" i="8"/>
  <c r="AB926" i="8"/>
  <c r="AB927" i="8"/>
  <c r="AB928" i="8"/>
  <c r="AB929" i="8"/>
  <c r="AB930" i="8"/>
  <c r="AB931" i="8"/>
  <c r="AB932" i="8"/>
  <c r="AB933" i="8"/>
  <c r="AB934" i="8"/>
  <c r="AB935" i="8"/>
  <c r="AB936" i="8"/>
  <c r="AB937" i="8"/>
  <c r="AB938" i="8"/>
  <c r="AB939" i="8"/>
  <c r="AB940" i="8"/>
  <c r="AB941" i="8"/>
  <c r="AB942" i="8"/>
  <c r="AB943" i="8"/>
  <c r="AB944" i="8"/>
  <c r="AB945" i="8"/>
  <c r="AB946" i="8"/>
  <c r="AB947" i="8"/>
  <c r="AB948" i="8"/>
  <c r="AB949" i="8"/>
  <c r="AB950" i="8"/>
  <c r="AB951" i="8"/>
  <c r="AB952" i="8"/>
  <c r="AB953" i="8"/>
  <c r="AB954" i="8"/>
  <c r="AB955" i="8"/>
  <c r="AB956" i="8"/>
  <c r="AB957" i="8"/>
  <c r="AB958" i="8"/>
  <c r="AB959" i="8"/>
  <c r="AB960" i="8"/>
  <c r="AB961" i="8"/>
  <c r="AB962" i="8"/>
  <c r="AB963" i="8"/>
  <c r="AB964" i="8"/>
  <c r="AB965" i="8"/>
  <c r="AB966" i="8"/>
  <c r="AB967" i="8"/>
  <c r="AB968" i="8"/>
  <c r="AB969" i="8"/>
  <c r="AB970" i="8"/>
  <c r="AB971" i="8"/>
  <c r="AB972" i="8"/>
  <c r="AB973" i="8"/>
  <c r="AB974" i="8"/>
  <c r="AB975" i="8"/>
  <c r="AB976" i="8"/>
  <c r="AB977" i="8"/>
  <c r="AB978" i="8"/>
  <c r="AB979" i="8"/>
  <c r="AB980" i="8"/>
  <c r="AB981" i="8"/>
  <c r="AB982" i="8"/>
  <c r="AB983" i="8"/>
  <c r="AB984" i="8"/>
  <c r="AB985" i="8"/>
  <c r="AB986" i="8"/>
  <c r="AB987" i="8"/>
  <c r="AB988" i="8"/>
  <c r="AB989" i="8"/>
  <c r="AB990" i="8"/>
  <c r="AB991" i="8"/>
  <c r="AB992" i="8"/>
  <c r="AB993" i="8"/>
  <c r="AB994" i="8"/>
  <c r="AB995" i="8"/>
  <c r="AB996" i="8"/>
  <c r="AB997" i="8"/>
  <c r="AB998" i="8"/>
  <c r="AB999" i="8"/>
  <c r="AB1000" i="8"/>
  <c r="AB1001" i="8"/>
  <c r="AB1002" i="8"/>
  <c r="AB1003" i="8"/>
  <c r="AB1004" i="8"/>
  <c r="AB1005" i="8"/>
  <c r="AB1006" i="8"/>
  <c r="AB1007" i="8"/>
  <c r="AB1008" i="8"/>
  <c r="AB1009" i="8"/>
  <c r="AB1010" i="8"/>
  <c r="AB1011" i="8"/>
  <c r="AB1012" i="8"/>
  <c r="AB1013" i="8"/>
  <c r="AB1014" i="8"/>
  <c r="AB1015" i="8"/>
  <c r="AB1016" i="8"/>
  <c r="AB1017" i="8"/>
  <c r="AB1018" i="8"/>
  <c r="AB1019" i="8"/>
  <c r="AB1020" i="8"/>
  <c r="AB1021" i="8"/>
  <c r="AB1022" i="8"/>
  <c r="AB1023" i="8"/>
  <c r="AB1024" i="8"/>
  <c r="AB1025" i="8"/>
  <c r="AB1026" i="8"/>
  <c r="AB1027" i="8"/>
  <c r="AB1028" i="8"/>
  <c r="AB1029" i="8"/>
  <c r="AB1030" i="8"/>
  <c r="AB1031" i="8"/>
  <c r="AB1032" i="8"/>
  <c r="AB1033" i="8"/>
  <c r="AB1034" i="8"/>
  <c r="AB1035" i="8"/>
  <c r="AB1036" i="8"/>
  <c r="AB1037" i="8"/>
  <c r="AB1038" i="8"/>
  <c r="AB1039" i="8"/>
  <c r="AB1040" i="8"/>
  <c r="AB1041" i="8"/>
  <c r="AB1042" i="8"/>
  <c r="AB1043" i="8"/>
  <c r="AB1044" i="8"/>
  <c r="AB1045" i="8"/>
  <c r="AB1046" i="8"/>
  <c r="AB1047" i="8"/>
  <c r="AB1048" i="8"/>
  <c r="AB1049" i="8"/>
  <c r="AB1050" i="8"/>
  <c r="AB1051" i="8"/>
  <c r="AB1052" i="8"/>
  <c r="AB1053" i="8"/>
  <c r="AB1054" i="8"/>
  <c r="AB1055" i="8"/>
  <c r="AB1056" i="8"/>
  <c r="AB1057" i="8"/>
  <c r="AB1058" i="8"/>
  <c r="AB1059" i="8"/>
  <c r="AB1060" i="8"/>
  <c r="AB1061" i="8"/>
  <c r="AB1062" i="8"/>
  <c r="AB1063" i="8"/>
  <c r="AB1064" i="8"/>
  <c r="AB1065" i="8"/>
  <c r="AB1066" i="8"/>
  <c r="AB1067" i="8"/>
  <c r="AB1068" i="8"/>
  <c r="AB1069" i="8"/>
  <c r="AB1070" i="8"/>
  <c r="AB1071" i="8"/>
  <c r="AB1072" i="8"/>
  <c r="AB1073" i="8"/>
  <c r="AB1074" i="8"/>
  <c r="AB1075" i="8"/>
  <c r="AB1076" i="8"/>
  <c r="AB1077" i="8"/>
  <c r="AB1078" i="8"/>
  <c r="AB1079" i="8"/>
  <c r="AB1080" i="8"/>
  <c r="AB1081" i="8"/>
  <c r="AB1082" i="8"/>
  <c r="AB1083" i="8"/>
  <c r="AB1084" i="8"/>
  <c r="AB1085" i="8"/>
  <c r="AB1086" i="8"/>
  <c r="AB1087" i="8"/>
  <c r="AB1088" i="8"/>
  <c r="AB1089" i="8"/>
  <c r="AB1090" i="8"/>
  <c r="AB1091" i="8"/>
  <c r="AB1092" i="8"/>
  <c r="AB1093" i="8"/>
  <c r="AB1094" i="8"/>
  <c r="AB1095" i="8"/>
  <c r="AB1096" i="8"/>
  <c r="AB1097" i="8"/>
  <c r="AB1098" i="8"/>
  <c r="AB1099" i="8"/>
  <c r="AB1100" i="8"/>
  <c r="AB1101" i="8"/>
  <c r="AB1102" i="8"/>
  <c r="AB1103" i="8"/>
  <c r="AB1104" i="8"/>
  <c r="AB1105" i="8"/>
  <c r="AB1106" i="8"/>
  <c r="AB1107" i="8"/>
  <c r="AB1108" i="8"/>
  <c r="AB1109" i="8"/>
  <c r="AB1110" i="8"/>
  <c r="AB1111" i="8"/>
  <c r="AB1112" i="8"/>
  <c r="AB1113" i="8"/>
  <c r="AB1114" i="8"/>
  <c r="AB1115" i="8"/>
  <c r="AB1116" i="8"/>
  <c r="AB1117" i="8"/>
  <c r="AB1118" i="8"/>
  <c r="AB1119" i="8"/>
  <c r="AB1120" i="8"/>
  <c r="AB1121" i="8"/>
  <c r="AB1122" i="8"/>
  <c r="AB1123" i="8"/>
  <c r="AB1124" i="8"/>
  <c r="AB1125" i="8"/>
  <c r="AB1126" i="8"/>
  <c r="AB1127" i="8"/>
  <c r="AB1128" i="8"/>
  <c r="AB1129" i="8"/>
  <c r="AB1130" i="8"/>
  <c r="AB1131" i="8"/>
  <c r="AB1132" i="8"/>
  <c r="AB1133" i="8"/>
  <c r="AB1134" i="8"/>
  <c r="AB1135" i="8"/>
  <c r="AB1136" i="8"/>
  <c r="AB1137" i="8"/>
  <c r="AB1138" i="8"/>
  <c r="AB1139" i="8"/>
  <c r="AB1140" i="8"/>
  <c r="AB1141" i="8"/>
  <c r="AB1142" i="8"/>
  <c r="AB1143" i="8"/>
  <c r="AB1144" i="8"/>
  <c r="AB1145" i="8"/>
  <c r="AB1146" i="8"/>
  <c r="AB1147" i="8"/>
  <c r="AB1148" i="8"/>
  <c r="AB1149" i="8"/>
  <c r="AB1150" i="8"/>
  <c r="AB1151" i="8"/>
  <c r="AB1152" i="8"/>
  <c r="AB1153" i="8"/>
  <c r="AB1154" i="8"/>
  <c r="AB1155" i="8"/>
  <c r="AB1156" i="8"/>
  <c r="AB1157" i="8"/>
  <c r="AB1158" i="8"/>
  <c r="AB1159" i="8"/>
  <c r="AB1160" i="8"/>
  <c r="AB1161" i="8"/>
  <c r="AB1162" i="8"/>
  <c r="AB1163" i="8"/>
  <c r="AB1164" i="8"/>
  <c r="AB1165" i="8"/>
  <c r="AB1166" i="8"/>
  <c r="AB1167" i="8"/>
  <c r="AB1168" i="8"/>
  <c r="AB1169" i="8"/>
  <c r="AB1170" i="8"/>
  <c r="AB1171" i="8"/>
  <c r="AB1172" i="8"/>
  <c r="AB1173" i="8"/>
  <c r="AB1174" i="8"/>
  <c r="AB1175" i="8"/>
  <c r="AB1176" i="8"/>
  <c r="AB1177" i="8"/>
  <c r="AB1178" i="8"/>
  <c r="AB1179" i="8"/>
  <c r="AB1180" i="8"/>
  <c r="AB1181" i="8"/>
  <c r="AB1182" i="8"/>
  <c r="AB1183" i="8"/>
  <c r="AB1184" i="8"/>
  <c r="AB1185" i="8"/>
  <c r="AB1186" i="8"/>
  <c r="AB1187" i="8"/>
  <c r="AB1188" i="8"/>
  <c r="AB1189" i="8"/>
  <c r="AB1190" i="8"/>
  <c r="AB1191" i="8"/>
  <c r="AB1192" i="8"/>
  <c r="AB1193" i="8"/>
  <c r="AB1194" i="8"/>
  <c r="AB1195" i="8"/>
  <c r="AB1196" i="8"/>
  <c r="AB1197" i="8"/>
  <c r="AB1198" i="8"/>
  <c r="AB1199" i="8"/>
  <c r="AB1200" i="8"/>
  <c r="AB1201" i="8"/>
  <c r="AB1202" i="8"/>
  <c r="AB1203" i="8"/>
  <c r="AB1204" i="8"/>
  <c r="AB1205" i="8"/>
  <c r="AB1206" i="8"/>
  <c r="AB1207" i="8"/>
  <c r="AB1208" i="8"/>
  <c r="AB1209" i="8"/>
  <c r="AB1210" i="8"/>
  <c r="AB1211" i="8"/>
  <c r="AB1212" i="8"/>
  <c r="AB1213" i="8"/>
  <c r="AB1214" i="8"/>
  <c r="AB1215" i="8"/>
  <c r="AB1216" i="8"/>
  <c r="AB1217" i="8"/>
  <c r="AB1218" i="8"/>
  <c r="AB1219" i="8"/>
  <c r="AB1220" i="8"/>
  <c r="AB1221" i="8"/>
  <c r="AB1222" i="8"/>
  <c r="AB1223" i="8"/>
  <c r="AB1224" i="8"/>
  <c r="AB1225" i="8"/>
  <c r="AB1226" i="8"/>
  <c r="AB1227" i="8"/>
  <c r="AB1228" i="8"/>
  <c r="AB1229" i="8"/>
  <c r="AB1230" i="8"/>
  <c r="AB1231" i="8"/>
  <c r="AB1232" i="8"/>
  <c r="AB1233" i="8"/>
  <c r="AB1234" i="8"/>
  <c r="AB1235" i="8"/>
  <c r="AB1236" i="8"/>
  <c r="AB1237" i="8"/>
  <c r="AB1238" i="8"/>
  <c r="AB1239" i="8"/>
  <c r="AB1240" i="8"/>
  <c r="AB1241" i="8"/>
  <c r="AB1242" i="8"/>
  <c r="AB1243" i="8"/>
  <c r="AB1244" i="8"/>
  <c r="AB1245" i="8"/>
  <c r="AB1246" i="8"/>
  <c r="AB1247" i="8"/>
  <c r="AB1248" i="8"/>
  <c r="AB1249" i="8"/>
  <c r="AB1250" i="8"/>
  <c r="AB1251" i="8"/>
  <c r="AB1252" i="8"/>
  <c r="AB1253" i="8"/>
  <c r="AB1254" i="8"/>
  <c r="AB1255" i="8"/>
  <c r="AB1256" i="8"/>
  <c r="AB1257" i="8"/>
  <c r="AB1258" i="8"/>
  <c r="AB1259" i="8"/>
  <c r="AB1260" i="8"/>
  <c r="AB1261" i="8"/>
  <c r="AB1262" i="8"/>
  <c r="AB1263" i="8"/>
  <c r="AB1264" i="8"/>
  <c r="AB1265" i="8"/>
  <c r="AB1266" i="8"/>
  <c r="AB1267" i="8"/>
  <c r="AB1268" i="8"/>
  <c r="AB1269" i="8"/>
  <c r="AB1270" i="8"/>
  <c r="AB1271" i="8"/>
  <c r="AB1272" i="8"/>
  <c r="AB1273" i="8"/>
  <c r="AB1274" i="8"/>
  <c r="AB1275" i="8"/>
  <c r="AB1276" i="8"/>
  <c r="AB1277" i="8"/>
  <c r="AB1278" i="8"/>
  <c r="AB1279" i="8"/>
  <c r="AB1280" i="8"/>
  <c r="AB1281" i="8"/>
  <c r="AB1282" i="8"/>
  <c r="AB1283" i="8"/>
  <c r="AB1284" i="8"/>
  <c r="AB1285" i="8"/>
  <c r="AB1286" i="8"/>
  <c r="AB1287" i="8"/>
  <c r="AB1288" i="8"/>
  <c r="AB1289" i="8"/>
  <c r="AB1290" i="8"/>
  <c r="AB1291" i="8"/>
  <c r="AB1292" i="8"/>
  <c r="AB1293" i="8"/>
  <c r="AB1294" i="8"/>
  <c r="AB1295" i="8"/>
  <c r="AB1296" i="8"/>
  <c r="AB1297" i="8"/>
  <c r="AB1298" i="8"/>
  <c r="AB1299" i="8"/>
  <c r="AB1300" i="8"/>
  <c r="AB1301" i="8"/>
  <c r="AB1302" i="8"/>
  <c r="AB1303" i="8"/>
  <c r="AB1304" i="8"/>
  <c r="AB1305" i="8"/>
  <c r="AB1306" i="8"/>
  <c r="AB1307" i="8"/>
  <c r="AB1308" i="8"/>
  <c r="AB1309" i="8"/>
  <c r="AB1310" i="8"/>
  <c r="AB1311" i="8"/>
  <c r="AB1312" i="8"/>
  <c r="AB1313" i="8"/>
  <c r="AB1314" i="8"/>
  <c r="AB1315" i="8"/>
  <c r="AB1316" i="8"/>
  <c r="AB1317" i="8"/>
  <c r="AB1318" i="8"/>
  <c r="AB1319" i="8"/>
  <c r="AB1320" i="8"/>
  <c r="AB1321" i="8"/>
  <c r="AB1322" i="8"/>
  <c r="AB1323" i="8"/>
  <c r="AB1324" i="8"/>
  <c r="AB1325" i="8"/>
  <c r="AB1326" i="8"/>
  <c r="AB1327" i="8"/>
  <c r="AB1328" i="8"/>
  <c r="AB1329" i="8"/>
  <c r="AB1330" i="8"/>
  <c r="AB1331" i="8"/>
  <c r="AB1332" i="8"/>
  <c r="AB1333" i="8"/>
  <c r="AB1334" i="8"/>
  <c r="AB1335" i="8"/>
  <c r="AB1336" i="8"/>
  <c r="AB1337" i="8"/>
  <c r="AB1338" i="8"/>
  <c r="AB1339" i="8"/>
  <c r="AB1340" i="8"/>
  <c r="AB1341" i="8"/>
  <c r="AB1342" i="8"/>
  <c r="AB1343" i="8"/>
  <c r="AB1344" i="8"/>
  <c r="AB1345" i="8"/>
  <c r="AB1346" i="8"/>
  <c r="AB1347" i="8"/>
  <c r="AB1348" i="8"/>
  <c r="AB1349" i="8"/>
  <c r="AB1350" i="8"/>
  <c r="AB1351" i="8"/>
  <c r="AB1352" i="8"/>
  <c r="AB1353" i="8"/>
  <c r="AB1354" i="8"/>
  <c r="AB1355" i="8"/>
  <c r="AB1356" i="8"/>
  <c r="AB1357" i="8"/>
  <c r="AB1358" i="8"/>
  <c r="AB1359" i="8"/>
  <c r="AB1360" i="8"/>
  <c r="AB1361" i="8"/>
  <c r="AB1362" i="8"/>
  <c r="AB1363" i="8"/>
  <c r="AB1364" i="8"/>
  <c r="AB1365" i="8"/>
  <c r="AB1366" i="8"/>
  <c r="AB1367" i="8"/>
  <c r="AB1368" i="8"/>
  <c r="AB1369" i="8"/>
  <c r="AB1370" i="8"/>
  <c r="AB1371" i="8"/>
  <c r="AB1372" i="8"/>
  <c r="AB1373" i="8"/>
  <c r="AB1374" i="8"/>
  <c r="AB1375" i="8"/>
  <c r="AB1376" i="8"/>
  <c r="AB1377" i="8"/>
  <c r="AB1378" i="8"/>
  <c r="AB1379" i="8"/>
  <c r="AB1380" i="8"/>
  <c r="AB1381" i="8"/>
  <c r="AB1382" i="8"/>
  <c r="AB1383" i="8"/>
  <c r="AB1384" i="8"/>
  <c r="AB1385" i="8"/>
  <c r="AB1386" i="8"/>
  <c r="AB1387" i="8"/>
  <c r="AB1388" i="8"/>
  <c r="AB1389" i="8"/>
  <c r="AB1390" i="8"/>
  <c r="AB1391" i="8"/>
  <c r="AB1392" i="8"/>
  <c r="AB1393" i="8"/>
  <c r="AB1394" i="8"/>
  <c r="AB1395" i="8"/>
  <c r="AB1396" i="8"/>
  <c r="AB1397" i="8"/>
  <c r="AB1398" i="8"/>
  <c r="AB1399" i="8"/>
  <c r="AB1400" i="8"/>
  <c r="AB1401" i="8"/>
  <c r="AB1402" i="8"/>
  <c r="AB1403" i="8"/>
  <c r="AB1404" i="8"/>
  <c r="AB1405" i="8"/>
  <c r="AB1406" i="8"/>
  <c r="AB1407" i="8"/>
  <c r="AB1408" i="8"/>
  <c r="AB1409" i="8"/>
  <c r="AB1410" i="8"/>
  <c r="AB1411" i="8"/>
  <c r="AB1412" i="8"/>
  <c r="AB1413" i="8"/>
  <c r="AB1414" i="8"/>
  <c r="AB1415" i="8"/>
  <c r="AB1416" i="8"/>
  <c r="AB1417" i="8"/>
  <c r="AB1418" i="8"/>
  <c r="AB1419" i="8"/>
  <c r="AB1420" i="8"/>
  <c r="AB1421" i="8"/>
  <c r="AB1422" i="8"/>
  <c r="AB1423" i="8"/>
  <c r="AB1424" i="8"/>
  <c r="AB1425" i="8"/>
  <c r="AB1426" i="8"/>
  <c r="AB1427" i="8"/>
  <c r="AB1428" i="8"/>
  <c r="AB1429" i="8"/>
  <c r="AB1430" i="8"/>
  <c r="AB1431" i="8"/>
  <c r="AB1432" i="8"/>
  <c r="AB1433" i="8"/>
  <c r="AB1434" i="8"/>
  <c r="AB1435" i="8"/>
  <c r="AB1436" i="8"/>
  <c r="AB1437" i="8"/>
  <c r="AB1438" i="8"/>
  <c r="AB1439" i="8"/>
  <c r="AB1440" i="8"/>
  <c r="AB1441" i="8"/>
  <c r="AB1442" i="8"/>
  <c r="AB1443" i="8"/>
  <c r="AB1444" i="8"/>
  <c r="AB1445" i="8"/>
  <c r="AB1446" i="8"/>
  <c r="AB1447" i="8"/>
  <c r="AB1448" i="8"/>
  <c r="AB1449" i="8"/>
  <c r="AB1450" i="8"/>
  <c r="AB1451" i="8"/>
  <c r="AB1452" i="8"/>
  <c r="AB1453" i="8"/>
  <c r="AB1454" i="8"/>
  <c r="AB1455" i="8"/>
  <c r="AB1456" i="8"/>
  <c r="AB1457" i="8"/>
  <c r="AB1458" i="8"/>
  <c r="AB1459" i="8"/>
  <c r="AB1460" i="8"/>
  <c r="AB1461" i="8"/>
  <c r="AB1462" i="8"/>
  <c r="AB1463" i="8"/>
  <c r="AB1464" i="8"/>
  <c r="AB1465" i="8"/>
  <c r="AB1466" i="8"/>
  <c r="AB1467" i="8"/>
  <c r="AB1468" i="8"/>
  <c r="AB1469" i="8"/>
  <c r="AB1470" i="8"/>
  <c r="AB1471" i="8"/>
  <c r="AB1472" i="8"/>
  <c r="AB1473" i="8"/>
  <c r="AB1474" i="8"/>
  <c r="AB1475" i="8"/>
  <c r="AB1476" i="8"/>
  <c r="AB1477" i="8"/>
  <c r="AB1478" i="8"/>
  <c r="AB1479" i="8"/>
  <c r="AB1480" i="8"/>
  <c r="AB1481" i="8"/>
  <c r="AB1482" i="8"/>
  <c r="AB1483" i="8"/>
  <c r="AB1484" i="8"/>
  <c r="AB1485" i="8"/>
  <c r="AB1486" i="8"/>
  <c r="AB1487" i="8"/>
  <c r="AB1488" i="8"/>
  <c r="AB1489" i="8"/>
  <c r="AB1490" i="8"/>
  <c r="AB1491" i="8"/>
  <c r="AB1492" i="8"/>
  <c r="AB1493" i="8"/>
  <c r="AB1494" i="8"/>
  <c r="AB1495" i="8"/>
  <c r="AB1496" i="8"/>
  <c r="AB1497" i="8"/>
  <c r="AB1498" i="8"/>
  <c r="AB1499" i="8"/>
  <c r="AB1500" i="8"/>
  <c r="AB1501" i="8"/>
  <c r="AB1502" i="8"/>
  <c r="AB1503" i="8"/>
  <c r="AB1504" i="8"/>
  <c r="AB1505" i="8"/>
  <c r="AB1506" i="8"/>
  <c r="AB1507" i="8"/>
  <c r="AB1508" i="8"/>
  <c r="AB1509" i="8"/>
  <c r="AB1510" i="8"/>
  <c r="AB1511" i="8"/>
  <c r="AB1512" i="8"/>
  <c r="AB1513" i="8"/>
  <c r="AB1514" i="8"/>
  <c r="AB1515" i="8"/>
  <c r="AB1516" i="8"/>
  <c r="AB1517" i="8"/>
  <c r="AB1518" i="8"/>
  <c r="AB1519" i="8"/>
  <c r="AB1520" i="8"/>
  <c r="AB1521" i="8"/>
  <c r="AB1522" i="8"/>
  <c r="AB1523" i="8"/>
  <c r="AB1524" i="8"/>
  <c r="AB1525" i="8"/>
  <c r="AB1526" i="8"/>
  <c r="AB1527" i="8"/>
  <c r="AB1528" i="8"/>
  <c r="AB1529" i="8"/>
  <c r="AB1530" i="8"/>
  <c r="AB1531" i="8"/>
  <c r="AB1532" i="8"/>
  <c r="AB1533" i="8"/>
  <c r="AB1534" i="8"/>
  <c r="AB1535" i="8"/>
  <c r="AB1536" i="8"/>
  <c r="AB1537" i="8"/>
  <c r="AB1538" i="8"/>
  <c r="AB1539" i="8"/>
  <c r="AB1540" i="8"/>
  <c r="AB1541" i="8"/>
  <c r="AB1542" i="8"/>
  <c r="AB1543" i="8"/>
  <c r="AB1544" i="8"/>
  <c r="AB1545" i="8"/>
  <c r="AB1546" i="8"/>
  <c r="AB1547" i="8"/>
  <c r="AB1548" i="8"/>
  <c r="AB1549" i="8"/>
  <c r="AB1550" i="8"/>
  <c r="AB1551" i="8"/>
  <c r="AB1552" i="8"/>
  <c r="AB1553" i="8"/>
  <c r="AB1554" i="8"/>
  <c r="AB1555" i="8"/>
  <c r="AB1556" i="8"/>
  <c r="AB1557" i="8"/>
  <c r="AB1558" i="8"/>
  <c r="AB1559" i="8"/>
  <c r="AB1560" i="8"/>
  <c r="AB1561" i="8"/>
  <c r="AB1562" i="8"/>
  <c r="AB1563" i="8"/>
  <c r="AB1564" i="8"/>
  <c r="AB1565" i="8"/>
  <c r="AB1566" i="8"/>
  <c r="AB1567" i="8"/>
  <c r="AB1568" i="8"/>
  <c r="AB1569" i="8"/>
  <c r="AB1570" i="8"/>
  <c r="AB1571" i="8"/>
  <c r="AB1572" i="8"/>
  <c r="AB1573" i="8"/>
  <c r="AB1574" i="8"/>
  <c r="AB1575" i="8"/>
  <c r="AB1576" i="8"/>
  <c r="AB1577" i="8"/>
  <c r="AB1578" i="8"/>
  <c r="AB1579" i="8"/>
  <c r="AB1580" i="8"/>
  <c r="AB1581" i="8"/>
  <c r="AB1582" i="8"/>
  <c r="AB1583" i="8"/>
  <c r="AB1584" i="8"/>
  <c r="AB1585" i="8"/>
  <c r="AB1586" i="8"/>
  <c r="AB1587" i="8"/>
  <c r="AB1588" i="8"/>
  <c r="AB1589" i="8"/>
  <c r="AB1590" i="8"/>
  <c r="AB1591" i="8"/>
  <c r="AB1592" i="8"/>
  <c r="AB1593" i="8"/>
  <c r="AB1594" i="8"/>
  <c r="AB1595" i="8"/>
  <c r="AB1596" i="8"/>
  <c r="AB1597" i="8"/>
  <c r="AB1598" i="8"/>
  <c r="AB1599" i="8"/>
  <c r="AB1600" i="8"/>
  <c r="AB1601" i="8"/>
  <c r="AB1602" i="8"/>
  <c r="AB1603" i="8"/>
  <c r="AB1604" i="8"/>
  <c r="AB1605" i="8"/>
  <c r="AB1606" i="8"/>
  <c r="AB1607" i="8"/>
  <c r="AB1608" i="8"/>
  <c r="AB1609" i="8"/>
  <c r="AB1610" i="8"/>
  <c r="AB1611" i="8"/>
  <c r="AB1612" i="8"/>
  <c r="AB1613" i="8"/>
  <c r="AB1614" i="8"/>
  <c r="AB1615" i="8"/>
  <c r="AB1616" i="8"/>
  <c r="AB1617" i="8"/>
  <c r="AB1618" i="8"/>
  <c r="AB1619" i="8"/>
  <c r="AB1620" i="8"/>
  <c r="AB1621" i="8"/>
  <c r="AB1622" i="8"/>
  <c r="AB1623" i="8"/>
  <c r="AB1624" i="8"/>
  <c r="AB1625" i="8"/>
  <c r="AB1626" i="8"/>
  <c r="AB1627" i="8"/>
  <c r="AB1628" i="8"/>
  <c r="AB1629" i="8"/>
  <c r="AB1630" i="8"/>
  <c r="AB1631" i="8"/>
  <c r="AB1632" i="8"/>
  <c r="AB1633" i="8"/>
  <c r="AB1634" i="8"/>
  <c r="AB1635" i="8"/>
  <c r="AB1636" i="8"/>
  <c r="AB1637" i="8"/>
  <c r="AB1638" i="8"/>
  <c r="AB1639" i="8"/>
  <c r="AB1640" i="8"/>
  <c r="AB1641" i="8"/>
  <c r="AB1642" i="8"/>
  <c r="AB1643" i="8"/>
  <c r="AB1644" i="8"/>
  <c r="AB1645" i="8"/>
  <c r="AB1646" i="8"/>
  <c r="AB1647" i="8"/>
  <c r="AB1648" i="8"/>
  <c r="AB1649" i="8"/>
  <c r="AB1650" i="8"/>
  <c r="AB1651" i="8"/>
  <c r="AB1652" i="8"/>
  <c r="AB1653" i="8"/>
  <c r="AB1654" i="8"/>
  <c r="AB1655" i="8"/>
  <c r="AB1656" i="8"/>
  <c r="AB1657" i="8"/>
  <c r="AB1658" i="8"/>
  <c r="AB1659" i="8"/>
  <c r="AB1660" i="8"/>
  <c r="AB1661" i="8"/>
  <c r="AB1662" i="8"/>
  <c r="AB1663" i="8"/>
  <c r="AB1664" i="8"/>
  <c r="AB1665" i="8"/>
  <c r="AB1666" i="8"/>
  <c r="AB1667" i="8"/>
  <c r="AB1668" i="8"/>
  <c r="AB1669" i="8"/>
  <c r="AB1670" i="8"/>
  <c r="AB1671" i="8"/>
  <c r="AB1672" i="8"/>
  <c r="AB1673" i="8"/>
  <c r="AB1674" i="8"/>
  <c r="AB1675" i="8"/>
  <c r="AB1676" i="8"/>
  <c r="AB1677" i="8"/>
  <c r="AB1678" i="8"/>
  <c r="AB1679" i="8"/>
  <c r="AB1680" i="8"/>
  <c r="AB1681" i="8"/>
  <c r="AB1682" i="8"/>
  <c r="AB1683" i="8"/>
  <c r="AB1684" i="8"/>
  <c r="AB1685" i="8"/>
  <c r="AB1686" i="8"/>
  <c r="AB1687" i="8"/>
  <c r="AB1688" i="8"/>
  <c r="AB1689" i="8"/>
  <c r="AB1690" i="8"/>
  <c r="AB1691" i="8"/>
  <c r="AB1692" i="8"/>
  <c r="AB1693" i="8"/>
  <c r="AB1694" i="8"/>
  <c r="AB1695" i="8"/>
  <c r="AB1696" i="8"/>
  <c r="AB1697" i="8"/>
  <c r="AB1698" i="8"/>
  <c r="AB1699" i="8"/>
  <c r="AB1700" i="8"/>
  <c r="AB1701" i="8"/>
  <c r="AB1702" i="8"/>
  <c r="AB1703" i="8"/>
  <c r="AB1704" i="8"/>
  <c r="AB1705" i="8"/>
  <c r="AB1706" i="8"/>
  <c r="AB1707" i="8"/>
  <c r="AB1708" i="8"/>
  <c r="AB1709" i="8"/>
  <c r="AB1710" i="8"/>
  <c r="AB1711" i="8"/>
  <c r="AB1712" i="8"/>
  <c r="AB1713" i="8"/>
  <c r="AB1714" i="8"/>
  <c r="AB1715" i="8"/>
  <c r="AB1716" i="8"/>
  <c r="AB1717" i="8"/>
  <c r="AB1718" i="8"/>
  <c r="AB1719" i="8"/>
  <c r="AB1720" i="8"/>
  <c r="AB1721" i="8"/>
  <c r="AB1722" i="8"/>
  <c r="AB1723" i="8"/>
  <c r="AB1724" i="8"/>
  <c r="AB1725" i="8"/>
  <c r="AB1726" i="8"/>
  <c r="AB1727" i="8"/>
  <c r="AB1728" i="8"/>
  <c r="AB1729" i="8"/>
  <c r="AB1730" i="8"/>
  <c r="AB1731" i="8"/>
  <c r="AB1732" i="8"/>
  <c r="AB1733" i="8"/>
  <c r="AB1734" i="8"/>
  <c r="AB1735" i="8"/>
  <c r="AB1736" i="8"/>
  <c r="AB1737" i="8"/>
  <c r="AB1738" i="8"/>
  <c r="AB1739" i="8"/>
  <c r="AB1740" i="8"/>
  <c r="AB1741" i="8"/>
  <c r="AB1742" i="8"/>
  <c r="AB1743" i="8"/>
  <c r="AB1744" i="8"/>
  <c r="AB1745" i="8"/>
  <c r="AB1746" i="8"/>
  <c r="AB1747" i="8"/>
  <c r="AB1748" i="8"/>
  <c r="AB1749" i="8"/>
  <c r="AB1750" i="8"/>
  <c r="AB1751" i="8"/>
  <c r="AB1752" i="8"/>
  <c r="AB1753" i="8"/>
  <c r="AB1754" i="8"/>
  <c r="AB1755" i="8"/>
  <c r="AB1756" i="8"/>
  <c r="AB1757" i="8"/>
  <c r="AB1758" i="8"/>
  <c r="AB1759" i="8"/>
  <c r="AB1760" i="8"/>
  <c r="AB1761" i="8"/>
  <c r="AB1762" i="8"/>
  <c r="AB1763" i="8"/>
  <c r="AB1764" i="8"/>
  <c r="AB1765" i="8"/>
  <c r="AB1766" i="8"/>
  <c r="AB1767" i="8"/>
  <c r="AB1768" i="8"/>
  <c r="AB1769" i="8"/>
  <c r="AB1770" i="8"/>
  <c r="AB1771" i="8"/>
  <c r="AB1772" i="8"/>
  <c r="AB1773" i="8"/>
  <c r="AB1774" i="8"/>
  <c r="AB1775" i="8"/>
  <c r="AB1776" i="8"/>
  <c r="AB1777" i="8"/>
  <c r="AB1778" i="8"/>
  <c r="AB1779" i="8"/>
  <c r="AB1780" i="8"/>
  <c r="AB1781" i="8"/>
  <c r="AB1782" i="8"/>
  <c r="AB1783" i="8"/>
  <c r="AB1784" i="8"/>
  <c r="AB1785" i="8"/>
  <c r="AB1786" i="8"/>
  <c r="AB1787" i="8"/>
  <c r="AB1788" i="8"/>
  <c r="AB1789" i="8"/>
  <c r="AB1790" i="8"/>
  <c r="AB1791" i="8"/>
  <c r="AB1792" i="8"/>
  <c r="AB1793" i="8"/>
  <c r="AB1794" i="8"/>
  <c r="AB1795" i="8"/>
  <c r="AB1796" i="8"/>
  <c r="AB1797" i="8"/>
  <c r="AB1798" i="8"/>
  <c r="AB1799" i="8"/>
  <c r="AB1800" i="8"/>
  <c r="AB1801" i="8"/>
  <c r="AB1802" i="8"/>
  <c r="AB1803" i="8"/>
  <c r="AB1804" i="8"/>
  <c r="AB1805" i="8"/>
  <c r="AB1806" i="8"/>
  <c r="AB1807" i="8"/>
  <c r="AB1808" i="8"/>
  <c r="AB1809" i="8"/>
  <c r="AB1810" i="8"/>
  <c r="AB1811" i="8"/>
  <c r="AB1812" i="8"/>
  <c r="AB1813" i="8"/>
  <c r="AB1814" i="8"/>
  <c r="AB1815" i="8"/>
  <c r="AB1816" i="8"/>
  <c r="AB1817" i="8"/>
  <c r="AB1818" i="8"/>
  <c r="AB1819" i="8"/>
  <c r="AB1820" i="8"/>
  <c r="AB1821" i="8"/>
  <c r="AB1822" i="8"/>
  <c r="AB1823" i="8"/>
  <c r="AB1824" i="8"/>
  <c r="AB1825" i="8"/>
  <c r="AB1826" i="8"/>
  <c r="AB1827" i="8"/>
  <c r="AB1828" i="8"/>
  <c r="AB1829" i="8"/>
  <c r="AB1830" i="8"/>
  <c r="AB1831" i="8"/>
  <c r="AB1832" i="8"/>
  <c r="AB1833" i="8"/>
  <c r="AB1834" i="8"/>
  <c r="AB1835" i="8"/>
  <c r="AB1836" i="8"/>
  <c r="AB1837" i="8"/>
  <c r="AB1838" i="8"/>
  <c r="AB1839" i="8"/>
  <c r="AB1840" i="8"/>
  <c r="AB1841" i="8"/>
  <c r="AB1842" i="8"/>
  <c r="AB1843" i="8"/>
  <c r="AB1844" i="8"/>
  <c r="AB1845" i="8"/>
  <c r="AB1846" i="8"/>
  <c r="AB1847" i="8"/>
  <c r="AB1848" i="8"/>
  <c r="AB1849" i="8"/>
  <c r="AB1850" i="8"/>
  <c r="AB1851" i="8"/>
  <c r="AB1852" i="8"/>
  <c r="AB1853" i="8"/>
  <c r="AB1854" i="8"/>
  <c r="AB1855" i="8"/>
  <c r="AB1856" i="8"/>
  <c r="AB1857" i="8"/>
  <c r="AB1858" i="8"/>
  <c r="AB1859" i="8"/>
  <c r="AB1860" i="8"/>
  <c r="AB1861" i="8"/>
  <c r="AB1862" i="8"/>
  <c r="AB1863" i="8"/>
  <c r="AB1864" i="8"/>
  <c r="AB1865" i="8"/>
  <c r="AB1866" i="8"/>
  <c r="AB1867" i="8"/>
  <c r="AB1868" i="8"/>
  <c r="AB1869" i="8"/>
  <c r="AB1870" i="8"/>
  <c r="AB1871" i="8"/>
  <c r="AB1872" i="8"/>
  <c r="AB1873" i="8"/>
  <c r="AB1874" i="8"/>
  <c r="AB1875" i="8"/>
  <c r="AB1876" i="8"/>
  <c r="AB1877" i="8"/>
  <c r="AB1878" i="8"/>
  <c r="AB1879" i="8"/>
  <c r="AB1880" i="8"/>
  <c r="AB1881" i="8"/>
  <c r="AB1882" i="8"/>
  <c r="AB1883" i="8"/>
  <c r="AB1884" i="8"/>
  <c r="AB1885" i="8"/>
  <c r="AB1886" i="8"/>
  <c r="AB1887" i="8"/>
  <c r="AB1888" i="8"/>
  <c r="AB1889" i="8"/>
  <c r="AB1890" i="8"/>
  <c r="AB1891" i="8"/>
  <c r="AB1892" i="8"/>
  <c r="AB1893" i="8"/>
  <c r="AB1894" i="8"/>
  <c r="AB1895" i="8"/>
  <c r="AB1896" i="8"/>
  <c r="AB1897" i="8"/>
  <c r="AB1898" i="8"/>
  <c r="AB1899" i="8"/>
  <c r="AB1900" i="8"/>
  <c r="AB1901" i="8"/>
  <c r="AB1902" i="8"/>
  <c r="AB1903" i="8"/>
  <c r="AB1904" i="8"/>
  <c r="AB1905" i="8"/>
  <c r="AB1906" i="8"/>
  <c r="AB1907" i="8"/>
  <c r="AB1908" i="8"/>
  <c r="AB1909" i="8"/>
  <c r="AB1910" i="8"/>
  <c r="AB1911" i="8"/>
  <c r="AB1912" i="8"/>
  <c r="AB1913" i="8"/>
  <c r="AB1914" i="8"/>
  <c r="AB1915" i="8"/>
  <c r="AB1916" i="8"/>
  <c r="AB1917" i="8"/>
  <c r="AB1918" i="8"/>
  <c r="AB1919" i="8"/>
  <c r="AB1920" i="8"/>
  <c r="AB1921" i="8"/>
  <c r="AB1922" i="8"/>
  <c r="AB1923" i="8"/>
  <c r="AB1924" i="8"/>
  <c r="AB1925" i="8"/>
  <c r="AB1926" i="8"/>
  <c r="AB1927" i="8"/>
  <c r="AB1928" i="8"/>
  <c r="AB1929" i="8"/>
  <c r="AB1930" i="8"/>
  <c r="AB1931" i="8"/>
  <c r="AB1932" i="8"/>
  <c r="AB1933" i="8"/>
  <c r="AB1934" i="8"/>
  <c r="AB1935" i="8"/>
  <c r="AB1936" i="8"/>
  <c r="AB1937" i="8"/>
  <c r="AB1938" i="8"/>
  <c r="AB1939" i="8"/>
  <c r="AB1940" i="8"/>
  <c r="AB1941" i="8"/>
  <c r="AB1942" i="8"/>
  <c r="AB1943" i="8"/>
  <c r="AB1944" i="8"/>
  <c r="AB1945" i="8"/>
  <c r="AB1946" i="8"/>
  <c r="AB1947" i="8"/>
  <c r="AB1948" i="8"/>
  <c r="AB1949" i="8"/>
  <c r="AB1950" i="8"/>
  <c r="AB1951" i="8"/>
  <c r="AB1952" i="8"/>
  <c r="AB1953" i="8"/>
  <c r="AB1954" i="8"/>
  <c r="AB1955" i="8"/>
  <c r="AB1956" i="8"/>
  <c r="AB1957" i="8"/>
  <c r="AB1958" i="8"/>
  <c r="AB1959" i="8"/>
  <c r="AB1960" i="8"/>
  <c r="AB1961" i="8"/>
  <c r="AB1962" i="8"/>
  <c r="AB1963" i="8"/>
  <c r="AB1964" i="8"/>
  <c r="AB1965" i="8"/>
  <c r="AB1966" i="8"/>
  <c r="AB1967" i="8"/>
  <c r="AB1968" i="8"/>
  <c r="AB1969" i="8"/>
  <c r="AB1970" i="8"/>
  <c r="AB1971" i="8"/>
  <c r="AB1972" i="8"/>
  <c r="AB1973" i="8"/>
  <c r="AB1974" i="8"/>
  <c r="AB1975" i="8"/>
  <c r="AB1976" i="8"/>
  <c r="AB1977" i="8"/>
  <c r="AB1978" i="8"/>
  <c r="AB1979" i="8"/>
  <c r="AB1980" i="8"/>
  <c r="AB1981" i="8"/>
  <c r="AB1982" i="8"/>
  <c r="AB1983" i="8"/>
  <c r="AB1984" i="8"/>
  <c r="AB1985" i="8"/>
  <c r="AB1986" i="8"/>
  <c r="AB1987" i="8"/>
  <c r="AB1988" i="8"/>
  <c r="AB1989" i="8"/>
  <c r="AB1990" i="8"/>
  <c r="AB1991" i="8"/>
  <c r="AB1992" i="8"/>
  <c r="AB1993" i="8"/>
  <c r="AB1994" i="8"/>
  <c r="AB1995" i="8"/>
  <c r="AB1996" i="8"/>
  <c r="AB1997" i="8"/>
  <c r="AB1998" i="8"/>
  <c r="AB1999" i="8"/>
  <c r="AB2000" i="8"/>
  <c r="AB2001" i="8"/>
  <c r="D2"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D639" i="8"/>
  <c r="D640" i="8"/>
  <c r="D641" i="8"/>
  <c r="D642" i="8"/>
  <c r="D643" i="8"/>
  <c r="D644" i="8"/>
  <c r="D645" i="8"/>
  <c r="D646" i="8"/>
  <c r="D647" i="8"/>
  <c r="D648" i="8"/>
  <c r="D649" i="8"/>
  <c r="D650" i="8"/>
  <c r="D651" i="8"/>
  <c r="D652" i="8"/>
  <c r="D653" i="8"/>
  <c r="D654" i="8"/>
  <c r="D655" i="8"/>
  <c r="D656" i="8"/>
  <c r="D657" i="8"/>
  <c r="D658" i="8"/>
  <c r="D659" i="8"/>
  <c r="D660" i="8"/>
  <c r="D661" i="8"/>
  <c r="D662" i="8"/>
  <c r="D663" i="8"/>
  <c r="D664" i="8"/>
  <c r="D665" i="8"/>
  <c r="D666" i="8"/>
  <c r="D667" i="8"/>
  <c r="D668" i="8"/>
  <c r="D669" i="8"/>
  <c r="D670" i="8"/>
  <c r="D671" i="8"/>
  <c r="D672" i="8"/>
  <c r="D673" i="8"/>
  <c r="D674" i="8"/>
  <c r="D675" i="8"/>
  <c r="D676" i="8"/>
  <c r="D677" i="8"/>
  <c r="D678" i="8"/>
  <c r="D679" i="8"/>
  <c r="D680" i="8"/>
  <c r="D681" i="8"/>
  <c r="D682" i="8"/>
  <c r="D683" i="8"/>
  <c r="D684" i="8"/>
  <c r="D685" i="8"/>
  <c r="D686" i="8"/>
  <c r="D687" i="8"/>
  <c r="D688" i="8"/>
  <c r="D689" i="8"/>
  <c r="D690" i="8"/>
  <c r="D691" i="8"/>
  <c r="D692" i="8"/>
  <c r="D693" i="8"/>
  <c r="D694" i="8"/>
  <c r="D695" i="8"/>
  <c r="D696" i="8"/>
  <c r="D697" i="8"/>
  <c r="D698" i="8"/>
  <c r="D699" i="8"/>
  <c r="D700" i="8"/>
  <c r="D701" i="8"/>
  <c r="D702" i="8"/>
  <c r="D703" i="8"/>
  <c r="D704" i="8"/>
  <c r="D705" i="8"/>
  <c r="D706" i="8"/>
  <c r="D707" i="8"/>
  <c r="D708" i="8"/>
  <c r="D709" i="8"/>
  <c r="D710" i="8"/>
  <c r="D711" i="8"/>
  <c r="D712" i="8"/>
  <c r="D713" i="8"/>
  <c r="D714" i="8"/>
  <c r="D715" i="8"/>
  <c r="D716" i="8"/>
  <c r="D717" i="8"/>
  <c r="D718" i="8"/>
  <c r="D719" i="8"/>
  <c r="D720" i="8"/>
  <c r="D721" i="8"/>
  <c r="D722" i="8"/>
  <c r="D723" i="8"/>
  <c r="D724" i="8"/>
  <c r="D725" i="8"/>
  <c r="D726" i="8"/>
  <c r="D727" i="8"/>
  <c r="D728" i="8"/>
  <c r="D729" i="8"/>
  <c r="D730" i="8"/>
  <c r="D731" i="8"/>
  <c r="D732" i="8"/>
  <c r="D733" i="8"/>
  <c r="D734" i="8"/>
  <c r="D735" i="8"/>
  <c r="D736" i="8"/>
  <c r="D737" i="8"/>
  <c r="D738" i="8"/>
  <c r="D739" i="8"/>
  <c r="D740" i="8"/>
  <c r="D741" i="8"/>
  <c r="D742" i="8"/>
  <c r="D743" i="8"/>
  <c r="D744" i="8"/>
  <c r="D745" i="8"/>
  <c r="D746" i="8"/>
  <c r="D747" i="8"/>
  <c r="D748" i="8"/>
  <c r="D749" i="8"/>
  <c r="D750" i="8"/>
  <c r="D751" i="8"/>
  <c r="D752" i="8"/>
  <c r="D753" i="8"/>
  <c r="D754" i="8"/>
  <c r="D755" i="8"/>
  <c r="D756" i="8"/>
  <c r="D757" i="8"/>
  <c r="D758" i="8"/>
  <c r="D759" i="8"/>
  <c r="D760" i="8"/>
  <c r="D761" i="8"/>
  <c r="D762" i="8"/>
  <c r="D763" i="8"/>
  <c r="D764" i="8"/>
  <c r="D765" i="8"/>
  <c r="D766" i="8"/>
  <c r="D767" i="8"/>
  <c r="D768" i="8"/>
  <c r="D769" i="8"/>
  <c r="D770" i="8"/>
  <c r="D771" i="8"/>
  <c r="D772" i="8"/>
  <c r="D773" i="8"/>
  <c r="D774" i="8"/>
  <c r="D775" i="8"/>
  <c r="D776" i="8"/>
  <c r="D777" i="8"/>
  <c r="D778" i="8"/>
  <c r="D779" i="8"/>
  <c r="D780" i="8"/>
  <c r="D781" i="8"/>
  <c r="D782" i="8"/>
  <c r="D783" i="8"/>
  <c r="D784" i="8"/>
  <c r="D785" i="8"/>
  <c r="D786" i="8"/>
  <c r="D787" i="8"/>
  <c r="D788" i="8"/>
  <c r="D789" i="8"/>
  <c r="D790" i="8"/>
  <c r="D791" i="8"/>
  <c r="D792" i="8"/>
  <c r="D793" i="8"/>
  <c r="D794" i="8"/>
  <c r="D795" i="8"/>
  <c r="D796" i="8"/>
  <c r="D797" i="8"/>
  <c r="D798" i="8"/>
  <c r="D799" i="8"/>
  <c r="D800" i="8"/>
  <c r="D801" i="8"/>
  <c r="D802" i="8"/>
  <c r="D803" i="8"/>
  <c r="D804" i="8"/>
  <c r="D805" i="8"/>
  <c r="D806" i="8"/>
  <c r="D807" i="8"/>
  <c r="D808" i="8"/>
  <c r="D809" i="8"/>
  <c r="D810" i="8"/>
  <c r="D811" i="8"/>
  <c r="D812" i="8"/>
  <c r="D813" i="8"/>
  <c r="D814" i="8"/>
  <c r="D815" i="8"/>
  <c r="D816" i="8"/>
  <c r="D817" i="8"/>
  <c r="D818" i="8"/>
  <c r="D819" i="8"/>
  <c r="D820" i="8"/>
  <c r="D821" i="8"/>
  <c r="D822" i="8"/>
  <c r="D823" i="8"/>
  <c r="D824" i="8"/>
  <c r="D825" i="8"/>
  <c r="D826" i="8"/>
  <c r="D827" i="8"/>
  <c r="D828" i="8"/>
  <c r="D829" i="8"/>
  <c r="D830" i="8"/>
  <c r="D831" i="8"/>
  <c r="D832" i="8"/>
  <c r="D833" i="8"/>
  <c r="D834" i="8"/>
  <c r="D835" i="8"/>
  <c r="D836" i="8"/>
  <c r="D837" i="8"/>
  <c r="D838" i="8"/>
  <c r="D839" i="8"/>
  <c r="D840" i="8"/>
  <c r="D841" i="8"/>
  <c r="D842" i="8"/>
  <c r="D843" i="8"/>
  <c r="D844" i="8"/>
  <c r="D845" i="8"/>
  <c r="D846" i="8"/>
  <c r="D847" i="8"/>
  <c r="D848" i="8"/>
  <c r="D849" i="8"/>
  <c r="D850" i="8"/>
  <c r="D851" i="8"/>
  <c r="D852" i="8"/>
  <c r="D853" i="8"/>
  <c r="D854" i="8"/>
  <c r="D855" i="8"/>
  <c r="D856" i="8"/>
  <c r="D857" i="8"/>
  <c r="D858" i="8"/>
  <c r="D859" i="8"/>
  <c r="D860" i="8"/>
  <c r="D861" i="8"/>
  <c r="D862" i="8"/>
  <c r="D863" i="8"/>
  <c r="D864" i="8"/>
  <c r="D865" i="8"/>
  <c r="D866" i="8"/>
  <c r="D867" i="8"/>
  <c r="D868" i="8"/>
  <c r="D869" i="8"/>
  <c r="D870" i="8"/>
  <c r="D871" i="8"/>
  <c r="D872" i="8"/>
  <c r="D873" i="8"/>
  <c r="D874" i="8"/>
  <c r="D875" i="8"/>
  <c r="D876" i="8"/>
  <c r="D877" i="8"/>
  <c r="D878" i="8"/>
  <c r="D879" i="8"/>
  <c r="D880" i="8"/>
  <c r="D881" i="8"/>
  <c r="D882" i="8"/>
  <c r="D883" i="8"/>
  <c r="D884" i="8"/>
  <c r="D885" i="8"/>
  <c r="D886" i="8"/>
  <c r="D887" i="8"/>
  <c r="D888" i="8"/>
  <c r="D889" i="8"/>
  <c r="D890" i="8"/>
  <c r="D891" i="8"/>
  <c r="D892" i="8"/>
  <c r="D893" i="8"/>
  <c r="D894" i="8"/>
  <c r="D895" i="8"/>
  <c r="D896" i="8"/>
  <c r="D897" i="8"/>
  <c r="D898" i="8"/>
  <c r="D899" i="8"/>
  <c r="D900" i="8"/>
  <c r="D901" i="8"/>
  <c r="D902" i="8"/>
  <c r="D903" i="8"/>
  <c r="D904" i="8"/>
  <c r="D905" i="8"/>
  <c r="D906" i="8"/>
  <c r="D907" i="8"/>
  <c r="D908" i="8"/>
  <c r="D909" i="8"/>
  <c r="D910" i="8"/>
  <c r="D911" i="8"/>
  <c r="D912" i="8"/>
  <c r="D913" i="8"/>
  <c r="D914" i="8"/>
  <c r="D915" i="8"/>
  <c r="D916" i="8"/>
  <c r="D917" i="8"/>
  <c r="D918" i="8"/>
  <c r="D919" i="8"/>
  <c r="D920" i="8"/>
  <c r="D921" i="8"/>
  <c r="D922" i="8"/>
  <c r="D923" i="8"/>
  <c r="D924" i="8"/>
  <c r="D925" i="8"/>
  <c r="D926" i="8"/>
  <c r="D927" i="8"/>
  <c r="D928" i="8"/>
  <c r="D929" i="8"/>
  <c r="D930" i="8"/>
  <c r="D931" i="8"/>
  <c r="D932" i="8"/>
  <c r="D933" i="8"/>
  <c r="D934" i="8"/>
  <c r="D935" i="8"/>
  <c r="D936" i="8"/>
  <c r="D937" i="8"/>
  <c r="D938" i="8"/>
  <c r="D939" i="8"/>
  <c r="D940" i="8"/>
  <c r="D941" i="8"/>
  <c r="D942" i="8"/>
  <c r="D943" i="8"/>
  <c r="D944" i="8"/>
  <c r="D945" i="8"/>
  <c r="D946" i="8"/>
  <c r="D947" i="8"/>
  <c r="D948" i="8"/>
  <c r="D949" i="8"/>
  <c r="D950" i="8"/>
  <c r="D951" i="8"/>
  <c r="D952" i="8"/>
  <c r="D953" i="8"/>
  <c r="D954" i="8"/>
  <c r="D955" i="8"/>
  <c r="D956" i="8"/>
  <c r="D957" i="8"/>
  <c r="D958" i="8"/>
  <c r="D959" i="8"/>
  <c r="D960" i="8"/>
  <c r="D961" i="8"/>
  <c r="D962" i="8"/>
  <c r="D963" i="8"/>
  <c r="D964" i="8"/>
  <c r="D965" i="8"/>
  <c r="D966" i="8"/>
  <c r="D967" i="8"/>
  <c r="D968" i="8"/>
  <c r="D969" i="8"/>
  <c r="D970" i="8"/>
  <c r="D971" i="8"/>
  <c r="D972" i="8"/>
  <c r="D973" i="8"/>
  <c r="D974" i="8"/>
  <c r="D975" i="8"/>
  <c r="D976" i="8"/>
  <c r="D977" i="8"/>
  <c r="D978" i="8"/>
  <c r="D979" i="8"/>
  <c r="D980" i="8"/>
  <c r="D981" i="8"/>
  <c r="D982" i="8"/>
  <c r="D983" i="8"/>
  <c r="D984" i="8"/>
  <c r="D985" i="8"/>
  <c r="D986" i="8"/>
  <c r="D987" i="8"/>
  <c r="D988" i="8"/>
  <c r="D989" i="8"/>
  <c r="D990" i="8"/>
  <c r="D991" i="8"/>
  <c r="D992" i="8"/>
  <c r="D993" i="8"/>
  <c r="D994" i="8"/>
  <c r="D995" i="8"/>
  <c r="D996" i="8"/>
  <c r="D997" i="8"/>
  <c r="D998" i="8"/>
  <c r="D999" i="8"/>
  <c r="D1000" i="8"/>
  <c r="D1001" i="8"/>
  <c r="D1002" i="8"/>
  <c r="D1003" i="8"/>
  <c r="D1004" i="8"/>
  <c r="D1005" i="8"/>
  <c r="D1006" i="8"/>
  <c r="D1007" i="8"/>
  <c r="D1008" i="8"/>
  <c r="D1009" i="8"/>
  <c r="D1010" i="8"/>
  <c r="D1011" i="8"/>
  <c r="D1012" i="8"/>
  <c r="D1013" i="8"/>
  <c r="D1014" i="8"/>
  <c r="D1015" i="8"/>
  <c r="D1016" i="8"/>
  <c r="D1017" i="8"/>
  <c r="D1018" i="8"/>
  <c r="D1019" i="8"/>
  <c r="D1020" i="8"/>
  <c r="D1021" i="8"/>
  <c r="D1022" i="8"/>
  <c r="D1023" i="8"/>
  <c r="D1024" i="8"/>
  <c r="D1025" i="8"/>
  <c r="D1026" i="8"/>
  <c r="D1027" i="8"/>
  <c r="D1028" i="8"/>
  <c r="D1029" i="8"/>
  <c r="D1030" i="8"/>
  <c r="D1031" i="8"/>
  <c r="D1032" i="8"/>
  <c r="D1033" i="8"/>
  <c r="D1034" i="8"/>
  <c r="D1035" i="8"/>
  <c r="D1036" i="8"/>
  <c r="D1037" i="8"/>
  <c r="D1038" i="8"/>
  <c r="D1039" i="8"/>
  <c r="D1040" i="8"/>
  <c r="D1041" i="8"/>
  <c r="D1042" i="8"/>
  <c r="D1043" i="8"/>
  <c r="D1044" i="8"/>
  <c r="D1045" i="8"/>
  <c r="D1046" i="8"/>
  <c r="D1047" i="8"/>
  <c r="D1048" i="8"/>
  <c r="D1049" i="8"/>
  <c r="D1050" i="8"/>
  <c r="D1051" i="8"/>
  <c r="D1052" i="8"/>
  <c r="D1053" i="8"/>
  <c r="D1054" i="8"/>
  <c r="D1055" i="8"/>
  <c r="D1056" i="8"/>
  <c r="D1057" i="8"/>
  <c r="D1058" i="8"/>
  <c r="D1059" i="8"/>
  <c r="D1060" i="8"/>
  <c r="D1061" i="8"/>
  <c r="D1062" i="8"/>
  <c r="D1063" i="8"/>
  <c r="D1064" i="8"/>
  <c r="D1065" i="8"/>
  <c r="D1066" i="8"/>
  <c r="D1067" i="8"/>
  <c r="D1068" i="8"/>
  <c r="D1069" i="8"/>
  <c r="D1070" i="8"/>
  <c r="D1071" i="8"/>
  <c r="D1072" i="8"/>
  <c r="D1073" i="8"/>
  <c r="D1074" i="8"/>
  <c r="D1075" i="8"/>
  <c r="D1076" i="8"/>
  <c r="D1077" i="8"/>
  <c r="D1078" i="8"/>
  <c r="D1079" i="8"/>
  <c r="D1080" i="8"/>
  <c r="D1081" i="8"/>
  <c r="D1082" i="8"/>
  <c r="D1083" i="8"/>
  <c r="D1084" i="8"/>
  <c r="D1085" i="8"/>
  <c r="D1086" i="8"/>
  <c r="D1087" i="8"/>
  <c r="D1088" i="8"/>
  <c r="D1089" i="8"/>
  <c r="D1090" i="8"/>
  <c r="D1091" i="8"/>
  <c r="D1092" i="8"/>
  <c r="D1093" i="8"/>
  <c r="D1094" i="8"/>
  <c r="D1095" i="8"/>
  <c r="D1096" i="8"/>
  <c r="D1097" i="8"/>
  <c r="D1098" i="8"/>
  <c r="D1099" i="8"/>
  <c r="D1100" i="8"/>
  <c r="D1101" i="8"/>
  <c r="D1102" i="8"/>
  <c r="D1103" i="8"/>
  <c r="D1104" i="8"/>
  <c r="D1105" i="8"/>
  <c r="D1106" i="8"/>
  <c r="D1107" i="8"/>
  <c r="D1108" i="8"/>
  <c r="D1109" i="8"/>
  <c r="D1110" i="8"/>
  <c r="D1111" i="8"/>
  <c r="D1112" i="8"/>
  <c r="D1113" i="8"/>
  <c r="D1114" i="8"/>
  <c r="D1115" i="8"/>
  <c r="D1116" i="8"/>
  <c r="D1117" i="8"/>
  <c r="D1118" i="8"/>
  <c r="D1119" i="8"/>
  <c r="D1120" i="8"/>
  <c r="D1121" i="8"/>
  <c r="D1122" i="8"/>
  <c r="D1123" i="8"/>
  <c r="D1124" i="8"/>
  <c r="D1125" i="8"/>
  <c r="D1126" i="8"/>
  <c r="D1127" i="8"/>
  <c r="D1128" i="8"/>
  <c r="D1129" i="8"/>
  <c r="D1130" i="8"/>
  <c r="D1131" i="8"/>
  <c r="D1132" i="8"/>
  <c r="D1133" i="8"/>
  <c r="D1134" i="8"/>
  <c r="D1135" i="8"/>
  <c r="D1136" i="8"/>
  <c r="D1137" i="8"/>
  <c r="D1138" i="8"/>
  <c r="D1139" i="8"/>
  <c r="D1140" i="8"/>
  <c r="D1141" i="8"/>
  <c r="D1142" i="8"/>
  <c r="D1143" i="8"/>
  <c r="D1144" i="8"/>
  <c r="D1145" i="8"/>
  <c r="D1146" i="8"/>
  <c r="D1147" i="8"/>
  <c r="D1148" i="8"/>
  <c r="D1149" i="8"/>
  <c r="D1150" i="8"/>
  <c r="D1151" i="8"/>
  <c r="D1152" i="8"/>
  <c r="D1153" i="8"/>
  <c r="D1154" i="8"/>
  <c r="D1155" i="8"/>
  <c r="D1156" i="8"/>
  <c r="D1157" i="8"/>
  <c r="D1158" i="8"/>
  <c r="D1159" i="8"/>
  <c r="D1160" i="8"/>
  <c r="D1161" i="8"/>
  <c r="D1162" i="8"/>
  <c r="D1163" i="8"/>
  <c r="D1164" i="8"/>
  <c r="D1165" i="8"/>
  <c r="D1166" i="8"/>
  <c r="D1167" i="8"/>
  <c r="D1168" i="8"/>
  <c r="D1169" i="8"/>
  <c r="D1170" i="8"/>
  <c r="D1171" i="8"/>
  <c r="D1172" i="8"/>
  <c r="D1173" i="8"/>
  <c r="D1174" i="8"/>
  <c r="D1175" i="8"/>
  <c r="D1176" i="8"/>
  <c r="D1177" i="8"/>
  <c r="D1178" i="8"/>
  <c r="D1179" i="8"/>
  <c r="D1180" i="8"/>
  <c r="D1181" i="8"/>
  <c r="D1182" i="8"/>
  <c r="D1183" i="8"/>
  <c r="D1184" i="8"/>
  <c r="D1185" i="8"/>
  <c r="D1186" i="8"/>
  <c r="D1187" i="8"/>
  <c r="D1188" i="8"/>
  <c r="D1189" i="8"/>
  <c r="D1190" i="8"/>
  <c r="D1191" i="8"/>
  <c r="D1192" i="8"/>
  <c r="D1193" i="8"/>
  <c r="D1194" i="8"/>
  <c r="D1195" i="8"/>
  <c r="D1196" i="8"/>
  <c r="D1197" i="8"/>
  <c r="D1198" i="8"/>
  <c r="D1199" i="8"/>
  <c r="D1200" i="8"/>
  <c r="D1201" i="8"/>
  <c r="D1202" i="8"/>
  <c r="D1203" i="8"/>
  <c r="D1204" i="8"/>
  <c r="D1205" i="8"/>
  <c r="D1206" i="8"/>
  <c r="D1207" i="8"/>
  <c r="D1208" i="8"/>
  <c r="D1209" i="8"/>
  <c r="D1210" i="8"/>
  <c r="D1211" i="8"/>
  <c r="D1212" i="8"/>
  <c r="D1213" i="8"/>
  <c r="D1214" i="8"/>
  <c r="D1215" i="8"/>
  <c r="D1216" i="8"/>
  <c r="D1217" i="8"/>
  <c r="D1218" i="8"/>
  <c r="D1219" i="8"/>
  <c r="D1220" i="8"/>
  <c r="D1221" i="8"/>
  <c r="D1222" i="8"/>
  <c r="D1223" i="8"/>
  <c r="D1224" i="8"/>
  <c r="D1225" i="8"/>
  <c r="D1226" i="8"/>
  <c r="D1227" i="8"/>
  <c r="D1228" i="8"/>
  <c r="D1229" i="8"/>
  <c r="D1230" i="8"/>
  <c r="D1231" i="8"/>
  <c r="D1232" i="8"/>
  <c r="D1233" i="8"/>
  <c r="D1234" i="8"/>
  <c r="D1235" i="8"/>
  <c r="D1236" i="8"/>
  <c r="D1237" i="8"/>
  <c r="D1238" i="8"/>
  <c r="D1239" i="8"/>
  <c r="D1240" i="8"/>
  <c r="D1241" i="8"/>
  <c r="D1242" i="8"/>
  <c r="D1243" i="8"/>
  <c r="D1244" i="8"/>
  <c r="D1245" i="8"/>
  <c r="D1246" i="8"/>
  <c r="D1247" i="8"/>
  <c r="D1248" i="8"/>
  <c r="D1249" i="8"/>
  <c r="D1250" i="8"/>
  <c r="D1251" i="8"/>
  <c r="D1252" i="8"/>
  <c r="D1253" i="8"/>
  <c r="D1254" i="8"/>
  <c r="D1255" i="8"/>
  <c r="D1256" i="8"/>
  <c r="D1257" i="8"/>
  <c r="D1258" i="8"/>
  <c r="D1259" i="8"/>
  <c r="D1260" i="8"/>
  <c r="D1261" i="8"/>
  <c r="D1262" i="8"/>
  <c r="D1263" i="8"/>
  <c r="D1264" i="8"/>
  <c r="D1265" i="8"/>
  <c r="D1266" i="8"/>
  <c r="D1267" i="8"/>
  <c r="D1268" i="8"/>
  <c r="D1269" i="8"/>
  <c r="D1270" i="8"/>
  <c r="D1271" i="8"/>
  <c r="D1272" i="8"/>
  <c r="D1273" i="8"/>
  <c r="D1274" i="8"/>
  <c r="D1275" i="8"/>
  <c r="D1276" i="8"/>
  <c r="D1277" i="8"/>
  <c r="D1278" i="8"/>
  <c r="D1279" i="8"/>
  <c r="D1280" i="8"/>
  <c r="D1281" i="8"/>
  <c r="D1282" i="8"/>
  <c r="D1283" i="8"/>
  <c r="D1284" i="8"/>
  <c r="D1285" i="8"/>
  <c r="D1286" i="8"/>
  <c r="D1287" i="8"/>
  <c r="D1288" i="8"/>
  <c r="D1289" i="8"/>
  <c r="D1290" i="8"/>
  <c r="D1291" i="8"/>
  <c r="D1292" i="8"/>
  <c r="D1293" i="8"/>
  <c r="D1294" i="8"/>
  <c r="D1295" i="8"/>
  <c r="D1296" i="8"/>
  <c r="D1297" i="8"/>
  <c r="D1298" i="8"/>
  <c r="D1299" i="8"/>
  <c r="D1300" i="8"/>
  <c r="D1301" i="8"/>
  <c r="D1302" i="8"/>
  <c r="D1303" i="8"/>
  <c r="D1304" i="8"/>
  <c r="D1305" i="8"/>
  <c r="D1306" i="8"/>
  <c r="D1307" i="8"/>
  <c r="D1308" i="8"/>
  <c r="D1309" i="8"/>
  <c r="D1310" i="8"/>
  <c r="D1311" i="8"/>
  <c r="D1312" i="8"/>
  <c r="D1313" i="8"/>
  <c r="D1314" i="8"/>
  <c r="D1315" i="8"/>
  <c r="D1316" i="8"/>
  <c r="D1317" i="8"/>
  <c r="D1318" i="8"/>
  <c r="D1319" i="8"/>
  <c r="D1320" i="8"/>
  <c r="D1321" i="8"/>
  <c r="D1322" i="8"/>
  <c r="D1323" i="8"/>
  <c r="D1324" i="8"/>
  <c r="D1325" i="8"/>
  <c r="D1326" i="8"/>
  <c r="D1327" i="8"/>
  <c r="D1328" i="8"/>
  <c r="D1329" i="8"/>
  <c r="D1330" i="8"/>
  <c r="D1331" i="8"/>
  <c r="D1332" i="8"/>
  <c r="D1333" i="8"/>
  <c r="D1334" i="8"/>
  <c r="D1335" i="8"/>
  <c r="D1336" i="8"/>
  <c r="D1337" i="8"/>
  <c r="D1338" i="8"/>
  <c r="D1339" i="8"/>
  <c r="D1340" i="8"/>
  <c r="D1341" i="8"/>
  <c r="D1342" i="8"/>
  <c r="D1343" i="8"/>
  <c r="D1344" i="8"/>
  <c r="D1345" i="8"/>
  <c r="D1346" i="8"/>
  <c r="D1347" i="8"/>
  <c r="D1348" i="8"/>
  <c r="D1349" i="8"/>
  <c r="D1350" i="8"/>
  <c r="D1351" i="8"/>
  <c r="D1352" i="8"/>
  <c r="D1353" i="8"/>
  <c r="D1354" i="8"/>
  <c r="D1355" i="8"/>
  <c r="D1356" i="8"/>
  <c r="D1357" i="8"/>
  <c r="D1358" i="8"/>
  <c r="D1359" i="8"/>
  <c r="D1360" i="8"/>
  <c r="D1361" i="8"/>
  <c r="D1362" i="8"/>
  <c r="D1363" i="8"/>
  <c r="D1364" i="8"/>
  <c r="D1365" i="8"/>
  <c r="D1366" i="8"/>
  <c r="D1367" i="8"/>
  <c r="D1368" i="8"/>
  <c r="D1369" i="8"/>
  <c r="D1370" i="8"/>
  <c r="D1371" i="8"/>
  <c r="D1372" i="8"/>
  <c r="D1373" i="8"/>
  <c r="D1374" i="8"/>
  <c r="D1375" i="8"/>
  <c r="D1376" i="8"/>
  <c r="D1377" i="8"/>
  <c r="D1378" i="8"/>
  <c r="D1379" i="8"/>
  <c r="D1380" i="8"/>
  <c r="D1381" i="8"/>
  <c r="D1382" i="8"/>
  <c r="D1383" i="8"/>
  <c r="D1384" i="8"/>
  <c r="D1385" i="8"/>
  <c r="D1386" i="8"/>
  <c r="D1387" i="8"/>
  <c r="D1388" i="8"/>
  <c r="D1389" i="8"/>
  <c r="D1390" i="8"/>
  <c r="D1391" i="8"/>
  <c r="D1392" i="8"/>
  <c r="D1393" i="8"/>
  <c r="D1394" i="8"/>
  <c r="D1395" i="8"/>
  <c r="D1396" i="8"/>
  <c r="D1397" i="8"/>
  <c r="D1398" i="8"/>
  <c r="D1399" i="8"/>
  <c r="D1400" i="8"/>
  <c r="D1401" i="8"/>
  <c r="D1402" i="8"/>
  <c r="D1403" i="8"/>
  <c r="D1404" i="8"/>
  <c r="D1405" i="8"/>
  <c r="D1406" i="8"/>
  <c r="D1407" i="8"/>
  <c r="D1408" i="8"/>
  <c r="D1409" i="8"/>
  <c r="D1410" i="8"/>
  <c r="D1411" i="8"/>
  <c r="D1412" i="8"/>
  <c r="D1413" i="8"/>
  <c r="D1414" i="8"/>
  <c r="D1415" i="8"/>
  <c r="D1416" i="8"/>
  <c r="D1417" i="8"/>
  <c r="D1418" i="8"/>
  <c r="D1419" i="8"/>
  <c r="D1420" i="8"/>
  <c r="D1421" i="8"/>
  <c r="D1422" i="8"/>
  <c r="D1423" i="8"/>
  <c r="D1424" i="8"/>
  <c r="D1425" i="8"/>
  <c r="D1426" i="8"/>
  <c r="D1427" i="8"/>
  <c r="D1428" i="8"/>
  <c r="D1429" i="8"/>
  <c r="D1430" i="8"/>
  <c r="D1431" i="8"/>
  <c r="D1432" i="8"/>
  <c r="D1433" i="8"/>
  <c r="D1434" i="8"/>
  <c r="D1435" i="8"/>
  <c r="D1436" i="8"/>
  <c r="D1437" i="8"/>
  <c r="D1438" i="8"/>
  <c r="D1439" i="8"/>
  <c r="D1440" i="8"/>
  <c r="D1441" i="8"/>
  <c r="D1442" i="8"/>
  <c r="D1443" i="8"/>
  <c r="D1444" i="8"/>
  <c r="D1445" i="8"/>
  <c r="D1446" i="8"/>
  <c r="D1447" i="8"/>
  <c r="D1448" i="8"/>
  <c r="D1449" i="8"/>
  <c r="D1450" i="8"/>
  <c r="D1451" i="8"/>
  <c r="D1452" i="8"/>
  <c r="D1453" i="8"/>
  <c r="D1454" i="8"/>
  <c r="D1455" i="8"/>
  <c r="D1456" i="8"/>
  <c r="D1457" i="8"/>
  <c r="D1458" i="8"/>
  <c r="D1459" i="8"/>
  <c r="D1460" i="8"/>
  <c r="D1461" i="8"/>
  <c r="D1462" i="8"/>
  <c r="D1463" i="8"/>
  <c r="D1464" i="8"/>
  <c r="D1465" i="8"/>
  <c r="D1466" i="8"/>
  <c r="D1467" i="8"/>
  <c r="D1468" i="8"/>
  <c r="D1469" i="8"/>
  <c r="D1470" i="8"/>
  <c r="D1471" i="8"/>
  <c r="D1472" i="8"/>
  <c r="D1473" i="8"/>
  <c r="D1474" i="8"/>
  <c r="D1475" i="8"/>
  <c r="D1476" i="8"/>
  <c r="D1477" i="8"/>
  <c r="D1478" i="8"/>
  <c r="D1479" i="8"/>
  <c r="D1480" i="8"/>
  <c r="D1481" i="8"/>
  <c r="D1482" i="8"/>
  <c r="D1483" i="8"/>
  <c r="D1484" i="8"/>
  <c r="D1485" i="8"/>
  <c r="D1486" i="8"/>
  <c r="D1487" i="8"/>
  <c r="D1488" i="8"/>
  <c r="D1489" i="8"/>
  <c r="D1490" i="8"/>
  <c r="D1491" i="8"/>
  <c r="D1492" i="8"/>
  <c r="D1493" i="8"/>
  <c r="D1494" i="8"/>
  <c r="D1495" i="8"/>
  <c r="D1496" i="8"/>
  <c r="D1497" i="8"/>
  <c r="D1498" i="8"/>
  <c r="D1499" i="8"/>
  <c r="D1500" i="8"/>
  <c r="D1501" i="8"/>
  <c r="D1502" i="8"/>
  <c r="D1503" i="8"/>
  <c r="D1504" i="8"/>
  <c r="D1505" i="8"/>
  <c r="D1506" i="8"/>
  <c r="D1507" i="8"/>
  <c r="D1508" i="8"/>
  <c r="D1509" i="8"/>
  <c r="D1510" i="8"/>
  <c r="D1511" i="8"/>
  <c r="D1512" i="8"/>
  <c r="D1513" i="8"/>
  <c r="D1514" i="8"/>
  <c r="D1515" i="8"/>
  <c r="D1516" i="8"/>
  <c r="D1517" i="8"/>
  <c r="D1518" i="8"/>
  <c r="D1519" i="8"/>
  <c r="D1520" i="8"/>
  <c r="D1521" i="8"/>
  <c r="D1522" i="8"/>
  <c r="D1523" i="8"/>
  <c r="D1524" i="8"/>
  <c r="D1525" i="8"/>
  <c r="D1526" i="8"/>
  <c r="D1527" i="8"/>
  <c r="D1528" i="8"/>
  <c r="D1529" i="8"/>
  <c r="D1530" i="8"/>
  <c r="D1531" i="8"/>
  <c r="D1532" i="8"/>
  <c r="D1533" i="8"/>
  <c r="D1534" i="8"/>
  <c r="D1535" i="8"/>
  <c r="D1536" i="8"/>
  <c r="D1537" i="8"/>
  <c r="D1538" i="8"/>
  <c r="D1539" i="8"/>
  <c r="D1540" i="8"/>
  <c r="D1541" i="8"/>
  <c r="D1542" i="8"/>
  <c r="D1543" i="8"/>
  <c r="D1544" i="8"/>
  <c r="D1545" i="8"/>
  <c r="D1546" i="8"/>
  <c r="D1547" i="8"/>
  <c r="D1548" i="8"/>
  <c r="D1549" i="8"/>
  <c r="D1550" i="8"/>
  <c r="D1551" i="8"/>
  <c r="D1552" i="8"/>
  <c r="D1553" i="8"/>
  <c r="D1554" i="8"/>
  <c r="D1555" i="8"/>
  <c r="D1556" i="8"/>
  <c r="D1557" i="8"/>
  <c r="D1558" i="8"/>
  <c r="D1559" i="8"/>
  <c r="D1560" i="8"/>
  <c r="D1561" i="8"/>
  <c r="D1562" i="8"/>
  <c r="D1563" i="8"/>
  <c r="D1564" i="8"/>
  <c r="D1565" i="8"/>
  <c r="D1566" i="8"/>
  <c r="D1567" i="8"/>
  <c r="D1568" i="8"/>
  <c r="D1569" i="8"/>
  <c r="D1570" i="8"/>
  <c r="D1571" i="8"/>
  <c r="D1572" i="8"/>
  <c r="D1573" i="8"/>
  <c r="D1574" i="8"/>
  <c r="D1575" i="8"/>
  <c r="D1576" i="8"/>
  <c r="D1577" i="8"/>
  <c r="D1578" i="8"/>
  <c r="D1579" i="8"/>
  <c r="D1580" i="8"/>
  <c r="D1581" i="8"/>
  <c r="D1582" i="8"/>
  <c r="D1583" i="8"/>
  <c r="D1584" i="8"/>
  <c r="D1585" i="8"/>
  <c r="D1586" i="8"/>
  <c r="D1587" i="8"/>
  <c r="D1588" i="8"/>
  <c r="D1589" i="8"/>
  <c r="D1590" i="8"/>
  <c r="D1591" i="8"/>
  <c r="D1592" i="8"/>
  <c r="D1593" i="8"/>
  <c r="D1594" i="8"/>
  <c r="D1595" i="8"/>
  <c r="D1596" i="8"/>
  <c r="D1597" i="8"/>
  <c r="D1598" i="8"/>
  <c r="D1599" i="8"/>
  <c r="D1600" i="8"/>
  <c r="D1601" i="8"/>
  <c r="D1602" i="8"/>
  <c r="D1603" i="8"/>
  <c r="D1604" i="8"/>
  <c r="D1605" i="8"/>
  <c r="D1606" i="8"/>
  <c r="D1607" i="8"/>
  <c r="D1608" i="8"/>
  <c r="D1609" i="8"/>
  <c r="D1610" i="8"/>
  <c r="D1611" i="8"/>
  <c r="D1612" i="8"/>
  <c r="D1613" i="8"/>
  <c r="D1614" i="8"/>
  <c r="D1615" i="8"/>
  <c r="D1616" i="8"/>
  <c r="D1617" i="8"/>
  <c r="D1618" i="8"/>
  <c r="D1619" i="8"/>
  <c r="D1620" i="8"/>
  <c r="D1621" i="8"/>
  <c r="D1622" i="8"/>
  <c r="D1623" i="8"/>
  <c r="D1624" i="8"/>
  <c r="D1625" i="8"/>
  <c r="D1626" i="8"/>
  <c r="D1627" i="8"/>
  <c r="D1628" i="8"/>
  <c r="D1629" i="8"/>
  <c r="D1630" i="8"/>
  <c r="D1631" i="8"/>
  <c r="D1632" i="8"/>
  <c r="D1633" i="8"/>
  <c r="D1634" i="8"/>
  <c r="D1635" i="8"/>
  <c r="D1636" i="8"/>
  <c r="D1637" i="8"/>
  <c r="D1638" i="8"/>
  <c r="D1639" i="8"/>
  <c r="D1640" i="8"/>
  <c r="D1641" i="8"/>
  <c r="D1642" i="8"/>
  <c r="D1643" i="8"/>
  <c r="D1644" i="8"/>
  <c r="D1645" i="8"/>
  <c r="D1646" i="8"/>
  <c r="D1647" i="8"/>
  <c r="D1648" i="8"/>
  <c r="D1649" i="8"/>
  <c r="D1650" i="8"/>
  <c r="D1651" i="8"/>
  <c r="D1652" i="8"/>
  <c r="D1653" i="8"/>
  <c r="D1654" i="8"/>
  <c r="D1655" i="8"/>
  <c r="D1656" i="8"/>
  <c r="D1657" i="8"/>
  <c r="D1658" i="8"/>
  <c r="D1659" i="8"/>
  <c r="D1660" i="8"/>
  <c r="D1661" i="8"/>
  <c r="D1662" i="8"/>
  <c r="D1663" i="8"/>
  <c r="D1664" i="8"/>
  <c r="D1665" i="8"/>
  <c r="D1666" i="8"/>
  <c r="D1667" i="8"/>
  <c r="D1668" i="8"/>
  <c r="D1669" i="8"/>
  <c r="D1670" i="8"/>
  <c r="D1671" i="8"/>
  <c r="D1672" i="8"/>
  <c r="D1673" i="8"/>
  <c r="D1674" i="8"/>
  <c r="D1675" i="8"/>
  <c r="D1676" i="8"/>
  <c r="D1677" i="8"/>
  <c r="D1678" i="8"/>
  <c r="D1679" i="8"/>
  <c r="D1680" i="8"/>
  <c r="D1681" i="8"/>
  <c r="D1682" i="8"/>
  <c r="D1683" i="8"/>
  <c r="D1684" i="8"/>
  <c r="D1685" i="8"/>
  <c r="D1686" i="8"/>
  <c r="D1687" i="8"/>
  <c r="D1688" i="8"/>
  <c r="D1689" i="8"/>
  <c r="D1690" i="8"/>
  <c r="D1691" i="8"/>
  <c r="D1692" i="8"/>
  <c r="D1693" i="8"/>
  <c r="D1694" i="8"/>
  <c r="D1695" i="8"/>
  <c r="D1696" i="8"/>
  <c r="D1697" i="8"/>
  <c r="D1698" i="8"/>
  <c r="D1699" i="8"/>
  <c r="D1700" i="8"/>
  <c r="D1701" i="8"/>
  <c r="D1702" i="8"/>
  <c r="D1703" i="8"/>
  <c r="D1704" i="8"/>
  <c r="D1705" i="8"/>
  <c r="D1706" i="8"/>
  <c r="D1707" i="8"/>
  <c r="D1708" i="8"/>
  <c r="D1709" i="8"/>
  <c r="D1710" i="8"/>
  <c r="D1711" i="8"/>
  <c r="D1712" i="8"/>
  <c r="D1713" i="8"/>
  <c r="D1714" i="8"/>
  <c r="D1715" i="8"/>
  <c r="D1716" i="8"/>
  <c r="D1717" i="8"/>
  <c r="D1718" i="8"/>
  <c r="D1719" i="8"/>
  <c r="D1720" i="8"/>
  <c r="D1721" i="8"/>
  <c r="D1722" i="8"/>
  <c r="D1723" i="8"/>
  <c r="D1724" i="8"/>
  <c r="D1725" i="8"/>
  <c r="D1726" i="8"/>
  <c r="D1727" i="8"/>
  <c r="D1728" i="8"/>
  <c r="D1729" i="8"/>
  <c r="D1730" i="8"/>
  <c r="D1731" i="8"/>
  <c r="D1732" i="8"/>
  <c r="D1733" i="8"/>
  <c r="D1734" i="8"/>
  <c r="D1735" i="8"/>
  <c r="D1736" i="8"/>
  <c r="D1737" i="8"/>
  <c r="D1738" i="8"/>
  <c r="D1739" i="8"/>
  <c r="D1740" i="8"/>
  <c r="D1741" i="8"/>
  <c r="D1742" i="8"/>
  <c r="D1743" i="8"/>
  <c r="D1744" i="8"/>
  <c r="D1745" i="8"/>
  <c r="D1746" i="8"/>
  <c r="D1747" i="8"/>
  <c r="D1748" i="8"/>
  <c r="D1749" i="8"/>
  <c r="D1750" i="8"/>
  <c r="D1751" i="8"/>
  <c r="D1752" i="8"/>
  <c r="D1753" i="8"/>
  <c r="D1754" i="8"/>
  <c r="D1755" i="8"/>
  <c r="D1756" i="8"/>
  <c r="D1757" i="8"/>
  <c r="D1758" i="8"/>
  <c r="D1759" i="8"/>
  <c r="D1760" i="8"/>
  <c r="D1761" i="8"/>
  <c r="D1762" i="8"/>
  <c r="D1763" i="8"/>
  <c r="D1764" i="8"/>
  <c r="D1765" i="8"/>
  <c r="D1766" i="8"/>
  <c r="D1767" i="8"/>
  <c r="D1768" i="8"/>
  <c r="D1769" i="8"/>
  <c r="D1770" i="8"/>
  <c r="D1771" i="8"/>
  <c r="D1772" i="8"/>
  <c r="D1773" i="8"/>
  <c r="D1774" i="8"/>
  <c r="D1775" i="8"/>
  <c r="D1776" i="8"/>
  <c r="D1777" i="8"/>
  <c r="D1778" i="8"/>
  <c r="D1779" i="8"/>
  <c r="D1780" i="8"/>
  <c r="D1781" i="8"/>
  <c r="D1782" i="8"/>
  <c r="D1783" i="8"/>
  <c r="D1784" i="8"/>
  <c r="D1785" i="8"/>
  <c r="D1786" i="8"/>
  <c r="D1787" i="8"/>
  <c r="D1788" i="8"/>
  <c r="D1789" i="8"/>
  <c r="D1790" i="8"/>
  <c r="D1791" i="8"/>
  <c r="D1792" i="8"/>
  <c r="D1793" i="8"/>
  <c r="D1794" i="8"/>
  <c r="D1795" i="8"/>
  <c r="D1796" i="8"/>
  <c r="D1797" i="8"/>
  <c r="D1798" i="8"/>
  <c r="D1799" i="8"/>
  <c r="D1800" i="8"/>
  <c r="D1801" i="8"/>
  <c r="D1802" i="8"/>
  <c r="D1803" i="8"/>
  <c r="D1804" i="8"/>
  <c r="D1805" i="8"/>
  <c r="D1806" i="8"/>
  <c r="D1807" i="8"/>
  <c r="D1808" i="8"/>
  <c r="D1809" i="8"/>
  <c r="D1810" i="8"/>
  <c r="D1811" i="8"/>
  <c r="D1812" i="8"/>
  <c r="D1813" i="8"/>
  <c r="D1814" i="8"/>
  <c r="D1815" i="8"/>
  <c r="D1816" i="8"/>
  <c r="D1817" i="8"/>
  <c r="D1818" i="8"/>
  <c r="D1819" i="8"/>
  <c r="D1820" i="8"/>
  <c r="D1821" i="8"/>
  <c r="D1822" i="8"/>
  <c r="D1823" i="8"/>
  <c r="D1824" i="8"/>
  <c r="D1825" i="8"/>
  <c r="D1826" i="8"/>
  <c r="D1827" i="8"/>
  <c r="D1828" i="8"/>
  <c r="D1829" i="8"/>
  <c r="D1830" i="8"/>
  <c r="D1831" i="8"/>
  <c r="D1832" i="8"/>
  <c r="D1833" i="8"/>
  <c r="D1834" i="8"/>
  <c r="D1835" i="8"/>
  <c r="D1836" i="8"/>
  <c r="D1837" i="8"/>
  <c r="D1838" i="8"/>
  <c r="D1839" i="8"/>
  <c r="D1840" i="8"/>
  <c r="D1841" i="8"/>
  <c r="D1842" i="8"/>
  <c r="D1843" i="8"/>
  <c r="D1844" i="8"/>
  <c r="D1845" i="8"/>
  <c r="D1846" i="8"/>
  <c r="D1847" i="8"/>
  <c r="D1848" i="8"/>
  <c r="D1849" i="8"/>
  <c r="D1850" i="8"/>
  <c r="D1851" i="8"/>
  <c r="D1852" i="8"/>
  <c r="D1853" i="8"/>
  <c r="D1854" i="8"/>
  <c r="D1855" i="8"/>
  <c r="D1856" i="8"/>
  <c r="D1857" i="8"/>
  <c r="D1858" i="8"/>
  <c r="D1859" i="8"/>
  <c r="D1860" i="8"/>
  <c r="D1861" i="8"/>
  <c r="D1862" i="8"/>
  <c r="D1863" i="8"/>
  <c r="D1864" i="8"/>
  <c r="D1865" i="8"/>
  <c r="D1866" i="8"/>
  <c r="D1867" i="8"/>
  <c r="D1868" i="8"/>
  <c r="D1869" i="8"/>
  <c r="D1870" i="8"/>
  <c r="D1871" i="8"/>
  <c r="D1872" i="8"/>
  <c r="D1873" i="8"/>
  <c r="D1874" i="8"/>
  <c r="D1875" i="8"/>
  <c r="D1876" i="8"/>
  <c r="D1877" i="8"/>
  <c r="D1878" i="8"/>
  <c r="D1879" i="8"/>
  <c r="D1880" i="8"/>
  <c r="D1881" i="8"/>
  <c r="D1882" i="8"/>
  <c r="D1883" i="8"/>
  <c r="D1884" i="8"/>
  <c r="D1885" i="8"/>
  <c r="D1886" i="8"/>
  <c r="D1887" i="8"/>
  <c r="D1888" i="8"/>
  <c r="D1889" i="8"/>
  <c r="D1890" i="8"/>
  <c r="D1891" i="8"/>
  <c r="D1892" i="8"/>
  <c r="D1893" i="8"/>
  <c r="D1894" i="8"/>
  <c r="D1895" i="8"/>
  <c r="D1896" i="8"/>
  <c r="D1897" i="8"/>
  <c r="D1898" i="8"/>
  <c r="D1899" i="8"/>
  <c r="D1900" i="8"/>
  <c r="D1901" i="8"/>
  <c r="D1902" i="8"/>
  <c r="D1903" i="8"/>
  <c r="D1904" i="8"/>
  <c r="D1905" i="8"/>
  <c r="D1906" i="8"/>
  <c r="D1907" i="8"/>
  <c r="D1908" i="8"/>
  <c r="D1909" i="8"/>
  <c r="D1910" i="8"/>
  <c r="D1911" i="8"/>
  <c r="D1912" i="8"/>
  <c r="D1913" i="8"/>
  <c r="D1914" i="8"/>
  <c r="D1915" i="8"/>
  <c r="D1916" i="8"/>
  <c r="D1917" i="8"/>
  <c r="D1918" i="8"/>
  <c r="D1919" i="8"/>
  <c r="D1920" i="8"/>
  <c r="D1921" i="8"/>
  <c r="D1922" i="8"/>
  <c r="D1923" i="8"/>
  <c r="D1924" i="8"/>
  <c r="D1925" i="8"/>
  <c r="D1926" i="8"/>
  <c r="D1927" i="8"/>
  <c r="D1928" i="8"/>
  <c r="D1929" i="8"/>
  <c r="D1930" i="8"/>
  <c r="D1931" i="8"/>
  <c r="D1932" i="8"/>
  <c r="D1933" i="8"/>
  <c r="D1934" i="8"/>
  <c r="D1935" i="8"/>
  <c r="D1936" i="8"/>
  <c r="D1937" i="8"/>
  <c r="D1938" i="8"/>
  <c r="D1939" i="8"/>
  <c r="D1940" i="8"/>
  <c r="D1941" i="8"/>
  <c r="D1942" i="8"/>
  <c r="D1943" i="8"/>
  <c r="D1944" i="8"/>
  <c r="D1945" i="8"/>
  <c r="D1946" i="8"/>
  <c r="D1947" i="8"/>
  <c r="D1948" i="8"/>
  <c r="D1949" i="8"/>
  <c r="D1950" i="8"/>
  <c r="D1951" i="8"/>
  <c r="D1952" i="8"/>
  <c r="D1953" i="8"/>
  <c r="D1954" i="8"/>
  <c r="D1955" i="8"/>
  <c r="D1956" i="8"/>
  <c r="D1957" i="8"/>
  <c r="D1958" i="8"/>
  <c r="D1959" i="8"/>
  <c r="D1960" i="8"/>
  <c r="D1961" i="8"/>
  <c r="D1962" i="8"/>
  <c r="D1963" i="8"/>
  <c r="D1964" i="8"/>
  <c r="D1965" i="8"/>
  <c r="D1966" i="8"/>
  <c r="D1967" i="8"/>
  <c r="D1968" i="8"/>
  <c r="D1969" i="8"/>
  <c r="D1970" i="8"/>
  <c r="D1971" i="8"/>
  <c r="D1972" i="8"/>
  <c r="D1973" i="8"/>
  <c r="D1974" i="8"/>
  <c r="D1975" i="8"/>
  <c r="D1976" i="8"/>
  <c r="D1977" i="8"/>
  <c r="D1978" i="8"/>
  <c r="D1979" i="8"/>
  <c r="D1980" i="8"/>
  <c r="D1981" i="8"/>
  <c r="D1982" i="8"/>
  <c r="D1983" i="8"/>
  <c r="D1984" i="8"/>
  <c r="D1985" i="8"/>
  <c r="D1986" i="8"/>
  <c r="D1987" i="8"/>
  <c r="D1988" i="8"/>
  <c r="D1989" i="8"/>
  <c r="D1990" i="8"/>
  <c r="D1991" i="8"/>
  <c r="D1992" i="8"/>
  <c r="D1993" i="8"/>
  <c r="D1994" i="8"/>
  <c r="D1995" i="8"/>
  <c r="D1996" i="8"/>
  <c r="D1997" i="8"/>
  <c r="D1998" i="8"/>
  <c r="D1999" i="8"/>
  <c r="D2000" i="8"/>
  <c r="D2001" i="8"/>
  <c r="E2"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E639" i="8"/>
  <c r="E640" i="8"/>
  <c r="E641" i="8"/>
  <c r="E642" i="8"/>
  <c r="E643" i="8"/>
  <c r="E644" i="8"/>
  <c r="E645" i="8"/>
  <c r="E646" i="8"/>
  <c r="E647" i="8"/>
  <c r="E648" i="8"/>
  <c r="E649" i="8"/>
  <c r="E650" i="8"/>
  <c r="E651" i="8"/>
  <c r="E652" i="8"/>
  <c r="E653" i="8"/>
  <c r="E654" i="8"/>
  <c r="E655" i="8"/>
  <c r="E656" i="8"/>
  <c r="E657" i="8"/>
  <c r="E658" i="8"/>
  <c r="E659" i="8"/>
  <c r="E660" i="8"/>
  <c r="E661" i="8"/>
  <c r="E662" i="8"/>
  <c r="E663" i="8"/>
  <c r="E664" i="8"/>
  <c r="E665" i="8"/>
  <c r="E666" i="8"/>
  <c r="E667" i="8"/>
  <c r="E668" i="8"/>
  <c r="E669" i="8"/>
  <c r="E670" i="8"/>
  <c r="E671" i="8"/>
  <c r="E672" i="8"/>
  <c r="E673" i="8"/>
  <c r="E674" i="8"/>
  <c r="E675" i="8"/>
  <c r="E676" i="8"/>
  <c r="E677" i="8"/>
  <c r="E678" i="8"/>
  <c r="E679" i="8"/>
  <c r="E680" i="8"/>
  <c r="E681" i="8"/>
  <c r="E682" i="8"/>
  <c r="E683" i="8"/>
  <c r="E684" i="8"/>
  <c r="E685" i="8"/>
  <c r="E686" i="8"/>
  <c r="E687" i="8"/>
  <c r="E688" i="8"/>
  <c r="E689" i="8"/>
  <c r="E690" i="8"/>
  <c r="E691" i="8"/>
  <c r="E692" i="8"/>
  <c r="E693" i="8"/>
  <c r="E694" i="8"/>
  <c r="E695" i="8"/>
  <c r="E696" i="8"/>
  <c r="E697" i="8"/>
  <c r="E698" i="8"/>
  <c r="E699" i="8"/>
  <c r="E700" i="8"/>
  <c r="E701" i="8"/>
  <c r="E702" i="8"/>
  <c r="E703" i="8"/>
  <c r="E704" i="8"/>
  <c r="E705" i="8"/>
  <c r="E706" i="8"/>
  <c r="E707" i="8"/>
  <c r="E708" i="8"/>
  <c r="E709" i="8"/>
  <c r="E710" i="8"/>
  <c r="E711" i="8"/>
  <c r="E712" i="8"/>
  <c r="E713" i="8"/>
  <c r="E714" i="8"/>
  <c r="E715" i="8"/>
  <c r="E716" i="8"/>
  <c r="E717" i="8"/>
  <c r="E718" i="8"/>
  <c r="E719" i="8"/>
  <c r="E720" i="8"/>
  <c r="E721" i="8"/>
  <c r="E722" i="8"/>
  <c r="E723" i="8"/>
  <c r="E724" i="8"/>
  <c r="E725" i="8"/>
  <c r="E726" i="8"/>
  <c r="E727" i="8"/>
  <c r="E728" i="8"/>
  <c r="E729" i="8"/>
  <c r="E730" i="8"/>
  <c r="E731" i="8"/>
  <c r="E732" i="8"/>
  <c r="E733" i="8"/>
  <c r="E734" i="8"/>
  <c r="E735" i="8"/>
  <c r="E736" i="8"/>
  <c r="E737" i="8"/>
  <c r="E738" i="8"/>
  <c r="E739" i="8"/>
  <c r="E740" i="8"/>
  <c r="E741" i="8"/>
  <c r="E742" i="8"/>
  <c r="E743" i="8"/>
  <c r="E744" i="8"/>
  <c r="E745" i="8"/>
  <c r="E746" i="8"/>
  <c r="E747" i="8"/>
  <c r="E748" i="8"/>
  <c r="E749" i="8"/>
  <c r="E750" i="8"/>
  <c r="E751" i="8"/>
  <c r="E752" i="8"/>
  <c r="E753" i="8"/>
  <c r="E754" i="8"/>
  <c r="E755" i="8"/>
  <c r="E756" i="8"/>
  <c r="E757" i="8"/>
  <c r="E758" i="8"/>
  <c r="E759" i="8"/>
  <c r="E760" i="8"/>
  <c r="E761" i="8"/>
  <c r="E762" i="8"/>
  <c r="E763" i="8"/>
  <c r="E764" i="8"/>
  <c r="E765" i="8"/>
  <c r="E766" i="8"/>
  <c r="E767" i="8"/>
  <c r="E768" i="8"/>
  <c r="E769" i="8"/>
  <c r="E770" i="8"/>
  <c r="E771" i="8"/>
  <c r="E772" i="8"/>
  <c r="E773" i="8"/>
  <c r="E774" i="8"/>
  <c r="E775" i="8"/>
  <c r="E776" i="8"/>
  <c r="E777" i="8"/>
  <c r="E778" i="8"/>
  <c r="E779" i="8"/>
  <c r="E780" i="8"/>
  <c r="E781" i="8"/>
  <c r="E782" i="8"/>
  <c r="E783" i="8"/>
  <c r="E784" i="8"/>
  <c r="E785" i="8"/>
  <c r="E786" i="8"/>
  <c r="E787" i="8"/>
  <c r="E788" i="8"/>
  <c r="E789" i="8"/>
  <c r="E790" i="8"/>
  <c r="E791" i="8"/>
  <c r="E792" i="8"/>
  <c r="E793" i="8"/>
  <c r="E794" i="8"/>
  <c r="E795" i="8"/>
  <c r="E796" i="8"/>
  <c r="E797" i="8"/>
  <c r="E798" i="8"/>
  <c r="E799" i="8"/>
  <c r="E800" i="8"/>
  <c r="E801" i="8"/>
  <c r="E802" i="8"/>
  <c r="E803" i="8"/>
  <c r="E804" i="8"/>
  <c r="E805" i="8"/>
  <c r="E806" i="8"/>
  <c r="E807" i="8"/>
  <c r="E808" i="8"/>
  <c r="E809" i="8"/>
  <c r="E810" i="8"/>
  <c r="E811" i="8"/>
  <c r="E812" i="8"/>
  <c r="E813" i="8"/>
  <c r="E814" i="8"/>
  <c r="E815" i="8"/>
  <c r="E816" i="8"/>
  <c r="E817" i="8"/>
  <c r="E818" i="8"/>
  <c r="E819" i="8"/>
  <c r="E820" i="8"/>
  <c r="E821" i="8"/>
  <c r="E822" i="8"/>
  <c r="E823" i="8"/>
  <c r="E824" i="8"/>
  <c r="E825" i="8"/>
  <c r="E826" i="8"/>
  <c r="E827" i="8"/>
  <c r="E828" i="8"/>
  <c r="E829" i="8"/>
  <c r="E830" i="8"/>
  <c r="E831" i="8"/>
  <c r="E832" i="8"/>
  <c r="E833" i="8"/>
  <c r="E834" i="8"/>
  <c r="E835" i="8"/>
  <c r="E836" i="8"/>
  <c r="E837" i="8"/>
  <c r="E838" i="8"/>
  <c r="E839" i="8"/>
  <c r="E840" i="8"/>
  <c r="E841" i="8"/>
  <c r="E842" i="8"/>
  <c r="E843" i="8"/>
  <c r="E844" i="8"/>
  <c r="E845" i="8"/>
  <c r="E846" i="8"/>
  <c r="E847" i="8"/>
  <c r="E848" i="8"/>
  <c r="E849" i="8"/>
  <c r="E850" i="8"/>
  <c r="E851" i="8"/>
  <c r="E852" i="8"/>
  <c r="E853" i="8"/>
  <c r="E854" i="8"/>
  <c r="E855" i="8"/>
  <c r="E856" i="8"/>
  <c r="E857" i="8"/>
  <c r="E858" i="8"/>
  <c r="E859" i="8"/>
  <c r="E860" i="8"/>
  <c r="E861" i="8"/>
  <c r="E862" i="8"/>
  <c r="E863" i="8"/>
  <c r="E864" i="8"/>
  <c r="E865" i="8"/>
  <c r="E866" i="8"/>
  <c r="E867" i="8"/>
  <c r="E868" i="8"/>
  <c r="E869" i="8"/>
  <c r="E870" i="8"/>
  <c r="E871" i="8"/>
  <c r="E872" i="8"/>
  <c r="E873" i="8"/>
  <c r="E874" i="8"/>
  <c r="E875" i="8"/>
  <c r="E876" i="8"/>
  <c r="E877" i="8"/>
  <c r="E878" i="8"/>
  <c r="E879" i="8"/>
  <c r="E880" i="8"/>
  <c r="E881" i="8"/>
  <c r="E882" i="8"/>
  <c r="E883" i="8"/>
  <c r="E884" i="8"/>
  <c r="E885" i="8"/>
  <c r="E886" i="8"/>
  <c r="E887" i="8"/>
  <c r="E888" i="8"/>
  <c r="E889" i="8"/>
  <c r="E890" i="8"/>
  <c r="E891" i="8"/>
  <c r="E892" i="8"/>
  <c r="E893" i="8"/>
  <c r="E894" i="8"/>
  <c r="E895" i="8"/>
  <c r="E896" i="8"/>
  <c r="E897" i="8"/>
  <c r="E898" i="8"/>
  <c r="E899" i="8"/>
  <c r="E900" i="8"/>
  <c r="E901" i="8"/>
  <c r="E902" i="8"/>
  <c r="E903" i="8"/>
  <c r="E904" i="8"/>
  <c r="E905" i="8"/>
  <c r="E906" i="8"/>
  <c r="E907" i="8"/>
  <c r="E908" i="8"/>
  <c r="E909" i="8"/>
  <c r="E910" i="8"/>
  <c r="E911" i="8"/>
  <c r="E912" i="8"/>
  <c r="E913" i="8"/>
  <c r="E914" i="8"/>
  <c r="E915" i="8"/>
  <c r="E916" i="8"/>
  <c r="E917" i="8"/>
  <c r="E918" i="8"/>
  <c r="E919" i="8"/>
  <c r="E920" i="8"/>
  <c r="E921" i="8"/>
  <c r="E922" i="8"/>
  <c r="E923" i="8"/>
  <c r="E924" i="8"/>
  <c r="E925" i="8"/>
  <c r="E926" i="8"/>
  <c r="E927" i="8"/>
  <c r="E928" i="8"/>
  <c r="E929" i="8"/>
  <c r="E930" i="8"/>
  <c r="E931" i="8"/>
  <c r="E932" i="8"/>
  <c r="E933" i="8"/>
  <c r="E934" i="8"/>
  <c r="E935" i="8"/>
  <c r="E936" i="8"/>
  <c r="E937" i="8"/>
  <c r="E938" i="8"/>
  <c r="E939" i="8"/>
  <c r="E940" i="8"/>
  <c r="E941" i="8"/>
  <c r="E942" i="8"/>
  <c r="E943" i="8"/>
  <c r="E944" i="8"/>
  <c r="E945" i="8"/>
  <c r="E946" i="8"/>
  <c r="E947" i="8"/>
  <c r="E948" i="8"/>
  <c r="E949" i="8"/>
  <c r="E950" i="8"/>
  <c r="E951" i="8"/>
  <c r="E952" i="8"/>
  <c r="E953" i="8"/>
  <c r="E954" i="8"/>
  <c r="E955" i="8"/>
  <c r="E956" i="8"/>
  <c r="E957" i="8"/>
  <c r="E958" i="8"/>
  <c r="E959" i="8"/>
  <c r="E960" i="8"/>
  <c r="E961" i="8"/>
  <c r="E962" i="8"/>
  <c r="E963" i="8"/>
  <c r="E964" i="8"/>
  <c r="E965" i="8"/>
  <c r="E966" i="8"/>
  <c r="E967" i="8"/>
  <c r="E968" i="8"/>
  <c r="E969" i="8"/>
  <c r="E970" i="8"/>
  <c r="E971" i="8"/>
  <c r="E972" i="8"/>
  <c r="E973" i="8"/>
  <c r="E974" i="8"/>
  <c r="E975" i="8"/>
  <c r="E976" i="8"/>
  <c r="E977" i="8"/>
  <c r="E978" i="8"/>
  <c r="E979" i="8"/>
  <c r="E980" i="8"/>
  <c r="E981" i="8"/>
  <c r="E982" i="8"/>
  <c r="E983" i="8"/>
  <c r="E984" i="8"/>
  <c r="E985" i="8"/>
  <c r="E986" i="8"/>
  <c r="E987" i="8"/>
  <c r="E988" i="8"/>
  <c r="E989" i="8"/>
  <c r="E990" i="8"/>
  <c r="E991" i="8"/>
  <c r="E992" i="8"/>
  <c r="E993" i="8"/>
  <c r="E994" i="8"/>
  <c r="E995" i="8"/>
  <c r="E996" i="8"/>
  <c r="E997" i="8"/>
  <c r="E998" i="8"/>
  <c r="E999" i="8"/>
  <c r="E1000" i="8"/>
  <c r="E1001" i="8"/>
  <c r="E1002" i="8"/>
  <c r="E1003" i="8"/>
  <c r="E1004" i="8"/>
  <c r="E1005" i="8"/>
  <c r="E1006" i="8"/>
  <c r="E1007" i="8"/>
  <c r="E1008" i="8"/>
  <c r="E1009" i="8"/>
  <c r="E1010" i="8"/>
  <c r="E1011" i="8"/>
  <c r="E1012" i="8"/>
  <c r="E1013" i="8"/>
  <c r="E1014" i="8"/>
  <c r="E1015" i="8"/>
  <c r="E1016" i="8"/>
  <c r="E1017" i="8"/>
  <c r="E1018" i="8"/>
  <c r="E1019" i="8"/>
  <c r="E1020" i="8"/>
  <c r="E1021" i="8"/>
  <c r="E1022" i="8"/>
  <c r="E1023" i="8"/>
  <c r="E1024" i="8"/>
  <c r="E1025" i="8"/>
  <c r="E1026" i="8"/>
  <c r="E1027" i="8"/>
  <c r="E1028" i="8"/>
  <c r="E1029" i="8"/>
  <c r="E1030" i="8"/>
  <c r="E1031" i="8"/>
  <c r="E1032" i="8"/>
  <c r="E1033" i="8"/>
  <c r="E1034" i="8"/>
  <c r="E1035" i="8"/>
  <c r="E1036" i="8"/>
  <c r="E1037" i="8"/>
  <c r="E1038" i="8"/>
  <c r="E1039" i="8"/>
  <c r="E1040" i="8"/>
  <c r="E1041" i="8"/>
  <c r="E1042" i="8"/>
  <c r="E1043" i="8"/>
  <c r="E1044" i="8"/>
  <c r="E1045" i="8"/>
  <c r="E1046" i="8"/>
  <c r="E1047" i="8"/>
  <c r="E1048" i="8"/>
  <c r="E1049" i="8"/>
  <c r="E1050" i="8"/>
  <c r="E1051" i="8"/>
  <c r="E1052" i="8"/>
  <c r="E1053" i="8"/>
  <c r="E1054" i="8"/>
  <c r="E1055" i="8"/>
  <c r="E1056" i="8"/>
  <c r="E1057" i="8"/>
  <c r="E1058" i="8"/>
  <c r="E1059" i="8"/>
  <c r="E1060" i="8"/>
  <c r="E1061" i="8"/>
  <c r="E1062" i="8"/>
  <c r="E1063" i="8"/>
  <c r="E1064" i="8"/>
  <c r="E1065" i="8"/>
  <c r="E1066" i="8"/>
  <c r="E1067" i="8"/>
  <c r="E1068" i="8"/>
  <c r="E1069" i="8"/>
  <c r="E1070" i="8"/>
  <c r="E1071" i="8"/>
  <c r="E1072" i="8"/>
  <c r="E1073" i="8"/>
  <c r="E1074" i="8"/>
  <c r="E1075" i="8"/>
  <c r="E1076" i="8"/>
  <c r="E1077" i="8"/>
  <c r="E1078" i="8"/>
  <c r="E1079" i="8"/>
  <c r="E1080" i="8"/>
  <c r="E1081" i="8"/>
  <c r="E1082" i="8"/>
  <c r="E1083" i="8"/>
  <c r="E1084" i="8"/>
  <c r="E1085" i="8"/>
  <c r="E1086" i="8"/>
  <c r="E1087" i="8"/>
  <c r="E1088" i="8"/>
  <c r="E1089" i="8"/>
  <c r="E1090" i="8"/>
  <c r="E1091" i="8"/>
  <c r="E1092" i="8"/>
  <c r="E1093" i="8"/>
  <c r="E1094" i="8"/>
  <c r="E1095" i="8"/>
  <c r="E1096" i="8"/>
  <c r="E1097" i="8"/>
  <c r="E1098" i="8"/>
  <c r="E1099" i="8"/>
  <c r="E1100" i="8"/>
  <c r="E1101" i="8"/>
  <c r="E1102" i="8"/>
  <c r="E1103" i="8"/>
  <c r="E1104" i="8"/>
  <c r="E1105" i="8"/>
  <c r="E1106" i="8"/>
  <c r="E1107" i="8"/>
  <c r="E1108" i="8"/>
  <c r="E1109" i="8"/>
  <c r="E1110" i="8"/>
  <c r="E1111" i="8"/>
  <c r="E1112" i="8"/>
  <c r="E1113" i="8"/>
  <c r="E1114" i="8"/>
  <c r="E1115" i="8"/>
  <c r="E1116" i="8"/>
  <c r="E1117" i="8"/>
  <c r="E1118" i="8"/>
  <c r="E1119" i="8"/>
  <c r="E1120" i="8"/>
  <c r="E1121" i="8"/>
  <c r="E1122" i="8"/>
  <c r="E1123" i="8"/>
  <c r="E1124" i="8"/>
  <c r="E1125" i="8"/>
  <c r="E1126" i="8"/>
  <c r="E1127" i="8"/>
  <c r="E1128" i="8"/>
  <c r="E1129" i="8"/>
  <c r="E1130" i="8"/>
  <c r="E1131" i="8"/>
  <c r="E1132" i="8"/>
  <c r="E1133" i="8"/>
  <c r="E1134" i="8"/>
  <c r="E1135" i="8"/>
  <c r="E1136" i="8"/>
  <c r="E1137" i="8"/>
  <c r="E1138" i="8"/>
  <c r="E1139" i="8"/>
  <c r="E1140" i="8"/>
  <c r="E1141" i="8"/>
  <c r="E1142" i="8"/>
  <c r="E1143" i="8"/>
  <c r="E1144" i="8"/>
  <c r="E1145" i="8"/>
  <c r="E1146" i="8"/>
  <c r="E1147" i="8"/>
  <c r="E1148" i="8"/>
  <c r="E1149" i="8"/>
  <c r="E1150" i="8"/>
  <c r="E1151" i="8"/>
  <c r="E1152" i="8"/>
  <c r="E1153" i="8"/>
  <c r="E1154" i="8"/>
  <c r="E1155" i="8"/>
  <c r="E1156" i="8"/>
  <c r="E1157" i="8"/>
  <c r="E1158" i="8"/>
  <c r="E1159" i="8"/>
  <c r="E1160" i="8"/>
  <c r="E1161" i="8"/>
  <c r="E1162" i="8"/>
  <c r="E1163" i="8"/>
  <c r="E1164" i="8"/>
  <c r="E1165" i="8"/>
  <c r="E1166" i="8"/>
  <c r="E1167" i="8"/>
  <c r="E1168" i="8"/>
  <c r="E1169" i="8"/>
  <c r="E1170" i="8"/>
  <c r="E1171" i="8"/>
  <c r="E1172" i="8"/>
  <c r="E1173" i="8"/>
  <c r="E1174" i="8"/>
  <c r="E1175" i="8"/>
  <c r="E1176" i="8"/>
  <c r="E1177" i="8"/>
  <c r="E1178" i="8"/>
  <c r="E1179" i="8"/>
  <c r="E1180" i="8"/>
  <c r="E1181" i="8"/>
  <c r="E1182" i="8"/>
  <c r="E1183" i="8"/>
  <c r="E1184" i="8"/>
  <c r="E1185" i="8"/>
  <c r="E1186" i="8"/>
  <c r="E1187" i="8"/>
  <c r="E1188" i="8"/>
  <c r="E1189" i="8"/>
  <c r="E1190" i="8"/>
  <c r="E1191" i="8"/>
  <c r="E1192" i="8"/>
  <c r="E1193" i="8"/>
  <c r="E1194" i="8"/>
  <c r="E1195" i="8"/>
  <c r="E1196" i="8"/>
  <c r="E1197" i="8"/>
  <c r="E1198" i="8"/>
  <c r="E1199" i="8"/>
  <c r="E1200" i="8"/>
  <c r="E1201" i="8"/>
  <c r="E1202" i="8"/>
  <c r="E1203" i="8"/>
  <c r="E1204" i="8"/>
  <c r="E1205" i="8"/>
  <c r="E1206" i="8"/>
  <c r="E1207" i="8"/>
  <c r="E1208" i="8"/>
  <c r="E1209" i="8"/>
  <c r="E1210" i="8"/>
  <c r="E1211" i="8"/>
  <c r="E1212" i="8"/>
  <c r="E1213" i="8"/>
  <c r="E1214" i="8"/>
  <c r="E1215" i="8"/>
  <c r="E1216" i="8"/>
  <c r="E1217" i="8"/>
  <c r="E1218" i="8"/>
  <c r="E1219" i="8"/>
  <c r="E1220" i="8"/>
  <c r="E1221" i="8"/>
  <c r="E1222" i="8"/>
  <c r="E1223" i="8"/>
  <c r="E1224" i="8"/>
  <c r="E1225" i="8"/>
  <c r="E1226" i="8"/>
  <c r="E1227" i="8"/>
  <c r="E1228" i="8"/>
  <c r="E1229" i="8"/>
  <c r="E1230" i="8"/>
  <c r="E1231" i="8"/>
  <c r="E1232" i="8"/>
  <c r="E1233" i="8"/>
  <c r="E1234" i="8"/>
  <c r="E1235" i="8"/>
  <c r="E1236" i="8"/>
  <c r="E1237" i="8"/>
  <c r="E1238" i="8"/>
  <c r="E1239" i="8"/>
  <c r="E1240" i="8"/>
  <c r="E1241" i="8"/>
  <c r="E1242" i="8"/>
  <c r="E1243" i="8"/>
  <c r="E1244" i="8"/>
  <c r="E1245" i="8"/>
  <c r="E1246" i="8"/>
  <c r="E1247" i="8"/>
  <c r="E1248" i="8"/>
  <c r="E1249" i="8"/>
  <c r="E1250" i="8"/>
  <c r="E1251" i="8"/>
  <c r="E1252" i="8"/>
  <c r="E1253" i="8"/>
  <c r="E1254" i="8"/>
  <c r="E1255" i="8"/>
  <c r="E1256" i="8"/>
  <c r="E1257" i="8"/>
  <c r="E1258" i="8"/>
  <c r="E1259" i="8"/>
  <c r="E1260" i="8"/>
  <c r="E1261" i="8"/>
  <c r="E1262" i="8"/>
  <c r="E1263" i="8"/>
  <c r="E1264" i="8"/>
  <c r="E1265" i="8"/>
  <c r="E1266" i="8"/>
  <c r="E1267" i="8"/>
  <c r="E1268" i="8"/>
  <c r="E1269" i="8"/>
  <c r="E1270" i="8"/>
  <c r="E1271" i="8"/>
  <c r="E1272" i="8"/>
  <c r="E1273" i="8"/>
  <c r="E1274" i="8"/>
  <c r="E1275" i="8"/>
  <c r="E1276" i="8"/>
  <c r="E1277" i="8"/>
  <c r="E1278" i="8"/>
  <c r="E1279" i="8"/>
  <c r="E1280" i="8"/>
  <c r="E1281" i="8"/>
  <c r="E1282" i="8"/>
  <c r="E1283" i="8"/>
  <c r="E1284" i="8"/>
  <c r="E1285" i="8"/>
  <c r="E1286" i="8"/>
  <c r="E1287" i="8"/>
  <c r="E1288" i="8"/>
  <c r="E1289" i="8"/>
  <c r="E1290" i="8"/>
  <c r="E1291" i="8"/>
  <c r="E1292" i="8"/>
  <c r="E1293" i="8"/>
  <c r="E1294" i="8"/>
  <c r="E1295" i="8"/>
  <c r="E1296" i="8"/>
  <c r="E1297" i="8"/>
  <c r="E1298" i="8"/>
  <c r="E1299" i="8"/>
  <c r="E1300" i="8"/>
  <c r="E1301" i="8"/>
  <c r="E1302" i="8"/>
  <c r="E1303" i="8"/>
  <c r="E1304" i="8"/>
  <c r="E1305" i="8"/>
  <c r="E1306" i="8"/>
  <c r="E1307" i="8"/>
  <c r="E1308" i="8"/>
  <c r="E1309" i="8"/>
  <c r="E1310" i="8"/>
  <c r="E1311" i="8"/>
  <c r="E1312" i="8"/>
  <c r="E1313" i="8"/>
  <c r="E1314" i="8"/>
  <c r="E1315" i="8"/>
  <c r="E1316" i="8"/>
  <c r="E1317" i="8"/>
  <c r="E1318" i="8"/>
  <c r="E1319" i="8"/>
  <c r="E1320" i="8"/>
  <c r="E1321" i="8"/>
  <c r="E1322" i="8"/>
  <c r="E1323" i="8"/>
  <c r="E1324" i="8"/>
  <c r="E1325" i="8"/>
  <c r="E1326" i="8"/>
  <c r="E1327" i="8"/>
  <c r="E1328" i="8"/>
  <c r="E1329" i="8"/>
  <c r="E1330" i="8"/>
  <c r="E1331" i="8"/>
  <c r="E1332" i="8"/>
  <c r="E1333" i="8"/>
  <c r="E1334" i="8"/>
  <c r="E1335" i="8"/>
  <c r="E1336" i="8"/>
  <c r="E1337" i="8"/>
  <c r="E1338" i="8"/>
  <c r="E1339" i="8"/>
  <c r="E1340" i="8"/>
  <c r="E1341" i="8"/>
  <c r="E1342" i="8"/>
  <c r="E1343" i="8"/>
  <c r="E1344" i="8"/>
  <c r="E1345" i="8"/>
  <c r="E1346" i="8"/>
  <c r="E1347" i="8"/>
  <c r="E1348" i="8"/>
  <c r="E1349" i="8"/>
  <c r="E1350" i="8"/>
  <c r="E1351" i="8"/>
  <c r="E1352" i="8"/>
  <c r="E1353" i="8"/>
  <c r="E1354" i="8"/>
  <c r="E1355" i="8"/>
  <c r="E1356" i="8"/>
  <c r="E1357" i="8"/>
  <c r="E1358" i="8"/>
  <c r="E1359" i="8"/>
  <c r="E1360" i="8"/>
  <c r="E1361" i="8"/>
  <c r="E1362" i="8"/>
  <c r="E1363" i="8"/>
  <c r="E1364" i="8"/>
  <c r="E1365" i="8"/>
  <c r="E1366" i="8"/>
  <c r="E1367" i="8"/>
  <c r="E1368" i="8"/>
  <c r="E1369" i="8"/>
  <c r="E1370" i="8"/>
  <c r="E1371" i="8"/>
  <c r="E1372" i="8"/>
  <c r="E1373" i="8"/>
  <c r="E1374" i="8"/>
  <c r="E1375" i="8"/>
  <c r="E1376" i="8"/>
  <c r="E1377" i="8"/>
  <c r="E1378" i="8"/>
  <c r="E1379" i="8"/>
  <c r="E1380" i="8"/>
  <c r="E1381" i="8"/>
  <c r="E1382" i="8"/>
  <c r="E1383" i="8"/>
  <c r="E1384" i="8"/>
  <c r="E1385" i="8"/>
  <c r="E1386" i="8"/>
  <c r="E1387" i="8"/>
  <c r="E1388" i="8"/>
  <c r="E1389" i="8"/>
  <c r="E1390" i="8"/>
  <c r="E1391" i="8"/>
  <c r="E1392" i="8"/>
  <c r="E1393" i="8"/>
  <c r="E1394" i="8"/>
  <c r="E1395" i="8"/>
  <c r="E1396" i="8"/>
  <c r="E1397" i="8"/>
  <c r="E1398" i="8"/>
  <c r="E1399" i="8"/>
  <c r="E1400" i="8"/>
  <c r="E1401" i="8"/>
  <c r="E1402" i="8"/>
  <c r="E1403" i="8"/>
  <c r="E1404" i="8"/>
  <c r="E1405" i="8"/>
  <c r="E1406" i="8"/>
  <c r="E1407" i="8"/>
  <c r="E1408" i="8"/>
  <c r="E1409" i="8"/>
  <c r="E1410" i="8"/>
  <c r="E1411" i="8"/>
  <c r="E1412" i="8"/>
  <c r="E1413" i="8"/>
  <c r="E1414" i="8"/>
  <c r="E1415" i="8"/>
  <c r="E1416" i="8"/>
  <c r="E1417" i="8"/>
  <c r="E1418" i="8"/>
  <c r="E1419" i="8"/>
  <c r="E1420" i="8"/>
  <c r="E1421" i="8"/>
  <c r="E1422" i="8"/>
  <c r="E1423" i="8"/>
  <c r="E1424" i="8"/>
  <c r="E1425" i="8"/>
  <c r="E1426" i="8"/>
  <c r="E1427" i="8"/>
  <c r="E1428" i="8"/>
  <c r="E1429" i="8"/>
  <c r="E1430" i="8"/>
  <c r="E1431" i="8"/>
  <c r="E1432" i="8"/>
  <c r="E1433" i="8"/>
  <c r="E1434" i="8"/>
  <c r="E1435" i="8"/>
  <c r="E1436" i="8"/>
  <c r="E1437" i="8"/>
  <c r="E1438" i="8"/>
  <c r="E1439" i="8"/>
  <c r="E1440" i="8"/>
  <c r="E1441" i="8"/>
  <c r="E1442" i="8"/>
  <c r="E1443" i="8"/>
  <c r="E1444" i="8"/>
  <c r="E1445" i="8"/>
  <c r="E1446" i="8"/>
  <c r="E1447" i="8"/>
  <c r="E1448" i="8"/>
  <c r="E1449" i="8"/>
  <c r="E1450" i="8"/>
  <c r="E1451" i="8"/>
  <c r="E1452" i="8"/>
  <c r="E1453" i="8"/>
  <c r="E1454" i="8"/>
  <c r="E1455" i="8"/>
  <c r="E1456" i="8"/>
  <c r="E1457" i="8"/>
  <c r="E1458" i="8"/>
  <c r="E1459" i="8"/>
  <c r="E1460" i="8"/>
  <c r="E1461" i="8"/>
  <c r="E1462" i="8"/>
  <c r="E1463" i="8"/>
  <c r="E1464" i="8"/>
  <c r="E1465" i="8"/>
  <c r="E1466" i="8"/>
  <c r="E1467" i="8"/>
  <c r="E1468" i="8"/>
  <c r="E1469" i="8"/>
  <c r="E1470" i="8"/>
  <c r="E1471" i="8"/>
  <c r="E1472" i="8"/>
  <c r="E1473" i="8"/>
  <c r="E1474" i="8"/>
  <c r="E1475" i="8"/>
  <c r="E1476" i="8"/>
  <c r="E1477" i="8"/>
  <c r="E1478" i="8"/>
  <c r="E1479" i="8"/>
  <c r="E1480" i="8"/>
  <c r="E1481" i="8"/>
  <c r="E1482" i="8"/>
  <c r="E1483" i="8"/>
  <c r="E1484" i="8"/>
  <c r="E1485" i="8"/>
  <c r="E1486" i="8"/>
  <c r="E1487" i="8"/>
  <c r="E1488" i="8"/>
  <c r="E1489" i="8"/>
  <c r="E1490" i="8"/>
  <c r="E1491" i="8"/>
  <c r="E1492" i="8"/>
  <c r="E1493" i="8"/>
  <c r="E1494" i="8"/>
  <c r="E1495" i="8"/>
  <c r="E1496" i="8"/>
  <c r="E1497" i="8"/>
  <c r="E1498" i="8"/>
  <c r="E1499" i="8"/>
  <c r="E1500" i="8"/>
  <c r="E1501" i="8"/>
  <c r="E1502" i="8"/>
  <c r="E1503" i="8"/>
  <c r="E1504" i="8"/>
  <c r="E1505" i="8"/>
  <c r="E1506" i="8"/>
  <c r="E1507" i="8"/>
  <c r="E1508" i="8"/>
  <c r="E1509" i="8"/>
  <c r="E1510" i="8"/>
  <c r="E1511" i="8"/>
  <c r="E1512" i="8"/>
  <c r="E1513" i="8"/>
  <c r="E1514" i="8"/>
  <c r="E1515" i="8"/>
  <c r="E1516" i="8"/>
  <c r="E1517" i="8"/>
  <c r="E1518" i="8"/>
  <c r="E1519" i="8"/>
  <c r="E1520" i="8"/>
  <c r="E1521" i="8"/>
  <c r="E1522" i="8"/>
  <c r="E1523" i="8"/>
  <c r="E1524" i="8"/>
  <c r="E1525" i="8"/>
  <c r="E1526" i="8"/>
  <c r="E1527" i="8"/>
  <c r="E1528" i="8"/>
  <c r="E1529" i="8"/>
  <c r="E1530" i="8"/>
  <c r="E1531" i="8"/>
  <c r="E1532" i="8"/>
  <c r="E1533" i="8"/>
  <c r="E1534" i="8"/>
  <c r="E1535" i="8"/>
  <c r="E1536" i="8"/>
  <c r="E1537" i="8"/>
  <c r="E1538" i="8"/>
  <c r="E1539" i="8"/>
  <c r="E1540" i="8"/>
  <c r="E1541" i="8"/>
  <c r="E1542" i="8"/>
  <c r="E1543" i="8"/>
  <c r="E1544" i="8"/>
  <c r="E1545" i="8"/>
  <c r="E1546" i="8"/>
  <c r="E1547" i="8"/>
  <c r="E1548" i="8"/>
  <c r="E1549" i="8"/>
  <c r="E1550" i="8"/>
  <c r="E1551" i="8"/>
  <c r="E1552" i="8"/>
  <c r="E1553" i="8"/>
  <c r="E1554" i="8"/>
  <c r="E1555" i="8"/>
  <c r="E1556" i="8"/>
  <c r="E1557" i="8"/>
  <c r="E1558" i="8"/>
  <c r="E1559" i="8"/>
  <c r="E1560" i="8"/>
  <c r="E1561" i="8"/>
  <c r="E1562" i="8"/>
  <c r="E1563" i="8"/>
  <c r="E1564" i="8"/>
  <c r="E1565" i="8"/>
  <c r="E1566" i="8"/>
  <c r="E1567" i="8"/>
  <c r="E1568" i="8"/>
  <c r="E1569" i="8"/>
  <c r="E1570" i="8"/>
  <c r="E1571" i="8"/>
  <c r="E1572" i="8"/>
  <c r="E1573" i="8"/>
  <c r="E1574" i="8"/>
  <c r="E1575" i="8"/>
  <c r="E1576" i="8"/>
  <c r="E1577" i="8"/>
  <c r="E1578" i="8"/>
  <c r="E1579" i="8"/>
  <c r="E1580" i="8"/>
  <c r="E1581" i="8"/>
  <c r="E1582" i="8"/>
  <c r="E1583" i="8"/>
  <c r="E1584" i="8"/>
  <c r="E1585" i="8"/>
  <c r="E1586" i="8"/>
  <c r="E1587" i="8"/>
  <c r="E1588" i="8"/>
  <c r="E1589" i="8"/>
  <c r="E1590" i="8"/>
  <c r="E1591" i="8"/>
  <c r="E1592" i="8"/>
  <c r="E1593" i="8"/>
  <c r="E1594" i="8"/>
  <c r="E1595" i="8"/>
  <c r="E1596" i="8"/>
  <c r="E1597" i="8"/>
  <c r="E1598" i="8"/>
  <c r="E1599" i="8"/>
  <c r="E1600" i="8"/>
  <c r="E1601" i="8"/>
  <c r="E1602" i="8"/>
  <c r="E1603" i="8"/>
  <c r="E1604" i="8"/>
  <c r="E1605" i="8"/>
  <c r="E1606" i="8"/>
  <c r="E1607" i="8"/>
  <c r="E1608" i="8"/>
  <c r="E1609" i="8"/>
  <c r="E1610" i="8"/>
  <c r="E1611" i="8"/>
  <c r="E1612" i="8"/>
  <c r="E1613" i="8"/>
  <c r="E1614" i="8"/>
  <c r="E1615" i="8"/>
  <c r="E1616" i="8"/>
  <c r="E1617" i="8"/>
  <c r="E1618" i="8"/>
  <c r="E1619" i="8"/>
  <c r="E1620" i="8"/>
  <c r="E1621" i="8"/>
  <c r="E1622" i="8"/>
  <c r="E1623" i="8"/>
  <c r="E1624" i="8"/>
  <c r="E1625" i="8"/>
  <c r="E1626" i="8"/>
  <c r="E1627" i="8"/>
  <c r="E1628" i="8"/>
  <c r="E1629" i="8"/>
  <c r="E1630" i="8"/>
  <c r="E1631" i="8"/>
  <c r="E1632" i="8"/>
  <c r="E1633" i="8"/>
  <c r="E1634" i="8"/>
  <c r="E1635" i="8"/>
  <c r="E1636" i="8"/>
  <c r="E1637" i="8"/>
  <c r="E1638" i="8"/>
  <c r="E1639" i="8"/>
  <c r="E1640" i="8"/>
  <c r="E1641" i="8"/>
  <c r="E1642" i="8"/>
  <c r="E1643" i="8"/>
  <c r="E1644" i="8"/>
  <c r="E1645" i="8"/>
  <c r="E1646" i="8"/>
  <c r="E1647" i="8"/>
  <c r="E1648" i="8"/>
  <c r="E1649" i="8"/>
  <c r="E1650" i="8"/>
  <c r="E1651" i="8"/>
  <c r="E1652" i="8"/>
  <c r="E1653" i="8"/>
  <c r="E1654" i="8"/>
  <c r="E1655" i="8"/>
  <c r="E1656" i="8"/>
  <c r="E1657" i="8"/>
  <c r="E1658" i="8"/>
  <c r="E1659" i="8"/>
  <c r="E1660" i="8"/>
  <c r="E1661" i="8"/>
  <c r="E1662" i="8"/>
  <c r="E1663" i="8"/>
  <c r="E1664" i="8"/>
  <c r="E1665" i="8"/>
  <c r="E1666" i="8"/>
  <c r="E1667" i="8"/>
  <c r="E1668" i="8"/>
  <c r="E1669" i="8"/>
  <c r="E1670" i="8"/>
  <c r="E1671" i="8"/>
  <c r="E1672" i="8"/>
  <c r="E1673" i="8"/>
  <c r="E1674" i="8"/>
  <c r="E1675" i="8"/>
  <c r="E1676" i="8"/>
  <c r="E1677" i="8"/>
  <c r="E1678" i="8"/>
  <c r="E1679" i="8"/>
  <c r="E1680" i="8"/>
  <c r="E1681" i="8"/>
  <c r="E1682" i="8"/>
  <c r="E1683" i="8"/>
  <c r="E1684" i="8"/>
  <c r="E1685" i="8"/>
  <c r="E1686" i="8"/>
  <c r="E1687" i="8"/>
  <c r="E1688" i="8"/>
  <c r="E1689" i="8"/>
  <c r="E1690" i="8"/>
  <c r="E1691" i="8"/>
  <c r="E1692" i="8"/>
  <c r="E1693" i="8"/>
  <c r="E1694" i="8"/>
  <c r="E1695" i="8"/>
  <c r="E1696" i="8"/>
  <c r="E1697" i="8"/>
  <c r="E1698" i="8"/>
  <c r="E1699" i="8"/>
  <c r="E1700" i="8"/>
  <c r="E1701" i="8"/>
  <c r="E1702" i="8"/>
  <c r="E1703" i="8"/>
  <c r="E1704" i="8"/>
  <c r="E1705" i="8"/>
  <c r="E1706" i="8"/>
  <c r="E1707" i="8"/>
  <c r="E1708" i="8"/>
  <c r="E1709" i="8"/>
  <c r="E1710" i="8"/>
  <c r="E1711" i="8"/>
  <c r="E1712" i="8"/>
  <c r="E1713" i="8"/>
  <c r="E1714" i="8"/>
  <c r="E1715" i="8"/>
  <c r="E1716" i="8"/>
  <c r="E1717" i="8"/>
  <c r="E1718" i="8"/>
  <c r="E1719" i="8"/>
  <c r="E1720" i="8"/>
  <c r="E1721" i="8"/>
  <c r="E1722" i="8"/>
  <c r="E1723" i="8"/>
  <c r="E1724" i="8"/>
  <c r="E1725" i="8"/>
  <c r="E1726" i="8"/>
  <c r="E1727" i="8"/>
  <c r="E1728" i="8"/>
  <c r="E1729" i="8"/>
  <c r="E1730" i="8"/>
  <c r="E1731" i="8"/>
  <c r="E1732" i="8"/>
  <c r="E1733" i="8"/>
  <c r="E1734" i="8"/>
  <c r="E1735" i="8"/>
  <c r="E1736" i="8"/>
  <c r="E1737" i="8"/>
  <c r="E1738" i="8"/>
  <c r="E1739" i="8"/>
  <c r="E1740" i="8"/>
  <c r="E1741" i="8"/>
  <c r="E1742" i="8"/>
  <c r="E1743" i="8"/>
  <c r="E1744" i="8"/>
  <c r="E1745" i="8"/>
  <c r="E1746" i="8"/>
  <c r="E1747" i="8"/>
  <c r="E1748" i="8"/>
  <c r="E1749" i="8"/>
  <c r="E1750" i="8"/>
  <c r="E1751" i="8"/>
  <c r="E1752" i="8"/>
  <c r="E1753" i="8"/>
  <c r="E1754" i="8"/>
  <c r="E1755" i="8"/>
  <c r="E1756" i="8"/>
  <c r="E1757" i="8"/>
  <c r="E1758" i="8"/>
  <c r="E1759" i="8"/>
  <c r="E1760" i="8"/>
  <c r="E1761" i="8"/>
  <c r="E1762" i="8"/>
  <c r="E1763" i="8"/>
  <c r="E1764" i="8"/>
  <c r="E1765" i="8"/>
  <c r="E1766" i="8"/>
  <c r="E1767" i="8"/>
  <c r="E1768" i="8"/>
  <c r="E1769" i="8"/>
  <c r="E1770" i="8"/>
  <c r="E1771" i="8"/>
  <c r="E1772" i="8"/>
  <c r="E1773" i="8"/>
  <c r="E1774" i="8"/>
  <c r="E1775" i="8"/>
  <c r="E1776" i="8"/>
  <c r="E1777" i="8"/>
  <c r="E1778" i="8"/>
  <c r="E1779" i="8"/>
  <c r="E1780" i="8"/>
  <c r="E1781" i="8"/>
  <c r="E1782" i="8"/>
  <c r="E1783" i="8"/>
  <c r="E1784" i="8"/>
  <c r="E1785" i="8"/>
  <c r="E1786" i="8"/>
  <c r="E1787" i="8"/>
  <c r="E1788" i="8"/>
  <c r="E1789" i="8"/>
  <c r="E1790" i="8"/>
  <c r="E1791" i="8"/>
  <c r="E1792" i="8"/>
  <c r="E1793" i="8"/>
  <c r="E1794" i="8"/>
  <c r="E1795" i="8"/>
  <c r="E1796" i="8"/>
  <c r="E1797" i="8"/>
  <c r="E1798" i="8"/>
  <c r="E1799" i="8"/>
  <c r="E1800" i="8"/>
  <c r="E1801" i="8"/>
  <c r="E1802" i="8"/>
  <c r="E1803" i="8"/>
  <c r="E1804" i="8"/>
  <c r="E1805" i="8"/>
  <c r="E1806" i="8"/>
  <c r="E1807" i="8"/>
  <c r="E1808" i="8"/>
  <c r="E1809" i="8"/>
  <c r="E1810" i="8"/>
  <c r="E1811" i="8"/>
  <c r="E1812" i="8"/>
  <c r="E1813" i="8"/>
  <c r="E1814" i="8"/>
  <c r="E1815" i="8"/>
  <c r="E1816" i="8"/>
  <c r="E1817" i="8"/>
  <c r="E1818" i="8"/>
  <c r="E1819" i="8"/>
  <c r="E1820" i="8"/>
  <c r="E1821" i="8"/>
  <c r="E1822" i="8"/>
  <c r="E1823" i="8"/>
  <c r="E1824" i="8"/>
  <c r="E1825" i="8"/>
  <c r="E1826" i="8"/>
  <c r="E1827" i="8"/>
  <c r="E1828" i="8"/>
  <c r="E1829" i="8"/>
  <c r="E1830" i="8"/>
  <c r="E1831" i="8"/>
  <c r="E1832" i="8"/>
  <c r="E1833" i="8"/>
  <c r="E1834" i="8"/>
  <c r="E1835" i="8"/>
  <c r="E1836" i="8"/>
  <c r="E1837" i="8"/>
  <c r="E1838" i="8"/>
  <c r="E1839" i="8"/>
  <c r="E1840" i="8"/>
  <c r="E1841" i="8"/>
  <c r="E1842" i="8"/>
  <c r="E1843" i="8"/>
  <c r="E1844" i="8"/>
  <c r="E1845" i="8"/>
  <c r="E1846" i="8"/>
  <c r="E1847" i="8"/>
  <c r="E1848" i="8"/>
  <c r="E1849" i="8"/>
  <c r="E1850" i="8"/>
  <c r="E1851" i="8"/>
  <c r="E1852" i="8"/>
  <c r="E1853" i="8"/>
  <c r="E1854" i="8"/>
  <c r="E1855" i="8"/>
  <c r="E1856" i="8"/>
  <c r="E1857" i="8"/>
  <c r="E1858" i="8"/>
  <c r="E1859" i="8"/>
  <c r="E1860" i="8"/>
  <c r="E1861" i="8"/>
  <c r="E1862" i="8"/>
  <c r="E1863" i="8"/>
  <c r="E1864" i="8"/>
  <c r="E1865" i="8"/>
  <c r="E1866" i="8"/>
  <c r="E1867" i="8"/>
  <c r="E1868" i="8"/>
  <c r="E1869" i="8"/>
  <c r="E1870" i="8"/>
  <c r="E1871" i="8"/>
  <c r="E1872" i="8"/>
  <c r="E1873" i="8"/>
  <c r="E1874" i="8"/>
  <c r="E1875" i="8"/>
  <c r="E1876" i="8"/>
  <c r="E1877" i="8"/>
  <c r="E1878" i="8"/>
  <c r="E1879" i="8"/>
  <c r="E1880" i="8"/>
  <c r="E1881" i="8"/>
  <c r="E1882" i="8"/>
  <c r="E1883" i="8"/>
  <c r="E1884" i="8"/>
  <c r="E1885" i="8"/>
  <c r="E1886" i="8"/>
  <c r="E1887" i="8"/>
  <c r="E1888" i="8"/>
  <c r="E1889" i="8"/>
  <c r="E1890" i="8"/>
  <c r="E1891" i="8"/>
  <c r="E1892" i="8"/>
  <c r="E1893" i="8"/>
  <c r="E1894" i="8"/>
  <c r="E1895" i="8"/>
  <c r="E1896" i="8"/>
  <c r="E1897" i="8"/>
  <c r="E1898" i="8"/>
  <c r="E1899" i="8"/>
  <c r="E1900" i="8"/>
  <c r="E1901" i="8"/>
  <c r="E1902" i="8"/>
  <c r="E1903" i="8"/>
  <c r="E1904" i="8"/>
  <c r="E1905" i="8"/>
  <c r="E1906" i="8"/>
  <c r="E1907" i="8"/>
  <c r="E1908" i="8"/>
  <c r="E1909" i="8"/>
  <c r="E1910" i="8"/>
  <c r="E1911" i="8"/>
  <c r="E1912" i="8"/>
  <c r="E1913" i="8"/>
  <c r="E1914" i="8"/>
  <c r="E1915" i="8"/>
  <c r="E1916" i="8"/>
  <c r="E1917" i="8"/>
  <c r="E1918" i="8"/>
  <c r="E1919" i="8"/>
  <c r="E1920" i="8"/>
  <c r="E1921" i="8"/>
  <c r="E1922" i="8"/>
  <c r="E1923" i="8"/>
  <c r="E1924" i="8"/>
  <c r="E1925" i="8"/>
  <c r="E1926" i="8"/>
  <c r="E1927" i="8"/>
  <c r="E1928" i="8"/>
  <c r="E1929" i="8"/>
  <c r="E1930" i="8"/>
  <c r="E1931" i="8"/>
  <c r="E1932" i="8"/>
  <c r="E1933" i="8"/>
  <c r="E1934" i="8"/>
  <c r="E1935" i="8"/>
  <c r="E1936" i="8"/>
  <c r="E1937" i="8"/>
  <c r="E1938" i="8"/>
  <c r="E1939" i="8"/>
  <c r="E1940" i="8"/>
  <c r="E1941" i="8"/>
  <c r="E1942" i="8"/>
  <c r="E1943" i="8"/>
  <c r="E1944" i="8"/>
  <c r="E1945" i="8"/>
  <c r="E1946" i="8"/>
  <c r="E1947" i="8"/>
  <c r="E1948" i="8"/>
  <c r="E1949" i="8"/>
  <c r="E1950" i="8"/>
  <c r="E1951" i="8"/>
  <c r="E1952" i="8"/>
  <c r="E1953" i="8"/>
  <c r="E1954" i="8"/>
  <c r="E1955" i="8"/>
  <c r="E1956" i="8"/>
  <c r="E1957" i="8"/>
  <c r="E1958" i="8"/>
  <c r="E1959" i="8"/>
  <c r="E1960" i="8"/>
  <c r="E1961" i="8"/>
  <c r="E1962" i="8"/>
  <c r="E1963" i="8"/>
  <c r="E1964" i="8"/>
  <c r="E1965" i="8"/>
  <c r="E1966" i="8"/>
  <c r="E1967" i="8"/>
  <c r="E1968" i="8"/>
  <c r="E1969" i="8"/>
  <c r="E1970" i="8"/>
  <c r="E1971" i="8"/>
  <c r="E1972" i="8"/>
  <c r="E1973" i="8"/>
  <c r="E1974" i="8"/>
  <c r="E1975" i="8"/>
  <c r="E1976" i="8"/>
  <c r="E1977" i="8"/>
  <c r="E1978" i="8"/>
  <c r="E1979" i="8"/>
  <c r="E1980" i="8"/>
  <c r="E1981" i="8"/>
  <c r="E1982" i="8"/>
  <c r="E1983" i="8"/>
  <c r="E1984" i="8"/>
  <c r="E1985" i="8"/>
  <c r="E1986" i="8"/>
  <c r="E1987" i="8"/>
  <c r="E1988" i="8"/>
  <c r="E1989" i="8"/>
  <c r="E1990" i="8"/>
  <c r="E1991" i="8"/>
  <c r="E1992" i="8"/>
  <c r="E1993" i="8"/>
  <c r="E1994" i="8"/>
  <c r="E1995" i="8"/>
  <c r="E1996" i="8"/>
  <c r="E1997" i="8"/>
  <c r="E1998" i="8"/>
  <c r="E1999" i="8"/>
  <c r="E2000" i="8"/>
  <c r="E2001" i="8"/>
  <c r="F2" i="8"/>
  <c r="F3" i="8"/>
  <c r="F4" i="8"/>
  <c r="F5" i="8"/>
  <c r="F6" i="8"/>
  <c r="F7" i="8"/>
  <c r="F8" i="8"/>
  <c r="F9" i="8"/>
  <c r="F10" i="8"/>
  <c r="F11" i="8"/>
  <c r="F12" i="8"/>
  <c r="F13" i="8"/>
  <c r="F14" i="8"/>
  <c r="F15" i="8"/>
  <c r="F16" i="8"/>
  <c r="F17" i="8"/>
  <c r="F18" i="8"/>
  <c r="F19" i="8"/>
  <c r="F20" i="8"/>
  <c r="F21" i="8"/>
  <c r="F22" i="8"/>
  <c r="F23" i="8"/>
  <c r="F24" i="8"/>
  <c r="F25" i="8"/>
  <c r="F26" i="8"/>
  <c r="F27" i="8"/>
  <c r="F28" i="8"/>
  <c r="F29" i="8"/>
  <c r="F30" i="8"/>
  <c r="F31" i="8"/>
  <c r="F32" i="8"/>
  <c r="F33" i="8"/>
  <c r="F34" i="8"/>
  <c r="F35" i="8"/>
  <c r="F36" i="8"/>
  <c r="F37" i="8"/>
  <c r="F38" i="8"/>
  <c r="F39" i="8"/>
  <c r="F40" i="8"/>
  <c r="F41" i="8"/>
  <c r="F42" i="8"/>
  <c r="F43" i="8"/>
  <c r="F44" i="8"/>
  <c r="F45" i="8"/>
  <c r="F46" i="8"/>
  <c r="F47" i="8"/>
  <c r="F48" i="8"/>
  <c r="F49" i="8"/>
  <c r="F50" i="8"/>
  <c r="F51" i="8"/>
  <c r="F52" i="8"/>
  <c r="F53" i="8"/>
  <c r="F54" i="8"/>
  <c r="F55" i="8"/>
  <c r="F56" i="8"/>
  <c r="F57" i="8"/>
  <c r="F58" i="8"/>
  <c r="F59" i="8"/>
  <c r="F60" i="8"/>
  <c r="F61" i="8"/>
  <c r="F62" i="8"/>
  <c r="F63" i="8"/>
  <c r="F64" i="8"/>
  <c r="F65" i="8"/>
  <c r="F66" i="8"/>
  <c r="F67" i="8"/>
  <c r="F68" i="8"/>
  <c r="F69" i="8"/>
  <c r="F70" i="8"/>
  <c r="F71" i="8"/>
  <c r="F72" i="8"/>
  <c r="F73" i="8"/>
  <c r="F74" i="8"/>
  <c r="F75" i="8"/>
  <c r="F76" i="8"/>
  <c r="F77" i="8"/>
  <c r="F78" i="8"/>
  <c r="F79" i="8"/>
  <c r="F80" i="8"/>
  <c r="F81" i="8"/>
  <c r="F82" i="8"/>
  <c r="F83" i="8"/>
  <c r="F84" i="8"/>
  <c r="F85" i="8"/>
  <c r="F86" i="8"/>
  <c r="F87" i="8"/>
  <c r="F88" i="8"/>
  <c r="F89" i="8"/>
  <c r="F90" i="8"/>
  <c r="F91" i="8"/>
  <c r="F92" i="8"/>
  <c r="F93" i="8"/>
  <c r="F94" i="8"/>
  <c r="F95" i="8"/>
  <c r="F96" i="8"/>
  <c r="F97" i="8"/>
  <c r="F98" i="8"/>
  <c r="F99" i="8"/>
  <c r="F100" i="8"/>
  <c r="F101" i="8"/>
  <c r="F102" i="8"/>
  <c r="F103" i="8"/>
  <c r="F104" i="8"/>
  <c r="F105" i="8"/>
  <c r="F106" i="8"/>
  <c r="F107" i="8"/>
  <c r="F108" i="8"/>
  <c r="F109" i="8"/>
  <c r="F110" i="8"/>
  <c r="F111" i="8"/>
  <c r="F112" i="8"/>
  <c r="F113" i="8"/>
  <c r="F114" i="8"/>
  <c r="F115" i="8"/>
  <c r="F116" i="8"/>
  <c r="F117" i="8"/>
  <c r="F118" i="8"/>
  <c r="F119" i="8"/>
  <c r="F120" i="8"/>
  <c r="F121" i="8"/>
  <c r="F122" i="8"/>
  <c r="F123" i="8"/>
  <c r="F124" i="8"/>
  <c r="F125" i="8"/>
  <c r="F126" i="8"/>
  <c r="F127" i="8"/>
  <c r="F128" i="8"/>
  <c r="F129" i="8"/>
  <c r="F130" i="8"/>
  <c r="F131" i="8"/>
  <c r="F132" i="8"/>
  <c r="F133" i="8"/>
  <c r="F134" i="8"/>
  <c r="F135" i="8"/>
  <c r="F136" i="8"/>
  <c r="F137" i="8"/>
  <c r="F138" i="8"/>
  <c r="F139" i="8"/>
  <c r="F140" i="8"/>
  <c r="F141" i="8"/>
  <c r="F142" i="8"/>
  <c r="F143" i="8"/>
  <c r="F144" i="8"/>
  <c r="F145" i="8"/>
  <c r="F146" i="8"/>
  <c r="F147" i="8"/>
  <c r="F148" i="8"/>
  <c r="F149" i="8"/>
  <c r="F150" i="8"/>
  <c r="F151" i="8"/>
  <c r="F152" i="8"/>
  <c r="F153" i="8"/>
  <c r="F154" i="8"/>
  <c r="F155" i="8"/>
  <c r="F156" i="8"/>
  <c r="F157" i="8"/>
  <c r="F158" i="8"/>
  <c r="F159" i="8"/>
  <c r="F160" i="8"/>
  <c r="F161" i="8"/>
  <c r="F162" i="8"/>
  <c r="F163" i="8"/>
  <c r="F164" i="8"/>
  <c r="F165" i="8"/>
  <c r="F166" i="8"/>
  <c r="F167" i="8"/>
  <c r="F168" i="8"/>
  <c r="F169" i="8"/>
  <c r="F170" i="8"/>
  <c r="F171" i="8"/>
  <c r="F172" i="8"/>
  <c r="F173" i="8"/>
  <c r="F174" i="8"/>
  <c r="F175" i="8"/>
  <c r="F176" i="8"/>
  <c r="F177" i="8"/>
  <c r="F178" i="8"/>
  <c r="F179" i="8"/>
  <c r="F180" i="8"/>
  <c r="F181" i="8"/>
  <c r="F182" i="8"/>
  <c r="F183" i="8"/>
  <c r="F184" i="8"/>
  <c r="F185" i="8"/>
  <c r="F186" i="8"/>
  <c r="F187" i="8"/>
  <c r="F188" i="8"/>
  <c r="F189" i="8"/>
  <c r="F190" i="8"/>
  <c r="F191" i="8"/>
  <c r="F192" i="8"/>
  <c r="F193" i="8"/>
  <c r="F194" i="8"/>
  <c r="F195" i="8"/>
  <c r="F196" i="8"/>
  <c r="F197" i="8"/>
  <c r="F198" i="8"/>
  <c r="F199" i="8"/>
  <c r="F200" i="8"/>
  <c r="F201" i="8"/>
  <c r="F202" i="8"/>
  <c r="F203" i="8"/>
  <c r="F204" i="8"/>
  <c r="F205" i="8"/>
  <c r="F206" i="8"/>
  <c r="F207" i="8"/>
  <c r="F208" i="8"/>
  <c r="F209" i="8"/>
  <c r="F210" i="8"/>
  <c r="F211" i="8"/>
  <c r="F212" i="8"/>
  <c r="F213" i="8"/>
  <c r="F214" i="8"/>
  <c r="F215" i="8"/>
  <c r="F216" i="8"/>
  <c r="F217" i="8"/>
  <c r="F218" i="8"/>
  <c r="F219" i="8"/>
  <c r="F220" i="8"/>
  <c r="F221" i="8"/>
  <c r="F222" i="8"/>
  <c r="F223" i="8"/>
  <c r="F224" i="8"/>
  <c r="F225" i="8"/>
  <c r="F226" i="8"/>
  <c r="F227" i="8"/>
  <c r="F228" i="8"/>
  <c r="F229" i="8"/>
  <c r="F230" i="8"/>
  <c r="F231" i="8"/>
  <c r="F232" i="8"/>
  <c r="F233" i="8"/>
  <c r="F234" i="8"/>
  <c r="F235" i="8"/>
  <c r="F236" i="8"/>
  <c r="F237" i="8"/>
  <c r="F238" i="8"/>
  <c r="F239" i="8"/>
  <c r="F240" i="8"/>
  <c r="F241" i="8"/>
  <c r="F242" i="8"/>
  <c r="F243" i="8"/>
  <c r="F244" i="8"/>
  <c r="F245" i="8"/>
  <c r="F246" i="8"/>
  <c r="F247" i="8"/>
  <c r="F248" i="8"/>
  <c r="F249" i="8"/>
  <c r="F250" i="8"/>
  <c r="F251" i="8"/>
  <c r="F252" i="8"/>
  <c r="F253" i="8"/>
  <c r="F254" i="8"/>
  <c r="F255" i="8"/>
  <c r="F256" i="8"/>
  <c r="F257" i="8"/>
  <c r="F258" i="8"/>
  <c r="F259" i="8"/>
  <c r="F260" i="8"/>
  <c r="F261" i="8"/>
  <c r="F262" i="8"/>
  <c r="F263" i="8"/>
  <c r="F264" i="8"/>
  <c r="F265" i="8"/>
  <c r="F266" i="8"/>
  <c r="F267" i="8"/>
  <c r="F268" i="8"/>
  <c r="F269" i="8"/>
  <c r="F270" i="8"/>
  <c r="F271" i="8"/>
  <c r="F272" i="8"/>
  <c r="F273" i="8"/>
  <c r="F274" i="8"/>
  <c r="F275" i="8"/>
  <c r="F276" i="8"/>
  <c r="F277" i="8"/>
  <c r="F278" i="8"/>
  <c r="F279" i="8"/>
  <c r="F280" i="8"/>
  <c r="F281" i="8"/>
  <c r="F282" i="8"/>
  <c r="F283" i="8"/>
  <c r="F284" i="8"/>
  <c r="F285" i="8"/>
  <c r="F286" i="8"/>
  <c r="F287" i="8"/>
  <c r="F288" i="8"/>
  <c r="F289" i="8"/>
  <c r="F290" i="8"/>
  <c r="F291" i="8"/>
  <c r="F292" i="8"/>
  <c r="F293" i="8"/>
  <c r="F294" i="8"/>
  <c r="F295" i="8"/>
  <c r="F296" i="8"/>
  <c r="F297" i="8"/>
  <c r="F298" i="8"/>
  <c r="F299" i="8"/>
  <c r="F300" i="8"/>
  <c r="F301" i="8"/>
  <c r="F302" i="8"/>
  <c r="F303" i="8"/>
  <c r="F304" i="8"/>
  <c r="F305" i="8"/>
  <c r="F306" i="8"/>
  <c r="F307" i="8"/>
  <c r="F308" i="8"/>
  <c r="F309" i="8"/>
  <c r="F310" i="8"/>
  <c r="F311" i="8"/>
  <c r="F312" i="8"/>
  <c r="F313" i="8"/>
  <c r="F314" i="8"/>
  <c r="F315" i="8"/>
  <c r="F316" i="8"/>
  <c r="F317" i="8"/>
  <c r="F318" i="8"/>
  <c r="F319" i="8"/>
  <c r="F320" i="8"/>
  <c r="F321" i="8"/>
  <c r="F322" i="8"/>
  <c r="F323" i="8"/>
  <c r="F324" i="8"/>
  <c r="F325" i="8"/>
  <c r="F326" i="8"/>
  <c r="F327" i="8"/>
  <c r="F328" i="8"/>
  <c r="F329" i="8"/>
  <c r="F330" i="8"/>
  <c r="F331" i="8"/>
  <c r="F332" i="8"/>
  <c r="F333" i="8"/>
  <c r="F334" i="8"/>
  <c r="F335" i="8"/>
  <c r="F336" i="8"/>
  <c r="F337" i="8"/>
  <c r="F338" i="8"/>
  <c r="F339" i="8"/>
  <c r="F340" i="8"/>
  <c r="F341" i="8"/>
  <c r="F342" i="8"/>
  <c r="F343" i="8"/>
  <c r="F344" i="8"/>
  <c r="F345" i="8"/>
  <c r="F346" i="8"/>
  <c r="F347" i="8"/>
  <c r="F348" i="8"/>
  <c r="F349" i="8"/>
  <c r="F350" i="8"/>
  <c r="F351" i="8"/>
  <c r="F352" i="8"/>
  <c r="F353" i="8"/>
  <c r="F354" i="8"/>
  <c r="F355" i="8"/>
  <c r="F356" i="8"/>
  <c r="F357" i="8"/>
  <c r="F358" i="8"/>
  <c r="F359" i="8"/>
  <c r="F360" i="8"/>
  <c r="F361" i="8"/>
  <c r="F362" i="8"/>
  <c r="F363" i="8"/>
  <c r="F364" i="8"/>
  <c r="F365" i="8"/>
  <c r="F366" i="8"/>
  <c r="F367" i="8"/>
  <c r="F368" i="8"/>
  <c r="F369" i="8"/>
  <c r="F370" i="8"/>
  <c r="F371" i="8"/>
  <c r="F372" i="8"/>
  <c r="F373" i="8"/>
  <c r="F374" i="8"/>
  <c r="F375" i="8"/>
  <c r="F376" i="8"/>
  <c r="F377" i="8"/>
  <c r="F378" i="8"/>
  <c r="F379" i="8"/>
  <c r="F380" i="8"/>
  <c r="F381" i="8"/>
  <c r="F382" i="8"/>
  <c r="F383" i="8"/>
  <c r="F384" i="8"/>
  <c r="F385" i="8"/>
  <c r="F386" i="8"/>
  <c r="F387" i="8"/>
  <c r="F388" i="8"/>
  <c r="F389" i="8"/>
  <c r="F390" i="8"/>
  <c r="F391" i="8"/>
  <c r="F392" i="8"/>
  <c r="F393" i="8"/>
  <c r="F394" i="8"/>
  <c r="F395" i="8"/>
  <c r="F396" i="8"/>
  <c r="F397" i="8"/>
  <c r="F398" i="8"/>
  <c r="F399" i="8"/>
  <c r="F400" i="8"/>
  <c r="F401" i="8"/>
  <c r="F402" i="8"/>
  <c r="F403" i="8"/>
  <c r="F404" i="8"/>
  <c r="F405" i="8"/>
  <c r="F406" i="8"/>
  <c r="F407" i="8"/>
  <c r="F408" i="8"/>
  <c r="F409" i="8"/>
  <c r="F410" i="8"/>
  <c r="F411" i="8"/>
  <c r="F412" i="8"/>
  <c r="F413" i="8"/>
  <c r="F414" i="8"/>
  <c r="F415" i="8"/>
  <c r="F416" i="8"/>
  <c r="F417" i="8"/>
  <c r="F418" i="8"/>
  <c r="F419" i="8"/>
  <c r="F420" i="8"/>
  <c r="F421" i="8"/>
  <c r="F422" i="8"/>
  <c r="F423" i="8"/>
  <c r="F424" i="8"/>
  <c r="F425" i="8"/>
  <c r="F426" i="8"/>
  <c r="F427" i="8"/>
  <c r="F428" i="8"/>
  <c r="F429" i="8"/>
  <c r="F430" i="8"/>
  <c r="F431" i="8"/>
  <c r="F432" i="8"/>
  <c r="F433" i="8"/>
  <c r="F434" i="8"/>
  <c r="F435" i="8"/>
  <c r="F436" i="8"/>
  <c r="F437" i="8"/>
  <c r="F438" i="8"/>
  <c r="F439" i="8"/>
  <c r="F440" i="8"/>
  <c r="F441" i="8"/>
  <c r="F442" i="8"/>
  <c r="F443" i="8"/>
  <c r="F444" i="8"/>
  <c r="F445" i="8"/>
  <c r="F446" i="8"/>
  <c r="F447" i="8"/>
  <c r="F448" i="8"/>
  <c r="F449" i="8"/>
  <c r="F450" i="8"/>
  <c r="F451" i="8"/>
  <c r="F452" i="8"/>
  <c r="F453" i="8"/>
  <c r="F454" i="8"/>
  <c r="F455" i="8"/>
  <c r="F456" i="8"/>
  <c r="F457" i="8"/>
  <c r="F458" i="8"/>
  <c r="F459" i="8"/>
  <c r="F460" i="8"/>
  <c r="F461" i="8"/>
  <c r="F462" i="8"/>
  <c r="F463" i="8"/>
  <c r="F464" i="8"/>
  <c r="F465" i="8"/>
  <c r="F466" i="8"/>
  <c r="F467" i="8"/>
  <c r="F468" i="8"/>
  <c r="F469" i="8"/>
  <c r="F470" i="8"/>
  <c r="F471" i="8"/>
  <c r="F472" i="8"/>
  <c r="F473" i="8"/>
  <c r="F474" i="8"/>
  <c r="F475" i="8"/>
  <c r="F476" i="8"/>
  <c r="F477" i="8"/>
  <c r="F478" i="8"/>
  <c r="F479" i="8"/>
  <c r="F480" i="8"/>
  <c r="F481" i="8"/>
  <c r="F482" i="8"/>
  <c r="F483" i="8"/>
  <c r="F484" i="8"/>
  <c r="F485" i="8"/>
  <c r="F486" i="8"/>
  <c r="F487" i="8"/>
  <c r="F488" i="8"/>
  <c r="F489" i="8"/>
  <c r="F490" i="8"/>
  <c r="F491" i="8"/>
  <c r="F492" i="8"/>
  <c r="F493" i="8"/>
  <c r="F494" i="8"/>
  <c r="F495" i="8"/>
  <c r="F496" i="8"/>
  <c r="F497" i="8"/>
  <c r="F498" i="8"/>
  <c r="F499" i="8"/>
  <c r="F500" i="8"/>
  <c r="F501" i="8"/>
  <c r="F502" i="8"/>
  <c r="F503" i="8"/>
  <c r="F504" i="8"/>
  <c r="F505" i="8"/>
  <c r="F506" i="8"/>
  <c r="F507" i="8"/>
  <c r="F508" i="8"/>
  <c r="F509" i="8"/>
  <c r="F510" i="8"/>
  <c r="F511" i="8"/>
  <c r="F512" i="8"/>
  <c r="F513" i="8"/>
  <c r="F514" i="8"/>
  <c r="F515" i="8"/>
  <c r="F516" i="8"/>
  <c r="F517" i="8"/>
  <c r="F518" i="8"/>
  <c r="F519" i="8"/>
  <c r="F520" i="8"/>
  <c r="F521" i="8"/>
  <c r="F522" i="8"/>
  <c r="F523" i="8"/>
  <c r="F524" i="8"/>
  <c r="F525" i="8"/>
  <c r="F526" i="8"/>
  <c r="F527" i="8"/>
  <c r="F528" i="8"/>
  <c r="F529" i="8"/>
  <c r="F530" i="8"/>
  <c r="F531" i="8"/>
  <c r="F532" i="8"/>
  <c r="F533" i="8"/>
  <c r="F534" i="8"/>
  <c r="F535" i="8"/>
  <c r="F536" i="8"/>
  <c r="F537" i="8"/>
  <c r="F538" i="8"/>
  <c r="F539" i="8"/>
  <c r="F540" i="8"/>
  <c r="F541" i="8"/>
  <c r="F542" i="8"/>
  <c r="F543" i="8"/>
  <c r="F544" i="8"/>
  <c r="F545" i="8"/>
  <c r="F546" i="8"/>
  <c r="F547" i="8"/>
  <c r="F548" i="8"/>
  <c r="F549" i="8"/>
  <c r="F550" i="8"/>
  <c r="F551" i="8"/>
  <c r="F552" i="8"/>
  <c r="F553" i="8"/>
  <c r="F554" i="8"/>
  <c r="F555" i="8"/>
  <c r="F556" i="8"/>
  <c r="F557" i="8"/>
  <c r="F558" i="8"/>
  <c r="F559" i="8"/>
  <c r="F560" i="8"/>
  <c r="F561" i="8"/>
  <c r="F562" i="8"/>
  <c r="F563" i="8"/>
  <c r="F564" i="8"/>
  <c r="F565" i="8"/>
  <c r="F566" i="8"/>
  <c r="F567" i="8"/>
  <c r="F568" i="8"/>
  <c r="F569" i="8"/>
  <c r="F570" i="8"/>
  <c r="F571" i="8"/>
  <c r="F572" i="8"/>
  <c r="F573" i="8"/>
  <c r="F574" i="8"/>
  <c r="F575" i="8"/>
  <c r="F576" i="8"/>
  <c r="F577" i="8"/>
  <c r="F578" i="8"/>
  <c r="F579" i="8"/>
  <c r="F580" i="8"/>
  <c r="F581" i="8"/>
  <c r="F582" i="8"/>
  <c r="F583" i="8"/>
  <c r="F584" i="8"/>
  <c r="F585" i="8"/>
  <c r="F586" i="8"/>
  <c r="F587" i="8"/>
  <c r="F588" i="8"/>
  <c r="F589" i="8"/>
  <c r="F590" i="8"/>
  <c r="F591" i="8"/>
  <c r="F592" i="8"/>
  <c r="F593" i="8"/>
  <c r="F594" i="8"/>
  <c r="F595" i="8"/>
  <c r="F596" i="8"/>
  <c r="F597" i="8"/>
  <c r="F598" i="8"/>
  <c r="F599" i="8"/>
  <c r="F600" i="8"/>
  <c r="F601" i="8"/>
  <c r="F602" i="8"/>
  <c r="F603" i="8"/>
  <c r="F604" i="8"/>
  <c r="F605" i="8"/>
  <c r="F606" i="8"/>
  <c r="F607" i="8"/>
  <c r="F608" i="8"/>
  <c r="F609" i="8"/>
  <c r="F610" i="8"/>
  <c r="F611" i="8"/>
  <c r="F612" i="8"/>
  <c r="F613" i="8"/>
  <c r="F614" i="8"/>
  <c r="F615" i="8"/>
  <c r="F616" i="8"/>
  <c r="F617" i="8"/>
  <c r="F618" i="8"/>
  <c r="F619" i="8"/>
  <c r="F620" i="8"/>
  <c r="F621" i="8"/>
  <c r="F622" i="8"/>
  <c r="F623" i="8"/>
  <c r="F624" i="8"/>
  <c r="F625" i="8"/>
  <c r="F626" i="8"/>
  <c r="F627" i="8"/>
  <c r="F628" i="8"/>
  <c r="F629" i="8"/>
  <c r="F630" i="8"/>
  <c r="F631" i="8"/>
  <c r="F632" i="8"/>
  <c r="F633" i="8"/>
  <c r="F634" i="8"/>
  <c r="F635" i="8"/>
  <c r="F636" i="8"/>
  <c r="F637" i="8"/>
  <c r="F638" i="8"/>
  <c r="F639" i="8"/>
  <c r="F640" i="8"/>
  <c r="F641" i="8"/>
  <c r="F642" i="8"/>
  <c r="F643" i="8"/>
  <c r="F644" i="8"/>
  <c r="F645" i="8"/>
  <c r="F646" i="8"/>
  <c r="F647" i="8"/>
  <c r="F648" i="8"/>
  <c r="F649" i="8"/>
  <c r="F650" i="8"/>
  <c r="F651" i="8"/>
  <c r="F652" i="8"/>
  <c r="F653" i="8"/>
  <c r="F654" i="8"/>
  <c r="F655" i="8"/>
  <c r="F656" i="8"/>
  <c r="F657" i="8"/>
  <c r="F658" i="8"/>
  <c r="F659" i="8"/>
  <c r="F660" i="8"/>
  <c r="F661" i="8"/>
  <c r="F662" i="8"/>
  <c r="F663" i="8"/>
  <c r="F664" i="8"/>
  <c r="F665" i="8"/>
  <c r="F666" i="8"/>
  <c r="F667" i="8"/>
  <c r="F668" i="8"/>
  <c r="F669" i="8"/>
  <c r="F670" i="8"/>
  <c r="F671" i="8"/>
  <c r="F672" i="8"/>
  <c r="F673" i="8"/>
  <c r="F674" i="8"/>
  <c r="F675" i="8"/>
  <c r="F676" i="8"/>
  <c r="F677" i="8"/>
  <c r="F678" i="8"/>
  <c r="F679" i="8"/>
  <c r="F680" i="8"/>
  <c r="F681" i="8"/>
  <c r="F682" i="8"/>
  <c r="F683" i="8"/>
  <c r="F684" i="8"/>
  <c r="F685" i="8"/>
  <c r="F686" i="8"/>
  <c r="F687" i="8"/>
  <c r="F688" i="8"/>
  <c r="F689" i="8"/>
  <c r="F690" i="8"/>
  <c r="F691" i="8"/>
  <c r="F692" i="8"/>
  <c r="F693" i="8"/>
  <c r="F694" i="8"/>
  <c r="F695" i="8"/>
  <c r="F696" i="8"/>
  <c r="F697" i="8"/>
  <c r="F698" i="8"/>
  <c r="F699" i="8"/>
  <c r="F700" i="8"/>
  <c r="F701" i="8"/>
  <c r="F702" i="8"/>
  <c r="F703" i="8"/>
  <c r="F704" i="8"/>
  <c r="F705" i="8"/>
  <c r="F706" i="8"/>
  <c r="F707" i="8"/>
  <c r="F708" i="8"/>
  <c r="F709" i="8"/>
  <c r="F710" i="8"/>
  <c r="F711" i="8"/>
  <c r="F712" i="8"/>
  <c r="F713" i="8"/>
  <c r="F714" i="8"/>
  <c r="F715" i="8"/>
  <c r="F716" i="8"/>
  <c r="F717" i="8"/>
  <c r="F718" i="8"/>
  <c r="F719" i="8"/>
  <c r="F720" i="8"/>
  <c r="F721" i="8"/>
  <c r="F722" i="8"/>
  <c r="F723" i="8"/>
  <c r="F724" i="8"/>
  <c r="F725" i="8"/>
  <c r="F726" i="8"/>
  <c r="F727" i="8"/>
  <c r="F728" i="8"/>
  <c r="F729" i="8"/>
  <c r="F730" i="8"/>
  <c r="F731" i="8"/>
  <c r="F732" i="8"/>
  <c r="F733" i="8"/>
  <c r="F734" i="8"/>
  <c r="F735" i="8"/>
  <c r="F736" i="8"/>
  <c r="F737" i="8"/>
  <c r="F738" i="8"/>
  <c r="F739" i="8"/>
  <c r="F740" i="8"/>
  <c r="F741" i="8"/>
  <c r="F742" i="8"/>
  <c r="F743" i="8"/>
  <c r="F744" i="8"/>
  <c r="F745" i="8"/>
  <c r="F746" i="8"/>
  <c r="F747" i="8"/>
  <c r="F748" i="8"/>
  <c r="F749" i="8"/>
  <c r="F750" i="8"/>
  <c r="F751" i="8"/>
  <c r="F752" i="8"/>
  <c r="F753" i="8"/>
  <c r="F754" i="8"/>
  <c r="F755" i="8"/>
  <c r="F756" i="8"/>
  <c r="F757" i="8"/>
  <c r="F758" i="8"/>
  <c r="F759" i="8"/>
  <c r="F760" i="8"/>
  <c r="F761" i="8"/>
  <c r="F762" i="8"/>
  <c r="F763" i="8"/>
  <c r="F764" i="8"/>
  <c r="F765" i="8"/>
  <c r="F766" i="8"/>
  <c r="F767" i="8"/>
  <c r="F768" i="8"/>
  <c r="F769" i="8"/>
  <c r="F770" i="8"/>
  <c r="F771" i="8"/>
  <c r="F772" i="8"/>
  <c r="F773" i="8"/>
  <c r="F774" i="8"/>
  <c r="F775" i="8"/>
  <c r="F776" i="8"/>
  <c r="F777" i="8"/>
  <c r="F778" i="8"/>
  <c r="F779" i="8"/>
  <c r="F780" i="8"/>
  <c r="F781" i="8"/>
  <c r="F782" i="8"/>
  <c r="F783" i="8"/>
  <c r="F784" i="8"/>
  <c r="F785" i="8"/>
  <c r="F786" i="8"/>
  <c r="F787" i="8"/>
  <c r="F788" i="8"/>
  <c r="F789" i="8"/>
  <c r="F790" i="8"/>
  <c r="F791" i="8"/>
  <c r="F792" i="8"/>
  <c r="F793" i="8"/>
  <c r="F794" i="8"/>
  <c r="F795" i="8"/>
  <c r="F796" i="8"/>
  <c r="F797" i="8"/>
  <c r="F798" i="8"/>
  <c r="F799" i="8"/>
  <c r="F800" i="8"/>
  <c r="F801" i="8"/>
  <c r="F802" i="8"/>
  <c r="F803" i="8"/>
  <c r="F804" i="8"/>
  <c r="F805" i="8"/>
  <c r="F806" i="8"/>
  <c r="F807" i="8"/>
  <c r="F808" i="8"/>
  <c r="F809" i="8"/>
  <c r="F810" i="8"/>
  <c r="F811" i="8"/>
  <c r="F812" i="8"/>
  <c r="F813" i="8"/>
  <c r="F814" i="8"/>
  <c r="F815" i="8"/>
  <c r="F816" i="8"/>
  <c r="F817" i="8"/>
  <c r="F818" i="8"/>
  <c r="F819" i="8"/>
  <c r="F820" i="8"/>
  <c r="F821" i="8"/>
  <c r="F822" i="8"/>
  <c r="F823" i="8"/>
  <c r="F824" i="8"/>
  <c r="F825" i="8"/>
  <c r="F826" i="8"/>
  <c r="F827" i="8"/>
  <c r="F828" i="8"/>
  <c r="F829" i="8"/>
  <c r="F830" i="8"/>
  <c r="F831" i="8"/>
  <c r="F832" i="8"/>
  <c r="F833" i="8"/>
  <c r="F834" i="8"/>
  <c r="F835" i="8"/>
  <c r="F836" i="8"/>
  <c r="F837" i="8"/>
  <c r="F838" i="8"/>
  <c r="F839" i="8"/>
  <c r="F840" i="8"/>
  <c r="F841" i="8"/>
  <c r="F842" i="8"/>
  <c r="F843" i="8"/>
  <c r="F844" i="8"/>
  <c r="F845" i="8"/>
  <c r="F846" i="8"/>
  <c r="F847" i="8"/>
  <c r="F848" i="8"/>
  <c r="F849" i="8"/>
  <c r="F850" i="8"/>
  <c r="F851" i="8"/>
  <c r="F852" i="8"/>
  <c r="F853" i="8"/>
  <c r="F854" i="8"/>
  <c r="F855" i="8"/>
  <c r="F856" i="8"/>
  <c r="F857" i="8"/>
  <c r="F858" i="8"/>
  <c r="F859" i="8"/>
  <c r="F860" i="8"/>
  <c r="F861" i="8"/>
  <c r="F862" i="8"/>
  <c r="F863" i="8"/>
  <c r="F864" i="8"/>
  <c r="F865" i="8"/>
  <c r="F866" i="8"/>
  <c r="F867" i="8"/>
  <c r="F868" i="8"/>
  <c r="F869" i="8"/>
  <c r="F870" i="8"/>
  <c r="F871" i="8"/>
  <c r="F872" i="8"/>
  <c r="F873" i="8"/>
  <c r="F874" i="8"/>
  <c r="F875" i="8"/>
  <c r="F876" i="8"/>
  <c r="F877" i="8"/>
  <c r="F878" i="8"/>
  <c r="F879" i="8"/>
  <c r="F880" i="8"/>
  <c r="F881" i="8"/>
  <c r="F882" i="8"/>
  <c r="F883" i="8"/>
  <c r="F884" i="8"/>
  <c r="F885" i="8"/>
  <c r="F886" i="8"/>
  <c r="F887" i="8"/>
  <c r="F888" i="8"/>
  <c r="F889" i="8"/>
  <c r="F890" i="8"/>
  <c r="F891" i="8"/>
  <c r="F892" i="8"/>
  <c r="F893" i="8"/>
  <c r="F894" i="8"/>
  <c r="F895" i="8"/>
  <c r="F896" i="8"/>
  <c r="F897" i="8"/>
  <c r="F898" i="8"/>
  <c r="F899" i="8"/>
  <c r="F900" i="8"/>
  <c r="F901" i="8"/>
  <c r="F902" i="8"/>
  <c r="F903" i="8"/>
  <c r="F904" i="8"/>
  <c r="F905" i="8"/>
  <c r="F906" i="8"/>
  <c r="F907" i="8"/>
  <c r="F908" i="8"/>
  <c r="F909" i="8"/>
  <c r="F910" i="8"/>
  <c r="F911" i="8"/>
  <c r="F912" i="8"/>
  <c r="F913" i="8"/>
  <c r="F914" i="8"/>
  <c r="F915" i="8"/>
  <c r="F916" i="8"/>
  <c r="F917" i="8"/>
  <c r="F918" i="8"/>
  <c r="F919" i="8"/>
  <c r="F920" i="8"/>
  <c r="F921" i="8"/>
  <c r="F922" i="8"/>
  <c r="F923" i="8"/>
  <c r="F924" i="8"/>
  <c r="F925" i="8"/>
  <c r="F926" i="8"/>
  <c r="F927" i="8"/>
  <c r="F928" i="8"/>
  <c r="F929" i="8"/>
  <c r="F930" i="8"/>
  <c r="F931" i="8"/>
  <c r="F932" i="8"/>
  <c r="F933" i="8"/>
  <c r="F934" i="8"/>
  <c r="F935" i="8"/>
  <c r="F936" i="8"/>
  <c r="F937" i="8"/>
  <c r="F938" i="8"/>
  <c r="F939" i="8"/>
  <c r="F940" i="8"/>
  <c r="F941" i="8"/>
  <c r="F942" i="8"/>
  <c r="F943" i="8"/>
  <c r="F944" i="8"/>
  <c r="F945" i="8"/>
  <c r="F946" i="8"/>
  <c r="F947" i="8"/>
  <c r="F948" i="8"/>
  <c r="F949" i="8"/>
  <c r="F950" i="8"/>
  <c r="F951" i="8"/>
  <c r="F952" i="8"/>
  <c r="F953" i="8"/>
  <c r="F954" i="8"/>
  <c r="F955" i="8"/>
  <c r="F956" i="8"/>
  <c r="F957" i="8"/>
  <c r="F958" i="8"/>
  <c r="F959" i="8"/>
  <c r="F960" i="8"/>
  <c r="F961" i="8"/>
  <c r="F962" i="8"/>
  <c r="F963" i="8"/>
  <c r="F964" i="8"/>
  <c r="F965" i="8"/>
  <c r="F966" i="8"/>
  <c r="F967" i="8"/>
  <c r="F968" i="8"/>
  <c r="F969" i="8"/>
  <c r="F970" i="8"/>
  <c r="F971" i="8"/>
  <c r="F972" i="8"/>
  <c r="F973" i="8"/>
  <c r="F974" i="8"/>
  <c r="F975" i="8"/>
  <c r="F976" i="8"/>
  <c r="F977" i="8"/>
  <c r="F978" i="8"/>
  <c r="F979" i="8"/>
  <c r="F980" i="8"/>
  <c r="F981" i="8"/>
  <c r="F982" i="8"/>
  <c r="F983" i="8"/>
  <c r="F984" i="8"/>
  <c r="F985" i="8"/>
  <c r="F986" i="8"/>
  <c r="F987" i="8"/>
  <c r="F988" i="8"/>
  <c r="F989" i="8"/>
  <c r="F990" i="8"/>
  <c r="F991" i="8"/>
  <c r="F992" i="8"/>
  <c r="F993" i="8"/>
  <c r="F994" i="8"/>
  <c r="F995" i="8"/>
  <c r="F996" i="8"/>
  <c r="F997" i="8"/>
  <c r="F998" i="8"/>
  <c r="F999" i="8"/>
  <c r="F1000" i="8"/>
  <c r="F1001" i="8"/>
  <c r="F1002" i="8"/>
  <c r="F1003" i="8"/>
  <c r="F1004" i="8"/>
  <c r="F1005" i="8"/>
  <c r="F1006" i="8"/>
  <c r="F1007" i="8"/>
  <c r="F1008" i="8"/>
  <c r="F1009" i="8"/>
  <c r="F1010" i="8"/>
  <c r="F1011" i="8"/>
  <c r="F1012" i="8"/>
  <c r="F1013" i="8"/>
  <c r="F1014" i="8"/>
  <c r="F1015" i="8"/>
  <c r="F1016" i="8"/>
  <c r="F1017" i="8"/>
  <c r="F1018" i="8"/>
  <c r="F1019" i="8"/>
  <c r="F1020" i="8"/>
  <c r="F1021" i="8"/>
  <c r="F1022" i="8"/>
  <c r="F1023" i="8"/>
  <c r="F1024" i="8"/>
  <c r="F1025" i="8"/>
  <c r="F1026" i="8"/>
  <c r="F1027" i="8"/>
  <c r="F1028" i="8"/>
  <c r="F1029" i="8"/>
  <c r="F1030" i="8"/>
  <c r="F1031" i="8"/>
  <c r="F1032" i="8"/>
  <c r="F1033" i="8"/>
  <c r="F1034" i="8"/>
  <c r="F1035" i="8"/>
  <c r="F1036" i="8"/>
  <c r="F1037" i="8"/>
  <c r="F1038" i="8"/>
  <c r="F1039" i="8"/>
  <c r="F1040" i="8"/>
  <c r="F1041" i="8"/>
  <c r="F1042" i="8"/>
  <c r="F1043" i="8"/>
  <c r="F1044" i="8"/>
  <c r="F1045" i="8"/>
  <c r="F1046" i="8"/>
  <c r="F1047" i="8"/>
  <c r="F1048" i="8"/>
  <c r="F1049" i="8"/>
  <c r="F1050" i="8"/>
  <c r="F1051" i="8"/>
  <c r="F1052" i="8"/>
  <c r="F1053" i="8"/>
  <c r="F1054" i="8"/>
  <c r="F1055" i="8"/>
  <c r="F1056" i="8"/>
  <c r="F1057" i="8"/>
  <c r="F1058" i="8"/>
  <c r="F1059" i="8"/>
  <c r="F1060" i="8"/>
  <c r="F1061" i="8"/>
  <c r="F1062" i="8"/>
  <c r="F1063" i="8"/>
  <c r="F1064" i="8"/>
  <c r="F1065" i="8"/>
  <c r="F1066" i="8"/>
  <c r="F1067" i="8"/>
  <c r="F1068" i="8"/>
  <c r="F1069" i="8"/>
  <c r="F1070" i="8"/>
  <c r="F1071" i="8"/>
  <c r="F1072" i="8"/>
  <c r="F1073" i="8"/>
  <c r="F1074" i="8"/>
  <c r="F1075" i="8"/>
  <c r="F1076" i="8"/>
  <c r="F1077" i="8"/>
  <c r="F1078" i="8"/>
  <c r="F1079" i="8"/>
  <c r="F1080" i="8"/>
  <c r="F1081" i="8"/>
  <c r="F1082" i="8"/>
  <c r="F1083" i="8"/>
  <c r="F1084" i="8"/>
  <c r="F1085" i="8"/>
  <c r="F1086" i="8"/>
  <c r="F1087" i="8"/>
  <c r="F1088" i="8"/>
  <c r="F1089" i="8"/>
  <c r="F1090" i="8"/>
  <c r="F1091" i="8"/>
  <c r="F1092" i="8"/>
  <c r="F1093" i="8"/>
  <c r="F1094" i="8"/>
  <c r="F1095" i="8"/>
  <c r="F1096" i="8"/>
  <c r="F1097" i="8"/>
  <c r="F1098" i="8"/>
  <c r="F1099" i="8"/>
  <c r="F1100" i="8"/>
  <c r="F1101" i="8"/>
  <c r="F1102" i="8"/>
  <c r="F1103" i="8"/>
  <c r="F1104" i="8"/>
  <c r="F1105" i="8"/>
  <c r="F1106" i="8"/>
  <c r="F1107" i="8"/>
  <c r="F1108" i="8"/>
  <c r="F1109" i="8"/>
  <c r="F1110" i="8"/>
  <c r="F1111" i="8"/>
  <c r="F1112" i="8"/>
  <c r="F1113" i="8"/>
  <c r="F1114" i="8"/>
  <c r="F1115" i="8"/>
  <c r="F1116" i="8"/>
  <c r="F1117" i="8"/>
  <c r="F1118" i="8"/>
  <c r="F1119" i="8"/>
  <c r="F1120" i="8"/>
  <c r="F1121" i="8"/>
  <c r="F1122" i="8"/>
  <c r="F1123" i="8"/>
  <c r="F1124" i="8"/>
  <c r="F1125" i="8"/>
  <c r="F1126" i="8"/>
  <c r="F1127" i="8"/>
  <c r="F1128" i="8"/>
  <c r="F1129" i="8"/>
  <c r="F1130" i="8"/>
  <c r="F1131" i="8"/>
  <c r="F1132" i="8"/>
  <c r="F1133" i="8"/>
  <c r="F1134" i="8"/>
  <c r="F1135" i="8"/>
  <c r="F1136" i="8"/>
  <c r="F1137" i="8"/>
  <c r="F1138" i="8"/>
  <c r="F1139" i="8"/>
  <c r="F1140" i="8"/>
  <c r="F1141" i="8"/>
  <c r="F1142" i="8"/>
  <c r="F1143" i="8"/>
  <c r="F1144" i="8"/>
  <c r="F1145" i="8"/>
  <c r="F1146" i="8"/>
  <c r="F1147" i="8"/>
  <c r="F1148" i="8"/>
  <c r="F1149" i="8"/>
  <c r="F1150" i="8"/>
  <c r="F1151" i="8"/>
  <c r="F1152" i="8"/>
  <c r="F1153" i="8"/>
  <c r="F1154" i="8"/>
  <c r="F1155" i="8"/>
  <c r="F1156" i="8"/>
  <c r="F1157" i="8"/>
  <c r="F1158" i="8"/>
  <c r="F1159" i="8"/>
  <c r="F1160" i="8"/>
  <c r="F1161" i="8"/>
  <c r="F1162" i="8"/>
  <c r="F1163" i="8"/>
  <c r="F1164" i="8"/>
  <c r="F1165" i="8"/>
  <c r="F1166" i="8"/>
  <c r="F1167" i="8"/>
  <c r="F1168" i="8"/>
  <c r="F1169" i="8"/>
  <c r="F1170" i="8"/>
  <c r="F1171" i="8"/>
  <c r="F1172" i="8"/>
  <c r="F1173" i="8"/>
  <c r="F1174" i="8"/>
  <c r="F1175" i="8"/>
  <c r="F1176" i="8"/>
  <c r="F1177" i="8"/>
  <c r="F1178" i="8"/>
  <c r="F1179" i="8"/>
  <c r="F1180" i="8"/>
  <c r="F1181" i="8"/>
  <c r="F1182" i="8"/>
  <c r="F1183" i="8"/>
  <c r="F1184" i="8"/>
  <c r="F1185" i="8"/>
  <c r="F1186" i="8"/>
  <c r="F1187" i="8"/>
  <c r="F1188" i="8"/>
  <c r="F1189" i="8"/>
  <c r="F1190" i="8"/>
  <c r="F1191" i="8"/>
  <c r="F1192" i="8"/>
  <c r="F1193" i="8"/>
  <c r="F1194" i="8"/>
  <c r="F1195" i="8"/>
  <c r="F1196" i="8"/>
  <c r="F1197" i="8"/>
  <c r="F1198" i="8"/>
  <c r="F1199" i="8"/>
  <c r="F1200" i="8"/>
  <c r="F1201" i="8"/>
  <c r="F1202" i="8"/>
  <c r="F1203" i="8"/>
  <c r="F1204" i="8"/>
  <c r="F1205" i="8"/>
  <c r="F1206" i="8"/>
  <c r="F1207" i="8"/>
  <c r="F1208" i="8"/>
  <c r="F1209" i="8"/>
  <c r="F1210" i="8"/>
  <c r="F1211" i="8"/>
  <c r="F1212" i="8"/>
  <c r="F1213" i="8"/>
  <c r="F1214" i="8"/>
  <c r="F1215" i="8"/>
  <c r="F1216" i="8"/>
  <c r="F1217" i="8"/>
  <c r="F1218" i="8"/>
  <c r="F1219" i="8"/>
  <c r="F1220" i="8"/>
  <c r="F1221" i="8"/>
  <c r="F1222" i="8"/>
  <c r="F1223" i="8"/>
  <c r="F1224" i="8"/>
  <c r="F1225" i="8"/>
  <c r="F1226" i="8"/>
  <c r="F1227" i="8"/>
  <c r="F1228" i="8"/>
  <c r="F1229" i="8"/>
  <c r="F1230" i="8"/>
  <c r="F1231" i="8"/>
  <c r="F1232" i="8"/>
  <c r="F1233" i="8"/>
  <c r="F1234" i="8"/>
  <c r="F1235" i="8"/>
  <c r="F1236" i="8"/>
  <c r="F1237" i="8"/>
  <c r="F1238" i="8"/>
  <c r="F1239" i="8"/>
  <c r="F1240" i="8"/>
  <c r="F1241" i="8"/>
  <c r="F1242" i="8"/>
  <c r="F1243" i="8"/>
  <c r="F1244" i="8"/>
  <c r="F1245" i="8"/>
  <c r="F1246" i="8"/>
  <c r="F1247" i="8"/>
  <c r="F1248" i="8"/>
  <c r="F1249" i="8"/>
  <c r="F1250" i="8"/>
  <c r="F1251" i="8"/>
  <c r="F1252" i="8"/>
  <c r="F1253" i="8"/>
  <c r="F1254" i="8"/>
  <c r="F1255" i="8"/>
  <c r="F1256" i="8"/>
  <c r="F1257" i="8"/>
  <c r="F1258" i="8"/>
  <c r="F1259" i="8"/>
  <c r="F1260" i="8"/>
  <c r="F1261" i="8"/>
  <c r="F1262" i="8"/>
  <c r="F1263" i="8"/>
  <c r="F1264" i="8"/>
  <c r="F1265" i="8"/>
  <c r="F1266" i="8"/>
  <c r="F1267" i="8"/>
  <c r="F1268" i="8"/>
  <c r="F1269" i="8"/>
  <c r="F1270" i="8"/>
  <c r="F1271" i="8"/>
  <c r="F1272" i="8"/>
  <c r="F1273" i="8"/>
  <c r="F1274" i="8"/>
  <c r="F1275" i="8"/>
  <c r="F1276" i="8"/>
  <c r="F1277" i="8"/>
  <c r="F1278" i="8"/>
  <c r="F1279" i="8"/>
  <c r="F1280" i="8"/>
  <c r="F1281" i="8"/>
  <c r="F1282" i="8"/>
  <c r="F1283" i="8"/>
  <c r="F1284" i="8"/>
  <c r="F1285" i="8"/>
  <c r="F1286" i="8"/>
  <c r="F1287" i="8"/>
  <c r="F1288" i="8"/>
  <c r="F1289" i="8"/>
  <c r="F1290" i="8"/>
  <c r="F1291" i="8"/>
  <c r="F1292" i="8"/>
  <c r="F1293" i="8"/>
  <c r="F1294" i="8"/>
  <c r="F1295" i="8"/>
  <c r="F1296" i="8"/>
  <c r="F1297" i="8"/>
  <c r="F1298" i="8"/>
  <c r="F1299" i="8"/>
  <c r="F1300" i="8"/>
  <c r="F1301" i="8"/>
  <c r="F1302" i="8"/>
  <c r="F1303" i="8"/>
  <c r="F1304" i="8"/>
  <c r="F1305" i="8"/>
  <c r="F1306" i="8"/>
  <c r="F1307" i="8"/>
  <c r="F1308" i="8"/>
  <c r="F1309" i="8"/>
  <c r="F1310" i="8"/>
  <c r="F1311" i="8"/>
  <c r="F1312" i="8"/>
  <c r="F1313" i="8"/>
  <c r="F1314" i="8"/>
  <c r="F1315" i="8"/>
  <c r="F1316" i="8"/>
  <c r="F1317" i="8"/>
  <c r="F1318" i="8"/>
  <c r="F1319" i="8"/>
  <c r="F1320" i="8"/>
  <c r="F1321" i="8"/>
  <c r="F1322" i="8"/>
  <c r="F1323" i="8"/>
  <c r="F1324" i="8"/>
  <c r="F1325" i="8"/>
  <c r="F1326" i="8"/>
  <c r="F1327" i="8"/>
  <c r="F1328" i="8"/>
  <c r="F1329" i="8"/>
  <c r="F1330" i="8"/>
  <c r="F1331" i="8"/>
  <c r="F1332" i="8"/>
  <c r="F1333" i="8"/>
  <c r="F1334" i="8"/>
  <c r="F1335" i="8"/>
  <c r="F1336" i="8"/>
  <c r="F1337" i="8"/>
  <c r="F1338" i="8"/>
  <c r="F1339" i="8"/>
  <c r="F1340" i="8"/>
  <c r="F1341" i="8"/>
  <c r="F1342" i="8"/>
  <c r="F1343" i="8"/>
  <c r="F1344" i="8"/>
  <c r="F1345" i="8"/>
  <c r="F1346" i="8"/>
  <c r="F1347" i="8"/>
  <c r="F1348" i="8"/>
  <c r="F1349" i="8"/>
  <c r="F1350" i="8"/>
  <c r="F1351" i="8"/>
  <c r="F1352" i="8"/>
  <c r="F1353" i="8"/>
  <c r="F1354" i="8"/>
  <c r="F1355" i="8"/>
  <c r="F1356" i="8"/>
  <c r="F1357" i="8"/>
  <c r="F1358" i="8"/>
  <c r="F1359" i="8"/>
  <c r="F1360" i="8"/>
  <c r="F1361" i="8"/>
  <c r="F1362" i="8"/>
  <c r="F1363" i="8"/>
  <c r="F1364" i="8"/>
  <c r="F1365" i="8"/>
  <c r="F1366" i="8"/>
  <c r="F1367" i="8"/>
  <c r="F1368" i="8"/>
  <c r="F1369" i="8"/>
  <c r="F1370" i="8"/>
  <c r="F1371" i="8"/>
  <c r="F1372" i="8"/>
  <c r="F1373" i="8"/>
  <c r="F1374" i="8"/>
  <c r="F1375" i="8"/>
  <c r="F1376" i="8"/>
  <c r="F1377" i="8"/>
  <c r="F1378" i="8"/>
  <c r="F1379" i="8"/>
  <c r="F1380" i="8"/>
  <c r="F1381" i="8"/>
  <c r="F1382" i="8"/>
  <c r="F1383" i="8"/>
  <c r="F1384" i="8"/>
  <c r="F1385" i="8"/>
  <c r="F1386" i="8"/>
  <c r="F1387" i="8"/>
  <c r="F1388" i="8"/>
  <c r="F1389" i="8"/>
  <c r="F1390" i="8"/>
  <c r="F1391" i="8"/>
  <c r="F1392" i="8"/>
  <c r="F1393" i="8"/>
  <c r="F1394" i="8"/>
  <c r="F1395" i="8"/>
  <c r="F1396" i="8"/>
  <c r="F1397" i="8"/>
  <c r="F1398" i="8"/>
  <c r="F1399" i="8"/>
  <c r="F1400" i="8"/>
  <c r="F1401" i="8"/>
  <c r="F1402" i="8"/>
  <c r="F1403" i="8"/>
  <c r="F1404" i="8"/>
  <c r="F1405" i="8"/>
  <c r="F1406" i="8"/>
  <c r="F1407" i="8"/>
  <c r="F1408" i="8"/>
  <c r="F1409" i="8"/>
  <c r="F1410" i="8"/>
  <c r="F1411" i="8"/>
  <c r="F1412" i="8"/>
  <c r="F1413" i="8"/>
  <c r="F1414" i="8"/>
  <c r="F1415" i="8"/>
  <c r="F1416" i="8"/>
  <c r="F1417" i="8"/>
  <c r="F1418" i="8"/>
  <c r="F1419" i="8"/>
  <c r="F1420" i="8"/>
  <c r="F1421" i="8"/>
  <c r="F1422" i="8"/>
  <c r="F1423" i="8"/>
  <c r="F1424" i="8"/>
  <c r="F1425" i="8"/>
  <c r="F1426" i="8"/>
  <c r="F1427" i="8"/>
  <c r="F1428" i="8"/>
  <c r="F1429" i="8"/>
  <c r="F1430" i="8"/>
  <c r="F1431" i="8"/>
  <c r="F1432" i="8"/>
  <c r="F1433" i="8"/>
  <c r="F1434" i="8"/>
  <c r="F1435" i="8"/>
  <c r="F1436" i="8"/>
  <c r="F1437" i="8"/>
  <c r="F1438" i="8"/>
  <c r="F1439" i="8"/>
  <c r="F1440" i="8"/>
  <c r="F1441" i="8"/>
  <c r="F1442" i="8"/>
  <c r="F1443" i="8"/>
  <c r="F1444" i="8"/>
  <c r="F1445" i="8"/>
  <c r="F1446" i="8"/>
  <c r="F1447" i="8"/>
  <c r="F1448" i="8"/>
  <c r="F1449" i="8"/>
  <c r="F1450" i="8"/>
  <c r="F1451" i="8"/>
  <c r="F1452" i="8"/>
  <c r="F1453" i="8"/>
  <c r="F1454" i="8"/>
  <c r="F1455" i="8"/>
  <c r="F1456" i="8"/>
  <c r="F1457" i="8"/>
  <c r="F1458" i="8"/>
  <c r="F1459" i="8"/>
  <c r="F1460" i="8"/>
  <c r="F1461" i="8"/>
  <c r="F1462" i="8"/>
  <c r="F1463" i="8"/>
  <c r="F1464" i="8"/>
  <c r="F1465" i="8"/>
  <c r="F1466" i="8"/>
  <c r="F1467" i="8"/>
  <c r="F1468" i="8"/>
  <c r="F1469" i="8"/>
  <c r="F1470" i="8"/>
  <c r="F1471" i="8"/>
  <c r="F1472" i="8"/>
  <c r="F1473" i="8"/>
  <c r="F1474" i="8"/>
  <c r="F1475" i="8"/>
  <c r="F1476" i="8"/>
  <c r="F1477" i="8"/>
  <c r="F1478" i="8"/>
  <c r="F1479" i="8"/>
  <c r="F1480" i="8"/>
  <c r="F1481" i="8"/>
  <c r="F1482" i="8"/>
  <c r="F1483" i="8"/>
  <c r="F1484" i="8"/>
  <c r="F1485" i="8"/>
  <c r="F1486" i="8"/>
  <c r="F1487" i="8"/>
  <c r="F1488" i="8"/>
  <c r="F1489" i="8"/>
  <c r="F1490" i="8"/>
  <c r="F1491" i="8"/>
  <c r="F1492" i="8"/>
  <c r="F1493" i="8"/>
  <c r="F1494" i="8"/>
  <c r="F1495" i="8"/>
  <c r="F1496" i="8"/>
  <c r="F1497" i="8"/>
  <c r="F1498" i="8"/>
  <c r="F1499" i="8"/>
  <c r="F1500" i="8"/>
  <c r="F1501" i="8"/>
  <c r="F1502" i="8"/>
  <c r="F1503" i="8"/>
  <c r="F1504" i="8"/>
  <c r="F1505" i="8"/>
  <c r="F1506" i="8"/>
  <c r="F1507" i="8"/>
  <c r="F1508" i="8"/>
  <c r="F1509" i="8"/>
  <c r="F1510" i="8"/>
  <c r="F1511" i="8"/>
  <c r="F1512" i="8"/>
  <c r="F1513" i="8"/>
  <c r="F1514" i="8"/>
  <c r="F1515" i="8"/>
  <c r="F1516" i="8"/>
  <c r="F1517" i="8"/>
  <c r="F1518" i="8"/>
  <c r="F1519" i="8"/>
  <c r="F1520" i="8"/>
  <c r="F1521" i="8"/>
  <c r="F1522" i="8"/>
  <c r="F1523" i="8"/>
  <c r="F1524" i="8"/>
  <c r="F1525" i="8"/>
  <c r="F1526" i="8"/>
  <c r="F1527" i="8"/>
  <c r="F1528" i="8"/>
  <c r="F1529" i="8"/>
  <c r="F1530" i="8"/>
  <c r="F1531" i="8"/>
  <c r="F1532" i="8"/>
  <c r="F1533" i="8"/>
  <c r="F1534" i="8"/>
  <c r="F1535" i="8"/>
  <c r="F1536" i="8"/>
  <c r="F1537" i="8"/>
  <c r="F1538" i="8"/>
  <c r="F1539" i="8"/>
  <c r="F1540" i="8"/>
  <c r="F1541" i="8"/>
  <c r="F1542" i="8"/>
  <c r="F1543" i="8"/>
  <c r="F1544" i="8"/>
  <c r="F1545" i="8"/>
  <c r="F1546" i="8"/>
  <c r="F1547" i="8"/>
  <c r="F1548" i="8"/>
  <c r="F1549" i="8"/>
  <c r="F1550" i="8"/>
  <c r="F1551" i="8"/>
  <c r="F1552" i="8"/>
  <c r="F1553" i="8"/>
  <c r="F1554" i="8"/>
  <c r="F1555" i="8"/>
  <c r="F1556" i="8"/>
  <c r="F1557" i="8"/>
  <c r="F1558" i="8"/>
  <c r="F1559" i="8"/>
  <c r="F1560" i="8"/>
  <c r="F1561" i="8"/>
  <c r="F1562" i="8"/>
  <c r="F1563" i="8"/>
  <c r="F1564" i="8"/>
  <c r="F1565" i="8"/>
  <c r="F1566" i="8"/>
  <c r="F1567" i="8"/>
  <c r="F1568" i="8"/>
  <c r="F1569" i="8"/>
  <c r="F1570" i="8"/>
  <c r="F1571" i="8"/>
  <c r="F1572" i="8"/>
  <c r="F1573" i="8"/>
  <c r="F1574" i="8"/>
  <c r="F1575" i="8"/>
  <c r="F1576" i="8"/>
  <c r="F1577" i="8"/>
  <c r="F1578" i="8"/>
  <c r="F1579" i="8"/>
  <c r="F1580" i="8"/>
  <c r="F1581" i="8"/>
  <c r="F1582" i="8"/>
  <c r="F1583" i="8"/>
  <c r="F1584" i="8"/>
  <c r="F1585" i="8"/>
  <c r="F1586" i="8"/>
  <c r="F1587" i="8"/>
  <c r="F1588" i="8"/>
  <c r="F1589" i="8"/>
  <c r="F1590" i="8"/>
  <c r="F1591" i="8"/>
  <c r="F1592" i="8"/>
  <c r="F1593" i="8"/>
  <c r="F1594" i="8"/>
  <c r="F1595" i="8"/>
  <c r="F1596" i="8"/>
  <c r="F1597" i="8"/>
  <c r="F1598" i="8"/>
  <c r="F1599" i="8"/>
  <c r="F1600" i="8"/>
  <c r="F1601" i="8"/>
  <c r="F1602" i="8"/>
  <c r="F1603" i="8"/>
  <c r="F1604" i="8"/>
  <c r="F1605" i="8"/>
  <c r="F1606" i="8"/>
  <c r="F1607" i="8"/>
  <c r="F1608" i="8"/>
  <c r="F1609" i="8"/>
  <c r="F1610" i="8"/>
  <c r="F1611" i="8"/>
  <c r="F1612" i="8"/>
  <c r="F1613" i="8"/>
  <c r="F1614" i="8"/>
  <c r="F1615" i="8"/>
  <c r="F1616" i="8"/>
  <c r="F1617" i="8"/>
  <c r="F1618" i="8"/>
  <c r="F1619" i="8"/>
  <c r="F1620" i="8"/>
  <c r="F1621" i="8"/>
  <c r="F1622" i="8"/>
  <c r="F1623" i="8"/>
  <c r="F1624" i="8"/>
  <c r="F1625" i="8"/>
  <c r="F1626" i="8"/>
  <c r="F1627" i="8"/>
  <c r="F1628" i="8"/>
  <c r="F1629" i="8"/>
  <c r="F1630" i="8"/>
  <c r="F1631" i="8"/>
  <c r="F1632" i="8"/>
  <c r="F1633" i="8"/>
  <c r="F1634" i="8"/>
  <c r="F1635" i="8"/>
  <c r="F1636" i="8"/>
  <c r="F1637" i="8"/>
  <c r="F1638" i="8"/>
  <c r="F1639" i="8"/>
  <c r="F1640" i="8"/>
  <c r="F1641" i="8"/>
  <c r="F1642" i="8"/>
  <c r="F1643" i="8"/>
  <c r="F1644" i="8"/>
  <c r="F1645" i="8"/>
  <c r="F1646" i="8"/>
  <c r="F1647" i="8"/>
  <c r="F1648" i="8"/>
  <c r="F1649" i="8"/>
  <c r="F1650" i="8"/>
  <c r="F1651" i="8"/>
  <c r="F1652" i="8"/>
  <c r="F1653" i="8"/>
  <c r="F1654" i="8"/>
  <c r="F1655" i="8"/>
  <c r="F1656" i="8"/>
  <c r="F1657" i="8"/>
  <c r="F1658" i="8"/>
  <c r="F1659" i="8"/>
  <c r="F1660" i="8"/>
  <c r="F1661" i="8"/>
  <c r="F1662" i="8"/>
  <c r="F1663" i="8"/>
  <c r="F1664" i="8"/>
  <c r="F1665" i="8"/>
  <c r="F1666" i="8"/>
  <c r="F1667" i="8"/>
  <c r="F1668" i="8"/>
  <c r="F1669" i="8"/>
  <c r="F1670" i="8"/>
  <c r="F1671" i="8"/>
  <c r="F1672" i="8"/>
  <c r="F1673" i="8"/>
  <c r="F1674" i="8"/>
  <c r="F1675" i="8"/>
  <c r="F1676" i="8"/>
  <c r="F1677" i="8"/>
  <c r="F1678" i="8"/>
  <c r="F1679" i="8"/>
  <c r="F1680" i="8"/>
  <c r="F1681" i="8"/>
  <c r="F1682" i="8"/>
  <c r="F1683" i="8"/>
  <c r="F1684" i="8"/>
  <c r="F1685" i="8"/>
  <c r="F1686" i="8"/>
  <c r="F1687" i="8"/>
  <c r="F1688" i="8"/>
  <c r="F1689" i="8"/>
  <c r="F1690" i="8"/>
  <c r="F1691" i="8"/>
  <c r="F1692" i="8"/>
  <c r="F1693" i="8"/>
  <c r="F1694" i="8"/>
  <c r="F1695" i="8"/>
  <c r="F1696" i="8"/>
  <c r="F1697" i="8"/>
  <c r="F1698" i="8"/>
  <c r="F1699" i="8"/>
  <c r="F1700" i="8"/>
  <c r="F1701" i="8"/>
  <c r="F1702" i="8"/>
  <c r="F1703" i="8"/>
  <c r="F1704" i="8"/>
  <c r="F1705" i="8"/>
  <c r="F1706" i="8"/>
  <c r="F1707" i="8"/>
  <c r="F1708" i="8"/>
  <c r="F1709" i="8"/>
  <c r="F1710" i="8"/>
  <c r="F1711" i="8"/>
  <c r="F1712" i="8"/>
  <c r="F1713" i="8"/>
  <c r="F1714" i="8"/>
  <c r="F1715" i="8"/>
  <c r="F1716" i="8"/>
  <c r="F1717" i="8"/>
  <c r="F1718" i="8"/>
  <c r="F1719" i="8"/>
  <c r="F1720" i="8"/>
  <c r="F1721" i="8"/>
  <c r="F1722" i="8"/>
  <c r="F1723" i="8"/>
  <c r="F1724" i="8"/>
  <c r="F1725" i="8"/>
  <c r="F1726" i="8"/>
  <c r="F1727" i="8"/>
  <c r="F1728" i="8"/>
  <c r="F1729" i="8"/>
  <c r="F1730" i="8"/>
  <c r="F1731" i="8"/>
  <c r="F1732" i="8"/>
  <c r="F1733" i="8"/>
  <c r="F1734" i="8"/>
  <c r="F1735" i="8"/>
  <c r="F1736" i="8"/>
  <c r="F1737" i="8"/>
  <c r="F1738" i="8"/>
  <c r="F1739" i="8"/>
  <c r="F1740" i="8"/>
  <c r="F1741" i="8"/>
  <c r="F1742" i="8"/>
  <c r="F1743" i="8"/>
  <c r="F1744" i="8"/>
  <c r="F1745" i="8"/>
  <c r="F1746" i="8"/>
  <c r="F1747" i="8"/>
  <c r="F1748" i="8"/>
  <c r="F1749" i="8"/>
  <c r="F1750" i="8"/>
  <c r="F1751" i="8"/>
  <c r="F1752" i="8"/>
  <c r="F1753" i="8"/>
  <c r="F1754" i="8"/>
  <c r="F1755" i="8"/>
  <c r="F1756" i="8"/>
  <c r="F1757" i="8"/>
  <c r="F1758" i="8"/>
  <c r="F1759" i="8"/>
  <c r="F1760" i="8"/>
  <c r="F1761" i="8"/>
  <c r="F1762" i="8"/>
  <c r="F1763" i="8"/>
  <c r="F1764" i="8"/>
  <c r="F1765" i="8"/>
  <c r="F1766" i="8"/>
  <c r="F1767" i="8"/>
  <c r="F1768" i="8"/>
  <c r="F1769" i="8"/>
  <c r="F1770" i="8"/>
  <c r="F1771" i="8"/>
  <c r="F1772" i="8"/>
  <c r="F1773" i="8"/>
  <c r="F1774" i="8"/>
  <c r="F1775" i="8"/>
  <c r="F1776" i="8"/>
  <c r="F1777" i="8"/>
  <c r="F1778" i="8"/>
  <c r="F1779" i="8"/>
  <c r="F1780" i="8"/>
  <c r="F1781" i="8"/>
  <c r="F1782" i="8"/>
  <c r="F1783" i="8"/>
  <c r="F1784" i="8"/>
  <c r="F1785" i="8"/>
  <c r="F1786" i="8"/>
  <c r="F1787" i="8"/>
  <c r="F1788" i="8"/>
  <c r="F1789" i="8"/>
  <c r="F1790" i="8"/>
  <c r="F1791" i="8"/>
  <c r="F1792" i="8"/>
  <c r="F1793" i="8"/>
  <c r="F1794" i="8"/>
  <c r="F1795" i="8"/>
  <c r="F1796" i="8"/>
  <c r="F1797" i="8"/>
  <c r="F1798" i="8"/>
  <c r="F1799" i="8"/>
  <c r="F1800" i="8"/>
  <c r="F1801" i="8"/>
  <c r="F1802" i="8"/>
  <c r="F1803" i="8"/>
  <c r="F1804" i="8"/>
  <c r="F1805" i="8"/>
  <c r="F1806" i="8"/>
  <c r="F1807" i="8"/>
  <c r="F1808" i="8"/>
  <c r="F1809" i="8"/>
  <c r="F1810" i="8"/>
  <c r="F1811" i="8"/>
  <c r="F1812" i="8"/>
  <c r="F1813" i="8"/>
  <c r="F1814" i="8"/>
  <c r="F1815" i="8"/>
  <c r="F1816" i="8"/>
  <c r="F1817" i="8"/>
  <c r="F1818" i="8"/>
  <c r="F1819" i="8"/>
  <c r="F1820" i="8"/>
  <c r="F1821" i="8"/>
  <c r="F1822" i="8"/>
  <c r="F1823" i="8"/>
  <c r="F1824" i="8"/>
  <c r="F1825" i="8"/>
  <c r="F1826" i="8"/>
  <c r="F1827" i="8"/>
  <c r="F1828" i="8"/>
  <c r="F1829" i="8"/>
  <c r="F1830" i="8"/>
  <c r="F1831" i="8"/>
  <c r="F1832" i="8"/>
  <c r="F1833" i="8"/>
  <c r="F1834" i="8"/>
  <c r="F1835" i="8"/>
  <c r="F1836" i="8"/>
  <c r="F1837" i="8"/>
  <c r="F1838" i="8"/>
  <c r="F1839" i="8"/>
  <c r="F1840" i="8"/>
  <c r="F1841" i="8"/>
  <c r="F1842" i="8"/>
  <c r="F1843" i="8"/>
  <c r="F1844" i="8"/>
  <c r="F1845" i="8"/>
  <c r="F1846" i="8"/>
  <c r="F1847" i="8"/>
  <c r="F1848" i="8"/>
  <c r="F1849" i="8"/>
  <c r="F1850" i="8"/>
  <c r="F1851" i="8"/>
  <c r="F1852" i="8"/>
  <c r="F1853" i="8"/>
  <c r="F1854" i="8"/>
  <c r="F1855" i="8"/>
  <c r="F1856" i="8"/>
  <c r="F1857" i="8"/>
  <c r="F1858" i="8"/>
  <c r="F1859" i="8"/>
  <c r="F1860" i="8"/>
  <c r="F1861" i="8"/>
  <c r="F1862" i="8"/>
  <c r="F1863" i="8"/>
  <c r="F1864" i="8"/>
  <c r="F1865" i="8"/>
  <c r="F1866" i="8"/>
  <c r="F1867" i="8"/>
  <c r="F1868" i="8"/>
  <c r="F1869" i="8"/>
  <c r="F1870" i="8"/>
  <c r="F1871" i="8"/>
  <c r="F1872" i="8"/>
  <c r="F1873" i="8"/>
  <c r="F1874" i="8"/>
  <c r="F1875" i="8"/>
  <c r="F1876" i="8"/>
  <c r="F1877" i="8"/>
  <c r="F1878" i="8"/>
  <c r="F1879" i="8"/>
  <c r="F1880" i="8"/>
  <c r="F1881" i="8"/>
  <c r="F1882" i="8"/>
  <c r="F1883" i="8"/>
  <c r="F1884" i="8"/>
  <c r="F1885" i="8"/>
  <c r="F1886" i="8"/>
  <c r="F1887" i="8"/>
  <c r="F1888" i="8"/>
  <c r="F1889" i="8"/>
  <c r="F1890" i="8"/>
  <c r="F1891" i="8"/>
  <c r="F1892" i="8"/>
  <c r="F1893" i="8"/>
  <c r="F1894" i="8"/>
  <c r="F1895" i="8"/>
  <c r="F1896" i="8"/>
  <c r="F1897" i="8"/>
  <c r="F1898" i="8"/>
  <c r="F1899" i="8"/>
  <c r="F1900" i="8"/>
  <c r="F1901" i="8"/>
  <c r="F1902" i="8"/>
  <c r="F1903" i="8"/>
  <c r="F1904" i="8"/>
  <c r="F1905" i="8"/>
  <c r="F1906" i="8"/>
  <c r="F1907" i="8"/>
  <c r="F1908" i="8"/>
  <c r="F1909" i="8"/>
  <c r="F1910" i="8"/>
  <c r="F1911" i="8"/>
  <c r="F1912" i="8"/>
  <c r="F1913" i="8"/>
  <c r="F1914" i="8"/>
  <c r="F1915" i="8"/>
  <c r="F1916" i="8"/>
  <c r="F1917" i="8"/>
  <c r="F1918" i="8"/>
  <c r="F1919" i="8"/>
  <c r="F1920" i="8"/>
  <c r="F1921" i="8"/>
  <c r="F1922" i="8"/>
  <c r="F1923" i="8"/>
  <c r="F1924" i="8"/>
  <c r="F1925" i="8"/>
  <c r="F1926" i="8"/>
  <c r="F1927" i="8"/>
  <c r="F1928" i="8"/>
  <c r="F1929" i="8"/>
  <c r="F1930" i="8"/>
  <c r="F1931" i="8"/>
  <c r="F1932" i="8"/>
  <c r="F1933" i="8"/>
  <c r="F1934" i="8"/>
  <c r="F1935" i="8"/>
  <c r="F1936" i="8"/>
  <c r="F1937" i="8"/>
  <c r="F1938" i="8"/>
  <c r="F1939" i="8"/>
  <c r="F1940" i="8"/>
  <c r="F1941" i="8"/>
  <c r="F1942" i="8"/>
  <c r="F1943" i="8"/>
  <c r="F1944" i="8"/>
  <c r="F1945" i="8"/>
  <c r="F1946" i="8"/>
  <c r="F1947" i="8"/>
  <c r="F1948" i="8"/>
  <c r="F1949" i="8"/>
  <c r="F1950" i="8"/>
  <c r="F1951" i="8"/>
  <c r="F1952" i="8"/>
  <c r="F1953" i="8"/>
  <c r="F1954" i="8"/>
  <c r="F1955" i="8"/>
  <c r="F1956" i="8"/>
  <c r="F1957" i="8"/>
  <c r="F1958" i="8"/>
  <c r="F1959" i="8"/>
  <c r="F1960" i="8"/>
  <c r="F1961" i="8"/>
  <c r="F1962" i="8"/>
  <c r="F1963" i="8"/>
  <c r="F1964" i="8"/>
  <c r="F1965" i="8"/>
  <c r="F1966" i="8"/>
  <c r="F1967" i="8"/>
  <c r="F1968" i="8"/>
  <c r="F1969" i="8"/>
  <c r="F1970" i="8"/>
  <c r="F1971" i="8"/>
  <c r="F1972" i="8"/>
  <c r="F1973" i="8"/>
  <c r="F1974" i="8"/>
  <c r="F1975" i="8"/>
  <c r="F1976" i="8"/>
  <c r="F1977" i="8"/>
  <c r="F1978" i="8"/>
  <c r="F1979" i="8"/>
  <c r="F1980" i="8"/>
  <c r="F1981" i="8"/>
  <c r="F1982" i="8"/>
  <c r="F1983" i="8"/>
  <c r="F1984" i="8"/>
  <c r="F1985" i="8"/>
  <c r="F1986" i="8"/>
  <c r="F1987" i="8"/>
  <c r="F1988" i="8"/>
  <c r="F1989" i="8"/>
  <c r="F1990" i="8"/>
  <c r="F1991" i="8"/>
  <c r="F1992" i="8"/>
  <c r="F1993" i="8"/>
  <c r="F1994" i="8"/>
  <c r="F1995" i="8"/>
  <c r="F1996" i="8"/>
  <c r="F1997" i="8"/>
  <c r="F1998" i="8"/>
  <c r="F1999" i="8"/>
  <c r="F2000" i="8"/>
  <c r="F2001" i="8"/>
  <c r="G2" i="8"/>
  <c r="G3" i="8"/>
  <c r="G4" i="8"/>
  <c r="G5" i="8"/>
  <c r="G6" i="8"/>
  <c r="G7" i="8"/>
  <c r="G8" i="8"/>
  <c r="G9" i="8"/>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38" i="8"/>
  <c r="G39" i="8"/>
  <c r="G40" i="8"/>
  <c r="G41" i="8"/>
  <c r="G42" i="8"/>
  <c r="G43" i="8"/>
  <c r="G44" i="8"/>
  <c r="G45" i="8"/>
  <c r="G46" i="8"/>
  <c r="G47" i="8"/>
  <c r="G48" i="8"/>
  <c r="G49" i="8"/>
  <c r="G50" i="8"/>
  <c r="G51" i="8"/>
  <c r="G52" i="8"/>
  <c r="G53" i="8"/>
  <c r="G54" i="8"/>
  <c r="G55" i="8"/>
  <c r="G56" i="8"/>
  <c r="G57" i="8"/>
  <c r="G58" i="8"/>
  <c r="G59" i="8"/>
  <c r="G60" i="8"/>
  <c r="G61" i="8"/>
  <c r="G62" i="8"/>
  <c r="G63" i="8"/>
  <c r="G64" i="8"/>
  <c r="G65" i="8"/>
  <c r="G66" i="8"/>
  <c r="G67" i="8"/>
  <c r="G68" i="8"/>
  <c r="G69" i="8"/>
  <c r="G70" i="8"/>
  <c r="G71" i="8"/>
  <c r="G72" i="8"/>
  <c r="G73" i="8"/>
  <c r="G74" i="8"/>
  <c r="G75" i="8"/>
  <c r="G76" i="8"/>
  <c r="G77" i="8"/>
  <c r="G78" i="8"/>
  <c r="G79" i="8"/>
  <c r="G80" i="8"/>
  <c r="G81" i="8"/>
  <c r="G82" i="8"/>
  <c r="G83" i="8"/>
  <c r="G84" i="8"/>
  <c r="G85" i="8"/>
  <c r="G86" i="8"/>
  <c r="G87" i="8"/>
  <c r="G88" i="8"/>
  <c r="G89" i="8"/>
  <c r="G90" i="8"/>
  <c r="G91" i="8"/>
  <c r="G92" i="8"/>
  <c r="G93" i="8"/>
  <c r="G94" i="8"/>
  <c r="G95" i="8"/>
  <c r="G96" i="8"/>
  <c r="G97" i="8"/>
  <c r="G98" i="8"/>
  <c r="G99" i="8"/>
  <c r="G100" i="8"/>
  <c r="G101" i="8"/>
  <c r="G102" i="8"/>
  <c r="G103" i="8"/>
  <c r="G104" i="8"/>
  <c r="G105" i="8"/>
  <c r="G106" i="8"/>
  <c r="G107" i="8"/>
  <c r="G108" i="8"/>
  <c r="G109" i="8"/>
  <c r="G110" i="8"/>
  <c r="G111" i="8"/>
  <c r="G112" i="8"/>
  <c r="G113" i="8"/>
  <c r="G114" i="8"/>
  <c r="G115" i="8"/>
  <c r="G116" i="8"/>
  <c r="G117" i="8"/>
  <c r="G118" i="8"/>
  <c r="G119" i="8"/>
  <c r="G120" i="8"/>
  <c r="G121" i="8"/>
  <c r="G122" i="8"/>
  <c r="G123" i="8"/>
  <c r="G124" i="8"/>
  <c r="G125" i="8"/>
  <c r="G126" i="8"/>
  <c r="G127" i="8"/>
  <c r="G128" i="8"/>
  <c r="G129" i="8"/>
  <c r="G130" i="8"/>
  <c r="G131" i="8"/>
  <c r="G132" i="8"/>
  <c r="G133" i="8"/>
  <c r="G134" i="8"/>
  <c r="G135" i="8"/>
  <c r="G136" i="8"/>
  <c r="G137" i="8"/>
  <c r="G138" i="8"/>
  <c r="G139" i="8"/>
  <c r="G140" i="8"/>
  <c r="G141" i="8"/>
  <c r="G142" i="8"/>
  <c r="G143" i="8"/>
  <c r="G144" i="8"/>
  <c r="G145" i="8"/>
  <c r="G146" i="8"/>
  <c r="G147" i="8"/>
  <c r="G148" i="8"/>
  <c r="G149" i="8"/>
  <c r="G150" i="8"/>
  <c r="G151" i="8"/>
  <c r="G152" i="8"/>
  <c r="G153" i="8"/>
  <c r="G154" i="8"/>
  <c r="G155" i="8"/>
  <c r="G156" i="8"/>
  <c r="G157" i="8"/>
  <c r="G158" i="8"/>
  <c r="G159" i="8"/>
  <c r="G160" i="8"/>
  <c r="G161" i="8"/>
  <c r="G162" i="8"/>
  <c r="G163" i="8"/>
  <c r="G164" i="8"/>
  <c r="G165" i="8"/>
  <c r="G166" i="8"/>
  <c r="G167" i="8"/>
  <c r="G168" i="8"/>
  <c r="G169" i="8"/>
  <c r="G170" i="8"/>
  <c r="G171" i="8"/>
  <c r="G172" i="8"/>
  <c r="G173" i="8"/>
  <c r="G174" i="8"/>
  <c r="G175" i="8"/>
  <c r="G176" i="8"/>
  <c r="G177" i="8"/>
  <c r="G178" i="8"/>
  <c r="G179" i="8"/>
  <c r="G180" i="8"/>
  <c r="G181" i="8"/>
  <c r="G182" i="8"/>
  <c r="G183" i="8"/>
  <c r="G184" i="8"/>
  <c r="G185" i="8"/>
  <c r="G186" i="8"/>
  <c r="G187" i="8"/>
  <c r="G188" i="8"/>
  <c r="G189" i="8"/>
  <c r="G190" i="8"/>
  <c r="G191" i="8"/>
  <c r="G192" i="8"/>
  <c r="G193" i="8"/>
  <c r="G194" i="8"/>
  <c r="G195" i="8"/>
  <c r="G196" i="8"/>
  <c r="G197" i="8"/>
  <c r="G198" i="8"/>
  <c r="G199" i="8"/>
  <c r="G200" i="8"/>
  <c r="G201" i="8"/>
  <c r="G202" i="8"/>
  <c r="G203" i="8"/>
  <c r="G204" i="8"/>
  <c r="G205" i="8"/>
  <c r="G206" i="8"/>
  <c r="G207" i="8"/>
  <c r="G208" i="8"/>
  <c r="G209" i="8"/>
  <c r="G210" i="8"/>
  <c r="G211" i="8"/>
  <c r="G212" i="8"/>
  <c r="G213" i="8"/>
  <c r="G214" i="8"/>
  <c r="G215" i="8"/>
  <c r="G216" i="8"/>
  <c r="G217" i="8"/>
  <c r="G218" i="8"/>
  <c r="G219" i="8"/>
  <c r="G220" i="8"/>
  <c r="G221" i="8"/>
  <c r="G222" i="8"/>
  <c r="G223" i="8"/>
  <c r="G224" i="8"/>
  <c r="G225" i="8"/>
  <c r="G226" i="8"/>
  <c r="G227" i="8"/>
  <c r="G228" i="8"/>
  <c r="G229" i="8"/>
  <c r="G230" i="8"/>
  <c r="G231" i="8"/>
  <c r="G232" i="8"/>
  <c r="G233" i="8"/>
  <c r="G234" i="8"/>
  <c r="G235" i="8"/>
  <c r="G236" i="8"/>
  <c r="G237" i="8"/>
  <c r="G238" i="8"/>
  <c r="G239" i="8"/>
  <c r="G240" i="8"/>
  <c r="G241" i="8"/>
  <c r="G242" i="8"/>
  <c r="G243" i="8"/>
  <c r="G244" i="8"/>
  <c r="G245" i="8"/>
  <c r="G246" i="8"/>
  <c r="G247" i="8"/>
  <c r="G248" i="8"/>
  <c r="G249" i="8"/>
  <c r="G250" i="8"/>
  <c r="G251" i="8"/>
  <c r="G252" i="8"/>
  <c r="G253" i="8"/>
  <c r="G254" i="8"/>
  <c r="G255" i="8"/>
  <c r="G256" i="8"/>
  <c r="G257" i="8"/>
  <c r="G258" i="8"/>
  <c r="G259" i="8"/>
  <c r="G260" i="8"/>
  <c r="G261" i="8"/>
  <c r="G262" i="8"/>
  <c r="G263" i="8"/>
  <c r="G264" i="8"/>
  <c r="G265" i="8"/>
  <c r="G266" i="8"/>
  <c r="G267" i="8"/>
  <c r="G268" i="8"/>
  <c r="G269" i="8"/>
  <c r="G270" i="8"/>
  <c r="G271" i="8"/>
  <c r="G272" i="8"/>
  <c r="G273" i="8"/>
  <c r="G274" i="8"/>
  <c r="G275" i="8"/>
  <c r="G276" i="8"/>
  <c r="G277" i="8"/>
  <c r="G278" i="8"/>
  <c r="G279" i="8"/>
  <c r="G280" i="8"/>
  <c r="G281" i="8"/>
  <c r="G282" i="8"/>
  <c r="G283" i="8"/>
  <c r="G284" i="8"/>
  <c r="G285" i="8"/>
  <c r="G286" i="8"/>
  <c r="G287" i="8"/>
  <c r="G288" i="8"/>
  <c r="G289" i="8"/>
  <c r="G290" i="8"/>
  <c r="G291" i="8"/>
  <c r="G292" i="8"/>
  <c r="G293" i="8"/>
  <c r="G294" i="8"/>
  <c r="G295" i="8"/>
  <c r="G296" i="8"/>
  <c r="G297" i="8"/>
  <c r="G298" i="8"/>
  <c r="G299" i="8"/>
  <c r="G300" i="8"/>
  <c r="G301" i="8"/>
  <c r="G302" i="8"/>
  <c r="G303" i="8"/>
  <c r="G304" i="8"/>
  <c r="G305" i="8"/>
  <c r="G306" i="8"/>
  <c r="G307" i="8"/>
  <c r="G308" i="8"/>
  <c r="G309" i="8"/>
  <c r="G310" i="8"/>
  <c r="G311" i="8"/>
  <c r="G312" i="8"/>
  <c r="G313" i="8"/>
  <c r="G314" i="8"/>
  <c r="G315" i="8"/>
  <c r="G316" i="8"/>
  <c r="G317" i="8"/>
  <c r="G318" i="8"/>
  <c r="G319" i="8"/>
  <c r="G320" i="8"/>
  <c r="G321" i="8"/>
  <c r="G322" i="8"/>
  <c r="G323" i="8"/>
  <c r="G324" i="8"/>
  <c r="G325" i="8"/>
  <c r="G326" i="8"/>
  <c r="G327" i="8"/>
  <c r="G328" i="8"/>
  <c r="G329" i="8"/>
  <c r="G330" i="8"/>
  <c r="G331" i="8"/>
  <c r="G332" i="8"/>
  <c r="G333" i="8"/>
  <c r="G334" i="8"/>
  <c r="G335" i="8"/>
  <c r="G336" i="8"/>
  <c r="G337" i="8"/>
  <c r="G338" i="8"/>
  <c r="G339" i="8"/>
  <c r="G340" i="8"/>
  <c r="G341" i="8"/>
  <c r="G342" i="8"/>
  <c r="G343" i="8"/>
  <c r="G344" i="8"/>
  <c r="G345" i="8"/>
  <c r="G346" i="8"/>
  <c r="G347" i="8"/>
  <c r="G348" i="8"/>
  <c r="G349" i="8"/>
  <c r="G350" i="8"/>
  <c r="G351" i="8"/>
  <c r="G352" i="8"/>
  <c r="G353" i="8"/>
  <c r="G354" i="8"/>
  <c r="G355" i="8"/>
  <c r="G356" i="8"/>
  <c r="G357" i="8"/>
  <c r="G358" i="8"/>
  <c r="G359" i="8"/>
  <c r="G360" i="8"/>
  <c r="G361" i="8"/>
  <c r="G362" i="8"/>
  <c r="G363" i="8"/>
  <c r="G364" i="8"/>
  <c r="G365" i="8"/>
  <c r="G366" i="8"/>
  <c r="G367" i="8"/>
  <c r="G368" i="8"/>
  <c r="G369" i="8"/>
  <c r="G370" i="8"/>
  <c r="G371" i="8"/>
  <c r="G372" i="8"/>
  <c r="G373" i="8"/>
  <c r="G374" i="8"/>
  <c r="G375" i="8"/>
  <c r="G376" i="8"/>
  <c r="G377" i="8"/>
  <c r="G378" i="8"/>
  <c r="G379" i="8"/>
  <c r="G380" i="8"/>
  <c r="G381" i="8"/>
  <c r="G382" i="8"/>
  <c r="G383" i="8"/>
  <c r="G384" i="8"/>
  <c r="G385" i="8"/>
  <c r="G386" i="8"/>
  <c r="G387" i="8"/>
  <c r="G388" i="8"/>
  <c r="G389" i="8"/>
  <c r="G390" i="8"/>
  <c r="G391" i="8"/>
  <c r="G392" i="8"/>
  <c r="G393" i="8"/>
  <c r="G394" i="8"/>
  <c r="G395" i="8"/>
  <c r="G396" i="8"/>
  <c r="G397" i="8"/>
  <c r="G398" i="8"/>
  <c r="G399" i="8"/>
  <c r="G400" i="8"/>
  <c r="G401" i="8"/>
  <c r="G402" i="8"/>
  <c r="G403" i="8"/>
  <c r="G404" i="8"/>
  <c r="G405" i="8"/>
  <c r="G406" i="8"/>
  <c r="G407" i="8"/>
  <c r="G408" i="8"/>
  <c r="G409" i="8"/>
  <c r="G410" i="8"/>
  <c r="G411" i="8"/>
  <c r="G412" i="8"/>
  <c r="G413" i="8"/>
  <c r="G414" i="8"/>
  <c r="G415" i="8"/>
  <c r="G416" i="8"/>
  <c r="G417" i="8"/>
  <c r="G418" i="8"/>
  <c r="G419" i="8"/>
  <c r="G420" i="8"/>
  <c r="G421" i="8"/>
  <c r="G422" i="8"/>
  <c r="G423" i="8"/>
  <c r="G424" i="8"/>
  <c r="G425" i="8"/>
  <c r="G426" i="8"/>
  <c r="G427" i="8"/>
  <c r="G428" i="8"/>
  <c r="G429" i="8"/>
  <c r="G430" i="8"/>
  <c r="G431" i="8"/>
  <c r="G432" i="8"/>
  <c r="G433" i="8"/>
  <c r="G434" i="8"/>
  <c r="G435" i="8"/>
  <c r="G436" i="8"/>
  <c r="G437" i="8"/>
  <c r="G438" i="8"/>
  <c r="G439" i="8"/>
  <c r="G440" i="8"/>
  <c r="G441" i="8"/>
  <c r="G442" i="8"/>
  <c r="G443" i="8"/>
  <c r="G444" i="8"/>
  <c r="G445" i="8"/>
  <c r="G446" i="8"/>
  <c r="G447" i="8"/>
  <c r="G448" i="8"/>
  <c r="G449" i="8"/>
  <c r="G450" i="8"/>
  <c r="G451" i="8"/>
  <c r="G452" i="8"/>
  <c r="G453" i="8"/>
  <c r="G454" i="8"/>
  <c r="G455" i="8"/>
  <c r="G456" i="8"/>
  <c r="G457" i="8"/>
  <c r="G458" i="8"/>
  <c r="G459" i="8"/>
  <c r="G460" i="8"/>
  <c r="G461" i="8"/>
  <c r="G462" i="8"/>
  <c r="G463" i="8"/>
  <c r="G464" i="8"/>
  <c r="G465" i="8"/>
  <c r="G466" i="8"/>
  <c r="G467" i="8"/>
  <c r="G468" i="8"/>
  <c r="G469" i="8"/>
  <c r="G470" i="8"/>
  <c r="G471" i="8"/>
  <c r="G472" i="8"/>
  <c r="G473" i="8"/>
  <c r="G474" i="8"/>
  <c r="G475" i="8"/>
  <c r="G476" i="8"/>
  <c r="G477" i="8"/>
  <c r="G478" i="8"/>
  <c r="G479" i="8"/>
  <c r="G480" i="8"/>
  <c r="G481" i="8"/>
  <c r="G482" i="8"/>
  <c r="G483" i="8"/>
  <c r="G484" i="8"/>
  <c r="G485" i="8"/>
  <c r="G486" i="8"/>
  <c r="G487" i="8"/>
  <c r="G488" i="8"/>
  <c r="G489" i="8"/>
  <c r="G490" i="8"/>
  <c r="G491" i="8"/>
  <c r="G492" i="8"/>
  <c r="G493" i="8"/>
  <c r="G494" i="8"/>
  <c r="G495" i="8"/>
  <c r="G496" i="8"/>
  <c r="G497" i="8"/>
  <c r="G498" i="8"/>
  <c r="G499" i="8"/>
  <c r="G500" i="8"/>
  <c r="G501" i="8"/>
  <c r="G502" i="8"/>
  <c r="G503" i="8"/>
  <c r="G504" i="8"/>
  <c r="G505" i="8"/>
  <c r="G506" i="8"/>
  <c r="G507" i="8"/>
  <c r="G508" i="8"/>
  <c r="G509" i="8"/>
  <c r="G510" i="8"/>
  <c r="G511" i="8"/>
  <c r="G512" i="8"/>
  <c r="G513" i="8"/>
  <c r="G514" i="8"/>
  <c r="G515" i="8"/>
  <c r="G516" i="8"/>
  <c r="G517" i="8"/>
  <c r="G518" i="8"/>
  <c r="G519" i="8"/>
  <c r="G520" i="8"/>
  <c r="G521" i="8"/>
  <c r="G522" i="8"/>
  <c r="G523" i="8"/>
  <c r="G524" i="8"/>
  <c r="G525" i="8"/>
  <c r="G526" i="8"/>
  <c r="G527" i="8"/>
  <c r="G528" i="8"/>
  <c r="G529" i="8"/>
  <c r="G530" i="8"/>
  <c r="G531" i="8"/>
  <c r="G532" i="8"/>
  <c r="G533" i="8"/>
  <c r="G534" i="8"/>
  <c r="G535" i="8"/>
  <c r="G536" i="8"/>
  <c r="G537" i="8"/>
  <c r="G538" i="8"/>
  <c r="G539" i="8"/>
  <c r="G540" i="8"/>
  <c r="G541" i="8"/>
  <c r="G542" i="8"/>
  <c r="G543" i="8"/>
  <c r="G544" i="8"/>
  <c r="G545" i="8"/>
  <c r="G546" i="8"/>
  <c r="G547" i="8"/>
  <c r="G548" i="8"/>
  <c r="G549" i="8"/>
  <c r="G550" i="8"/>
  <c r="G551" i="8"/>
  <c r="G552" i="8"/>
  <c r="G553" i="8"/>
  <c r="G554" i="8"/>
  <c r="G555" i="8"/>
  <c r="G556" i="8"/>
  <c r="G557" i="8"/>
  <c r="G558" i="8"/>
  <c r="G559" i="8"/>
  <c r="G560" i="8"/>
  <c r="G561" i="8"/>
  <c r="G562" i="8"/>
  <c r="G563" i="8"/>
  <c r="G564" i="8"/>
  <c r="G565" i="8"/>
  <c r="G566" i="8"/>
  <c r="G567" i="8"/>
  <c r="G568" i="8"/>
  <c r="G569" i="8"/>
  <c r="G570" i="8"/>
  <c r="G571" i="8"/>
  <c r="G572" i="8"/>
  <c r="G573" i="8"/>
  <c r="G574" i="8"/>
  <c r="G575" i="8"/>
  <c r="G576" i="8"/>
  <c r="G577" i="8"/>
  <c r="G578" i="8"/>
  <c r="G579" i="8"/>
  <c r="G580" i="8"/>
  <c r="G581" i="8"/>
  <c r="G582" i="8"/>
  <c r="G583" i="8"/>
  <c r="G584" i="8"/>
  <c r="G585" i="8"/>
  <c r="G586" i="8"/>
  <c r="G587" i="8"/>
  <c r="G588" i="8"/>
  <c r="G589" i="8"/>
  <c r="G590" i="8"/>
  <c r="G591" i="8"/>
  <c r="G592" i="8"/>
  <c r="G593" i="8"/>
  <c r="G594" i="8"/>
  <c r="G595" i="8"/>
  <c r="G596" i="8"/>
  <c r="G597" i="8"/>
  <c r="G598" i="8"/>
  <c r="G599" i="8"/>
  <c r="G600" i="8"/>
  <c r="G601" i="8"/>
  <c r="G602" i="8"/>
  <c r="G603" i="8"/>
  <c r="G604" i="8"/>
  <c r="G605" i="8"/>
  <c r="G606" i="8"/>
  <c r="G607" i="8"/>
  <c r="G608" i="8"/>
  <c r="G609" i="8"/>
  <c r="G610" i="8"/>
  <c r="G611" i="8"/>
  <c r="G612" i="8"/>
  <c r="G613" i="8"/>
  <c r="G614" i="8"/>
  <c r="G615" i="8"/>
  <c r="G616" i="8"/>
  <c r="G617" i="8"/>
  <c r="G618" i="8"/>
  <c r="G619" i="8"/>
  <c r="G620" i="8"/>
  <c r="G621" i="8"/>
  <c r="G622" i="8"/>
  <c r="G623" i="8"/>
  <c r="G624" i="8"/>
  <c r="G625" i="8"/>
  <c r="G626" i="8"/>
  <c r="G627" i="8"/>
  <c r="G628" i="8"/>
  <c r="G629" i="8"/>
  <c r="G630" i="8"/>
  <c r="G631" i="8"/>
  <c r="G632" i="8"/>
  <c r="G633" i="8"/>
  <c r="G634" i="8"/>
  <c r="G635" i="8"/>
  <c r="G636" i="8"/>
  <c r="G637" i="8"/>
  <c r="G638" i="8"/>
  <c r="G639" i="8"/>
  <c r="G640" i="8"/>
  <c r="G641" i="8"/>
  <c r="G642" i="8"/>
  <c r="G643" i="8"/>
  <c r="G644" i="8"/>
  <c r="G645" i="8"/>
  <c r="G646" i="8"/>
  <c r="G647" i="8"/>
  <c r="G648" i="8"/>
  <c r="G649" i="8"/>
  <c r="G650" i="8"/>
  <c r="G651" i="8"/>
  <c r="G652" i="8"/>
  <c r="G653" i="8"/>
  <c r="G654" i="8"/>
  <c r="G655" i="8"/>
  <c r="G656" i="8"/>
  <c r="G657" i="8"/>
  <c r="G658" i="8"/>
  <c r="G659" i="8"/>
  <c r="G660" i="8"/>
  <c r="G661" i="8"/>
  <c r="G662" i="8"/>
  <c r="G663" i="8"/>
  <c r="G664" i="8"/>
  <c r="G665" i="8"/>
  <c r="G666" i="8"/>
  <c r="G667" i="8"/>
  <c r="G668" i="8"/>
  <c r="G669" i="8"/>
  <c r="G670" i="8"/>
  <c r="G671" i="8"/>
  <c r="G672" i="8"/>
  <c r="G673" i="8"/>
  <c r="G674" i="8"/>
  <c r="G675" i="8"/>
  <c r="G676" i="8"/>
  <c r="G677" i="8"/>
  <c r="G678" i="8"/>
  <c r="G679" i="8"/>
  <c r="G680" i="8"/>
  <c r="G681" i="8"/>
  <c r="G682" i="8"/>
  <c r="G683" i="8"/>
  <c r="G684" i="8"/>
  <c r="G685" i="8"/>
  <c r="G686" i="8"/>
  <c r="G687" i="8"/>
  <c r="G688" i="8"/>
  <c r="G689" i="8"/>
  <c r="G690" i="8"/>
  <c r="G691" i="8"/>
  <c r="G692" i="8"/>
  <c r="G693" i="8"/>
  <c r="G694" i="8"/>
  <c r="G695" i="8"/>
  <c r="G696" i="8"/>
  <c r="G697" i="8"/>
  <c r="G698" i="8"/>
  <c r="G699" i="8"/>
  <c r="G700" i="8"/>
  <c r="G701" i="8"/>
  <c r="G702" i="8"/>
  <c r="G703" i="8"/>
  <c r="G704" i="8"/>
  <c r="G705" i="8"/>
  <c r="G706" i="8"/>
  <c r="G707" i="8"/>
  <c r="G708" i="8"/>
  <c r="G709" i="8"/>
  <c r="G710" i="8"/>
  <c r="G711" i="8"/>
  <c r="G712" i="8"/>
  <c r="G713" i="8"/>
  <c r="G714" i="8"/>
  <c r="G715" i="8"/>
  <c r="G716" i="8"/>
  <c r="G717" i="8"/>
  <c r="G718" i="8"/>
  <c r="G719" i="8"/>
  <c r="G720" i="8"/>
  <c r="G721" i="8"/>
  <c r="G722" i="8"/>
  <c r="G723" i="8"/>
  <c r="G724" i="8"/>
  <c r="G725" i="8"/>
  <c r="G726" i="8"/>
  <c r="G727" i="8"/>
  <c r="G728" i="8"/>
  <c r="G729" i="8"/>
  <c r="G730" i="8"/>
  <c r="G731" i="8"/>
  <c r="G732" i="8"/>
  <c r="G733" i="8"/>
  <c r="G734" i="8"/>
  <c r="G735" i="8"/>
  <c r="G736" i="8"/>
  <c r="G737" i="8"/>
  <c r="G738" i="8"/>
  <c r="G739" i="8"/>
  <c r="G740" i="8"/>
  <c r="G741" i="8"/>
  <c r="G742" i="8"/>
  <c r="G743" i="8"/>
  <c r="G744" i="8"/>
  <c r="G745" i="8"/>
  <c r="G746" i="8"/>
  <c r="G747" i="8"/>
  <c r="G748" i="8"/>
  <c r="G749" i="8"/>
  <c r="G750" i="8"/>
  <c r="G751" i="8"/>
  <c r="G752" i="8"/>
  <c r="G753" i="8"/>
  <c r="G754" i="8"/>
  <c r="G755" i="8"/>
  <c r="G756" i="8"/>
  <c r="G757" i="8"/>
  <c r="G758" i="8"/>
  <c r="G759" i="8"/>
  <c r="G760" i="8"/>
  <c r="G761" i="8"/>
  <c r="G762" i="8"/>
  <c r="G763" i="8"/>
  <c r="G764" i="8"/>
  <c r="G765" i="8"/>
  <c r="G766" i="8"/>
  <c r="G767" i="8"/>
  <c r="G768" i="8"/>
  <c r="G769" i="8"/>
  <c r="G770" i="8"/>
  <c r="G771" i="8"/>
  <c r="G772" i="8"/>
  <c r="G773" i="8"/>
  <c r="G774" i="8"/>
  <c r="G775" i="8"/>
  <c r="G776" i="8"/>
  <c r="G777" i="8"/>
  <c r="G778" i="8"/>
  <c r="G779" i="8"/>
  <c r="G780" i="8"/>
  <c r="G781" i="8"/>
  <c r="G782" i="8"/>
  <c r="G783" i="8"/>
  <c r="G784" i="8"/>
  <c r="G785" i="8"/>
  <c r="G786" i="8"/>
  <c r="G787" i="8"/>
  <c r="G788" i="8"/>
  <c r="G789" i="8"/>
  <c r="G790" i="8"/>
  <c r="G791" i="8"/>
  <c r="G792" i="8"/>
  <c r="G793" i="8"/>
  <c r="G794" i="8"/>
  <c r="G795" i="8"/>
  <c r="G796" i="8"/>
  <c r="G797" i="8"/>
  <c r="G798" i="8"/>
  <c r="G799" i="8"/>
  <c r="G800" i="8"/>
  <c r="G801" i="8"/>
  <c r="G802" i="8"/>
  <c r="G803" i="8"/>
  <c r="G804" i="8"/>
  <c r="G805" i="8"/>
  <c r="G806" i="8"/>
  <c r="G807" i="8"/>
  <c r="G808" i="8"/>
  <c r="G809" i="8"/>
  <c r="G810" i="8"/>
  <c r="G811" i="8"/>
  <c r="G812" i="8"/>
  <c r="G813" i="8"/>
  <c r="G814" i="8"/>
  <c r="G815" i="8"/>
  <c r="G816" i="8"/>
  <c r="G817" i="8"/>
  <c r="G818" i="8"/>
  <c r="G819" i="8"/>
  <c r="G820" i="8"/>
  <c r="G821" i="8"/>
  <c r="G822" i="8"/>
  <c r="G823" i="8"/>
  <c r="G824" i="8"/>
  <c r="G825" i="8"/>
  <c r="G826" i="8"/>
  <c r="G827" i="8"/>
  <c r="G828" i="8"/>
  <c r="G829" i="8"/>
  <c r="G830" i="8"/>
  <c r="G831" i="8"/>
  <c r="G832" i="8"/>
  <c r="G833" i="8"/>
  <c r="G834" i="8"/>
  <c r="G835" i="8"/>
  <c r="G836" i="8"/>
  <c r="G837" i="8"/>
  <c r="G838" i="8"/>
  <c r="G839" i="8"/>
  <c r="G840" i="8"/>
  <c r="G841" i="8"/>
  <c r="G842" i="8"/>
  <c r="G843" i="8"/>
  <c r="G844" i="8"/>
  <c r="G845" i="8"/>
  <c r="G846" i="8"/>
  <c r="G847" i="8"/>
  <c r="G848" i="8"/>
  <c r="G849" i="8"/>
  <c r="G850" i="8"/>
  <c r="G851" i="8"/>
  <c r="G852" i="8"/>
  <c r="G853" i="8"/>
  <c r="G854" i="8"/>
  <c r="G855" i="8"/>
  <c r="G856" i="8"/>
  <c r="G857" i="8"/>
  <c r="G858" i="8"/>
  <c r="G859" i="8"/>
  <c r="G860" i="8"/>
  <c r="G861" i="8"/>
  <c r="G862" i="8"/>
  <c r="G863" i="8"/>
  <c r="G864" i="8"/>
  <c r="G865" i="8"/>
  <c r="G866" i="8"/>
  <c r="G867" i="8"/>
  <c r="G868" i="8"/>
  <c r="G869" i="8"/>
  <c r="G870" i="8"/>
  <c r="G871" i="8"/>
  <c r="G872" i="8"/>
  <c r="G873" i="8"/>
  <c r="G874" i="8"/>
  <c r="G875" i="8"/>
  <c r="G876" i="8"/>
  <c r="G877" i="8"/>
  <c r="G878" i="8"/>
  <c r="G879" i="8"/>
  <c r="G880" i="8"/>
  <c r="G881" i="8"/>
  <c r="G882" i="8"/>
  <c r="G883" i="8"/>
  <c r="G884" i="8"/>
  <c r="G885" i="8"/>
  <c r="G886" i="8"/>
  <c r="G887" i="8"/>
  <c r="G888" i="8"/>
  <c r="G889" i="8"/>
  <c r="G890" i="8"/>
  <c r="G891" i="8"/>
  <c r="G892" i="8"/>
  <c r="G893" i="8"/>
  <c r="G894" i="8"/>
  <c r="G895" i="8"/>
  <c r="G896" i="8"/>
  <c r="G897" i="8"/>
  <c r="G898" i="8"/>
  <c r="G899" i="8"/>
  <c r="G900" i="8"/>
  <c r="G901" i="8"/>
  <c r="G902" i="8"/>
  <c r="G903" i="8"/>
  <c r="G904" i="8"/>
  <c r="G905" i="8"/>
  <c r="G906" i="8"/>
  <c r="G907" i="8"/>
  <c r="G908" i="8"/>
  <c r="G909" i="8"/>
  <c r="G910" i="8"/>
  <c r="G911" i="8"/>
  <c r="G912" i="8"/>
  <c r="G913" i="8"/>
  <c r="G914" i="8"/>
  <c r="G915" i="8"/>
  <c r="G916" i="8"/>
  <c r="G917" i="8"/>
  <c r="G918" i="8"/>
  <c r="G919" i="8"/>
  <c r="G920" i="8"/>
  <c r="G921" i="8"/>
  <c r="G922" i="8"/>
  <c r="G923" i="8"/>
  <c r="G924" i="8"/>
  <c r="G925" i="8"/>
  <c r="G926" i="8"/>
  <c r="G927" i="8"/>
  <c r="G928" i="8"/>
  <c r="G929" i="8"/>
  <c r="G930" i="8"/>
  <c r="G931" i="8"/>
  <c r="G932" i="8"/>
  <c r="G933" i="8"/>
  <c r="G934" i="8"/>
  <c r="G935" i="8"/>
  <c r="G936" i="8"/>
  <c r="G937" i="8"/>
  <c r="G938" i="8"/>
  <c r="G939" i="8"/>
  <c r="G940" i="8"/>
  <c r="G941" i="8"/>
  <c r="G942" i="8"/>
  <c r="G943" i="8"/>
  <c r="G944" i="8"/>
  <c r="G945" i="8"/>
  <c r="G946" i="8"/>
  <c r="G947" i="8"/>
  <c r="G948" i="8"/>
  <c r="G949" i="8"/>
  <c r="G950" i="8"/>
  <c r="G951" i="8"/>
  <c r="G952" i="8"/>
  <c r="G953" i="8"/>
  <c r="G954" i="8"/>
  <c r="G955" i="8"/>
  <c r="G956" i="8"/>
  <c r="G957" i="8"/>
  <c r="G958" i="8"/>
  <c r="G959" i="8"/>
  <c r="G960" i="8"/>
  <c r="G961" i="8"/>
  <c r="G962" i="8"/>
  <c r="G963" i="8"/>
  <c r="G964" i="8"/>
  <c r="G965" i="8"/>
  <c r="G966" i="8"/>
  <c r="G967" i="8"/>
  <c r="G968" i="8"/>
  <c r="G969" i="8"/>
  <c r="G970" i="8"/>
  <c r="G971" i="8"/>
  <c r="G972" i="8"/>
  <c r="G973" i="8"/>
  <c r="G974" i="8"/>
  <c r="G975" i="8"/>
  <c r="G976" i="8"/>
  <c r="G977" i="8"/>
  <c r="G978" i="8"/>
  <c r="G979" i="8"/>
  <c r="G980" i="8"/>
  <c r="G981" i="8"/>
  <c r="G982" i="8"/>
  <c r="G983" i="8"/>
  <c r="G984" i="8"/>
  <c r="G985" i="8"/>
  <c r="G986" i="8"/>
  <c r="G987" i="8"/>
  <c r="G988" i="8"/>
  <c r="G989" i="8"/>
  <c r="G990" i="8"/>
  <c r="G991" i="8"/>
  <c r="G992" i="8"/>
  <c r="G993" i="8"/>
  <c r="G994" i="8"/>
  <c r="G995" i="8"/>
  <c r="G996" i="8"/>
  <c r="G997" i="8"/>
  <c r="G998" i="8"/>
  <c r="G999" i="8"/>
  <c r="G1000" i="8"/>
  <c r="G1001" i="8"/>
  <c r="G1002" i="8"/>
  <c r="G1003" i="8"/>
  <c r="G1004" i="8"/>
  <c r="G1005" i="8"/>
  <c r="G1006" i="8"/>
  <c r="G1007" i="8"/>
  <c r="G1008" i="8"/>
  <c r="G1009" i="8"/>
  <c r="G1010" i="8"/>
  <c r="G1011" i="8"/>
  <c r="G1012" i="8"/>
  <c r="G1013" i="8"/>
  <c r="G1014" i="8"/>
  <c r="G1015" i="8"/>
  <c r="G1016" i="8"/>
  <c r="G1017" i="8"/>
  <c r="G1018" i="8"/>
  <c r="G1019" i="8"/>
  <c r="G1020" i="8"/>
  <c r="G1021" i="8"/>
  <c r="G1022" i="8"/>
  <c r="G1023" i="8"/>
  <c r="G1024" i="8"/>
  <c r="G1025" i="8"/>
  <c r="G1026" i="8"/>
  <c r="G1027" i="8"/>
  <c r="G1028" i="8"/>
  <c r="G1029" i="8"/>
  <c r="G1030" i="8"/>
  <c r="G1031" i="8"/>
  <c r="G1032" i="8"/>
  <c r="G1033" i="8"/>
  <c r="G1034" i="8"/>
  <c r="G1035" i="8"/>
  <c r="G1036" i="8"/>
  <c r="G1037" i="8"/>
  <c r="G1038" i="8"/>
  <c r="G1039" i="8"/>
  <c r="G1040" i="8"/>
  <c r="G1041" i="8"/>
  <c r="G1042" i="8"/>
  <c r="G1043" i="8"/>
  <c r="G1044" i="8"/>
  <c r="G1045" i="8"/>
  <c r="G1046" i="8"/>
  <c r="G1047" i="8"/>
  <c r="G1048" i="8"/>
  <c r="G1049" i="8"/>
  <c r="G1050" i="8"/>
  <c r="G1051" i="8"/>
  <c r="G1052" i="8"/>
  <c r="G1053" i="8"/>
  <c r="G1054" i="8"/>
  <c r="G1055" i="8"/>
  <c r="G1056" i="8"/>
  <c r="G1057" i="8"/>
  <c r="G1058" i="8"/>
  <c r="G1059" i="8"/>
  <c r="G1060" i="8"/>
  <c r="G1061" i="8"/>
  <c r="G1062" i="8"/>
  <c r="G1063" i="8"/>
  <c r="G1064" i="8"/>
  <c r="G1065" i="8"/>
  <c r="G1066" i="8"/>
  <c r="G1067" i="8"/>
  <c r="G1068" i="8"/>
  <c r="G1069" i="8"/>
  <c r="G1070" i="8"/>
  <c r="G1071" i="8"/>
  <c r="G1072" i="8"/>
  <c r="G1073" i="8"/>
  <c r="G1074" i="8"/>
  <c r="G1075" i="8"/>
  <c r="G1076" i="8"/>
  <c r="G1077" i="8"/>
  <c r="G1078" i="8"/>
  <c r="G1079" i="8"/>
  <c r="G1080" i="8"/>
  <c r="G1081" i="8"/>
  <c r="G1082" i="8"/>
  <c r="G1083" i="8"/>
  <c r="G1084" i="8"/>
  <c r="G1085" i="8"/>
  <c r="G1086" i="8"/>
  <c r="G1087" i="8"/>
  <c r="G1088" i="8"/>
  <c r="G1089" i="8"/>
  <c r="G1090" i="8"/>
  <c r="G1091" i="8"/>
  <c r="G1092" i="8"/>
  <c r="G1093" i="8"/>
  <c r="G1094" i="8"/>
  <c r="G1095" i="8"/>
  <c r="G1096" i="8"/>
  <c r="G1097" i="8"/>
  <c r="G1098" i="8"/>
  <c r="G1099" i="8"/>
  <c r="G1100" i="8"/>
  <c r="G1101" i="8"/>
  <c r="G1102" i="8"/>
  <c r="G1103" i="8"/>
  <c r="G1104" i="8"/>
  <c r="G1105" i="8"/>
  <c r="G1106" i="8"/>
  <c r="G1107" i="8"/>
  <c r="G1108" i="8"/>
  <c r="G1109" i="8"/>
  <c r="G1110" i="8"/>
  <c r="G1111" i="8"/>
  <c r="G1112" i="8"/>
  <c r="G1113" i="8"/>
  <c r="G1114" i="8"/>
  <c r="G1115" i="8"/>
  <c r="G1116" i="8"/>
  <c r="G1117" i="8"/>
  <c r="G1118" i="8"/>
  <c r="G1119" i="8"/>
  <c r="G1120" i="8"/>
  <c r="G1121" i="8"/>
  <c r="G1122" i="8"/>
  <c r="G1123" i="8"/>
  <c r="G1124" i="8"/>
  <c r="G1125" i="8"/>
  <c r="G1126" i="8"/>
  <c r="G1127" i="8"/>
  <c r="G1128" i="8"/>
  <c r="G1129" i="8"/>
  <c r="G1130" i="8"/>
  <c r="G1131" i="8"/>
  <c r="G1132" i="8"/>
  <c r="G1133" i="8"/>
  <c r="G1134" i="8"/>
  <c r="G1135" i="8"/>
  <c r="G1136" i="8"/>
  <c r="G1137" i="8"/>
  <c r="G1138" i="8"/>
  <c r="G1139" i="8"/>
  <c r="G1140" i="8"/>
  <c r="G1141" i="8"/>
  <c r="G1142" i="8"/>
  <c r="G1143" i="8"/>
  <c r="G1144" i="8"/>
  <c r="G1145" i="8"/>
  <c r="G1146" i="8"/>
  <c r="G1147" i="8"/>
  <c r="G1148" i="8"/>
  <c r="G1149" i="8"/>
  <c r="G1150" i="8"/>
  <c r="G1151" i="8"/>
  <c r="G1152" i="8"/>
  <c r="G1153" i="8"/>
  <c r="G1154" i="8"/>
  <c r="G1155" i="8"/>
  <c r="G1156" i="8"/>
  <c r="G1157" i="8"/>
  <c r="G1158" i="8"/>
  <c r="G1159" i="8"/>
  <c r="G1160" i="8"/>
  <c r="G1161" i="8"/>
  <c r="G1162" i="8"/>
  <c r="G1163" i="8"/>
  <c r="G1164" i="8"/>
  <c r="G1165" i="8"/>
  <c r="G1166" i="8"/>
  <c r="G1167" i="8"/>
  <c r="G1168" i="8"/>
  <c r="G1169" i="8"/>
  <c r="G1170" i="8"/>
  <c r="G1171" i="8"/>
  <c r="G1172" i="8"/>
  <c r="G1173" i="8"/>
  <c r="G1174" i="8"/>
  <c r="G1175" i="8"/>
  <c r="G1176" i="8"/>
  <c r="G1177" i="8"/>
  <c r="G1178" i="8"/>
  <c r="G1179" i="8"/>
  <c r="G1180" i="8"/>
  <c r="G1181" i="8"/>
  <c r="G1182" i="8"/>
  <c r="G1183" i="8"/>
  <c r="G1184" i="8"/>
  <c r="G1185" i="8"/>
  <c r="G1186" i="8"/>
  <c r="G1187" i="8"/>
  <c r="G1188" i="8"/>
  <c r="G1189" i="8"/>
  <c r="G1190" i="8"/>
  <c r="G1191" i="8"/>
  <c r="G1192" i="8"/>
  <c r="G1193" i="8"/>
  <c r="G1194" i="8"/>
  <c r="G1195" i="8"/>
  <c r="G1196" i="8"/>
  <c r="G1197" i="8"/>
  <c r="G1198" i="8"/>
  <c r="G1199" i="8"/>
  <c r="G1200" i="8"/>
  <c r="G1201" i="8"/>
  <c r="G1202" i="8"/>
  <c r="G1203" i="8"/>
  <c r="G1204" i="8"/>
  <c r="G1205" i="8"/>
  <c r="G1206" i="8"/>
  <c r="G1207" i="8"/>
  <c r="G1208" i="8"/>
  <c r="G1209" i="8"/>
  <c r="G1210" i="8"/>
  <c r="G1211" i="8"/>
  <c r="G1212" i="8"/>
  <c r="G1213" i="8"/>
  <c r="G1214" i="8"/>
  <c r="G1215" i="8"/>
  <c r="G1216" i="8"/>
  <c r="G1217" i="8"/>
  <c r="G1218" i="8"/>
  <c r="G1219" i="8"/>
  <c r="G1220" i="8"/>
  <c r="G1221" i="8"/>
  <c r="G1222" i="8"/>
  <c r="G1223" i="8"/>
  <c r="G1224" i="8"/>
  <c r="G1225" i="8"/>
  <c r="G1226" i="8"/>
  <c r="G1227" i="8"/>
  <c r="G1228" i="8"/>
  <c r="G1229" i="8"/>
  <c r="G1230" i="8"/>
  <c r="G1231" i="8"/>
  <c r="G1232" i="8"/>
  <c r="G1233" i="8"/>
  <c r="G1234" i="8"/>
  <c r="G1235" i="8"/>
  <c r="G1236" i="8"/>
  <c r="G1237" i="8"/>
  <c r="G1238" i="8"/>
  <c r="G1239" i="8"/>
  <c r="G1240" i="8"/>
  <c r="G1241" i="8"/>
  <c r="G1242" i="8"/>
  <c r="G1243" i="8"/>
  <c r="G1244" i="8"/>
  <c r="G1245" i="8"/>
  <c r="G1246" i="8"/>
  <c r="G1247" i="8"/>
  <c r="G1248" i="8"/>
  <c r="G1249" i="8"/>
  <c r="G1250" i="8"/>
  <c r="G1251" i="8"/>
  <c r="G1252" i="8"/>
  <c r="G1253" i="8"/>
  <c r="G1254" i="8"/>
  <c r="G1255" i="8"/>
  <c r="G1256" i="8"/>
  <c r="G1257" i="8"/>
  <c r="G1258" i="8"/>
  <c r="G1259" i="8"/>
  <c r="G1260" i="8"/>
  <c r="G1261" i="8"/>
  <c r="G1262" i="8"/>
  <c r="G1263" i="8"/>
  <c r="G1264" i="8"/>
  <c r="G1265" i="8"/>
  <c r="G1266" i="8"/>
  <c r="G1267" i="8"/>
  <c r="G1268" i="8"/>
  <c r="G1269" i="8"/>
  <c r="G1270" i="8"/>
  <c r="G1271" i="8"/>
  <c r="G1272" i="8"/>
  <c r="G1273" i="8"/>
  <c r="G1274" i="8"/>
  <c r="G1275" i="8"/>
  <c r="G1276" i="8"/>
  <c r="G1277" i="8"/>
  <c r="G1278" i="8"/>
  <c r="G1279" i="8"/>
  <c r="G1280" i="8"/>
  <c r="G1281" i="8"/>
  <c r="G1282" i="8"/>
  <c r="G1283" i="8"/>
  <c r="G1284" i="8"/>
  <c r="G1285" i="8"/>
  <c r="G1286" i="8"/>
  <c r="G1287" i="8"/>
  <c r="G1288" i="8"/>
  <c r="G1289" i="8"/>
  <c r="G1290" i="8"/>
  <c r="G1291" i="8"/>
  <c r="G1292" i="8"/>
  <c r="G1293" i="8"/>
  <c r="G1294" i="8"/>
  <c r="G1295" i="8"/>
  <c r="G1296" i="8"/>
  <c r="G1297" i="8"/>
  <c r="G1298" i="8"/>
  <c r="G1299" i="8"/>
  <c r="G1300" i="8"/>
  <c r="G1301" i="8"/>
  <c r="G1302" i="8"/>
  <c r="G1303" i="8"/>
  <c r="G1304" i="8"/>
  <c r="G1305" i="8"/>
  <c r="G1306" i="8"/>
  <c r="G1307" i="8"/>
  <c r="G1308" i="8"/>
  <c r="G1309" i="8"/>
  <c r="G1310" i="8"/>
  <c r="G1311" i="8"/>
  <c r="G1312" i="8"/>
  <c r="G1313" i="8"/>
  <c r="G1314" i="8"/>
  <c r="G1315" i="8"/>
  <c r="G1316" i="8"/>
  <c r="G1317" i="8"/>
  <c r="G1318" i="8"/>
  <c r="G1319" i="8"/>
  <c r="G1320" i="8"/>
  <c r="G1321" i="8"/>
  <c r="G1322" i="8"/>
  <c r="G1323" i="8"/>
  <c r="G1324" i="8"/>
  <c r="G1325" i="8"/>
  <c r="G1326" i="8"/>
  <c r="G1327" i="8"/>
  <c r="G1328" i="8"/>
  <c r="G1329" i="8"/>
  <c r="G1330" i="8"/>
  <c r="G1331" i="8"/>
  <c r="G1332" i="8"/>
  <c r="G1333" i="8"/>
  <c r="G1334" i="8"/>
  <c r="G1335" i="8"/>
  <c r="G1336" i="8"/>
  <c r="G1337" i="8"/>
  <c r="G1338" i="8"/>
  <c r="G1339" i="8"/>
  <c r="G1340" i="8"/>
  <c r="G1341" i="8"/>
  <c r="G1342" i="8"/>
  <c r="G1343" i="8"/>
  <c r="G1344" i="8"/>
  <c r="G1345" i="8"/>
  <c r="G1346" i="8"/>
  <c r="G1347" i="8"/>
  <c r="G1348" i="8"/>
  <c r="G1349" i="8"/>
  <c r="G1350" i="8"/>
  <c r="G1351" i="8"/>
  <c r="G1352" i="8"/>
  <c r="G1353" i="8"/>
  <c r="G1354" i="8"/>
  <c r="G1355" i="8"/>
  <c r="G1356" i="8"/>
  <c r="G1357" i="8"/>
  <c r="G1358" i="8"/>
  <c r="G1359" i="8"/>
  <c r="G1360" i="8"/>
  <c r="G1361" i="8"/>
  <c r="G1362" i="8"/>
  <c r="G1363" i="8"/>
  <c r="G1364" i="8"/>
  <c r="G1365" i="8"/>
  <c r="G1366" i="8"/>
  <c r="G1367" i="8"/>
  <c r="G1368" i="8"/>
  <c r="G1369" i="8"/>
  <c r="G1370" i="8"/>
  <c r="G1371" i="8"/>
  <c r="G1372" i="8"/>
  <c r="G1373" i="8"/>
  <c r="G1374" i="8"/>
  <c r="G1375" i="8"/>
  <c r="G1376" i="8"/>
  <c r="G1377" i="8"/>
  <c r="G1378" i="8"/>
  <c r="G1379" i="8"/>
  <c r="G1380" i="8"/>
  <c r="G1381" i="8"/>
  <c r="G1382" i="8"/>
  <c r="G1383" i="8"/>
  <c r="G1384" i="8"/>
  <c r="G1385" i="8"/>
  <c r="G1386" i="8"/>
  <c r="G1387" i="8"/>
  <c r="G1388" i="8"/>
  <c r="G1389" i="8"/>
  <c r="G1390" i="8"/>
  <c r="G1391" i="8"/>
  <c r="G1392" i="8"/>
  <c r="G1393" i="8"/>
  <c r="G1394" i="8"/>
  <c r="G1395" i="8"/>
  <c r="G1396" i="8"/>
  <c r="G1397" i="8"/>
  <c r="G1398" i="8"/>
  <c r="G1399" i="8"/>
  <c r="G1400" i="8"/>
  <c r="G1401" i="8"/>
  <c r="G1402" i="8"/>
  <c r="G1403" i="8"/>
  <c r="G1404" i="8"/>
  <c r="G1405" i="8"/>
  <c r="G1406" i="8"/>
  <c r="G1407" i="8"/>
  <c r="G1408" i="8"/>
  <c r="G1409" i="8"/>
  <c r="G1410" i="8"/>
  <c r="G1411" i="8"/>
  <c r="G1412" i="8"/>
  <c r="G1413" i="8"/>
  <c r="G1414" i="8"/>
  <c r="G1415" i="8"/>
  <c r="G1416" i="8"/>
  <c r="G1417" i="8"/>
  <c r="G1418" i="8"/>
  <c r="G1419" i="8"/>
  <c r="G1420" i="8"/>
  <c r="G1421" i="8"/>
  <c r="G1422" i="8"/>
  <c r="G1423" i="8"/>
  <c r="G1424" i="8"/>
  <c r="G1425" i="8"/>
  <c r="G1426" i="8"/>
  <c r="G1427" i="8"/>
  <c r="G1428" i="8"/>
  <c r="G1429" i="8"/>
  <c r="G1430" i="8"/>
  <c r="G1431" i="8"/>
  <c r="G1432" i="8"/>
  <c r="G1433" i="8"/>
  <c r="G1434" i="8"/>
  <c r="G1435" i="8"/>
  <c r="G1436" i="8"/>
  <c r="G1437" i="8"/>
  <c r="G1438" i="8"/>
  <c r="G1439" i="8"/>
  <c r="G1440" i="8"/>
  <c r="G1441" i="8"/>
  <c r="G1442" i="8"/>
  <c r="G1443" i="8"/>
  <c r="G1444" i="8"/>
  <c r="G1445" i="8"/>
  <c r="G1446" i="8"/>
  <c r="G1447" i="8"/>
  <c r="G1448" i="8"/>
  <c r="G1449" i="8"/>
  <c r="G1450" i="8"/>
  <c r="G1451" i="8"/>
  <c r="G1452" i="8"/>
  <c r="G1453" i="8"/>
  <c r="G1454" i="8"/>
  <c r="G1455" i="8"/>
  <c r="G1456" i="8"/>
  <c r="G1457" i="8"/>
  <c r="G1458" i="8"/>
  <c r="G1459" i="8"/>
  <c r="G1460" i="8"/>
  <c r="G1461" i="8"/>
  <c r="G1462" i="8"/>
  <c r="G1463" i="8"/>
  <c r="G1464" i="8"/>
  <c r="G1465" i="8"/>
  <c r="G1466" i="8"/>
  <c r="G1467" i="8"/>
  <c r="G1468" i="8"/>
  <c r="G1469" i="8"/>
  <c r="G1470" i="8"/>
  <c r="G1471" i="8"/>
  <c r="G1472" i="8"/>
  <c r="G1473" i="8"/>
  <c r="G1474" i="8"/>
  <c r="G1475" i="8"/>
  <c r="G1476" i="8"/>
  <c r="G1477" i="8"/>
  <c r="G1478" i="8"/>
  <c r="G1479" i="8"/>
  <c r="G1480" i="8"/>
  <c r="G1481" i="8"/>
  <c r="G1482" i="8"/>
  <c r="G1483" i="8"/>
  <c r="G1484" i="8"/>
  <c r="G1485" i="8"/>
  <c r="G1486" i="8"/>
  <c r="G1487" i="8"/>
  <c r="G1488" i="8"/>
  <c r="G1489" i="8"/>
  <c r="G1490" i="8"/>
  <c r="G1491" i="8"/>
  <c r="G1492" i="8"/>
  <c r="G1493" i="8"/>
  <c r="G1494" i="8"/>
  <c r="G1495" i="8"/>
  <c r="G1496" i="8"/>
  <c r="G1497" i="8"/>
  <c r="G1498" i="8"/>
  <c r="G1499" i="8"/>
  <c r="G1500" i="8"/>
  <c r="G1501" i="8"/>
  <c r="G1502" i="8"/>
  <c r="G1503" i="8"/>
  <c r="G1504" i="8"/>
  <c r="G1505" i="8"/>
  <c r="G1506" i="8"/>
  <c r="G1507" i="8"/>
  <c r="G1508" i="8"/>
  <c r="G1509" i="8"/>
  <c r="G1510" i="8"/>
  <c r="G1511" i="8"/>
  <c r="G1512" i="8"/>
  <c r="G1513" i="8"/>
  <c r="G1514" i="8"/>
  <c r="G1515" i="8"/>
  <c r="G1516" i="8"/>
  <c r="G1517" i="8"/>
  <c r="G1518" i="8"/>
  <c r="G1519" i="8"/>
  <c r="G1520" i="8"/>
  <c r="G1521" i="8"/>
  <c r="G1522" i="8"/>
  <c r="G1523" i="8"/>
  <c r="G1524" i="8"/>
  <c r="G1525" i="8"/>
  <c r="G1526" i="8"/>
  <c r="G1527" i="8"/>
  <c r="G1528" i="8"/>
  <c r="G1529" i="8"/>
  <c r="G1530" i="8"/>
  <c r="G1531" i="8"/>
  <c r="G1532" i="8"/>
  <c r="G1533" i="8"/>
  <c r="G1534" i="8"/>
  <c r="G1535" i="8"/>
  <c r="G1536" i="8"/>
  <c r="G1537" i="8"/>
  <c r="G1538" i="8"/>
  <c r="G1539" i="8"/>
  <c r="G1540" i="8"/>
  <c r="G1541" i="8"/>
  <c r="G1542" i="8"/>
  <c r="G1543" i="8"/>
  <c r="G1544" i="8"/>
  <c r="G1545" i="8"/>
  <c r="G1546" i="8"/>
  <c r="G1547" i="8"/>
  <c r="G1548" i="8"/>
  <c r="G1549" i="8"/>
  <c r="G1550" i="8"/>
  <c r="G1551" i="8"/>
  <c r="G1552" i="8"/>
  <c r="G1553" i="8"/>
  <c r="G1554" i="8"/>
  <c r="G1555" i="8"/>
  <c r="G1556" i="8"/>
  <c r="G1557" i="8"/>
  <c r="G1558" i="8"/>
  <c r="G1559" i="8"/>
  <c r="G1560" i="8"/>
  <c r="G1561" i="8"/>
  <c r="G1562" i="8"/>
  <c r="G1563" i="8"/>
  <c r="G1564" i="8"/>
  <c r="G1565" i="8"/>
  <c r="G1566" i="8"/>
  <c r="G1567" i="8"/>
  <c r="G1568" i="8"/>
  <c r="G1569" i="8"/>
  <c r="G1570" i="8"/>
  <c r="G1571" i="8"/>
  <c r="G1572" i="8"/>
  <c r="G1573" i="8"/>
  <c r="G1574" i="8"/>
  <c r="G1575" i="8"/>
  <c r="G1576" i="8"/>
  <c r="G1577" i="8"/>
  <c r="G1578" i="8"/>
  <c r="G1579" i="8"/>
  <c r="G1580" i="8"/>
  <c r="G1581" i="8"/>
  <c r="G1582" i="8"/>
  <c r="G1583" i="8"/>
  <c r="G1584" i="8"/>
  <c r="G1585" i="8"/>
  <c r="G1586" i="8"/>
  <c r="G1587" i="8"/>
  <c r="G1588" i="8"/>
  <c r="G1589" i="8"/>
  <c r="G1590" i="8"/>
  <c r="G1591" i="8"/>
  <c r="G1592" i="8"/>
  <c r="G1593" i="8"/>
  <c r="G1594" i="8"/>
  <c r="G1595" i="8"/>
  <c r="G1596" i="8"/>
  <c r="G1597" i="8"/>
  <c r="G1598" i="8"/>
  <c r="G1599" i="8"/>
  <c r="G1600" i="8"/>
  <c r="G1601" i="8"/>
  <c r="G1602" i="8"/>
  <c r="G1603" i="8"/>
  <c r="G1604" i="8"/>
  <c r="G1605" i="8"/>
  <c r="G1606" i="8"/>
  <c r="G1607" i="8"/>
  <c r="G1608" i="8"/>
  <c r="G1609" i="8"/>
  <c r="G1610" i="8"/>
  <c r="G1611" i="8"/>
  <c r="G1612" i="8"/>
  <c r="G1613" i="8"/>
  <c r="G1614" i="8"/>
  <c r="G1615" i="8"/>
  <c r="G1616" i="8"/>
  <c r="G1617" i="8"/>
  <c r="G1618" i="8"/>
  <c r="G1619" i="8"/>
  <c r="G1620" i="8"/>
  <c r="G1621" i="8"/>
  <c r="G1622" i="8"/>
  <c r="G1623" i="8"/>
  <c r="G1624" i="8"/>
  <c r="G1625" i="8"/>
  <c r="G1626" i="8"/>
  <c r="G1627" i="8"/>
  <c r="G1628" i="8"/>
  <c r="G1629" i="8"/>
  <c r="G1630" i="8"/>
  <c r="G1631" i="8"/>
  <c r="G1632" i="8"/>
  <c r="G1633" i="8"/>
  <c r="G1634" i="8"/>
  <c r="G1635" i="8"/>
  <c r="G1636" i="8"/>
  <c r="G1637" i="8"/>
  <c r="G1638" i="8"/>
  <c r="G1639" i="8"/>
  <c r="G1640" i="8"/>
  <c r="G1641" i="8"/>
  <c r="G1642" i="8"/>
  <c r="G1643" i="8"/>
  <c r="G1644" i="8"/>
  <c r="G1645" i="8"/>
  <c r="G1646" i="8"/>
  <c r="G1647" i="8"/>
  <c r="G1648" i="8"/>
  <c r="G1649" i="8"/>
  <c r="G1650" i="8"/>
  <c r="G1651" i="8"/>
  <c r="G1652" i="8"/>
  <c r="G1653" i="8"/>
  <c r="G1654" i="8"/>
  <c r="G1655" i="8"/>
  <c r="G1656" i="8"/>
  <c r="G1657" i="8"/>
  <c r="G1658" i="8"/>
  <c r="G1659" i="8"/>
  <c r="G1660" i="8"/>
  <c r="G1661" i="8"/>
  <c r="G1662" i="8"/>
  <c r="G1663" i="8"/>
  <c r="G1664" i="8"/>
  <c r="G1665" i="8"/>
  <c r="G1666" i="8"/>
  <c r="G1667" i="8"/>
  <c r="G1668" i="8"/>
  <c r="G1669" i="8"/>
  <c r="G1670" i="8"/>
  <c r="G1671" i="8"/>
  <c r="G1672" i="8"/>
  <c r="G1673" i="8"/>
  <c r="G1674" i="8"/>
  <c r="G1675" i="8"/>
  <c r="G1676" i="8"/>
  <c r="G1677" i="8"/>
  <c r="G1678" i="8"/>
  <c r="G1679" i="8"/>
  <c r="G1680" i="8"/>
  <c r="G1681" i="8"/>
  <c r="G1682" i="8"/>
  <c r="G1683" i="8"/>
  <c r="G1684" i="8"/>
  <c r="G1685" i="8"/>
  <c r="G1686" i="8"/>
  <c r="G1687" i="8"/>
  <c r="G1688" i="8"/>
  <c r="G1689" i="8"/>
  <c r="G1690" i="8"/>
  <c r="G1691" i="8"/>
  <c r="G1692" i="8"/>
  <c r="G1693" i="8"/>
  <c r="G1694" i="8"/>
  <c r="G1695" i="8"/>
  <c r="G1696" i="8"/>
  <c r="G1697" i="8"/>
  <c r="G1698" i="8"/>
  <c r="G1699" i="8"/>
  <c r="G1700" i="8"/>
  <c r="G1701" i="8"/>
  <c r="G1702" i="8"/>
  <c r="G1703" i="8"/>
  <c r="G1704" i="8"/>
  <c r="G1705" i="8"/>
  <c r="G1706" i="8"/>
  <c r="G1707" i="8"/>
  <c r="G1708" i="8"/>
  <c r="G1709" i="8"/>
  <c r="G1710" i="8"/>
  <c r="G1711" i="8"/>
  <c r="G1712" i="8"/>
  <c r="G1713" i="8"/>
  <c r="G1714" i="8"/>
  <c r="G1715" i="8"/>
  <c r="G1716" i="8"/>
  <c r="G1717" i="8"/>
  <c r="G1718" i="8"/>
  <c r="G1719" i="8"/>
  <c r="G1720" i="8"/>
  <c r="G1721" i="8"/>
  <c r="G1722" i="8"/>
  <c r="G1723" i="8"/>
  <c r="G1724" i="8"/>
  <c r="G1725" i="8"/>
  <c r="G1726" i="8"/>
  <c r="G1727" i="8"/>
  <c r="G1728" i="8"/>
  <c r="G1729" i="8"/>
  <c r="G1730" i="8"/>
  <c r="G1731" i="8"/>
  <c r="G1732" i="8"/>
  <c r="G1733" i="8"/>
  <c r="G1734" i="8"/>
  <c r="G1735" i="8"/>
  <c r="G1736" i="8"/>
  <c r="G1737" i="8"/>
  <c r="G1738" i="8"/>
  <c r="G1739" i="8"/>
  <c r="G1740" i="8"/>
  <c r="G1741" i="8"/>
  <c r="G1742" i="8"/>
  <c r="G1743" i="8"/>
  <c r="G1744" i="8"/>
  <c r="G1745" i="8"/>
  <c r="G1746" i="8"/>
  <c r="G1747" i="8"/>
  <c r="G1748" i="8"/>
  <c r="G1749" i="8"/>
  <c r="G1750" i="8"/>
  <c r="G1751" i="8"/>
  <c r="G1752" i="8"/>
  <c r="G1753" i="8"/>
  <c r="G1754" i="8"/>
  <c r="G1755" i="8"/>
  <c r="G1756" i="8"/>
  <c r="G1757" i="8"/>
  <c r="G1758" i="8"/>
  <c r="G1759" i="8"/>
  <c r="G1760" i="8"/>
  <c r="G1761" i="8"/>
  <c r="G1762" i="8"/>
  <c r="G1763" i="8"/>
  <c r="G1764" i="8"/>
  <c r="G1765" i="8"/>
  <c r="G1766" i="8"/>
  <c r="G1767" i="8"/>
  <c r="G1768" i="8"/>
  <c r="G1769" i="8"/>
  <c r="G1770" i="8"/>
  <c r="G1771" i="8"/>
  <c r="G1772" i="8"/>
  <c r="G1773" i="8"/>
  <c r="G1774" i="8"/>
  <c r="G1775" i="8"/>
  <c r="G1776" i="8"/>
  <c r="G1777" i="8"/>
  <c r="G1778" i="8"/>
  <c r="G1779" i="8"/>
  <c r="G1780" i="8"/>
  <c r="G1781" i="8"/>
  <c r="G1782" i="8"/>
  <c r="G1783" i="8"/>
  <c r="G1784" i="8"/>
  <c r="G1785" i="8"/>
  <c r="G1786" i="8"/>
  <c r="G1787" i="8"/>
  <c r="G1788" i="8"/>
  <c r="G1789" i="8"/>
  <c r="G1790" i="8"/>
  <c r="G1791" i="8"/>
  <c r="G1792" i="8"/>
  <c r="G1793" i="8"/>
  <c r="G1794" i="8"/>
  <c r="G1795" i="8"/>
  <c r="G1796" i="8"/>
  <c r="G1797" i="8"/>
  <c r="G1798" i="8"/>
  <c r="G1799" i="8"/>
  <c r="G1800" i="8"/>
  <c r="G1801" i="8"/>
  <c r="G1802" i="8"/>
  <c r="G1803" i="8"/>
  <c r="G1804" i="8"/>
  <c r="G1805" i="8"/>
  <c r="G1806" i="8"/>
  <c r="G1807" i="8"/>
  <c r="G1808" i="8"/>
  <c r="G1809" i="8"/>
  <c r="G1810" i="8"/>
  <c r="G1811" i="8"/>
  <c r="G1812" i="8"/>
  <c r="G1813" i="8"/>
  <c r="G1814" i="8"/>
  <c r="G1815" i="8"/>
  <c r="G1816" i="8"/>
  <c r="G1817" i="8"/>
  <c r="G1818" i="8"/>
  <c r="G1819" i="8"/>
  <c r="G1820" i="8"/>
  <c r="G1821" i="8"/>
  <c r="G1822" i="8"/>
  <c r="G1823" i="8"/>
  <c r="G1824" i="8"/>
  <c r="G1825" i="8"/>
  <c r="G1826" i="8"/>
  <c r="G1827" i="8"/>
  <c r="G1828" i="8"/>
  <c r="G1829" i="8"/>
  <c r="G1830" i="8"/>
  <c r="G1831" i="8"/>
  <c r="G1832" i="8"/>
  <c r="G1833" i="8"/>
  <c r="G1834" i="8"/>
  <c r="G1835" i="8"/>
  <c r="G1836" i="8"/>
  <c r="G1837" i="8"/>
  <c r="G1838" i="8"/>
  <c r="G1839" i="8"/>
  <c r="G1840" i="8"/>
  <c r="G1841" i="8"/>
  <c r="G1842" i="8"/>
  <c r="G1843" i="8"/>
  <c r="G1844" i="8"/>
  <c r="G1845" i="8"/>
  <c r="G1846" i="8"/>
  <c r="G1847" i="8"/>
  <c r="G1848" i="8"/>
  <c r="G1849" i="8"/>
  <c r="G1850" i="8"/>
  <c r="G1851" i="8"/>
  <c r="G1852" i="8"/>
  <c r="G1853" i="8"/>
  <c r="G1854" i="8"/>
  <c r="G1855" i="8"/>
  <c r="G1856" i="8"/>
  <c r="G1857" i="8"/>
  <c r="G1858" i="8"/>
  <c r="G1859" i="8"/>
  <c r="G1860" i="8"/>
  <c r="G1861" i="8"/>
  <c r="G1862" i="8"/>
  <c r="G1863" i="8"/>
  <c r="G1864" i="8"/>
  <c r="G1865" i="8"/>
  <c r="G1866" i="8"/>
  <c r="G1867" i="8"/>
  <c r="G1868" i="8"/>
  <c r="G1869" i="8"/>
  <c r="G1870" i="8"/>
  <c r="G1871" i="8"/>
  <c r="G1872" i="8"/>
  <c r="G1873" i="8"/>
  <c r="G1874" i="8"/>
  <c r="G1875" i="8"/>
  <c r="G1876" i="8"/>
  <c r="G1877" i="8"/>
  <c r="G1878" i="8"/>
  <c r="G1879" i="8"/>
  <c r="G1880" i="8"/>
  <c r="G1881" i="8"/>
  <c r="G1882" i="8"/>
  <c r="G1883" i="8"/>
  <c r="G1884" i="8"/>
  <c r="G1885" i="8"/>
  <c r="G1886" i="8"/>
  <c r="G1887" i="8"/>
  <c r="G1888" i="8"/>
  <c r="G1889" i="8"/>
  <c r="G1890" i="8"/>
  <c r="G1891" i="8"/>
  <c r="G1892" i="8"/>
  <c r="G1893" i="8"/>
  <c r="G1894" i="8"/>
  <c r="G1895" i="8"/>
  <c r="G1896" i="8"/>
  <c r="G1897" i="8"/>
  <c r="G1898" i="8"/>
  <c r="G1899" i="8"/>
  <c r="G1900" i="8"/>
  <c r="G1901" i="8"/>
  <c r="G1902" i="8"/>
  <c r="G1903" i="8"/>
  <c r="G1904" i="8"/>
  <c r="G1905" i="8"/>
  <c r="G1906" i="8"/>
  <c r="G1907" i="8"/>
  <c r="G1908" i="8"/>
  <c r="G1909" i="8"/>
  <c r="G1910" i="8"/>
  <c r="G1911" i="8"/>
  <c r="G1912" i="8"/>
  <c r="G1913" i="8"/>
  <c r="G1914" i="8"/>
  <c r="G1915" i="8"/>
  <c r="G1916" i="8"/>
  <c r="G1917" i="8"/>
  <c r="G1918" i="8"/>
  <c r="G1919" i="8"/>
  <c r="G1920" i="8"/>
  <c r="G1921" i="8"/>
  <c r="G1922" i="8"/>
  <c r="G1923" i="8"/>
  <c r="G1924" i="8"/>
  <c r="G1925" i="8"/>
  <c r="G1926" i="8"/>
  <c r="G1927" i="8"/>
  <c r="G1928" i="8"/>
  <c r="G1929" i="8"/>
  <c r="G1930" i="8"/>
  <c r="G1931" i="8"/>
  <c r="G1932" i="8"/>
  <c r="G1933" i="8"/>
  <c r="G1934" i="8"/>
  <c r="G1935" i="8"/>
  <c r="G1936" i="8"/>
  <c r="G1937" i="8"/>
  <c r="G1938" i="8"/>
  <c r="G1939" i="8"/>
  <c r="G1940" i="8"/>
  <c r="G1941" i="8"/>
  <c r="G1942" i="8"/>
  <c r="G1943" i="8"/>
  <c r="G1944" i="8"/>
  <c r="G1945" i="8"/>
  <c r="G1946" i="8"/>
  <c r="G1947" i="8"/>
  <c r="G1948" i="8"/>
  <c r="G1949" i="8"/>
  <c r="G1950" i="8"/>
  <c r="G1951" i="8"/>
  <c r="G1952" i="8"/>
  <c r="G1953" i="8"/>
  <c r="G1954" i="8"/>
  <c r="G1955" i="8"/>
  <c r="G1956" i="8"/>
  <c r="G1957" i="8"/>
  <c r="G1958" i="8"/>
  <c r="G1959" i="8"/>
  <c r="G1960" i="8"/>
  <c r="G1961" i="8"/>
  <c r="G1962" i="8"/>
  <c r="G1963" i="8"/>
  <c r="G1964" i="8"/>
  <c r="G1965" i="8"/>
  <c r="G1966" i="8"/>
  <c r="G1967" i="8"/>
  <c r="G1968" i="8"/>
  <c r="G1969" i="8"/>
  <c r="G1970" i="8"/>
  <c r="G1971" i="8"/>
  <c r="G1972" i="8"/>
  <c r="G1973" i="8"/>
  <c r="G1974" i="8"/>
  <c r="G1975" i="8"/>
  <c r="G1976" i="8"/>
  <c r="G1977" i="8"/>
  <c r="G1978" i="8"/>
  <c r="G1979" i="8"/>
  <c r="G1980" i="8"/>
  <c r="G1981" i="8"/>
  <c r="G1982" i="8"/>
  <c r="G1983" i="8"/>
  <c r="G1984" i="8"/>
  <c r="G1985" i="8"/>
  <c r="G1986" i="8"/>
  <c r="G1987" i="8"/>
  <c r="G1988" i="8"/>
  <c r="G1989" i="8"/>
  <c r="G1990" i="8"/>
  <c r="G1991" i="8"/>
  <c r="G1992" i="8"/>
  <c r="G1993" i="8"/>
  <c r="G1994" i="8"/>
  <c r="G1995" i="8"/>
  <c r="G1996" i="8"/>
  <c r="G1997" i="8"/>
  <c r="G1998" i="8"/>
  <c r="G1999" i="8"/>
  <c r="G2000" i="8"/>
  <c r="G2001" i="8"/>
  <c r="H2" i="8"/>
  <c r="H3" i="8"/>
  <c r="H4" i="8"/>
  <c r="H5" i="8"/>
  <c r="H6" i="8"/>
  <c r="H7" i="8"/>
  <c r="H8" i="8"/>
  <c r="H9" i="8"/>
  <c r="H10" i="8"/>
  <c r="H11" i="8"/>
  <c r="H12" i="8"/>
  <c r="H13" i="8"/>
  <c r="H14" i="8"/>
  <c r="H15" i="8"/>
  <c r="H16" i="8"/>
  <c r="H17" i="8"/>
  <c r="H18" i="8"/>
  <c r="H19" i="8"/>
  <c r="H20" i="8"/>
  <c r="H21" i="8"/>
  <c r="H22" i="8"/>
  <c r="H23" i="8"/>
  <c r="H24" i="8"/>
  <c r="H25" i="8"/>
  <c r="H26" i="8"/>
  <c r="H27" i="8"/>
  <c r="H28" i="8"/>
  <c r="H29" i="8"/>
  <c r="H30" i="8"/>
  <c r="H31" i="8"/>
  <c r="H32" i="8"/>
  <c r="H33" i="8"/>
  <c r="H34" i="8"/>
  <c r="H35" i="8"/>
  <c r="H36" i="8"/>
  <c r="H37" i="8"/>
  <c r="H38" i="8"/>
  <c r="H39" i="8"/>
  <c r="H40" i="8"/>
  <c r="H41" i="8"/>
  <c r="H42" i="8"/>
  <c r="H43" i="8"/>
  <c r="H44" i="8"/>
  <c r="H45" i="8"/>
  <c r="H46" i="8"/>
  <c r="H47" i="8"/>
  <c r="H48" i="8"/>
  <c r="H49" i="8"/>
  <c r="H50" i="8"/>
  <c r="H51" i="8"/>
  <c r="H52" i="8"/>
  <c r="H53" i="8"/>
  <c r="H54" i="8"/>
  <c r="H55" i="8"/>
  <c r="H56" i="8"/>
  <c r="H57" i="8"/>
  <c r="H58" i="8"/>
  <c r="H59" i="8"/>
  <c r="H60" i="8"/>
  <c r="H61" i="8"/>
  <c r="H62" i="8"/>
  <c r="H63" i="8"/>
  <c r="H64" i="8"/>
  <c r="H65" i="8"/>
  <c r="H66" i="8"/>
  <c r="H67" i="8"/>
  <c r="H68" i="8"/>
  <c r="H69" i="8"/>
  <c r="H70" i="8"/>
  <c r="H71" i="8"/>
  <c r="H72" i="8"/>
  <c r="H73" i="8"/>
  <c r="H74" i="8"/>
  <c r="H75" i="8"/>
  <c r="H76" i="8"/>
  <c r="H77" i="8"/>
  <c r="H78" i="8"/>
  <c r="H79" i="8"/>
  <c r="H80" i="8"/>
  <c r="H81" i="8"/>
  <c r="H82" i="8"/>
  <c r="H83" i="8"/>
  <c r="H84" i="8"/>
  <c r="H85" i="8"/>
  <c r="H86" i="8"/>
  <c r="H87" i="8"/>
  <c r="H88" i="8"/>
  <c r="H89" i="8"/>
  <c r="H90" i="8"/>
  <c r="H91" i="8"/>
  <c r="H92" i="8"/>
  <c r="H93" i="8"/>
  <c r="H94" i="8"/>
  <c r="H95" i="8"/>
  <c r="H96" i="8"/>
  <c r="H97" i="8"/>
  <c r="H98" i="8"/>
  <c r="H99" i="8"/>
  <c r="H100" i="8"/>
  <c r="H101" i="8"/>
  <c r="H102" i="8"/>
  <c r="H103" i="8"/>
  <c r="H104" i="8"/>
  <c r="H105" i="8"/>
  <c r="H106" i="8"/>
  <c r="H107" i="8"/>
  <c r="H108" i="8"/>
  <c r="H109" i="8"/>
  <c r="H110" i="8"/>
  <c r="H111" i="8"/>
  <c r="H112" i="8"/>
  <c r="H113" i="8"/>
  <c r="H114" i="8"/>
  <c r="H115" i="8"/>
  <c r="H116" i="8"/>
  <c r="H117" i="8"/>
  <c r="H118" i="8"/>
  <c r="H119" i="8"/>
  <c r="H120" i="8"/>
  <c r="H121" i="8"/>
  <c r="H122" i="8"/>
  <c r="H123" i="8"/>
  <c r="H124" i="8"/>
  <c r="H125" i="8"/>
  <c r="H126" i="8"/>
  <c r="H127" i="8"/>
  <c r="H128" i="8"/>
  <c r="H129" i="8"/>
  <c r="H130" i="8"/>
  <c r="H131" i="8"/>
  <c r="H132" i="8"/>
  <c r="H133" i="8"/>
  <c r="H134" i="8"/>
  <c r="H135" i="8"/>
  <c r="H136" i="8"/>
  <c r="H137" i="8"/>
  <c r="H138" i="8"/>
  <c r="H139" i="8"/>
  <c r="H140" i="8"/>
  <c r="H141" i="8"/>
  <c r="H142" i="8"/>
  <c r="H143" i="8"/>
  <c r="H144" i="8"/>
  <c r="H145" i="8"/>
  <c r="H146" i="8"/>
  <c r="H147" i="8"/>
  <c r="H148" i="8"/>
  <c r="H149" i="8"/>
  <c r="H150" i="8"/>
  <c r="H151" i="8"/>
  <c r="H152" i="8"/>
  <c r="H153" i="8"/>
  <c r="H154" i="8"/>
  <c r="H155" i="8"/>
  <c r="H156" i="8"/>
  <c r="H157" i="8"/>
  <c r="H158" i="8"/>
  <c r="H159" i="8"/>
  <c r="H160" i="8"/>
  <c r="H161" i="8"/>
  <c r="H162" i="8"/>
  <c r="H163" i="8"/>
  <c r="H164" i="8"/>
  <c r="H165" i="8"/>
  <c r="H166" i="8"/>
  <c r="H167" i="8"/>
  <c r="H168" i="8"/>
  <c r="H169" i="8"/>
  <c r="H170" i="8"/>
  <c r="H171" i="8"/>
  <c r="H172" i="8"/>
  <c r="H173" i="8"/>
  <c r="H174" i="8"/>
  <c r="H175" i="8"/>
  <c r="H176" i="8"/>
  <c r="H177" i="8"/>
  <c r="H178" i="8"/>
  <c r="H179" i="8"/>
  <c r="H180" i="8"/>
  <c r="H181" i="8"/>
  <c r="H182" i="8"/>
  <c r="H183" i="8"/>
  <c r="H184" i="8"/>
  <c r="H185" i="8"/>
  <c r="H186" i="8"/>
  <c r="H187" i="8"/>
  <c r="H188" i="8"/>
  <c r="H189" i="8"/>
  <c r="H190" i="8"/>
  <c r="H191" i="8"/>
  <c r="H192" i="8"/>
  <c r="H193" i="8"/>
  <c r="H194" i="8"/>
  <c r="H195" i="8"/>
  <c r="H196" i="8"/>
  <c r="H197" i="8"/>
  <c r="H198" i="8"/>
  <c r="H199" i="8"/>
  <c r="H200" i="8"/>
  <c r="H201" i="8"/>
  <c r="H202" i="8"/>
  <c r="H203" i="8"/>
  <c r="H204" i="8"/>
  <c r="H205" i="8"/>
  <c r="H206" i="8"/>
  <c r="H207" i="8"/>
  <c r="H208" i="8"/>
  <c r="H209" i="8"/>
  <c r="H210" i="8"/>
  <c r="H211" i="8"/>
  <c r="H212" i="8"/>
  <c r="H213" i="8"/>
  <c r="H214" i="8"/>
  <c r="H215" i="8"/>
  <c r="H216" i="8"/>
  <c r="H217" i="8"/>
  <c r="H218" i="8"/>
  <c r="H219" i="8"/>
  <c r="H220" i="8"/>
  <c r="H221" i="8"/>
  <c r="H222" i="8"/>
  <c r="H223" i="8"/>
  <c r="H224" i="8"/>
  <c r="H225" i="8"/>
  <c r="H226" i="8"/>
  <c r="H227" i="8"/>
  <c r="H228" i="8"/>
  <c r="H229" i="8"/>
  <c r="H230" i="8"/>
  <c r="H231" i="8"/>
  <c r="H232" i="8"/>
  <c r="H233" i="8"/>
  <c r="H234" i="8"/>
  <c r="H235" i="8"/>
  <c r="H236" i="8"/>
  <c r="H237" i="8"/>
  <c r="H238" i="8"/>
  <c r="H239" i="8"/>
  <c r="H240" i="8"/>
  <c r="H241" i="8"/>
  <c r="H242" i="8"/>
  <c r="H243" i="8"/>
  <c r="H244" i="8"/>
  <c r="H245" i="8"/>
  <c r="H246" i="8"/>
  <c r="H247" i="8"/>
  <c r="H248" i="8"/>
  <c r="H249" i="8"/>
  <c r="H250" i="8"/>
  <c r="H251" i="8"/>
  <c r="H252" i="8"/>
  <c r="H253" i="8"/>
  <c r="H254" i="8"/>
  <c r="H255" i="8"/>
  <c r="H256" i="8"/>
  <c r="H257" i="8"/>
  <c r="H258" i="8"/>
  <c r="H259" i="8"/>
  <c r="H260" i="8"/>
  <c r="H261" i="8"/>
  <c r="H262" i="8"/>
  <c r="H263" i="8"/>
  <c r="H264" i="8"/>
  <c r="H265" i="8"/>
  <c r="H266" i="8"/>
  <c r="H267" i="8"/>
  <c r="H268" i="8"/>
  <c r="H269" i="8"/>
  <c r="H270" i="8"/>
  <c r="H271" i="8"/>
  <c r="H272" i="8"/>
  <c r="H273" i="8"/>
  <c r="H274" i="8"/>
  <c r="H275" i="8"/>
  <c r="H276" i="8"/>
  <c r="H277" i="8"/>
  <c r="H278" i="8"/>
  <c r="H279" i="8"/>
  <c r="H280" i="8"/>
  <c r="H281" i="8"/>
  <c r="H282" i="8"/>
  <c r="H283" i="8"/>
  <c r="H284" i="8"/>
  <c r="H285" i="8"/>
  <c r="H286" i="8"/>
  <c r="H287" i="8"/>
  <c r="H288" i="8"/>
  <c r="H289" i="8"/>
  <c r="H290" i="8"/>
  <c r="H291" i="8"/>
  <c r="H292" i="8"/>
  <c r="H293" i="8"/>
  <c r="H294" i="8"/>
  <c r="H295" i="8"/>
  <c r="H296" i="8"/>
  <c r="H297" i="8"/>
  <c r="H298" i="8"/>
  <c r="H299" i="8"/>
  <c r="H300" i="8"/>
  <c r="H301" i="8"/>
  <c r="H302" i="8"/>
  <c r="H303" i="8"/>
  <c r="H304" i="8"/>
  <c r="H305" i="8"/>
  <c r="H306" i="8"/>
  <c r="H307" i="8"/>
  <c r="H308" i="8"/>
  <c r="H309" i="8"/>
  <c r="H310" i="8"/>
  <c r="H311" i="8"/>
  <c r="H312" i="8"/>
  <c r="H313" i="8"/>
  <c r="H314" i="8"/>
  <c r="H315" i="8"/>
  <c r="H316" i="8"/>
  <c r="H317" i="8"/>
  <c r="H318" i="8"/>
  <c r="H319" i="8"/>
  <c r="H320" i="8"/>
  <c r="H321" i="8"/>
  <c r="H322" i="8"/>
  <c r="H323" i="8"/>
  <c r="H324" i="8"/>
  <c r="H325" i="8"/>
  <c r="H326" i="8"/>
  <c r="H327" i="8"/>
  <c r="H328" i="8"/>
  <c r="H329" i="8"/>
  <c r="H330" i="8"/>
  <c r="H331" i="8"/>
  <c r="H332" i="8"/>
  <c r="H333" i="8"/>
  <c r="H334" i="8"/>
  <c r="H335" i="8"/>
  <c r="H336" i="8"/>
  <c r="H337" i="8"/>
  <c r="H338" i="8"/>
  <c r="H339" i="8"/>
  <c r="H340" i="8"/>
  <c r="H341" i="8"/>
  <c r="H342" i="8"/>
  <c r="H343" i="8"/>
  <c r="H344" i="8"/>
  <c r="H345" i="8"/>
  <c r="H346" i="8"/>
  <c r="H347" i="8"/>
  <c r="H348" i="8"/>
  <c r="H349" i="8"/>
  <c r="H350" i="8"/>
  <c r="H351" i="8"/>
  <c r="H352" i="8"/>
  <c r="H353" i="8"/>
  <c r="H354" i="8"/>
  <c r="H355" i="8"/>
  <c r="H356" i="8"/>
  <c r="H357" i="8"/>
  <c r="H358" i="8"/>
  <c r="H359" i="8"/>
  <c r="H360" i="8"/>
  <c r="H361" i="8"/>
  <c r="H362" i="8"/>
  <c r="H363" i="8"/>
  <c r="H364" i="8"/>
  <c r="H365" i="8"/>
  <c r="H366" i="8"/>
  <c r="H367" i="8"/>
  <c r="H368" i="8"/>
  <c r="H369" i="8"/>
  <c r="H370" i="8"/>
  <c r="H371" i="8"/>
  <c r="H372" i="8"/>
  <c r="H373" i="8"/>
  <c r="H374" i="8"/>
  <c r="H375" i="8"/>
  <c r="H376" i="8"/>
  <c r="H377" i="8"/>
  <c r="H378" i="8"/>
  <c r="H379" i="8"/>
  <c r="H380" i="8"/>
  <c r="H381" i="8"/>
  <c r="H382" i="8"/>
  <c r="H383" i="8"/>
  <c r="H384" i="8"/>
  <c r="H385" i="8"/>
  <c r="H386" i="8"/>
  <c r="H387" i="8"/>
  <c r="H388" i="8"/>
  <c r="H389" i="8"/>
  <c r="H390" i="8"/>
  <c r="H391" i="8"/>
  <c r="H392" i="8"/>
  <c r="H393" i="8"/>
  <c r="H394" i="8"/>
  <c r="H395" i="8"/>
  <c r="H396" i="8"/>
  <c r="H397" i="8"/>
  <c r="H398" i="8"/>
  <c r="H399" i="8"/>
  <c r="H400" i="8"/>
  <c r="H401" i="8"/>
  <c r="H402" i="8"/>
  <c r="H403" i="8"/>
  <c r="H404" i="8"/>
  <c r="H405" i="8"/>
  <c r="H406" i="8"/>
  <c r="H407" i="8"/>
  <c r="H408" i="8"/>
  <c r="H409" i="8"/>
  <c r="H410" i="8"/>
  <c r="H411" i="8"/>
  <c r="H412" i="8"/>
  <c r="H413" i="8"/>
  <c r="H414" i="8"/>
  <c r="H415" i="8"/>
  <c r="H416" i="8"/>
  <c r="H417" i="8"/>
  <c r="H418" i="8"/>
  <c r="H419" i="8"/>
  <c r="H420" i="8"/>
  <c r="H421" i="8"/>
  <c r="H422" i="8"/>
  <c r="H423" i="8"/>
  <c r="H424" i="8"/>
  <c r="H425" i="8"/>
  <c r="H426" i="8"/>
  <c r="H427" i="8"/>
  <c r="H428" i="8"/>
  <c r="H429" i="8"/>
  <c r="H430" i="8"/>
  <c r="H431" i="8"/>
  <c r="H432" i="8"/>
  <c r="H433" i="8"/>
  <c r="H434" i="8"/>
  <c r="H435" i="8"/>
  <c r="H436" i="8"/>
  <c r="H437" i="8"/>
  <c r="H438" i="8"/>
  <c r="H439" i="8"/>
  <c r="H440" i="8"/>
  <c r="H441" i="8"/>
  <c r="H442" i="8"/>
  <c r="H443" i="8"/>
  <c r="H444" i="8"/>
  <c r="H445" i="8"/>
  <c r="H446" i="8"/>
  <c r="H447" i="8"/>
  <c r="H448" i="8"/>
  <c r="H449" i="8"/>
  <c r="H450" i="8"/>
  <c r="H451" i="8"/>
  <c r="H452" i="8"/>
  <c r="H453" i="8"/>
  <c r="H454" i="8"/>
  <c r="H455" i="8"/>
  <c r="H456" i="8"/>
  <c r="H457" i="8"/>
  <c r="H458" i="8"/>
  <c r="H459" i="8"/>
  <c r="H460" i="8"/>
  <c r="H461" i="8"/>
  <c r="H462" i="8"/>
  <c r="H463" i="8"/>
  <c r="H464" i="8"/>
  <c r="H465" i="8"/>
  <c r="H466" i="8"/>
  <c r="H467" i="8"/>
  <c r="H468" i="8"/>
  <c r="H469" i="8"/>
  <c r="H470" i="8"/>
  <c r="H471" i="8"/>
  <c r="H472" i="8"/>
  <c r="H473" i="8"/>
  <c r="H474" i="8"/>
  <c r="H475" i="8"/>
  <c r="H476" i="8"/>
  <c r="H477" i="8"/>
  <c r="H478" i="8"/>
  <c r="H479" i="8"/>
  <c r="H480" i="8"/>
  <c r="H481" i="8"/>
  <c r="H482" i="8"/>
  <c r="H483" i="8"/>
  <c r="H484" i="8"/>
  <c r="H485" i="8"/>
  <c r="H486" i="8"/>
  <c r="H487" i="8"/>
  <c r="H488" i="8"/>
  <c r="H489" i="8"/>
  <c r="H490" i="8"/>
  <c r="H491" i="8"/>
  <c r="H492" i="8"/>
  <c r="H493" i="8"/>
  <c r="H494" i="8"/>
  <c r="H495" i="8"/>
  <c r="H496" i="8"/>
  <c r="H497" i="8"/>
  <c r="H498" i="8"/>
  <c r="H499" i="8"/>
  <c r="H500" i="8"/>
  <c r="H501" i="8"/>
  <c r="H502" i="8"/>
  <c r="H503" i="8"/>
  <c r="H504" i="8"/>
  <c r="H505" i="8"/>
  <c r="H506" i="8"/>
  <c r="H507" i="8"/>
  <c r="H508" i="8"/>
  <c r="H509" i="8"/>
  <c r="H510" i="8"/>
  <c r="H511" i="8"/>
  <c r="H512" i="8"/>
  <c r="H513" i="8"/>
  <c r="H514" i="8"/>
  <c r="H515" i="8"/>
  <c r="H516" i="8"/>
  <c r="H517" i="8"/>
  <c r="H518" i="8"/>
  <c r="H519" i="8"/>
  <c r="H520" i="8"/>
  <c r="H521" i="8"/>
  <c r="H522" i="8"/>
  <c r="H523" i="8"/>
  <c r="H524" i="8"/>
  <c r="H525" i="8"/>
  <c r="H526" i="8"/>
  <c r="H527" i="8"/>
  <c r="H528" i="8"/>
  <c r="H529" i="8"/>
  <c r="H530" i="8"/>
  <c r="H531" i="8"/>
  <c r="H532" i="8"/>
  <c r="H533" i="8"/>
  <c r="H534" i="8"/>
  <c r="H535" i="8"/>
  <c r="H536" i="8"/>
  <c r="H537" i="8"/>
  <c r="H538" i="8"/>
  <c r="H539" i="8"/>
  <c r="H540" i="8"/>
  <c r="H541" i="8"/>
  <c r="H542" i="8"/>
  <c r="H543" i="8"/>
  <c r="H544" i="8"/>
  <c r="H545" i="8"/>
  <c r="H546" i="8"/>
  <c r="H547" i="8"/>
  <c r="H548" i="8"/>
  <c r="H549" i="8"/>
  <c r="H550" i="8"/>
  <c r="H551" i="8"/>
  <c r="H552" i="8"/>
  <c r="H553" i="8"/>
  <c r="H554" i="8"/>
  <c r="H555" i="8"/>
  <c r="H556" i="8"/>
  <c r="H557" i="8"/>
  <c r="H558" i="8"/>
  <c r="H559" i="8"/>
  <c r="H560" i="8"/>
  <c r="H561" i="8"/>
  <c r="H562" i="8"/>
  <c r="H563" i="8"/>
  <c r="H564" i="8"/>
  <c r="H565" i="8"/>
  <c r="H566" i="8"/>
  <c r="H567" i="8"/>
  <c r="H568" i="8"/>
  <c r="H569" i="8"/>
  <c r="H570" i="8"/>
  <c r="H571" i="8"/>
  <c r="H572" i="8"/>
  <c r="H573" i="8"/>
  <c r="H574" i="8"/>
  <c r="H575" i="8"/>
  <c r="H576" i="8"/>
  <c r="H577" i="8"/>
  <c r="H578" i="8"/>
  <c r="H579" i="8"/>
  <c r="H580" i="8"/>
  <c r="H581" i="8"/>
  <c r="H582" i="8"/>
  <c r="H583" i="8"/>
  <c r="H584" i="8"/>
  <c r="H585" i="8"/>
  <c r="H586" i="8"/>
  <c r="H587" i="8"/>
  <c r="H588" i="8"/>
  <c r="H589" i="8"/>
  <c r="H590" i="8"/>
  <c r="H591" i="8"/>
  <c r="H592" i="8"/>
  <c r="H593" i="8"/>
  <c r="H594" i="8"/>
  <c r="H595" i="8"/>
  <c r="H596" i="8"/>
  <c r="H597" i="8"/>
  <c r="H598" i="8"/>
  <c r="H599" i="8"/>
  <c r="H600" i="8"/>
  <c r="H601" i="8"/>
  <c r="H602" i="8"/>
  <c r="H603" i="8"/>
  <c r="H604" i="8"/>
  <c r="H605" i="8"/>
  <c r="H606" i="8"/>
  <c r="H607" i="8"/>
  <c r="H608" i="8"/>
  <c r="H609" i="8"/>
  <c r="H610" i="8"/>
  <c r="H611" i="8"/>
  <c r="H612" i="8"/>
  <c r="H613" i="8"/>
  <c r="H614" i="8"/>
  <c r="H615" i="8"/>
  <c r="H616" i="8"/>
  <c r="H617" i="8"/>
  <c r="H618" i="8"/>
  <c r="H619" i="8"/>
  <c r="H620" i="8"/>
  <c r="H621" i="8"/>
  <c r="H622" i="8"/>
  <c r="H623" i="8"/>
  <c r="H624" i="8"/>
  <c r="H625" i="8"/>
  <c r="H626" i="8"/>
  <c r="H627" i="8"/>
  <c r="H628" i="8"/>
  <c r="H629" i="8"/>
  <c r="H630" i="8"/>
  <c r="H631" i="8"/>
  <c r="H632" i="8"/>
  <c r="H633" i="8"/>
  <c r="H634" i="8"/>
  <c r="H635" i="8"/>
  <c r="H636" i="8"/>
  <c r="H637" i="8"/>
  <c r="H638" i="8"/>
  <c r="H639" i="8"/>
  <c r="H640" i="8"/>
  <c r="H641" i="8"/>
  <c r="H642" i="8"/>
  <c r="H643" i="8"/>
  <c r="H644" i="8"/>
  <c r="H645" i="8"/>
  <c r="H646" i="8"/>
  <c r="H647" i="8"/>
  <c r="H648" i="8"/>
  <c r="H649" i="8"/>
  <c r="H650" i="8"/>
  <c r="H651" i="8"/>
  <c r="H652" i="8"/>
  <c r="H653" i="8"/>
  <c r="H654" i="8"/>
  <c r="H655" i="8"/>
  <c r="H656" i="8"/>
  <c r="H657" i="8"/>
  <c r="H658" i="8"/>
  <c r="H659" i="8"/>
  <c r="H660" i="8"/>
  <c r="H661" i="8"/>
  <c r="H662" i="8"/>
  <c r="H663" i="8"/>
  <c r="H664" i="8"/>
  <c r="H665" i="8"/>
  <c r="H666" i="8"/>
  <c r="H667" i="8"/>
  <c r="H668" i="8"/>
  <c r="H669" i="8"/>
  <c r="H670" i="8"/>
  <c r="H671" i="8"/>
  <c r="H672" i="8"/>
  <c r="H673" i="8"/>
  <c r="H674" i="8"/>
  <c r="H675" i="8"/>
  <c r="H676" i="8"/>
  <c r="H677" i="8"/>
  <c r="H678" i="8"/>
  <c r="H679" i="8"/>
  <c r="H680" i="8"/>
  <c r="H681" i="8"/>
  <c r="H682" i="8"/>
  <c r="H683" i="8"/>
  <c r="H684" i="8"/>
  <c r="H685" i="8"/>
  <c r="H686" i="8"/>
  <c r="H687" i="8"/>
  <c r="H688" i="8"/>
  <c r="H689" i="8"/>
  <c r="H690" i="8"/>
  <c r="H691" i="8"/>
  <c r="H692" i="8"/>
  <c r="H693" i="8"/>
  <c r="H694" i="8"/>
  <c r="H695" i="8"/>
  <c r="H696" i="8"/>
  <c r="H697" i="8"/>
  <c r="H698" i="8"/>
  <c r="H699" i="8"/>
  <c r="H700" i="8"/>
  <c r="H701" i="8"/>
  <c r="H702" i="8"/>
  <c r="H703" i="8"/>
  <c r="H704" i="8"/>
  <c r="H705" i="8"/>
  <c r="H706" i="8"/>
  <c r="H707" i="8"/>
  <c r="H708" i="8"/>
  <c r="H709" i="8"/>
  <c r="H710" i="8"/>
  <c r="H711" i="8"/>
  <c r="H712" i="8"/>
  <c r="H713" i="8"/>
  <c r="H714" i="8"/>
  <c r="H715" i="8"/>
  <c r="H716" i="8"/>
  <c r="H717" i="8"/>
  <c r="H718" i="8"/>
  <c r="H719" i="8"/>
  <c r="H720" i="8"/>
  <c r="H721" i="8"/>
  <c r="H722" i="8"/>
  <c r="H723" i="8"/>
  <c r="H724" i="8"/>
  <c r="H725" i="8"/>
  <c r="H726" i="8"/>
  <c r="H727" i="8"/>
  <c r="H728" i="8"/>
  <c r="H729" i="8"/>
  <c r="H730" i="8"/>
  <c r="H731" i="8"/>
  <c r="H732" i="8"/>
  <c r="H733" i="8"/>
  <c r="H734" i="8"/>
  <c r="H735" i="8"/>
  <c r="H736" i="8"/>
  <c r="H737" i="8"/>
  <c r="H738" i="8"/>
  <c r="H739" i="8"/>
  <c r="H740" i="8"/>
  <c r="H741" i="8"/>
  <c r="H742" i="8"/>
  <c r="H743" i="8"/>
  <c r="H744" i="8"/>
  <c r="H745" i="8"/>
  <c r="H746" i="8"/>
  <c r="H747" i="8"/>
  <c r="H748" i="8"/>
  <c r="H749" i="8"/>
  <c r="H750" i="8"/>
  <c r="H751" i="8"/>
  <c r="H752" i="8"/>
  <c r="H753" i="8"/>
  <c r="H754" i="8"/>
  <c r="H755" i="8"/>
  <c r="H756" i="8"/>
  <c r="H757" i="8"/>
  <c r="H758" i="8"/>
  <c r="H759" i="8"/>
  <c r="H760" i="8"/>
  <c r="H761" i="8"/>
  <c r="H762" i="8"/>
  <c r="H763" i="8"/>
  <c r="H764" i="8"/>
  <c r="H765" i="8"/>
  <c r="H766" i="8"/>
  <c r="H767" i="8"/>
  <c r="H768" i="8"/>
  <c r="H769" i="8"/>
  <c r="H770" i="8"/>
  <c r="H771" i="8"/>
  <c r="H772" i="8"/>
  <c r="H773" i="8"/>
  <c r="H774" i="8"/>
  <c r="H775" i="8"/>
  <c r="H776" i="8"/>
  <c r="H777" i="8"/>
  <c r="H778" i="8"/>
  <c r="H779" i="8"/>
  <c r="H780" i="8"/>
  <c r="H781" i="8"/>
  <c r="H782" i="8"/>
  <c r="H783" i="8"/>
  <c r="H784" i="8"/>
  <c r="H785" i="8"/>
  <c r="H786" i="8"/>
  <c r="H787" i="8"/>
  <c r="H788" i="8"/>
  <c r="H789" i="8"/>
  <c r="H790" i="8"/>
  <c r="H791" i="8"/>
  <c r="H792" i="8"/>
  <c r="H793" i="8"/>
  <c r="H794" i="8"/>
  <c r="H795" i="8"/>
  <c r="H796" i="8"/>
  <c r="H797" i="8"/>
  <c r="H798" i="8"/>
  <c r="H799" i="8"/>
  <c r="H800" i="8"/>
  <c r="H801" i="8"/>
  <c r="H802" i="8"/>
  <c r="H803" i="8"/>
  <c r="H804" i="8"/>
  <c r="H805" i="8"/>
  <c r="H806" i="8"/>
  <c r="H807" i="8"/>
  <c r="H808" i="8"/>
  <c r="H809" i="8"/>
  <c r="H810" i="8"/>
  <c r="H811" i="8"/>
  <c r="H812" i="8"/>
  <c r="H813" i="8"/>
  <c r="H814" i="8"/>
  <c r="H815" i="8"/>
  <c r="H816" i="8"/>
  <c r="H817" i="8"/>
  <c r="H818" i="8"/>
  <c r="H819" i="8"/>
  <c r="H820" i="8"/>
  <c r="H821" i="8"/>
  <c r="H822" i="8"/>
  <c r="H823" i="8"/>
  <c r="H824" i="8"/>
  <c r="H825" i="8"/>
  <c r="H826" i="8"/>
  <c r="H827" i="8"/>
  <c r="H828" i="8"/>
  <c r="H829" i="8"/>
  <c r="H830" i="8"/>
  <c r="H831" i="8"/>
  <c r="H832" i="8"/>
  <c r="H833" i="8"/>
  <c r="H834" i="8"/>
  <c r="H835" i="8"/>
  <c r="H836" i="8"/>
  <c r="H837" i="8"/>
  <c r="H838" i="8"/>
  <c r="H839" i="8"/>
  <c r="H840" i="8"/>
  <c r="H841" i="8"/>
  <c r="H842" i="8"/>
  <c r="H843" i="8"/>
  <c r="H844" i="8"/>
  <c r="H845" i="8"/>
  <c r="H846" i="8"/>
  <c r="H847" i="8"/>
  <c r="H848" i="8"/>
  <c r="H849" i="8"/>
  <c r="H850" i="8"/>
  <c r="H851" i="8"/>
  <c r="H852" i="8"/>
  <c r="H853" i="8"/>
  <c r="H854" i="8"/>
  <c r="H855" i="8"/>
  <c r="H856" i="8"/>
  <c r="H857" i="8"/>
  <c r="H858" i="8"/>
  <c r="H859" i="8"/>
  <c r="H860" i="8"/>
  <c r="H861" i="8"/>
  <c r="H862" i="8"/>
  <c r="H863" i="8"/>
  <c r="H864" i="8"/>
  <c r="H865" i="8"/>
  <c r="H866" i="8"/>
  <c r="H867" i="8"/>
  <c r="H868" i="8"/>
  <c r="H869" i="8"/>
  <c r="H870" i="8"/>
  <c r="H871" i="8"/>
  <c r="H872" i="8"/>
  <c r="H873" i="8"/>
  <c r="H874" i="8"/>
  <c r="H875" i="8"/>
  <c r="H876" i="8"/>
  <c r="H877" i="8"/>
  <c r="H878" i="8"/>
  <c r="H879" i="8"/>
  <c r="H880" i="8"/>
  <c r="H881" i="8"/>
  <c r="H882" i="8"/>
  <c r="H883" i="8"/>
  <c r="H884" i="8"/>
  <c r="H885" i="8"/>
  <c r="H886" i="8"/>
  <c r="H887" i="8"/>
  <c r="H888" i="8"/>
  <c r="H889" i="8"/>
  <c r="H890" i="8"/>
  <c r="H891" i="8"/>
  <c r="H892" i="8"/>
  <c r="H893" i="8"/>
  <c r="H894" i="8"/>
  <c r="H895" i="8"/>
  <c r="H896" i="8"/>
  <c r="H897" i="8"/>
  <c r="H898" i="8"/>
  <c r="H899" i="8"/>
  <c r="H900" i="8"/>
  <c r="H901" i="8"/>
  <c r="H902" i="8"/>
  <c r="H903" i="8"/>
  <c r="H904" i="8"/>
  <c r="H905" i="8"/>
  <c r="H906" i="8"/>
  <c r="H907" i="8"/>
  <c r="H908" i="8"/>
  <c r="H909" i="8"/>
  <c r="H910" i="8"/>
  <c r="H911" i="8"/>
  <c r="H912" i="8"/>
  <c r="H913" i="8"/>
  <c r="H914" i="8"/>
  <c r="H915" i="8"/>
  <c r="H916" i="8"/>
  <c r="H917" i="8"/>
  <c r="H918" i="8"/>
  <c r="H919" i="8"/>
  <c r="H920" i="8"/>
  <c r="H921" i="8"/>
  <c r="H922" i="8"/>
  <c r="H923" i="8"/>
  <c r="H924" i="8"/>
  <c r="H925" i="8"/>
  <c r="H926" i="8"/>
  <c r="H927" i="8"/>
  <c r="H928" i="8"/>
  <c r="H929" i="8"/>
  <c r="H930" i="8"/>
  <c r="H931" i="8"/>
  <c r="H932" i="8"/>
  <c r="H933" i="8"/>
  <c r="H934" i="8"/>
  <c r="H935" i="8"/>
  <c r="H936" i="8"/>
  <c r="H937" i="8"/>
  <c r="H938" i="8"/>
  <c r="H939" i="8"/>
  <c r="H940" i="8"/>
  <c r="H941" i="8"/>
  <c r="H942" i="8"/>
  <c r="H943" i="8"/>
  <c r="H944" i="8"/>
  <c r="H945" i="8"/>
  <c r="H946" i="8"/>
  <c r="H947" i="8"/>
  <c r="H948" i="8"/>
  <c r="H949" i="8"/>
  <c r="H950" i="8"/>
  <c r="H951" i="8"/>
  <c r="H952" i="8"/>
  <c r="H953" i="8"/>
  <c r="H954" i="8"/>
  <c r="H955" i="8"/>
  <c r="H956" i="8"/>
  <c r="H957" i="8"/>
  <c r="H958" i="8"/>
  <c r="H959" i="8"/>
  <c r="H960" i="8"/>
  <c r="H961" i="8"/>
  <c r="H962" i="8"/>
  <c r="H963" i="8"/>
  <c r="H964" i="8"/>
  <c r="H965" i="8"/>
  <c r="H966" i="8"/>
  <c r="H967" i="8"/>
  <c r="H968" i="8"/>
  <c r="H969" i="8"/>
  <c r="H970" i="8"/>
  <c r="H971" i="8"/>
  <c r="H972" i="8"/>
  <c r="H973" i="8"/>
  <c r="H974" i="8"/>
  <c r="H975" i="8"/>
  <c r="H976" i="8"/>
  <c r="H977" i="8"/>
  <c r="H978" i="8"/>
  <c r="H979" i="8"/>
  <c r="H980" i="8"/>
  <c r="H981" i="8"/>
  <c r="H982" i="8"/>
  <c r="H983" i="8"/>
  <c r="H984" i="8"/>
  <c r="H985" i="8"/>
  <c r="H986" i="8"/>
  <c r="H987" i="8"/>
  <c r="H988" i="8"/>
  <c r="H989" i="8"/>
  <c r="H990" i="8"/>
  <c r="H991" i="8"/>
  <c r="H992" i="8"/>
  <c r="H993" i="8"/>
  <c r="H994" i="8"/>
  <c r="H995" i="8"/>
  <c r="H996" i="8"/>
  <c r="H997" i="8"/>
  <c r="H998" i="8"/>
  <c r="H999" i="8"/>
  <c r="H1000" i="8"/>
  <c r="H1001" i="8"/>
  <c r="H1002" i="8"/>
  <c r="H1003" i="8"/>
  <c r="H1004" i="8"/>
  <c r="H1005" i="8"/>
  <c r="H1006" i="8"/>
  <c r="H1007" i="8"/>
  <c r="H1008" i="8"/>
  <c r="H1009" i="8"/>
  <c r="H1010" i="8"/>
  <c r="H1011" i="8"/>
  <c r="H1012" i="8"/>
  <c r="H1013" i="8"/>
  <c r="H1014" i="8"/>
  <c r="H1015" i="8"/>
  <c r="H1016" i="8"/>
  <c r="H1017" i="8"/>
  <c r="H1018" i="8"/>
  <c r="H1019" i="8"/>
  <c r="H1020" i="8"/>
  <c r="H1021" i="8"/>
  <c r="H1022" i="8"/>
  <c r="H1023" i="8"/>
  <c r="H1024" i="8"/>
  <c r="H1025" i="8"/>
  <c r="H1026" i="8"/>
  <c r="H1027" i="8"/>
  <c r="H1028" i="8"/>
  <c r="H1029" i="8"/>
  <c r="H1030" i="8"/>
  <c r="H1031" i="8"/>
  <c r="H1032" i="8"/>
  <c r="H1033" i="8"/>
  <c r="H1034" i="8"/>
  <c r="H1035" i="8"/>
  <c r="H1036" i="8"/>
  <c r="H1037" i="8"/>
  <c r="H1038" i="8"/>
  <c r="H1039" i="8"/>
  <c r="H1040" i="8"/>
  <c r="H1041" i="8"/>
  <c r="H1042" i="8"/>
  <c r="H1043" i="8"/>
  <c r="H1044" i="8"/>
  <c r="H1045" i="8"/>
  <c r="H1046" i="8"/>
  <c r="H1047" i="8"/>
  <c r="H1048" i="8"/>
  <c r="H1049" i="8"/>
  <c r="H1050" i="8"/>
  <c r="H1051" i="8"/>
  <c r="H1052" i="8"/>
  <c r="H1053" i="8"/>
  <c r="H1054" i="8"/>
  <c r="H1055" i="8"/>
  <c r="H1056" i="8"/>
  <c r="H1057" i="8"/>
  <c r="H1058" i="8"/>
  <c r="H1059" i="8"/>
  <c r="H1060" i="8"/>
  <c r="H1061" i="8"/>
  <c r="H1062" i="8"/>
  <c r="H1063" i="8"/>
  <c r="H1064" i="8"/>
  <c r="H1065" i="8"/>
  <c r="H1066" i="8"/>
  <c r="H1067" i="8"/>
  <c r="H1068" i="8"/>
  <c r="H1069" i="8"/>
  <c r="H1070" i="8"/>
  <c r="H1071" i="8"/>
  <c r="H1072" i="8"/>
  <c r="H1073" i="8"/>
  <c r="H1074" i="8"/>
  <c r="H1075" i="8"/>
  <c r="H1076" i="8"/>
  <c r="H1077" i="8"/>
  <c r="H1078" i="8"/>
  <c r="H1079" i="8"/>
  <c r="H1080" i="8"/>
  <c r="H1081" i="8"/>
  <c r="H1082" i="8"/>
  <c r="H1083" i="8"/>
  <c r="H1084" i="8"/>
  <c r="H1085" i="8"/>
  <c r="H1086" i="8"/>
  <c r="H1087" i="8"/>
  <c r="H1088" i="8"/>
  <c r="H1089" i="8"/>
  <c r="H1090" i="8"/>
  <c r="H1091" i="8"/>
  <c r="H1092" i="8"/>
  <c r="H1093" i="8"/>
  <c r="H1094" i="8"/>
  <c r="H1095" i="8"/>
  <c r="H1096" i="8"/>
  <c r="H1097" i="8"/>
  <c r="H1098" i="8"/>
  <c r="H1099" i="8"/>
  <c r="H1100" i="8"/>
  <c r="H1101" i="8"/>
  <c r="H1102" i="8"/>
  <c r="H1103" i="8"/>
  <c r="H1104" i="8"/>
  <c r="H1105" i="8"/>
  <c r="H1106" i="8"/>
  <c r="H1107" i="8"/>
  <c r="H1108" i="8"/>
  <c r="H1109" i="8"/>
  <c r="H1110" i="8"/>
  <c r="H1111" i="8"/>
  <c r="H1112" i="8"/>
  <c r="H1113" i="8"/>
  <c r="H1114" i="8"/>
  <c r="H1115" i="8"/>
  <c r="H1116" i="8"/>
  <c r="H1117" i="8"/>
  <c r="H1118" i="8"/>
  <c r="H1119" i="8"/>
  <c r="H1120" i="8"/>
  <c r="H1121" i="8"/>
  <c r="H1122" i="8"/>
  <c r="H1123" i="8"/>
  <c r="H1124" i="8"/>
  <c r="H1125" i="8"/>
  <c r="H1126" i="8"/>
  <c r="H1127" i="8"/>
  <c r="H1128" i="8"/>
  <c r="H1129" i="8"/>
  <c r="H1130" i="8"/>
  <c r="H1131" i="8"/>
  <c r="H1132" i="8"/>
  <c r="H1133" i="8"/>
  <c r="H1134" i="8"/>
  <c r="H1135" i="8"/>
  <c r="H1136" i="8"/>
  <c r="H1137" i="8"/>
  <c r="H1138" i="8"/>
  <c r="H1139" i="8"/>
  <c r="H1140" i="8"/>
  <c r="H1141" i="8"/>
  <c r="H1142" i="8"/>
  <c r="H1143" i="8"/>
  <c r="H1144" i="8"/>
  <c r="H1145" i="8"/>
  <c r="H1146" i="8"/>
  <c r="H1147" i="8"/>
  <c r="H1148" i="8"/>
  <c r="H1149" i="8"/>
  <c r="H1150" i="8"/>
  <c r="H1151" i="8"/>
  <c r="H1152" i="8"/>
  <c r="H1153" i="8"/>
  <c r="H1154" i="8"/>
  <c r="H1155" i="8"/>
  <c r="H1156" i="8"/>
  <c r="H1157" i="8"/>
  <c r="H1158" i="8"/>
  <c r="H1159" i="8"/>
  <c r="H1160" i="8"/>
  <c r="H1161" i="8"/>
  <c r="H1162" i="8"/>
  <c r="H1163" i="8"/>
  <c r="H1164" i="8"/>
  <c r="H1165" i="8"/>
  <c r="H1166" i="8"/>
  <c r="H1167" i="8"/>
  <c r="H1168" i="8"/>
  <c r="H1169" i="8"/>
  <c r="H1170" i="8"/>
  <c r="H1171" i="8"/>
  <c r="H1172" i="8"/>
  <c r="H1173" i="8"/>
  <c r="H1174" i="8"/>
  <c r="H1175" i="8"/>
  <c r="H1176" i="8"/>
  <c r="H1177" i="8"/>
  <c r="H1178" i="8"/>
  <c r="H1179" i="8"/>
  <c r="H1180" i="8"/>
  <c r="H1181" i="8"/>
  <c r="H1182" i="8"/>
  <c r="H1183" i="8"/>
  <c r="H1184" i="8"/>
  <c r="H1185" i="8"/>
  <c r="H1186" i="8"/>
  <c r="H1187" i="8"/>
  <c r="H1188" i="8"/>
  <c r="H1189" i="8"/>
  <c r="H1190" i="8"/>
  <c r="H1191" i="8"/>
  <c r="H1192" i="8"/>
  <c r="H1193" i="8"/>
  <c r="H1194" i="8"/>
  <c r="H1195" i="8"/>
  <c r="H1196" i="8"/>
  <c r="H1197" i="8"/>
  <c r="H1198" i="8"/>
  <c r="H1199" i="8"/>
  <c r="H1200" i="8"/>
  <c r="H1201" i="8"/>
  <c r="H1202" i="8"/>
  <c r="H1203" i="8"/>
  <c r="H1204" i="8"/>
  <c r="H1205" i="8"/>
  <c r="H1206" i="8"/>
  <c r="H1207" i="8"/>
  <c r="H1208" i="8"/>
  <c r="H1209" i="8"/>
  <c r="H1210" i="8"/>
  <c r="H1211" i="8"/>
  <c r="H1212" i="8"/>
  <c r="H1213" i="8"/>
  <c r="H1214" i="8"/>
  <c r="H1215" i="8"/>
  <c r="H1216" i="8"/>
  <c r="H1217" i="8"/>
  <c r="H1218" i="8"/>
  <c r="H1219" i="8"/>
  <c r="H1220" i="8"/>
  <c r="H1221" i="8"/>
  <c r="H1222" i="8"/>
  <c r="H1223" i="8"/>
  <c r="H1224" i="8"/>
  <c r="H1225" i="8"/>
  <c r="H1226" i="8"/>
  <c r="H1227" i="8"/>
  <c r="H1228" i="8"/>
  <c r="H1229" i="8"/>
  <c r="H1230" i="8"/>
  <c r="H1231" i="8"/>
  <c r="H1232" i="8"/>
  <c r="H1233" i="8"/>
  <c r="H1234" i="8"/>
  <c r="H1235" i="8"/>
  <c r="H1236" i="8"/>
  <c r="H1237" i="8"/>
  <c r="H1238" i="8"/>
  <c r="H1239" i="8"/>
  <c r="H1240" i="8"/>
  <c r="H1241" i="8"/>
  <c r="H1242" i="8"/>
  <c r="H1243" i="8"/>
  <c r="H1244" i="8"/>
  <c r="H1245" i="8"/>
  <c r="H1246" i="8"/>
  <c r="H1247" i="8"/>
  <c r="H1248" i="8"/>
  <c r="H1249" i="8"/>
  <c r="H1250" i="8"/>
  <c r="H1251" i="8"/>
  <c r="H1252" i="8"/>
  <c r="H1253" i="8"/>
  <c r="H1254" i="8"/>
  <c r="H1255" i="8"/>
  <c r="H1256" i="8"/>
  <c r="H1257" i="8"/>
  <c r="H1258" i="8"/>
  <c r="H1259" i="8"/>
  <c r="H1260" i="8"/>
  <c r="H1261" i="8"/>
  <c r="H1262" i="8"/>
  <c r="H1263" i="8"/>
  <c r="H1264" i="8"/>
  <c r="H1265" i="8"/>
  <c r="H1266" i="8"/>
  <c r="H1267" i="8"/>
  <c r="H1268" i="8"/>
  <c r="H1269" i="8"/>
  <c r="H1270" i="8"/>
  <c r="H1271" i="8"/>
  <c r="H1272" i="8"/>
  <c r="H1273" i="8"/>
  <c r="H1274" i="8"/>
  <c r="H1275" i="8"/>
  <c r="H1276" i="8"/>
  <c r="H1277" i="8"/>
  <c r="H1278" i="8"/>
  <c r="H1279" i="8"/>
  <c r="H1280" i="8"/>
  <c r="H1281" i="8"/>
  <c r="H1282" i="8"/>
  <c r="H1283" i="8"/>
  <c r="H1284" i="8"/>
  <c r="H1285" i="8"/>
  <c r="H1286" i="8"/>
  <c r="H1287" i="8"/>
  <c r="H1288" i="8"/>
  <c r="H1289" i="8"/>
  <c r="H1290" i="8"/>
  <c r="H1291" i="8"/>
  <c r="H1292" i="8"/>
  <c r="H1293" i="8"/>
  <c r="H1294" i="8"/>
  <c r="H1295" i="8"/>
  <c r="H1296" i="8"/>
  <c r="H1297" i="8"/>
  <c r="H1298" i="8"/>
  <c r="H1299" i="8"/>
  <c r="H1300" i="8"/>
  <c r="H1301" i="8"/>
  <c r="H1302" i="8"/>
  <c r="H1303" i="8"/>
  <c r="H1304" i="8"/>
  <c r="H1305" i="8"/>
  <c r="H1306" i="8"/>
  <c r="H1307" i="8"/>
  <c r="H1308" i="8"/>
  <c r="H1309" i="8"/>
  <c r="H1310" i="8"/>
  <c r="H1311" i="8"/>
  <c r="H1312" i="8"/>
  <c r="H1313" i="8"/>
  <c r="H1314" i="8"/>
  <c r="H1315" i="8"/>
  <c r="H1316" i="8"/>
  <c r="H1317" i="8"/>
  <c r="H1318" i="8"/>
  <c r="H1319" i="8"/>
  <c r="H1320" i="8"/>
  <c r="H1321" i="8"/>
  <c r="H1322" i="8"/>
  <c r="H1323" i="8"/>
  <c r="H1324" i="8"/>
  <c r="H1325" i="8"/>
  <c r="H1326" i="8"/>
  <c r="H1327" i="8"/>
  <c r="H1328" i="8"/>
  <c r="H1329" i="8"/>
  <c r="H1330" i="8"/>
  <c r="H1331" i="8"/>
  <c r="H1332" i="8"/>
  <c r="H1333" i="8"/>
  <c r="H1334" i="8"/>
  <c r="H1335" i="8"/>
  <c r="H1336" i="8"/>
  <c r="H1337" i="8"/>
  <c r="H1338" i="8"/>
  <c r="H1339" i="8"/>
  <c r="H1340" i="8"/>
  <c r="H1341" i="8"/>
  <c r="H1342" i="8"/>
  <c r="H1343" i="8"/>
  <c r="H1344" i="8"/>
  <c r="H1345" i="8"/>
  <c r="H1346" i="8"/>
  <c r="H1347" i="8"/>
  <c r="H1348" i="8"/>
  <c r="H1349" i="8"/>
  <c r="H1350" i="8"/>
  <c r="H1351" i="8"/>
  <c r="H1352" i="8"/>
  <c r="H1353" i="8"/>
  <c r="H1354" i="8"/>
  <c r="H1355" i="8"/>
  <c r="H1356" i="8"/>
  <c r="H1357" i="8"/>
  <c r="H1358" i="8"/>
  <c r="H1359" i="8"/>
  <c r="H1360" i="8"/>
  <c r="H1361" i="8"/>
  <c r="H1362" i="8"/>
  <c r="H1363" i="8"/>
  <c r="H1364" i="8"/>
  <c r="H1365" i="8"/>
  <c r="H1366" i="8"/>
  <c r="H1367" i="8"/>
  <c r="H1368" i="8"/>
  <c r="H1369" i="8"/>
  <c r="H1370" i="8"/>
  <c r="H1371" i="8"/>
  <c r="H1372" i="8"/>
  <c r="H1373" i="8"/>
  <c r="H1374" i="8"/>
  <c r="H1375" i="8"/>
  <c r="H1376" i="8"/>
  <c r="H1377" i="8"/>
  <c r="H1378" i="8"/>
  <c r="H1379" i="8"/>
  <c r="H1380" i="8"/>
  <c r="H1381" i="8"/>
  <c r="H1382" i="8"/>
  <c r="H1383" i="8"/>
  <c r="H1384" i="8"/>
  <c r="H1385" i="8"/>
  <c r="H1386" i="8"/>
  <c r="H1387" i="8"/>
  <c r="H1388" i="8"/>
  <c r="H1389" i="8"/>
  <c r="H1390" i="8"/>
  <c r="H1391" i="8"/>
  <c r="H1392" i="8"/>
  <c r="H1393" i="8"/>
  <c r="H1394" i="8"/>
  <c r="H1395" i="8"/>
  <c r="H1396" i="8"/>
  <c r="H1397" i="8"/>
  <c r="H1398" i="8"/>
  <c r="H1399" i="8"/>
  <c r="H1400" i="8"/>
  <c r="H1401" i="8"/>
  <c r="H1402" i="8"/>
  <c r="H1403" i="8"/>
  <c r="H1404" i="8"/>
  <c r="H1405" i="8"/>
  <c r="H1406" i="8"/>
  <c r="H1407" i="8"/>
  <c r="H1408" i="8"/>
  <c r="H1409" i="8"/>
  <c r="H1410" i="8"/>
  <c r="H1411" i="8"/>
  <c r="H1412" i="8"/>
  <c r="H1413" i="8"/>
  <c r="H1414" i="8"/>
  <c r="H1415" i="8"/>
  <c r="H1416" i="8"/>
  <c r="H1417" i="8"/>
  <c r="H1418" i="8"/>
  <c r="H1419" i="8"/>
  <c r="H1420" i="8"/>
  <c r="H1421" i="8"/>
  <c r="H1422" i="8"/>
  <c r="H1423" i="8"/>
  <c r="H1424" i="8"/>
  <c r="H1425" i="8"/>
  <c r="H1426" i="8"/>
  <c r="H1427" i="8"/>
  <c r="H1428" i="8"/>
  <c r="H1429" i="8"/>
  <c r="H1430" i="8"/>
  <c r="H1431" i="8"/>
  <c r="H1432" i="8"/>
  <c r="H1433" i="8"/>
  <c r="H1434" i="8"/>
  <c r="H1435" i="8"/>
  <c r="H1436" i="8"/>
  <c r="H1437" i="8"/>
  <c r="H1438" i="8"/>
  <c r="H1439" i="8"/>
  <c r="H1440" i="8"/>
  <c r="H1441" i="8"/>
  <c r="H1442" i="8"/>
  <c r="H1443" i="8"/>
  <c r="H1444" i="8"/>
  <c r="H1445" i="8"/>
  <c r="H1446" i="8"/>
  <c r="H1447" i="8"/>
  <c r="H1448" i="8"/>
  <c r="H1449" i="8"/>
  <c r="H1450" i="8"/>
  <c r="H1451" i="8"/>
  <c r="H1452" i="8"/>
  <c r="H1453" i="8"/>
  <c r="H1454" i="8"/>
  <c r="H1455" i="8"/>
  <c r="H1456" i="8"/>
  <c r="H1457" i="8"/>
  <c r="H1458" i="8"/>
  <c r="H1459" i="8"/>
  <c r="H1460" i="8"/>
  <c r="H1461" i="8"/>
  <c r="H1462" i="8"/>
  <c r="H1463" i="8"/>
  <c r="H1464" i="8"/>
  <c r="H1465" i="8"/>
  <c r="H1466" i="8"/>
  <c r="H1467" i="8"/>
  <c r="H1468" i="8"/>
  <c r="H1469" i="8"/>
  <c r="H1470" i="8"/>
  <c r="H1471" i="8"/>
  <c r="H1472" i="8"/>
  <c r="H1473" i="8"/>
  <c r="H1474" i="8"/>
  <c r="H1475" i="8"/>
  <c r="H1476" i="8"/>
  <c r="H1477" i="8"/>
  <c r="H1478" i="8"/>
  <c r="H1479" i="8"/>
  <c r="H1480" i="8"/>
  <c r="H1481" i="8"/>
  <c r="H1482" i="8"/>
  <c r="H1483" i="8"/>
  <c r="H1484" i="8"/>
  <c r="H1485" i="8"/>
  <c r="H1486" i="8"/>
  <c r="H1487" i="8"/>
  <c r="H1488" i="8"/>
  <c r="H1489" i="8"/>
  <c r="H1490" i="8"/>
  <c r="H1491" i="8"/>
  <c r="H1492" i="8"/>
  <c r="H1493" i="8"/>
  <c r="H1494" i="8"/>
  <c r="H1495" i="8"/>
  <c r="H1496" i="8"/>
  <c r="H1497" i="8"/>
  <c r="H1498" i="8"/>
  <c r="H1499" i="8"/>
  <c r="H1500" i="8"/>
  <c r="H1501" i="8"/>
  <c r="H1502" i="8"/>
  <c r="H1503" i="8"/>
  <c r="H1504" i="8"/>
  <c r="H1505" i="8"/>
  <c r="H1506" i="8"/>
  <c r="H1507" i="8"/>
  <c r="H1508" i="8"/>
  <c r="H1509" i="8"/>
  <c r="H1510" i="8"/>
  <c r="H1511" i="8"/>
  <c r="H1512" i="8"/>
  <c r="H1513" i="8"/>
  <c r="H1514" i="8"/>
  <c r="H1515" i="8"/>
  <c r="H1516" i="8"/>
  <c r="H1517" i="8"/>
  <c r="H1518" i="8"/>
  <c r="H1519" i="8"/>
  <c r="H1520" i="8"/>
  <c r="H1521" i="8"/>
  <c r="H1522" i="8"/>
  <c r="H1523" i="8"/>
  <c r="H1524" i="8"/>
  <c r="H1525" i="8"/>
  <c r="H1526" i="8"/>
  <c r="H1527" i="8"/>
  <c r="H1528" i="8"/>
  <c r="H1529" i="8"/>
  <c r="H1530" i="8"/>
  <c r="H1531" i="8"/>
  <c r="H1532" i="8"/>
  <c r="H1533" i="8"/>
  <c r="H1534" i="8"/>
  <c r="H1535" i="8"/>
  <c r="H1536" i="8"/>
  <c r="H1537" i="8"/>
  <c r="H1538" i="8"/>
  <c r="H1539" i="8"/>
  <c r="H1540" i="8"/>
  <c r="H1541" i="8"/>
  <c r="H1542" i="8"/>
  <c r="H1543" i="8"/>
  <c r="H1544" i="8"/>
  <c r="H1545" i="8"/>
  <c r="H1546" i="8"/>
  <c r="H1547" i="8"/>
  <c r="H1548" i="8"/>
  <c r="H1549" i="8"/>
  <c r="H1550" i="8"/>
  <c r="H1551" i="8"/>
  <c r="H1552" i="8"/>
  <c r="H1553" i="8"/>
  <c r="H1554" i="8"/>
  <c r="H1555" i="8"/>
  <c r="H1556" i="8"/>
  <c r="H1557" i="8"/>
  <c r="H1558" i="8"/>
  <c r="H1559" i="8"/>
  <c r="H1560" i="8"/>
  <c r="H1561" i="8"/>
  <c r="H1562" i="8"/>
  <c r="H1563" i="8"/>
  <c r="H1564" i="8"/>
  <c r="H1565" i="8"/>
  <c r="H1566" i="8"/>
  <c r="H1567" i="8"/>
  <c r="H1568" i="8"/>
  <c r="H1569" i="8"/>
  <c r="H1570" i="8"/>
  <c r="H1571" i="8"/>
  <c r="H1572" i="8"/>
  <c r="H1573" i="8"/>
  <c r="H1574" i="8"/>
  <c r="H1575" i="8"/>
  <c r="H1576" i="8"/>
  <c r="H1577" i="8"/>
  <c r="H1578" i="8"/>
  <c r="H1579" i="8"/>
  <c r="H1580" i="8"/>
  <c r="H1581" i="8"/>
  <c r="H1582" i="8"/>
  <c r="H1583" i="8"/>
  <c r="H1584" i="8"/>
  <c r="H1585" i="8"/>
  <c r="H1586" i="8"/>
  <c r="H1587" i="8"/>
  <c r="H1588" i="8"/>
  <c r="H1589" i="8"/>
  <c r="H1590" i="8"/>
  <c r="H1591" i="8"/>
  <c r="H1592" i="8"/>
  <c r="H1593" i="8"/>
  <c r="H1594" i="8"/>
  <c r="H1595" i="8"/>
  <c r="H1596" i="8"/>
  <c r="H1597" i="8"/>
  <c r="H1598" i="8"/>
  <c r="H1599" i="8"/>
  <c r="H1600" i="8"/>
  <c r="H1601" i="8"/>
  <c r="H1602" i="8"/>
  <c r="H1603" i="8"/>
  <c r="H1604" i="8"/>
  <c r="H1605" i="8"/>
  <c r="H1606" i="8"/>
  <c r="H1607" i="8"/>
  <c r="H1608" i="8"/>
  <c r="H1609" i="8"/>
  <c r="H1610" i="8"/>
  <c r="H1611" i="8"/>
  <c r="H1612" i="8"/>
  <c r="H1613" i="8"/>
  <c r="H1614" i="8"/>
  <c r="H1615" i="8"/>
  <c r="H1616" i="8"/>
  <c r="H1617" i="8"/>
  <c r="H1618" i="8"/>
  <c r="H1619" i="8"/>
  <c r="H1620" i="8"/>
  <c r="H1621" i="8"/>
  <c r="H1622" i="8"/>
  <c r="H1623" i="8"/>
  <c r="H1624" i="8"/>
  <c r="H1625" i="8"/>
  <c r="H1626" i="8"/>
  <c r="H1627" i="8"/>
  <c r="H1628" i="8"/>
  <c r="H1629" i="8"/>
  <c r="H1630" i="8"/>
  <c r="H1631" i="8"/>
  <c r="H1632" i="8"/>
  <c r="H1633" i="8"/>
  <c r="H1634" i="8"/>
  <c r="H1635" i="8"/>
  <c r="H1636" i="8"/>
  <c r="H1637" i="8"/>
  <c r="H1638" i="8"/>
  <c r="H1639" i="8"/>
  <c r="H1640" i="8"/>
  <c r="H1641" i="8"/>
  <c r="H1642" i="8"/>
  <c r="H1643" i="8"/>
  <c r="H1644" i="8"/>
  <c r="H1645" i="8"/>
  <c r="H1646" i="8"/>
  <c r="H1647" i="8"/>
  <c r="H1648" i="8"/>
  <c r="H1649" i="8"/>
  <c r="H1650" i="8"/>
  <c r="H1651" i="8"/>
  <c r="H1652" i="8"/>
  <c r="H1653" i="8"/>
  <c r="H1654" i="8"/>
  <c r="H1655" i="8"/>
  <c r="H1656" i="8"/>
  <c r="H1657" i="8"/>
  <c r="H1658" i="8"/>
  <c r="H1659" i="8"/>
  <c r="H1660" i="8"/>
  <c r="H1661" i="8"/>
  <c r="H1662" i="8"/>
  <c r="H1663" i="8"/>
  <c r="H1664" i="8"/>
  <c r="H1665" i="8"/>
  <c r="H1666" i="8"/>
  <c r="H1667" i="8"/>
  <c r="H1668" i="8"/>
  <c r="H1669" i="8"/>
  <c r="H1670" i="8"/>
  <c r="H1671" i="8"/>
  <c r="H1672" i="8"/>
  <c r="H1673" i="8"/>
  <c r="H1674" i="8"/>
  <c r="H1675" i="8"/>
  <c r="H1676" i="8"/>
  <c r="H1677" i="8"/>
  <c r="H1678" i="8"/>
  <c r="H1679" i="8"/>
  <c r="H1680" i="8"/>
  <c r="H1681" i="8"/>
  <c r="H1682" i="8"/>
  <c r="H1683" i="8"/>
  <c r="H1684" i="8"/>
  <c r="H1685" i="8"/>
  <c r="H1686" i="8"/>
  <c r="H1687" i="8"/>
  <c r="H1688" i="8"/>
  <c r="H1689" i="8"/>
  <c r="H1690" i="8"/>
  <c r="H1691" i="8"/>
  <c r="H1692" i="8"/>
  <c r="H1693" i="8"/>
  <c r="H1694" i="8"/>
  <c r="H1695" i="8"/>
  <c r="H1696" i="8"/>
  <c r="H1697" i="8"/>
  <c r="H1698" i="8"/>
  <c r="H1699" i="8"/>
  <c r="H1700" i="8"/>
  <c r="H1701" i="8"/>
  <c r="H1702" i="8"/>
  <c r="H1703" i="8"/>
  <c r="H1704" i="8"/>
  <c r="H1705" i="8"/>
  <c r="H1706" i="8"/>
  <c r="H1707" i="8"/>
  <c r="H1708" i="8"/>
  <c r="H1709" i="8"/>
  <c r="H1710" i="8"/>
  <c r="H1711" i="8"/>
  <c r="H1712" i="8"/>
  <c r="H1713" i="8"/>
  <c r="H1714" i="8"/>
  <c r="H1715" i="8"/>
  <c r="H1716" i="8"/>
  <c r="H1717" i="8"/>
  <c r="H1718" i="8"/>
  <c r="H1719" i="8"/>
  <c r="H1720" i="8"/>
  <c r="H1721" i="8"/>
  <c r="H1722" i="8"/>
  <c r="H1723" i="8"/>
  <c r="H1724" i="8"/>
  <c r="H1725" i="8"/>
  <c r="H1726" i="8"/>
  <c r="H1727" i="8"/>
  <c r="H1728" i="8"/>
  <c r="H1729" i="8"/>
  <c r="H1730" i="8"/>
  <c r="H1731" i="8"/>
  <c r="H1732" i="8"/>
  <c r="H1733" i="8"/>
  <c r="H1734" i="8"/>
  <c r="H1735" i="8"/>
  <c r="H1736" i="8"/>
  <c r="H1737" i="8"/>
  <c r="H1738" i="8"/>
  <c r="H1739" i="8"/>
  <c r="H1740" i="8"/>
  <c r="H1741" i="8"/>
  <c r="H1742" i="8"/>
  <c r="H1743" i="8"/>
  <c r="H1744" i="8"/>
  <c r="H1745" i="8"/>
  <c r="H1746" i="8"/>
  <c r="H1747" i="8"/>
  <c r="H1748" i="8"/>
  <c r="H1749" i="8"/>
  <c r="H1750" i="8"/>
  <c r="H1751" i="8"/>
  <c r="H1752" i="8"/>
  <c r="H1753" i="8"/>
  <c r="H1754" i="8"/>
  <c r="H1755" i="8"/>
  <c r="H1756" i="8"/>
  <c r="H1757" i="8"/>
  <c r="H1758" i="8"/>
  <c r="H1759" i="8"/>
  <c r="H1760" i="8"/>
  <c r="H1761" i="8"/>
  <c r="H1762" i="8"/>
  <c r="H1763" i="8"/>
  <c r="H1764" i="8"/>
  <c r="H1765" i="8"/>
  <c r="H1766" i="8"/>
  <c r="H1767" i="8"/>
  <c r="H1768" i="8"/>
  <c r="H1769" i="8"/>
  <c r="H1770" i="8"/>
  <c r="H1771" i="8"/>
  <c r="H1772" i="8"/>
  <c r="H1773" i="8"/>
  <c r="H1774" i="8"/>
  <c r="H1775" i="8"/>
  <c r="H1776" i="8"/>
  <c r="H1777" i="8"/>
  <c r="H1778" i="8"/>
  <c r="H1779" i="8"/>
  <c r="H1780" i="8"/>
  <c r="H1781" i="8"/>
  <c r="H1782" i="8"/>
  <c r="H1783" i="8"/>
  <c r="H1784" i="8"/>
  <c r="H1785" i="8"/>
  <c r="H1786" i="8"/>
  <c r="H1787" i="8"/>
  <c r="H1788" i="8"/>
  <c r="H1789" i="8"/>
  <c r="H1790" i="8"/>
  <c r="H1791" i="8"/>
  <c r="H1792" i="8"/>
  <c r="H1793" i="8"/>
  <c r="H1794" i="8"/>
  <c r="H1795" i="8"/>
  <c r="H1796" i="8"/>
  <c r="H1797" i="8"/>
  <c r="H1798" i="8"/>
  <c r="H1799" i="8"/>
  <c r="H1800" i="8"/>
  <c r="H1801" i="8"/>
  <c r="H1802" i="8"/>
  <c r="H1803" i="8"/>
  <c r="H1804" i="8"/>
  <c r="H1805" i="8"/>
  <c r="H1806" i="8"/>
  <c r="H1807" i="8"/>
  <c r="H1808" i="8"/>
  <c r="H1809" i="8"/>
  <c r="H1810" i="8"/>
  <c r="H1811" i="8"/>
  <c r="H1812" i="8"/>
  <c r="H1813" i="8"/>
  <c r="H1814" i="8"/>
  <c r="H1815" i="8"/>
  <c r="H1816" i="8"/>
  <c r="H1817" i="8"/>
  <c r="H1818" i="8"/>
  <c r="H1819" i="8"/>
  <c r="H1820" i="8"/>
  <c r="H1821" i="8"/>
  <c r="H1822" i="8"/>
  <c r="H1823" i="8"/>
  <c r="H1824" i="8"/>
  <c r="H1825" i="8"/>
  <c r="H1826" i="8"/>
  <c r="H1827" i="8"/>
  <c r="H1828" i="8"/>
  <c r="H1829" i="8"/>
  <c r="H1830" i="8"/>
  <c r="H1831" i="8"/>
  <c r="H1832" i="8"/>
  <c r="H1833" i="8"/>
  <c r="H1834" i="8"/>
  <c r="H1835" i="8"/>
  <c r="H1836" i="8"/>
  <c r="H1837" i="8"/>
  <c r="H1838" i="8"/>
  <c r="H1839" i="8"/>
  <c r="H1840" i="8"/>
  <c r="H1841" i="8"/>
  <c r="H1842" i="8"/>
  <c r="H1843" i="8"/>
  <c r="H1844" i="8"/>
  <c r="H1845" i="8"/>
  <c r="H1846" i="8"/>
  <c r="H1847" i="8"/>
  <c r="H1848" i="8"/>
  <c r="H1849" i="8"/>
  <c r="H1850" i="8"/>
  <c r="H1851" i="8"/>
  <c r="H1852" i="8"/>
  <c r="H1853" i="8"/>
  <c r="H1854" i="8"/>
  <c r="H1855" i="8"/>
  <c r="H1856" i="8"/>
  <c r="H1857" i="8"/>
  <c r="H1858" i="8"/>
  <c r="H1859" i="8"/>
  <c r="H1860" i="8"/>
  <c r="H1861" i="8"/>
  <c r="H1862" i="8"/>
  <c r="H1863" i="8"/>
  <c r="H1864" i="8"/>
  <c r="H1865" i="8"/>
  <c r="H1866" i="8"/>
  <c r="H1867" i="8"/>
  <c r="H1868" i="8"/>
  <c r="H1869" i="8"/>
  <c r="H1870" i="8"/>
  <c r="H1871" i="8"/>
  <c r="H1872" i="8"/>
  <c r="H1873" i="8"/>
  <c r="H1874" i="8"/>
  <c r="H1875" i="8"/>
  <c r="H1876" i="8"/>
  <c r="H1877" i="8"/>
  <c r="H1878" i="8"/>
  <c r="H1879" i="8"/>
  <c r="H1880" i="8"/>
  <c r="H1881" i="8"/>
  <c r="H1882" i="8"/>
  <c r="H1883" i="8"/>
  <c r="H1884" i="8"/>
  <c r="H1885" i="8"/>
  <c r="H1886" i="8"/>
  <c r="H1887" i="8"/>
  <c r="H1888" i="8"/>
  <c r="H1889" i="8"/>
  <c r="H1890" i="8"/>
  <c r="H1891" i="8"/>
  <c r="H1892" i="8"/>
  <c r="H1893" i="8"/>
  <c r="H1894" i="8"/>
  <c r="H1895" i="8"/>
  <c r="H1896" i="8"/>
  <c r="H1897" i="8"/>
  <c r="H1898" i="8"/>
  <c r="H1899" i="8"/>
  <c r="H1900" i="8"/>
  <c r="H1901" i="8"/>
  <c r="H1902" i="8"/>
  <c r="H1903" i="8"/>
  <c r="H1904" i="8"/>
  <c r="H1905" i="8"/>
  <c r="H1906" i="8"/>
  <c r="H1907" i="8"/>
  <c r="H1908" i="8"/>
  <c r="H1909" i="8"/>
  <c r="H1910" i="8"/>
  <c r="H1911" i="8"/>
  <c r="H1912" i="8"/>
  <c r="H1913" i="8"/>
  <c r="H1914" i="8"/>
  <c r="H1915" i="8"/>
  <c r="H1916" i="8"/>
  <c r="H1917" i="8"/>
  <c r="H1918" i="8"/>
  <c r="H1919" i="8"/>
  <c r="H1920" i="8"/>
  <c r="H1921" i="8"/>
  <c r="H1922" i="8"/>
  <c r="H1923" i="8"/>
  <c r="H1924" i="8"/>
  <c r="H1925" i="8"/>
  <c r="H1926" i="8"/>
  <c r="H1927" i="8"/>
  <c r="H1928" i="8"/>
  <c r="H1929" i="8"/>
  <c r="H1930" i="8"/>
  <c r="H1931" i="8"/>
  <c r="H1932" i="8"/>
  <c r="H1933" i="8"/>
  <c r="H1934" i="8"/>
  <c r="H1935" i="8"/>
  <c r="H1936" i="8"/>
  <c r="H1937" i="8"/>
  <c r="H1938" i="8"/>
  <c r="H1939" i="8"/>
  <c r="H1940" i="8"/>
  <c r="H1941" i="8"/>
  <c r="H1942" i="8"/>
  <c r="H1943" i="8"/>
  <c r="H1944" i="8"/>
  <c r="H1945" i="8"/>
  <c r="H1946" i="8"/>
  <c r="H1947" i="8"/>
  <c r="H1948" i="8"/>
  <c r="H1949" i="8"/>
  <c r="H1950" i="8"/>
  <c r="H1951" i="8"/>
  <c r="H1952" i="8"/>
  <c r="H1953" i="8"/>
  <c r="H1954" i="8"/>
  <c r="H1955" i="8"/>
  <c r="H1956" i="8"/>
  <c r="H1957" i="8"/>
  <c r="H1958" i="8"/>
  <c r="H1959" i="8"/>
  <c r="H1960" i="8"/>
  <c r="H1961" i="8"/>
  <c r="H1962" i="8"/>
  <c r="H1963" i="8"/>
  <c r="H1964" i="8"/>
  <c r="H1965" i="8"/>
  <c r="H1966" i="8"/>
  <c r="H1967" i="8"/>
  <c r="H1968" i="8"/>
  <c r="H1969" i="8"/>
  <c r="H1970" i="8"/>
  <c r="H1971" i="8"/>
  <c r="H1972" i="8"/>
  <c r="H1973" i="8"/>
  <c r="H1974" i="8"/>
  <c r="H1975" i="8"/>
  <c r="H1976" i="8"/>
  <c r="H1977" i="8"/>
  <c r="H1978" i="8"/>
  <c r="H1979" i="8"/>
  <c r="H1980" i="8"/>
  <c r="H1981" i="8"/>
  <c r="H1982" i="8"/>
  <c r="H1983" i="8"/>
  <c r="H1984" i="8"/>
  <c r="H1985" i="8"/>
  <c r="H1986" i="8"/>
  <c r="H1987" i="8"/>
  <c r="H1988" i="8"/>
  <c r="H1989" i="8"/>
  <c r="H1990" i="8"/>
  <c r="H1991" i="8"/>
  <c r="H1992" i="8"/>
  <c r="H1993" i="8"/>
  <c r="H1994" i="8"/>
  <c r="H1995" i="8"/>
  <c r="H1996" i="8"/>
  <c r="H1997" i="8"/>
  <c r="H1998" i="8"/>
  <c r="H1999" i="8"/>
  <c r="H2000" i="8"/>
  <c r="H2001" i="8"/>
  <c r="I2" i="8"/>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I73" i="8"/>
  <c r="I74" i="8"/>
  <c r="I75" i="8"/>
  <c r="I76" i="8"/>
  <c r="I77" i="8"/>
  <c r="I78" i="8"/>
  <c r="I79" i="8"/>
  <c r="I80" i="8"/>
  <c r="I81" i="8"/>
  <c r="I82" i="8"/>
  <c r="I83" i="8"/>
  <c r="I84" i="8"/>
  <c r="I85" i="8"/>
  <c r="I86" i="8"/>
  <c r="I87" i="8"/>
  <c r="I88" i="8"/>
  <c r="I89" i="8"/>
  <c r="I90" i="8"/>
  <c r="I91" i="8"/>
  <c r="I92" i="8"/>
  <c r="I93" i="8"/>
  <c r="I94" i="8"/>
  <c r="I95" i="8"/>
  <c r="I96" i="8"/>
  <c r="I97" i="8"/>
  <c r="I98" i="8"/>
  <c r="I99" i="8"/>
  <c r="I100" i="8"/>
  <c r="I101" i="8"/>
  <c r="I102" i="8"/>
  <c r="I103" i="8"/>
  <c r="I104" i="8"/>
  <c r="I105" i="8"/>
  <c r="I106" i="8"/>
  <c r="I107" i="8"/>
  <c r="I108" i="8"/>
  <c r="I109" i="8"/>
  <c r="I110" i="8"/>
  <c r="I111" i="8"/>
  <c r="I112" i="8"/>
  <c r="I113" i="8"/>
  <c r="I114" i="8"/>
  <c r="I115" i="8"/>
  <c r="I116" i="8"/>
  <c r="I117" i="8"/>
  <c r="I118" i="8"/>
  <c r="I119" i="8"/>
  <c r="I120" i="8"/>
  <c r="I121" i="8"/>
  <c r="I122" i="8"/>
  <c r="I123" i="8"/>
  <c r="I124" i="8"/>
  <c r="I125" i="8"/>
  <c r="I126" i="8"/>
  <c r="I127" i="8"/>
  <c r="I128" i="8"/>
  <c r="I129" i="8"/>
  <c r="I130" i="8"/>
  <c r="I131" i="8"/>
  <c r="I132" i="8"/>
  <c r="I133" i="8"/>
  <c r="I134" i="8"/>
  <c r="I135" i="8"/>
  <c r="I136" i="8"/>
  <c r="I137" i="8"/>
  <c r="I138" i="8"/>
  <c r="I139" i="8"/>
  <c r="I140" i="8"/>
  <c r="I141" i="8"/>
  <c r="I142" i="8"/>
  <c r="I143" i="8"/>
  <c r="I144" i="8"/>
  <c r="I145" i="8"/>
  <c r="I146" i="8"/>
  <c r="I147" i="8"/>
  <c r="I148" i="8"/>
  <c r="I149" i="8"/>
  <c r="I150" i="8"/>
  <c r="I151" i="8"/>
  <c r="I152" i="8"/>
  <c r="I153" i="8"/>
  <c r="I154" i="8"/>
  <c r="I155" i="8"/>
  <c r="I156" i="8"/>
  <c r="I157" i="8"/>
  <c r="I158" i="8"/>
  <c r="I159" i="8"/>
  <c r="I160" i="8"/>
  <c r="I161" i="8"/>
  <c r="I162" i="8"/>
  <c r="I163" i="8"/>
  <c r="I164" i="8"/>
  <c r="I165" i="8"/>
  <c r="I166" i="8"/>
  <c r="I167" i="8"/>
  <c r="I168" i="8"/>
  <c r="I169" i="8"/>
  <c r="I170" i="8"/>
  <c r="I171" i="8"/>
  <c r="I172" i="8"/>
  <c r="I173" i="8"/>
  <c r="I174" i="8"/>
  <c r="I175" i="8"/>
  <c r="I176" i="8"/>
  <c r="I177" i="8"/>
  <c r="I178" i="8"/>
  <c r="I179" i="8"/>
  <c r="I180" i="8"/>
  <c r="I181" i="8"/>
  <c r="I182" i="8"/>
  <c r="I183" i="8"/>
  <c r="I184" i="8"/>
  <c r="I185" i="8"/>
  <c r="I186" i="8"/>
  <c r="I187" i="8"/>
  <c r="I188" i="8"/>
  <c r="I189" i="8"/>
  <c r="I190" i="8"/>
  <c r="I191" i="8"/>
  <c r="I192" i="8"/>
  <c r="I193" i="8"/>
  <c r="I194" i="8"/>
  <c r="I195" i="8"/>
  <c r="I196" i="8"/>
  <c r="I197" i="8"/>
  <c r="I198" i="8"/>
  <c r="I199" i="8"/>
  <c r="I200" i="8"/>
  <c r="I201" i="8"/>
  <c r="I202" i="8"/>
  <c r="I203" i="8"/>
  <c r="I204" i="8"/>
  <c r="I205" i="8"/>
  <c r="I206" i="8"/>
  <c r="I207" i="8"/>
  <c r="I208" i="8"/>
  <c r="I209" i="8"/>
  <c r="I210" i="8"/>
  <c r="I211" i="8"/>
  <c r="I212" i="8"/>
  <c r="I213" i="8"/>
  <c r="I214" i="8"/>
  <c r="I215" i="8"/>
  <c r="I216" i="8"/>
  <c r="I217" i="8"/>
  <c r="I218" i="8"/>
  <c r="I219" i="8"/>
  <c r="I220" i="8"/>
  <c r="I221" i="8"/>
  <c r="I222" i="8"/>
  <c r="I223" i="8"/>
  <c r="I224" i="8"/>
  <c r="I225" i="8"/>
  <c r="I226" i="8"/>
  <c r="I227" i="8"/>
  <c r="I228" i="8"/>
  <c r="I229" i="8"/>
  <c r="I230" i="8"/>
  <c r="I231" i="8"/>
  <c r="I232" i="8"/>
  <c r="I233" i="8"/>
  <c r="I234" i="8"/>
  <c r="I235" i="8"/>
  <c r="I236" i="8"/>
  <c r="I237" i="8"/>
  <c r="I238" i="8"/>
  <c r="I239" i="8"/>
  <c r="I240" i="8"/>
  <c r="I241" i="8"/>
  <c r="I242" i="8"/>
  <c r="I243" i="8"/>
  <c r="I244" i="8"/>
  <c r="I245" i="8"/>
  <c r="I246" i="8"/>
  <c r="I247" i="8"/>
  <c r="I248" i="8"/>
  <c r="I249" i="8"/>
  <c r="I250" i="8"/>
  <c r="I251" i="8"/>
  <c r="I252" i="8"/>
  <c r="I253" i="8"/>
  <c r="I254" i="8"/>
  <c r="I255" i="8"/>
  <c r="I256" i="8"/>
  <c r="I257" i="8"/>
  <c r="I258" i="8"/>
  <c r="I259" i="8"/>
  <c r="I260" i="8"/>
  <c r="I261" i="8"/>
  <c r="I262" i="8"/>
  <c r="I263" i="8"/>
  <c r="I264" i="8"/>
  <c r="I265" i="8"/>
  <c r="I266" i="8"/>
  <c r="I267" i="8"/>
  <c r="I268" i="8"/>
  <c r="I269" i="8"/>
  <c r="I270" i="8"/>
  <c r="I271" i="8"/>
  <c r="I272" i="8"/>
  <c r="I273" i="8"/>
  <c r="I274" i="8"/>
  <c r="I275" i="8"/>
  <c r="I276" i="8"/>
  <c r="I277" i="8"/>
  <c r="I278" i="8"/>
  <c r="I279" i="8"/>
  <c r="I280" i="8"/>
  <c r="I281" i="8"/>
  <c r="I282" i="8"/>
  <c r="I283" i="8"/>
  <c r="I284" i="8"/>
  <c r="I285" i="8"/>
  <c r="I286" i="8"/>
  <c r="I287" i="8"/>
  <c r="I288" i="8"/>
  <c r="I289" i="8"/>
  <c r="I290" i="8"/>
  <c r="I291" i="8"/>
  <c r="I292" i="8"/>
  <c r="I293" i="8"/>
  <c r="I294" i="8"/>
  <c r="I295" i="8"/>
  <c r="I296" i="8"/>
  <c r="I297" i="8"/>
  <c r="I298" i="8"/>
  <c r="I299" i="8"/>
  <c r="I300" i="8"/>
  <c r="I301" i="8"/>
  <c r="I302" i="8"/>
  <c r="I303" i="8"/>
  <c r="I304" i="8"/>
  <c r="I305" i="8"/>
  <c r="I306" i="8"/>
  <c r="I307" i="8"/>
  <c r="I308" i="8"/>
  <c r="I309" i="8"/>
  <c r="I310" i="8"/>
  <c r="I311" i="8"/>
  <c r="I312" i="8"/>
  <c r="I313" i="8"/>
  <c r="I314" i="8"/>
  <c r="I315" i="8"/>
  <c r="I316" i="8"/>
  <c r="I317" i="8"/>
  <c r="I318" i="8"/>
  <c r="I319" i="8"/>
  <c r="I320" i="8"/>
  <c r="I321" i="8"/>
  <c r="I322" i="8"/>
  <c r="I323" i="8"/>
  <c r="I324" i="8"/>
  <c r="I325" i="8"/>
  <c r="I326" i="8"/>
  <c r="I327" i="8"/>
  <c r="I328" i="8"/>
  <c r="I329" i="8"/>
  <c r="I330" i="8"/>
  <c r="I331" i="8"/>
  <c r="I332" i="8"/>
  <c r="I333" i="8"/>
  <c r="I334" i="8"/>
  <c r="I335" i="8"/>
  <c r="I336" i="8"/>
  <c r="I337" i="8"/>
  <c r="I338" i="8"/>
  <c r="I339" i="8"/>
  <c r="I340" i="8"/>
  <c r="I341" i="8"/>
  <c r="I342" i="8"/>
  <c r="I343" i="8"/>
  <c r="I344" i="8"/>
  <c r="I345" i="8"/>
  <c r="I346" i="8"/>
  <c r="I347" i="8"/>
  <c r="I348" i="8"/>
  <c r="I349" i="8"/>
  <c r="I350" i="8"/>
  <c r="I351" i="8"/>
  <c r="I352" i="8"/>
  <c r="I353" i="8"/>
  <c r="I354" i="8"/>
  <c r="I355" i="8"/>
  <c r="I356" i="8"/>
  <c r="I357" i="8"/>
  <c r="I358" i="8"/>
  <c r="I359" i="8"/>
  <c r="I360" i="8"/>
  <c r="I361" i="8"/>
  <c r="I362" i="8"/>
  <c r="I363" i="8"/>
  <c r="I364" i="8"/>
  <c r="I365" i="8"/>
  <c r="I366" i="8"/>
  <c r="I367" i="8"/>
  <c r="I368" i="8"/>
  <c r="I369" i="8"/>
  <c r="I370" i="8"/>
  <c r="I371" i="8"/>
  <c r="I372" i="8"/>
  <c r="I373" i="8"/>
  <c r="I374" i="8"/>
  <c r="I375" i="8"/>
  <c r="I376" i="8"/>
  <c r="I377" i="8"/>
  <c r="I378" i="8"/>
  <c r="I379" i="8"/>
  <c r="I380" i="8"/>
  <c r="I381" i="8"/>
  <c r="I382" i="8"/>
  <c r="I383" i="8"/>
  <c r="I384" i="8"/>
  <c r="I385" i="8"/>
  <c r="I386" i="8"/>
  <c r="I387" i="8"/>
  <c r="I388" i="8"/>
  <c r="I389" i="8"/>
  <c r="I390" i="8"/>
  <c r="I391" i="8"/>
  <c r="I392" i="8"/>
  <c r="I393" i="8"/>
  <c r="I394" i="8"/>
  <c r="I395" i="8"/>
  <c r="I396" i="8"/>
  <c r="I397" i="8"/>
  <c r="I398" i="8"/>
  <c r="I399" i="8"/>
  <c r="I400" i="8"/>
  <c r="I401" i="8"/>
  <c r="I402" i="8"/>
  <c r="I403" i="8"/>
  <c r="I404" i="8"/>
  <c r="I405" i="8"/>
  <c r="I406" i="8"/>
  <c r="I407" i="8"/>
  <c r="I408" i="8"/>
  <c r="I409" i="8"/>
  <c r="I410" i="8"/>
  <c r="I411" i="8"/>
  <c r="I412" i="8"/>
  <c r="I413" i="8"/>
  <c r="I414" i="8"/>
  <c r="I415" i="8"/>
  <c r="I416" i="8"/>
  <c r="I417" i="8"/>
  <c r="I418" i="8"/>
  <c r="I419" i="8"/>
  <c r="I420" i="8"/>
  <c r="I421" i="8"/>
  <c r="I422" i="8"/>
  <c r="I423" i="8"/>
  <c r="I424" i="8"/>
  <c r="I425" i="8"/>
  <c r="I426" i="8"/>
  <c r="I427" i="8"/>
  <c r="I428" i="8"/>
  <c r="I429" i="8"/>
  <c r="I430" i="8"/>
  <c r="I431" i="8"/>
  <c r="I432" i="8"/>
  <c r="I433" i="8"/>
  <c r="I434" i="8"/>
  <c r="I435" i="8"/>
  <c r="I436" i="8"/>
  <c r="I437" i="8"/>
  <c r="I438" i="8"/>
  <c r="I439" i="8"/>
  <c r="I440" i="8"/>
  <c r="I441" i="8"/>
  <c r="I442" i="8"/>
  <c r="I443" i="8"/>
  <c r="I444" i="8"/>
  <c r="I445" i="8"/>
  <c r="I446" i="8"/>
  <c r="I447" i="8"/>
  <c r="I448" i="8"/>
  <c r="I449" i="8"/>
  <c r="I450" i="8"/>
  <c r="I451" i="8"/>
  <c r="I452" i="8"/>
  <c r="I453" i="8"/>
  <c r="I454" i="8"/>
  <c r="I455" i="8"/>
  <c r="I456" i="8"/>
  <c r="I457" i="8"/>
  <c r="I458" i="8"/>
  <c r="I459" i="8"/>
  <c r="I460" i="8"/>
  <c r="I461" i="8"/>
  <c r="I462" i="8"/>
  <c r="I463" i="8"/>
  <c r="I464" i="8"/>
  <c r="I465" i="8"/>
  <c r="I466" i="8"/>
  <c r="I467" i="8"/>
  <c r="I468" i="8"/>
  <c r="I469" i="8"/>
  <c r="I470" i="8"/>
  <c r="I471" i="8"/>
  <c r="I472" i="8"/>
  <c r="I473" i="8"/>
  <c r="I474" i="8"/>
  <c r="I475" i="8"/>
  <c r="I476" i="8"/>
  <c r="I477" i="8"/>
  <c r="I478" i="8"/>
  <c r="I479" i="8"/>
  <c r="I480" i="8"/>
  <c r="I481" i="8"/>
  <c r="I482" i="8"/>
  <c r="I483" i="8"/>
  <c r="I484" i="8"/>
  <c r="I485" i="8"/>
  <c r="I486" i="8"/>
  <c r="I487" i="8"/>
  <c r="I488" i="8"/>
  <c r="I489" i="8"/>
  <c r="I490" i="8"/>
  <c r="I491" i="8"/>
  <c r="I492" i="8"/>
  <c r="I493" i="8"/>
  <c r="I494" i="8"/>
  <c r="I495" i="8"/>
  <c r="I496" i="8"/>
  <c r="I497" i="8"/>
  <c r="I498" i="8"/>
  <c r="I499" i="8"/>
  <c r="I500" i="8"/>
  <c r="I501" i="8"/>
  <c r="I502" i="8"/>
  <c r="I503" i="8"/>
  <c r="I504" i="8"/>
  <c r="I505" i="8"/>
  <c r="I506" i="8"/>
  <c r="I507" i="8"/>
  <c r="I508" i="8"/>
  <c r="I509" i="8"/>
  <c r="I510" i="8"/>
  <c r="I511" i="8"/>
  <c r="I512" i="8"/>
  <c r="I513" i="8"/>
  <c r="I514" i="8"/>
  <c r="I515" i="8"/>
  <c r="I516" i="8"/>
  <c r="I517" i="8"/>
  <c r="I518" i="8"/>
  <c r="I519" i="8"/>
  <c r="I520" i="8"/>
  <c r="I521" i="8"/>
  <c r="I522" i="8"/>
  <c r="I523" i="8"/>
  <c r="I524" i="8"/>
  <c r="I525" i="8"/>
  <c r="I526" i="8"/>
  <c r="I527" i="8"/>
  <c r="I528" i="8"/>
  <c r="I529" i="8"/>
  <c r="I530" i="8"/>
  <c r="I531" i="8"/>
  <c r="I532" i="8"/>
  <c r="I533" i="8"/>
  <c r="I534" i="8"/>
  <c r="I535" i="8"/>
  <c r="I536" i="8"/>
  <c r="I537" i="8"/>
  <c r="I538" i="8"/>
  <c r="I539" i="8"/>
  <c r="I540" i="8"/>
  <c r="I541" i="8"/>
  <c r="I542" i="8"/>
  <c r="I543" i="8"/>
  <c r="I544" i="8"/>
  <c r="I545" i="8"/>
  <c r="I546" i="8"/>
  <c r="I547" i="8"/>
  <c r="I548" i="8"/>
  <c r="I549" i="8"/>
  <c r="I550" i="8"/>
  <c r="I551" i="8"/>
  <c r="I552" i="8"/>
  <c r="I553" i="8"/>
  <c r="I554" i="8"/>
  <c r="I555" i="8"/>
  <c r="I556" i="8"/>
  <c r="I557" i="8"/>
  <c r="I558" i="8"/>
  <c r="I559" i="8"/>
  <c r="I560" i="8"/>
  <c r="I561" i="8"/>
  <c r="I562" i="8"/>
  <c r="I563" i="8"/>
  <c r="I564" i="8"/>
  <c r="I565" i="8"/>
  <c r="I566" i="8"/>
  <c r="I567" i="8"/>
  <c r="I568" i="8"/>
  <c r="I569" i="8"/>
  <c r="I570" i="8"/>
  <c r="I571" i="8"/>
  <c r="I572" i="8"/>
  <c r="I573" i="8"/>
  <c r="I574" i="8"/>
  <c r="I575" i="8"/>
  <c r="I576" i="8"/>
  <c r="I577" i="8"/>
  <c r="I578" i="8"/>
  <c r="I579" i="8"/>
  <c r="I580" i="8"/>
  <c r="I581" i="8"/>
  <c r="I582" i="8"/>
  <c r="I583" i="8"/>
  <c r="I584" i="8"/>
  <c r="I585" i="8"/>
  <c r="I586" i="8"/>
  <c r="I587" i="8"/>
  <c r="I588" i="8"/>
  <c r="I589" i="8"/>
  <c r="I590" i="8"/>
  <c r="I591" i="8"/>
  <c r="I592" i="8"/>
  <c r="I593" i="8"/>
  <c r="I594" i="8"/>
  <c r="I595" i="8"/>
  <c r="I596" i="8"/>
  <c r="I597" i="8"/>
  <c r="I598" i="8"/>
  <c r="I599" i="8"/>
  <c r="I600" i="8"/>
  <c r="I601" i="8"/>
  <c r="I602" i="8"/>
  <c r="I603" i="8"/>
  <c r="I604" i="8"/>
  <c r="I605" i="8"/>
  <c r="I606" i="8"/>
  <c r="I607" i="8"/>
  <c r="I608" i="8"/>
  <c r="I609" i="8"/>
  <c r="I610" i="8"/>
  <c r="I611" i="8"/>
  <c r="I612" i="8"/>
  <c r="I613" i="8"/>
  <c r="I614" i="8"/>
  <c r="I615" i="8"/>
  <c r="I616" i="8"/>
  <c r="I617" i="8"/>
  <c r="I618" i="8"/>
  <c r="I619" i="8"/>
  <c r="I620" i="8"/>
  <c r="I621" i="8"/>
  <c r="I622" i="8"/>
  <c r="I623" i="8"/>
  <c r="I624" i="8"/>
  <c r="I625" i="8"/>
  <c r="I626" i="8"/>
  <c r="I627" i="8"/>
  <c r="I628" i="8"/>
  <c r="I629" i="8"/>
  <c r="I630" i="8"/>
  <c r="I631" i="8"/>
  <c r="I632" i="8"/>
  <c r="I633" i="8"/>
  <c r="I634" i="8"/>
  <c r="I635" i="8"/>
  <c r="I636" i="8"/>
  <c r="I637" i="8"/>
  <c r="I638" i="8"/>
  <c r="I639" i="8"/>
  <c r="I640" i="8"/>
  <c r="I641" i="8"/>
  <c r="I642" i="8"/>
  <c r="I643" i="8"/>
  <c r="I644" i="8"/>
  <c r="I645" i="8"/>
  <c r="I646" i="8"/>
  <c r="I647" i="8"/>
  <c r="I648" i="8"/>
  <c r="I649" i="8"/>
  <c r="I650" i="8"/>
  <c r="I651" i="8"/>
  <c r="I652" i="8"/>
  <c r="I653" i="8"/>
  <c r="I654" i="8"/>
  <c r="I655" i="8"/>
  <c r="I656" i="8"/>
  <c r="I657" i="8"/>
  <c r="I658" i="8"/>
  <c r="I659" i="8"/>
  <c r="I660" i="8"/>
  <c r="I661" i="8"/>
  <c r="I662" i="8"/>
  <c r="I663" i="8"/>
  <c r="I664" i="8"/>
  <c r="I665" i="8"/>
  <c r="I666" i="8"/>
  <c r="I667" i="8"/>
  <c r="I668" i="8"/>
  <c r="I669" i="8"/>
  <c r="I670" i="8"/>
  <c r="I671" i="8"/>
  <c r="I672" i="8"/>
  <c r="I673" i="8"/>
  <c r="I674" i="8"/>
  <c r="I675" i="8"/>
  <c r="I676" i="8"/>
  <c r="I677" i="8"/>
  <c r="I678" i="8"/>
  <c r="I679" i="8"/>
  <c r="I680" i="8"/>
  <c r="I681" i="8"/>
  <c r="I682" i="8"/>
  <c r="I683" i="8"/>
  <c r="I684" i="8"/>
  <c r="I685" i="8"/>
  <c r="I686" i="8"/>
  <c r="I687" i="8"/>
  <c r="I688" i="8"/>
  <c r="I689" i="8"/>
  <c r="I690" i="8"/>
  <c r="I691" i="8"/>
  <c r="I692" i="8"/>
  <c r="I693" i="8"/>
  <c r="I694" i="8"/>
  <c r="I695" i="8"/>
  <c r="I696" i="8"/>
  <c r="I697" i="8"/>
  <c r="I698" i="8"/>
  <c r="I699" i="8"/>
  <c r="I700" i="8"/>
  <c r="I701" i="8"/>
  <c r="I702" i="8"/>
  <c r="I703" i="8"/>
  <c r="I704" i="8"/>
  <c r="I705" i="8"/>
  <c r="I706" i="8"/>
  <c r="I707" i="8"/>
  <c r="I708" i="8"/>
  <c r="I709" i="8"/>
  <c r="I710" i="8"/>
  <c r="I711" i="8"/>
  <c r="I712" i="8"/>
  <c r="I713" i="8"/>
  <c r="I714" i="8"/>
  <c r="I715" i="8"/>
  <c r="I716" i="8"/>
  <c r="I717" i="8"/>
  <c r="I718" i="8"/>
  <c r="I719" i="8"/>
  <c r="I720" i="8"/>
  <c r="I721" i="8"/>
  <c r="I722" i="8"/>
  <c r="I723" i="8"/>
  <c r="I724" i="8"/>
  <c r="I725" i="8"/>
  <c r="I726" i="8"/>
  <c r="I727" i="8"/>
  <c r="I728" i="8"/>
  <c r="I729" i="8"/>
  <c r="I730" i="8"/>
  <c r="I731" i="8"/>
  <c r="I732" i="8"/>
  <c r="I733" i="8"/>
  <c r="I734" i="8"/>
  <c r="I735" i="8"/>
  <c r="I736" i="8"/>
  <c r="I737" i="8"/>
  <c r="I738" i="8"/>
  <c r="I739" i="8"/>
  <c r="I740" i="8"/>
  <c r="I741" i="8"/>
  <c r="I742" i="8"/>
  <c r="I743" i="8"/>
  <c r="I744" i="8"/>
  <c r="I745" i="8"/>
  <c r="I746" i="8"/>
  <c r="I747" i="8"/>
  <c r="I748" i="8"/>
  <c r="I749" i="8"/>
  <c r="I750" i="8"/>
  <c r="I751" i="8"/>
  <c r="I752" i="8"/>
  <c r="I753" i="8"/>
  <c r="I754" i="8"/>
  <c r="I755" i="8"/>
  <c r="I756" i="8"/>
  <c r="I757" i="8"/>
  <c r="I758" i="8"/>
  <c r="I759" i="8"/>
  <c r="I760" i="8"/>
  <c r="I761" i="8"/>
  <c r="I762" i="8"/>
  <c r="I763" i="8"/>
  <c r="I764" i="8"/>
  <c r="I765" i="8"/>
  <c r="I766" i="8"/>
  <c r="I767" i="8"/>
  <c r="I768" i="8"/>
  <c r="I769" i="8"/>
  <c r="I770" i="8"/>
  <c r="I771" i="8"/>
  <c r="I772" i="8"/>
  <c r="I773" i="8"/>
  <c r="I774" i="8"/>
  <c r="I775" i="8"/>
  <c r="I776" i="8"/>
  <c r="I777" i="8"/>
  <c r="I778" i="8"/>
  <c r="I779" i="8"/>
  <c r="I780" i="8"/>
  <c r="I781" i="8"/>
  <c r="I782" i="8"/>
  <c r="I783" i="8"/>
  <c r="I784" i="8"/>
  <c r="I785" i="8"/>
  <c r="I786" i="8"/>
  <c r="I787" i="8"/>
  <c r="I788" i="8"/>
  <c r="I789" i="8"/>
  <c r="I790" i="8"/>
  <c r="I791" i="8"/>
  <c r="I792" i="8"/>
  <c r="I793" i="8"/>
  <c r="I794" i="8"/>
  <c r="I795" i="8"/>
  <c r="I796" i="8"/>
  <c r="I797" i="8"/>
  <c r="I798" i="8"/>
  <c r="I799" i="8"/>
  <c r="I800" i="8"/>
  <c r="I801" i="8"/>
  <c r="I802" i="8"/>
  <c r="I803" i="8"/>
  <c r="I804" i="8"/>
  <c r="I805" i="8"/>
  <c r="I806" i="8"/>
  <c r="I807" i="8"/>
  <c r="I808" i="8"/>
  <c r="I809" i="8"/>
  <c r="I810" i="8"/>
  <c r="I811" i="8"/>
  <c r="I812" i="8"/>
  <c r="I813" i="8"/>
  <c r="I814" i="8"/>
  <c r="I815" i="8"/>
  <c r="I816" i="8"/>
  <c r="I817" i="8"/>
  <c r="I818" i="8"/>
  <c r="I819" i="8"/>
  <c r="I820" i="8"/>
  <c r="I821" i="8"/>
  <c r="I822" i="8"/>
  <c r="I823" i="8"/>
  <c r="I824" i="8"/>
  <c r="I825" i="8"/>
  <c r="I826" i="8"/>
  <c r="I827" i="8"/>
  <c r="I828" i="8"/>
  <c r="I829" i="8"/>
  <c r="I830" i="8"/>
  <c r="I831" i="8"/>
  <c r="I832" i="8"/>
  <c r="I833" i="8"/>
  <c r="I834" i="8"/>
  <c r="I835" i="8"/>
  <c r="I836" i="8"/>
  <c r="I837" i="8"/>
  <c r="I838" i="8"/>
  <c r="I839" i="8"/>
  <c r="I840" i="8"/>
  <c r="I841" i="8"/>
  <c r="I842" i="8"/>
  <c r="I843" i="8"/>
  <c r="I844" i="8"/>
  <c r="I845" i="8"/>
  <c r="I846" i="8"/>
  <c r="I847" i="8"/>
  <c r="I848" i="8"/>
  <c r="I849" i="8"/>
  <c r="I850" i="8"/>
  <c r="I851" i="8"/>
  <c r="I852" i="8"/>
  <c r="I853" i="8"/>
  <c r="I854" i="8"/>
  <c r="I855" i="8"/>
  <c r="I856" i="8"/>
  <c r="I857" i="8"/>
  <c r="I858" i="8"/>
  <c r="I859" i="8"/>
  <c r="I860" i="8"/>
  <c r="I861" i="8"/>
  <c r="I862" i="8"/>
  <c r="I863" i="8"/>
  <c r="I864" i="8"/>
  <c r="I865" i="8"/>
  <c r="I866" i="8"/>
  <c r="I867" i="8"/>
  <c r="I868" i="8"/>
  <c r="I869" i="8"/>
  <c r="I870" i="8"/>
  <c r="I871" i="8"/>
  <c r="I872" i="8"/>
  <c r="I873" i="8"/>
  <c r="I874" i="8"/>
  <c r="I875" i="8"/>
  <c r="I876" i="8"/>
  <c r="I877" i="8"/>
  <c r="I878" i="8"/>
  <c r="I879" i="8"/>
  <c r="I880" i="8"/>
  <c r="I881" i="8"/>
  <c r="I882" i="8"/>
  <c r="I883" i="8"/>
  <c r="I884" i="8"/>
  <c r="I885" i="8"/>
  <c r="I886" i="8"/>
  <c r="I887" i="8"/>
  <c r="I888" i="8"/>
  <c r="I889" i="8"/>
  <c r="I890" i="8"/>
  <c r="I891" i="8"/>
  <c r="I892" i="8"/>
  <c r="I893" i="8"/>
  <c r="I894" i="8"/>
  <c r="I895" i="8"/>
  <c r="I896" i="8"/>
  <c r="I897" i="8"/>
  <c r="I898" i="8"/>
  <c r="I899" i="8"/>
  <c r="I900" i="8"/>
  <c r="I901" i="8"/>
  <c r="I902" i="8"/>
  <c r="I903" i="8"/>
  <c r="I904" i="8"/>
  <c r="I905" i="8"/>
  <c r="I906" i="8"/>
  <c r="I907" i="8"/>
  <c r="I908" i="8"/>
  <c r="I909" i="8"/>
  <c r="I910" i="8"/>
  <c r="I911" i="8"/>
  <c r="I912" i="8"/>
  <c r="I913" i="8"/>
  <c r="I914" i="8"/>
  <c r="I915" i="8"/>
  <c r="I916" i="8"/>
  <c r="I917" i="8"/>
  <c r="I918" i="8"/>
  <c r="I919" i="8"/>
  <c r="I920" i="8"/>
  <c r="I921" i="8"/>
  <c r="I922" i="8"/>
  <c r="I923" i="8"/>
  <c r="I924" i="8"/>
  <c r="I925" i="8"/>
  <c r="I926" i="8"/>
  <c r="I927" i="8"/>
  <c r="I928" i="8"/>
  <c r="I929" i="8"/>
  <c r="I930" i="8"/>
  <c r="I931" i="8"/>
  <c r="I932" i="8"/>
  <c r="I933" i="8"/>
  <c r="I934" i="8"/>
  <c r="I935" i="8"/>
  <c r="I936" i="8"/>
  <c r="I937" i="8"/>
  <c r="I938" i="8"/>
  <c r="I939" i="8"/>
  <c r="I940" i="8"/>
  <c r="I941" i="8"/>
  <c r="I942" i="8"/>
  <c r="I943" i="8"/>
  <c r="I944" i="8"/>
  <c r="I945" i="8"/>
  <c r="I946" i="8"/>
  <c r="I947" i="8"/>
  <c r="I948" i="8"/>
  <c r="I949" i="8"/>
  <c r="I950" i="8"/>
  <c r="I951" i="8"/>
  <c r="I952" i="8"/>
  <c r="I953" i="8"/>
  <c r="I954" i="8"/>
  <c r="I955" i="8"/>
  <c r="I956" i="8"/>
  <c r="I957" i="8"/>
  <c r="I958" i="8"/>
  <c r="I959" i="8"/>
  <c r="I960" i="8"/>
  <c r="I961" i="8"/>
  <c r="I962" i="8"/>
  <c r="I963" i="8"/>
  <c r="I964" i="8"/>
  <c r="I965" i="8"/>
  <c r="I966" i="8"/>
  <c r="I967" i="8"/>
  <c r="I968" i="8"/>
  <c r="I969" i="8"/>
  <c r="I970" i="8"/>
  <c r="I971" i="8"/>
  <c r="I972" i="8"/>
  <c r="I973" i="8"/>
  <c r="I974" i="8"/>
  <c r="I975" i="8"/>
  <c r="I976" i="8"/>
  <c r="I977" i="8"/>
  <c r="I978" i="8"/>
  <c r="I979" i="8"/>
  <c r="I980" i="8"/>
  <c r="I981" i="8"/>
  <c r="I982" i="8"/>
  <c r="I983" i="8"/>
  <c r="I984" i="8"/>
  <c r="I985" i="8"/>
  <c r="I986" i="8"/>
  <c r="I987" i="8"/>
  <c r="I988" i="8"/>
  <c r="I989" i="8"/>
  <c r="I990" i="8"/>
  <c r="I991" i="8"/>
  <c r="I992" i="8"/>
  <c r="I993" i="8"/>
  <c r="I994" i="8"/>
  <c r="I995" i="8"/>
  <c r="I996" i="8"/>
  <c r="I997" i="8"/>
  <c r="I998" i="8"/>
  <c r="I999" i="8"/>
  <c r="I1000" i="8"/>
  <c r="I1001" i="8"/>
  <c r="I1002" i="8"/>
  <c r="I1003" i="8"/>
  <c r="I1004" i="8"/>
  <c r="I1005" i="8"/>
  <c r="I1006" i="8"/>
  <c r="I1007" i="8"/>
  <c r="I1008" i="8"/>
  <c r="I1009" i="8"/>
  <c r="I1010" i="8"/>
  <c r="I1011" i="8"/>
  <c r="I1012" i="8"/>
  <c r="I1013" i="8"/>
  <c r="I1014" i="8"/>
  <c r="I1015" i="8"/>
  <c r="I1016" i="8"/>
  <c r="I1017" i="8"/>
  <c r="I1018" i="8"/>
  <c r="I1019" i="8"/>
  <c r="I1020" i="8"/>
  <c r="I1021" i="8"/>
  <c r="I1022" i="8"/>
  <c r="I1023" i="8"/>
  <c r="I1024" i="8"/>
  <c r="I1025" i="8"/>
  <c r="I1026" i="8"/>
  <c r="I1027" i="8"/>
  <c r="I1028" i="8"/>
  <c r="I1029" i="8"/>
  <c r="I1030" i="8"/>
  <c r="I1031" i="8"/>
  <c r="I1032" i="8"/>
  <c r="I1033" i="8"/>
  <c r="I1034" i="8"/>
  <c r="I1035" i="8"/>
  <c r="I1036" i="8"/>
  <c r="I1037" i="8"/>
  <c r="I1038" i="8"/>
  <c r="I1039" i="8"/>
  <c r="I1040" i="8"/>
  <c r="I1041" i="8"/>
  <c r="I1042" i="8"/>
  <c r="I1043" i="8"/>
  <c r="I1044" i="8"/>
  <c r="I1045" i="8"/>
  <c r="I1046" i="8"/>
  <c r="I1047" i="8"/>
  <c r="I1048" i="8"/>
  <c r="I1049" i="8"/>
  <c r="I1050" i="8"/>
  <c r="I1051" i="8"/>
  <c r="I1052" i="8"/>
  <c r="I1053" i="8"/>
  <c r="I1054" i="8"/>
  <c r="I1055" i="8"/>
  <c r="I1056" i="8"/>
  <c r="I1057" i="8"/>
  <c r="I1058" i="8"/>
  <c r="I1059" i="8"/>
  <c r="I1060" i="8"/>
  <c r="I1061" i="8"/>
  <c r="I1062" i="8"/>
  <c r="I1063" i="8"/>
  <c r="I1064" i="8"/>
  <c r="I1065" i="8"/>
  <c r="I1066" i="8"/>
  <c r="I1067" i="8"/>
  <c r="I1068" i="8"/>
  <c r="I1069" i="8"/>
  <c r="I1070" i="8"/>
  <c r="I1071" i="8"/>
  <c r="I1072" i="8"/>
  <c r="I1073" i="8"/>
  <c r="I1074" i="8"/>
  <c r="I1075" i="8"/>
  <c r="I1076" i="8"/>
  <c r="I1077" i="8"/>
  <c r="I1078" i="8"/>
  <c r="I1079" i="8"/>
  <c r="I1080" i="8"/>
  <c r="I1081" i="8"/>
  <c r="I1082" i="8"/>
  <c r="I1083" i="8"/>
  <c r="I1084" i="8"/>
  <c r="I1085" i="8"/>
  <c r="I1086" i="8"/>
  <c r="I1087" i="8"/>
  <c r="I1088" i="8"/>
  <c r="I1089" i="8"/>
  <c r="I1090" i="8"/>
  <c r="I1091" i="8"/>
  <c r="I1092" i="8"/>
  <c r="I1093" i="8"/>
  <c r="I1094" i="8"/>
  <c r="I1095" i="8"/>
  <c r="I1096" i="8"/>
  <c r="I1097" i="8"/>
  <c r="I1098" i="8"/>
  <c r="I1099" i="8"/>
  <c r="I1100" i="8"/>
  <c r="I1101" i="8"/>
  <c r="I1102" i="8"/>
  <c r="I1103" i="8"/>
  <c r="I1104" i="8"/>
  <c r="I1105" i="8"/>
  <c r="I1106" i="8"/>
  <c r="I1107" i="8"/>
  <c r="I1108" i="8"/>
  <c r="I1109" i="8"/>
  <c r="I1110" i="8"/>
  <c r="I1111" i="8"/>
  <c r="I1112" i="8"/>
  <c r="I1113" i="8"/>
  <c r="I1114" i="8"/>
  <c r="I1115" i="8"/>
  <c r="I1116" i="8"/>
  <c r="I1117" i="8"/>
  <c r="I1118" i="8"/>
  <c r="I1119" i="8"/>
  <c r="I1120" i="8"/>
  <c r="I1121" i="8"/>
  <c r="I1122" i="8"/>
  <c r="I1123" i="8"/>
  <c r="I1124" i="8"/>
  <c r="I1125" i="8"/>
  <c r="I1126" i="8"/>
  <c r="I1127" i="8"/>
  <c r="I1128" i="8"/>
  <c r="I1129" i="8"/>
  <c r="I1130" i="8"/>
  <c r="I1131" i="8"/>
  <c r="I1132" i="8"/>
  <c r="I1133" i="8"/>
  <c r="I1134" i="8"/>
  <c r="I1135" i="8"/>
  <c r="I1136" i="8"/>
  <c r="I1137" i="8"/>
  <c r="I1138" i="8"/>
  <c r="I1139" i="8"/>
  <c r="I1140" i="8"/>
  <c r="I1141" i="8"/>
  <c r="I1142" i="8"/>
  <c r="I1143" i="8"/>
  <c r="I1144" i="8"/>
  <c r="I1145" i="8"/>
  <c r="I1146" i="8"/>
  <c r="I1147" i="8"/>
  <c r="I1148" i="8"/>
  <c r="I1149" i="8"/>
  <c r="I1150" i="8"/>
  <c r="I1151" i="8"/>
  <c r="I1152" i="8"/>
  <c r="I1153" i="8"/>
  <c r="I1154" i="8"/>
  <c r="I1155" i="8"/>
  <c r="I1156" i="8"/>
  <c r="I1157" i="8"/>
  <c r="I1158" i="8"/>
  <c r="I1159" i="8"/>
  <c r="I1160" i="8"/>
  <c r="I1161" i="8"/>
  <c r="I1162" i="8"/>
  <c r="I1163" i="8"/>
  <c r="I1164" i="8"/>
  <c r="I1165" i="8"/>
  <c r="I1166" i="8"/>
  <c r="I1167" i="8"/>
  <c r="I1168" i="8"/>
  <c r="I1169" i="8"/>
  <c r="I1170" i="8"/>
  <c r="I1171" i="8"/>
  <c r="I1172" i="8"/>
  <c r="I1173" i="8"/>
  <c r="I1174" i="8"/>
  <c r="I1175" i="8"/>
  <c r="I1176" i="8"/>
  <c r="I1177" i="8"/>
  <c r="I1178" i="8"/>
  <c r="I1179" i="8"/>
  <c r="I1180" i="8"/>
  <c r="I1181" i="8"/>
  <c r="I1182" i="8"/>
  <c r="I1183" i="8"/>
  <c r="I1184" i="8"/>
  <c r="I1185" i="8"/>
  <c r="I1186" i="8"/>
  <c r="I1187" i="8"/>
  <c r="I1188" i="8"/>
  <c r="I1189" i="8"/>
  <c r="I1190" i="8"/>
  <c r="I1191" i="8"/>
  <c r="I1192" i="8"/>
  <c r="I1193" i="8"/>
  <c r="I1194" i="8"/>
  <c r="I1195" i="8"/>
  <c r="I1196" i="8"/>
  <c r="I1197" i="8"/>
  <c r="I1198" i="8"/>
  <c r="I1199" i="8"/>
  <c r="I1200" i="8"/>
  <c r="I1201" i="8"/>
  <c r="I1202" i="8"/>
  <c r="I1203" i="8"/>
  <c r="I1204" i="8"/>
  <c r="I1205" i="8"/>
  <c r="I1206" i="8"/>
  <c r="I1207" i="8"/>
  <c r="I1208" i="8"/>
  <c r="I1209" i="8"/>
  <c r="I1210" i="8"/>
  <c r="I1211" i="8"/>
  <c r="I1212" i="8"/>
  <c r="I1213" i="8"/>
  <c r="I1214" i="8"/>
  <c r="I1215" i="8"/>
  <c r="I1216" i="8"/>
  <c r="I1217" i="8"/>
  <c r="I1218" i="8"/>
  <c r="I1219" i="8"/>
  <c r="I1220" i="8"/>
  <c r="I1221" i="8"/>
  <c r="I1222" i="8"/>
  <c r="I1223" i="8"/>
  <c r="I1224" i="8"/>
  <c r="I1225" i="8"/>
  <c r="I1226" i="8"/>
  <c r="I1227" i="8"/>
  <c r="I1228" i="8"/>
  <c r="I1229" i="8"/>
  <c r="I1230" i="8"/>
  <c r="I1231" i="8"/>
  <c r="I1232" i="8"/>
  <c r="I1233" i="8"/>
  <c r="I1234" i="8"/>
  <c r="I1235" i="8"/>
  <c r="I1236" i="8"/>
  <c r="I1237" i="8"/>
  <c r="I1238" i="8"/>
  <c r="I1239" i="8"/>
  <c r="I1240" i="8"/>
  <c r="I1241" i="8"/>
  <c r="I1242" i="8"/>
  <c r="I1243" i="8"/>
  <c r="I1244" i="8"/>
  <c r="I1245" i="8"/>
  <c r="I1246" i="8"/>
  <c r="I1247" i="8"/>
  <c r="I1248" i="8"/>
  <c r="I1249" i="8"/>
  <c r="I1250" i="8"/>
  <c r="I1251" i="8"/>
  <c r="I1252" i="8"/>
  <c r="I1253" i="8"/>
  <c r="I1254" i="8"/>
  <c r="I1255" i="8"/>
  <c r="I1256" i="8"/>
  <c r="I1257" i="8"/>
  <c r="I1258" i="8"/>
  <c r="I1259" i="8"/>
  <c r="I1260" i="8"/>
  <c r="I1261" i="8"/>
  <c r="I1262" i="8"/>
  <c r="I1263" i="8"/>
  <c r="I1264" i="8"/>
  <c r="I1265" i="8"/>
  <c r="I1266" i="8"/>
  <c r="I1267" i="8"/>
  <c r="I1268" i="8"/>
  <c r="I1269" i="8"/>
  <c r="I1270" i="8"/>
  <c r="I1271" i="8"/>
  <c r="I1272" i="8"/>
  <c r="I1273" i="8"/>
  <c r="I1274" i="8"/>
  <c r="I1275" i="8"/>
  <c r="I1276" i="8"/>
  <c r="I1277" i="8"/>
  <c r="I1278" i="8"/>
  <c r="I1279" i="8"/>
  <c r="I1280" i="8"/>
  <c r="I1281" i="8"/>
  <c r="I1282" i="8"/>
  <c r="I1283" i="8"/>
  <c r="I1284" i="8"/>
  <c r="I1285" i="8"/>
  <c r="I1286" i="8"/>
  <c r="I1287" i="8"/>
  <c r="I1288" i="8"/>
  <c r="I1289" i="8"/>
  <c r="I1290" i="8"/>
  <c r="I1291" i="8"/>
  <c r="I1292" i="8"/>
  <c r="I1293" i="8"/>
  <c r="I1294" i="8"/>
  <c r="I1295" i="8"/>
  <c r="I1296" i="8"/>
  <c r="I1297" i="8"/>
  <c r="I1298" i="8"/>
  <c r="I1299" i="8"/>
  <c r="I1300" i="8"/>
  <c r="I1301" i="8"/>
  <c r="I1302" i="8"/>
  <c r="I1303" i="8"/>
  <c r="I1304" i="8"/>
  <c r="I1305" i="8"/>
  <c r="I1306" i="8"/>
  <c r="I1307" i="8"/>
  <c r="I1308" i="8"/>
  <c r="I1309" i="8"/>
  <c r="I1310" i="8"/>
  <c r="I1311" i="8"/>
  <c r="I1312" i="8"/>
  <c r="I1313" i="8"/>
  <c r="I1314" i="8"/>
  <c r="I1315" i="8"/>
  <c r="I1316" i="8"/>
  <c r="I1317" i="8"/>
  <c r="I1318" i="8"/>
  <c r="I1319" i="8"/>
  <c r="I1320" i="8"/>
  <c r="I1321" i="8"/>
  <c r="I1322" i="8"/>
  <c r="I1323" i="8"/>
  <c r="I1324" i="8"/>
  <c r="I1325" i="8"/>
  <c r="I1326" i="8"/>
  <c r="I1327" i="8"/>
  <c r="I1328" i="8"/>
  <c r="I1329" i="8"/>
  <c r="I1330" i="8"/>
  <c r="I1331" i="8"/>
  <c r="I1332" i="8"/>
  <c r="I1333" i="8"/>
  <c r="I1334" i="8"/>
  <c r="I1335" i="8"/>
  <c r="I1336" i="8"/>
  <c r="I1337" i="8"/>
  <c r="I1338" i="8"/>
  <c r="I1339" i="8"/>
  <c r="I1340" i="8"/>
  <c r="I1341" i="8"/>
  <c r="I1342" i="8"/>
  <c r="I1343" i="8"/>
  <c r="I1344" i="8"/>
  <c r="I1345" i="8"/>
  <c r="I1346" i="8"/>
  <c r="I1347" i="8"/>
  <c r="I1348" i="8"/>
  <c r="I1349" i="8"/>
  <c r="I1350" i="8"/>
  <c r="I1351" i="8"/>
  <c r="I1352" i="8"/>
  <c r="I1353" i="8"/>
  <c r="I1354" i="8"/>
  <c r="I1355" i="8"/>
  <c r="I1356" i="8"/>
  <c r="I1357" i="8"/>
  <c r="I1358" i="8"/>
  <c r="I1359" i="8"/>
  <c r="I1360" i="8"/>
  <c r="I1361" i="8"/>
  <c r="I1362" i="8"/>
  <c r="I1363" i="8"/>
  <c r="I1364" i="8"/>
  <c r="I1365" i="8"/>
  <c r="I1366" i="8"/>
  <c r="I1367" i="8"/>
  <c r="I1368" i="8"/>
  <c r="I1369" i="8"/>
  <c r="I1370" i="8"/>
  <c r="I1371" i="8"/>
  <c r="I1372" i="8"/>
  <c r="I1373" i="8"/>
  <c r="I1374" i="8"/>
  <c r="I1375" i="8"/>
  <c r="I1376" i="8"/>
  <c r="I1377" i="8"/>
  <c r="I1378" i="8"/>
  <c r="I1379" i="8"/>
  <c r="I1380" i="8"/>
  <c r="I1381" i="8"/>
  <c r="I1382" i="8"/>
  <c r="I1383" i="8"/>
  <c r="I1384" i="8"/>
  <c r="I1385" i="8"/>
  <c r="I1386" i="8"/>
  <c r="I1387" i="8"/>
  <c r="I1388" i="8"/>
  <c r="I1389" i="8"/>
  <c r="I1390" i="8"/>
  <c r="I1391" i="8"/>
  <c r="I1392" i="8"/>
  <c r="I1393" i="8"/>
  <c r="I1394" i="8"/>
  <c r="I1395" i="8"/>
  <c r="I1396" i="8"/>
  <c r="I1397" i="8"/>
  <c r="I1398" i="8"/>
  <c r="I1399" i="8"/>
  <c r="I1400" i="8"/>
  <c r="I1401" i="8"/>
  <c r="I1402" i="8"/>
  <c r="I1403" i="8"/>
  <c r="I1404" i="8"/>
  <c r="I1405" i="8"/>
  <c r="I1406" i="8"/>
  <c r="I1407" i="8"/>
  <c r="I1408" i="8"/>
  <c r="I1409" i="8"/>
  <c r="I1410" i="8"/>
  <c r="I1411" i="8"/>
  <c r="I1412" i="8"/>
  <c r="I1413" i="8"/>
  <c r="I1414" i="8"/>
  <c r="I1415" i="8"/>
  <c r="I1416" i="8"/>
  <c r="I1417" i="8"/>
  <c r="I1418" i="8"/>
  <c r="I1419" i="8"/>
  <c r="I1420" i="8"/>
  <c r="I1421" i="8"/>
  <c r="I1422" i="8"/>
  <c r="I1423" i="8"/>
  <c r="I1424" i="8"/>
  <c r="I1425" i="8"/>
  <c r="I1426" i="8"/>
  <c r="I1427" i="8"/>
  <c r="I1428" i="8"/>
  <c r="I1429" i="8"/>
  <c r="I1430" i="8"/>
  <c r="I1431" i="8"/>
  <c r="I1432" i="8"/>
  <c r="I1433" i="8"/>
  <c r="I1434" i="8"/>
  <c r="I1435" i="8"/>
  <c r="I1436" i="8"/>
  <c r="I1437" i="8"/>
  <c r="I1438" i="8"/>
  <c r="I1439" i="8"/>
  <c r="I1440" i="8"/>
  <c r="I1441" i="8"/>
  <c r="I1442" i="8"/>
  <c r="I1443" i="8"/>
  <c r="I1444" i="8"/>
  <c r="I1445" i="8"/>
  <c r="I1446" i="8"/>
  <c r="I1447" i="8"/>
  <c r="I1448" i="8"/>
  <c r="I1449" i="8"/>
  <c r="I1450" i="8"/>
  <c r="I1451" i="8"/>
  <c r="I1452" i="8"/>
  <c r="I1453" i="8"/>
  <c r="I1454" i="8"/>
  <c r="I1455" i="8"/>
  <c r="I1456" i="8"/>
  <c r="I1457" i="8"/>
  <c r="I1458" i="8"/>
  <c r="I1459" i="8"/>
  <c r="I1460" i="8"/>
  <c r="I1461" i="8"/>
  <c r="I1462" i="8"/>
  <c r="I1463" i="8"/>
  <c r="I1464" i="8"/>
  <c r="I1465" i="8"/>
  <c r="I1466" i="8"/>
  <c r="I1467" i="8"/>
  <c r="I1468" i="8"/>
  <c r="I1469" i="8"/>
  <c r="I1470" i="8"/>
  <c r="I1471" i="8"/>
  <c r="I1472" i="8"/>
  <c r="I1473" i="8"/>
  <c r="I1474" i="8"/>
  <c r="I1475" i="8"/>
  <c r="I1476" i="8"/>
  <c r="I1477" i="8"/>
  <c r="I1478" i="8"/>
  <c r="I1479" i="8"/>
  <c r="I1480" i="8"/>
  <c r="I1481" i="8"/>
  <c r="I1482" i="8"/>
  <c r="I1483" i="8"/>
  <c r="I1484" i="8"/>
  <c r="I1485" i="8"/>
  <c r="I1486" i="8"/>
  <c r="I1487" i="8"/>
  <c r="I1488" i="8"/>
  <c r="I1489" i="8"/>
  <c r="I1490" i="8"/>
  <c r="I1491" i="8"/>
  <c r="I1492" i="8"/>
  <c r="I1493" i="8"/>
  <c r="I1494" i="8"/>
  <c r="I1495" i="8"/>
  <c r="I1496" i="8"/>
  <c r="I1497" i="8"/>
  <c r="I1498" i="8"/>
  <c r="I1499" i="8"/>
  <c r="I1500" i="8"/>
  <c r="I1501" i="8"/>
  <c r="I1502" i="8"/>
  <c r="I1503" i="8"/>
  <c r="I1504" i="8"/>
  <c r="I1505" i="8"/>
  <c r="I1506" i="8"/>
  <c r="I1507" i="8"/>
  <c r="I1508" i="8"/>
  <c r="I1509" i="8"/>
  <c r="I1510" i="8"/>
  <c r="I1511" i="8"/>
  <c r="I1512" i="8"/>
  <c r="I1513" i="8"/>
  <c r="I1514" i="8"/>
  <c r="I1515" i="8"/>
  <c r="I1516" i="8"/>
  <c r="I1517" i="8"/>
  <c r="I1518" i="8"/>
  <c r="I1519" i="8"/>
  <c r="I1520" i="8"/>
  <c r="I1521" i="8"/>
  <c r="I1522" i="8"/>
  <c r="I1523" i="8"/>
  <c r="I1524" i="8"/>
  <c r="I1525" i="8"/>
  <c r="I1526" i="8"/>
  <c r="I1527" i="8"/>
  <c r="I1528" i="8"/>
  <c r="I1529" i="8"/>
  <c r="I1530" i="8"/>
  <c r="I1531" i="8"/>
  <c r="I1532" i="8"/>
  <c r="I1533" i="8"/>
  <c r="I1534" i="8"/>
  <c r="I1535" i="8"/>
  <c r="I1536" i="8"/>
  <c r="I1537" i="8"/>
  <c r="I1538" i="8"/>
  <c r="I1539" i="8"/>
  <c r="I1540" i="8"/>
  <c r="I1541" i="8"/>
  <c r="I1542" i="8"/>
  <c r="I1543" i="8"/>
  <c r="I1544" i="8"/>
  <c r="I1545" i="8"/>
  <c r="I1546" i="8"/>
  <c r="I1547" i="8"/>
  <c r="I1548" i="8"/>
  <c r="I1549" i="8"/>
  <c r="I1550" i="8"/>
  <c r="I1551" i="8"/>
  <c r="I1552" i="8"/>
  <c r="I1553" i="8"/>
  <c r="I1554" i="8"/>
  <c r="I1555" i="8"/>
  <c r="I1556" i="8"/>
  <c r="I1557" i="8"/>
  <c r="I1558" i="8"/>
  <c r="I1559" i="8"/>
  <c r="I1560" i="8"/>
  <c r="I1561" i="8"/>
  <c r="I1562" i="8"/>
  <c r="I1563" i="8"/>
  <c r="I1564" i="8"/>
  <c r="I1565" i="8"/>
  <c r="I1566" i="8"/>
  <c r="I1567" i="8"/>
  <c r="I1568" i="8"/>
  <c r="I1569" i="8"/>
  <c r="I1570" i="8"/>
  <c r="I1571" i="8"/>
  <c r="I1572" i="8"/>
  <c r="I1573" i="8"/>
  <c r="I1574" i="8"/>
  <c r="I1575" i="8"/>
  <c r="I1576" i="8"/>
  <c r="I1577" i="8"/>
  <c r="I1578" i="8"/>
  <c r="I1579" i="8"/>
  <c r="I1580" i="8"/>
  <c r="I1581" i="8"/>
  <c r="I1582" i="8"/>
  <c r="I1583" i="8"/>
  <c r="I1584" i="8"/>
  <c r="I1585" i="8"/>
  <c r="I1586" i="8"/>
  <c r="I1587" i="8"/>
  <c r="I1588" i="8"/>
  <c r="I1589" i="8"/>
  <c r="I1590" i="8"/>
  <c r="I1591" i="8"/>
  <c r="I1592" i="8"/>
  <c r="I1593" i="8"/>
  <c r="I1594" i="8"/>
  <c r="I1595" i="8"/>
  <c r="I1596" i="8"/>
  <c r="I1597" i="8"/>
  <c r="I1598" i="8"/>
  <c r="I1599" i="8"/>
  <c r="I1600" i="8"/>
  <c r="I1601" i="8"/>
  <c r="I1602" i="8"/>
  <c r="I1603" i="8"/>
  <c r="I1604" i="8"/>
  <c r="I1605" i="8"/>
  <c r="I1606" i="8"/>
  <c r="I1607" i="8"/>
  <c r="I1608" i="8"/>
  <c r="I1609" i="8"/>
  <c r="I1610" i="8"/>
  <c r="I1611" i="8"/>
  <c r="I1612" i="8"/>
  <c r="I1613" i="8"/>
  <c r="I1614" i="8"/>
  <c r="I1615" i="8"/>
  <c r="I1616" i="8"/>
  <c r="I1617" i="8"/>
  <c r="I1618" i="8"/>
  <c r="I1619" i="8"/>
  <c r="I1620" i="8"/>
  <c r="I1621" i="8"/>
  <c r="I1622" i="8"/>
  <c r="I1623" i="8"/>
  <c r="I1624" i="8"/>
  <c r="I1625" i="8"/>
  <c r="I1626" i="8"/>
  <c r="I1627" i="8"/>
  <c r="I1628" i="8"/>
  <c r="I1629" i="8"/>
  <c r="I1630" i="8"/>
  <c r="I1631" i="8"/>
  <c r="I1632" i="8"/>
  <c r="I1633" i="8"/>
  <c r="I1634" i="8"/>
  <c r="I1635" i="8"/>
  <c r="I1636" i="8"/>
  <c r="I1637" i="8"/>
  <c r="I1638" i="8"/>
  <c r="I1639" i="8"/>
  <c r="I1640" i="8"/>
  <c r="I1641" i="8"/>
  <c r="I1642" i="8"/>
  <c r="I1643" i="8"/>
  <c r="I1644" i="8"/>
  <c r="I1645" i="8"/>
  <c r="I1646" i="8"/>
  <c r="I1647" i="8"/>
  <c r="I1648" i="8"/>
  <c r="I1649" i="8"/>
  <c r="I1650" i="8"/>
  <c r="I1651" i="8"/>
  <c r="I1652" i="8"/>
  <c r="I1653" i="8"/>
  <c r="I1654" i="8"/>
  <c r="I1655" i="8"/>
  <c r="I1656" i="8"/>
  <c r="I1657" i="8"/>
  <c r="I1658" i="8"/>
  <c r="I1659" i="8"/>
  <c r="I1660" i="8"/>
  <c r="I1661" i="8"/>
  <c r="I1662" i="8"/>
  <c r="I1663" i="8"/>
  <c r="I1664" i="8"/>
  <c r="I1665" i="8"/>
  <c r="I1666" i="8"/>
  <c r="I1667" i="8"/>
  <c r="I1668" i="8"/>
  <c r="I1669" i="8"/>
  <c r="I1670" i="8"/>
  <c r="I1671" i="8"/>
  <c r="I1672" i="8"/>
  <c r="I1673" i="8"/>
  <c r="I1674" i="8"/>
  <c r="I1675" i="8"/>
  <c r="I1676" i="8"/>
  <c r="I1677" i="8"/>
  <c r="I1678" i="8"/>
  <c r="I1679" i="8"/>
  <c r="I1680" i="8"/>
  <c r="I1681" i="8"/>
  <c r="I1682" i="8"/>
  <c r="I1683" i="8"/>
  <c r="I1684" i="8"/>
  <c r="I1685" i="8"/>
  <c r="I1686" i="8"/>
  <c r="I1687" i="8"/>
  <c r="I1688" i="8"/>
  <c r="I1689" i="8"/>
  <c r="I1690" i="8"/>
  <c r="I1691" i="8"/>
  <c r="I1692" i="8"/>
  <c r="I1693" i="8"/>
  <c r="I1694" i="8"/>
  <c r="I1695" i="8"/>
  <c r="I1696" i="8"/>
  <c r="I1697" i="8"/>
  <c r="I1698" i="8"/>
  <c r="I1699" i="8"/>
  <c r="I1700" i="8"/>
  <c r="I1701" i="8"/>
  <c r="I1702" i="8"/>
  <c r="I1703" i="8"/>
  <c r="I1704" i="8"/>
  <c r="I1705" i="8"/>
  <c r="I1706" i="8"/>
  <c r="I1707" i="8"/>
  <c r="I1708" i="8"/>
  <c r="I1709" i="8"/>
  <c r="I1710" i="8"/>
  <c r="I1711" i="8"/>
  <c r="I1712" i="8"/>
  <c r="I1713" i="8"/>
  <c r="I1714" i="8"/>
  <c r="I1715" i="8"/>
  <c r="I1716" i="8"/>
  <c r="I1717" i="8"/>
  <c r="I1718" i="8"/>
  <c r="I1719" i="8"/>
  <c r="I1720" i="8"/>
  <c r="I1721" i="8"/>
  <c r="I1722" i="8"/>
  <c r="I1723" i="8"/>
  <c r="I1724" i="8"/>
  <c r="I1725" i="8"/>
  <c r="I1726" i="8"/>
  <c r="I1727" i="8"/>
  <c r="I1728" i="8"/>
  <c r="I1729" i="8"/>
  <c r="I1730" i="8"/>
  <c r="I1731" i="8"/>
  <c r="I1732" i="8"/>
  <c r="I1733" i="8"/>
  <c r="I1734" i="8"/>
  <c r="I1735" i="8"/>
  <c r="I1736" i="8"/>
  <c r="I1737" i="8"/>
  <c r="I1738" i="8"/>
  <c r="I1739" i="8"/>
  <c r="I1740" i="8"/>
  <c r="I1741" i="8"/>
  <c r="I1742" i="8"/>
  <c r="I1743" i="8"/>
  <c r="I1744" i="8"/>
  <c r="I1745" i="8"/>
  <c r="I1746" i="8"/>
  <c r="I1747" i="8"/>
  <c r="I1748" i="8"/>
  <c r="I1749" i="8"/>
  <c r="I1750" i="8"/>
  <c r="I1751" i="8"/>
  <c r="I1752" i="8"/>
  <c r="I1753" i="8"/>
  <c r="I1754" i="8"/>
  <c r="I1755" i="8"/>
  <c r="I1756" i="8"/>
  <c r="I1757" i="8"/>
  <c r="I1758" i="8"/>
  <c r="I1759" i="8"/>
  <c r="I1760" i="8"/>
  <c r="I1761" i="8"/>
  <c r="I1762" i="8"/>
  <c r="I1763" i="8"/>
  <c r="I1764" i="8"/>
  <c r="I1765" i="8"/>
  <c r="I1766" i="8"/>
  <c r="I1767" i="8"/>
  <c r="I1768" i="8"/>
  <c r="I1769" i="8"/>
  <c r="I1770" i="8"/>
  <c r="I1771" i="8"/>
  <c r="I1772" i="8"/>
  <c r="I1773" i="8"/>
  <c r="I1774" i="8"/>
  <c r="I1775" i="8"/>
  <c r="I1776" i="8"/>
  <c r="I1777" i="8"/>
  <c r="I1778" i="8"/>
  <c r="I1779" i="8"/>
  <c r="I1780" i="8"/>
  <c r="I1781" i="8"/>
  <c r="I1782" i="8"/>
  <c r="I1783" i="8"/>
  <c r="I1784" i="8"/>
  <c r="I1785" i="8"/>
  <c r="I1786" i="8"/>
  <c r="I1787" i="8"/>
  <c r="I1788" i="8"/>
  <c r="I1789" i="8"/>
  <c r="I1790" i="8"/>
  <c r="I1791" i="8"/>
  <c r="I1792" i="8"/>
  <c r="I1793" i="8"/>
  <c r="I1794" i="8"/>
  <c r="I1795" i="8"/>
  <c r="I1796" i="8"/>
  <c r="I1797" i="8"/>
  <c r="I1798" i="8"/>
  <c r="I1799" i="8"/>
  <c r="I1800" i="8"/>
  <c r="I1801" i="8"/>
  <c r="I1802" i="8"/>
  <c r="I1803" i="8"/>
  <c r="I1804" i="8"/>
  <c r="I1805" i="8"/>
  <c r="I1806" i="8"/>
  <c r="I1807" i="8"/>
  <c r="I1808" i="8"/>
  <c r="I1809" i="8"/>
  <c r="I1810" i="8"/>
  <c r="I1811" i="8"/>
  <c r="I1812" i="8"/>
  <c r="I1813" i="8"/>
  <c r="I1814" i="8"/>
  <c r="I1815" i="8"/>
  <c r="I1816" i="8"/>
  <c r="I1817" i="8"/>
  <c r="I1818" i="8"/>
  <c r="I1819" i="8"/>
  <c r="I1820" i="8"/>
  <c r="I1821" i="8"/>
  <c r="I1822" i="8"/>
  <c r="I1823" i="8"/>
  <c r="I1824" i="8"/>
  <c r="I1825" i="8"/>
  <c r="I1826" i="8"/>
  <c r="I1827" i="8"/>
  <c r="I1828" i="8"/>
  <c r="I1829" i="8"/>
  <c r="I1830" i="8"/>
  <c r="I1831" i="8"/>
  <c r="I1832" i="8"/>
  <c r="I1833" i="8"/>
  <c r="I1834" i="8"/>
  <c r="I1835" i="8"/>
  <c r="I1836" i="8"/>
  <c r="I1837" i="8"/>
  <c r="I1838" i="8"/>
  <c r="I1839" i="8"/>
  <c r="I1840" i="8"/>
  <c r="I1841" i="8"/>
  <c r="I1842" i="8"/>
  <c r="I1843" i="8"/>
  <c r="I1844" i="8"/>
  <c r="I1845" i="8"/>
  <c r="I1846" i="8"/>
  <c r="I1847" i="8"/>
  <c r="I1848" i="8"/>
  <c r="I1849" i="8"/>
  <c r="I1850" i="8"/>
  <c r="I1851" i="8"/>
  <c r="I1852" i="8"/>
  <c r="I1853" i="8"/>
  <c r="I1854" i="8"/>
  <c r="I1855" i="8"/>
  <c r="I1856" i="8"/>
  <c r="I1857" i="8"/>
  <c r="I1858" i="8"/>
  <c r="I1859" i="8"/>
  <c r="I1860" i="8"/>
  <c r="I1861" i="8"/>
  <c r="I1862" i="8"/>
  <c r="I1863" i="8"/>
  <c r="I1864" i="8"/>
  <c r="I1865" i="8"/>
  <c r="I1866" i="8"/>
  <c r="I1867" i="8"/>
  <c r="I1868" i="8"/>
  <c r="I1869" i="8"/>
  <c r="I1870" i="8"/>
  <c r="I1871" i="8"/>
  <c r="I1872" i="8"/>
  <c r="I1873" i="8"/>
  <c r="I1874" i="8"/>
  <c r="I1875" i="8"/>
  <c r="I1876" i="8"/>
  <c r="I1877" i="8"/>
  <c r="I1878" i="8"/>
  <c r="I1879" i="8"/>
  <c r="I1880" i="8"/>
  <c r="I1881" i="8"/>
  <c r="I1882" i="8"/>
  <c r="I1883" i="8"/>
  <c r="I1884" i="8"/>
  <c r="I1885" i="8"/>
  <c r="I1886" i="8"/>
  <c r="I1887" i="8"/>
  <c r="I1888" i="8"/>
  <c r="I1889" i="8"/>
  <c r="I1890" i="8"/>
  <c r="I1891" i="8"/>
  <c r="I1892" i="8"/>
  <c r="I1893" i="8"/>
  <c r="I1894" i="8"/>
  <c r="I1895" i="8"/>
  <c r="I1896" i="8"/>
  <c r="I1897" i="8"/>
  <c r="I1898" i="8"/>
  <c r="I1899" i="8"/>
  <c r="I1900" i="8"/>
  <c r="I1901" i="8"/>
  <c r="I1902" i="8"/>
  <c r="I1903" i="8"/>
  <c r="I1904" i="8"/>
  <c r="I1905" i="8"/>
  <c r="I1906" i="8"/>
  <c r="I1907" i="8"/>
  <c r="I1908" i="8"/>
  <c r="I1909" i="8"/>
  <c r="I1910" i="8"/>
  <c r="I1911" i="8"/>
  <c r="I1912" i="8"/>
  <c r="I1913" i="8"/>
  <c r="I1914" i="8"/>
  <c r="I1915" i="8"/>
  <c r="I1916" i="8"/>
  <c r="I1917" i="8"/>
  <c r="I1918" i="8"/>
  <c r="I1919" i="8"/>
  <c r="I1920" i="8"/>
  <c r="I1921" i="8"/>
  <c r="I1922" i="8"/>
  <c r="I1923" i="8"/>
  <c r="I1924" i="8"/>
  <c r="I1925" i="8"/>
  <c r="I1926" i="8"/>
  <c r="I1927" i="8"/>
  <c r="I1928" i="8"/>
  <c r="I1929" i="8"/>
  <c r="I1930" i="8"/>
  <c r="I1931" i="8"/>
  <c r="I1932" i="8"/>
  <c r="I1933" i="8"/>
  <c r="I1934" i="8"/>
  <c r="I1935" i="8"/>
  <c r="I1936" i="8"/>
  <c r="I1937" i="8"/>
  <c r="I1938" i="8"/>
  <c r="I1939" i="8"/>
  <c r="I1940" i="8"/>
  <c r="I1941" i="8"/>
  <c r="I1942" i="8"/>
  <c r="I1943" i="8"/>
  <c r="I1944" i="8"/>
  <c r="I1945" i="8"/>
  <c r="I1946" i="8"/>
  <c r="I1947" i="8"/>
  <c r="I1948" i="8"/>
  <c r="I1949" i="8"/>
  <c r="I1950" i="8"/>
  <c r="I1951" i="8"/>
  <c r="I1952" i="8"/>
  <c r="I1953" i="8"/>
  <c r="I1954" i="8"/>
  <c r="I1955" i="8"/>
  <c r="I1956" i="8"/>
  <c r="I1957" i="8"/>
  <c r="I1958" i="8"/>
  <c r="I1959" i="8"/>
  <c r="I1960" i="8"/>
  <c r="I1961" i="8"/>
  <c r="I1962" i="8"/>
  <c r="I1963" i="8"/>
  <c r="I1964" i="8"/>
  <c r="I1965" i="8"/>
  <c r="I1966" i="8"/>
  <c r="I1967" i="8"/>
  <c r="I1968" i="8"/>
  <c r="I1969" i="8"/>
  <c r="I1970" i="8"/>
  <c r="I1971" i="8"/>
  <c r="I1972" i="8"/>
  <c r="I1973" i="8"/>
  <c r="I1974" i="8"/>
  <c r="I1975" i="8"/>
  <c r="I1976" i="8"/>
  <c r="I1977" i="8"/>
  <c r="I1978" i="8"/>
  <c r="I1979" i="8"/>
  <c r="I1980" i="8"/>
  <c r="I1981" i="8"/>
  <c r="I1982" i="8"/>
  <c r="I1983" i="8"/>
  <c r="I1984" i="8"/>
  <c r="I1985" i="8"/>
  <c r="I1986" i="8"/>
  <c r="I1987" i="8"/>
  <c r="I1988" i="8"/>
  <c r="I1989" i="8"/>
  <c r="I1990" i="8"/>
  <c r="I1991" i="8"/>
  <c r="I1992" i="8"/>
  <c r="I1993" i="8"/>
  <c r="I1994" i="8"/>
  <c r="I1995" i="8"/>
  <c r="I1996" i="8"/>
  <c r="I1997" i="8"/>
  <c r="I1998" i="8"/>
  <c r="I1999" i="8"/>
  <c r="I2000" i="8"/>
  <c r="I2001" i="8"/>
  <c r="K2" i="8"/>
  <c r="K3" i="8"/>
  <c r="K4" i="8"/>
  <c r="K5" i="8"/>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K58" i="8"/>
  <c r="K59" i="8"/>
  <c r="K60" i="8"/>
  <c r="K61" i="8"/>
  <c r="K62" i="8"/>
  <c r="K63" i="8"/>
  <c r="K64" i="8"/>
  <c r="K65" i="8"/>
  <c r="K66" i="8"/>
  <c r="K67" i="8"/>
  <c r="K68" i="8"/>
  <c r="K69" i="8"/>
  <c r="K70" i="8"/>
  <c r="K71" i="8"/>
  <c r="K72" i="8"/>
  <c r="K73" i="8"/>
  <c r="K74" i="8"/>
  <c r="K75" i="8"/>
  <c r="K76" i="8"/>
  <c r="K77" i="8"/>
  <c r="K78" i="8"/>
  <c r="K79" i="8"/>
  <c r="K80" i="8"/>
  <c r="K81" i="8"/>
  <c r="K82" i="8"/>
  <c r="K83" i="8"/>
  <c r="K84" i="8"/>
  <c r="K85" i="8"/>
  <c r="K86" i="8"/>
  <c r="K87" i="8"/>
  <c r="K88" i="8"/>
  <c r="K89" i="8"/>
  <c r="K90" i="8"/>
  <c r="K91" i="8"/>
  <c r="K92" i="8"/>
  <c r="K93" i="8"/>
  <c r="K94" i="8"/>
  <c r="K95" i="8"/>
  <c r="K96" i="8"/>
  <c r="K97" i="8"/>
  <c r="K98" i="8"/>
  <c r="K99" i="8"/>
  <c r="K100" i="8"/>
  <c r="K101" i="8"/>
  <c r="K102" i="8"/>
  <c r="K103" i="8"/>
  <c r="K104" i="8"/>
  <c r="K105" i="8"/>
  <c r="K106" i="8"/>
  <c r="K107" i="8"/>
  <c r="K108" i="8"/>
  <c r="K109" i="8"/>
  <c r="K110" i="8"/>
  <c r="K111" i="8"/>
  <c r="K112" i="8"/>
  <c r="K113" i="8"/>
  <c r="K114" i="8"/>
  <c r="K115" i="8"/>
  <c r="K116" i="8"/>
  <c r="K117" i="8"/>
  <c r="K118" i="8"/>
  <c r="K119" i="8"/>
  <c r="K120" i="8"/>
  <c r="K121" i="8"/>
  <c r="K122" i="8"/>
  <c r="K123" i="8"/>
  <c r="K124" i="8"/>
  <c r="K125" i="8"/>
  <c r="K126" i="8"/>
  <c r="K127" i="8"/>
  <c r="K128" i="8"/>
  <c r="K129" i="8"/>
  <c r="K130" i="8"/>
  <c r="K131" i="8"/>
  <c r="K132" i="8"/>
  <c r="K133" i="8"/>
  <c r="K134" i="8"/>
  <c r="K135" i="8"/>
  <c r="K136" i="8"/>
  <c r="K137" i="8"/>
  <c r="K138" i="8"/>
  <c r="K139" i="8"/>
  <c r="K140" i="8"/>
  <c r="K141" i="8"/>
  <c r="K142" i="8"/>
  <c r="K143" i="8"/>
  <c r="K144" i="8"/>
  <c r="K145" i="8"/>
  <c r="K146" i="8"/>
  <c r="K147" i="8"/>
  <c r="K148" i="8"/>
  <c r="K149" i="8"/>
  <c r="K150" i="8"/>
  <c r="K151" i="8"/>
  <c r="K152" i="8"/>
  <c r="K153" i="8"/>
  <c r="K154" i="8"/>
  <c r="K155" i="8"/>
  <c r="K156" i="8"/>
  <c r="K157" i="8"/>
  <c r="K158" i="8"/>
  <c r="K159" i="8"/>
  <c r="K160" i="8"/>
  <c r="K161" i="8"/>
  <c r="K162" i="8"/>
  <c r="K163" i="8"/>
  <c r="K164" i="8"/>
  <c r="K165" i="8"/>
  <c r="K166" i="8"/>
  <c r="K167" i="8"/>
  <c r="K168" i="8"/>
  <c r="K169" i="8"/>
  <c r="K170" i="8"/>
  <c r="K171" i="8"/>
  <c r="K172" i="8"/>
  <c r="K173" i="8"/>
  <c r="K174" i="8"/>
  <c r="K175" i="8"/>
  <c r="K176" i="8"/>
  <c r="K177" i="8"/>
  <c r="K178" i="8"/>
  <c r="K179" i="8"/>
  <c r="K180" i="8"/>
  <c r="K181" i="8"/>
  <c r="K182" i="8"/>
  <c r="K183" i="8"/>
  <c r="K184" i="8"/>
  <c r="K185" i="8"/>
  <c r="K186" i="8"/>
  <c r="K187" i="8"/>
  <c r="K188" i="8"/>
  <c r="K189" i="8"/>
  <c r="K190" i="8"/>
  <c r="K191" i="8"/>
  <c r="K192" i="8"/>
  <c r="K193" i="8"/>
  <c r="K194" i="8"/>
  <c r="K195" i="8"/>
  <c r="K196" i="8"/>
  <c r="K197" i="8"/>
  <c r="K198" i="8"/>
  <c r="K199" i="8"/>
  <c r="K200" i="8"/>
  <c r="K201" i="8"/>
  <c r="K202" i="8"/>
  <c r="K203" i="8"/>
  <c r="K204" i="8"/>
  <c r="K205" i="8"/>
  <c r="K206" i="8"/>
  <c r="K207" i="8"/>
  <c r="K208" i="8"/>
  <c r="K209" i="8"/>
  <c r="K210" i="8"/>
  <c r="K211" i="8"/>
  <c r="K212" i="8"/>
  <c r="K213" i="8"/>
  <c r="K214" i="8"/>
  <c r="K215" i="8"/>
  <c r="K216" i="8"/>
  <c r="K217" i="8"/>
  <c r="K218" i="8"/>
  <c r="K219" i="8"/>
  <c r="K220" i="8"/>
  <c r="K221" i="8"/>
  <c r="K222" i="8"/>
  <c r="K223" i="8"/>
  <c r="K224" i="8"/>
  <c r="K225" i="8"/>
  <c r="K226" i="8"/>
  <c r="K227" i="8"/>
  <c r="K228" i="8"/>
  <c r="K229" i="8"/>
  <c r="K230" i="8"/>
  <c r="K231" i="8"/>
  <c r="K232" i="8"/>
  <c r="K233" i="8"/>
  <c r="K234" i="8"/>
  <c r="K235" i="8"/>
  <c r="K236" i="8"/>
  <c r="K237" i="8"/>
  <c r="K238" i="8"/>
  <c r="K239" i="8"/>
  <c r="K240" i="8"/>
  <c r="K241" i="8"/>
  <c r="K242" i="8"/>
  <c r="K243" i="8"/>
  <c r="K244" i="8"/>
  <c r="K245" i="8"/>
  <c r="K246" i="8"/>
  <c r="K247" i="8"/>
  <c r="K248" i="8"/>
  <c r="K249" i="8"/>
  <c r="K250" i="8"/>
  <c r="K251" i="8"/>
  <c r="K252" i="8"/>
  <c r="K253" i="8"/>
  <c r="K254" i="8"/>
  <c r="K255" i="8"/>
  <c r="K256" i="8"/>
  <c r="K257" i="8"/>
  <c r="K258" i="8"/>
  <c r="K259" i="8"/>
  <c r="K260" i="8"/>
  <c r="K261" i="8"/>
  <c r="K262" i="8"/>
  <c r="K263" i="8"/>
  <c r="K264" i="8"/>
  <c r="K265" i="8"/>
  <c r="K266" i="8"/>
  <c r="K267" i="8"/>
  <c r="K268" i="8"/>
  <c r="K269" i="8"/>
  <c r="K270" i="8"/>
  <c r="K271" i="8"/>
  <c r="K272" i="8"/>
  <c r="K273" i="8"/>
  <c r="K274" i="8"/>
  <c r="K275" i="8"/>
  <c r="K276" i="8"/>
  <c r="K277" i="8"/>
  <c r="K278" i="8"/>
  <c r="K279" i="8"/>
  <c r="K280" i="8"/>
  <c r="K281" i="8"/>
  <c r="K282" i="8"/>
  <c r="K283" i="8"/>
  <c r="K284" i="8"/>
  <c r="K285" i="8"/>
  <c r="K286" i="8"/>
  <c r="K287" i="8"/>
  <c r="K288" i="8"/>
  <c r="K289" i="8"/>
  <c r="K290" i="8"/>
  <c r="K291" i="8"/>
  <c r="K292" i="8"/>
  <c r="K293" i="8"/>
  <c r="K294" i="8"/>
  <c r="K295" i="8"/>
  <c r="K296" i="8"/>
  <c r="K297" i="8"/>
  <c r="K298" i="8"/>
  <c r="K299" i="8"/>
  <c r="K300" i="8"/>
  <c r="K301" i="8"/>
  <c r="K302" i="8"/>
  <c r="K303" i="8"/>
  <c r="K304" i="8"/>
  <c r="K305" i="8"/>
  <c r="K306" i="8"/>
  <c r="K307" i="8"/>
  <c r="K308" i="8"/>
  <c r="K309" i="8"/>
  <c r="K310" i="8"/>
  <c r="K311" i="8"/>
  <c r="K312" i="8"/>
  <c r="K313" i="8"/>
  <c r="K314" i="8"/>
  <c r="K315" i="8"/>
  <c r="K316" i="8"/>
  <c r="K317" i="8"/>
  <c r="K318" i="8"/>
  <c r="K319" i="8"/>
  <c r="K320" i="8"/>
  <c r="K321" i="8"/>
  <c r="K322" i="8"/>
  <c r="K323" i="8"/>
  <c r="K324" i="8"/>
  <c r="K325" i="8"/>
  <c r="K326" i="8"/>
  <c r="K327" i="8"/>
  <c r="K328" i="8"/>
  <c r="K329" i="8"/>
  <c r="K330" i="8"/>
  <c r="K331" i="8"/>
  <c r="K332" i="8"/>
  <c r="K333" i="8"/>
  <c r="K334" i="8"/>
  <c r="K335" i="8"/>
  <c r="K336" i="8"/>
  <c r="K337" i="8"/>
  <c r="K338" i="8"/>
  <c r="K339" i="8"/>
  <c r="K340" i="8"/>
  <c r="K341" i="8"/>
  <c r="K342" i="8"/>
  <c r="K343" i="8"/>
  <c r="K344" i="8"/>
  <c r="K345" i="8"/>
  <c r="K346" i="8"/>
  <c r="K347" i="8"/>
  <c r="K348" i="8"/>
  <c r="K349" i="8"/>
  <c r="K350" i="8"/>
  <c r="K351" i="8"/>
  <c r="K352" i="8"/>
  <c r="K353" i="8"/>
  <c r="K354" i="8"/>
  <c r="K355" i="8"/>
  <c r="K356" i="8"/>
  <c r="K357" i="8"/>
  <c r="K358" i="8"/>
  <c r="K359" i="8"/>
  <c r="K360" i="8"/>
  <c r="K361" i="8"/>
  <c r="K362" i="8"/>
  <c r="K363" i="8"/>
  <c r="K364" i="8"/>
  <c r="K365" i="8"/>
  <c r="K366" i="8"/>
  <c r="K367" i="8"/>
  <c r="K368" i="8"/>
  <c r="K369" i="8"/>
  <c r="K370" i="8"/>
  <c r="K371" i="8"/>
  <c r="K372" i="8"/>
  <c r="K373" i="8"/>
  <c r="K374" i="8"/>
  <c r="K375" i="8"/>
  <c r="K376" i="8"/>
  <c r="K377" i="8"/>
  <c r="K378" i="8"/>
  <c r="K379" i="8"/>
  <c r="K380" i="8"/>
  <c r="K381" i="8"/>
  <c r="K382" i="8"/>
  <c r="K383" i="8"/>
  <c r="K384" i="8"/>
  <c r="K385" i="8"/>
  <c r="K386" i="8"/>
  <c r="K387" i="8"/>
  <c r="K388" i="8"/>
  <c r="K389" i="8"/>
  <c r="K390" i="8"/>
  <c r="K391" i="8"/>
  <c r="K392" i="8"/>
  <c r="K393" i="8"/>
  <c r="K394" i="8"/>
  <c r="K395" i="8"/>
  <c r="K396" i="8"/>
  <c r="K397" i="8"/>
  <c r="K398" i="8"/>
  <c r="K399" i="8"/>
  <c r="K400" i="8"/>
  <c r="K401" i="8"/>
  <c r="K402" i="8"/>
  <c r="K403" i="8"/>
  <c r="K404" i="8"/>
  <c r="K405" i="8"/>
  <c r="K406" i="8"/>
  <c r="K407" i="8"/>
  <c r="K408" i="8"/>
  <c r="K409" i="8"/>
  <c r="K410" i="8"/>
  <c r="K411" i="8"/>
  <c r="K412" i="8"/>
  <c r="K413" i="8"/>
  <c r="K414" i="8"/>
  <c r="K415" i="8"/>
  <c r="K416" i="8"/>
  <c r="K417" i="8"/>
  <c r="K418" i="8"/>
  <c r="K419" i="8"/>
  <c r="K420" i="8"/>
  <c r="K421" i="8"/>
  <c r="K422" i="8"/>
  <c r="K423" i="8"/>
  <c r="K424" i="8"/>
  <c r="K425" i="8"/>
  <c r="K426" i="8"/>
  <c r="K427" i="8"/>
  <c r="K428" i="8"/>
  <c r="K429" i="8"/>
  <c r="K430" i="8"/>
  <c r="K431" i="8"/>
  <c r="K432" i="8"/>
  <c r="K433" i="8"/>
  <c r="K434" i="8"/>
  <c r="K435" i="8"/>
  <c r="K436" i="8"/>
  <c r="K437" i="8"/>
  <c r="K438" i="8"/>
  <c r="K439" i="8"/>
  <c r="K440" i="8"/>
  <c r="K441" i="8"/>
  <c r="K442" i="8"/>
  <c r="K443" i="8"/>
  <c r="K444" i="8"/>
  <c r="K445" i="8"/>
  <c r="K446" i="8"/>
  <c r="K447" i="8"/>
  <c r="K448" i="8"/>
  <c r="K449" i="8"/>
  <c r="K450" i="8"/>
  <c r="K451" i="8"/>
  <c r="K452" i="8"/>
  <c r="K453" i="8"/>
  <c r="K454" i="8"/>
  <c r="K455" i="8"/>
  <c r="K456" i="8"/>
  <c r="K457" i="8"/>
  <c r="K458" i="8"/>
  <c r="K459" i="8"/>
  <c r="K460" i="8"/>
  <c r="K461" i="8"/>
  <c r="K462" i="8"/>
  <c r="K463" i="8"/>
  <c r="K464" i="8"/>
  <c r="K465" i="8"/>
  <c r="K466" i="8"/>
  <c r="K467" i="8"/>
  <c r="K468" i="8"/>
  <c r="K469" i="8"/>
  <c r="K470" i="8"/>
  <c r="K471" i="8"/>
  <c r="K472" i="8"/>
  <c r="K473" i="8"/>
  <c r="K474" i="8"/>
  <c r="K475" i="8"/>
  <c r="K476" i="8"/>
  <c r="K477" i="8"/>
  <c r="K478" i="8"/>
  <c r="K479" i="8"/>
  <c r="K480" i="8"/>
  <c r="K481" i="8"/>
  <c r="K482" i="8"/>
  <c r="K483" i="8"/>
  <c r="K484" i="8"/>
  <c r="K485" i="8"/>
  <c r="K486" i="8"/>
  <c r="K487" i="8"/>
  <c r="K488" i="8"/>
  <c r="K489" i="8"/>
  <c r="K490" i="8"/>
  <c r="K491" i="8"/>
  <c r="K492" i="8"/>
  <c r="K493" i="8"/>
  <c r="K494" i="8"/>
  <c r="K495" i="8"/>
  <c r="K496" i="8"/>
  <c r="K497" i="8"/>
  <c r="K498" i="8"/>
  <c r="K499" i="8"/>
  <c r="K500" i="8"/>
  <c r="K501" i="8"/>
  <c r="K502" i="8"/>
  <c r="K503" i="8"/>
  <c r="K504" i="8"/>
  <c r="K505" i="8"/>
  <c r="K506" i="8"/>
  <c r="K507" i="8"/>
  <c r="K508" i="8"/>
  <c r="K509" i="8"/>
  <c r="K510" i="8"/>
  <c r="K511" i="8"/>
  <c r="K512" i="8"/>
  <c r="K513" i="8"/>
  <c r="K514" i="8"/>
  <c r="K515" i="8"/>
  <c r="K516" i="8"/>
  <c r="K517" i="8"/>
  <c r="K518" i="8"/>
  <c r="K519" i="8"/>
  <c r="K520" i="8"/>
  <c r="K521" i="8"/>
  <c r="K522" i="8"/>
  <c r="K523" i="8"/>
  <c r="K524" i="8"/>
  <c r="K525" i="8"/>
  <c r="K526" i="8"/>
  <c r="K527" i="8"/>
  <c r="K528" i="8"/>
  <c r="K529" i="8"/>
  <c r="K530" i="8"/>
  <c r="K531" i="8"/>
  <c r="K532" i="8"/>
  <c r="K533" i="8"/>
  <c r="K534" i="8"/>
  <c r="K535" i="8"/>
  <c r="K536" i="8"/>
  <c r="K537" i="8"/>
  <c r="K538" i="8"/>
  <c r="K539" i="8"/>
  <c r="K540" i="8"/>
  <c r="K541" i="8"/>
  <c r="K542" i="8"/>
  <c r="K543" i="8"/>
  <c r="K544" i="8"/>
  <c r="K545" i="8"/>
  <c r="K546" i="8"/>
  <c r="K547" i="8"/>
  <c r="K548" i="8"/>
  <c r="K549" i="8"/>
  <c r="K550" i="8"/>
  <c r="K551" i="8"/>
  <c r="K552" i="8"/>
  <c r="K553" i="8"/>
  <c r="K554" i="8"/>
  <c r="K555" i="8"/>
  <c r="K556" i="8"/>
  <c r="K557" i="8"/>
  <c r="K558" i="8"/>
  <c r="K559" i="8"/>
  <c r="K560" i="8"/>
  <c r="K561" i="8"/>
  <c r="K562" i="8"/>
  <c r="K563" i="8"/>
  <c r="K564" i="8"/>
  <c r="K565" i="8"/>
  <c r="K566" i="8"/>
  <c r="K567" i="8"/>
  <c r="K568" i="8"/>
  <c r="K569" i="8"/>
  <c r="K570" i="8"/>
  <c r="K571" i="8"/>
  <c r="K572" i="8"/>
  <c r="K573" i="8"/>
  <c r="K574" i="8"/>
  <c r="K575" i="8"/>
  <c r="K576" i="8"/>
  <c r="K577" i="8"/>
  <c r="K578" i="8"/>
  <c r="K579" i="8"/>
  <c r="K580" i="8"/>
  <c r="K581" i="8"/>
  <c r="K582" i="8"/>
  <c r="K583" i="8"/>
  <c r="K584" i="8"/>
  <c r="K585" i="8"/>
  <c r="K586" i="8"/>
  <c r="K587" i="8"/>
  <c r="K588" i="8"/>
  <c r="K589" i="8"/>
  <c r="K590" i="8"/>
  <c r="K591" i="8"/>
  <c r="K592" i="8"/>
  <c r="K593" i="8"/>
  <c r="K594" i="8"/>
  <c r="K595" i="8"/>
  <c r="K596" i="8"/>
  <c r="K597" i="8"/>
  <c r="K598" i="8"/>
  <c r="K599" i="8"/>
  <c r="K600" i="8"/>
  <c r="K601" i="8"/>
  <c r="K602" i="8"/>
  <c r="K603" i="8"/>
  <c r="K604" i="8"/>
  <c r="K605" i="8"/>
  <c r="K606" i="8"/>
  <c r="K607" i="8"/>
  <c r="K608" i="8"/>
  <c r="K609" i="8"/>
  <c r="K610" i="8"/>
  <c r="K611" i="8"/>
  <c r="K612" i="8"/>
  <c r="K613" i="8"/>
  <c r="K614" i="8"/>
  <c r="K615" i="8"/>
  <c r="K616" i="8"/>
  <c r="K617" i="8"/>
  <c r="K618" i="8"/>
  <c r="K619" i="8"/>
  <c r="K620" i="8"/>
  <c r="K621" i="8"/>
  <c r="K622" i="8"/>
  <c r="K623" i="8"/>
  <c r="K624" i="8"/>
  <c r="K625" i="8"/>
  <c r="K626" i="8"/>
  <c r="K627" i="8"/>
  <c r="K628" i="8"/>
  <c r="K629" i="8"/>
  <c r="K630" i="8"/>
  <c r="K631" i="8"/>
  <c r="K632" i="8"/>
  <c r="K633" i="8"/>
  <c r="K634" i="8"/>
  <c r="K635" i="8"/>
  <c r="K636" i="8"/>
  <c r="K637" i="8"/>
  <c r="K638" i="8"/>
  <c r="K639" i="8"/>
  <c r="K640" i="8"/>
  <c r="K641" i="8"/>
  <c r="K642" i="8"/>
  <c r="K643" i="8"/>
  <c r="K644" i="8"/>
  <c r="K645" i="8"/>
  <c r="K646" i="8"/>
  <c r="K647" i="8"/>
  <c r="K648" i="8"/>
  <c r="K649" i="8"/>
  <c r="K650" i="8"/>
  <c r="K651" i="8"/>
  <c r="K652" i="8"/>
  <c r="K653" i="8"/>
  <c r="K654" i="8"/>
  <c r="K655" i="8"/>
  <c r="K656" i="8"/>
  <c r="K657" i="8"/>
  <c r="K658" i="8"/>
  <c r="K659" i="8"/>
  <c r="K660" i="8"/>
  <c r="K661" i="8"/>
  <c r="K662" i="8"/>
  <c r="K663" i="8"/>
  <c r="K664" i="8"/>
  <c r="K665" i="8"/>
  <c r="K666" i="8"/>
  <c r="K667" i="8"/>
  <c r="K668" i="8"/>
  <c r="K669" i="8"/>
  <c r="K670" i="8"/>
  <c r="K671" i="8"/>
  <c r="K672" i="8"/>
  <c r="K673" i="8"/>
  <c r="K674" i="8"/>
  <c r="K675" i="8"/>
  <c r="K676" i="8"/>
  <c r="K677" i="8"/>
  <c r="K678" i="8"/>
  <c r="K679" i="8"/>
  <c r="K680" i="8"/>
  <c r="K681" i="8"/>
  <c r="K682" i="8"/>
  <c r="K683" i="8"/>
  <c r="K684" i="8"/>
  <c r="K685" i="8"/>
  <c r="K686" i="8"/>
  <c r="K687" i="8"/>
  <c r="K688" i="8"/>
  <c r="K689" i="8"/>
  <c r="K690" i="8"/>
  <c r="K691" i="8"/>
  <c r="K692" i="8"/>
  <c r="K693" i="8"/>
  <c r="K694" i="8"/>
  <c r="K695" i="8"/>
  <c r="K696" i="8"/>
  <c r="K697" i="8"/>
  <c r="K698" i="8"/>
  <c r="K699" i="8"/>
  <c r="K700" i="8"/>
  <c r="K701" i="8"/>
  <c r="K702" i="8"/>
  <c r="K703" i="8"/>
  <c r="K704" i="8"/>
  <c r="K705" i="8"/>
  <c r="K706" i="8"/>
  <c r="K707" i="8"/>
  <c r="K708" i="8"/>
  <c r="K709" i="8"/>
  <c r="K710" i="8"/>
  <c r="K711" i="8"/>
  <c r="K712" i="8"/>
  <c r="K713" i="8"/>
  <c r="K714" i="8"/>
  <c r="K715" i="8"/>
  <c r="K716" i="8"/>
  <c r="K717" i="8"/>
  <c r="K718" i="8"/>
  <c r="K719" i="8"/>
  <c r="K720" i="8"/>
  <c r="K721" i="8"/>
  <c r="K722" i="8"/>
  <c r="K723" i="8"/>
  <c r="K724" i="8"/>
  <c r="K725" i="8"/>
  <c r="K726" i="8"/>
  <c r="K727" i="8"/>
  <c r="K728" i="8"/>
  <c r="K729" i="8"/>
  <c r="K730" i="8"/>
  <c r="K731" i="8"/>
  <c r="K732" i="8"/>
  <c r="K733" i="8"/>
  <c r="K734" i="8"/>
  <c r="K735" i="8"/>
  <c r="K736" i="8"/>
  <c r="K737" i="8"/>
  <c r="K738" i="8"/>
  <c r="K739" i="8"/>
  <c r="K740" i="8"/>
  <c r="K741" i="8"/>
  <c r="K742" i="8"/>
  <c r="K743" i="8"/>
  <c r="K744" i="8"/>
  <c r="K745" i="8"/>
  <c r="K746" i="8"/>
  <c r="K747" i="8"/>
  <c r="K748" i="8"/>
  <c r="K749" i="8"/>
  <c r="K750" i="8"/>
  <c r="K751" i="8"/>
  <c r="K752" i="8"/>
  <c r="K753" i="8"/>
  <c r="K754" i="8"/>
  <c r="K755" i="8"/>
  <c r="K756" i="8"/>
  <c r="K757" i="8"/>
  <c r="K758" i="8"/>
  <c r="K759" i="8"/>
  <c r="K760" i="8"/>
  <c r="K761" i="8"/>
  <c r="K762" i="8"/>
  <c r="K763" i="8"/>
  <c r="K764" i="8"/>
  <c r="K765" i="8"/>
  <c r="K766" i="8"/>
  <c r="K767" i="8"/>
  <c r="K768" i="8"/>
  <c r="K769" i="8"/>
  <c r="K770" i="8"/>
  <c r="K771" i="8"/>
  <c r="K772" i="8"/>
  <c r="K773" i="8"/>
  <c r="K774" i="8"/>
  <c r="K775" i="8"/>
  <c r="K776" i="8"/>
  <c r="K777" i="8"/>
  <c r="K778" i="8"/>
  <c r="K779" i="8"/>
  <c r="K780" i="8"/>
  <c r="K781" i="8"/>
  <c r="K782" i="8"/>
  <c r="K783" i="8"/>
  <c r="K784" i="8"/>
  <c r="K785" i="8"/>
  <c r="K786" i="8"/>
  <c r="K787" i="8"/>
  <c r="K788" i="8"/>
  <c r="K789" i="8"/>
  <c r="K790" i="8"/>
  <c r="K791" i="8"/>
  <c r="K792" i="8"/>
  <c r="K793" i="8"/>
  <c r="K794" i="8"/>
  <c r="K795" i="8"/>
  <c r="K796" i="8"/>
  <c r="K797" i="8"/>
  <c r="K798" i="8"/>
  <c r="K799" i="8"/>
  <c r="K800" i="8"/>
  <c r="K801" i="8"/>
  <c r="K802" i="8"/>
  <c r="K803" i="8"/>
  <c r="K804" i="8"/>
  <c r="K805" i="8"/>
  <c r="K806" i="8"/>
  <c r="K807" i="8"/>
  <c r="K808" i="8"/>
  <c r="K809" i="8"/>
  <c r="K810" i="8"/>
  <c r="K811" i="8"/>
  <c r="K812" i="8"/>
  <c r="K813" i="8"/>
  <c r="K814" i="8"/>
  <c r="K815" i="8"/>
  <c r="K816" i="8"/>
  <c r="K817" i="8"/>
  <c r="K818" i="8"/>
  <c r="K819" i="8"/>
  <c r="K820" i="8"/>
  <c r="K821" i="8"/>
  <c r="K822" i="8"/>
  <c r="K823" i="8"/>
  <c r="K824" i="8"/>
  <c r="K825" i="8"/>
  <c r="K826" i="8"/>
  <c r="K827" i="8"/>
  <c r="K828" i="8"/>
  <c r="K829" i="8"/>
  <c r="K830" i="8"/>
  <c r="K831" i="8"/>
  <c r="K832" i="8"/>
  <c r="K833" i="8"/>
  <c r="K834" i="8"/>
  <c r="K835" i="8"/>
  <c r="K836" i="8"/>
  <c r="K837" i="8"/>
  <c r="K838" i="8"/>
  <c r="K839" i="8"/>
  <c r="K840" i="8"/>
  <c r="K841" i="8"/>
  <c r="K842" i="8"/>
  <c r="K843" i="8"/>
  <c r="K844" i="8"/>
  <c r="K845" i="8"/>
  <c r="K846" i="8"/>
  <c r="K847" i="8"/>
  <c r="K848" i="8"/>
  <c r="K849" i="8"/>
  <c r="K850" i="8"/>
  <c r="K851" i="8"/>
  <c r="K852" i="8"/>
  <c r="K853" i="8"/>
  <c r="K854" i="8"/>
  <c r="K855" i="8"/>
  <c r="K856" i="8"/>
  <c r="K857" i="8"/>
  <c r="K858" i="8"/>
  <c r="K859" i="8"/>
  <c r="K860" i="8"/>
  <c r="K861" i="8"/>
  <c r="K862" i="8"/>
  <c r="K863" i="8"/>
  <c r="K864" i="8"/>
  <c r="K865" i="8"/>
  <c r="K866" i="8"/>
  <c r="K867" i="8"/>
  <c r="K868" i="8"/>
  <c r="K869" i="8"/>
  <c r="K870" i="8"/>
  <c r="K871" i="8"/>
  <c r="K872" i="8"/>
  <c r="K873" i="8"/>
  <c r="K874" i="8"/>
  <c r="K875" i="8"/>
  <c r="K876" i="8"/>
  <c r="K877" i="8"/>
  <c r="K878" i="8"/>
  <c r="K879" i="8"/>
  <c r="K880" i="8"/>
  <c r="K881" i="8"/>
  <c r="K882" i="8"/>
  <c r="K883" i="8"/>
  <c r="K884" i="8"/>
  <c r="K885" i="8"/>
  <c r="K886" i="8"/>
  <c r="K887" i="8"/>
  <c r="K888" i="8"/>
  <c r="K889" i="8"/>
  <c r="K890" i="8"/>
  <c r="K891" i="8"/>
  <c r="K892" i="8"/>
  <c r="K893" i="8"/>
  <c r="K894" i="8"/>
  <c r="K895" i="8"/>
  <c r="K896" i="8"/>
  <c r="K897" i="8"/>
  <c r="K898" i="8"/>
  <c r="K899" i="8"/>
  <c r="K900" i="8"/>
  <c r="K901" i="8"/>
  <c r="K902" i="8"/>
  <c r="K903" i="8"/>
  <c r="K904" i="8"/>
  <c r="K905" i="8"/>
  <c r="K906" i="8"/>
  <c r="K907" i="8"/>
  <c r="K908" i="8"/>
  <c r="K909" i="8"/>
  <c r="K910" i="8"/>
  <c r="K911" i="8"/>
  <c r="K912" i="8"/>
  <c r="K913" i="8"/>
  <c r="K914" i="8"/>
  <c r="K915" i="8"/>
  <c r="K916" i="8"/>
  <c r="K917" i="8"/>
  <c r="K918" i="8"/>
  <c r="K919" i="8"/>
  <c r="K920" i="8"/>
  <c r="K921" i="8"/>
  <c r="K922" i="8"/>
  <c r="K923" i="8"/>
  <c r="K924" i="8"/>
  <c r="K925" i="8"/>
  <c r="K926" i="8"/>
  <c r="K927" i="8"/>
  <c r="K928" i="8"/>
  <c r="K929" i="8"/>
  <c r="K930" i="8"/>
  <c r="K931" i="8"/>
  <c r="K932" i="8"/>
  <c r="K933" i="8"/>
  <c r="K934" i="8"/>
  <c r="K935" i="8"/>
  <c r="K936" i="8"/>
  <c r="K937" i="8"/>
  <c r="K938" i="8"/>
  <c r="K939" i="8"/>
  <c r="K940" i="8"/>
  <c r="K941" i="8"/>
  <c r="K942" i="8"/>
  <c r="K943" i="8"/>
  <c r="K944" i="8"/>
  <c r="K945" i="8"/>
  <c r="K946" i="8"/>
  <c r="K947" i="8"/>
  <c r="K948" i="8"/>
  <c r="K949" i="8"/>
  <c r="K950" i="8"/>
  <c r="K951" i="8"/>
  <c r="K952" i="8"/>
  <c r="K953" i="8"/>
  <c r="K954" i="8"/>
  <c r="K955" i="8"/>
  <c r="K956" i="8"/>
  <c r="K957" i="8"/>
  <c r="K958" i="8"/>
  <c r="K959" i="8"/>
  <c r="K960" i="8"/>
  <c r="K961" i="8"/>
  <c r="K962" i="8"/>
  <c r="K963" i="8"/>
  <c r="K964" i="8"/>
  <c r="K965" i="8"/>
  <c r="K966" i="8"/>
  <c r="K967" i="8"/>
  <c r="K968" i="8"/>
  <c r="K969" i="8"/>
  <c r="K970" i="8"/>
  <c r="K971" i="8"/>
  <c r="K972" i="8"/>
  <c r="K973" i="8"/>
  <c r="K974" i="8"/>
  <c r="K975" i="8"/>
  <c r="K976" i="8"/>
  <c r="K977" i="8"/>
  <c r="K978" i="8"/>
  <c r="K979" i="8"/>
  <c r="K980" i="8"/>
  <c r="K981" i="8"/>
  <c r="K982" i="8"/>
  <c r="K983" i="8"/>
  <c r="K984" i="8"/>
  <c r="K985" i="8"/>
  <c r="K986" i="8"/>
  <c r="K987" i="8"/>
  <c r="K988" i="8"/>
  <c r="K989" i="8"/>
  <c r="K990" i="8"/>
  <c r="K991" i="8"/>
  <c r="K992" i="8"/>
  <c r="K993" i="8"/>
  <c r="K994" i="8"/>
  <c r="K995" i="8"/>
  <c r="K996" i="8"/>
  <c r="K997" i="8"/>
  <c r="K998" i="8"/>
  <c r="K999" i="8"/>
  <c r="K1000" i="8"/>
  <c r="K1001" i="8"/>
  <c r="K1002" i="8"/>
  <c r="K1003" i="8"/>
  <c r="K1004" i="8"/>
  <c r="K1005" i="8"/>
  <c r="K1006" i="8"/>
  <c r="K1007" i="8"/>
  <c r="K1008" i="8"/>
  <c r="K1009" i="8"/>
  <c r="K1010" i="8"/>
  <c r="K1011" i="8"/>
  <c r="K1012" i="8"/>
  <c r="K1013" i="8"/>
  <c r="K1014" i="8"/>
  <c r="K1015" i="8"/>
  <c r="K1016" i="8"/>
  <c r="K1017" i="8"/>
  <c r="K1018" i="8"/>
  <c r="K1019" i="8"/>
  <c r="K1020" i="8"/>
  <c r="K1021" i="8"/>
  <c r="K1022" i="8"/>
  <c r="K1023" i="8"/>
  <c r="K1024" i="8"/>
  <c r="K1025" i="8"/>
  <c r="K1026" i="8"/>
  <c r="K1027" i="8"/>
  <c r="K1028" i="8"/>
  <c r="K1029" i="8"/>
  <c r="K1030" i="8"/>
  <c r="K1031" i="8"/>
  <c r="K1032" i="8"/>
  <c r="K1033" i="8"/>
  <c r="K1034" i="8"/>
  <c r="K1035" i="8"/>
  <c r="K1036" i="8"/>
  <c r="K1037" i="8"/>
  <c r="K1038" i="8"/>
  <c r="K1039" i="8"/>
  <c r="K1040" i="8"/>
  <c r="K1041" i="8"/>
  <c r="K1042" i="8"/>
  <c r="K1043" i="8"/>
  <c r="K1044" i="8"/>
  <c r="K1045" i="8"/>
  <c r="K1046" i="8"/>
  <c r="K1047" i="8"/>
  <c r="K1048" i="8"/>
  <c r="K1049" i="8"/>
  <c r="K1050" i="8"/>
  <c r="K1051" i="8"/>
  <c r="K1052" i="8"/>
  <c r="K1053" i="8"/>
  <c r="K1054" i="8"/>
  <c r="K1055" i="8"/>
  <c r="K1056" i="8"/>
  <c r="K1057" i="8"/>
  <c r="K1058" i="8"/>
  <c r="K1059" i="8"/>
  <c r="K1060" i="8"/>
  <c r="K1061" i="8"/>
  <c r="K1062" i="8"/>
  <c r="K1063" i="8"/>
  <c r="K1064" i="8"/>
  <c r="K1065" i="8"/>
  <c r="K1066" i="8"/>
  <c r="K1067" i="8"/>
  <c r="K1068" i="8"/>
  <c r="K1069" i="8"/>
  <c r="K1070" i="8"/>
  <c r="K1071" i="8"/>
  <c r="K1072" i="8"/>
  <c r="K1073" i="8"/>
  <c r="K1074" i="8"/>
  <c r="K1075" i="8"/>
  <c r="K1076" i="8"/>
  <c r="K1077" i="8"/>
  <c r="K1078" i="8"/>
  <c r="K1079" i="8"/>
  <c r="K1080" i="8"/>
  <c r="K1081" i="8"/>
  <c r="K1082" i="8"/>
  <c r="K1083" i="8"/>
  <c r="K1084" i="8"/>
  <c r="K1085" i="8"/>
  <c r="K1086" i="8"/>
  <c r="K1087" i="8"/>
  <c r="K1088" i="8"/>
  <c r="K1089" i="8"/>
  <c r="K1090" i="8"/>
  <c r="K1091" i="8"/>
  <c r="K1092" i="8"/>
  <c r="K1093" i="8"/>
  <c r="K1094" i="8"/>
  <c r="K1095" i="8"/>
  <c r="K1096" i="8"/>
  <c r="K1097" i="8"/>
  <c r="K1098" i="8"/>
  <c r="K1099" i="8"/>
  <c r="K1100" i="8"/>
  <c r="K1101" i="8"/>
  <c r="K1102" i="8"/>
  <c r="K1103" i="8"/>
  <c r="K1104" i="8"/>
  <c r="K1105" i="8"/>
  <c r="K1106" i="8"/>
  <c r="K1107" i="8"/>
  <c r="K1108" i="8"/>
  <c r="K1109" i="8"/>
  <c r="K1110" i="8"/>
  <c r="K1111" i="8"/>
  <c r="K1112" i="8"/>
  <c r="K1113" i="8"/>
  <c r="K1114" i="8"/>
  <c r="K1115" i="8"/>
  <c r="K1116" i="8"/>
  <c r="K1117" i="8"/>
  <c r="K1118" i="8"/>
  <c r="K1119" i="8"/>
  <c r="K1120" i="8"/>
  <c r="K1121" i="8"/>
  <c r="K1122" i="8"/>
  <c r="K1123" i="8"/>
  <c r="K1124" i="8"/>
  <c r="K1125" i="8"/>
  <c r="K1126" i="8"/>
  <c r="K1127" i="8"/>
  <c r="K1128" i="8"/>
  <c r="K1129" i="8"/>
  <c r="K1130" i="8"/>
  <c r="K1131" i="8"/>
  <c r="K1132" i="8"/>
  <c r="K1133" i="8"/>
  <c r="K1134" i="8"/>
  <c r="K1135" i="8"/>
  <c r="K1136" i="8"/>
  <c r="K1137" i="8"/>
  <c r="K1138" i="8"/>
  <c r="K1139" i="8"/>
  <c r="K1140" i="8"/>
  <c r="K1141" i="8"/>
  <c r="K1142" i="8"/>
  <c r="K1143" i="8"/>
  <c r="K1144" i="8"/>
  <c r="K1145" i="8"/>
  <c r="K1146" i="8"/>
  <c r="K1147" i="8"/>
  <c r="K1148" i="8"/>
  <c r="K1149" i="8"/>
  <c r="K1150" i="8"/>
  <c r="K1151" i="8"/>
  <c r="K1152" i="8"/>
  <c r="K1153" i="8"/>
  <c r="K1154" i="8"/>
  <c r="K1155" i="8"/>
  <c r="K1156" i="8"/>
  <c r="K1157" i="8"/>
  <c r="K1158" i="8"/>
  <c r="K1159" i="8"/>
  <c r="K1160" i="8"/>
  <c r="K1161" i="8"/>
  <c r="K1162" i="8"/>
  <c r="K1163" i="8"/>
  <c r="K1164" i="8"/>
  <c r="K1165" i="8"/>
  <c r="K1166" i="8"/>
  <c r="K1167" i="8"/>
  <c r="K1168" i="8"/>
  <c r="K1169" i="8"/>
  <c r="K1170" i="8"/>
  <c r="K1171" i="8"/>
  <c r="K1172" i="8"/>
  <c r="K1173" i="8"/>
  <c r="K1174" i="8"/>
  <c r="K1175" i="8"/>
  <c r="K1176" i="8"/>
  <c r="K1177" i="8"/>
  <c r="K1178" i="8"/>
  <c r="K1179" i="8"/>
  <c r="K1180" i="8"/>
  <c r="K1181" i="8"/>
  <c r="K1182" i="8"/>
  <c r="K1183" i="8"/>
  <c r="K1184" i="8"/>
  <c r="K1185" i="8"/>
  <c r="K1186" i="8"/>
  <c r="K1187" i="8"/>
  <c r="K1188" i="8"/>
  <c r="K1189" i="8"/>
  <c r="K1190" i="8"/>
  <c r="K1191" i="8"/>
  <c r="K1192" i="8"/>
  <c r="K1193" i="8"/>
  <c r="K1194" i="8"/>
  <c r="K1195" i="8"/>
  <c r="K1196" i="8"/>
  <c r="K1197" i="8"/>
  <c r="K1198" i="8"/>
  <c r="K1199" i="8"/>
  <c r="K1200" i="8"/>
  <c r="K1201" i="8"/>
  <c r="K1202" i="8"/>
  <c r="K1203" i="8"/>
  <c r="K1204" i="8"/>
  <c r="K1205" i="8"/>
  <c r="K1206" i="8"/>
  <c r="K1207" i="8"/>
  <c r="K1208" i="8"/>
  <c r="K1209" i="8"/>
  <c r="K1210" i="8"/>
  <c r="K1211" i="8"/>
  <c r="K1212" i="8"/>
  <c r="K1213" i="8"/>
  <c r="K1214" i="8"/>
  <c r="K1215" i="8"/>
  <c r="K1216" i="8"/>
  <c r="K1217" i="8"/>
  <c r="K1218" i="8"/>
  <c r="K1219" i="8"/>
  <c r="K1220" i="8"/>
  <c r="K1221" i="8"/>
  <c r="K1222" i="8"/>
  <c r="K1223" i="8"/>
  <c r="K1224" i="8"/>
  <c r="K1225" i="8"/>
  <c r="K1226" i="8"/>
  <c r="K1227" i="8"/>
  <c r="K1228" i="8"/>
  <c r="K1229" i="8"/>
  <c r="K1230" i="8"/>
  <c r="K1231" i="8"/>
  <c r="K1232" i="8"/>
  <c r="K1233" i="8"/>
  <c r="K1234" i="8"/>
  <c r="K1235" i="8"/>
  <c r="K1236" i="8"/>
  <c r="K1237" i="8"/>
  <c r="K1238" i="8"/>
  <c r="K1239" i="8"/>
  <c r="K1240" i="8"/>
  <c r="K1241" i="8"/>
  <c r="K1242" i="8"/>
  <c r="K1243" i="8"/>
  <c r="K1244" i="8"/>
  <c r="K1245" i="8"/>
  <c r="K1246" i="8"/>
  <c r="K1247" i="8"/>
  <c r="K1248" i="8"/>
  <c r="K1249" i="8"/>
  <c r="K1250" i="8"/>
  <c r="K1251" i="8"/>
  <c r="K1252" i="8"/>
  <c r="K1253" i="8"/>
  <c r="K1254" i="8"/>
  <c r="K1255" i="8"/>
  <c r="K1256" i="8"/>
  <c r="K1257" i="8"/>
  <c r="K1258" i="8"/>
  <c r="K1259" i="8"/>
  <c r="K1260" i="8"/>
  <c r="K1261" i="8"/>
  <c r="K1262" i="8"/>
  <c r="K1263" i="8"/>
  <c r="K1264" i="8"/>
  <c r="K1265" i="8"/>
  <c r="K1266" i="8"/>
  <c r="K1267" i="8"/>
  <c r="K1268" i="8"/>
  <c r="K1269" i="8"/>
  <c r="K1270" i="8"/>
  <c r="K1271" i="8"/>
  <c r="K1272" i="8"/>
  <c r="K1273" i="8"/>
  <c r="K1274" i="8"/>
  <c r="K1275" i="8"/>
  <c r="K1276" i="8"/>
  <c r="K1277" i="8"/>
  <c r="K1278" i="8"/>
  <c r="K1279" i="8"/>
  <c r="K1280" i="8"/>
  <c r="K1281" i="8"/>
  <c r="K1282" i="8"/>
  <c r="K1283" i="8"/>
  <c r="K1284" i="8"/>
  <c r="K1285" i="8"/>
  <c r="K1286" i="8"/>
  <c r="K1287" i="8"/>
  <c r="K1288" i="8"/>
  <c r="K1289" i="8"/>
  <c r="K1290" i="8"/>
  <c r="K1291" i="8"/>
  <c r="K1292" i="8"/>
  <c r="K1293" i="8"/>
  <c r="K1294" i="8"/>
  <c r="K1295" i="8"/>
  <c r="K1296" i="8"/>
  <c r="K1297" i="8"/>
  <c r="K1298" i="8"/>
  <c r="K1299" i="8"/>
  <c r="K1300" i="8"/>
  <c r="K1301" i="8"/>
  <c r="K1302" i="8"/>
  <c r="K1303" i="8"/>
  <c r="K1304" i="8"/>
  <c r="K1305" i="8"/>
  <c r="K1306" i="8"/>
  <c r="K1307" i="8"/>
  <c r="K1308" i="8"/>
  <c r="K1309" i="8"/>
  <c r="K1310" i="8"/>
  <c r="K1311" i="8"/>
  <c r="K1312" i="8"/>
  <c r="K1313" i="8"/>
  <c r="K1314" i="8"/>
  <c r="K1315" i="8"/>
  <c r="K1316" i="8"/>
  <c r="K1317" i="8"/>
  <c r="K1318" i="8"/>
  <c r="K1319" i="8"/>
  <c r="K1320" i="8"/>
  <c r="K1321" i="8"/>
  <c r="K1322" i="8"/>
  <c r="K1323" i="8"/>
  <c r="K1324" i="8"/>
  <c r="K1325" i="8"/>
  <c r="K1326" i="8"/>
  <c r="K1327" i="8"/>
  <c r="K1328" i="8"/>
  <c r="K1329" i="8"/>
  <c r="K1330" i="8"/>
  <c r="K1331" i="8"/>
  <c r="K1332" i="8"/>
  <c r="K1333" i="8"/>
  <c r="K1334" i="8"/>
  <c r="K1335" i="8"/>
  <c r="K1336" i="8"/>
  <c r="K1337" i="8"/>
  <c r="K1338" i="8"/>
  <c r="K1339" i="8"/>
  <c r="K1340" i="8"/>
  <c r="K1341" i="8"/>
  <c r="K1342" i="8"/>
  <c r="K1343" i="8"/>
  <c r="K1344" i="8"/>
  <c r="K1345" i="8"/>
  <c r="K1346" i="8"/>
  <c r="K1347" i="8"/>
  <c r="K1348" i="8"/>
  <c r="K1349" i="8"/>
  <c r="K1350" i="8"/>
  <c r="K1351" i="8"/>
  <c r="K1352" i="8"/>
  <c r="K1353" i="8"/>
  <c r="K1354" i="8"/>
  <c r="K1355" i="8"/>
  <c r="K1356" i="8"/>
  <c r="K1357" i="8"/>
  <c r="K1358" i="8"/>
  <c r="K1359" i="8"/>
  <c r="K1360" i="8"/>
  <c r="K1361" i="8"/>
  <c r="K1362" i="8"/>
  <c r="K1363" i="8"/>
  <c r="K1364" i="8"/>
  <c r="K1365" i="8"/>
  <c r="K1366" i="8"/>
  <c r="K1367" i="8"/>
  <c r="K1368" i="8"/>
  <c r="K1369" i="8"/>
  <c r="K1370" i="8"/>
  <c r="K1371" i="8"/>
  <c r="K1372" i="8"/>
  <c r="K1373" i="8"/>
  <c r="K1374" i="8"/>
  <c r="K1375" i="8"/>
  <c r="K1376" i="8"/>
  <c r="K1377" i="8"/>
  <c r="K1378" i="8"/>
  <c r="K1379" i="8"/>
  <c r="K1380" i="8"/>
  <c r="K1381" i="8"/>
  <c r="K1382" i="8"/>
  <c r="K1383" i="8"/>
  <c r="K1384" i="8"/>
  <c r="K1385" i="8"/>
  <c r="K1386" i="8"/>
  <c r="K1387" i="8"/>
  <c r="K1388" i="8"/>
  <c r="K1389" i="8"/>
  <c r="K1390" i="8"/>
  <c r="K1391" i="8"/>
  <c r="K1392" i="8"/>
  <c r="K1393" i="8"/>
  <c r="K1394" i="8"/>
  <c r="K1395" i="8"/>
  <c r="K1396" i="8"/>
  <c r="K1397" i="8"/>
  <c r="K1398" i="8"/>
  <c r="K1399" i="8"/>
  <c r="K1400" i="8"/>
  <c r="K1401" i="8"/>
  <c r="K1402" i="8"/>
  <c r="K1403" i="8"/>
  <c r="K1404" i="8"/>
  <c r="K1405" i="8"/>
  <c r="K1406" i="8"/>
  <c r="K1407" i="8"/>
  <c r="K1408" i="8"/>
  <c r="K1409" i="8"/>
  <c r="K1410" i="8"/>
  <c r="K1411" i="8"/>
  <c r="K1412" i="8"/>
  <c r="K1413" i="8"/>
  <c r="K1414" i="8"/>
  <c r="K1415" i="8"/>
  <c r="K1416" i="8"/>
  <c r="K1417" i="8"/>
  <c r="K1418" i="8"/>
  <c r="K1419" i="8"/>
  <c r="K1420" i="8"/>
  <c r="K1421" i="8"/>
  <c r="K1422" i="8"/>
  <c r="K1423" i="8"/>
  <c r="K1424" i="8"/>
  <c r="K1425" i="8"/>
  <c r="K1426" i="8"/>
  <c r="K1427" i="8"/>
  <c r="K1428" i="8"/>
  <c r="K1429" i="8"/>
  <c r="K1430" i="8"/>
  <c r="K1431" i="8"/>
  <c r="K1432" i="8"/>
  <c r="K1433" i="8"/>
  <c r="K1434" i="8"/>
  <c r="K1435" i="8"/>
  <c r="K1436" i="8"/>
  <c r="K1437" i="8"/>
  <c r="K1438" i="8"/>
  <c r="K1439" i="8"/>
  <c r="K1440" i="8"/>
  <c r="K1441" i="8"/>
  <c r="K1442" i="8"/>
  <c r="K1443" i="8"/>
  <c r="K1444" i="8"/>
  <c r="K1445" i="8"/>
  <c r="K1446" i="8"/>
  <c r="K1447" i="8"/>
  <c r="K1448" i="8"/>
  <c r="K1449" i="8"/>
  <c r="K1450" i="8"/>
  <c r="K1451" i="8"/>
  <c r="K1452" i="8"/>
  <c r="K1453" i="8"/>
  <c r="K1454" i="8"/>
  <c r="K1455" i="8"/>
  <c r="K1456" i="8"/>
  <c r="K1457" i="8"/>
  <c r="K1458" i="8"/>
  <c r="K1459" i="8"/>
  <c r="K1460" i="8"/>
  <c r="K1461" i="8"/>
  <c r="K1462" i="8"/>
  <c r="K1463" i="8"/>
  <c r="K1464" i="8"/>
  <c r="K1465" i="8"/>
  <c r="K1466" i="8"/>
  <c r="K1467" i="8"/>
  <c r="K1468" i="8"/>
  <c r="K1469" i="8"/>
  <c r="K1470" i="8"/>
  <c r="K1471" i="8"/>
  <c r="K1472" i="8"/>
  <c r="K1473" i="8"/>
  <c r="K1474" i="8"/>
  <c r="K1475" i="8"/>
  <c r="K1476" i="8"/>
  <c r="K1477" i="8"/>
  <c r="K1478" i="8"/>
  <c r="K1479" i="8"/>
  <c r="K1480" i="8"/>
  <c r="K1481" i="8"/>
  <c r="K1482" i="8"/>
  <c r="K1483" i="8"/>
  <c r="K1484" i="8"/>
  <c r="K1485" i="8"/>
  <c r="K1486" i="8"/>
  <c r="K1487" i="8"/>
  <c r="K1488" i="8"/>
  <c r="K1489" i="8"/>
  <c r="K1490" i="8"/>
  <c r="K1491" i="8"/>
  <c r="K1492" i="8"/>
  <c r="K1493" i="8"/>
  <c r="K1494" i="8"/>
  <c r="K1495" i="8"/>
  <c r="K1496" i="8"/>
  <c r="K1497" i="8"/>
  <c r="K1498" i="8"/>
  <c r="K1499" i="8"/>
  <c r="K1500" i="8"/>
  <c r="K1501" i="8"/>
  <c r="K1502" i="8"/>
  <c r="K1503" i="8"/>
  <c r="K1504" i="8"/>
  <c r="K1505" i="8"/>
  <c r="K1506" i="8"/>
  <c r="K1507" i="8"/>
  <c r="K1508" i="8"/>
  <c r="K1509" i="8"/>
  <c r="K1510" i="8"/>
  <c r="K1511" i="8"/>
  <c r="K1512" i="8"/>
  <c r="K1513" i="8"/>
  <c r="K1514" i="8"/>
  <c r="K1515" i="8"/>
  <c r="K1516" i="8"/>
  <c r="K1517" i="8"/>
  <c r="K1518" i="8"/>
  <c r="K1519" i="8"/>
  <c r="K1520" i="8"/>
  <c r="K1521" i="8"/>
  <c r="K1522" i="8"/>
  <c r="K1523" i="8"/>
  <c r="K1524" i="8"/>
  <c r="K1525" i="8"/>
  <c r="K1526" i="8"/>
  <c r="K1527" i="8"/>
  <c r="K1528" i="8"/>
  <c r="K1529" i="8"/>
  <c r="K1530" i="8"/>
  <c r="K1531" i="8"/>
  <c r="K1532" i="8"/>
  <c r="K1533" i="8"/>
  <c r="K1534" i="8"/>
  <c r="K1535" i="8"/>
  <c r="K1536" i="8"/>
  <c r="K1537" i="8"/>
  <c r="K1538" i="8"/>
  <c r="K1539" i="8"/>
  <c r="K1540" i="8"/>
  <c r="K1541" i="8"/>
  <c r="K1542" i="8"/>
  <c r="K1543" i="8"/>
  <c r="K1544" i="8"/>
  <c r="K1545" i="8"/>
  <c r="K1546" i="8"/>
  <c r="K1547" i="8"/>
  <c r="K1548" i="8"/>
  <c r="K1549" i="8"/>
  <c r="K1550" i="8"/>
  <c r="K1551" i="8"/>
  <c r="K1552" i="8"/>
  <c r="K1553" i="8"/>
  <c r="K1554" i="8"/>
  <c r="K1555" i="8"/>
  <c r="K1556" i="8"/>
  <c r="K1557" i="8"/>
  <c r="K1558" i="8"/>
  <c r="K1559" i="8"/>
  <c r="K1560" i="8"/>
  <c r="K1561" i="8"/>
  <c r="K1562" i="8"/>
  <c r="K1563" i="8"/>
  <c r="K1564" i="8"/>
  <c r="K1565" i="8"/>
  <c r="K1566" i="8"/>
  <c r="K1567" i="8"/>
  <c r="K1568" i="8"/>
  <c r="K1569" i="8"/>
  <c r="K1570" i="8"/>
  <c r="K1571" i="8"/>
  <c r="K1572" i="8"/>
  <c r="K1573" i="8"/>
  <c r="K1574" i="8"/>
  <c r="K1575" i="8"/>
  <c r="K1576" i="8"/>
  <c r="K1577" i="8"/>
  <c r="K1578" i="8"/>
  <c r="K1579" i="8"/>
  <c r="K1580" i="8"/>
  <c r="K1581" i="8"/>
  <c r="K1582" i="8"/>
  <c r="K1583" i="8"/>
  <c r="K1584" i="8"/>
  <c r="K1585" i="8"/>
  <c r="K1586" i="8"/>
  <c r="K1587" i="8"/>
  <c r="K1588" i="8"/>
  <c r="K1589" i="8"/>
  <c r="K1590" i="8"/>
  <c r="K1591" i="8"/>
  <c r="K1592" i="8"/>
  <c r="K1593" i="8"/>
  <c r="K1594" i="8"/>
  <c r="K1595" i="8"/>
  <c r="K1596" i="8"/>
  <c r="K1597" i="8"/>
  <c r="K1598" i="8"/>
  <c r="K1599" i="8"/>
  <c r="K1600" i="8"/>
  <c r="K1601" i="8"/>
  <c r="K1602" i="8"/>
  <c r="K1603" i="8"/>
  <c r="K1604" i="8"/>
  <c r="K1605" i="8"/>
  <c r="K1606" i="8"/>
  <c r="K1607" i="8"/>
  <c r="K1608" i="8"/>
  <c r="K1609" i="8"/>
  <c r="K1610" i="8"/>
  <c r="K1611" i="8"/>
  <c r="K1612" i="8"/>
  <c r="K1613" i="8"/>
  <c r="K1614" i="8"/>
  <c r="K1615" i="8"/>
  <c r="K1616" i="8"/>
  <c r="K1617" i="8"/>
  <c r="K1618" i="8"/>
  <c r="K1619" i="8"/>
  <c r="K1620" i="8"/>
  <c r="K1621" i="8"/>
  <c r="K1622" i="8"/>
  <c r="K1623" i="8"/>
  <c r="K1624" i="8"/>
  <c r="K1625" i="8"/>
  <c r="K1626" i="8"/>
  <c r="K1627" i="8"/>
  <c r="K1628" i="8"/>
  <c r="K1629" i="8"/>
  <c r="K1630" i="8"/>
  <c r="K1631" i="8"/>
  <c r="K1632" i="8"/>
  <c r="K1633" i="8"/>
  <c r="K1634" i="8"/>
  <c r="K1635" i="8"/>
  <c r="K1636" i="8"/>
  <c r="K1637" i="8"/>
  <c r="K1638" i="8"/>
  <c r="K1639" i="8"/>
  <c r="K1640" i="8"/>
  <c r="K1641" i="8"/>
  <c r="K1642" i="8"/>
  <c r="K1643" i="8"/>
  <c r="K1644" i="8"/>
  <c r="K1645" i="8"/>
  <c r="K1646" i="8"/>
  <c r="K1647" i="8"/>
  <c r="K1648" i="8"/>
  <c r="K1649" i="8"/>
  <c r="K1650" i="8"/>
  <c r="K1651" i="8"/>
  <c r="K1652" i="8"/>
  <c r="K1653" i="8"/>
  <c r="K1654" i="8"/>
  <c r="K1655" i="8"/>
  <c r="K1656" i="8"/>
  <c r="K1657" i="8"/>
  <c r="K1658" i="8"/>
  <c r="K1659" i="8"/>
  <c r="K1660" i="8"/>
  <c r="K1661" i="8"/>
  <c r="K1662" i="8"/>
  <c r="K1663" i="8"/>
  <c r="K1664" i="8"/>
  <c r="K1665" i="8"/>
  <c r="K1666" i="8"/>
  <c r="K1667" i="8"/>
  <c r="K1668" i="8"/>
  <c r="K1669" i="8"/>
  <c r="K1670" i="8"/>
  <c r="K1671" i="8"/>
  <c r="K1672" i="8"/>
  <c r="K1673" i="8"/>
  <c r="K1674" i="8"/>
  <c r="K1675" i="8"/>
  <c r="K1676" i="8"/>
  <c r="K1677" i="8"/>
  <c r="K1678" i="8"/>
  <c r="K1679" i="8"/>
  <c r="K1680" i="8"/>
  <c r="K1681" i="8"/>
  <c r="K1682" i="8"/>
  <c r="K1683" i="8"/>
  <c r="K1684" i="8"/>
  <c r="K1685" i="8"/>
  <c r="K1686" i="8"/>
  <c r="K1687" i="8"/>
  <c r="K1688" i="8"/>
  <c r="K1689" i="8"/>
  <c r="K1690" i="8"/>
  <c r="K1691" i="8"/>
  <c r="K1692" i="8"/>
  <c r="K1693" i="8"/>
  <c r="K1694" i="8"/>
  <c r="K1695" i="8"/>
  <c r="K1696" i="8"/>
  <c r="K1697" i="8"/>
  <c r="K1698" i="8"/>
  <c r="K1699" i="8"/>
  <c r="K1700" i="8"/>
  <c r="K1701" i="8"/>
  <c r="K1702" i="8"/>
  <c r="K1703" i="8"/>
  <c r="K1704" i="8"/>
  <c r="K1705" i="8"/>
  <c r="K1706" i="8"/>
  <c r="K1707" i="8"/>
  <c r="K1708" i="8"/>
  <c r="K1709" i="8"/>
  <c r="K1710" i="8"/>
  <c r="K1711" i="8"/>
  <c r="K1712" i="8"/>
  <c r="K1713" i="8"/>
  <c r="K1714" i="8"/>
  <c r="K1715" i="8"/>
  <c r="K1716" i="8"/>
  <c r="K1717" i="8"/>
  <c r="K1718" i="8"/>
  <c r="K1719" i="8"/>
  <c r="K1720" i="8"/>
  <c r="K1721" i="8"/>
  <c r="K1722" i="8"/>
  <c r="K1723" i="8"/>
  <c r="K1724" i="8"/>
  <c r="K1725" i="8"/>
  <c r="K1726" i="8"/>
  <c r="K1727" i="8"/>
  <c r="K1728" i="8"/>
  <c r="K1729" i="8"/>
  <c r="K1730" i="8"/>
  <c r="K1731" i="8"/>
  <c r="K1732" i="8"/>
  <c r="K1733" i="8"/>
  <c r="K1734" i="8"/>
  <c r="K1735" i="8"/>
  <c r="K1736" i="8"/>
  <c r="K1737" i="8"/>
  <c r="K1738" i="8"/>
  <c r="K1739" i="8"/>
  <c r="K1740" i="8"/>
  <c r="K1741" i="8"/>
  <c r="K1742" i="8"/>
  <c r="K1743" i="8"/>
  <c r="K1744" i="8"/>
  <c r="K1745" i="8"/>
  <c r="K1746" i="8"/>
  <c r="K1747" i="8"/>
  <c r="K1748" i="8"/>
  <c r="K1749" i="8"/>
  <c r="K1750" i="8"/>
  <c r="K1751" i="8"/>
  <c r="K1752" i="8"/>
  <c r="K1753" i="8"/>
  <c r="K1754" i="8"/>
  <c r="K1755" i="8"/>
  <c r="K1756" i="8"/>
  <c r="K1757" i="8"/>
  <c r="K1758" i="8"/>
  <c r="K1759" i="8"/>
  <c r="K1760" i="8"/>
  <c r="K1761" i="8"/>
  <c r="K1762" i="8"/>
  <c r="K1763" i="8"/>
  <c r="K1764" i="8"/>
  <c r="K1765" i="8"/>
  <c r="K1766" i="8"/>
  <c r="K1767" i="8"/>
  <c r="K1768" i="8"/>
  <c r="K1769" i="8"/>
  <c r="K1770" i="8"/>
  <c r="K1771" i="8"/>
  <c r="K1772" i="8"/>
  <c r="K1773" i="8"/>
  <c r="K1774" i="8"/>
  <c r="K1775" i="8"/>
  <c r="K1776" i="8"/>
  <c r="K1777" i="8"/>
  <c r="K1778" i="8"/>
  <c r="K1779" i="8"/>
  <c r="K1780" i="8"/>
  <c r="K1781" i="8"/>
  <c r="K1782" i="8"/>
  <c r="K1783" i="8"/>
  <c r="K1784" i="8"/>
  <c r="K1785" i="8"/>
  <c r="K1786" i="8"/>
  <c r="K1787" i="8"/>
  <c r="K1788" i="8"/>
  <c r="K1789" i="8"/>
  <c r="K1790" i="8"/>
  <c r="K1791" i="8"/>
  <c r="K1792" i="8"/>
  <c r="K1793" i="8"/>
  <c r="K1794" i="8"/>
  <c r="K1795" i="8"/>
  <c r="K1796" i="8"/>
  <c r="K1797" i="8"/>
  <c r="K1798" i="8"/>
  <c r="K1799" i="8"/>
  <c r="K1800" i="8"/>
  <c r="K1801" i="8"/>
  <c r="K1802" i="8"/>
  <c r="K1803" i="8"/>
  <c r="K1804" i="8"/>
  <c r="K1805" i="8"/>
  <c r="K1806" i="8"/>
  <c r="K1807" i="8"/>
  <c r="K1808" i="8"/>
  <c r="K1809" i="8"/>
  <c r="K1810" i="8"/>
  <c r="K1811" i="8"/>
  <c r="K1812" i="8"/>
  <c r="K1813" i="8"/>
  <c r="K1814" i="8"/>
  <c r="K1815" i="8"/>
  <c r="K1816" i="8"/>
  <c r="K1817" i="8"/>
  <c r="K1818" i="8"/>
  <c r="K1819" i="8"/>
  <c r="K1820" i="8"/>
  <c r="K1821" i="8"/>
  <c r="K1822" i="8"/>
  <c r="K1823" i="8"/>
  <c r="K1824" i="8"/>
  <c r="K1825" i="8"/>
  <c r="K1826" i="8"/>
  <c r="K1827" i="8"/>
  <c r="K1828" i="8"/>
  <c r="K1829" i="8"/>
  <c r="K1830" i="8"/>
  <c r="K1831" i="8"/>
  <c r="K1832" i="8"/>
  <c r="K1833" i="8"/>
  <c r="K1834" i="8"/>
  <c r="K1835" i="8"/>
  <c r="K1836" i="8"/>
  <c r="K1837" i="8"/>
  <c r="K1838" i="8"/>
  <c r="K1839" i="8"/>
  <c r="K1840" i="8"/>
  <c r="K1841" i="8"/>
  <c r="K1842" i="8"/>
  <c r="K1843" i="8"/>
  <c r="K1844" i="8"/>
  <c r="K1845" i="8"/>
  <c r="K1846" i="8"/>
  <c r="K1847" i="8"/>
  <c r="K1848" i="8"/>
  <c r="K1849" i="8"/>
  <c r="K1850" i="8"/>
  <c r="K1851" i="8"/>
  <c r="K1852" i="8"/>
  <c r="K1853" i="8"/>
  <c r="K1854" i="8"/>
  <c r="K1855" i="8"/>
  <c r="K1856" i="8"/>
  <c r="K1857" i="8"/>
  <c r="K1858" i="8"/>
  <c r="K1859" i="8"/>
  <c r="K1860" i="8"/>
  <c r="K1861" i="8"/>
  <c r="K1862" i="8"/>
  <c r="K1863" i="8"/>
  <c r="K1864" i="8"/>
  <c r="K1865" i="8"/>
  <c r="K1866" i="8"/>
  <c r="K1867" i="8"/>
  <c r="K1868" i="8"/>
  <c r="K1869" i="8"/>
  <c r="K1870" i="8"/>
  <c r="K1871" i="8"/>
  <c r="K1872" i="8"/>
  <c r="K1873" i="8"/>
  <c r="K1874" i="8"/>
  <c r="K1875" i="8"/>
  <c r="K1876" i="8"/>
  <c r="K1877" i="8"/>
  <c r="K1878" i="8"/>
  <c r="K1879" i="8"/>
  <c r="K1880" i="8"/>
  <c r="K1881" i="8"/>
  <c r="K1882" i="8"/>
  <c r="K1883" i="8"/>
  <c r="K1884" i="8"/>
  <c r="K1885" i="8"/>
  <c r="K1886" i="8"/>
  <c r="K1887" i="8"/>
  <c r="K1888" i="8"/>
  <c r="K1889" i="8"/>
  <c r="K1890" i="8"/>
  <c r="K1891" i="8"/>
  <c r="K1892" i="8"/>
  <c r="K1893" i="8"/>
  <c r="K1894" i="8"/>
  <c r="K1895" i="8"/>
  <c r="K1896" i="8"/>
  <c r="K1897" i="8"/>
  <c r="K1898" i="8"/>
  <c r="K1899" i="8"/>
  <c r="K1900" i="8"/>
  <c r="K1901" i="8"/>
  <c r="K1902" i="8"/>
  <c r="K1903" i="8"/>
  <c r="K1904" i="8"/>
  <c r="K1905" i="8"/>
  <c r="K1906" i="8"/>
  <c r="K1907" i="8"/>
  <c r="K1908" i="8"/>
  <c r="K1909" i="8"/>
  <c r="K1910" i="8"/>
  <c r="K1911" i="8"/>
  <c r="K1912" i="8"/>
  <c r="K1913" i="8"/>
  <c r="K1914" i="8"/>
  <c r="K1915" i="8"/>
  <c r="K1916" i="8"/>
  <c r="K1917" i="8"/>
  <c r="K1918" i="8"/>
  <c r="K1919" i="8"/>
  <c r="K1920" i="8"/>
  <c r="K1921" i="8"/>
  <c r="K1922" i="8"/>
  <c r="K1923" i="8"/>
  <c r="K1924" i="8"/>
  <c r="K1925" i="8"/>
  <c r="K1926" i="8"/>
  <c r="K1927" i="8"/>
  <c r="K1928" i="8"/>
  <c r="K1929" i="8"/>
  <c r="K1930" i="8"/>
  <c r="K1931" i="8"/>
  <c r="K1932" i="8"/>
  <c r="K1933" i="8"/>
  <c r="K1934" i="8"/>
  <c r="K1935" i="8"/>
  <c r="K1936" i="8"/>
  <c r="K1937" i="8"/>
  <c r="K1938" i="8"/>
  <c r="K1939" i="8"/>
  <c r="K1940" i="8"/>
  <c r="K1941" i="8"/>
  <c r="K1942" i="8"/>
  <c r="K1943" i="8"/>
  <c r="K1944" i="8"/>
  <c r="K1945" i="8"/>
  <c r="K1946" i="8"/>
  <c r="K1947" i="8"/>
  <c r="K1948" i="8"/>
  <c r="K1949" i="8"/>
  <c r="K1950" i="8"/>
  <c r="K1951" i="8"/>
  <c r="K1952" i="8"/>
  <c r="K1953" i="8"/>
  <c r="K1954" i="8"/>
  <c r="K1955" i="8"/>
  <c r="K1956" i="8"/>
  <c r="K1957" i="8"/>
  <c r="K1958" i="8"/>
  <c r="K1959" i="8"/>
  <c r="K1960" i="8"/>
  <c r="K1961" i="8"/>
  <c r="K1962" i="8"/>
  <c r="K1963" i="8"/>
  <c r="K1964" i="8"/>
  <c r="K1965" i="8"/>
  <c r="K1966" i="8"/>
  <c r="K1967" i="8"/>
  <c r="K1968" i="8"/>
  <c r="K1969" i="8"/>
  <c r="K1970" i="8"/>
  <c r="K1971" i="8"/>
  <c r="K1972" i="8"/>
  <c r="K1973" i="8"/>
  <c r="K1974" i="8"/>
  <c r="K1975" i="8"/>
  <c r="K1976" i="8"/>
  <c r="K1977" i="8"/>
  <c r="K1978" i="8"/>
  <c r="K1979" i="8"/>
  <c r="K1980" i="8"/>
  <c r="K1981" i="8"/>
  <c r="K1982" i="8"/>
  <c r="K1983" i="8"/>
  <c r="K1984" i="8"/>
  <c r="K1985" i="8"/>
  <c r="K1986" i="8"/>
  <c r="K1987" i="8"/>
  <c r="K1988" i="8"/>
  <c r="K1989" i="8"/>
  <c r="K1990" i="8"/>
  <c r="K1991" i="8"/>
  <c r="K1992" i="8"/>
  <c r="K1993" i="8"/>
  <c r="K1994" i="8"/>
  <c r="K1995" i="8"/>
  <c r="K1996" i="8"/>
  <c r="K1997" i="8"/>
  <c r="K1998" i="8"/>
  <c r="K1999" i="8"/>
  <c r="K2000" i="8"/>
  <c r="K2001" i="8"/>
  <c r="L2" i="8"/>
  <c r="L3" i="8"/>
  <c r="L4" i="8"/>
  <c r="L5" i="8"/>
  <c r="L6" i="8"/>
  <c r="L7" i="8"/>
  <c r="L8" i="8"/>
  <c r="L9" i="8"/>
  <c r="L10" i="8"/>
  <c r="L11" i="8"/>
  <c r="L12" i="8"/>
  <c r="L13" i="8"/>
  <c r="L14" i="8"/>
  <c r="L15" i="8"/>
  <c r="L16" i="8"/>
  <c r="L17" i="8"/>
  <c r="L18" i="8"/>
  <c r="L19" i="8"/>
  <c r="L20" i="8"/>
  <c r="L21" i="8"/>
  <c r="L22" i="8"/>
  <c r="L23" i="8"/>
  <c r="L24" i="8"/>
  <c r="L25" i="8"/>
  <c r="L26" i="8"/>
  <c r="L27" i="8"/>
  <c r="L28" i="8"/>
  <c r="L29" i="8"/>
  <c r="L30" i="8"/>
  <c r="L31" i="8"/>
  <c r="L32" i="8"/>
  <c r="L33" i="8"/>
  <c r="L34" i="8"/>
  <c r="L35" i="8"/>
  <c r="L36" i="8"/>
  <c r="L37" i="8"/>
  <c r="L38" i="8"/>
  <c r="L39" i="8"/>
  <c r="L40" i="8"/>
  <c r="L41" i="8"/>
  <c r="L42" i="8"/>
  <c r="L43" i="8"/>
  <c r="L44" i="8"/>
  <c r="L45" i="8"/>
  <c r="L46" i="8"/>
  <c r="L47" i="8"/>
  <c r="L48" i="8"/>
  <c r="L49" i="8"/>
  <c r="L50" i="8"/>
  <c r="L51" i="8"/>
  <c r="L52" i="8"/>
  <c r="L53" i="8"/>
  <c r="L54" i="8"/>
  <c r="L55" i="8"/>
  <c r="L56" i="8"/>
  <c r="L57" i="8"/>
  <c r="L58" i="8"/>
  <c r="L59" i="8"/>
  <c r="L60" i="8"/>
  <c r="L61" i="8"/>
  <c r="L62" i="8"/>
  <c r="L63" i="8"/>
  <c r="L64" i="8"/>
  <c r="L65" i="8"/>
  <c r="L66" i="8"/>
  <c r="L67" i="8"/>
  <c r="L68" i="8"/>
  <c r="L69" i="8"/>
  <c r="L70" i="8"/>
  <c r="L71" i="8"/>
  <c r="L72" i="8"/>
  <c r="L73" i="8"/>
  <c r="L74" i="8"/>
  <c r="L75" i="8"/>
  <c r="L76" i="8"/>
  <c r="L77" i="8"/>
  <c r="L78" i="8"/>
  <c r="L79" i="8"/>
  <c r="L80" i="8"/>
  <c r="L81" i="8"/>
  <c r="L82" i="8"/>
  <c r="L83" i="8"/>
  <c r="L84" i="8"/>
  <c r="L85" i="8"/>
  <c r="L86" i="8"/>
  <c r="L87" i="8"/>
  <c r="L88" i="8"/>
  <c r="L89" i="8"/>
  <c r="L90" i="8"/>
  <c r="L91" i="8"/>
  <c r="L92" i="8"/>
  <c r="L93" i="8"/>
  <c r="L94" i="8"/>
  <c r="L95" i="8"/>
  <c r="L96" i="8"/>
  <c r="L97" i="8"/>
  <c r="L98" i="8"/>
  <c r="L99" i="8"/>
  <c r="L100" i="8"/>
  <c r="L101" i="8"/>
  <c r="L102" i="8"/>
  <c r="L103" i="8"/>
  <c r="L104" i="8"/>
  <c r="L105" i="8"/>
  <c r="L106" i="8"/>
  <c r="L107" i="8"/>
  <c r="L108" i="8"/>
  <c r="L109" i="8"/>
  <c r="L110" i="8"/>
  <c r="L111" i="8"/>
  <c r="L112" i="8"/>
  <c r="L113" i="8"/>
  <c r="L114" i="8"/>
  <c r="L115" i="8"/>
  <c r="L116" i="8"/>
  <c r="L117" i="8"/>
  <c r="L118" i="8"/>
  <c r="L119" i="8"/>
  <c r="L120" i="8"/>
  <c r="L121" i="8"/>
  <c r="L122" i="8"/>
  <c r="L123" i="8"/>
  <c r="L124" i="8"/>
  <c r="L125" i="8"/>
  <c r="L126" i="8"/>
  <c r="L127" i="8"/>
  <c r="L128" i="8"/>
  <c r="L129" i="8"/>
  <c r="L130" i="8"/>
  <c r="L131" i="8"/>
  <c r="L132" i="8"/>
  <c r="L133" i="8"/>
  <c r="L134" i="8"/>
  <c r="L135" i="8"/>
  <c r="L136" i="8"/>
  <c r="L137" i="8"/>
  <c r="L138" i="8"/>
  <c r="L139" i="8"/>
  <c r="L140" i="8"/>
  <c r="L141" i="8"/>
  <c r="L142" i="8"/>
  <c r="L143" i="8"/>
  <c r="L144" i="8"/>
  <c r="L145" i="8"/>
  <c r="L146" i="8"/>
  <c r="L147" i="8"/>
  <c r="L148" i="8"/>
  <c r="L149" i="8"/>
  <c r="L150" i="8"/>
  <c r="L151" i="8"/>
  <c r="L152" i="8"/>
  <c r="L153" i="8"/>
  <c r="L154" i="8"/>
  <c r="L155" i="8"/>
  <c r="L156" i="8"/>
  <c r="L157" i="8"/>
  <c r="L158" i="8"/>
  <c r="L159" i="8"/>
  <c r="L160" i="8"/>
  <c r="L161" i="8"/>
  <c r="L162" i="8"/>
  <c r="L163" i="8"/>
  <c r="L164" i="8"/>
  <c r="L165" i="8"/>
  <c r="L166" i="8"/>
  <c r="L167" i="8"/>
  <c r="L168" i="8"/>
  <c r="L169" i="8"/>
  <c r="L170" i="8"/>
  <c r="L171" i="8"/>
  <c r="L172" i="8"/>
  <c r="L173" i="8"/>
  <c r="L174" i="8"/>
  <c r="L175" i="8"/>
  <c r="L176" i="8"/>
  <c r="L177" i="8"/>
  <c r="L178" i="8"/>
  <c r="L179" i="8"/>
  <c r="L180" i="8"/>
  <c r="L181" i="8"/>
  <c r="L182" i="8"/>
  <c r="L183" i="8"/>
  <c r="L184" i="8"/>
  <c r="L185" i="8"/>
  <c r="L186" i="8"/>
  <c r="L187" i="8"/>
  <c r="L188" i="8"/>
  <c r="L189" i="8"/>
  <c r="L190" i="8"/>
  <c r="L191" i="8"/>
  <c r="L192" i="8"/>
  <c r="L193" i="8"/>
  <c r="L194" i="8"/>
  <c r="L195" i="8"/>
  <c r="L196" i="8"/>
  <c r="L197" i="8"/>
  <c r="L198" i="8"/>
  <c r="L199" i="8"/>
  <c r="L200" i="8"/>
  <c r="L201" i="8"/>
  <c r="L202" i="8"/>
  <c r="L203" i="8"/>
  <c r="L204" i="8"/>
  <c r="L205" i="8"/>
  <c r="L206" i="8"/>
  <c r="L207" i="8"/>
  <c r="L208" i="8"/>
  <c r="L209" i="8"/>
  <c r="L210" i="8"/>
  <c r="L211" i="8"/>
  <c r="L212" i="8"/>
  <c r="L213" i="8"/>
  <c r="L214" i="8"/>
  <c r="L215" i="8"/>
  <c r="L216" i="8"/>
  <c r="L217" i="8"/>
  <c r="L218" i="8"/>
  <c r="L219" i="8"/>
  <c r="L220" i="8"/>
  <c r="L221" i="8"/>
  <c r="L222" i="8"/>
  <c r="L223" i="8"/>
  <c r="L224" i="8"/>
  <c r="L225" i="8"/>
  <c r="L226" i="8"/>
  <c r="L227" i="8"/>
  <c r="L228" i="8"/>
  <c r="L229" i="8"/>
  <c r="L230" i="8"/>
  <c r="L231" i="8"/>
  <c r="L232" i="8"/>
  <c r="L233" i="8"/>
  <c r="L234" i="8"/>
  <c r="L235" i="8"/>
  <c r="L236" i="8"/>
  <c r="L237" i="8"/>
  <c r="L238" i="8"/>
  <c r="L239" i="8"/>
  <c r="L240" i="8"/>
  <c r="L241" i="8"/>
  <c r="L242" i="8"/>
  <c r="L243" i="8"/>
  <c r="L244" i="8"/>
  <c r="L245" i="8"/>
  <c r="L246" i="8"/>
  <c r="L247" i="8"/>
  <c r="L248" i="8"/>
  <c r="L249" i="8"/>
  <c r="L250" i="8"/>
  <c r="L251" i="8"/>
  <c r="L252" i="8"/>
  <c r="L253" i="8"/>
  <c r="L254" i="8"/>
  <c r="L255" i="8"/>
  <c r="L256" i="8"/>
  <c r="L257" i="8"/>
  <c r="L258" i="8"/>
  <c r="L259" i="8"/>
  <c r="L260" i="8"/>
  <c r="L261" i="8"/>
  <c r="L262" i="8"/>
  <c r="L263" i="8"/>
  <c r="L264" i="8"/>
  <c r="L265" i="8"/>
  <c r="L266" i="8"/>
  <c r="L267" i="8"/>
  <c r="L268" i="8"/>
  <c r="L269" i="8"/>
  <c r="L270" i="8"/>
  <c r="L271" i="8"/>
  <c r="L272" i="8"/>
  <c r="L273" i="8"/>
  <c r="L274" i="8"/>
  <c r="L275" i="8"/>
  <c r="L276" i="8"/>
  <c r="L277" i="8"/>
  <c r="L278" i="8"/>
  <c r="L279" i="8"/>
  <c r="L280" i="8"/>
  <c r="L281" i="8"/>
  <c r="L282" i="8"/>
  <c r="L283" i="8"/>
  <c r="L284" i="8"/>
  <c r="L285" i="8"/>
  <c r="L286" i="8"/>
  <c r="L287" i="8"/>
  <c r="L288" i="8"/>
  <c r="L289" i="8"/>
  <c r="L290" i="8"/>
  <c r="L291" i="8"/>
  <c r="L292" i="8"/>
  <c r="L293" i="8"/>
  <c r="L294" i="8"/>
  <c r="L295" i="8"/>
  <c r="L296" i="8"/>
  <c r="L297" i="8"/>
  <c r="L298" i="8"/>
  <c r="L299" i="8"/>
  <c r="L300" i="8"/>
  <c r="L301" i="8"/>
  <c r="L302" i="8"/>
  <c r="L303" i="8"/>
  <c r="L304" i="8"/>
  <c r="L305" i="8"/>
  <c r="L306" i="8"/>
  <c r="L307" i="8"/>
  <c r="L308" i="8"/>
  <c r="L309" i="8"/>
  <c r="L310" i="8"/>
  <c r="L311" i="8"/>
  <c r="L312" i="8"/>
  <c r="L313" i="8"/>
  <c r="L314" i="8"/>
  <c r="L315" i="8"/>
  <c r="L316" i="8"/>
  <c r="L317" i="8"/>
  <c r="L318" i="8"/>
  <c r="L319" i="8"/>
  <c r="L320" i="8"/>
  <c r="L321" i="8"/>
  <c r="L322" i="8"/>
  <c r="L323" i="8"/>
  <c r="L324" i="8"/>
  <c r="L325" i="8"/>
  <c r="L326" i="8"/>
  <c r="L327" i="8"/>
  <c r="L328" i="8"/>
  <c r="L329" i="8"/>
  <c r="L330" i="8"/>
  <c r="L331" i="8"/>
  <c r="L332" i="8"/>
  <c r="L333" i="8"/>
  <c r="L334" i="8"/>
  <c r="L335" i="8"/>
  <c r="L336" i="8"/>
  <c r="L337" i="8"/>
  <c r="L338" i="8"/>
  <c r="L339" i="8"/>
  <c r="L340" i="8"/>
  <c r="L341" i="8"/>
  <c r="L342" i="8"/>
  <c r="L343" i="8"/>
  <c r="L344" i="8"/>
  <c r="L345" i="8"/>
  <c r="L346" i="8"/>
  <c r="L347" i="8"/>
  <c r="L348" i="8"/>
  <c r="L349" i="8"/>
  <c r="L350" i="8"/>
  <c r="L351" i="8"/>
  <c r="L352" i="8"/>
  <c r="L353" i="8"/>
  <c r="L354" i="8"/>
  <c r="L355" i="8"/>
  <c r="L356" i="8"/>
  <c r="L357" i="8"/>
  <c r="L358" i="8"/>
  <c r="L359" i="8"/>
  <c r="L360" i="8"/>
  <c r="L361" i="8"/>
  <c r="L362" i="8"/>
  <c r="L363" i="8"/>
  <c r="L364" i="8"/>
  <c r="L365" i="8"/>
  <c r="L366" i="8"/>
  <c r="L367" i="8"/>
  <c r="L368" i="8"/>
  <c r="L369" i="8"/>
  <c r="L370" i="8"/>
  <c r="L371" i="8"/>
  <c r="L372" i="8"/>
  <c r="L373" i="8"/>
  <c r="L374" i="8"/>
  <c r="L375" i="8"/>
  <c r="L376" i="8"/>
  <c r="L377" i="8"/>
  <c r="L378" i="8"/>
  <c r="L379" i="8"/>
  <c r="L380" i="8"/>
  <c r="L381" i="8"/>
  <c r="L382" i="8"/>
  <c r="L383" i="8"/>
  <c r="L384" i="8"/>
  <c r="L385" i="8"/>
  <c r="L386" i="8"/>
  <c r="L387" i="8"/>
  <c r="L388" i="8"/>
  <c r="L389" i="8"/>
  <c r="L390" i="8"/>
  <c r="L391" i="8"/>
  <c r="L392" i="8"/>
  <c r="L393" i="8"/>
  <c r="L394" i="8"/>
  <c r="L395" i="8"/>
  <c r="L396" i="8"/>
  <c r="L397" i="8"/>
  <c r="L398" i="8"/>
  <c r="L399" i="8"/>
  <c r="L400" i="8"/>
  <c r="L401" i="8"/>
  <c r="L402" i="8"/>
  <c r="L403" i="8"/>
  <c r="L404" i="8"/>
  <c r="L405" i="8"/>
  <c r="L406" i="8"/>
  <c r="L407" i="8"/>
  <c r="L408" i="8"/>
  <c r="L409" i="8"/>
  <c r="L410" i="8"/>
  <c r="L411" i="8"/>
  <c r="L412" i="8"/>
  <c r="L413" i="8"/>
  <c r="L414" i="8"/>
  <c r="L415" i="8"/>
  <c r="L416" i="8"/>
  <c r="L417" i="8"/>
  <c r="L418" i="8"/>
  <c r="L419" i="8"/>
  <c r="L420" i="8"/>
  <c r="L421" i="8"/>
  <c r="L422" i="8"/>
  <c r="L423" i="8"/>
  <c r="L424" i="8"/>
  <c r="L425" i="8"/>
  <c r="L426" i="8"/>
  <c r="L427" i="8"/>
  <c r="L428" i="8"/>
  <c r="L429" i="8"/>
  <c r="L430" i="8"/>
  <c r="L431" i="8"/>
  <c r="L432" i="8"/>
  <c r="L433" i="8"/>
  <c r="L434" i="8"/>
  <c r="L435" i="8"/>
  <c r="L436" i="8"/>
  <c r="L437" i="8"/>
  <c r="L438" i="8"/>
  <c r="L439" i="8"/>
  <c r="L440" i="8"/>
  <c r="L441" i="8"/>
  <c r="L442" i="8"/>
  <c r="L443" i="8"/>
  <c r="L444" i="8"/>
  <c r="L445" i="8"/>
  <c r="L446" i="8"/>
  <c r="L447" i="8"/>
  <c r="L448" i="8"/>
  <c r="L449" i="8"/>
  <c r="L450" i="8"/>
  <c r="L451" i="8"/>
  <c r="L452" i="8"/>
  <c r="L453" i="8"/>
  <c r="L454" i="8"/>
  <c r="L455" i="8"/>
  <c r="L456" i="8"/>
  <c r="L457" i="8"/>
  <c r="L458" i="8"/>
  <c r="L459" i="8"/>
  <c r="L460" i="8"/>
  <c r="L461" i="8"/>
  <c r="L462" i="8"/>
  <c r="L463" i="8"/>
  <c r="L464" i="8"/>
  <c r="L465" i="8"/>
  <c r="L466" i="8"/>
  <c r="L467" i="8"/>
  <c r="L468" i="8"/>
  <c r="L469" i="8"/>
  <c r="L470" i="8"/>
  <c r="L471" i="8"/>
  <c r="L472" i="8"/>
  <c r="L473" i="8"/>
  <c r="L474" i="8"/>
  <c r="L475" i="8"/>
  <c r="L476" i="8"/>
  <c r="L477" i="8"/>
  <c r="L478" i="8"/>
  <c r="L479" i="8"/>
  <c r="L480" i="8"/>
  <c r="L481" i="8"/>
  <c r="L482" i="8"/>
  <c r="L483" i="8"/>
  <c r="L484" i="8"/>
  <c r="L485" i="8"/>
  <c r="L486" i="8"/>
  <c r="L487" i="8"/>
  <c r="L488" i="8"/>
  <c r="L489" i="8"/>
  <c r="L490" i="8"/>
  <c r="L491" i="8"/>
  <c r="L492" i="8"/>
  <c r="L493" i="8"/>
  <c r="L494" i="8"/>
  <c r="L495" i="8"/>
  <c r="L496" i="8"/>
  <c r="L497" i="8"/>
  <c r="L498" i="8"/>
  <c r="L499" i="8"/>
  <c r="L500" i="8"/>
  <c r="L501" i="8"/>
  <c r="L502" i="8"/>
  <c r="L503" i="8"/>
  <c r="L504" i="8"/>
  <c r="L505" i="8"/>
  <c r="L506" i="8"/>
  <c r="L507" i="8"/>
  <c r="L508" i="8"/>
  <c r="L509" i="8"/>
  <c r="L510" i="8"/>
  <c r="L511" i="8"/>
  <c r="L512" i="8"/>
  <c r="L513" i="8"/>
  <c r="L514" i="8"/>
  <c r="L515" i="8"/>
  <c r="L516" i="8"/>
  <c r="L517" i="8"/>
  <c r="L518" i="8"/>
  <c r="L519" i="8"/>
  <c r="L520" i="8"/>
  <c r="L521" i="8"/>
  <c r="L522" i="8"/>
  <c r="L523" i="8"/>
  <c r="L524" i="8"/>
  <c r="L525" i="8"/>
  <c r="L526" i="8"/>
  <c r="L527" i="8"/>
  <c r="L528" i="8"/>
  <c r="L529" i="8"/>
  <c r="L530" i="8"/>
  <c r="L531" i="8"/>
  <c r="L532" i="8"/>
  <c r="L533" i="8"/>
  <c r="L534" i="8"/>
  <c r="L535" i="8"/>
  <c r="L536" i="8"/>
  <c r="L537" i="8"/>
  <c r="L538" i="8"/>
  <c r="L539" i="8"/>
  <c r="L540" i="8"/>
  <c r="L541" i="8"/>
  <c r="L542" i="8"/>
  <c r="L543" i="8"/>
  <c r="L544" i="8"/>
  <c r="L545" i="8"/>
  <c r="L546" i="8"/>
  <c r="L547" i="8"/>
  <c r="L548" i="8"/>
  <c r="L549" i="8"/>
  <c r="L550" i="8"/>
  <c r="L551" i="8"/>
  <c r="L552" i="8"/>
  <c r="L553" i="8"/>
  <c r="L554" i="8"/>
  <c r="L555" i="8"/>
  <c r="L556" i="8"/>
  <c r="L557" i="8"/>
  <c r="L558" i="8"/>
  <c r="L559" i="8"/>
  <c r="L560" i="8"/>
  <c r="L561" i="8"/>
  <c r="L562" i="8"/>
  <c r="L563" i="8"/>
  <c r="L564" i="8"/>
  <c r="L565" i="8"/>
  <c r="L566" i="8"/>
  <c r="L567" i="8"/>
  <c r="L568" i="8"/>
  <c r="L569" i="8"/>
  <c r="L570" i="8"/>
  <c r="L571" i="8"/>
  <c r="L572" i="8"/>
  <c r="L573" i="8"/>
  <c r="L574" i="8"/>
  <c r="L575" i="8"/>
  <c r="L576" i="8"/>
  <c r="L577" i="8"/>
  <c r="L578" i="8"/>
  <c r="L579" i="8"/>
  <c r="L580" i="8"/>
  <c r="L581" i="8"/>
  <c r="L582" i="8"/>
  <c r="L583" i="8"/>
  <c r="L584" i="8"/>
  <c r="L585" i="8"/>
  <c r="L586" i="8"/>
  <c r="L587" i="8"/>
  <c r="L588" i="8"/>
  <c r="L589" i="8"/>
  <c r="L590" i="8"/>
  <c r="L591" i="8"/>
  <c r="L592" i="8"/>
  <c r="L593" i="8"/>
  <c r="L594" i="8"/>
  <c r="L595" i="8"/>
  <c r="L596" i="8"/>
  <c r="L597" i="8"/>
  <c r="L598" i="8"/>
  <c r="L599" i="8"/>
  <c r="L600" i="8"/>
  <c r="L601" i="8"/>
  <c r="L602" i="8"/>
  <c r="L603" i="8"/>
  <c r="L604" i="8"/>
  <c r="L605" i="8"/>
  <c r="L606" i="8"/>
  <c r="L607" i="8"/>
  <c r="L608" i="8"/>
  <c r="L609" i="8"/>
  <c r="L610" i="8"/>
  <c r="L611" i="8"/>
  <c r="L612" i="8"/>
  <c r="L613" i="8"/>
  <c r="L614" i="8"/>
  <c r="L615" i="8"/>
  <c r="L616" i="8"/>
  <c r="L617" i="8"/>
  <c r="L618" i="8"/>
  <c r="L619" i="8"/>
  <c r="L620" i="8"/>
  <c r="L621" i="8"/>
  <c r="L622" i="8"/>
  <c r="L623" i="8"/>
  <c r="L624" i="8"/>
  <c r="L625" i="8"/>
  <c r="L626" i="8"/>
  <c r="L627" i="8"/>
  <c r="L628" i="8"/>
  <c r="L629" i="8"/>
  <c r="L630" i="8"/>
  <c r="L631" i="8"/>
  <c r="L632" i="8"/>
  <c r="L633" i="8"/>
  <c r="L634" i="8"/>
  <c r="L635" i="8"/>
  <c r="L636" i="8"/>
  <c r="L637" i="8"/>
  <c r="L638" i="8"/>
  <c r="L639" i="8"/>
  <c r="L640" i="8"/>
  <c r="L641" i="8"/>
  <c r="L642" i="8"/>
  <c r="L643" i="8"/>
  <c r="L644" i="8"/>
  <c r="L645" i="8"/>
  <c r="L646" i="8"/>
  <c r="L647" i="8"/>
  <c r="L648" i="8"/>
  <c r="L649" i="8"/>
  <c r="L650" i="8"/>
  <c r="L651" i="8"/>
  <c r="L652" i="8"/>
  <c r="L653" i="8"/>
  <c r="L654" i="8"/>
  <c r="L655" i="8"/>
  <c r="L656" i="8"/>
  <c r="L657" i="8"/>
  <c r="L658" i="8"/>
  <c r="L659" i="8"/>
  <c r="L660" i="8"/>
  <c r="L661" i="8"/>
  <c r="L662" i="8"/>
  <c r="L663" i="8"/>
  <c r="L664" i="8"/>
  <c r="L665" i="8"/>
  <c r="L666" i="8"/>
  <c r="L667" i="8"/>
  <c r="L668" i="8"/>
  <c r="L669" i="8"/>
  <c r="L670" i="8"/>
  <c r="L671" i="8"/>
  <c r="L672" i="8"/>
  <c r="L673" i="8"/>
  <c r="L674" i="8"/>
  <c r="L675" i="8"/>
  <c r="L676" i="8"/>
  <c r="L677" i="8"/>
  <c r="L678" i="8"/>
  <c r="L679" i="8"/>
  <c r="L680" i="8"/>
  <c r="L681" i="8"/>
  <c r="L682" i="8"/>
  <c r="L683" i="8"/>
  <c r="L684" i="8"/>
  <c r="L685" i="8"/>
  <c r="L686" i="8"/>
  <c r="L687" i="8"/>
  <c r="L688" i="8"/>
  <c r="L689" i="8"/>
  <c r="L690" i="8"/>
  <c r="L691" i="8"/>
  <c r="L692" i="8"/>
  <c r="L693" i="8"/>
  <c r="L694" i="8"/>
  <c r="L695" i="8"/>
  <c r="L696" i="8"/>
  <c r="L697" i="8"/>
  <c r="L698" i="8"/>
  <c r="L699" i="8"/>
  <c r="L700" i="8"/>
  <c r="L701" i="8"/>
  <c r="L702" i="8"/>
  <c r="L703" i="8"/>
  <c r="L704" i="8"/>
  <c r="L705" i="8"/>
  <c r="L706" i="8"/>
  <c r="L707" i="8"/>
  <c r="L708" i="8"/>
  <c r="L709" i="8"/>
  <c r="L710" i="8"/>
  <c r="L711" i="8"/>
  <c r="L712" i="8"/>
  <c r="L713" i="8"/>
  <c r="L714" i="8"/>
  <c r="L715" i="8"/>
  <c r="L716" i="8"/>
  <c r="L717" i="8"/>
  <c r="L718" i="8"/>
  <c r="L719" i="8"/>
  <c r="L720" i="8"/>
  <c r="L721" i="8"/>
  <c r="L722" i="8"/>
  <c r="L723" i="8"/>
  <c r="L724" i="8"/>
  <c r="L725" i="8"/>
  <c r="L726" i="8"/>
  <c r="L727" i="8"/>
  <c r="L728" i="8"/>
  <c r="L729" i="8"/>
  <c r="L730" i="8"/>
  <c r="L731" i="8"/>
  <c r="L732" i="8"/>
  <c r="L733" i="8"/>
  <c r="L734" i="8"/>
  <c r="L735" i="8"/>
  <c r="L736" i="8"/>
  <c r="L737" i="8"/>
  <c r="L738" i="8"/>
  <c r="L739" i="8"/>
  <c r="L740" i="8"/>
  <c r="L741" i="8"/>
  <c r="L742" i="8"/>
  <c r="L743" i="8"/>
  <c r="L744" i="8"/>
  <c r="L745" i="8"/>
  <c r="L746" i="8"/>
  <c r="L747" i="8"/>
  <c r="L748" i="8"/>
  <c r="L749" i="8"/>
  <c r="L750" i="8"/>
  <c r="L751" i="8"/>
  <c r="L752" i="8"/>
  <c r="L753" i="8"/>
  <c r="L754" i="8"/>
  <c r="L755" i="8"/>
  <c r="L756" i="8"/>
  <c r="L757" i="8"/>
  <c r="L758" i="8"/>
  <c r="L759" i="8"/>
  <c r="L760" i="8"/>
  <c r="L761" i="8"/>
  <c r="L762" i="8"/>
  <c r="L763" i="8"/>
  <c r="L764" i="8"/>
  <c r="L765" i="8"/>
  <c r="L766" i="8"/>
  <c r="L767" i="8"/>
  <c r="L768" i="8"/>
  <c r="L769" i="8"/>
  <c r="L770" i="8"/>
  <c r="L771" i="8"/>
  <c r="L772" i="8"/>
  <c r="L773" i="8"/>
  <c r="L774" i="8"/>
  <c r="L775" i="8"/>
  <c r="L776" i="8"/>
  <c r="L777" i="8"/>
  <c r="L778" i="8"/>
  <c r="L779" i="8"/>
  <c r="L780" i="8"/>
  <c r="L781" i="8"/>
  <c r="L782" i="8"/>
  <c r="L783" i="8"/>
  <c r="L784" i="8"/>
  <c r="L785" i="8"/>
  <c r="L786" i="8"/>
  <c r="L787" i="8"/>
  <c r="L788" i="8"/>
  <c r="L789" i="8"/>
  <c r="L790" i="8"/>
  <c r="L791" i="8"/>
  <c r="L792" i="8"/>
  <c r="L793" i="8"/>
  <c r="L794" i="8"/>
  <c r="L795" i="8"/>
  <c r="L796" i="8"/>
  <c r="L797" i="8"/>
  <c r="L798" i="8"/>
  <c r="L799" i="8"/>
  <c r="L800" i="8"/>
  <c r="L801" i="8"/>
  <c r="L802" i="8"/>
  <c r="L803" i="8"/>
  <c r="L804" i="8"/>
  <c r="L805" i="8"/>
  <c r="L806" i="8"/>
  <c r="L807" i="8"/>
  <c r="L808" i="8"/>
  <c r="L809" i="8"/>
  <c r="L810" i="8"/>
  <c r="L811" i="8"/>
  <c r="L812" i="8"/>
  <c r="L813" i="8"/>
  <c r="L814" i="8"/>
  <c r="L815" i="8"/>
  <c r="L816" i="8"/>
  <c r="L817" i="8"/>
  <c r="L818" i="8"/>
  <c r="L819" i="8"/>
  <c r="L820" i="8"/>
  <c r="L821" i="8"/>
  <c r="L822" i="8"/>
  <c r="L823" i="8"/>
  <c r="L824" i="8"/>
  <c r="L825" i="8"/>
  <c r="L826" i="8"/>
  <c r="L827" i="8"/>
  <c r="L828" i="8"/>
  <c r="L829" i="8"/>
  <c r="L830" i="8"/>
  <c r="L831" i="8"/>
  <c r="L832" i="8"/>
  <c r="L833" i="8"/>
  <c r="L834" i="8"/>
  <c r="L835" i="8"/>
  <c r="L836" i="8"/>
  <c r="L837" i="8"/>
  <c r="L838" i="8"/>
  <c r="L839" i="8"/>
  <c r="L840" i="8"/>
  <c r="L841" i="8"/>
  <c r="L842" i="8"/>
  <c r="L843" i="8"/>
  <c r="L844" i="8"/>
  <c r="L845" i="8"/>
  <c r="L846" i="8"/>
  <c r="L847" i="8"/>
  <c r="L848" i="8"/>
  <c r="L849" i="8"/>
  <c r="L850" i="8"/>
  <c r="L851" i="8"/>
  <c r="L852" i="8"/>
  <c r="L853" i="8"/>
  <c r="L854" i="8"/>
  <c r="L855" i="8"/>
  <c r="L856" i="8"/>
  <c r="L857" i="8"/>
  <c r="L858" i="8"/>
  <c r="L859" i="8"/>
  <c r="L860" i="8"/>
  <c r="L861" i="8"/>
  <c r="L862" i="8"/>
  <c r="L863" i="8"/>
  <c r="L864" i="8"/>
  <c r="L865" i="8"/>
  <c r="L866" i="8"/>
  <c r="L867" i="8"/>
  <c r="L868" i="8"/>
  <c r="L869" i="8"/>
  <c r="L870" i="8"/>
  <c r="L871" i="8"/>
  <c r="L872" i="8"/>
  <c r="L873" i="8"/>
  <c r="L874" i="8"/>
  <c r="L875" i="8"/>
  <c r="L876" i="8"/>
  <c r="L877" i="8"/>
  <c r="L878" i="8"/>
  <c r="L879" i="8"/>
  <c r="L880" i="8"/>
  <c r="L881" i="8"/>
  <c r="L882" i="8"/>
  <c r="L883" i="8"/>
  <c r="L884" i="8"/>
  <c r="L885" i="8"/>
  <c r="L886" i="8"/>
  <c r="L887" i="8"/>
  <c r="L888" i="8"/>
  <c r="L889" i="8"/>
  <c r="L890" i="8"/>
  <c r="L891" i="8"/>
  <c r="L892" i="8"/>
  <c r="L893" i="8"/>
  <c r="L894" i="8"/>
  <c r="L895" i="8"/>
  <c r="L896" i="8"/>
  <c r="L897" i="8"/>
  <c r="L898" i="8"/>
  <c r="L899" i="8"/>
  <c r="L900" i="8"/>
  <c r="L901" i="8"/>
  <c r="L902" i="8"/>
  <c r="L903" i="8"/>
  <c r="L904" i="8"/>
  <c r="L905" i="8"/>
  <c r="L906" i="8"/>
  <c r="L907" i="8"/>
  <c r="L908" i="8"/>
  <c r="L909" i="8"/>
  <c r="L910" i="8"/>
  <c r="L911" i="8"/>
  <c r="L912" i="8"/>
  <c r="L913" i="8"/>
  <c r="L914" i="8"/>
  <c r="L915" i="8"/>
  <c r="L916" i="8"/>
  <c r="L917" i="8"/>
  <c r="L918" i="8"/>
  <c r="L919" i="8"/>
  <c r="L920" i="8"/>
  <c r="L921" i="8"/>
  <c r="L922" i="8"/>
  <c r="L923" i="8"/>
  <c r="L924" i="8"/>
  <c r="L925" i="8"/>
  <c r="L926" i="8"/>
  <c r="L927" i="8"/>
  <c r="L928" i="8"/>
  <c r="L929" i="8"/>
  <c r="L930" i="8"/>
  <c r="L931" i="8"/>
  <c r="L932" i="8"/>
  <c r="L933" i="8"/>
  <c r="L934" i="8"/>
  <c r="L935" i="8"/>
  <c r="L936" i="8"/>
  <c r="L937" i="8"/>
  <c r="L938" i="8"/>
  <c r="L939" i="8"/>
  <c r="L940" i="8"/>
  <c r="L941" i="8"/>
  <c r="L942" i="8"/>
  <c r="L943" i="8"/>
  <c r="L944" i="8"/>
  <c r="L945" i="8"/>
  <c r="L946" i="8"/>
  <c r="L947" i="8"/>
  <c r="L948" i="8"/>
  <c r="L949" i="8"/>
  <c r="L950" i="8"/>
  <c r="L951" i="8"/>
  <c r="L952" i="8"/>
  <c r="L953" i="8"/>
  <c r="L954" i="8"/>
  <c r="L955" i="8"/>
  <c r="L956" i="8"/>
  <c r="L957" i="8"/>
  <c r="L958" i="8"/>
  <c r="L959" i="8"/>
  <c r="L960" i="8"/>
  <c r="L961" i="8"/>
  <c r="L962" i="8"/>
  <c r="L963" i="8"/>
  <c r="L964" i="8"/>
  <c r="L965" i="8"/>
  <c r="L966" i="8"/>
  <c r="L967" i="8"/>
  <c r="L968" i="8"/>
  <c r="L969" i="8"/>
  <c r="L970" i="8"/>
  <c r="L971" i="8"/>
  <c r="L972" i="8"/>
  <c r="L973" i="8"/>
  <c r="L974" i="8"/>
  <c r="L975" i="8"/>
  <c r="L976" i="8"/>
  <c r="L977" i="8"/>
  <c r="L978" i="8"/>
  <c r="L979" i="8"/>
  <c r="L980" i="8"/>
  <c r="L981" i="8"/>
  <c r="L982" i="8"/>
  <c r="L983" i="8"/>
  <c r="L984" i="8"/>
  <c r="L985" i="8"/>
  <c r="L986" i="8"/>
  <c r="L987" i="8"/>
  <c r="L988" i="8"/>
  <c r="L989" i="8"/>
  <c r="L990" i="8"/>
  <c r="L991" i="8"/>
  <c r="L992" i="8"/>
  <c r="L993" i="8"/>
  <c r="L994" i="8"/>
  <c r="L995" i="8"/>
  <c r="L996" i="8"/>
  <c r="L997" i="8"/>
  <c r="L998" i="8"/>
  <c r="L999" i="8"/>
  <c r="L1000" i="8"/>
  <c r="L1001" i="8"/>
  <c r="L1002" i="8"/>
  <c r="L1003" i="8"/>
  <c r="L1004" i="8"/>
  <c r="L1005" i="8"/>
  <c r="L1006" i="8"/>
  <c r="L1007" i="8"/>
  <c r="L1008" i="8"/>
  <c r="L1009" i="8"/>
  <c r="L1010" i="8"/>
  <c r="L1011" i="8"/>
  <c r="L1012" i="8"/>
  <c r="L1013" i="8"/>
  <c r="L1014" i="8"/>
  <c r="L1015" i="8"/>
  <c r="L1016" i="8"/>
  <c r="L1017" i="8"/>
  <c r="L1018" i="8"/>
  <c r="L1019" i="8"/>
  <c r="L1020" i="8"/>
  <c r="L1021" i="8"/>
  <c r="L1022" i="8"/>
  <c r="L1023" i="8"/>
  <c r="L1024" i="8"/>
  <c r="L1025" i="8"/>
  <c r="L1026" i="8"/>
  <c r="L1027" i="8"/>
  <c r="L1028" i="8"/>
  <c r="L1029" i="8"/>
  <c r="L1030" i="8"/>
  <c r="L1031" i="8"/>
  <c r="L1032" i="8"/>
  <c r="L1033" i="8"/>
  <c r="L1034" i="8"/>
  <c r="L1035" i="8"/>
  <c r="L1036" i="8"/>
  <c r="L1037" i="8"/>
  <c r="L1038" i="8"/>
  <c r="L1039" i="8"/>
  <c r="L1040" i="8"/>
  <c r="L1041" i="8"/>
  <c r="L1042" i="8"/>
  <c r="L1043" i="8"/>
  <c r="L1044" i="8"/>
  <c r="L1045" i="8"/>
  <c r="L1046" i="8"/>
  <c r="L1047" i="8"/>
  <c r="L1048" i="8"/>
  <c r="L1049" i="8"/>
  <c r="L1050" i="8"/>
  <c r="L1051" i="8"/>
  <c r="L1052" i="8"/>
  <c r="L1053" i="8"/>
  <c r="L1054" i="8"/>
  <c r="L1055" i="8"/>
  <c r="L1056" i="8"/>
  <c r="L1057" i="8"/>
  <c r="L1058" i="8"/>
  <c r="L1059" i="8"/>
  <c r="L1060" i="8"/>
  <c r="L1061" i="8"/>
  <c r="L1062" i="8"/>
  <c r="L1063" i="8"/>
  <c r="L1064" i="8"/>
  <c r="L1065" i="8"/>
  <c r="L1066" i="8"/>
  <c r="L1067" i="8"/>
  <c r="L1068" i="8"/>
  <c r="L1069" i="8"/>
  <c r="L1070" i="8"/>
  <c r="L1071" i="8"/>
  <c r="L1072" i="8"/>
  <c r="L1073" i="8"/>
  <c r="L1074" i="8"/>
  <c r="L1075" i="8"/>
  <c r="L1076" i="8"/>
  <c r="L1077" i="8"/>
  <c r="L1078" i="8"/>
  <c r="L1079" i="8"/>
  <c r="L1080" i="8"/>
  <c r="L1081" i="8"/>
  <c r="L1082" i="8"/>
  <c r="L1083" i="8"/>
  <c r="L1084" i="8"/>
  <c r="L1085" i="8"/>
  <c r="L1086" i="8"/>
  <c r="L1087" i="8"/>
  <c r="L1088" i="8"/>
  <c r="L1089" i="8"/>
  <c r="L1090" i="8"/>
  <c r="L1091" i="8"/>
  <c r="L1092" i="8"/>
  <c r="L1093" i="8"/>
  <c r="L1094" i="8"/>
  <c r="L1095" i="8"/>
  <c r="L1096" i="8"/>
  <c r="L1097" i="8"/>
  <c r="L1098" i="8"/>
  <c r="L1099" i="8"/>
  <c r="L1100" i="8"/>
  <c r="L1101" i="8"/>
  <c r="L1102" i="8"/>
  <c r="L1103" i="8"/>
  <c r="L1104" i="8"/>
  <c r="L1105" i="8"/>
  <c r="L1106" i="8"/>
  <c r="L1107" i="8"/>
  <c r="L1108" i="8"/>
  <c r="L1109" i="8"/>
  <c r="L1110" i="8"/>
  <c r="L1111" i="8"/>
  <c r="L1112" i="8"/>
  <c r="L1113" i="8"/>
  <c r="L1114" i="8"/>
  <c r="L1115" i="8"/>
  <c r="L1116" i="8"/>
  <c r="L1117" i="8"/>
  <c r="L1118" i="8"/>
  <c r="L1119" i="8"/>
  <c r="L1120" i="8"/>
  <c r="L1121" i="8"/>
  <c r="L1122" i="8"/>
  <c r="L1123" i="8"/>
  <c r="L1124" i="8"/>
  <c r="L1125" i="8"/>
  <c r="L1126" i="8"/>
  <c r="L1127" i="8"/>
  <c r="L1128" i="8"/>
  <c r="L1129" i="8"/>
  <c r="L1130" i="8"/>
  <c r="L1131" i="8"/>
  <c r="L1132" i="8"/>
  <c r="L1133" i="8"/>
  <c r="L1134" i="8"/>
  <c r="L1135" i="8"/>
  <c r="L1136" i="8"/>
  <c r="L1137" i="8"/>
  <c r="L1138" i="8"/>
  <c r="L1139" i="8"/>
  <c r="L1140" i="8"/>
  <c r="L1141" i="8"/>
  <c r="L1142" i="8"/>
  <c r="L1143" i="8"/>
  <c r="L1144" i="8"/>
  <c r="L1145" i="8"/>
  <c r="L1146" i="8"/>
  <c r="L1147" i="8"/>
  <c r="L1148" i="8"/>
  <c r="L1149" i="8"/>
  <c r="L1150" i="8"/>
  <c r="L1151" i="8"/>
  <c r="L1152" i="8"/>
  <c r="L1153" i="8"/>
  <c r="L1154" i="8"/>
  <c r="L1155" i="8"/>
  <c r="L1156" i="8"/>
  <c r="L1157" i="8"/>
  <c r="L1158" i="8"/>
  <c r="L1159" i="8"/>
  <c r="L1160" i="8"/>
  <c r="L1161" i="8"/>
  <c r="L1162" i="8"/>
  <c r="L1163" i="8"/>
  <c r="L1164" i="8"/>
  <c r="L1165" i="8"/>
  <c r="L1166" i="8"/>
  <c r="L1167" i="8"/>
  <c r="L1168" i="8"/>
  <c r="L1169" i="8"/>
  <c r="L1170" i="8"/>
  <c r="L1171" i="8"/>
  <c r="L1172" i="8"/>
  <c r="L1173" i="8"/>
  <c r="L1174" i="8"/>
  <c r="L1175" i="8"/>
  <c r="L1176" i="8"/>
  <c r="L1177" i="8"/>
  <c r="L1178" i="8"/>
  <c r="L1179" i="8"/>
  <c r="L1180" i="8"/>
  <c r="L1181" i="8"/>
  <c r="L1182" i="8"/>
  <c r="L1183" i="8"/>
  <c r="L1184" i="8"/>
  <c r="L1185" i="8"/>
  <c r="L1186" i="8"/>
  <c r="L1187" i="8"/>
  <c r="L1188" i="8"/>
  <c r="L1189" i="8"/>
  <c r="L1190" i="8"/>
  <c r="L1191" i="8"/>
  <c r="L1192" i="8"/>
  <c r="L1193" i="8"/>
  <c r="L1194" i="8"/>
  <c r="L1195" i="8"/>
  <c r="L1196" i="8"/>
  <c r="L1197" i="8"/>
  <c r="L1198" i="8"/>
  <c r="L1199" i="8"/>
  <c r="L1200" i="8"/>
  <c r="L1201" i="8"/>
  <c r="L1202" i="8"/>
  <c r="L1203" i="8"/>
  <c r="L1204" i="8"/>
  <c r="L1205" i="8"/>
  <c r="L1206" i="8"/>
  <c r="L1207" i="8"/>
  <c r="L1208" i="8"/>
  <c r="L1209" i="8"/>
  <c r="L1210" i="8"/>
  <c r="L1211" i="8"/>
  <c r="L1212" i="8"/>
  <c r="L1213" i="8"/>
  <c r="L1214" i="8"/>
  <c r="L1215" i="8"/>
  <c r="L1216" i="8"/>
  <c r="L1217" i="8"/>
  <c r="L1218" i="8"/>
  <c r="L1219" i="8"/>
  <c r="L1220" i="8"/>
  <c r="L1221" i="8"/>
  <c r="L1222" i="8"/>
  <c r="L1223" i="8"/>
  <c r="L1224" i="8"/>
  <c r="L1225" i="8"/>
  <c r="L1226" i="8"/>
  <c r="L1227" i="8"/>
  <c r="L1228" i="8"/>
  <c r="L1229" i="8"/>
  <c r="L1230" i="8"/>
  <c r="L1231" i="8"/>
  <c r="L1232" i="8"/>
  <c r="L1233" i="8"/>
  <c r="L1234" i="8"/>
  <c r="L1235" i="8"/>
  <c r="L1236" i="8"/>
  <c r="L1237" i="8"/>
  <c r="L1238" i="8"/>
  <c r="L1239" i="8"/>
  <c r="L1240" i="8"/>
  <c r="L1241" i="8"/>
  <c r="L1242" i="8"/>
  <c r="L1243" i="8"/>
  <c r="L1244" i="8"/>
  <c r="L1245" i="8"/>
  <c r="L1246" i="8"/>
  <c r="L1247" i="8"/>
  <c r="L1248" i="8"/>
  <c r="L1249" i="8"/>
  <c r="L1250" i="8"/>
  <c r="L1251" i="8"/>
  <c r="L1252" i="8"/>
  <c r="L1253" i="8"/>
  <c r="L1254" i="8"/>
  <c r="L1255" i="8"/>
  <c r="L1256" i="8"/>
  <c r="L1257" i="8"/>
  <c r="L1258" i="8"/>
  <c r="L1259" i="8"/>
  <c r="L1260" i="8"/>
  <c r="L1261" i="8"/>
  <c r="L1262" i="8"/>
  <c r="L1263" i="8"/>
  <c r="L1264" i="8"/>
  <c r="L1265" i="8"/>
  <c r="L1266" i="8"/>
  <c r="L1267" i="8"/>
  <c r="L1268" i="8"/>
  <c r="L1269" i="8"/>
  <c r="L1270" i="8"/>
  <c r="L1271" i="8"/>
  <c r="L1272" i="8"/>
  <c r="L1273" i="8"/>
  <c r="L1274" i="8"/>
  <c r="L1275" i="8"/>
  <c r="L1276" i="8"/>
  <c r="L1277" i="8"/>
  <c r="L1278" i="8"/>
  <c r="L1279" i="8"/>
  <c r="L1280" i="8"/>
  <c r="L1281" i="8"/>
  <c r="L1282" i="8"/>
  <c r="L1283" i="8"/>
  <c r="L1284" i="8"/>
  <c r="L1285" i="8"/>
  <c r="L1286" i="8"/>
  <c r="L1287" i="8"/>
  <c r="L1288" i="8"/>
  <c r="L1289" i="8"/>
  <c r="L1290" i="8"/>
  <c r="L1291" i="8"/>
  <c r="L1292" i="8"/>
  <c r="L1293" i="8"/>
  <c r="L1294" i="8"/>
  <c r="L1295" i="8"/>
  <c r="L1296" i="8"/>
  <c r="L1297" i="8"/>
  <c r="L1298" i="8"/>
  <c r="L1299" i="8"/>
  <c r="L1300" i="8"/>
  <c r="L1301" i="8"/>
  <c r="L1302" i="8"/>
  <c r="L1303" i="8"/>
  <c r="L1304" i="8"/>
  <c r="L1305" i="8"/>
  <c r="L1306" i="8"/>
  <c r="L1307" i="8"/>
  <c r="L1308" i="8"/>
  <c r="L1309" i="8"/>
  <c r="L1310" i="8"/>
  <c r="L1311" i="8"/>
  <c r="L1312" i="8"/>
  <c r="L1313" i="8"/>
  <c r="L1314" i="8"/>
  <c r="L1315" i="8"/>
  <c r="L1316" i="8"/>
  <c r="L1317" i="8"/>
  <c r="L1318" i="8"/>
  <c r="L1319" i="8"/>
  <c r="L1320" i="8"/>
  <c r="L1321" i="8"/>
  <c r="L1322" i="8"/>
  <c r="L1323" i="8"/>
  <c r="L1324" i="8"/>
  <c r="L1325" i="8"/>
  <c r="L1326" i="8"/>
  <c r="L1327" i="8"/>
  <c r="L1328" i="8"/>
  <c r="L1329" i="8"/>
  <c r="L1330" i="8"/>
  <c r="L1331" i="8"/>
  <c r="L1332" i="8"/>
  <c r="L1333" i="8"/>
  <c r="L1334" i="8"/>
  <c r="L1335" i="8"/>
  <c r="L1336" i="8"/>
  <c r="L1337" i="8"/>
  <c r="L1338" i="8"/>
  <c r="L1339" i="8"/>
  <c r="L1340" i="8"/>
  <c r="L1341" i="8"/>
  <c r="L1342" i="8"/>
  <c r="L1343" i="8"/>
  <c r="L1344" i="8"/>
  <c r="L1345" i="8"/>
  <c r="L1346" i="8"/>
  <c r="L1347" i="8"/>
  <c r="L1348" i="8"/>
  <c r="L1349" i="8"/>
  <c r="L1350" i="8"/>
  <c r="L1351" i="8"/>
  <c r="L1352" i="8"/>
  <c r="L1353" i="8"/>
  <c r="L1354" i="8"/>
  <c r="L1355" i="8"/>
  <c r="L1356" i="8"/>
  <c r="L1357" i="8"/>
  <c r="L1358" i="8"/>
  <c r="L1359" i="8"/>
  <c r="L1360" i="8"/>
  <c r="L1361" i="8"/>
  <c r="L1362" i="8"/>
  <c r="L1363" i="8"/>
  <c r="L1364" i="8"/>
  <c r="L1365" i="8"/>
  <c r="L1366" i="8"/>
  <c r="L1367" i="8"/>
  <c r="L1368" i="8"/>
  <c r="L1369" i="8"/>
  <c r="L1370" i="8"/>
  <c r="L1371" i="8"/>
  <c r="L1372" i="8"/>
  <c r="L1373" i="8"/>
  <c r="L1374" i="8"/>
  <c r="L1375" i="8"/>
  <c r="L1376" i="8"/>
  <c r="L1377" i="8"/>
  <c r="L1378" i="8"/>
  <c r="L1379" i="8"/>
  <c r="L1380" i="8"/>
  <c r="L1381" i="8"/>
  <c r="L1382" i="8"/>
  <c r="L1383" i="8"/>
  <c r="L1384" i="8"/>
  <c r="L1385" i="8"/>
  <c r="L1386" i="8"/>
  <c r="L1387" i="8"/>
  <c r="L1388" i="8"/>
  <c r="L1389" i="8"/>
  <c r="L1390" i="8"/>
  <c r="L1391" i="8"/>
  <c r="L1392" i="8"/>
  <c r="L1393" i="8"/>
  <c r="L1394" i="8"/>
  <c r="L1395" i="8"/>
  <c r="L1396" i="8"/>
  <c r="L1397" i="8"/>
  <c r="L1398" i="8"/>
  <c r="L1399" i="8"/>
  <c r="L1400" i="8"/>
  <c r="L1401" i="8"/>
  <c r="L1402" i="8"/>
  <c r="L1403" i="8"/>
  <c r="L1404" i="8"/>
  <c r="L1405" i="8"/>
  <c r="L1406" i="8"/>
  <c r="L1407" i="8"/>
  <c r="L1408" i="8"/>
  <c r="L1409" i="8"/>
  <c r="L1410" i="8"/>
  <c r="L1411" i="8"/>
  <c r="L1412" i="8"/>
  <c r="L1413" i="8"/>
  <c r="L1414" i="8"/>
  <c r="L1415" i="8"/>
  <c r="L1416" i="8"/>
  <c r="L1417" i="8"/>
  <c r="L1418" i="8"/>
  <c r="L1419" i="8"/>
  <c r="L1420" i="8"/>
  <c r="L1421" i="8"/>
  <c r="L1422" i="8"/>
  <c r="L1423" i="8"/>
  <c r="L1424" i="8"/>
  <c r="L1425" i="8"/>
  <c r="L1426" i="8"/>
  <c r="L1427" i="8"/>
  <c r="L1428" i="8"/>
  <c r="L1429" i="8"/>
  <c r="L1430" i="8"/>
  <c r="L1431" i="8"/>
  <c r="L1432" i="8"/>
  <c r="L1433" i="8"/>
  <c r="L1434" i="8"/>
  <c r="L1435" i="8"/>
  <c r="L1436" i="8"/>
  <c r="L1437" i="8"/>
  <c r="L1438" i="8"/>
  <c r="L1439" i="8"/>
  <c r="L1440" i="8"/>
  <c r="L1441" i="8"/>
  <c r="L1442" i="8"/>
  <c r="L1443" i="8"/>
  <c r="L1444" i="8"/>
  <c r="L1445" i="8"/>
  <c r="L1446" i="8"/>
  <c r="L1447" i="8"/>
  <c r="L1448" i="8"/>
  <c r="L1449" i="8"/>
  <c r="L1450" i="8"/>
  <c r="L1451" i="8"/>
  <c r="L1452" i="8"/>
  <c r="L1453" i="8"/>
  <c r="L1454" i="8"/>
  <c r="L1455" i="8"/>
  <c r="L1456" i="8"/>
  <c r="L1457" i="8"/>
  <c r="L1458" i="8"/>
  <c r="L1459" i="8"/>
  <c r="L1460" i="8"/>
  <c r="L1461" i="8"/>
  <c r="L1462" i="8"/>
  <c r="L1463" i="8"/>
  <c r="L1464" i="8"/>
  <c r="L1465" i="8"/>
  <c r="L1466" i="8"/>
  <c r="L1467" i="8"/>
  <c r="L1468" i="8"/>
  <c r="L1469" i="8"/>
  <c r="L1470" i="8"/>
  <c r="L1471" i="8"/>
  <c r="L1472" i="8"/>
  <c r="L1473" i="8"/>
  <c r="L1474" i="8"/>
  <c r="L1475" i="8"/>
  <c r="L1476" i="8"/>
  <c r="L1477" i="8"/>
  <c r="L1478" i="8"/>
  <c r="L1479" i="8"/>
  <c r="L1480" i="8"/>
  <c r="L1481" i="8"/>
  <c r="L1482" i="8"/>
  <c r="L1483" i="8"/>
  <c r="L1484" i="8"/>
  <c r="L1485" i="8"/>
  <c r="L1486" i="8"/>
  <c r="L1487" i="8"/>
  <c r="L1488" i="8"/>
  <c r="L1489" i="8"/>
  <c r="L1490" i="8"/>
  <c r="L1491" i="8"/>
  <c r="L1492" i="8"/>
  <c r="L1493" i="8"/>
  <c r="L1494" i="8"/>
  <c r="L1495" i="8"/>
  <c r="L1496" i="8"/>
  <c r="L1497" i="8"/>
  <c r="L1498" i="8"/>
  <c r="L1499" i="8"/>
  <c r="L1500" i="8"/>
  <c r="L1501" i="8"/>
  <c r="L1502" i="8"/>
  <c r="L1503" i="8"/>
  <c r="L1504" i="8"/>
  <c r="L1505" i="8"/>
  <c r="L1506" i="8"/>
  <c r="L1507" i="8"/>
  <c r="L1508" i="8"/>
  <c r="L1509" i="8"/>
  <c r="L1510" i="8"/>
  <c r="L1511" i="8"/>
  <c r="L1512" i="8"/>
  <c r="L1513" i="8"/>
  <c r="L1514" i="8"/>
  <c r="L1515" i="8"/>
  <c r="L1516" i="8"/>
  <c r="L1517" i="8"/>
  <c r="L1518" i="8"/>
  <c r="L1519" i="8"/>
  <c r="L1520" i="8"/>
  <c r="L1521" i="8"/>
  <c r="L1522" i="8"/>
  <c r="L1523" i="8"/>
  <c r="L1524" i="8"/>
  <c r="L1525" i="8"/>
  <c r="L1526" i="8"/>
  <c r="L1527" i="8"/>
  <c r="L1528" i="8"/>
  <c r="L1529" i="8"/>
  <c r="L1530" i="8"/>
  <c r="L1531" i="8"/>
  <c r="L1532" i="8"/>
  <c r="L1533" i="8"/>
  <c r="L1534" i="8"/>
  <c r="L1535" i="8"/>
  <c r="L1536" i="8"/>
  <c r="L1537" i="8"/>
  <c r="L1538" i="8"/>
  <c r="L1539" i="8"/>
  <c r="L1540" i="8"/>
  <c r="L1541" i="8"/>
  <c r="L1542" i="8"/>
  <c r="L1543" i="8"/>
  <c r="L1544" i="8"/>
  <c r="L1545" i="8"/>
  <c r="L1546" i="8"/>
  <c r="L1547" i="8"/>
  <c r="L1548" i="8"/>
  <c r="L1549" i="8"/>
  <c r="L1550" i="8"/>
  <c r="L1551" i="8"/>
  <c r="L1552" i="8"/>
  <c r="L1553" i="8"/>
  <c r="L1554" i="8"/>
  <c r="L1555" i="8"/>
  <c r="L1556" i="8"/>
  <c r="L1557" i="8"/>
  <c r="L1558" i="8"/>
  <c r="L1559" i="8"/>
  <c r="L1560" i="8"/>
  <c r="L1561" i="8"/>
  <c r="L1562" i="8"/>
  <c r="L1563" i="8"/>
  <c r="L1564" i="8"/>
  <c r="L1565" i="8"/>
  <c r="L1566" i="8"/>
  <c r="L1567" i="8"/>
  <c r="L1568" i="8"/>
  <c r="L1569" i="8"/>
  <c r="L1570" i="8"/>
  <c r="L1571" i="8"/>
  <c r="L1572" i="8"/>
  <c r="L1573" i="8"/>
  <c r="L1574" i="8"/>
  <c r="L1575" i="8"/>
  <c r="L1576" i="8"/>
  <c r="L1577" i="8"/>
  <c r="L1578" i="8"/>
  <c r="L1579" i="8"/>
  <c r="L1580" i="8"/>
  <c r="L1581" i="8"/>
  <c r="L1582" i="8"/>
  <c r="L1583" i="8"/>
  <c r="L1584" i="8"/>
  <c r="L1585" i="8"/>
  <c r="L1586" i="8"/>
  <c r="L1587" i="8"/>
  <c r="L1588" i="8"/>
  <c r="L1589" i="8"/>
  <c r="L1590" i="8"/>
  <c r="L1591" i="8"/>
  <c r="L1592" i="8"/>
  <c r="L1593" i="8"/>
  <c r="L1594" i="8"/>
  <c r="L1595" i="8"/>
  <c r="L1596" i="8"/>
  <c r="L1597" i="8"/>
  <c r="L1598" i="8"/>
  <c r="L1599" i="8"/>
  <c r="L1600" i="8"/>
  <c r="L1601" i="8"/>
  <c r="L1602" i="8"/>
  <c r="L1603" i="8"/>
  <c r="L1604" i="8"/>
  <c r="L1605" i="8"/>
  <c r="L1606" i="8"/>
  <c r="L1607" i="8"/>
  <c r="L1608" i="8"/>
  <c r="L1609" i="8"/>
  <c r="L1610" i="8"/>
  <c r="L1611" i="8"/>
  <c r="L1612" i="8"/>
  <c r="L1613" i="8"/>
  <c r="L1614" i="8"/>
  <c r="L1615" i="8"/>
  <c r="L1616" i="8"/>
  <c r="L1617" i="8"/>
  <c r="L1618" i="8"/>
  <c r="L1619" i="8"/>
  <c r="L1620" i="8"/>
  <c r="L1621" i="8"/>
  <c r="L1622" i="8"/>
  <c r="L1623" i="8"/>
  <c r="L1624" i="8"/>
  <c r="L1625" i="8"/>
  <c r="L1626" i="8"/>
  <c r="L1627" i="8"/>
  <c r="L1628" i="8"/>
  <c r="L1629" i="8"/>
  <c r="L1630" i="8"/>
  <c r="L1631" i="8"/>
  <c r="L1632" i="8"/>
  <c r="L1633" i="8"/>
  <c r="L1634" i="8"/>
  <c r="L1635" i="8"/>
  <c r="L1636" i="8"/>
  <c r="L1637" i="8"/>
  <c r="L1638" i="8"/>
  <c r="L1639" i="8"/>
  <c r="L1640" i="8"/>
  <c r="L1641" i="8"/>
  <c r="L1642" i="8"/>
  <c r="L1643" i="8"/>
  <c r="L1644" i="8"/>
  <c r="L1645" i="8"/>
  <c r="L1646" i="8"/>
  <c r="L1647" i="8"/>
  <c r="L1648" i="8"/>
  <c r="L1649" i="8"/>
  <c r="L1650" i="8"/>
  <c r="L1651" i="8"/>
  <c r="L1652" i="8"/>
  <c r="L1653" i="8"/>
  <c r="L1654" i="8"/>
  <c r="L1655" i="8"/>
  <c r="L1656" i="8"/>
  <c r="L1657" i="8"/>
  <c r="L1658" i="8"/>
  <c r="L1659" i="8"/>
  <c r="L1660" i="8"/>
  <c r="L1661" i="8"/>
  <c r="L1662" i="8"/>
  <c r="L1663" i="8"/>
  <c r="L1664" i="8"/>
  <c r="L1665" i="8"/>
  <c r="L1666" i="8"/>
  <c r="L1667" i="8"/>
  <c r="L1668" i="8"/>
  <c r="L1669" i="8"/>
  <c r="L1670" i="8"/>
  <c r="L1671" i="8"/>
  <c r="L1672" i="8"/>
  <c r="L1673" i="8"/>
  <c r="L1674" i="8"/>
  <c r="L1675" i="8"/>
  <c r="L1676" i="8"/>
  <c r="L1677" i="8"/>
  <c r="L1678" i="8"/>
  <c r="L1679" i="8"/>
  <c r="L1680" i="8"/>
  <c r="L1681" i="8"/>
  <c r="L1682" i="8"/>
  <c r="L1683" i="8"/>
  <c r="L1684" i="8"/>
  <c r="L1685" i="8"/>
  <c r="L1686" i="8"/>
  <c r="L1687" i="8"/>
  <c r="L1688" i="8"/>
  <c r="L1689" i="8"/>
  <c r="L1690" i="8"/>
  <c r="L1691" i="8"/>
  <c r="L1692" i="8"/>
  <c r="L1693" i="8"/>
  <c r="L1694" i="8"/>
  <c r="L1695" i="8"/>
  <c r="L1696" i="8"/>
  <c r="L1697" i="8"/>
  <c r="L1698" i="8"/>
  <c r="L1699" i="8"/>
  <c r="L1700" i="8"/>
  <c r="L1701" i="8"/>
  <c r="L1702" i="8"/>
  <c r="L1703" i="8"/>
  <c r="L1704" i="8"/>
  <c r="L1705" i="8"/>
  <c r="L1706" i="8"/>
  <c r="L1707" i="8"/>
  <c r="L1708" i="8"/>
  <c r="L1709" i="8"/>
  <c r="L1710" i="8"/>
  <c r="L1711" i="8"/>
  <c r="L1712" i="8"/>
  <c r="L1713" i="8"/>
  <c r="L1714" i="8"/>
  <c r="L1715" i="8"/>
  <c r="L1716" i="8"/>
  <c r="L1717" i="8"/>
  <c r="L1718" i="8"/>
  <c r="L1719" i="8"/>
  <c r="L1720" i="8"/>
  <c r="L1721" i="8"/>
  <c r="L1722" i="8"/>
  <c r="L1723" i="8"/>
  <c r="L1724" i="8"/>
  <c r="L1725" i="8"/>
  <c r="L1726" i="8"/>
  <c r="L1727" i="8"/>
  <c r="L1728" i="8"/>
  <c r="L1729" i="8"/>
  <c r="L1730" i="8"/>
  <c r="L1731" i="8"/>
  <c r="L1732" i="8"/>
  <c r="L1733" i="8"/>
  <c r="L1734" i="8"/>
  <c r="L1735" i="8"/>
  <c r="L1736" i="8"/>
  <c r="L1737" i="8"/>
  <c r="L1738" i="8"/>
  <c r="L1739" i="8"/>
  <c r="L1740" i="8"/>
  <c r="L1741" i="8"/>
  <c r="L1742" i="8"/>
  <c r="L1743" i="8"/>
  <c r="L1744" i="8"/>
  <c r="L1745" i="8"/>
  <c r="L1746" i="8"/>
  <c r="L1747" i="8"/>
  <c r="L1748" i="8"/>
  <c r="L1749" i="8"/>
  <c r="L1750" i="8"/>
  <c r="L1751" i="8"/>
  <c r="L1752" i="8"/>
  <c r="L1753" i="8"/>
  <c r="L1754" i="8"/>
  <c r="L1755" i="8"/>
  <c r="L1756" i="8"/>
  <c r="L1757" i="8"/>
  <c r="L1758" i="8"/>
  <c r="L1759" i="8"/>
  <c r="L1760" i="8"/>
  <c r="L1761" i="8"/>
  <c r="L1762" i="8"/>
  <c r="L1763" i="8"/>
  <c r="L1764" i="8"/>
  <c r="L1765" i="8"/>
  <c r="L1766" i="8"/>
  <c r="L1767" i="8"/>
  <c r="L1768" i="8"/>
  <c r="L1769" i="8"/>
  <c r="L1770" i="8"/>
  <c r="L1771" i="8"/>
  <c r="L1772" i="8"/>
  <c r="L1773" i="8"/>
  <c r="L1774" i="8"/>
  <c r="L1775" i="8"/>
  <c r="L1776" i="8"/>
  <c r="L1777" i="8"/>
  <c r="L1778" i="8"/>
  <c r="L1779" i="8"/>
  <c r="L1780" i="8"/>
  <c r="L1781" i="8"/>
  <c r="L1782" i="8"/>
  <c r="L1783" i="8"/>
  <c r="L1784" i="8"/>
  <c r="L1785" i="8"/>
  <c r="L1786" i="8"/>
  <c r="L1787" i="8"/>
  <c r="L1788" i="8"/>
  <c r="L1789" i="8"/>
  <c r="L1790" i="8"/>
  <c r="L1791" i="8"/>
  <c r="L1792" i="8"/>
  <c r="L1793" i="8"/>
  <c r="L1794" i="8"/>
  <c r="L1795" i="8"/>
  <c r="L1796" i="8"/>
  <c r="L1797" i="8"/>
  <c r="L1798" i="8"/>
  <c r="L1799" i="8"/>
  <c r="L1800" i="8"/>
  <c r="L1801" i="8"/>
  <c r="L1802" i="8"/>
  <c r="L1803" i="8"/>
  <c r="L1804" i="8"/>
  <c r="L1805" i="8"/>
  <c r="L1806" i="8"/>
  <c r="L1807" i="8"/>
  <c r="L1808" i="8"/>
  <c r="L1809" i="8"/>
  <c r="L1810" i="8"/>
  <c r="L1811" i="8"/>
  <c r="L1812" i="8"/>
  <c r="L1813" i="8"/>
  <c r="L1814" i="8"/>
  <c r="L1815" i="8"/>
  <c r="L1816" i="8"/>
  <c r="L1817" i="8"/>
  <c r="L1818" i="8"/>
  <c r="L1819" i="8"/>
  <c r="L1820" i="8"/>
  <c r="L1821" i="8"/>
  <c r="L1822" i="8"/>
  <c r="L1823" i="8"/>
  <c r="L1824" i="8"/>
  <c r="L1825" i="8"/>
  <c r="L1826" i="8"/>
  <c r="L1827" i="8"/>
  <c r="L1828" i="8"/>
  <c r="L1829" i="8"/>
  <c r="L1830" i="8"/>
  <c r="L1831" i="8"/>
  <c r="L1832" i="8"/>
  <c r="L1833" i="8"/>
  <c r="L1834" i="8"/>
  <c r="L1835" i="8"/>
  <c r="L1836" i="8"/>
  <c r="L1837" i="8"/>
  <c r="L1838" i="8"/>
  <c r="L1839" i="8"/>
  <c r="L1840" i="8"/>
  <c r="L1841" i="8"/>
  <c r="L1842" i="8"/>
  <c r="L1843" i="8"/>
  <c r="L1844" i="8"/>
  <c r="L1845" i="8"/>
  <c r="L1846" i="8"/>
  <c r="L1847" i="8"/>
  <c r="L1848" i="8"/>
  <c r="L1849" i="8"/>
  <c r="L1850" i="8"/>
  <c r="L1851" i="8"/>
  <c r="L1852" i="8"/>
  <c r="L1853" i="8"/>
  <c r="L1854" i="8"/>
  <c r="L1855" i="8"/>
  <c r="L1856" i="8"/>
  <c r="L1857" i="8"/>
  <c r="L1858" i="8"/>
  <c r="L1859" i="8"/>
  <c r="L1860" i="8"/>
  <c r="L1861" i="8"/>
  <c r="L1862" i="8"/>
  <c r="L1863" i="8"/>
  <c r="L1864" i="8"/>
  <c r="L1865" i="8"/>
  <c r="L1866" i="8"/>
  <c r="L1867" i="8"/>
  <c r="L1868" i="8"/>
  <c r="L1869" i="8"/>
  <c r="L1870" i="8"/>
  <c r="L1871" i="8"/>
  <c r="L1872" i="8"/>
  <c r="L1873" i="8"/>
  <c r="L1874" i="8"/>
  <c r="L1875" i="8"/>
  <c r="L1876" i="8"/>
  <c r="L1877" i="8"/>
  <c r="L1878" i="8"/>
  <c r="L1879" i="8"/>
  <c r="L1880" i="8"/>
  <c r="L1881" i="8"/>
  <c r="L1882" i="8"/>
  <c r="L1883" i="8"/>
  <c r="L1884" i="8"/>
  <c r="L1885" i="8"/>
  <c r="L1886" i="8"/>
  <c r="L1887" i="8"/>
  <c r="L1888" i="8"/>
  <c r="L1889" i="8"/>
  <c r="L1890" i="8"/>
  <c r="L1891" i="8"/>
  <c r="L1892" i="8"/>
  <c r="L1893" i="8"/>
  <c r="L1894" i="8"/>
  <c r="L1895" i="8"/>
  <c r="L1896" i="8"/>
  <c r="L1897" i="8"/>
  <c r="L1898" i="8"/>
  <c r="L1899" i="8"/>
  <c r="L1900" i="8"/>
  <c r="L1901" i="8"/>
  <c r="L1902" i="8"/>
  <c r="L1903" i="8"/>
  <c r="L1904" i="8"/>
  <c r="L1905" i="8"/>
  <c r="L1906" i="8"/>
  <c r="L1907" i="8"/>
  <c r="L1908" i="8"/>
  <c r="L1909" i="8"/>
  <c r="L1910" i="8"/>
  <c r="L1911" i="8"/>
  <c r="L1912" i="8"/>
  <c r="L1913" i="8"/>
  <c r="L1914" i="8"/>
  <c r="L1915" i="8"/>
  <c r="L1916" i="8"/>
  <c r="L1917" i="8"/>
  <c r="L1918" i="8"/>
  <c r="L1919" i="8"/>
  <c r="L1920" i="8"/>
  <c r="L1921" i="8"/>
  <c r="L1922" i="8"/>
  <c r="L1923" i="8"/>
  <c r="L1924" i="8"/>
  <c r="L1925" i="8"/>
  <c r="L1926" i="8"/>
  <c r="L1927" i="8"/>
  <c r="L1928" i="8"/>
  <c r="L1929" i="8"/>
  <c r="L1930" i="8"/>
  <c r="L1931" i="8"/>
  <c r="L1932" i="8"/>
  <c r="L1933" i="8"/>
  <c r="L1934" i="8"/>
  <c r="L1935" i="8"/>
  <c r="L1936" i="8"/>
  <c r="L1937" i="8"/>
  <c r="L1938" i="8"/>
  <c r="L1939" i="8"/>
  <c r="L1940" i="8"/>
  <c r="L1941" i="8"/>
  <c r="L1942" i="8"/>
  <c r="L1943" i="8"/>
  <c r="L1944" i="8"/>
  <c r="L1945" i="8"/>
  <c r="L1946" i="8"/>
  <c r="L1947" i="8"/>
  <c r="L1948" i="8"/>
  <c r="L1949" i="8"/>
  <c r="L1950" i="8"/>
  <c r="L1951" i="8"/>
  <c r="L1952" i="8"/>
  <c r="L1953" i="8"/>
  <c r="L1954" i="8"/>
  <c r="L1955" i="8"/>
  <c r="L1956" i="8"/>
  <c r="L1957" i="8"/>
  <c r="L1958" i="8"/>
  <c r="L1959" i="8"/>
  <c r="L1960" i="8"/>
  <c r="L1961" i="8"/>
  <c r="L1962" i="8"/>
  <c r="L1963" i="8"/>
  <c r="L1964" i="8"/>
  <c r="L1965" i="8"/>
  <c r="L1966" i="8"/>
  <c r="L1967" i="8"/>
  <c r="L1968" i="8"/>
  <c r="L1969" i="8"/>
  <c r="L1970" i="8"/>
  <c r="L1971" i="8"/>
  <c r="L1972" i="8"/>
  <c r="L1973" i="8"/>
  <c r="L1974" i="8"/>
  <c r="L1975" i="8"/>
  <c r="L1976" i="8"/>
  <c r="L1977" i="8"/>
  <c r="L1978" i="8"/>
  <c r="L1979" i="8"/>
  <c r="L1980" i="8"/>
  <c r="L1981" i="8"/>
  <c r="L1982" i="8"/>
  <c r="L1983" i="8"/>
  <c r="L1984" i="8"/>
  <c r="L1985" i="8"/>
  <c r="L1986" i="8"/>
  <c r="L1987" i="8"/>
  <c r="L1988" i="8"/>
  <c r="L1989" i="8"/>
  <c r="L1990" i="8"/>
  <c r="L1991" i="8"/>
  <c r="L1992" i="8"/>
  <c r="L1993" i="8"/>
  <c r="L1994" i="8"/>
  <c r="L1995" i="8"/>
  <c r="L1996" i="8"/>
  <c r="L1997" i="8"/>
  <c r="L1998" i="8"/>
  <c r="L1999" i="8"/>
  <c r="L2000" i="8"/>
  <c r="L2001" i="8"/>
  <c r="M2" i="8"/>
  <c r="M3" i="8"/>
  <c r="M4" i="8"/>
  <c r="M5" i="8"/>
  <c r="M6" i="8"/>
  <c r="M7" i="8"/>
  <c r="M8" i="8"/>
  <c r="M9" i="8"/>
  <c r="M10" i="8"/>
  <c r="M11" i="8"/>
  <c r="M12" i="8"/>
  <c r="M13" i="8"/>
  <c r="M14" i="8"/>
  <c r="M15" i="8"/>
  <c r="M16" i="8"/>
  <c r="M17" i="8"/>
  <c r="M18" i="8"/>
  <c r="M19" i="8"/>
  <c r="M20" i="8"/>
  <c r="M21" i="8"/>
  <c r="M22" i="8"/>
  <c r="M23" i="8"/>
  <c r="M24" i="8"/>
  <c r="M25" i="8"/>
  <c r="M26" i="8"/>
  <c r="M27" i="8"/>
  <c r="M28" i="8"/>
  <c r="M29" i="8"/>
  <c r="M30" i="8"/>
  <c r="M31" i="8"/>
  <c r="M32" i="8"/>
  <c r="M33" i="8"/>
  <c r="M34" i="8"/>
  <c r="M35" i="8"/>
  <c r="M36" i="8"/>
  <c r="M37" i="8"/>
  <c r="M38" i="8"/>
  <c r="M39" i="8"/>
  <c r="M40" i="8"/>
  <c r="M41" i="8"/>
  <c r="M42" i="8"/>
  <c r="M43" i="8"/>
  <c r="M44" i="8"/>
  <c r="M45" i="8"/>
  <c r="M46" i="8"/>
  <c r="M47" i="8"/>
  <c r="M48" i="8"/>
  <c r="M49" i="8"/>
  <c r="M50" i="8"/>
  <c r="M51" i="8"/>
  <c r="M52" i="8"/>
  <c r="M53" i="8"/>
  <c r="M54" i="8"/>
  <c r="M55" i="8"/>
  <c r="M56" i="8"/>
  <c r="M57" i="8"/>
  <c r="M58" i="8"/>
  <c r="M59" i="8"/>
  <c r="M60" i="8"/>
  <c r="M61" i="8"/>
  <c r="M62" i="8"/>
  <c r="M63" i="8"/>
  <c r="M64" i="8"/>
  <c r="M65" i="8"/>
  <c r="M66" i="8"/>
  <c r="M67" i="8"/>
  <c r="M68" i="8"/>
  <c r="M69" i="8"/>
  <c r="M70" i="8"/>
  <c r="M71" i="8"/>
  <c r="M72" i="8"/>
  <c r="M73" i="8"/>
  <c r="M74" i="8"/>
  <c r="M75" i="8"/>
  <c r="M76" i="8"/>
  <c r="M77" i="8"/>
  <c r="M78" i="8"/>
  <c r="M79" i="8"/>
  <c r="M80" i="8"/>
  <c r="M81" i="8"/>
  <c r="M82" i="8"/>
  <c r="M83" i="8"/>
  <c r="M84" i="8"/>
  <c r="M85" i="8"/>
  <c r="M86" i="8"/>
  <c r="M87" i="8"/>
  <c r="M88" i="8"/>
  <c r="M89" i="8"/>
  <c r="M90" i="8"/>
  <c r="M91" i="8"/>
  <c r="M92" i="8"/>
  <c r="M93" i="8"/>
  <c r="M94" i="8"/>
  <c r="M95" i="8"/>
  <c r="M96" i="8"/>
  <c r="M97" i="8"/>
  <c r="M98" i="8"/>
  <c r="M99" i="8"/>
  <c r="M100" i="8"/>
  <c r="M101" i="8"/>
  <c r="M102" i="8"/>
  <c r="M103" i="8"/>
  <c r="M104" i="8"/>
  <c r="M105" i="8"/>
  <c r="M106" i="8"/>
  <c r="M107" i="8"/>
  <c r="M108" i="8"/>
  <c r="M109" i="8"/>
  <c r="M110" i="8"/>
  <c r="M111" i="8"/>
  <c r="M112" i="8"/>
  <c r="M113" i="8"/>
  <c r="M114" i="8"/>
  <c r="M115" i="8"/>
  <c r="M116" i="8"/>
  <c r="M117" i="8"/>
  <c r="M118" i="8"/>
  <c r="M119" i="8"/>
  <c r="M120" i="8"/>
  <c r="M121" i="8"/>
  <c r="M122" i="8"/>
  <c r="M123" i="8"/>
  <c r="M124" i="8"/>
  <c r="M125" i="8"/>
  <c r="M126" i="8"/>
  <c r="M127" i="8"/>
  <c r="M128" i="8"/>
  <c r="M129" i="8"/>
  <c r="M130" i="8"/>
  <c r="M131" i="8"/>
  <c r="M132" i="8"/>
  <c r="M133" i="8"/>
  <c r="M134" i="8"/>
  <c r="M135" i="8"/>
  <c r="M136" i="8"/>
  <c r="M137" i="8"/>
  <c r="M138" i="8"/>
  <c r="M139" i="8"/>
  <c r="M140" i="8"/>
  <c r="M141" i="8"/>
  <c r="M142" i="8"/>
  <c r="M143" i="8"/>
  <c r="M144" i="8"/>
  <c r="M145" i="8"/>
  <c r="M146" i="8"/>
  <c r="M147" i="8"/>
  <c r="M148" i="8"/>
  <c r="M149" i="8"/>
  <c r="M150" i="8"/>
  <c r="M151" i="8"/>
  <c r="M152" i="8"/>
  <c r="M153" i="8"/>
  <c r="M154" i="8"/>
  <c r="M155" i="8"/>
  <c r="M156" i="8"/>
  <c r="M157" i="8"/>
  <c r="M158" i="8"/>
  <c r="M159" i="8"/>
  <c r="M160" i="8"/>
  <c r="M161" i="8"/>
  <c r="M162" i="8"/>
  <c r="M163" i="8"/>
  <c r="M164" i="8"/>
  <c r="M165" i="8"/>
  <c r="M166" i="8"/>
  <c r="M167" i="8"/>
  <c r="M168" i="8"/>
  <c r="M169" i="8"/>
  <c r="M170" i="8"/>
  <c r="M171" i="8"/>
  <c r="M172" i="8"/>
  <c r="M173" i="8"/>
  <c r="M174" i="8"/>
  <c r="M175" i="8"/>
  <c r="M176" i="8"/>
  <c r="M177" i="8"/>
  <c r="M178" i="8"/>
  <c r="M179" i="8"/>
  <c r="M180" i="8"/>
  <c r="M181" i="8"/>
  <c r="M182" i="8"/>
  <c r="M183" i="8"/>
  <c r="M184" i="8"/>
  <c r="M185" i="8"/>
  <c r="M186" i="8"/>
  <c r="M187" i="8"/>
  <c r="M188" i="8"/>
  <c r="M189" i="8"/>
  <c r="M190" i="8"/>
  <c r="M191" i="8"/>
  <c r="M192" i="8"/>
  <c r="M193" i="8"/>
  <c r="M194" i="8"/>
  <c r="M195" i="8"/>
  <c r="M196" i="8"/>
  <c r="M197" i="8"/>
  <c r="M198" i="8"/>
  <c r="M199" i="8"/>
  <c r="M200" i="8"/>
  <c r="M201" i="8"/>
  <c r="M202" i="8"/>
  <c r="M203" i="8"/>
  <c r="M204" i="8"/>
  <c r="M205" i="8"/>
  <c r="M206" i="8"/>
  <c r="M207" i="8"/>
  <c r="M208" i="8"/>
  <c r="M209" i="8"/>
  <c r="M210" i="8"/>
  <c r="M211" i="8"/>
  <c r="M212" i="8"/>
  <c r="M213" i="8"/>
  <c r="M214" i="8"/>
  <c r="M215" i="8"/>
  <c r="M216" i="8"/>
  <c r="M217" i="8"/>
  <c r="M218" i="8"/>
  <c r="M219" i="8"/>
  <c r="M220" i="8"/>
  <c r="M221" i="8"/>
  <c r="M222" i="8"/>
  <c r="M223" i="8"/>
  <c r="M224" i="8"/>
  <c r="M225" i="8"/>
  <c r="M226" i="8"/>
  <c r="M227" i="8"/>
  <c r="M228" i="8"/>
  <c r="M229" i="8"/>
  <c r="M230" i="8"/>
  <c r="M231" i="8"/>
  <c r="M232" i="8"/>
  <c r="M233" i="8"/>
  <c r="M234" i="8"/>
  <c r="M235" i="8"/>
  <c r="M236" i="8"/>
  <c r="M237" i="8"/>
  <c r="M238" i="8"/>
  <c r="M239" i="8"/>
  <c r="M240" i="8"/>
  <c r="M241" i="8"/>
  <c r="M242" i="8"/>
  <c r="M243" i="8"/>
  <c r="M244" i="8"/>
  <c r="M245" i="8"/>
  <c r="M246" i="8"/>
  <c r="M247" i="8"/>
  <c r="M248" i="8"/>
  <c r="M249" i="8"/>
  <c r="M250" i="8"/>
  <c r="M251" i="8"/>
  <c r="M252" i="8"/>
  <c r="M253" i="8"/>
  <c r="M254" i="8"/>
  <c r="M255" i="8"/>
  <c r="M256" i="8"/>
  <c r="M257" i="8"/>
  <c r="M258" i="8"/>
  <c r="M259" i="8"/>
  <c r="M260" i="8"/>
  <c r="M261" i="8"/>
  <c r="M262" i="8"/>
  <c r="M263" i="8"/>
  <c r="M264" i="8"/>
  <c r="M265" i="8"/>
  <c r="M266" i="8"/>
  <c r="M267" i="8"/>
  <c r="M268" i="8"/>
  <c r="M269" i="8"/>
  <c r="M270" i="8"/>
  <c r="M271" i="8"/>
  <c r="M272" i="8"/>
  <c r="M273" i="8"/>
  <c r="M274" i="8"/>
  <c r="M275" i="8"/>
  <c r="M276" i="8"/>
  <c r="M277" i="8"/>
  <c r="M278" i="8"/>
  <c r="M279" i="8"/>
  <c r="M280" i="8"/>
  <c r="M281" i="8"/>
  <c r="M282" i="8"/>
  <c r="M283" i="8"/>
  <c r="M284" i="8"/>
  <c r="M285" i="8"/>
  <c r="M286" i="8"/>
  <c r="M287" i="8"/>
  <c r="M288" i="8"/>
  <c r="M289" i="8"/>
  <c r="M290" i="8"/>
  <c r="M291" i="8"/>
  <c r="M292" i="8"/>
  <c r="M293" i="8"/>
  <c r="M294" i="8"/>
  <c r="M295" i="8"/>
  <c r="M296" i="8"/>
  <c r="M297" i="8"/>
  <c r="M298" i="8"/>
  <c r="M299" i="8"/>
  <c r="M300" i="8"/>
  <c r="M301" i="8"/>
  <c r="M302" i="8"/>
  <c r="M303" i="8"/>
  <c r="M304" i="8"/>
  <c r="M305" i="8"/>
  <c r="M306" i="8"/>
  <c r="M307" i="8"/>
  <c r="M308" i="8"/>
  <c r="M309" i="8"/>
  <c r="M310" i="8"/>
  <c r="M311" i="8"/>
  <c r="M312" i="8"/>
  <c r="M313" i="8"/>
  <c r="M314" i="8"/>
  <c r="M315" i="8"/>
  <c r="M316" i="8"/>
  <c r="M317" i="8"/>
  <c r="M318" i="8"/>
  <c r="M319" i="8"/>
  <c r="M320" i="8"/>
  <c r="M321" i="8"/>
  <c r="M322" i="8"/>
  <c r="M323" i="8"/>
  <c r="M324" i="8"/>
  <c r="M325" i="8"/>
  <c r="M326" i="8"/>
  <c r="M327" i="8"/>
  <c r="M328" i="8"/>
  <c r="M329" i="8"/>
  <c r="M330" i="8"/>
  <c r="M331" i="8"/>
  <c r="M332" i="8"/>
  <c r="M333" i="8"/>
  <c r="M334" i="8"/>
  <c r="M335" i="8"/>
  <c r="M336" i="8"/>
  <c r="M337" i="8"/>
  <c r="M338" i="8"/>
  <c r="M339" i="8"/>
  <c r="M340" i="8"/>
  <c r="M341" i="8"/>
  <c r="M342" i="8"/>
  <c r="M343" i="8"/>
  <c r="M344" i="8"/>
  <c r="M345" i="8"/>
  <c r="M346" i="8"/>
  <c r="M347" i="8"/>
  <c r="M348" i="8"/>
  <c r="M349" i="8"/>
  <c r="M350" i="8"/>
  <c r="M351" i="8"/>
  <c r="M352" i="8"/>
  <c r="M353" i="8"/>
  <c r="M354" i="8"/>
  <c r="M355" i="8"/>
  <c r="M356" i="8"/>
  <c r="M357" i="8"/>
  <c r="M358" i="8"/>
  <c r="M359" i="8"/>
  <c r="M360" i="8"/>
  <c r="M361" i="8"/>
  <c r="M362" i="8"/>
  <c r="M363" i="8"/>
  <c r="M364" i="8"/>
  <c r="M365" i="8"/>
  <c r="M366" i="8"/>
  <c r="M367" i="8"/>
  <c r="M368" i="8"/>
  <c r="M369" i="8"/>
  <c r="M370" i="8"/>
  <c r="M371" i="8"/>
  <c r="M372" i="8"/>
  <c r="M373" i="8"/>
  <c r="M374" i="8"/>
  <c r="M375" i="8"/>
  <c r="M376" i="8"/>
  <c r="M377" i="8"/>
  <c r="M378" i="8"/>
  <c r="M379" i="8"/>
  <c r="M380" i="8"/>
  <c r="M381" i="8"/>
  <c r="M382" i="8"/>
  <c r="M383" i="8"/>
  <c r="M384" i="8"/>
  <c r="M385" i="8"/>
  <c r="M386" i="8"/>
  <c r="M387" i="8"/>
  <c r="M388" i="8"/>
  <c r="M389" i="8"/>
  <c r="M390" i="8"/>
  <c r="M391" i="8"/>
  <c r="M392" i="8"/>
  <c r="M393" i="8"/>
  <c r="M394" i="8"/>
  <c r="M395" i="8"/>
  <c r="M396" i="8"/>
  <c r="M397" i="8"/>
  <c r="M398" i="8"/>
  <c r="M399" i="8"/>
  <c r="M400" i="8"/>
  <c r="M401" i="8"/>
  <c r="M402" i="8"/>
  <c r="M403" i="8"/>
  <c r="M404" i="8"/>
  <c r="M405" i="8"/>
  <c r="M406" i="8"/>
  <c r="M407" i="8"/>
  <c r="M408" i="8"/>
  <c r="M409" i="8"/>
  <c r="M410" i="8"/>
  <c r="M411" i="8"/>
  <c r="M412" i="8"/>
  <c r="M413" i="8"/>
  <c r="M414" i="8"/>
  <c r="M415" i="8"/>
  <c r="M416" i="8"/>
  <c r="M417" i="8"/>
  <c r="M418" i="8"/>
  <c r="M419" i="8"/>
  <c r="M420" i="8"/>
  <c r="M421" i="8"/>
  <c r="M422" i="8"/>
  <c r="M423" i="8"/>
  <c r="M424" i="8"/>
  <c r="M425" i="8"/>
  <c r="M426" i="8"/>
  <c r="M427" i="8"/>
  <c r="M428" i="8"/>
  <c r="M429" i="8"/>
  <c r="M430" i="8"/>
  <c r="M431" i="8"/>
  <c r="M432" i="8"/>
  <c r="M433" i="8"/>
  <c r="M434" i="8"/>
  <c r="M435" i="8"/>
  <c r="M436" i="8"/>
  <c r="M437" i="8"/>
  <c r="M438" i="8"/>
  <c r="M439" i="8"/>
  <c r="M440" i="8"/>
  <c r="M441" i="8"/>
  <c r="M442" i="8"/>
  <c r="M443" i="8"/>
  <c r="M444" i="8"/>
  <c r="M445" i="8"/>
  <c r="M446" i="8"/>
  <c r="M447" i="8"/>
  <c r="M448" i="8"/>
  <c r="M449" i="8"/>
  <c r="M450" i="8"/>
  <c r="M451" i="8"/>
  <c r="M452" i="8"/>
  <c r="M453" i="8"/>
  <c r="M454" i="8"/>
  <c r="M455" i="8"/>
  <c r="M456" i="8"/>
  <c r="M457" i="8"/>
  <c r="M458" i="8"/>
  <c r="M459" i="8"/>
  <c r="M460" i="8"/>
  <c r="M461" i="8"/>
  <c r="M462" i="8"/>
  <c r="M463" i="8"/>
  <c r="M464" i="8"/>
  <c r="M465" i="8"/>
  <c r="M466" i="8"/>
  <c r="M467" i="8"/>
  <c r="M468" i="8"/>
  <c r="M469" i="8"/>
  <c r="M470" i="8"/>
  <c r="M471" i="8"/>
  <c r="M472" i="8"/>
  <c r="M473" i="8"/>
  <c r="M474" i="8"/>
  <c r="M475" i="8"/>
  <c r="M476" i="8"/>
  <c r="M477" i="8"/>
  <c r="M478" i="8"/>
  <c r="M479" i="8"/>
  <c r="M480" i="8"/>
  <c r="M481" i="8"/>
  <c r="M482" i="8"/>
  <c r="M483" i="8"/>
  <c r="M484" i="8"/>
  <c r="M485" i="8"/>
  <c r="M486" i="8"/>
  <c r="M487" i="8"/>
  <c r="M488" i="8"/>
  <c r="M489" i="8"/>
  <c r="M490" i="8"/>
  <c r="M491" i="8"/>
  <c r="M492" i="8"/>
  <c r="M493" i="8"/>
  <c r="M494" i="8"/>
  <c r="M495" i="8"/>
  <c r="M496" i="8"/>
  <c r="M497" i="8"/>
  <c r="M498" i="8"/>
  <c r="M499" i="8"/>
  <c r="M500" i="8"/>
  <c r="M501" i="8"/>
  <c r="M502" i="8"/>
  <c r="M503" i="8"/>
  <c r="M504" i="8"/>
  <c r="M505" i="8"/>
  <c r="M506" i="8"/>
  <c r="M507" i="8"/>
  <c r="M508" i="8"/>
  <c r="M509" i="8"/>
  <c r="M510" i="8"/>
  <c r="M511" i="8"/>
  <c r="M512" i="8"/>
  <c r="M513" i="8"/>
  <c r="M514" i="8"/>
  <c r="M515" i="8"/>
  <c r="M516" i="8"/>
  <c r="M517" i="8"/>
  <c r="M518" i="8"/>
  <c r="M519" i="8"/>
  <c r="M520" i="8"/>
  <c r="M521" i="8"/>
  <c r="M522" i="8"/>
  <c r="M523" i="8"/>
  <c r="M524" i="8"/>
  <c r="M525" i="8"/>
  <c r="M526" i="8"/>
  <c r="M527" i="8"/>
  <c r="M528" i="8"/>
  <c r="M529" i="8"/>
  <c r="M530" i="8"/>
  <c r="M531" i="8"/>
  <c r="M532" i="8"/>
  <c r="M533" i="8"/>
  <c r="M534" i="8"/>
  <c r="M535" i="8"/>
  <c r="M536" i="8"/>
  <c r="M537" i="8"/>
  <c r="M538" i="8"/>
  <c r="M539" i="8"/>
  <c r="M540" i="8"/>
  <c r="M541" i="8"/>
  <c r="M542" i="8"/>
  <c r="M543" i="8"/>
  <c r="M544" i="8"/>
  <c r="M545" i="8"/>
  <c r="M546" i="8"/>
  <c r="M547" i="8"/>
  <c r="M548" i="8"/>
  <c r="M549" i="8"/>
  <c r="M550" i="8"/>
  <c r="M551" i="8"/>
  <c r="M552" i="8"/>
  <c r="M553" i="8"/>
  <c r="M554" i="8"/>
  <c r="M555" i="8"/>
  <c r="M556" i="8"/>
  <c r="M557" i="8"/>
  <c r="M558" i="8"/>
  <c r="M559" i="8"/>
  <c r="M560" i="8"/>
  <c r="M561" i="8"/>
  <c r="M562" i="8"/>
  <c r="M563" i="8"/>
  <c r="M564" i="8"/>
  <c r="M565" i="8"/>
  <c r="M566" i="8"/>
  <c r="M567" i="8"/>
  <c r="M568" i="8"/>
  <c r="M569" i="8"/>
  <c r="M570" i="8"/>
  <c r="M571" i="8"/>
  <c r="M572" i="8"/>
  <c r="M573" i="8"/>
  <c r="M574" i="8"/>
  <c r="M575" i="8"/>
  <c r="M576" i="8"/>
  <c r="M577" i="8"/>
  <c r="M578" i="8"/>
  <c r="M579" i="8"/>
  <c r="M580" i="8"/>
  <c r="M581" i="8"/>
  <c r="M582" i="8"/>
  <c r="M583" i="8"/>
  <c r="M584" i="8"/>
  <c r="M585" i="8"/>
  <c r="M586" i="8"/>
  <c r="M587" i="8"/>
  <c r="M588" i="8"/>
  <c r="M589" i="8"/>
  <c r="M590" i="8"/>
  <c r="M591" i="8"/>
  <c r="M592" i="8"/>
  <c r="M593" i="8"/>
  <c r="M594" i="8"/>
  <c r="M595" i="8"/>
  <c r="M596" i="8"/>
  <c r="M597" i="8"/>
  <c r="M598" i="8"/>
  <c r="M599" i="8"/>
  <c r="M600" i="8"/>
  <c r="M601" i="8"/>
  <c r="M602" i="8"/>
  <c r="M603" i="8"/>
  <c r="M604" i="8"/>
  <c r="M605" i="8"/>
  <c r="M606" i="8"/>
  <c r="M607" i="8"/>
  <c r="M608" i="8"/>
  <c r="M609" i="8"/>
  <c r="M610" i="8"/>
  <c r="M611" i="8"/>
  <c r="M612" i="8"/>
  <c r="M613" i="8"/>
  <c r="M614" i="8"/>
  <c r="M615" i="8"/>
  <c r="M616" i="8"/>
  <c r="M617" i="8"/>
  <c r="M618" i="8"/>
  <c r="M619" i="8"/>
  <c r="M620" i="8"/>
  <c r="M621" i="8"/>
  <c r="M622" i="8"/>
  <c r="M623" i="8"/>
  <c r="M624" i="8"/>
  <c r="M625" i="8"/>
  <c r="M626" i="8"/>
  <c r="M627" i="8"/>
  <c r="M628" i="8"/>
  <c r="M629" i="8"/>
  <c r="M630" i="8"/>
  <c r="M631" i="8"/>
  <c r="M632" i="8"/>
  <c r="M633" i="8"/>
  <c r="M634" i="8"/>
  <c r="M635" i="8"/>
  <c r="M636" i="8"/>
  <c r="M637" i="8"/>
  <c r="M638" i="8"/>
  <c r="M639" i="8"/>
  <c r="M640" i="8"/>
  <c r="M641" i="8"/>
  <c r="M642" i="8"/>
  <c r="M643" i="8"/>
  <c r="M644" i="8"/>
  <c r="M645" i="8"/>
  <c r="M646" i="8"/>
  <c r="M647" i="8"/>
  <c r="M648" i="8"/>
  <c r="M649" i="8"/>
  <c r="M650" i="8"/>
  <c r="M651" i="8"/>
  <c r="M652" i="8"/>
  <c r="M653" i="8"/>
  <c r="M654" i="8"/>
  <c r="M655" i="8"/>
  <c r="M656" i="8"/>
  <c r="M657" i="8"/>
  <c r="M658" i="8"/>
  <c r="M659" i="8"/>
  <c r="M660" i="8"/>
  <c r="M661" i="8"/>
  <c r="M662" i="8"/>
  <c r="M663" i="8"/>
  <c r="M664" i="8"/>
  <c r="M665" i="8"/>
  <c r="M666" i="8"/>
  <c r="M667" i="8"/>
  <c r="M668" i="8"/>
  <c r="M669" i="8"/>
  <c r="M670" i="8"/>
  <c r="M671" i="8"/>
  <c r="M672" i="8"/>
  <c r="M673" i="8"/>
  <c r="M674" i="8"/>
  <c r="M675" i="8"/>
  <c r="M676" i="8"/>
  <c r="M677" i="8"/>
  <c r="M678" i="8"/>
  <c r="M679" i="8"/>
  <c r="M680" i="8"/>
  <c r="M681" i="8"/>
  <c r="M682" i="8"/>
  <c r="M683" i="8"/>
  <c r="M684" i="8"/>
  <c r="M685" i="8"/>
  <c r="M686" i="8"/>
  <c r="M687" i="8"/>
  <c r="M688" i="8"/>
  <c r="M689" i="8"/>
  <c r="M690" i="8"/>
  <c r="M691" i="8"/>
  <c r="M692" i="8"/>
  <c r="M693" i="8"/>
  <c r="M694" i="8"/>
  <c r="M695" i="8"/>
  <c r="M696" i="8"/>
  <c r="M697" i="8"/>
  <c r="M698" i="8"/>
  <c r="M699" i="8"/>
  <c r="M700" i="8"/>
  <c r="M701" i="8"/>
  <c r="M702" i="8"/>
  <c r="M703" i="8"/>
  <c r="M704" i="8"/>
  <c r="M705" i="8"/>
  <c r="M706" i="8"/>
  <c r="M707" i="8"/>
  <c r="M708" i="8"/>
  <c r="M709" i="8"/>
  <c r="M710" i="8"/>
  <c r="M711" i="8"/>
  <c r="M712" i="8"/>
  <c r="M713" i="8"/>
  <c r="M714" i="8"/>
  <c r="M715" i="8"/>
  <c r="M716" i="8"/>
  <c r="M717" i="8"/>
  <c r="M718" i="8"/>
  <c r="M719" i="8"/>
  <c r="M720" i="8"/>
  <c r="M721" i="8"/>
  <c r="M722" i="8"/>
  <c r="M723" i="8"/>
  <c r="M724" i="8"/>
  <c r="M725" i="8"/>
  <c r="M726" i="8"/>
  <c r="M727" i="8"/>
  <c r="M728" i="8"/>
  <c r="M729" i="8"/>
  <c r="M730" i="8"/>
  <c r="M731" i="8"/>
  <c r="M732" i="8"/>
  <c r="M733" i="8"/>
  <c r="M734" i="8"/>
  <c r="M735" i="8"/>
  <c r="M736" i="8"/>
  <c r="M737" i="8"/>
  <c r="M738" i="8"/>
  <c r="M739" i="8"/>
  <c r="M740" i="8"/>
  <c r="M741" i="8"/>
  <c r="M742" i="8"/>
  <c r="M743" i="8"/>
  <c r="M744" i="8"/>
  <c r="M745" i="8"/>
  <c r="M746" i="8"/>
  <c r="M747" i="8"/>
  <c r="M748" i="8"/>
  <c r="M749" i="8"/>
  <c r="M750" i="8"/>
  <c r="M751" i="8"/>
  <c r="M752" i="8"/>
  <c r="M753" i="8"/>
  <c r="M754" i="8"/>
  <c r="M755" i="8"/>
  <c r="M756" i="8"/>
  <c r="M757" i="8"/>
  <c r="M758" i="8"/>
  <c r="M759" i="8"/>
  <c r="M760" i="8"/>
  <c r="M761" i="8"/>
  <c r="M762" i="8"/>
  <c r="M763" i="8"/>
  <c r="M764" i="8"/>
  <c r="M765" i="8"/>
  <c r="M766" i="8"/>
  <c r="M767" i="8"/>
  <c r="M768" i="8"/>
  <c r="M769" i="8"/>
  <c r="M770" i="8"/>
  <c r="M771" i="8"/>
  <c r="M772" i="8"/>
  <c r="M773" i="8"/>
  <c r="M774" i="8"/>
  <c r="M775" i="8"/>
  <c r="M776" i="8"/>
  <c r="M777" i="8"/>
  <c r="M778" i="8"/>
  <c r="M779" i="8"/>
  <c r="M780" i="8"/>
  <c r="M781" i="8"/>
  <c r="M782" i="8"/>
  <c r="M783" i="8"/>
  <c r="M784" i="8"/>
  <c r="M785" i="8"/>
  <c r="M786" i="8"/>
  <c r="M787" i="8"/>
  <c r="M788" i="8"/>
  <c r="M789" i="8"/>
  <c r="M790" i="8"/>
  <c r="M791" i="8"/>
  <c r="M792" i="8"/>
  <c r="M793" i="8"/>
  <c r="M794" i="8"/>
  <c r="M795" i="8"/>
  <c r="M796" i="8"/>
  <c r="M797" i="8"/>
  <c r="M798" i="8"/>
  <c r="M799" i="8"/>
  <c r="M800" i="8"/>
  <c r="M801" i="8"/>
  <c r="M802" i="8"/>
  <c r="M803" i="8"/>
  <c r="M804" i="8"/>
  <c r="M805" i="8"/>
  <c r="M806" i="8"/>
  <c r="M807" i="8"/>
  <c r="M808" i="8"/>
  <c r="M809" i="8"/>
  <c r="M810" i="8"/>
  <c r="M811" i="8"/>
  <c r="M812" i="8"/>
  <c r="M813" i="8"/>
  <c r="M814" i="8"/>
  <c r="M815" i="8"/>
  <c r="M816" i="8"/>
  <c r="M817" i="8"/>
  <c r="M818" i="8"/>
  <c r="M819" i="8"/>
  <c r="M820" i="8"/>
  <c r="M821" i="8"/>
  <c r="M822" i="8"/>
  <c r="M823" i="8"/>
  <c r="M824" i="8"/>
  <c r="M825" i="8"/>
  <c r="M826" i="8"/>
  <c r="M827" i="8"/>
  <c r="M828" i="8"/>
  <c r="M829" i="8"/>
  <c r="M830" i="8"/>
  <c r="M831" i="8"/>
  <c r="M832" i="8"/>
  <c r="M833" i="8"/>
  <c r="M834" i="8"/>
  <c r="M835" i="8"/>
  <c r="M836" i="8"/>
  <c r="M837" i="8"/>
  <c r="M838" i="8"/>
  <c r="M839" i="8"/>
  <c r="M840" i="8"/>
  <c r="M841" i="8"/>
  <c r="M842" i="8"/>
  <c r="M843" i="8"/>
  <c r="M844" i="8"/>
  <c r="M845" i="8"/>
  <c r="M846" i="8"/>
  <c r="M847" i="8"/>
  <c r="M848" i="8"/>
  <c r="M849" i="8"/>
  <c r="M850" i="8"/>
  <c r="M851" i="8"/>
  <c r="M852" i="8"/>
  <c r="M853" i="8"/>
  <c r="M854" i="8"/>
  <c r="M855" i="8"/>
  <c r="M856" i="8"/>
  <c r="M857" i="8"/>
  <c r="M858" i="8"/>
  <c r="M859" i="8"/>
  <c r="M860" i="8"/>
  <c r="M861" i="8"/>
  <c r="M862" i="8"/>
  <c r="M863" i="8"/>
  <c r="M864" i="8"/>
  <c r="M865" i="8"/>
  <c r="M866" i="8"/>
  <c r="M867" i="8"/>
  <c r="M868" i="8"/>
  <c r="M869" i="8"/>
  <c r="M870" i="8"/>
  <c r="M871" i="8"/>
  <c r="M872" i="8"/>
  <c r="M873" i="8"/>
  <c r="M874" i="8"/>
  <c r="M875" i="8"/>
  <c r="M876" i="8"/>
  <c r="M877" i="8"/>
  <c r="M878" i="8"/>
  <c r="M879" i="8"/>
  <c r="M880" i="8"/>
  <c r="M881" i="8"/>
  <c r="M882" i="8"/>
  <c r="M883" i="8"/>
  <c r="M884" i="8"/>
  <c r="M885" i="8"/>
  <c r="M886" i="8"/>
  <c r="M887" i="8"/>
  <c r="M888" i="8"/>
  <c r="M889" i="8"/>
  <c r="M890" i="8"/>
  <c r="M891" i="8"/>
  <c r="M892" i="8"/>
  <c r="M893" i="8"/>
  <c r="M894" i="8"/>
  <c r="M895" i="8"/>
  <c r="M896" i="8"/>
  <c r="M897" i="8"/>
  <c r="M898" i="8"/>
  <c r="M899" i="8"/>
  <c r="M900" i="8"/>
  <c r="M901" i="8"/>
  <c r="M902" i="8"/>
  <c r="M903" i="8"/>
  <c r="M904" i="8"/>
  <c r="M905" i="8"/>
  <c r="M906" i="8"/>
  <c r="M907" i="8"/>
  <c r="M908" i="8"/>
  <c r="M909" i="8"/>
  <c r="M910" i="8"/>
  <c r="M911" i="8"/>
  <c r="M912" i="8"/>
  <c r="M913" i="8"/>
  <c r="M914" i="8"/>
  <c r="M915" i="8"/>
  <c r="M916" i="8"/>
  <c r="M917" i="8"/>
  <c r="M918" i="8"/>
  <c r="M919" i="8"/>
  <c r="M920" i="8"/>
  <c r="M921" i="8"/>
  <c r="M922" i="8"/>
  <c r="M923" i="8"/>
  <c r="M924" i="8"/>
  <c r="M925" i="8"/>
  <c r="M926" i="8"/>
  <c r="M927" i="8"/>
  <c r="M928" i="8"/>
  <c r="M929" i="8"/>
  <c r="M930" i="8"/>
  <c r="M931" i="8"/>
  <c r="M932" i="8"/>
  <c r="M933" i="8"/>
  <c r="M934" i="8"/>
  <c r="M935" i="8"/>
  <c r="M936" i="8"/>
  <c r="M937" i="8"/>
  <c r="M938" i="8"/>
  <c r="M939" i="8"/>
  <c r="M940" i="8"/>
  <c r="M941" i="8"/>
  <c r="M942" i="8"/>
  <c r="M943" i="8"/>
  <c r="M944" i="8"/>
  <c r="M945" i="8"/>
  <c r="M946" i="8"/>
  <c r="M947" i="8"/>
  <c r="M948" i="8"/>
  <c r="M949" i="8"/>
  <c r="M950" i="8"/>
  <c r="M951" i="8"/>
  <c r="M952" i="8"/>
  <c r="M953" i="8"/>
  <c r="M954" i="8"/>
  <c r="M955" i="8"/>
  <c r="M956" i="8"/>
  <c r="M957" i="8"/>
  <c r="M958" i="8"/>
  <c r="M959" i="8"/>
  <c r="M960" i="8"/>
  <c r="M961" i="8"/>
  <c r="M962" i="8"/>
  <c r="M963" i="8"/>
  <c r="M964" i="8"/>
  <c r="M965" i="8"/>
  <c r="M966" i="8"/>
  <c r="M967" i="8"/>
  <c r="M968" i="8"/>
  <c r="M969" i="8"/>
  <c r="M970" i="8"/>
  <c r="M971" i="8"/>
  <c r="M972" i="8"/>
  <c r="M973" i="8"/>
  <c r="M974" i="8"/>
  <c r="M975" i="8"/>
  <c r="M976" i="8"/>
  <c r="M977" i="8"/>
  <c r="M978" i="8"/>
  <c r="M979" i="8"/>
  <c r="M980" i="8"/>
  <c r="M981" i="8"/>
  <c r="M982" i="8"/>
  <c r="M983" i="8"/>
  <c r="M984" i="8"/>
  <c r="M985" i="8"/>
  <c r="M986" i="8"/>
  <c r="M987" i="8"/>
  <c r="M988" i="8"/>
  <c r="M989" i="8"/>
  <c r="M990" i="8"/>
  <c r="M991" i="8"/>
  <c r="M992" i="8"/>
  <c r="M993" i="8"/>
  <c r="M994" i="8"/>
  <c r="M995" i="8"/>
  <c r="M996" i="8"/>
  <c r="M997" i="8"/>
  <c r="M998" i="8"/>
  <c r="M999" i="8"/>
  <c r="M1000" i="8"/>
  <c r="M1001" i="8"/>
  <c r="M1002" i="8"/>
  <c r="M1003" i="8"/>
  <c r="M1004" i="8"/>
  <c r="M1005" i="8"/>
  <c r="M1006" i="8"/>
  <c r="M1007" i="8"/>
  <c r="M1008" i="8"/>
  <c r="M1009" i="8"/>
  <c r="M1010" i="8"/>
  <c r="M1011" i="8"/>
  <c r="M1012" i="8"/>
  <c r="M1013" i="8"/>
  <c r="M1014" i="8"/>
  <c r="M1015" i="8"/>
  <c r="M1016" i="8"/>
  <c r="M1017" i="8"/>
  <c r="M1018" i="8"/>
  <c r="M1019" i="8"/>
  <c r="M1020" i="8"/>
  <c r="M1021" i="8"/>
  <c r="M1022" i="8"/>
  <c r="M1023" i="8"/>
  <c r="M1024" i="8"/>
  <c r="M1025" i="8"/>
  <c r="M1026" i="8"/>
  <c r="M1027" i="8"/>
  <c r="M1028" i="8"/>
  <c r="M1029" i="8"/>
  <c r="M1030" i="8"/>
  <c r="M1031" i="8"/>
  <c r="M1032" i="8"/>
  <c r="M1033" i="8"/>
  <c r="M1034" i="8"/>
  <c r="M1035" i="8"/>
  <c r="M1036" i="8"/>
  <c r="M1037" i="8"/>
  <c r="M1038" i="8"/>
  <c r="M1039" i="8"/>
  <c r="M1040" i="8"/>
  <c r="M1041" i="8"/>
  <c r="M1042" i="8"/>
  <c r="M1043" i="8"/>
  <c r="M1044" i="8"/>
  <c r="M1045" i="8"/>
  <c r="M1046" i="8"/>
  <c r="M1047" i="8"/>
  <c r="M1048" i="8"/>
  <c r="M1049" i="8"/>
  <c r="M1050" i="8"/>
  <c r="M1051" i="8"/>
  <c r="M1052" i="8"/>
  <c r="M1053" i="8"/>
  <c r="M1054" i="8"/>
  <c r="M1055" i="8"/>
  <c r="M1056" i="8"/>
  <c r="M1057" i="8"/>
  <c r="M1058" i="8"/>
  <c r="M1059" i="8"/>
  <c r="M1060" i="8"/>
  <c r="M1061" i="8"/>
  <c r="M1062" i="8"/>
  <c r="M1063" i="8"/>
  <c r="M1064" i="8"/>
  <c r="M1065" i="8"/>
  <c r="M1066" i="8"/>
  <c r="M1067" i="8"/>
  <c r="M1068" i="8"/>
  <c r="M1069" i="8"/>
  <c r="M1070" i="8"/>
  <c r="M1071" i="8"/>
  <c r="M1072" i="8"/>
  <c r="M1073" i="8"/>
  <c r="M1074" i="8"/>
  <c r="M1075" i="8"/>
  <c r="M1076" i="8"/>
  <c r="M1077" i="8"/>
  <c r="M1078" i="8"/>
  <c r="M1079" i="8"/>
  <c r="M1080" i="8"/>
  <c r="M1081" i="8"/>
  <c r="M1082" i="8"/>
  <c r="M1083" i="8"/>
  <c r="M1084" i="8"/>
  <c r="M1085" i="8"/>
  <c r="M1086" i="8"/>
  <c r="M1087" i="8"/>
  <c r="M1088" i="8"/>
  <c r="M1089" i="8"/>
  <c r="M1090" i="8"/>
  <c r="M1091" i="8"/>
  <c r="M1092" i="8"/>
  <c r="M1093" i="8"/>
  <c r="M1094" i="8"/>
  <c r="M1095" i="8"/>
  <c r="M1096" i="8"/>
  <c r="M1097" i="8"/>
  <c r="M1098" i="8"/>
  <c r="M1099" i="8"/>
  <c r="M1100" i="8"/>
  <c r="M1101" i="8"/>
  <c r="M1102" i="8"/>
  <c r="M1103" i="8"/>
  <c r="M1104" i="8"/>
  <c r="M1105" i="8"/>
  <c r="M1106" i="8"/>
  <c r="M1107" i="8"/>
  <c r="M1108" i="8"/>
  <c r="M1109" i="8"/>
  <c r="M1110" i="8"/>
  <c r="M1111" i="8"/>
  <c r="M1112" i="8"/>
  <c r="M1113" i="8"/>
  <c r="M1114" i="8"/>
  <c r="M1115" i="8"/>
  <c r="M1116" i="8"/>
  <c r="M1117" i="8"/>
  <c r="M1118" i="8"/>
  <c r="M1119" i="8"/>
  <c r="M1120" i="8"/>
  <c r="M1121" i="8"/>
  <c r="M1122" i="8"/>
  <c r="M1123" i="8"/>
  <c r="M1124" i="8"/>
  <c r="M1125" i="8"/>
  <c r="M1126" i="8"/>
  <c r="M1127" i="8"/>
  <c r="M1128" i="8"/>
  <c r="M1129" i="8"/>
  <c r="M1130" i="8"/>
  <c r="M1131" i="8"/>
  <c r="M1132" i="8"/>
  <c r="M1133" i="8"/>
  <c r="M1134" i="8"/>
  <c r="M1135" i="8"/>
  <c r="M1136" i="8"/>
  <c r="M1137" i="8"/>
  <c r="M1138" i="8"/>
  <c r="M1139" i="8"/>
  <c r="M1140" i="8"/>
  <c r="M1141" i="8"/>
  <c r="M1142" i="8"/>
  <c r="M1143" i="8"/>
  <c r="M1144" i="8"/>
  <c r="M1145" i="8"/>
  <c r="M1146" i="8"/>
  <c r="M1147" i="8"/>
  <c r="M1148" i="8"/>
  <c r="M1149" i="8"/>
  <c r="M1150" i="8"/>
  <c r="M1151" i="8"/>
  <c r="M1152" i="8"/>
  <c r="M1153" i="8"/>
  <c r="M1154" i="8"/>
  <c r="M1155" i="8"/>
  <c r="M1156" i="8"/>
  <c r="M1157" i="8"/>
  <c r="M1158" i="8"/>
  <c r="M1159" i="8"/>
  <c r="M1160" i="8"/>
  <c r="M1161" i="8"/>
  <c r="M1162" i="8"/>
  <c r="M1163" i="8"/>
  <c r="M1164" i="8"/>
  <c r="M1165" i="8"/>
  <c r="M1166" i="8"/>
  <c r="M1167" i="8"/>
  <c r="M1168" i="8"/>
  <c r="M1169" i="8"/>
  <c r="M1170" i="8"/>
  <c r="M1171" i="8"/>
  <c r="M1172" i="8"/>
  <c r="M1173" i="8"/>
  <c r="M1174" i="8"/>
  <c r="M1175" i="8"/>
  <c r="M1176" i="8"/>
  <c r="M1177" i="8"/>
  <c r="M1178" i="8"/>
  <c r="M1179" i="8"/>
  <c r="M1180" i="8"/>
  <c r="M1181" i="8"/>
  <c r="M1182" i="8"/>
  <c r="M1183" i="8"/>
  <c r="M1184" i="8"/>
  <c r="M1185" i="8"/>
  <c r="M1186" i="8"/>
  <c r="M1187" i="8"/>
  <c r="M1188" i="8"/>
  <c r="M1189" i="8"/>
  <c r="M1190" i="8"/>
  <c r="M1191" i="8"/>
  <c r="M1192" i="8"/>
  <c r="M1193" i="8"/>
  <c r="M1194" i="8"/>
  <c r="M1195" i="8"/>
  <c r="M1196" i="8"/>
  <c r="M1197" i="8"/>
  <c r="M1198" i="8"/>
  <c r="M1199" i="8"/>
  <c r="M1200" i="8"/>
  <c r="M1201" i="8"/>
  <c r="M1202" i="8"/>
  <c r="M1203" i="8"/>
  <c r="M1204" i="8"/>
  <c r="M1205" i="8"/>
  <c r="M1206" i="8"/>
  <c r="M1207" i="8"/>
  <c r="M1208" i="8"/>
  <c r="M1209" i="8"/>
  <c r="M1210" i="8"/>
  <c r="M1211" i="8"/>
  <c r="M1212" i="8"/>
  <c r="M1213" i="8"/>
  <c r="M1214" i="8"/>
  <c r="M1215" i="8"/>
  <c r="M1216" i="8"/>
  <c r="M1217" i="8"/>
  <c r="M1218" i="8"/>
  <c r="M1219" i="8"/>
  <c r="M1220" i="8"/>
  <c r="M1221" i="8"/>
  <c r="M1222" i="8"/>
  <c r="M1223" i="8"/>
  <c r="M1224" i="8"/>
  <c r="M1225" i="8"/>
  <c r="M1226" i="8"/>
  <c r="M1227" i="8"/>
  <c r="M1228" i="8"/>
  <c r="M1229" i="8"/>
  <c r="M1230" i="8"/>
  <c r="M1231" i="8"/>
  <c r="M1232" i="8"/>
  <c r="M1233" i="8"/>
  <c r="M1234" i="8"/>
  <c r="M1235" i="8"/>
  <c r="M1236" i="8"/>
  <c r="M1237" i="8"/>
  <c r="M1238" i="8"/>
  <c r="M1239" i="8"/>
  <c r="M1240" i="8"/>
  <c r="M1241" i="8"/>
  <c r="M1242" i="8"/>
  <c r="M1243" i="8"/>
  <c r="M1244" i="8"/>
  <c r="M1245" i="8"/>
  <c r="M1246" i="8"/>
  <c r="M1247" i="8"/>
  <c r="M1248" i="8"/>
  <c r="M1249" i="8"/>
  <c r="M1250" i="8"/>
  <c r="M1251" i="8"/>
  <c r="M1252" i="8"/>
  <c r="M1253" i="8"/>
  <c r="M1254" i="8"/>
  <c r="M1255" i="8"/>
  <c r="M1256" i="8"/>
  <c r="M1257" i="8"/>
  <c r="M1258" i="8"/>
  <c r="M1259" i="8"/>
  <c r="M1260" i="8"/>
  <c r="M1261" i="8"/>
  <c r="M1262" i="8"/>
  <c r="M1263" i="8"/>
  <c r="M1264" i="8"/>
  <c r="M1265" i="8"/>
  <c r="M1266" i="8"/>
  <c r="M1267" i="8"/>
  <c r="M1268" i="8"/>
  <c r="M1269" i="8"/>
  <c r="M1270" i="8"/>
  <c r="M1271" i="8"/>
  <c r="M1272" i="8"/>
  <c r="M1273" i="8"/>
  <c r="M1274" i="8"/>
  <c r="M1275" i="8"/>
  <c r="M1276" i="8"/>
  <c r="M1277" i="8"/>
  <c r="M1278" i="8"/>
  <c r="M1279" i="8"/>
  <c r="M1280" i="8"/>
  <c r="M1281" i="8"/>
  <c r="M1282" i="8"/>
  <c r="M1283" i="8"/>
  <c r="M1284" i="8"/>
  <c r="M1285" i="8"/>
  <c r="M1286" i="8"/>
  <c r="M1287" i="8"/>
  <c r="M1288" i="8"/>
  <c r="M1289" i="8"/>
  <c r="M1290" i="8"/>
  <c r="M1291" i="8"/>
  <c r="M1292" i="8"/>
  <c r="M1293" i="8"/>
  <c r="M1294" i="8"/>
  <c r="M1295" i="8"/>
  <c r="M1296" i="8"/>
  <c r="M1297" i="8"/>
  <c r="M1298" i="8"/>
  <c r="M1299" i="8"/>
  <c r="M1300" i="8"/>
  <c r="M1301" i="8"/>
  <c r="M1302" i="8"/>
  <c r="M1303" i="8"/>
  <c r="M1304" i="8"/>
  <c r="M1305" i="8"/>
  <c r="M1306" i="8"/>
  <c r="M1307" i="8"/>
  <c r="M1308" i="8"/>
  <c r="M1309" i="8"/>
  <c r="M1310" i="8"/>
  <c r="M1311" i="8"/>
  <c r="M1312" i="8"/>
  <c r="M1313" i="8"/>
  <c r="M1314" i="8"/>
  <c r="M1315" i="8"/>
  <c r="M1316" i="8"/>
  <c r="M1317" i="8"/>
  <c r="M1318" i="8"/>
  <c r="M1319" i="8"/>
  <c r="M1320" i="8"/>
  <c r="M1321" i="8"/>
  <c r="M1322" i="8"/>
  <c r="M1323" i="8"/>
  <c r="M1324" i="8"/>
  <c r="M1325" i="8"/>
  <c r="M1326" i="8"/>
  <c r="M1327" i="8"/>
  <c r="M1328" i="8"/>
  <c r="M1329" i="8"/>
  <c r="M1330" i="8"/>
  <c r="M1331" i="8"/>
  <c r="M1332" i="8"/>
  <c r="M1333" i="8"/>
  <c r="M1334" i="8"/>
  <c r="M1335" i="8"/>
  <c r="M1336" i="8"/>
  <c r="M1337" i="8"/>
  <c r="M1338" i="8"/>
  <c r="M1339" i="8"/>
  <c r="M1340" i="8"/>
  <c r="M1341" i="8"/>
  <c r="M1342" i="8"/>
  <c r="M1343" i="8"/>
  <c r="M1344" i="8"/>
  <c r="M1345" i="8"/>
  <c r="M1346" i="8"/>
  <c r="M1347" i="8"/>
  <c r="M1348" i="8"/>
  <c r="M1349" i="8"/>
  <c r="M1350" i="8"/>
  <c r="M1351" i="8"/>
  <c r="M1352" i="8"/>
  <c r="M1353" i="8"/>
  <c r="M1354" i="8"/>
  <c r="M1355" i="8"/>
  <c r="M1356" i="8"/>
  <c r="M1357" i="8"/>
  <c r="M1358" i="8"/>
  <c r="M1359" i="8"/>
  <c r="M1360" i="8"/>
  <c r="M1361" i="8"/>
  <c r="M1362" i="8"/>
  <c r="M1363" i="8"/>
  <c r="M1364" i="8"/>
  <c r="M1365" i="8"/>
  <c r="M1366" i="8"/>
  <c r="M1367" i="8"/>
  <c r="M1368" i="8"/>
  <c r="M1369" i="8"/>
  <c r="M1370" i="8"/>
  <c r="M1371" i="8"/>
  <c r="M1372" i="8"/>
  <c r="M1373" i="8"/>
  <c r="M1374" i="8"/>
  <c r="M1375" i="8"/>
  <c r="M1376" i="8"/>
  <c r="M1377" i="8"/>
  <c r="M1378" i="8"/>
  <c r="M1379" i="8"/>
  <c r="M1380" i="8"/>
  <c r="M1381" i="8"/>
  <c r="M1382" i="8"/>
  <c r="M1383" i="8"/>
  <c r="M1384" i="8"/>
  <c r="M1385" i="8"/>
  <c r="M1386" i="8"/>
  <c r="M1387" i="8"/>
  <c r="M1388" i="8"/>
  <c r="M1389" i="8"/>
  <c r="M1390" i="8"/>
  <c r="M1391" i="8"/>
  <c r="M1392" i="8"/>
  <c r="M1393" i="8"/>
  <c r="M1394" i="8"/>
  <c r="M1395" i="8"/>
  <c r="M1396" i="8"/>
  <c r="M1397" i="8"/>
  <c r="M1398" i="8"/>
  <c r="M1399" i="8"/>
  <c r="M1400" i="8"/>
  <c r="M1401" i="8"/>
  <c r="M1402" i="8"/>
  <c r="M1403" i="8"/>
  <c r="M1404" i="8"/>
  <c r="M1405" i="8"/>
  <c r="M1406" i="8"/>
  <c r="M1407" i="8"/>
  <c r="M1408" i="8"/>
  <c r="M1409" i="8"/>
  <c r="M1410" i="8"/>
  <c r="M1411" i="8"/>
  <c r="M1412" i="8"/>
  <c r="M1413" i="8"/>
  <c r="M1414" i="8"/>
  <c r="M1415" i="8"/>
  <c r="M1416" i="8"/>
  <c r="M1417" i="8"/>
  <c r="M1418" i="8"/>
  <c r="M1419" i="8"/>
  <c r="M1420" i="8"/>
  <c r="M1421" i="8"/>
  <c r="M1422" i="8"/>
  <c r="M1423" i="8"/>
  <c r="M1424" i="8"/>
  <c r="M1425" i="8"/>
  <c r="M1426" i="8"/>
  <c r="M1427" i="8"/>
  <c r="M1428" i="8"/>
  <c r="M1429" i="8"/>
  <c r="M1430" i="8"/>
  <c r="M1431" i="8"/>
  <c r="M1432" i="8"/>
  <c r="M1433" i="8"/>
  <c r="M1434" i="8"/>
  <c r="M1435" i="8"/>
  <c r="M1436" i="8"/>
  <c r="M1437" i="8"/>
  <c r="M1438" i="8"/>
  <c r="M1439" i="8"/>
  <c r="M1440" i="8"/>
  <c r="M1441" i="8"/>
  <c r="M1442" i="8"/>
  <c r="M1443" i="8"/>
  <c r="M1444" i="8"/>
  <c r="M1445" i="8"/>
  <c r="M1446" i="8"/>
  <c r="M1447" i="8"/>
  <c r="M1448" i="8"/>
  <c r="M1449" i="8"/>
  <c r="M1450" i="8"/>
  <c r="M1451" i="8"/>
  <c r="M1452" i="8"/>
  <c r="M1453" i="8"/>
  <c r="M1454" i="8"/>
  <c r="M1455" i="8"/>
  <c r="M1456" i="8"/>
  <c r="M1457" i="8"/>
  <c r="M1458" i="8"/>
  <c r="M1459" i="8"/>
  <c r="M1460" i="8"/>
  <c r="M1461" i="8"/>
  <c r="M1462" i="8"/>
  <c r="M1463" i="8"/>
  <c r="M1464" i="8"/>
  <c r="M1465" i="8"/>
  <c r="M1466" i="8"/>
  <c r="M1467" i="8"/>
  <c r="M1468" i="8"/>
  <c r="M1469" i="8"/>
  <c r="M1470" i="8"/>
  <c r="M1471" i="8"/>
  <c r="M1472" i="8"/>
  <c r="M1473" i="8"/>
  <c r="M1474" i="8"/>
  <c r="M1475" i="8"/>
  <c r="M1476" i="8"/>
  <c r="M1477" i="8"/>
  <c r="M1478" i="8"/>
  <c r="M1479" i="8"/>
  <c r="M1480" i="8"/>
  <c r="M1481" i="8"/>
  <c r="M1482" i="8"/>
  <c r="M1483" i="8"/>
  <c r="M1484" i="8"/>
  <c r="M1485" i="8"/>
  <c r="M1486" i="8"/>
  <c r="M1487" i="8"/>
  <c r="M1488" i="8"/>
  <c r="M1489" i="8"/>
  <c r="M1490" i="8"/>
  <c r="M1491" i="8"/>
  <c r="M1492" i="8"/>
  <c r="M1493" i="8"/>
  <c r="M1494" i="8"/>
  <c r="M1495" i="8"/>
  <c r="M1496" i="8"/>
  <c r="M1497" i="8"/>
  <c r="M1498" i="8"/>
  <c r="M1499" i="8"/>
  <c r="M1500" i="8"/>
  <c r="M1501" i="8"/>
  <c r="M1502" i="8"/>
  <c r="M1503" i="8"/>
  <c r="M1504" i="8"/>
  <c r="M1505" i="8"/>
  <c r="M1506" i="8"/>
  <c r="M1507" i="8"/>
  <c r="M1508" i="8"/>
  <c r="M1509" i="8"/>
  <c r="M1510" i="8"/>
  <c r="M1511" i="8"/>
  <c r="M1512" i="8"/>
  <c r="M1513" i="8"/>
  <c r="M1514" i="8"/>
  <c r="M1515" i="8"/>
  <c r="M1516" i="8"/>
  <c r="M1517" i="8"/>
  <c r="M1518" i="8"/>
  <c r="M1519" i="8"/>
  <c r="M1520" i="8"/>
  <c r="M1521" i="8"/>
  <c r="M1522" i="8"/>
  <c r="M1523" i="8"/>
  <c r="M1524" i="8"/>
  <c r="M1525" i="8"/>
  <c r="M1526" i="8"/>
  <c r="M1527" i="8"/>
  <c r="M1528" i="8"/>
  <c r="M1529" i="8"/>
  <c r="M1530" i="8"/>
  <c r="M1531" i="8"/>
  <c r="M1532" i="8"/>
  <c r="M1533" i="8"/>
  <c r="M1534" i="8"/>
  <c r="M1535" i="8"/>
  <c r="M1536" i="8"/>
  <c r="M1537" i="8"/>
  <c r="M1538" i="8"/>
  <c r="M1539" i="8"/>
  <c r="M1540" i="8"/>
  <c r="M1541" i="8"/>
  <c r="M1542" i="8"/>
  <c r="M1543" i="8"/>
  <c r="M1544" i="8"/>
  <c r="M1545" i="8"/>
  <c r="M1546" i="8"/>
  <c r="M1547" i="8"/>
  <c r="M1548" i="8"/>
  <c r="M1549" i="8"/>
  <c r="M1550" i="8"/>
  <c r="M1551" i="8"/>
  <c r="M1552" i="8"/>
  <c r="M1553" i="8"/>
  <c r="M1554" i="8"/>
  <c r="M1555" i="8"/>
  <c r="M1556" i="8"/>
  <c r="M1557" i="8"/>
  <c r="M1558" i="8"/>
  <c r="M1559" i="8"/>
  <c r="M1560" i="8"/>
  <c r="M1561" i="8"/>
  <c r="M1562" i="8"/>
  <c r="M1563" i="8"/>
  <c r="M1564" i="8"/>
  <c r="M1565" i="8"/>
  <c r="M1566" i="8"/>
  <c r="M1567" i="8"/>
  <c r="M1568" i="8"/>
  <c r="M1569" i="8"/>
  <c r="M1570" i="8"/>
  <c r="M1571" i="8"/>
  <c r="M1572" i="8"/>
  <c r="M1573" i="8"/>
  <c r="M1574" i="8"/>
  <c r="M1575" i="8"/>
  <c r="M1576" i="8"/>
  <c r="M1577" i="8"/>
  <c r="M1578" i="8"/>
  <c r="M1579" i="8"/>
  <c r="M1580" i="8"/>
  <c r="M1581" i="8"/>
  <c r="M1582" i="8"/>
  <c r="M1583" i="8"/>
  <c r="M1584" i="8"/>
  <c r="M1585" i="8"/>
  <c r="M1586" i="8"/>
  <c r="M1587" i="8"/>
  <c r="M1588" i="8"/>
  <c r="M1589" i="8"/>
  <c r="M1590" i="8"/>
  <c r="M1591" i="8"/>
  <c r="M1592" i="8"/>
  <c r="M1593" i="8"/>
  <c r="M1594" i="8"/>
  <c r="M1595" i="8"/>
  <c r="M1596" i="8"/>
  <c r="M1597" i="8"/>
  <c r="M1598" i="8"/>
  <c r="M1599" i="8"/>
  <c r="M1600" i="8"/>
  <c r="M1601" i="8"/>
  <c r="M1602" i="8"/>
  <c r="M1603" i="8"/>
  <c r="M1604" i="8"/>
  <c r="M1605" i="8"/>
  <c r="M1606" i="8"/>
  <c r="M1607" i="8"/>
  <c r="M1608" i="8"/>
  <c r="M1609" i="8"/>
  <c r="M1610" i="8"/>
  <c r="M1611" i="8"/>
  <c r="M1612" i="8"/>
  <c r="M1613" i="8"/>
  <c r="M1614" i="8"/>
  <c r="M1615" i="8"/>
  <c r="M1616" i="8"/>
  <c r="M1617" i="8"/>
  <c r="M1618" i="8"/>
  <c r="M1619" i="8"/>
  <c r="M1620" i="8"/>
  <c r="M1621" i="8"/>
  <c r="M1622" i="8"/>
  <c r="M1623" i="8"/>
  <c r="M1624" i="8"/>
  <c r="M1625" i="8"/>
  <c r="M1626" i="8"/>
  <c r="M1627" i="8"/>
  <c r="M1628" i="8"/>
  <c r="M1629" i="8"/>
  <c r="M1630" i="8"/>
  <c r="M1631" i="8"/>
  <c r="M1632" i="8"/>
  <c r="M1633" i="8"/>
  <c r="M1634" i="8"/>
  <c r="M1635" i="8"/>
  <c r="M1636" i="8"/>
  <c r="M1637" i="8"/>
  <c r="M1638" i="8"/>
  <c r="M1639" i="8"/>
  <c r="M1640" i="8"/>
  <c r="M1641" i="8"/>
  <c r="M1642" i="8"/>
  <c r="M1643" i="8"/>
  <c r="M1644" i="8"/>
  <c r="M1645" i="8"/>
  <c r="M1646" i="8"/>
  <c r="M1647" i="8"/>
  <c r="M1648" i="8"/>
  <c r="M1649" i="8"/>
  <c r="M1650" i="8"/>
  <c r="M1651" i="8"/>
  <c r="M1652" i="8"/>
  <c r="M1653" i="8"/>
  <c r="M1654" i="8"/>
  <c r="M1655" i="8"/>
  <c r="M1656" i="8"/>
  <c r="M1657" i="8"/>
  <c r="M1658" i="8"/>
  <c r="M1659" i="8"/>
  <c r="M1660" i="8"/>
  <c r="M1661" i="8"/>
  <c r="M1662" i="8"/>
  <c r="M1663" i="8"/>
  <c r="M1664" i="8"/>
  <c r="M1665" i="8"/>
  <c r="M1666" i="8"/>
  <c r="M1667" i="8"/>
  <c r="M1668" i="8"/>
  <c r="M1669" i="8"/>
  <c r="M1670" i="8"/>
  <c r="M1671" i="8"/>
  <c r="M1672" i="8"/>
  <c r="M1673" i="8"/>
  <c r="M1674" i="8"/>
  <c r="M1675" i="8"/>
  <c r="M1676" i="8"/>
  <c r="M1677" i="8"/>
  <c r="M1678" i="8"/>
  <c r="M1679" i="8"/>
  <c r="M1680" i="8"/>
  <c r="M1681" i="8"/>
  <c r="M1682" i="8"/>
  <c r="M1683" i="8"/>
  <c r="M1684" i="8"/>
  <c r="M1685" i="8"/>
  <c r="M1686" i="8"/>
  <c r="M1687" i="8"/>
  <c r="M1688" i="8"/>
  <c r="M1689" i="8"/>
  <c r="M1690" i="8"/>
  <c r="M1691" i="8"/>
  <c r="M1692" i="8"/>
  <c r="M1693" i="8"/>
  <c r="M1694" i="8"/>
  <c r="M1695" i="8"/>
  <c r="M1696" i="8"/>
  <c r="M1697" i="8"/>
  <c r="M1698" i="8"/>
  <c r="M1699" i="8"/>
  <c r="M1700" i="8"/>
  <c r="M1701" i="8"/>
  <c r="M1702" i="8"/>
  <c r="M1703" i="8"/>
  <c r="M1704" i="8"/>
  <c r="M1705" i="8"/>
  <c r="M1706" i="8"/>
  <c r="M1707" i="8"/>
  <c r="M1708" i="8"/>
  <c r="M1709" i="8"/>
  <c r="M1710" i="8"/>
  <c r="M1711" i="8"/>
  <c r="M1712" i="8"/>
  <c r="M1713" i="8"/>
  <c r="M1714" i="8"/>
  <c r="M1715" i="8"/>
  <c r="M1716" i="8"/>
  <c r="M1717" i="8"/>
  <c r="M1718" i="8"/>
  <c r="M1719" i="8"/>
  <c r="M1720" i="8"/>
  <c r="M1721" i="8"/>
  <c r="M1722" i="8"/>
  <c r="M1723" i="8"/>
  <c r="M1724" i="8"/>
  <c r="M1725" i="8"/>
  <c r="M1726" i="8"/>
  <c r="M1727" i="8"/>
  <c r="M1728" i="8"/>
  <c r="M1729" i="8"/>
  <c r="M1730" i="8"/>
  <c r="M1731" i="8"/>
  <c r="M1732" i="8"/>
  <c r="M1733" i="8"/>
  <c r="M1734" i="8"/>
  <c r="M1735" i="8"/>
  <c r="M1736" i="8"/>
  <c r="M1737" i="8"/>
  <c r="M1738" i="8"/>
  <c r="M1739" i="8"/>
  <c r="M1740" i="8"/>
  <c r="M1741" i="8"/>
  <c r="M1742" i="8"/>
  <c r="M1743" i="8"/>
  <c r="M1744" i="8"/>
  <c r="M1745" i="8"/>
  <c r="M1746" i="8"/>
  <c r="M1747" i="8"/>
  <c r="M1748" i="8"/>
  <c r="M1749" i="8"/>
  <c r="M1750" i="8"/>
  <c r="M1751" i="8"/>
  <c r="M1752" i="8"/>
  <c r="M1753" i="8"/>
  <c r="M1754" i="8"/>
  <c r="M1755" i="8"/>
  <c r="M1756" i="8"/>
  <c r="M1757" i="8"/>
  <c r="M1758" i="8"/>
  <c r="M1759" i="8"/>
  <c r="M1760" i="8"/>
  <c r="M1761" i="8"/>
  <c r="M1762" i="8"/>
  <c r="M1763" i="8"/>
  <c r="M1764" i="8"/>
  <c r="M1765" i="8"/>
  <c r="M1766" i="8"/>
  <c r="M1767" i="8"/>
  <c r="M1768" i="8"/>
  <c r="M1769" i="8"/>
  <c r="M1770" i="8"/>
  <c r="M1771" i="8"/>
  <c r="M1772" i="8"/>
  <c r="M1773" i="8"/>
  <c r="M1774" i="8"/>
  <c r="M1775" i="8"/>
  <c r="M1776" i="8"/>
  <c r="M1777" i="8"/>
  <c r="M1778" i="8"/>
  <c r="M1779" i="8"/>
  <c r="M1780" i="8"/>
  <c r="M1781" i="8"/>
  <c r="M1782" i="8"/>
  <c r="M1783" i="8"/>
  <c r="M1784" i="8"/>
  <c r="M1785" i="8"/>
  <c r="M1786" i="8"/>
  <c r="M1787" i="8"/>
  <c r="M1788" i="8"/>
  <c r="M1789" i="8"/>
  <c r="M1790" i="8"/>
  <c r="M1791" i="8"/>
  <c r="M1792" i="8"/>
  <c r="M1793" i="8"/>
  <c r="M1794" i="8"/>
  <c r="M1795" i="8"/>
  <c r="M1796" i="8"/>
  <c r="M1797" i="8"/>
  <c r="M1798" i="8"/>
  <c r="M1799" i="8"/>
  <c r="M1800" i="8"/>
  <c r="M1801" i="8"/>
  <c r="M1802" i="8"/>
  <c r="M1803" i="8"/>
  <c r="M1804" i="8"/>
  <c r="M1805" i="8"/>
  <c r="M1806" i="8"/>
  <c r="M1807" i="8"/>
  <c r="M1808" i="8"/>
  <c r="M1809" i="8"/>
  <c r="M1810" i="8"/>
  <c r="M1811" i="8"/>
  <c r="M1812" i="8"/>
  <c r="M1813" i="8"/>
  <c r="M1814" i="8"/>
  <c r="M1815" i="8"/>
  <c r="M1816" i="8"/>
  <c r="M1817" i="8"/>
  <c r="M1818" i="8"/>
  <c r="M1819" i="8"/>
  <c r="M1820" i="8"/>
  <c r="M1821" i="8"/>
  <c r="M1822" i="8"/>
  <c r="M1823" i="8"/>
  <c r="M1824" i="8"/>
  <c r="M1825" i="8"/>
  <c r="M1826" i="8"/>
  <c r="M1827" i="8"/>
  <c r="M1828" i="8"/>
  <c r="M1829" i="8"/>
  <c r="M1830" i="8"/>
  <c r="M1831" i="8"/>
  <c r="M1832" i="8"/>
  <c r="M1833" i="8"/>
  <c r="M1834" i="8"/>
  <c r="M1835" i="8"/>
  <c r="M1836" i="8"/>
  <c r="M1837" i="8"/>
  <c r="M1838" i="8"/>
  <c r="M1839" i="8"/>
  <c r="M1840" i="8"/>
  <c r="M1841" i="8"/>
  <c r="M1842" i="8"/>
  <c r="M1843" i="8"/>
  <c r="M1844" i="8"/>
  <c r="M1845" i="8"/>
  <c r="M1846" i="8"/>
  <c r="M1847" i="8"/>
  <c r="M1848" i="8"/>
  <c r="M1849" i="8"/>
  <c r="M1850" i="8"/>
  <c r="M1851" i="8"/>
  <c r="M1852" i="8"/>
  <c r="M1853" i="8"/>
  <c r="M1854" i="8"/>
  <c r="M1855" i="8"/>
  <c r="M1856" i="8"/>
  <c r="M1857" i="8"/>
  <c r="M1858" i="8"/>
  <c r="M1859" i="8"/>
  <c r="M1860" i="8"/>
  <c r="M1861" i="8"/>
  <c r="M1862" i="8"/>
  <c r="M1863" i="8"/>
  <c r="M1864" i="8"/>
  <c r="M1865" i="8"/>
  <c r="M1866" i="8"/>
  <c r="M1867" i="8"/>
  <c r="M1868" i="8"/>
  <c r="M1869" i="8"/>
  <c r="M1870" i="8"/>
  <c r="M1871" i="8"/>
  <c r="M1872" i="8"/>
  <c r="M1873" i="8"/>
  <c r="M1874" i="8"/>
  <c r="M1875" i="8"/>
  <c r="M1876" i="8"/>
  <c r="M1877" i="8"/>
  <c r="M1878" i="8"/>
  <c r="M1879" i="8"/>
  <c r="M1880" i="8"/>
  <c r="M1881" i="8"/>
  <c r="M1882" i="8"/>
  <c r="M1883" i="8"/>
  <c r="M1884" i="8"/>
  <c r="M1885" i="8"/>
  <c r="M1886" i="8"/>
  <c r="M1887" i="8"/>
  <c r="M1888" i="8"/>
  <c r="M1889" i="8"/>
  <c r="M1890" i="8"/>
  <c r="M1891" i="8"/>
  <c r="M1892" i="8"/>
  <c r="M1893" i="8"/>
  <c r="M1894" i="8"/>
  <c r="M1895" i="8"/>
  <c r="M1896" i="8"/>
  <c r="M1897" i="8"/>
  <c r="M1898" i="8"/>
  <c r="M1899" i="8"/>
  <c r="M1900" i="8"/>
  <c r="M1901" i="8"/>
  <c r="M1902" i="8"/>
  <c r="M1903" i="8"/>
  <c r="M1904" i="8"/>
  <c r="M1905" i="8"/>
  <c r="M1906" i="8"/>
  <c r="M1907" i="8"/>
  <c r="M1908" i="8"/>
  <c r="M1909" i="8"/>
  <c r="M1910" i="8"/>
  <c r="M1911" i="8"/>
  <c r="M1912" i="8"/>
  <c r="M1913" i="8"/>
  <c r="M1914" i="8"/>
  <c r="M1915" i="8"/>
  <c r="M1916" i="8"/>
  <c r="M1917" i="8"/>
  <c r="M1918" i="8"/>
  <c r="M1919" i="8"/>
  <c r="M1920" i="8"/>
  <c r="M1921" i="8"/>
  <c r="M1922" i="8"/>
  <c r="M1923" i="8"/>
  <c r="M1924" i="8"/>
  <c r="M1925" i="8"/>
  <c r="M1926" i="8"/>
  <c r="M1927" i="8"/>
  <c r="M1928" i="8"/>
  <c r="M1929" i="8"/>
  <c r="M1930" i="8"/>
  <c r="M1931" i="8"/>
  <c r="M1932" i="8"/>
  <c r="M1933" i="8"/>
  <c r="M1934" i="8"/>
  <c r="M1935" i="8"/>
  <c r="M1936" i="8"/>
  <c r="M1937" i="8"/>
  <c r="M1938" i="8"/>
  <c r="M1939" i="8"/>
  <c r="M1940" i="8"/>
  <c r="M1941" i="8"/>
  <c r="M1942" i="8"/>
  <c r="M1943" i="8"/>
  <c r="M1944" i="8"/>
  <c r="M1945" i="8"/>
  <c r="M1946" i="8"/>
  <c r="M1947" i="8"/>
  <c r="M1948" i="8"/>
  <c r="M1949" i="8"/>
  <c r="M1950" i="8"/>
  <c r="M1951" i="8"/>
  <c r="M1952" i="8"/>
  <c r="M1953" i="8"/>
  <c r="M1954" i="8"/>
  <c r="M1955" i="8"/>
  <c r="M1956" i="8"/>
  <c r="M1957" i="8"/>
  <c r="M1958" i="8"/>
  <c r="M1959" i="8"/>
  <c r="M1960" i="8"/>
  <c r="M1961" i="8"/>
  <c r="M1962" i="8"/>
  <c r="M1963" i="8"/>
  <c r="M1964" i="8"/>
  <c r="M1965" i="8"/>
  <c r="M1966" i="8"/>
  <c r="M1967" i="8"/>
  <c r="M1968" i="8"/>
  <c r="M1969" i="8"/>
  <c r="M1970" i="8"/>
  <c r="M1971" i="8"/>
  <c r="M1972" i="8"/>
  <c r="M1973" i="8"/>
  <c r="M1974" i="8"/>
  <c r="M1975" i="8"/>
  <c r="M1976" i="8"/>
  <c r="M1977" i="8"/>
  <c r="M1978" i="8"/>
  <c r="M1979" i="8"/>
  <c r="M1980" i="8"/>
  <c r="M1981" i="8"/>
  <c r="M1982" i="8"/>
  <c r="M1983" i="8"/>
  <c r="M1984" i="8"/>
  <c r="M1985" i="8"/>
  <c r="M1986" i="8"/>
  <c r="M1987" i="8"/>
  <c r="M1988" i="8"/>
  <c r="M1989" i="8"/>
  <c r="M1990" i="8"/>
  <c r="M1991" i="8"/>
  <c r="M1992" i="8"/>
  <c r="M1993" i="8"/>
  <c r="M1994" i="8"/>
  <c r="M1995" i="8"/>
  <c r="M1996" i="8"/>
  <c r="M1997" i="8"/>
  <c r="M1998" i="8"/>
  <c r="M1999" i="8"/>
  <c r="M2000" i="8"/>
  <c r="M2001" i="8"/>
  <c r="N2" i="8"/>
  <c r="N3" i="8"/>
  <c r="N4" i="8"/>
  <c r="N5" i="8"/>
  <c r="N6" i="8"/>
  <c r="N7" i="8"/>
  <c r="N8" i="8"/>
  <c r="N9" i="8"/>
  <c r="N10" i="8"/>
  <c r="N11" i="8"/>
  <c r="N12" i="8"/>
  <c r="N13" i="8"/>
  <c r="N14" i="8"/>
  <c r="N15" i="8"/>
  <c r="N16" i="8"/>
  <c r="N17" i="8"/>
  <c r="N18" i="8"/>
  <c r="N19" i="8"/>
  <c r="N20" i="8"/>
  <c r="N21" i="8"/>
  <c r="N22" i="8"/>
  <c r="N23" i="8"/>
  <c r="N24" i="8"/>
  <c r="N25" i="8"/>
  <c r="N26" i="8"/>
  <c r="N27" i="8"/>
  <c r="N28" i="8"/>
  <c r="N29" i="8"/>
  <c r="N30" i="8"/>
  <c r="N31" i="8"/>
  <c r="N32" i="8"/>
  <c r="N33" i="8"/>
  <c r="N34" i="8"/>
  <c r="N35" i="8"/>
  <c r="N36" i="8"/>
  <c r="N37" i="8"/>
  <c r="N38" i="8"/>
  <c r="N39" i="8"/>
  <c r="N40" i="8"/>
  <c r="N41" i="8"/>
  <c r="N42" i="8"/>
  <c r="N43" i="8"/>
  <c r="N44" i="8"/>
  <c r="N45" i="8"/>
  <c r="N46" i="8"/>
  <c r="N47" i="8"/>
  <c r="N48" i="8"/>
  <c r="N49" i="8"/>
  <c r="N50" i="8"/>
  <c r="N51" i="8"/>
  <c r="N52" i="8"/>
  <c r="N53" i="8"/>
  <c r="N54" i="8"/>
  <c r="N55" i="8"/>
  <c r="N56" i="8"/>
  <c r="N57" i="8"/>
  <c r="N58" i="8"/>
  <c r="N59" i="8"/>
  <c r="N60" i="8"/>
  <c r="N61" i="8"/>
  <c r="N62" i="8"/>
  <c r="N63" i="8"/>
  <c r="N64" i="8"/>
  <c r="N65" i="8"/>
  <c r="N66" i="8"/>
  <c r="N67" i="8"/>
  <c r="N68" i="8"/>
  <c r="N69" i="8"/>
  <c r="N70" i="8"/>
  <c r="N71" i="8"/>
  <c r="N72" i="8"/>
  <c r="N73" i="8"/>
  <c r="N74" i="8"/>
  <c r="N75" i="8"/>
  <c r="N76" i="8"/>
  <c r="N77" i="8"/>
  <c r="N78" i="8"/>
  <c r="N79" i="8"/>
  <c r="N80" i="8"/>
  <c r="N81" i="8"/>
  <c r="N82" i="8"/>
  <c r="N83" i="8"/>
  <c r="N84" i="8"/>
  <c r="N85" i="8"/>
  <c r="N86" i="8"/>
  <c r="N87" i="8"/>
  <c r="N88" i="8"/>
  <c r="N89" i="8"/>
  <c r="N90" i="8"/>
  <c r="N91" i="8"/>
  <c r="N92" i="8"/>
  <c r="N93" i="8"/>
  <c r="N94" i="8"/>
  <c r="N95" i="8"/>
  <c r="N96" i="8"/>
  <c r="N97" i="8"/>
  <c r="N98" i="8"/>
  <c r="N99" i="8"/>
  <c r="N100" i="8"/>
  <c r="N101" i="8"/>
  <c r="N102" i="8"/>
  <c r="N103" i="8"/>
  <c r="N104" i="8"/>
  <c r="N105" i="8"/>
  <c r="N106" i="8"/>
  <c r="N107" i="8"/>
  <c r="N108" i="8"/>
  <c r="N109" i="8"/>
  <c r="N110" i="8"/>
  <c r="N111" i="8"/>
  <c r="N112" i="8"/>
  <c r="N113" i="8"/>
  <c r="N114" i="8"/>
  <c r="N115" i="8"/>
  <c r="N116" i="8"/>
  <c r="N117" i="8"/>
  <c r="N118" i="8"/>
  <c r="N119" i="8"/>
  <c r="N120" i="8"/>
  <c r="N121" i="8"/>
  <c r="N122" i="8"/>
  <c r="N123" i="8"/>
  <c r="N124" i="8"/>
  <c r="N125" i="8"/>
  <c r="N126" i="8"/>
  <c r="N127" i="8"/>
  <c r="N128" i="8"/>
  <c r="N129" i="8"/>
  <c r="N130" i="8"/>
  <c r="N131" i="8"/>
  <c r="N132" i="8"/>
  <c r="N133" i="8"/>
  <c r="N134" i="8"/>
  <c r="N135" i="8"/>
  <c r="N136" i="8"/>
  <c r="N137" i="8"/>
  <c r="N138" i="8"/>
  <c r="N139" i="8"/>
  <c r="N140" i="8"/>
  <c r="N141" i="8"/>
  <c r="N142" i="8"/>
  <c r="N143" i="8"/>
  <c r="N144" i="8"/>
  <c r="N145" i="8"/>
  <c r="N146" i="8"/>
  <c r="N147" i="8"/>
  <c r="N148" i="8"/>
  <c r="N149" i="8"/>
  <c r="N150" i="8"/>
  <c r="N151" i="8"/>
  <c r="N152" i="8"/>
  <c r="N153" i="8"/>
  <c r="N154" i="8"/>
  <c r="N155" i="8"/>
  <c r="N156" i="8"/>
  <c r="N157" i="8"/>
  <c r="N158" i="8"/>
  <c r="N159" i="8"/>
  <c r="N160" i="8"/>
  <c r="N161" i="8"/>
  <c r="N162" i="8"/>
  <c r="N163" i="8"/>
  <c r="N164" i="8"/>
  <c r="N165" i="8"/>
  <c r="N166" i="8"/>
  <c r="N167" i="8"/>
  <c r="N168" i="8"/>
  <c r="N169" i="8"/>
  <c r="N170" i="8"/>
  <c r="N171" i="8"/>
  <c r="N172" i="8"/>
  <c r="N173" i="8"/>
  <c r="N174" i="8"/>
  <c r="N175" i="8"/>
  <c r="N176" i="8"/>
  <c r="N177" i="8"/>
  <c r="N178" i="8"/>
  <c r="N179" i="8"/>
  <c r="N180" i="8"/>
  <c r="N181" i="8"/>
  <c r="N182" i="8"/>
  <c r="N183" i="8"/>
  <c r="N184" i="8"/>
  <c r="N185" i="8"/>
  <c r="N186" i="8"/>
  <c r="N187" i="8"/>
  <c r="N188" i="8"/>
  <c r="N189" i="8"/>
  <c r="N190" i="8"/>
  <c r="N191" i="8"/>
  <c r="N192" i="8"/>
  <c r="N193" i="8"/>
  <c r="N194" i="8"/>
  <c r="N195" i="8"/>
  <c r="N196" i="8"/>
  <c r="N197" i="8"/>
  <c r="N198" i="8"/>
  <c r="N199" i="8"/>
  <c r="N200" i="8"/>
  <c r="N201" i="8"/>
  <c r="N202" i="8"/>
  <c r="N203" i="8"/>
  <c r="N204" i="8"/>
  <c r="N205" i="8"/>
  <c r="N206" i="8"/>
  <c r="N207" i="8"/>
  <c r="N208" i="8"/>
  <c r="N209" i="8"/>
  <c r="N210" i="8"/>
  <c r="N211" i="8"/>
  <c r="N212" i="8"/>
  <c r="N213" i="8"/>
  <c r="N214" i="8"/>
  <c r="N215" i="8"/>
  <c r="N216" i="8"/>
  <c r="N217" i="8"/>
  <c r="N218" i="8"/>
  <c r="N219" i="8"/>
  <c r="N220" i="8"/>
  <c r="N221" i="8"/>
  <c r="N222" i="8"/>
  <c r="N223" i="8"/>
  <c r="N224" i="8"/>
  <c r="N225" i="8"/>
  <c r="N226" i="8"/>
  <c r="N227" i="8"/>
  <c r="N228" i="8"/>
  <c r="N229" i="8"/>
  <c r="N230" i="8"/>
  <c r="N231" i="8"/>
  <c r="N232" i="8"/>
  <c r="N233" i="8"/>
  <c r="N234" i="8"/>
  <c r="N235" i="8"/>
  <c r="N236" i="8"/>
  <c r="N237" i="8"/>
  <c r="N238" i="8"/>
  <c r="N239" i="8"/>
  <c r="N240" i="8"/>
  <c r="N241" i="8"/>
  <c r="N242" i="8"/>
  <c r="N243" i="8"/>
  <c r="N244" i="8"/>
  <c r="N245" i="8"/>
  <c r="N246" i="8"/>
  <c r="N247" i="8"/>
  <c r="N248" i="8"/>
  <c r="N249" i="8"/>
  <c r="N250" i="8"/>
  <c r="N251" i="8"/>
  <c r="N252" i="8"/>
  <c r="N253" i="8"/>
  <c r="N254" i="8"/>
  <c r="N255" i="8"/>
  <c r="N256" i="8"/>
  <c r="N257" i="8"/>
  <c r="N258" i="8"/>
  <c r="N259" i="8"/>
  <c r="N260" i="8"/>
  <c r="N261" i="8"/>
  <c r="N262" i="8"/>
  <c r="N263" i="8"/>
  <c r="N264" i="8"/>
  <c r="N265" i="8"/>
  <c r="N266" i="8"/>
  <c r="N267" i="8"/>
  <c r="N268" i="8"/>
  <c r="N269" i="8"/>
  <c r="N270" i="8"/>
  <c r="N271" i="8"/>
  <c r="N272" i="8"/>
  <c r="N273" i="8"/>
  <c r="N274" i="8"/>
  <c r="N275" i="8"/>
  <c r="N276" i="8"/>
  <c r="N277" i="8"/>
  <c r="N278" i="8"/>
  <c r="N279" i="8"/>
  <c r="N280" i="8"/>
  <c r="N281" i="8"/>
  <c r="N282" i="8"/>
  <c r="N283" i="8"/>
  <c r="N284" i="8"/>
  <c r="N285" i="8"/>
  <c r="N286" i="8"/>
  <c r="N287" i="8"/>
  <c r="N288" i="8"/>
  <c r="N289" i="8"/>
  <c r="N290" i="8"/>
  <c r="N291" i="8"/>
  <c r="N292" i="8"/>
  <c r="N293" i="8"/>
  <c r="N294" i="8"/>
  <c r="N295" i="8"/>
  <c r="N296" i="8"/>
  <c r="N297" i="8"/>
  <c r="N298" i="8"/>
  <c r="N299" i="8"/>
  <c r="N300" i="8"/>
  <c r="N301" i="8"/>
  <c r="N302" i="8"/>
  <c r="N303" i="8"/>
  <c r="N304" i="8"/>
  <c r="N305" i="8"/>
  <c r="N306" i="8"/>
  <c r="N307" i="8"/>
  <c r="N308" i="8"/>
  <c r="N309" i="8"/>
  <c r="N310" i="8"/>
  <c r="N311" i="8"/>
  <c r="N312" i="8"/>
  <c r="N313" i="8"/>
  <c r="N314" i="8"/>
  <c r="N315" i="8"/>
  <c r="N316" i="8"/>
  <c r="N317" i="8"/>
  <c r="N318" i="8"/>
  <c r="N319" i="8"/>
  <c r="N320" i="8"/>
  <c r="N321" i="8"/>
  <c r="N322" i="8"/>
  <c r="N323" i="8"/>
  <c r="N324" i="8"/>
  <c r="N325" i="8"/>
  <c r="N326" i="8"/>
  <c r="N327" i="8"/>
  <c r="N328" i="8"/>
  <c r="N329" i="8"/>
  <c r="N330" i="8"/>
  <c r="N331" i="8"/>
  <c r="N332" i="8"/>
  <c r="N333" i="8"/>
  <c r="N334" i="8"/>
  <c r="N335" i="8"/>
  <c r="N336" i="8"/>
  <c r="N337" i="8"/>
  <c r="N338" i="8"/>
  <c r="N339" i="8"/>
  <c r="N340" i="8"/>
  <c r="N341" i="8"/>
  <c r="N342" i="8"/>
  <c r="N343" i="8"/>
  <c r="N344" i="8"/>
  <c r="N345" i="8"/>
  <c r="N346" i="8"/>
  <c r="N347" i="8"/>
  <c r="N348" i="8"/>
  <c r="N349" i="8"/>
  <c r="N350" i="8"/>
  <c r="N351" i="8"/>
  <c r="N352" i="8"/>
  <c r="N353" i="8"/>
  <c r="N354" i="8"/>
  <c r="N355" i="8"/>
  <c r="N356" i="8"/>
  <c r="N357" i="8"/>
  <c r="N358" i="8"/>
  <c r="N359" i="8"/>
  <c r="N360" i="8"/>
  <c r="N361" i="8"/>
  <c r="N362" i="8"/>
  <c r="N363" i="8"/>
  <c r="N364" i="8"/>
  <c r="N365" i="8"/>
  <c r="N366" i="8"/>
  <c r="N367" i="8"/>
  <c r="N368" i="8"/>
  <c r="N369" i="8"/>
  <c r="N370" i="8"/>
  <c r="N371" i="8"/>
  <c r="N372" i="8"/>
  <c r="N373" i="8"/>
  <c r="N374" i="8"/>
  <c r="N375" i="8"/>
  <c r="N376" i="8"/>
  <c r="N377" i="8"/>
  <c r="N378" i="8"/>
  <c r="N379" i="8"/>
  <c r="N380" i="8"/>
  <c r="N381" i="8"/>
  <c r="N382" i="8"/>
  <c r="N383" i="8"/>
  <c r="N384" i="8"/>
  <c r="N385" i="8"/>
  <c r="N386" i="8"/>
  <c r="N387" i="8"/>
  <c r="N388" i="8"/>
  <c r="N389" i="8"/>
  <c r="N390" i="8"/>
  <c r="N391" i="8"/>
  <c r="N392" i="8"/>
  <c r="N393" i="8"/>
  <c r="N394" i="8"/>
  <c r="N395" i="8"/>
  <c r="N396" i="8"/>
  <c r="N397" i="8"/>
  <c r="N398" i="8"/>
  <c r="N399" i="8"/>
  <c r="N400" i="8"/>
  <c r="N401" i="8"/>
  <c r="N402" i="8"/>
  <c r="N403" i="8"/>
  <c r="N404" i="8"/>
  <c r="N405" i="8"/>
  <c r="N406" i="8"/>
  <c r="N407" i="8"/>
  <c r="N408" i="8"/>
  <c r="N409" i="8"/>
  <c r="N410" i="8"/>
  <c r="N411" i="8"/>
  <c r="N412" i="8"/>
  <c r="N413" i="8"/>
  <c r="N414" i="8"/>
  <c r="N415" i="8"/>
  <c r="N416" i="8"/>
  <c r="N417" i="8"/>
  <c r="N418" i="8"/>
  <c r="N419" i="8"/>
  <c r="N420" i="8"/>
  <c r="N421" i="8"/>
  <c r="N422" i="8"/>
  <c r="N423" i="8"/>
  <c r="N424" i="8"/>
  <c r="N425" i="8"/>
  <c r="N426" i="8"/>
  <c r="N427" i="8"/>
  <c r="N428" i="8"/>
  <c r="N429" i="8"/>
  <c r="N430" i="8"/>
  <c r="N431" i="8"/>
  <c r="N432" i="8"/>
  <c r="N433" i="8"/>
  <c r="N434" i="8"/>
  <c r="N435" i="8"/>
  <c r="N436" i="8"/>
  <c r="N437" i="8"/>
  <c r="N438" i="8"/>
  <c r="N439" i="8"/>
  <c r="N440" i="8"/>
  <c r="N441" i="8"/>
  <c r="N442" i="8"/>
  <c r="N443" i="8"/>
  <c r="N444" i="8"/>
  <c r="N445" i="8"/>
  <c r="N446" i="8"/>
  <c r="N447" i="8"/>
  <c r="N448" i="8"/>
  <c r="N449" i="8"/>
  <c r="N450" i="8"/>
  <c r="N451" i="8"/>
  <c r="N452" i="8"/>
  <c r="N453" i="8"/>
  <c r="N454" i="8"/>
  <c r="N455" i="8"/>
  <c r="N456" i="8"/>
  <c r="N457" i="8"/>
  <c r="N458" i="8"/>
  <c r="N459" i="8"/>
  <c r="N460" i="8"/>
  <c r="N461" i="8"/>
  <c r="N462" i="8"/>
  <c r="N463" i="8"/>
  <c r="N464" i="8"/>
  <c r="N465" i="8"/>
  <c r="N466" i="8"/>
  <c r="N467" i="8"/>
  <c r="N468" i="8"/>
  <c r="N469" i="8"/>
  <c r="N470" i="8"/>
  <c r="N471" i="8"/>
  <c r="N472" i="8"/>
  <c r="N473" i="8"/>
  <c r="N474" i="8"/>
  <c r="N475" i="8"/>
  <c r="N476" i="8"/>
  <c r="N477" i="8"/>
  <c r="N478" i="8"/>
  <c r="N479" i="8"/>
  <c r="N480" i="8"/>
  <c r="N481" i="8"/>
  <c r="N482" i="8"/>
  <c r="N483" i="8"/>
  <c r="N484" i="8"/>
  <c r="N485" i="8"/>
  <c r="N486" i="8"/>
  <c r="N487" i="8"/>
  <c r="N488" i="8"/>
  <c r="N489" i="8"/>
  <c r="N490" i="8"/>
  <c r="N491" i="8"/>
  <c r="N492" i="8"/>
  <c r="N493" i="8"/>
  <c r="N494" i="8"/>
  <c r="N495" i="8"/>
  <c r="N496" i="8"/>
  <c r="N497" i="8"/>
  <c r="N498" i="8"/>
  <c r="N499" i="8"/>
  <c r="N500" i="8"/>
  <c r="N501" i="8"/>
  <c r="N502" i="8"/>
  <c r="N503" i="8"/>
  <c r="N504" i="8"/>
  <c r="N505" i="8"/>
  <c r="N506" i="8"/>
  <c r="N507" i="8"/>
  <c r="N508" i="8"/>
  <c r="N509" i="8"/>
  <c r="N510" i="8"/>
  <c r="N511" i="8"/>
  <c r="N512" i="8"/>
  <c r="N513" i="8"/>
  <c r="N514" i="8"/>
  <c r="N515" i="8"/>
  <c r="N516" i="8"/>
  <c r="N517" i="8"/>
  <c r="N518" i="8"/>
  <c r="N519" i="8"/>
  <c r="N520" i="8"/>
  <c r="N521" i="8"/>
  <c r="N522" i="8"/>
  <c r="N523" i="8"/>
  <c r="N524" i="8"/>
  <c r="N525" i="8"/>
  <c r="N526" i="8"/>
  <c r="N527" i="8"/>
  <c r="N528" i="8"/>
  <c r="N529" i="8"/>
  <c r="N530" i="8"/>
  <c r="N531" i="8"/>
  <c r="N532" i="8"/>
  <c r="N533" i="8"/>
  <c r="N534" i="8"/>
  <c r="N535" i="8"/>
  <c r="N536" i="8"/>
  <c r="N537" i="8"/>
  <c r="N538" i="8"/>
  <c r="N539" i="8"/>
  <c r="N540" i="8"/>
  <c r="N541" i="8"/>
  <c r="N542" i="8"/>
  <c r="N543" i="8"/>
  <c r="N544" i="8"/>
  <c r="N545" i="8"/>
  <c r="N546" i="8"/>
  <c r="N547" i="8"/>
  <c r="N548" i="8"/>
  <c r="N549" i="8"/>
  <c r="N550" i="8"/>
  <c r="N551" i="8"/>
  <c r="N552" i="8"/>
  <c r="N553" i="8"/>
  <c r="N554" i="8"/>
  <c r="N555" i="8"/>
  <c r="N556" i="8"/>
  <c r="N557" i="8"/>
  <c r="N558" i="8"/>
  <c r="N559" i="8"/>
  <c r="N560" i="8"/>
  <c r="N561" i="8"/>
  <c r="N562" i="8"/>
  <c r="N563" i="8"/>
  <c r="N564" i="8"/>
  <c r="N565" i="8"/>
  <c r="N566" i="8"/>
  <c r="N567" i="8"/>
  <c r="N568" i="8"/>
  <c r="N569" i="8"/>
  <c r="N570" i="8"/>
  <c r="N571" i="8"/>
  <c r="N572" i="8"/>
  <c r="N573" i="8"/>
  <c r="N574" i="8"/>
  <c r="N575" i="8"/>
  <c r="N576" i="8"/>
  <c r="N577" i="8"/>
  <c r="N578" i="8"/>
  <c r="N579" i="8"/>
  <c r="N580" i="8"/>
  <c r="N581" i="8"/>
  <c r="N582" i="8"/>
  <c r="N583" i="8"/>
  <c r="N584" i="8"/>
  <c r="N585" i="8"/>
  <c r="N586" i="8"/>
  <c r="N587" i="8"/>
  <c r="N588" i="8"/>
  <c r="N589" i="8"/>
  <c r="N590" i="8"/>
  <c r="N591" i="8"/>
  <c r="N592" i="8"/>
  <c r="N593" i="8"/>
  <c r="N594" i="8"/>
  <c r="N595" i="8"/>
  <c r="N596" i="8"/>
  <c r="N597" i="8"/>
  <c r="N598" i="8"/>
  <c r="N599" i="8"/>
  <c r="N600" i="8"/>
  <c r="N601" i="8"/>
  <c r="N602" i="8"/>
  <c r="N603" i="8"/>
  <c r="N604" i="8"/>
  <c r="N605" i="8"/>
  <c r="N606" i="8"/>
  <c r="N607" i="8"/>
  <c r="N608" i="8"/>
  <c r="N609" i="8"/>
  <c r="N610" i="8"/>
  <c r="N611" i="8"/>
  <c r="N612" i="8"/>
  <c r="N613" i="8"/>
  <c r="N614" i="8"/>
  <c r="N615" i="8"/>
  <c r="N616" i="8"/>
  <c r="N617" i="8"/>
  <c r="N618" i="8"/>
  <c r="N619" i="8"/>
  <c r="N620" i="8"/>
  <c r="N621" i="8"/>
  <c r="N622" i="8"/>
  <c r="N623" i="8"/>
  <c r="N624" i="8"/>
  <c r="N625" i="8"/>
  <c r="N626" i="8"/>
  <c r="N627" i="8"/>
  <c r="N628" i="8"/>
  <c r="N629" i="8"/>
  <c r="N630" i="8"/>
  <c r="N631" i="8"/>
  <c r="N632" i="8"/>
  <c r="N633" i="8"/>
  <c r="N634" i="8"/>
  <c r="N635" i="8"/>
  <c r="N636" i="8"/>
  <c r="N637" i="8"/>
  <c r="N638" i="8"/>
  <c r="N639" i="8"/>
  <c r="N640" i="8"/>
  <c r="N641" i="8"/>
  <c r="N642" i="8"/>
  <c r="N643" i="8"/>
  <c r="N644" i="8"/>
  <c r="N645" i="8"/>
  <c r="N646" i="8"/>
  <c r="N647" i="8"/>
  <c r="N648" i="8"/>
  <c r="N649" i="8"/>
  <c r="N650" i="8"/>
  <c r="N651" i="8"/>
  <c r="N652" i="8"/>
  <c r="N653" i="8"/>
  <c r="N654" i="8"/>
  <c r="N655" i="8"/>
  <c r="N656" i="8"/>
  <c r="N657" i="8"/>
  <c r="N658" i="8"/>
  <c r="N659" i="8"/>
  <c r="N660" i="8"/>
  <c r="N661" i="8"/>
  <c r="N662" i="8"/>
  <c r="N663" i="8"/>
  <c r="N664" i="8"/>
  <c r="N665" i="8"/>
  <c r="N666" i="8"/>
  <c r="N667" i="8"/>
  <c r="N668" i="8"/>
  <c r="N669" i="8"/>
  <c r="N670" i="8"/>
  <c r="N671" i="8"/>
  <c r="N672" i="8"/>
  <c r="N673" i="8"/>
  <c r="N674" i="8"/>
  <c r="N675" i="8"/>
  <c r="N676" i="8"/>
  <c r="N677" i="8"/>
  <c r="N678" i="8"/>
  <c r="N679" i="8"/>
  <c r="N680" i="8"/>
  <c r="N681" i="8"/>
  <c r="N682" i="8"/>
  <c r="N683" i="8"/>
  <c r="N684" i="8"/>
  <c r="N685" i="8"/>
  <c r="N686" i="8"/>
  <c r="N687" i="8"/>
  <c r="N688" i="8"/>
  <c r="N689" i="8"/>
  <c r="N690" i="8"/>
  <c r="N691" i="8"/>
  <c r="N692" i="8"/>
  <c r="N693" i="8"/>
  <c r="N694" i="8"/>
  <c r="N695" i="8"/>
  <c r="N696" i="8"/>
  <c r="N697" i="8"/>
  <c r="N698" i="8"/>
  <c r="N699" i="8"/>
  <c r="N700" i="8"/>
  <c r="N701" i="8"/>
  <c r="N702" i="8"/>
  <c r="N703" i="8"/>
  <c r="N704" i="8"/>
  <c r="N705" i="8"/>
  <c r="N706" i="8"/>
  <c r="N707" i="8"/>
  <c r="N708" i="8"/>
  <c r="N709" i="8"/>
  <c r="N710" i="8"/>
  <c r="N711" i="8"/>
  <c r="N712" i="8"/>
  <c r="N713" i="8"/>
  <c r="N714" i="8"/>
  <c r="N715" i="8"/>
  <c r="N716" i="8"/>
  <c r="N717" i="8"/>
  <c r="N718" i="8"/>
  <c r="N719" i="8"/>
  <c r="N720" i="8"/>
  <c r="N721" i="8"/>
  <c r="N722" i="8"/>
  <c r="N723" i="8"/>
  <c r="N724" i="8"/>
  <c r="N725" i="8"/>
  <c r="N726" i="8"/>
  <c r="N727" i="8"/>
  <c r="N728" i="8"/>
  <c r="N729" i="8"/>
  <c r="N730" i="8"/>
  <c r="N731" i="8"/>
  <c r="N732" i="8"/>
  <c r="N733" i="8"/>
  <c r="N734" i="8"/>
  <c r="N735" i="8"/>
  <c r="N736" i="8"/>
  <c r="N737" i="8"/>
  <c r="N738" i="8"/>
  <c r="N739" i="8"/>
  <c r="N740" i="8"/>
  <c r="N741" i="8"/>
  <c r="N742" i="8"/>
  <c r="N743" i="8"/>
  <c r="N744" i="8"/>
  <c r="N745" i="8"/>
  <c r="N746" i="8"/>
  <c r="N747" i="8"/>
  <c r="N748" i="8"/>
  <c r="N749" i="8"/>
  <c r="N750" i="8"/>
  <c r="N751" i="8"/>
  <c r="N752" i="8"/>
  <c r="N753" i="8"/>
  <c r="N754" i="8"/>
  <c r="N755" i="8"/>
  <c r="N756" i="8"/>
  <c r="N757" i="8"/>
  <c r="N758" i="8"/>
  <c r="N759" i="8"/>
  <c r="N760" i="8"/>
  <c r="N761" i="8"/>
  <c r="N762" i="8"/>
  <c r="N763" i="8"/>
  <c r="N764" i="8"/>
  <c r="N765" i="8"/>
  <c r="N766" i="8"/>
  <c r="N767" i="8"/>
  <c r="N768" i="8"/>
  <c r="N769" i="8"/>
  <c r="N770" i="8"/>
  <c r="N771" i="8"/>
  <c r="N772" i="8"/>
  <c r="N773" i="8"/>
  <c r="N774" i="8"/>
  <c r="N775" i="8"/>
  <c r="N776" i="8"/>
  <c r="N777" i="8"/>
  <c r="N778" i="8"/>
  <c r="N779" i="8"/>
  <c r="N780" i="8"/>
  <c r="N781" i="8"/>
  <c r="N782" i="8"/>
  <c r="N783" i="8"/>
  <c r="N784" i="8"/>
  <c r="N785" i="8"/>
  <c r="N786" i="8"/>
  <c r="N787" i="8"/>
  <c r="N788" i="8"/>
  <c r="N789" i="8"/>
  <c r="N790" i="8"/>
  <c r="N791" i="8"/>
  <c r="N792" i="8"/>
  <c r="N793" i="8"/>
  <c r="N794" i="8"/>
  <c r="N795" i="8"/>
  <c r="N796" i="8"/>
  <c r="N797" i="8"/>
  <c r="N798" i="8"/>
  <c r="N799" i="8"/>
  <c r="N800" i="8"/>
  <c r="N801" i="8"/>
  <c r="N802" i="8"/>
  <c r="N803" i="8"/>
  <c r="N804" i="8"/>
  <c r="N805" i="8"/>
  <c r="N806" i="8"/>
  <c r="N807" i="8"/>
  <c r="N808" i="8"/>
  <c r="N809" i="8"/>
  <c r="N810" i="8"/>
  <c r="N811" i="8"/>
  <c r="N812" i="8"/>
  <c r="N813" i="8"/>
  <c r="N814" i="8"/>
  <c r="N815" i="8"/>
  <c r="N816" i="8"/>
  <c r="N817" i="8"/>
  <c r="N818" i="8"/>
  <c r="N819" i="8"/>
  <c r="N820" i="8"/>
  <c r="N821" i="8"/>
  <c r="N822" i="8"/>
  <c r="N823" i="8"/>
  <c r="N824" i="8"/>
  <c r="N825" i="8"/>
  <c r="N826" i="8"/>
  <c r="N827" i="8"/>
  <c r="N828" i="8"/>
  <c r="N829" i="8"/>
  <c r="N830" i="8"/>
  <c r="N831" i="8"/>
  <c r="N832" i="8"/>
  <c r="N833" i="8"/>
  <c r="N834" i="8"/>
  <c r="N835" i="8"/>
  <c r="N836" i="8"/>
  <c r="N837" i="8"/>
  <c r="N838" i="8"/>
  <c r="N839" i="8"/>
  <c r="N840" i="8"/>
  <c r="N841" i="8"/>
  <c r="N842" i="8"/>
  <c r="N843" i="8"/>
  <c r="N844" i="8"/>
  <c r="N845" i="8"/>
  <c r="N846" i="8"/>
  <c r="N847" i="8"/>
  <c r="N848" i="8"/>
  <c r="N849" i="8"/>
  <c r="N850" i="8"/>
  <c r="N851" i="8"/>
  <c r="N852" i="8"/>
  <c r="N853" i="8"/>
  <c r="N854" i="8"/>
  <c r="N855" i="8"/>
  <c r="N856" i="8"/>
  <c r="N857" i="8"/>
  <c r="N858" i="8"/>
  <c r="N859" i="8"/>
  <c r="N860" i="8"/>
  <c r="N861" i="8"/>
  <c r="N862" i="8"/>
  <c r="N863" i="8"/>
  <c r="N864" i="8"/>
  <c r="N865" i="8"/>
  <c r="N866" i="8"/>
  <c r="N867" i="8"/>
  <c r="N868" i="8"/>
  <c r="N869" i="8"/>
  <c r="N870" i="8"/>
  <c r="N871" i="8"/>
  <c r="N872" i="8"/>
  <c r="N873" i="8"/>
  <c r="N874" i="8"/>
  <c r="N875" i="8"/>
  <c r="N876" i="8"/>
  <c r="N877" i="8"/>
  <c r="N878" i="8"/>
  <c r="N879" i="8"/>
  <c r="N880" i="8"/>
  <c r="N881" i="8"/>
  <c r="N882" i="8"/>
  <c r="N883" i="8"/>
  <c r="N884" i="8"/>
  <c r="N885" i="8"/>
  <c r="N886" i="8"/>
  <c r="N887" i="8"/>
  <c r="N888" i="8"/>
  <c r="N889" i="8"/>
  <c r="N890" i="8"/>
  <c r="N891" i="8"/>
  <c r="N892" i="8"/>
  <c r="N893" i="8"/>
  <c r="N894" i="8"/>
  <c r="N895" i="8"/>
  <c r="N896" i="8"/>
  <c r="N897" i="8"/>
  <c r="N898" i="8"/>
  <c r="N899" i="8"/>
  <c r="N900" i="8"/>
  <c r="N901" i="8"/>
  <c r="N902" i="8"/>
  <c r="N903" i="8"/>
  <c r="N904" i="8"/>
  <c r="N905" i="8"/>
  <c r="N906" i="8"/>
  <c r="N907" i="8"/>
  <c r="N908" i="8"/>
  <c r="N909" i="8"/>
  <c r="N910" i="8"/>
  <c r="N911" i="8"/>
  <c r="N912" i="8"/>
  <c r="N913" i="8"/>
  <c r="N914" i="8"/>
  <c r="N915" i="8"/>
  <c r="N916" i="8"/>
  <c r="N917" i="8"/>
  <c r="N918" i="8"/>
  <c r="N919" i="8"/>
  <c r="N920" i="8"/>
  <c r="N921" i="8"/>
  <c r="N922" i="8"/>
  <c r="N923" i="8"/>
  <c r="N924" i="8"/>
  <c r="N925" i="8"/>
  <c r="N926" i="8"/>
  <c r="N927" i="8"/>
  <c r="N928" i="8"/>
  <c r="N929" i="8"/>
  <c r="N930" i="8"/>
  <c r="N931" i="8"/>
  <c r="N932" i="8"/>
  <c r="N933" i="8"/>
  <c r="N934" i="8"/>
  <c r="N935" i="8"/>
  <c r="N936" i="8"/>
  <c r="N937" i="8"/>
  <c r="N938" i="8"/>
  <c r="N939" i="8"/>
  <c r="N940" i="8"/>
  <c r="N941" i="8"/>
  <c r="N942" i="8"/>
  <c r="N943" i="8"/>
  <c r="N944" i="8"/>
  <c r="N945" i="8"/>
  <c r="N946" i="8"/>
  <c r="N947" i="8"/>
  <c r="N948" i="8"/>
  <c r="N949" i="8"/>
  <c r="N950" i="8"/>
  <c r="N951" i="8"/>
  <c r="N952" i="8"/>
  <c r="N953" i="8"/>
  <c r="N954" i="8"/>
  <c r="N955" i="8"/>
  <c r="N956" i="8"/>
  <c r="N957" i="8"/>
  <c r="N958" i="8"/>
  <c r="N959" i="8"/>
  <c r="N960" i="8"/>
  <c r="N961" i="8"/>
  <c r="N962" i="8"/>
  <c r="N963" i="8"/>
  <c r="N964" i="8"/>
  <c r="N965" i="8"/>
  <c r="N966" i="8"/>
  <c r="N967" i="8"/>
  <c r="N968" i="8"/>
  <c r="N969" i="8"/>
  <c r="N970" i="8"/>
  <c r="N971" i="8"/>
  <c r="N972" i="8"/>
  <c r="N973" i="8"/>
  <c r="N974" i="8"/>
  <c r="N975" i="8"/>
  <c r="N976" i="8"/>
  <c r="N977" i="8"/>
  <c r="N978" i="8"/>
  <c r="N979" i="8"/>
  <c r="N980" i="8"/>
  <c r="N981" i="8"/>
  <c r="N982" i="8"/>
  <c r="N983" i="8"/>
  <c r="N984" i="8"/>
  <c r="N985" i="8"/>
  <c r="N986" i="8"/>
  <c r="N987" i="8"/>
  <c r="N988" i="8"/>
  <c r="N989" i="8"/>
  <c r="N990" i="8"/>
  <c r="N991" i="8"/>
  <c r="N992" i="8"/>
  <c r="N993" i="8"/>
  <c r="N994" i="8"/>
  <c r="N995" i="8"/>
  <c r="N996" i="8"/>
  <c r="N997" i="8"/>
  <c r="N998" i="8"/>
  <c r="N999" i="8"/>
  <c r="N1000" i="8"/>
  <c r="N1001" i="8"/>
  <c r="N1002" i="8"/>
  <c r="N1003" i="8"/>
  <c r="N1004" i="8"/>
  <c r="N1005" i="8"/>
  <c r="N1006" i="8"/>
  <c r="N1007" i="8"/>
  <c r="N1008" i="8"/>
  <c r="N1009" i="8"/>
  <c r="N1010" i="8"/>
  <c r="N1011" i="8"/>
  <c r="N1012" i="8"/>
  <c r="N1013" i="8"/>
  <c r="N1014" i="8"/>
  <c r="N1015" i="8"/>
  <c r="N1016" i="8"/>
  <c r="N1017" i="8"/>
  <c r="N1018" i="8"/>
  <c r="N1019" i="8"/>
  <c r="N1020" i="8"/>
  <c r="N1021" i="8"/>
  <c r="N1022" i="8"/>
  <c r="N1023" i="8"/>
  <c r="N1024" i="8"/>
  <c r="N1025" i="8"/>
  <c r="N1026" i="8"/>
  <c r="N1027" i="8"/>
  <c r="N1028" i="8"/>
  <c r="N1029" i="8"/>
  <c r="N1030" i="8"/>
  <c r="N1031" i="8"/>
  <c r="N1032" i="8"/>
  <c r="N1033" i="8"/>
  <c r="N1034" i="8"/>
  <c r="N1035" i="8"/>
  <c r="N1036" i="8"/>
  <c r="N1037" i="8"/>
  <c r="N1038" i="8"/>
  <c r="N1039" i="8"/>
  <c r="N1040" i="8"/>
  <c r="N1041" i="8"/>
  <c r="N1042" i="8"/>
  <c r="N1043" i="8"/>
  <c r="N1044" i="8"/>
  <c r="N1045" i="8"/>
  <c r="N1046" i="8"/>
  <c r="N1047" i="8"/>
  <c r="N1048" i="8"/>
  <c r="N1049" i="8"/>
  <c r="N1050" i="8"/>
  <c r="N1051" i="8"/>
  <c r="N1052" i="8"/>
  <c r="N1053" i="8"/>
  <c r="N1054" i="8"/>
  <c r="N1055" i="8"/>
  <c r="N1056" i="8"/>
  <c r="N1057" i="8"/>
  <c r="N1058" i="8"/>
  <c r="N1059" i="8"/>
  <c r="N1060" i="8"/>
  <c r="N1061" i="8"/>
  <c r="N1062" i="8"/>
  <c r="N1063" i="8"/>
  <c r="N1064" i="8"/>
  <c r="N1065" i="8"/>
  <c r="N1066" i="8"/>
  <c r="N1067" i="8"/>
  <c r="N1068" i="8"/>
  <c r="N1069" i="8"/>
  <c r="N1070" i="8"/>
  <c r="N1071" i="8"/>
  <c r="N1072" i="8"/>
  <c r="N1073" i="8"/>
  <c r="N1074" i="8"/>
  <c r="N1075" i="8"/>
  <c r="N1076" i="8"/>
  <c r="N1077" i="8"/>
  <c r="N1078" i="8"/>
  <c r="N1079" i="8"/>
  <c r="N1080" i="8"/>
  <c r="N1081" i="8"/>
  <c r="N1082" i="8"/>
  <c r="N1083" i="8"/>
  <c r="N1084" i="8"/>
  <c r="N1085" i="8"/>
  <c r="N1086" i="8"/>
  <c r="N1087" i="8"/>
  <c r="N1088" i="8"/>
  <c r="N1089" i="8"/>
  <c r="N1090" i="8"/>
  <c r="N1091" i="8"/>
  <c r="N1092" i="8"/>
  <c r="N1093" i="8"/>
  <c r="N1094" i="8"/>
  <c r="N1095" i="8"/>
  <c r="N1096" i="8"/>
  <c r="N1097" i="8"/>
  <c r="N1098" i="8"/>
  <c r="N1099" i="8"/>
  <c r="N1100" i="8"/>
  <c r="N1101" i="8"/>
  <c r="N1102" i="8"/>
  <c r="N1103" i="8"/>
  <c r="N1104" i="8"/>
  <c r="N1105" i="8"/>
  <c r="N1106" i="8"/>
  <c r="N1107" i="8"/>
  <c r="N1108" i="8"/>
  <c r="N1109" i="8"/>
  <c r="N1110" i="8"/>
  <c r="N1111" i="8"/>
  <c r="N1112" i="8"/>
  <c r="N1113" i="8"/>
  <c r="N1114" i="8"/>
  <c r="N1115" i="8"/>
  <c r="N1116" i="8"/>
  <c r="N1117" i="8"/>
  <c r="N1118" i="8"/>
  <c r="N1119" i="8"/>
  <c r="N1120" i="8"/>
  <c r="N1121" i="8"/>
  <c r="N1122" i="8"/>
  <c r="N1123" i="8"/>
  <c r="N1124" i="8"/>
  <c r="N1125" i="8"/>
  <c r="N1126" i="8"/>
  <c r="N1127" i="8"/>
  <c r="N1128" i="8"/>
  <c r="N1129" i="8"/>
  <c r="N1130" i="8"/>
  <c r="N1131" i="8"/>
  <c r="N1132" i="8"/>
  <c r="N1133" i="8"/>
  <c r="N1134" i="8"/>
  <c r="N1135" i="8"/>
  <c r="N1136" i="8"/>
  <c r="N1137" i="8"/>
  <c r="N1138" i="8"/>
  <c r="N1139" i="8"/>
  <c r="N1140" i="8"/>
  <c r="N1141" i="8"/>
  <c r="N1142" i="8"/>
  <c r="N1143" i="8"/>
  <c r="N1144" i="8"/>
  <c r="N1145" i="8"/>
  <c r="N1146" i="8"/>
  <c r="N1147" i="8"/>
  <c r="N1148" i="8"/>
  <c r="N1149" i="8"/>
  <c r="N1150" i="8"/>
  <c r="N1151" i="8"/>
  <c r="N1152" i="8"/>
  <c r="N1153" i="8"/>
  <c r="N1154" i="8"/>
  <c r="N1155" i="8"/>
  <c r="N1156" i="8"/>
  <c r="N1157" i="8"/>
  <c r="N1158" i="8"/>
  <c r="N1159" i="8"/>
  <c r="N1160" i="8"/>
  <c r="N1161" i="8"/>
  <c r="N1162" i="8"/>
  <c r="N1163" i="8"/>
  <c r="N1164" i="8"/>
  <c r="N1165" i="8"/>
  <c r="N1166" i="8"/>
  <c r="N1167" i="8"/>
  <c r="N1168" i="8"/>
  <c r="N1169" i="8"/>
  <c r="N1170" i="8"/>
  <c r="N1171" i="8"/>
  <c r="N1172" i="8"/>
  <c r="N1173" i="8"/>
  <c r="N1174" i="8"/>
  <c r="N1175" i="8"/>
  <c r="N1176" i="8"/>
  <c r="N1177" i="8"/>
  <c r="N1178" i="8"/>
  <c r="N1179" i="8"/>
  <c r="N1180" i="8"/>
  <c r="N1181" i="8"/>
  <c r="N1182" i="8"/>
  <c r="N1183" i="8"/>
  <c r="N1184" i="8"/>
  <c r="N1185" i="8"/>
  <c r="N1186" i="8"/>
  <c r="N1187" i="8"/>
  <c r="N1188" i="8"/>
  <c r="N1189" i="8"/>
  <c r="N1190" i="8"/>
  <c r="N1191" i="8"/>
  <c r="N1192" i="8"/>
  <c r="N1193" i="8"/>
  <c r="N1194" i="8"/>
  <c r="N1195" i="8"/>
  <c r="N1196" i="8"/>
  <c r="N1197" i="8"/>
  <c r="N1198" i="8"/>
  <c r="N1199" i="8"/>
  <c r="N1200" i="8"/>
  <c r="N1201" i="8"/>
  <c r="N1202" i="8"/>
  <c r="N1203" i="8"/>
  <c r="N1204" i="8"/>
  <c r="N1205" i="8"/>
  <c r="N1206" i="8"/>
  <c r="N1207" i="8"/>
  <c r="N1208" i="8"/>
  <c r="N1209" i="8"/>
  <c r="N1210" i="8"/>
  <c r="N1211" i="8"/>
  <c r="N1212" i="8"/>
  <c r="N1213" i="8"/>
  <c r="N1214" i="8"/>
  <c r="N1215" i="8"/>
  <c r="N1216" i="8"/>
  <c r="N1217" i="8"/>
  <c r="N1218" i="8"/>
  <c r="N1219" i="8"/>
  <c r="N1220" i="8"/>
  <c r="N1221" i="8"/>
  <c r="N1222" i="8"/>
  <c r="N1223" i="8"/>
  <c r="N1224" i="8"/>
  <c r="N1225" i="8"/>
  <c r="N1226" i="8"/>
  <c r="N1227" i="8"/>
  <c r="N1228" i="8"/>
  <c r="N1229" i="8"/>
  <c r="N1230" i="8"/>
  <c r="N1231" i="8"/>
  <c r="N1232" i="8"/>
  <c r="N1233" i="8"/>
  <c r="N1234" i="8"/>
  <c r="N1235" i="8"/>
  <c r="N1236" i="8"/>
  <c r="N1237" i="8"/>
  <c r="N1238" i="8"/>
  <c r="N1239" i="8"/>
  <c r="N1240" i="8"/>
  <c r="N1241" i="8"/>
  <c r="N1242" i="8"/>
  <c r="N1243" i="8"/>
  <c r="N1244" i="8"/>
  <c r="N1245" i="8"/>
  <c r="N1246" i="8"/>
  <c r="N1247" i="8"/>
  <c r="N1248" i="8"/>
  <c r="N1249" i="8"/>
  <c r="N1250" i="8"/>
  <c r="N1251" i="8"/>
  <c r="N1252" i="8"/>
  <c r="N1253" i="8"/>
  <c r="N1254" i="8"/>
  <c r="N1255" i="8"/>
  <c r="N1256" i="8"/>
  <c r="N1257" i="8"/>
  <c r="N1258" i="8"/>
  <c r="N1259" i="8"/>
  <c r="N1260" i="8"/>
  <c r="N1261" i="8"/>
  <c r="N1262" i="8"/>
  <c r="N1263" i="8"/>
  <c r="N1264" i="8"/>
  <c r="N1265" i="8"/>
  <c r="N1266" i="8"/>
  <c r="N1267" i="8"/>
  <c r="N1268" i="8"/>
  <c r="N1269" i="8"/>
  <c r="N1270" i="8"/>
  <c r="N1271" i="8"/>
  <c r="N1272" i="8"/>
  <c r="N1273" i="8"/>
  <c r="N1274" i="8"/>
  <c r="N1275" i="8"/>
  <c r="N1276" i="8"/>
  <c r="N1277" i="8"/>
  <c r="N1278" i="8"/>
  <c r="N1279" i="8"/>
  <c r="N1280" i="8"/>
  <c r="N1281" i="8"/>
  <c r="N1282" i="8"/>
  <c r="N1283" i="8"/>
  <c r="N1284" i="8"/>
  <c r="N1285" i="8"/>
  <c r="N1286" i="8"/>
  <c r="N1287" i="8"/>
  <c r="N1288" i="8"/>
  <c r="N1289" i="8"/>
  <c r="N1290" i="8"/>
  <c r="N1291" i="8"/>
  <c r="N1292" i="8"/>
  <c r="N1293" i="8"/>
  <c r="N1294" i="8"/>
  <c r="N1295" i="8"/>
  <c r="N1296" i="8"/>
  <c r="N1297" i="8"/>
  <c r="N1298" i="8"/>
  <c r="N1299" i="8"/>
  <c r="N1300" i="8"/>
  <c r="N1301" i="8"/>
  <c r="N1302" i="8"/>
  <c r="N1303" i="8"/>
  <c r="N1304" i="8"/>
  <c r="N1305" i="8"/>
  <c r="N1306" i="8"/>
  <c r="N1307" i="8"/>
  <c r="N1308" i="8"/>
  <c r="N1309" i="8"/>
  <c r="N1310" i="8"/>
  <c r="N1311" i="8"/>
  <c r="N1312" i="8"/>
  <c r="N1313" i="8"/>
  <c r="N1314" i="8"/>
  <c r="N1315" i="8"/>
  <c r="N1316" i="8"/>
  <c r="N1317" i="8"/>
  <c r="N1318" i="8"/>
  <c r="N1319" i="8"/>
  <c r="N1320" i="8"/>
  <c r="N1321" i="8"/>
  <c r="N1322" i="8"/>
  <c r="N1323" i="8"/>
  <c r="N1324" i="8"/>
  <c r="N1325" i="8"/>
  <c r="N1326" i="8"/>
  <c r="N1327" i="8"/>
  <c r="N1328" i="8"/>
  <c r="N1329" i="8"/>
  <c r="N1330" i="8"/>
  <c r="N1331" i="8"/>
  <c r="N1332" i="8"/>
  <c r="N1333" i="8"/>
  <c r="N1334" i="8"/>
  <c r="N1335" i="8"/>
  <c r="N1336" i="8"/>
  <c r="N1337" i="8"/>
  <c r="N1338" i="8"/>
  <c r="N1339" i="8"/>
  <c r="N1340" i="8"/>
  <c r="N1341" i="8"/>
  <c r="N1342" i="8"/>
  <c r="N1343" i="8"/>
  <c r="N1344" i="8"/>
  <c r="N1345" i="8"/>
  <c r="N1346" i="8"/>
  <c r="N1347" i="8"/>
  <c r="N1348" i="8"/>
  <c r="N1349" i="8"/>
  <c r="N1350" i="8"/>
  <c r="N1351" i="8"/>
  <c r="N1352" i="8"/>
  <c r="N1353" i="8"/>
  <c r="N1354" i="8"/>
  <c r="N1355" i="8"/>
  <c r="N1356" i="8"/>
  <c r="N1357" i="8"/>
  <c r="N1358" i="8"/>
  <c r="N1359" i="8"/>
  <c r="N1360" i="8"/>
  <c r="N1361" i="8"/>
  <c r="N1362" i="8"/>
  <c r="N1363" i="8"/>
  <c r="N1364" i="8"/>
  <c r="N1365" i="8"/>
  <c r="N1366" i="8"/>
  <c r="N1367" i="8"/>
  <c r="N1368" i="8"/>
  <c r="N1369" i="8"/>
  <c r="N1370" i="8"/>
  <c r="N1371" i="8"/>
  <c r="N1372" i="8"/>
  <c r="N1373" i="8"/>
  <c r="N1374" i="8"/>
  <c r="N1375" i="8"/>
  <c r="N1376" i="8"/>
  <c r="N1377" i="8"/>
  <c r="N1378" i="8"/>
  <c r="N1379" i="8"/>
  <c r="N1380" i="8"/>
  <c r="N1381" i="8"/>
  <c r="N1382" i="8"/>
  <c r="N1383" i="8"/>
  <c r="N1384" i="8"/>
  <c r="N1385" i="8"/>
  <c r="N1386" i="8"/>
  <c r="N1387" i="8"/>
  <c r="N1388" i="8"/>
  <c r="N1389" i="8"/>
  <c r="N1390" i="8"/>
  <c r="N1391" i="8"/>
  <c r="N1392" i="8"/>
  <c r="N1393" i="8"/>
  <c r="N1394" i="8"/>
  <c r="N1395" i="8"/>
  <c r="N1396" i="8"/>
  <c r="N1397" i="8"/>
  <c r="N1398" i="8"/>
  <c r="N1399" i="8"/>
  <c r="N1400" i="8"/>
  <c r="N1401" i="8"/>
  <c r="N1402" i="8"/>
  <c r="N1403" i="8"/>
  <c r="N1404" i="8"/>
  <c r="N1405" i="8"/>
  <c r="N1406" i="8"/>
  <c r="N1407" i="8"/>
  <c r="N1408" i="8"/>
  <c r="N1409" i="8"/>
  <c r="N1410" i="8"/>
  <c r="N1411" i="8"/>
  <c r="N1412" i="8"/>
  <c r="N1413" i="8"/>
  <c r="N1414" i="8"/>
  <c r="N1415" i="8"/>
  <c r="N1416" i="8"/>
  <c r="N1417" i="8"/>
  <c r="N1418" i="8"/>
  <c r="N1419" i="8"/>
  <c r="N1420" i="8"/>
  <c r="N1421" i="8"/>
  <c r="N1422" i="8"/>
  <c r="N1423" i="8"/>
  <c r="N1424" i="8"/>
  <c r="N1425" i="8"/>
  <c r="N1426" i="8"/>
  <c r="N1427" i="8"/>
  <c r="N1428" i="8"/>
  <c r="N1429" i="8"/>
  <c r="N1430" i="8"/>
  <c r="N1431" i="8"/>
  <c r="N1432" i="8"/>
  <c r="N1433" i="8"/>
  <c r="N1434" i="8"/>
  <c r="N1435" i="8"/>
  <c r="N1436" i="8"/>
  <c r="N1437" i="8"/>
  <c r="N1438" i="8"/>
  <c r="N1439" i="8"/>
  <c r="N1440" i="8"/>
  <c r="N1441" i="8"/>
  <c r="N1442" i="8"/>
  <c r="N1443" i="8"/>
  <c r="N1444" i="8"/>
  <c r="N1445" i="8"/>
  <c r="N1446" i="8"/>
  <c r="N1447" i="8"/>
  <c r="N1448" i="8"/>
  <c r="N1449" i="8"/>
  <c r="N1450" i="8"/>
  <c r="N1451" i="8"/>
  <c r="N1452" i="8"/>
  <c r="N1453" i="8"/>
  <c r="N1454" i="8"/>
  <c r="N1455" i="8"/>
  <c r="N1456" i="8"/>
  <c r="N1457" i="8"/>
  <c r="N1458" i="8"/>
  <c r="N1459" i="8"/>
  <c r="N1460" i="8"/>
  <c r="N1461" i="8"/>
  <c r="N1462" i="8"/>
  <c r="N1463" i="8"/>
  <c r="N1464" i="8"/>
  <c r="N1465" i="8"/>
  <c r="N1466" i="8"/>
  <c r="N1467" i="8"/>
  <c r="N1468" i="8"/>
  <c r="N1469" i="8"/>
  <c r="N1470" i="8"/>
  <c r="N1471" i="8"/>
  <c r="N1472" i="8"/>
  <c r="N1473" i="8"/>
  <c r="N1474" i="8"/>
  <c r="N1475" i="8"/>
  <c r="N1476" i="8"/>
  <c r="N1477" i="8"/>
  <c r="N1478" i="8"/>
  <c r="N1479" i="8"/>
  <c r="N1480" i="8"/>
  <c r="N1481" i="8"/>
  <c r="N1482" i="8"/>
  <c r="N1483" i="8"/>
  <c r="N1484" i="8"/>
  <c r="N1485" i="8"/>
  <c r="N1486" i="8"/>
  <c r="N1487" i="8"/>
  <c r="N1488" i="8"/>
  <c r="N1489" i="8"/>
  <c r="N1490" i="8"/>
  <c r="N1491" i="8"/>
  <c r="N1492" i="8"/>
  <c r="N1493" i="8"/>
  <c r="N1494" i="8"/>
  <c r="N1495" i="8"/>
  <c r="N1496" i="8"/>
  <c r="N1497" i="8"/>
  <c r="N1498" i="8"/>
  <c r="N1499" i="8"/>
  <c r="N1500" i="8"/>
  <c r="N1501" i="8"/>
  <c r="N1502" i="8"/>
  <c r="N1503" i="8"/>
  <c r="N1504" i="8"/>
  <c r="N1505" i="8"/>
  <c r="N1506" i="8"/>
  <c r="N1507" i="8"/>
  <c r="N1508" i="8"/>
  <c r="N1509" i="8"/>
  <c r="N1510" i="8"/>
  <c r="N1511" i="8"/>
  <c r="N1512" i="8"/>
  <c r="N1513" i="8"/>
  <c r="N1514" i="8"/>
  <c r="N1515" i="8"/>
  <c r="N1516" i="8"/>
  <c r="N1517" i="8"/>
  <c r="N1518" i="8"/>
  <c r="N1519" i="8"/>
  <c r="N1520" i="8"/>
  <c r="N1521" i="8"/>
  <c r="N1522" i="8"/>
  <c r="N1523" i="8"/>
  <c r="N1524" i="8"/>
  <c r="N1525" i="8"/>
  <c r="N1526" i="8"/>
  <c r="N1527" i="8"/>
  <c r="N1528" i="8"/>
  <c r="N1529" i="8"/>
  <c r="N1530" i="8"/>
  <c r="N1531" i="8"/>
  <c r="N1532" i="8"/>
  <c r="N1533" i="8"/>
  <c r="N1534" i="8"/>
  <c r="N1535" i="8"/>
  <c r="N1536" i="8"/>
  <c r="N1537" i="8"/>
  <c r="N1538" i="8"/>
  <c r="N1539" i="8"/>
  <c r="N1540" i="8"/>
  <c r="N1541" i="8"/>
  <c r="N1542" i="8"/>
  <c r="N1543" i="8"/>
  <c r="N1544" i="8"/>
  <c r="N1545" i="8"/>
  <c r="N1546" i="8"/>
  <c r="N1547" i="8"/>
  <c r="N1548" i="8"/>
  <c r="N1549" i="8"/>
  <c r="N1550" i="8"/>
  <c r="N1551" i="8"/>
  <c r="N1552" i="8"/>
  <c r="N1553" i="8"/>
  <c r="N1554" i="8"/>
  <c r="N1555" i="8"/>
  <c r="N1556" i="8"/>
  <c r="N1557" i="8"/>
  <c r="N1558" i="8"/>
  <c r="N1559" i="8"/>
  <c r="N1560" i="8"/>
  <c r="N1561" i="8"/>
  <c r="N1562" i="8"/>
  <c r="N1563" i="8"/>
  <c r="N1564" i="8"/>
  <c r="N1565" i="8"/>
  <c r="N1566" i="8"/>
  <c r="N1567" i="8"/>
  <c r="N1568" i="8"/>
  <c r="N1569" i="8"/>
  <c r="N1570" i="8"/>
  <c r="N1571" i="8"/>
  <c r="N1572" i="8"/>
  <c r="N1573" i="8"/>
  <c r="N1574" i="8"/>
  <c r="N1575" i="8"/>
  <c r="N1576" i="8"/>
  <c r="N1577" i="8"/>
  <c r="N1578" i="8"/>
  <c r="N1579" i="8"/>
  <c r="N1580" i="8"/>
  <c r="N1581" i="8"/>
  <c r="N1582" i="8"/>
  <c r="N1583" i="8"/>
  <c r="N1584" i="8"/>
  <c r="N1585" i="8"/>
  <c r="N1586" i="8"/>
  <c r="N1587" i="8"/>
  <c r="N1588" i="8"/>
  <c r="N1589" i="8"/>
  <c r="N1590" i="8"/>
  <c r="N1591" i="8"/>
  <c r="N1592" i="8"/>
  <c r="N1593" i="8"/>
  <c r="N1594" i="8"/>
  <c r="N1595" i="8"/>
  <c r="N1596" i="8"/>
  <c r="N1597" i="8"/>
  <c r="N1598" i="8"/>
  <c r="N1599" i="8"/>
  <c r="N1600" i="8"/>
  <c r="N1601" i="8"/>
  <c r="N1602" i="8"/>
  <c r="N1603" i="8"/>
  <c r="N1604" i="8"/>
  <c r="N1605" i="8"/>
  <c r="N1606" i="8"/>
  <c r="N1607" i="8"/>
  <c r="N1608" i="8"/>
  <c r="N1609" i="8"/>
  <c r="N1610" i="8"/>
  <c r="N1611" i="8"/>
  <c r="N1612" i="8"/>
  <c r="N1613" i="8"/>
  <c r="N1614" i="8"/>
  <c r="N1615" i="8"/>
  <c r="N1616" i="8"/>
  <c r="N1617" i="8"/>
  <c r="N1618" i="8"/>
  <c r="N1619" i="8"/>
  <c r="N1620" i="8"/>
  <c r="N1621" i="8"/>
  <c r="N1622" i="8"/>
  <c r="N1623" i="8"/>
  <c r="N1624" i="8"/>
  <c r="N1625" i="8"/>
  <c r="N1626" i="8"/>
  <c r="N1627" i="8"/>
  <c r="N1628" i="8"/>
  <c r="N1629" i="8"/>
  <c r="N1630" i="8"/>
  <c r="N1631" i="8"/>
  <c r="N1632" i="8"/>
  <c r="N1633" i="8"/>
  <c r="N1634" i="8"/>
  <c r="N1635" i="8"/>
  <c r="N1636" i="8"/>
  <c r="N1637" i="8"/>
  <c r="N1638" i="8"/>
  <c r="N1639" i="8"/>
  <c r="N1640" i="8"/>
  <c r="N1641" i="8"/>
  <c r="N1642" i="8"/>
  <c r="N1643" i="8"/>
  <c r="N1644" i="8"/>
  <c r="N1645" i="8"/>
  <c r="N1646" i="8"/>
  <c r="N1647" i="8"/>
  <c r="N1648" i="8"/>
  <c r="N1649" i="8"/>
  <c r="N1650" i="8"/>
  <c r="N1651" i="8"/>
  <c r="N1652" i="8"/>
  <c r="N1653" i="8"/>
  <c r="N1654" i="8"/>
  <c r="N1655" i="8"/>
  <c r="N1656" i="8"/>
  <c r="N1657" i="8"/>
  <c r="N1658" i="8"/>
  <c r="N1659" i="8"/>
  <c r="N1660" i="8"/>
  <c r="N1661" i="8"/>
  <c r="N1662" i="8"/>
  <c r="N1663" i="8"/>
  <c r="N1664" i="8"/>
  <c r="N1665" i="8"/>
  <c r="N1666" i="8"/>
  <c r="N1667" i="8"/>
  <c r="N1668" i="8"/>
  <c r="N1669" i="8"/>
  <c r="N1670" i="8"/>
  <c r="N1671" i="8"/>
  <c r="N1672" i="8"/>
  <c r="N1673" i="8"/>
  <c r="N1674" i="8"/>
  <c r="N1675" i="8"/>
  <c r="N1676" i="8"/>
  <c r="N1677" i="8"/>
  <c r="N1678" i="8"/>
  <c r="N1679" i="8"/>
  <c r="N1680" i="8"/>
  <c r="N1681" i="8"/>
  <c r="N1682" i="8"/>
  <c r="N1683" i="8"/>
  <c r="N1684" i="8"/>
  <c r="N1685" i="8"/>
  <c r="N1686" i="8"/>
  <c r="N1687" i="8"/>
  <c r="N1688" i="8"/>
  <c r="N1689" i="8"/>
  <c r="N1690" i="8"/>
  <c r="N1691" i="8"/>
  <c r="N1692" i="8"/>
  <c r="N1693" i="8"/>
  <c r="N1694" i="8"/>
  <c r="N1695" i="8"/>
  <c r="N1696" i="8"/>
  <c r="N1697" i="8"/>
  <c r="N1698" i="8"/>
  <c r="N1699" i="8"/>
  <c r="N1700" i="8"/>
  <c r="N1701" i="8"/>
  <c r="N1702" i="8"/>
  <c r="N1703" i="8"/>
  <c r="N1704" i="8"/>
  <c r="N1705" i="8"/>
  <c r="N1706" i="8"/>
  <c r="N1707" i="8"/>
  <c r="N1708" i="8"/>
  <c r="N1709" i="8"/>
  <c r="N1710" i="8"/>
  <c r="N1711" i="8"/>
  <c r="N1712" i="8"/>
  <c r="N1713" i="8"/>
  <c r="N1714" i="8"/>
  <c r="N1715" i="8"/>
  <c r="N1716" i="8"/>
  <c r="N1717" i="8"/>
  <c r="N1718" i="8"/>
  <c r="N1719" i="8"/>
  <c r="N1720" i="8"/>
  <c r="N1721" i="8"/>
  <c r="N1722" i="8"/>
  <c r="N1723" i="8"/>
  <c r="N1724" i="8"/>
  <c r="N1725" i="8"/>
  <c r="N1726" i="8"/>
  <c r="N1727" i="8"/>
  <c r="N1728" i="8"/>
  <c r="N1729" i="8"/>
  <c r="N1730" i="8"/>
  <c r="N1731" i="8"/>
  <c r="N1732" i="8"/>
  <c r="N1733" i="8"/>
  <c r="N1734" i="8"/>
  <c r="N1735" i="8"/>
  <c r="N1736" i="8"/>
  <c r="N1737" i="8"/>
  <c r="N1738" i="8"/>
  <c r="N1739" i="8"/>
  <c r="N1740" i="8"/>
  <c r="N1741" i="8"/>
  <c r="N1742" i="8"/>
  <c r="N1743" i="8"/>
  <c r="N1744" i="8"/>
  <c r="N1745" i="8"/>
  <c r="N1746" i="8"/>
  <c r="N1747" i="8"/>
  <c r="N1748" i="8"/>
  <c r="N1749" i="8"/>
  <c r="N1750" i="8"/>
  <c r="N1751" i="8"/>
  <c r="N1752" i="8"/>
  <c r="N1753" i="8"/>
  <c r="N1754" i="8"/>
  <c r="N1755" i="8"/>
  <c r="N1756" i="8"/>
  <c r="N1757" i="8"/>
  <c r="N1758" i="8"/>
  <c r="N1759" i="8"/>
  <c r="N1760" i="8"/>
  <c r="N1761" i="8"/>
  <c r="N1762" i="8"/>
  <c r="N1763" i="8"/>
  <c r="N1764" i="8"/>
  <c r="N1765" i="8"/>
  <c r="N1766" i="8"/>
  <c r="N1767" i="8"/>
  <c r="N1768" i="8"/>
  <c r="N1769" i="8"/>
  <c r="N1770" i="8"/>
  <c r="N1771" i="8"/>
  <c r="N1772" i="8"/>
  <c r="N1773" i="8"/>
  <c r="N1774" i="8"/>
  <c r="N1775" i="8"/>
  <c r="N1776" i="8"/>
  <c r="N1777" i="8"/>
  <c r="N1778" i="8"/>
  <c r="N1779" i="8"/>
  <c r="N1780" i="8"/>
  <c r="N1781" i="8"/>
  <c r="N1782" i="8"/>
  <c r="N1783" i="8"/>
  <c r="N1784" i="8"/>
  <c r="N1785" i="8"/>
  <c r="N1786" i="8"/>
  <c r="N1787" i="8"/>
  <c r="N1788" i="8"/>
  <c r="N1789" i="8"/>
  <c r="N1790" i="8"/>
  <c r="N1791" i="8"/>
  <c r="N1792" i="8"/>
  <c r="N1793" i="8"/>
  <c r="N1794" i="8"/>
  <c r="N1795" i="8"/>
  <c r="N1796" i="8"/>
  <c r="N1797" i="8"/>
  <c r="N1798" i="8"/>
  <c r="N1799" i="8"/>
  <c r="N1800" i="8"/>
  <c r="N1801" i="8"/>
  <c r="N1802" i="8"/>
  <c r="N1803" i="8"/>
  <c r="N1804" i="8"/>
  <c r="N1805" i="8"/>
  <c r="N1806" i="8"/>
  <c r="N1807" i="8"/>
  <c r="N1808" i="8"/>
  <c r="N1809" i="8"/>
  <c r="N1810" i="8"/>
  <c r="N1811" i="8"/>
  <c r="N1812" i="8"/>
  <c r="N1813" i="8"/>
  <c r="N1814" i="8"/>
  <c r="N1815" i="8"/>
  <c r="N1816" i="8"/>
  <c r="N1817" i="8"/>
  <c r="N1818" i="8"/>
  <c r="N1819" i="8"/>
  <c r="N1820" i="8"/>
  <c r="N1821" i="8"/>
  <c r="N1822" i="8"/>
  <c r="N1823" i="8"/>
  <c r="N1824" i="8"/>
  <c r="N1825" i="8"/>
  <c r="N1826" i="8"/>
  <c r="N1827" i="8"/>
  <c r="N1828" i="8"/>
  <c r="N1829" i="8"/>
  <c r="N1830" i="8"/>
  <c r="N1831" i="8"/>
  <c r="N1832" i="8"/>
  <c r="N1833" i="8"/>
  <c r="N1834" i="8"/>
  <c r="N1835" i="8"/>
  <c r="N1836" i="8"/>
  <c r="N1837" i="8"/>
  <c r="N1838" i="8"/>
  <c r="N1839" i="8"/>
  <c r="N1840" i="8"/>
  <c r="N1841" i="8"/>
  <c r="N1842" i="8"/>
  <c r="N1843" i="8"/>
  <c r="N1844" i="8"/>
  <c r="N1845" i="8"/>
  <c r="N1846" i="8"/>
  <c r="N1847" i="8"/>
  <c r="N1848" i="8"/>
  <c r="N1849" i="8"/>
  <c r="N1850" i="8"/>
  <c r="N1851" i="8"/>
  <c r="N1852" i="8"/>
  <c r="N1853" i="8"/>
  <c r="N1854" i="8"/>
  <c r="N1855" i="8"/>
  <c r="N1856" i="8"/>
  <c r="N1857" i="8"/>
  <c r="N1858" i="8"/>
  <c r="N1859" i="8"/>
  <c r="N1860" i="8"/>
  <c r="N1861" i="8"/>
  <c r="N1862" i="8"/>
  <c r="N1863" i="8"/>
  <c r="N1864" i="8"/>
  <c r="N1865" i="8"/>
  <c r="N1866" i="8"/>
  <c r="N1867" i="8"/>
  <c r="N1868" i="8"/>
  <c r="N1869" i="8"/>
  <c r="N1870" i="8"/>
  <c r="N1871" i="8"/>
  <c r="N1872" i="8"/>
  <c r="N1873" i="8"/>
  <c r="N1874" i="8"/>
  <c r="N1875" i="8"/>
  <c r="N1876" i="8"/>
  <c r="N1877" i="8"/>
  <c r="N1878" i="8"/>
  <c r="N1879" i="8"/>
  <c r="N1880" i="8"/>
  <c r="N1881" i="8"/>
  <c r="N1882" i="8"/>
  <c r="N1883" i="8"/>
  <c r="N1884" i="8"/>
  <c r="N1885" i="8"/>
  <c r="N1886" i="8"/>
  <c r="N1887" i="8"/>
  <c r="N1888" i="8"/>
  <c r="N1889" i="8"/>
  <c r="N1890" i="8"/>
  <c r="N1891" i="8"/>
  <c r="N1892" i="8"/>
  <c r="N1893" i="8"/>
  <c r="N1894" i="8"/>
  <c r="N1895" i="8"/>
  <c r="N1896" i="8"/>
  <c r="N1897" i="8"/>
  <c r="N1898" i="8"/>
  <c r="N1899" i="8"/>
  <c r="N1900" i="8"/>
  <c r="N1901" i="8"/>
  <c r="N1902" i="8"/>
  <c r="N1903" i="8"/>
  <c r="N1904" i="8"/>
  <c r="N1905" i="8"/>
  <c r="N1906" i="8"/>
  <c r="N1907" i="8"/>
  <c r="N1908" i="8"/>
  <c r="N1909" i="8"/>
  <c r="N1910" i="8"/>
  <c r="N1911" i="8"/>
  <c r="N1912" i="8"/>
  <c r="N1913" i="8"/>
  <c r="N1914" i="8"/>
  <c r="N1915" i="8"/>
  <c r="N1916" i="8"/>
  <c r="N1917" i="8"/>
  <c r="N1918" i="8"/>
  <c r="N1919" i="8"/>
  <c r="N1920" i="8"/>
  <c r="N1921" i="8"/>
  <c r="N1922" i="8"/>
  <c r="N1923" i="8"/>
  <c r="N1924" i="8"/>
  <c r="N1925" i="8"/>
  <c r="N1926" i="8"/>
  <c r="N1927" i="8"/>
  <c r="N1928" i="8"/>
  <c r="N1929" i="8"/>
  <c r="N1930" i="8"/>
  <c r="N1931" i="8"/>
  <c r="N1932" i="8"/>
  <c r="N1933" i="8"/>
  <c r="N1934" i="8"/>
  <c r="N1935" i="8"/>
  <c r="N1936" i="8"/>
  <c r="N1937" i="8"/>
  <c r="N1938" i="8"/>
  <c r="N1939" i="8"/>
  <c r="N1940" i="8"/>
  <c r="N1941" i="8"/>
  <c r="N1942" i="8"/>
  <c r="N1943" i="8"/>
  <c r="N1944" i="8"/>
  <c r="N1945" i="8"/>
  <c r="N1946" i="8"/>
  <c r="N1947" i="8"/>
  <c r="N1948" i="8"/>
  <c r="N1949" i="8"/>
  <c r="N1950" i="8"/>
  <c r="N1951" i="8"/>
  <c r="N1952" i="8"/>
  <c r="N1953" i="8"/>
  <c r="N1954" i="8"/>
  <c r="N1955" i="8"/>
  <c r="N1956" i="8"/>
  <c r="N1957" i="8"/>
  <c r="N1958" i="8"/>
  <c r="N1959" i="8"/>
  <c r="N1960" i="8"/>
  <c r="N1961" i="8"/>
  <c r="N1962" i="8"/>
  <c r="N1963" i="8"/>
  <c r="N1964" i="8"/>
  <c r="N1965" i="8"/>
  <c r="N1966" i="8"/>
  <c r="N1967" i="8"/>
  <c r="N1968" i="8"/>
  <c r="N1969" i="8"/>
  <c r="N1970" i="8"/>
  <c r="N1971" i="8"/>
  <c r="N1972" i="8"/>
  <c r="N1973" i="8"/>
  <c r="N1974" i="8"/>
  <c r="N1975" i="8"/>
  <c r="N1976" i="8"/>
  <c r="N1977" i="8"/>
  <c r="N1978" i="8"/>
  <c r="N1979" i="8"/>
  <c r="N1980" i="8"/>
  <c r="N1981" i="8"/>
  <c r="N1982" i="8"/>
  <c r="N1983" i="8"/>
  <c r="N1984" i="8"/>
  <c r="N1985" i="8"/>
  <c r="N1986" i="8"/>
  <c r="N1987" i="8"/>
  <c r="N1988" i="8"/>
  <c r="N1989" i="8"/>
  <c r="N1990" i="8"/>
  <c r="N1991" i="8"/>
  <c r="N1992" i="8"/>
  <c r="N1993" i="8"/>
  <c r="N1994" i="8"/>
  <c r="N1995" i="8"/>
  <c r="N1996" i="8"/>
  <c r="N1997" i="8"/>
  <c r="N1998" i="8"/>
  <c r="N1999" i="8"/>
  <c r="N2000" i="8"/>
  <c r="N2001" i="8"/>
  <c r="O2" i="8"/>
  <c r="O3" i="8"/>
  <c r="O4" i="8"/>
  <c r="O5" i="8"/>
  <c r="O6" i="8"/>
  <c r="O7" i="8"/>
  <c r="O8" i="8"/>
  <c r="O9" i="8"/>
  <c r="O10" i="8"/>
  <c r="O11" i="8"/>
  <c r="O12" i="8"/>
  <c r="O13" i="8"/>
  <c r="O14" i="8"/>
  <c r="O15" i="8"/>
  <c r="O16" i="8"/>
  <c r="O17" i="8"/>
  <c r="O18" i="8"/>
  <c r="O19" i="8"/>
  <c r="O20" i="8"/>
  <c r="O21" i="8"/>
  <c r="O22" i="8"/>
  <c r="O23" i="8"/>
  <c r="O24" i="8"/>
  <c r="O25" i="8"/>
  <c r="O26" i="8"/>
  <c r="O27" i="8"/>
  <c r="O28" i="8"/>
  <c r="O29" i="8"/>
  <c r="O30" i="8"/>
  <c r="O31" i="8"/>
  <c r="O32" i="8"/>
  <c r="O33" i="8"/>
  <c r="O34" i="8"/>
  <c r="O35" i="8"/>
  <c r="O36" i="8"/>
  <c r="O37" i="8"/>
  <c r="O38" i="8"/>
  <c r="O39" i="8"/>
  <c r="O40" i="8"/>
  <c r="O41" i="8"/>
  <c r="O42" i="8"/>
  <c r="O43" i="8"/>
  <c r="O44" i="8"/>
  <c r="O45" i="8"/>
  <c r="O46" i="8"/>
  <c r="O47" i="8"/>
  <c r="O48" i="8"/>
  <c r="O49" i="8"/>
  <c r="O50" i="8"/>
  <c r="O51" i="8"/>
  <c r="O52" i="8"/>
  <c r="O53" i="8"/>
  <c r="O54" i="8"/>
  <c r="O55" i="8"/>
  <c r="O56" i="8"/>
  <c r="O57" i="8"/>
  <c r="O58" i="8"/>
  <c r="O59" i="8"/>
  <c r="O60" i="8"/>
  <c r="O61" i="8"/>
  <c r="O62" i="8"/>
  <c r="O63" i="8"/>
  <c r="O64" i="8"/>
  <c r="O65" i="8"/>
  <c r="O66" i="8"/>
  <c r="O67" i="8"/>
  <c r="O68" i="8"/>
  <c r="O69" i="8"/>
  <c r="O70" i="8"/>
  <c r="O71" i="8"/>
  <c r="O72" i="8"/>
  <c r="O73" i="8"/>
  <c r="O74" i="8"/>
  <c r="O75" i="8"/>
  <c r="O76" i="8"/>
  <c r="O77" i="8"/>
  <c r="O78" i="8"/>
  <c r="O79" i="8"/>
  <c r="O80" i="8"/>
  <c r="O81" i="8"/>
  <c r="O82" i="8"/>
  <c r="O83" i="8"/>
  <c r="O84" i="8"/>
  <c r="O85" i="8"/>
  <c r="O86" i="8"/>
  <c r="O87" i="8"/>
  <c r="O88" i="8"/>
  <c r="O89" i="8"/>
  <c r="O90" i="8"/>
  <c r="O91" i="8"/>
  <c r="O92" i="8"/>
  <c r="O93" i="8"/>
  <c r="O94" i="8"/>
  <c r="O95" i="8"/>
  <c r="O96" i="8"/>
  <c r="O97" i="8"/>
  <c r="O98" i="8"/>
  <c r="O99" i="8"/>
  <c r="O100" i="8"/>
  <c r="O101" i="8"/>
  <c r="O102" i="8"/>
  <c r="O103" i="8"/>
  <c r="O104" i="8"/>
  <c r="O105" i="8"/>
  <c r="O106" i="8"/>
  <c r="O107" i="8"/>
  <c r="O108" i="8"/>
  <c r="O109" i="8"/>
  <c r="O110" i="8"/>
  <c r="O111" i="8"/>
  <c r="O112" i="8"/>
  <c r="O113" i="8"/>
  <c r="O114" i="8"/>
  <c r="O115" i="8"/>
  <c r="O116" i="8"/>
  <c r="O117" i="8"/>
  <c r="O118" i="8"/>
  <c r="O119" i="8"/>
  <c r="O120" i="8"/>
  <c r="O121" i="8"/>
  <c r="O122" i="8"/>
  <c r="O123" i="8"/>
  <c r="O124" i="8"/>
  <c r="O125" i="8"/>
  <c r="O126" i="8"/>
  <c r="O127" i="8"/>
  <c r="O128" i="8"/>
  <c r="O129" i="8"/>
  <c r="O130" i="8"/>
  <c r="O131" i="8"/>
  <c r="O132" i="8"/>
  <c r="O133" i="8"/>
  <c r="O134" i="8"/>
  <c r="O135" i="8"/>
  <c r="O136" i="8"/>
  <c r="O137" i="8"/>
  <c r="O138" i="8"/>
  <c r="O139" i="8"/>
  <c r="O140" i="8"/>
  <c r="O141" i="8"/>
  <c r="O142" i="8"/>
  <c r="O143" i="8"/>
  <c r="O144" i="8"/>
  <c r="O145" i="8"/>
  <c r="O146" i="8"/>
  <c r="O147" i="8"/>
  <c r="O148" i="8"/>
  <c r="O149" i="8"/>
  <c r="O150" i="8"/>
  <c r="O151" i="8"/>
  <c r="O152" i="8"/>
  <c r="O153" i="8"/>
  <c r="O154" i="8"/>
  <c r="O155" i="8"/>
  <c r="O156" i="8"/>
  <c r="O157" i="8"/>
  <c r="O158" i="8"/>
  <c r="O159" i="8"/>
  <c r="O160" i="8"/>
  <c r="O161" i="8"/>
  <c r="O162" i="8"/>
  <c r="O163" i="8"/>
  <c r="O164" i="8"/>
  <c r="O165" i="8"/>
  <c r="O166" i="8"/>
  <c r="O167" i="8"/>
  <c r="O168" i="8"/>
  <c r="O169" i="8"/>
  <c r="O170" i="8"/>
  <c r="O171" i="8"/>
  <c r="O172" i="8"/>
  <c r="O173" i="8"/>
  <c r="O174" i="8"/>
  <c r="O175" i="8"/>
  <c r="O176" i="8"/>
  <c r="O177" i="8"/>
  <c r="O178" i="8"/>
  <c r="O179" i="8"/>
  <c r="O180" i="8"/>
  <c r="O181" i="8"/>
  <c r="O182" i="8"/>
  <c r="O183" i="8"/>
  <c r="O184" i="8"/>
  <c r="O185" i="8"/>
  <c r="O186" i="8"/>
  <c r="O187" i="8"/>
  <c r="O188" i="8"/>
  <c r="O189" i="8"/>
  <c r="O190" i="8"/>
  <c r="O191" i="8"/>
  <c r="O192" i="8"/>
  <c r="O193" i="8"/>
  <c r="O194" i="8"/>
  <c r="O195" i="8"/>
  <c r="O196" i="8"/>
  <c r="O197" i="8"/>
  <c r="O198" i="8"/>
  <c r="O199" i="8"/>
  <c r="O200" i="8"/>
  <c r="O201" i="8"/>
  <c r="O202" i="8"/>
  <c r="O203" i="8"/>
  <c r="O204" i="8"/>
  <c r="O205" i="8"/>
  <c r="O206" i="8"/>
  <c r="O207" i="8"/>
  <c r="O208" i="8"/>
  <c r="O209" i="8"/>
  <c r="O210" i="8"/>
  <c r="O211" i="8"/>
  <c r="O212" i="8"/>
  <c r="O213" i="8"/>
  <c r="O214" i="8"/>
  <c r="O215" i="8"/>
  <c r="O216" i="8"/>
  <c r="O217" i="8"/>
  <c r="O218" i="8"/>
  <c r="O219" i="8"/>
  <c r="O220" i="8"/>
  <c r="O221" i="8"/>
  <c r="O222" i="8"/>
  <c r="O223" i="8"/>
  <c r="O224" i="8"/>
  <c r="O225" i="8"/>
  <c r="O226" i="8"/>
  <c r="O227" i="8"/>
  <c r="O228" i="8"/>
  <c r="O229" i="8"/>
  <c r="O230" i="8"/>
  <c r="O231" i="8"/>
  <c r="O232" i="8"/>
  <c r="O233" i="8"/>
  <c r="O234" i="8"/>
  <c r="O235" i="8"/>
  <c r="O236" i="8"/>
  <c r="O237" i="8"/>
  <c r="O238" i="8"/>
  <c r="O239" i="8"/>
  <c r="O240" i="8"/>
  <c r="O241" i="8"/>
  <c r="O242" i="8"/>
  <c r="O243" i="8"/>
  <c r="O244" i="8"/>
  <c r="O245" i="8"/>
  <c r="O246" i="8"/>
  <c r="O247" i="8"/>
  <c r="O248" i="8"/>
  <c r="O249" i="8"/>
  <c r="O250" i="8"/>
  <c r="O251" i="8"/>
  <c r="O252" i="8"/>
  <c r="O253" i="8"/>
  <c r="O254" i="8"/>
  <c r="O255" i="8"/>
  <c r="O256" i="8"/>
  <c r="O257" i="8"/>
  <c r="O258" i="8"/>
  <c r="O259" i="8"/>
  <c r="O260" i="8"/>
  <c r="O261" i="8"/>
  <c r="O262" i="8"/>
  <c r="O263" i="8"/>
  <c r="O264" i="8"/>
  <c r="O265" i="8"/>
  <c r="O266" i="8"/>
  <c r="O267" i="8"/>
  <c r="O268" i="8"/>
  <c r="O269" i="8"/>
  <c r="O270" i="8"/>
  <c r="O271" i="8"/>
  <c r="O272" i="8"/>
  <c r="O273" i="8"/>
  <c r="O274" i="8"/>
  <c r="O275" i="8"/>
  <c r="O276" i="8"/>
  <c r="O277" i="8"/>
  <c r="O278" i="8"/>
  <c r="O279" i="8"/>
  <c r="O280" i="8"/>
  <c r="O281" i="8"/>
  <c r="O282" i="8"/>
  <c r="O283" i="8"/>
  <c r="O284" i="8"/>
  <c r="O285" i="8"/>
  <c r="O286" i="8"/>
  <c r="O287" i="8"/>
  <c r="O288" i="8"/>
  <c r="O289" i="8"/>
  <c r="O290" i="8"/>
  <c r="O291" i="8"/>
  <c r="O292" i="8"/>
  <c r="O293" i="8"/>
  <c r="O294" i="8"/>
  <c r="O295" i="8"/>
  <c r="O296" i="8"/>
  <c r="O297" i="8"/>
  <c r="O298" i="8"/>
  <c r="O299" i="8"/>
  <c r="O300" i="8"/>
  <c r="O301" i="8"/>
  <c r="O302" i="8"/>
  <c r="O303" i="8"/>
  <c r="O304" i="8"/>
  <c r="O305" i="8"/>
  <c r="O306" i="8"/>
  <c r="O307" i="8"/>
  <c r="O308" i="8"/>
  <c r="O309" i="8"/>
  <c r="O310" i="8"/>
  <c r="O311" i="8"/>
  <c r="O312" i="8"/>
  <c r="O313" i="8"/>
  <c r="O314" i="8"/>
  <c r="O315" i="8"/>
  <c r="O316" i="8"/>
  <c r="O317" i="8"/>
  <c r="O318" i="8"/>
  <c r="O319" i="8"/>
  <c r="O320" i="8"/>
  <c r="O321" i="8"/>
  <c r="O322" i="8"/>
  <c r="O323" i="8"/>
  <c r="O324" i="8"/>
  <c r="O325" i="8"/>
  <c r="O326" i="8"/>
  <c r="O327" i="8"/>
  <c r="O328" i="8"/>
  <c r="O329" i="8"/>
  <c r="O330" i="8"/>
  <c r="O331" i="8"/>
  <c r="O332" i="8"/>
  <c r="O333" i="8"/>
  <c r="O334" i="8"/>
  <c r="O335" i="8"/>
  <c r="O336" i="8"/>
  <c r="O337" i="8"/>
  <c r="O338" i="8"/>
  <c r="O339" i="8"/>
  <c r="O340" i="8"/>
  <c r="O341" i="8"/>
  <c r="O342" i="8"/>
  <c r="O343" i="8"/>
  <c r="O344" i="8"/>
  <c r="O345" i="8"/>
  <c r="O346" i="8"/>
  <c r="O347" i="8"/>
  <c r="O348" i="8"/>
  <c r="O349" i="8"/>
  <c r="O350" i="8"/>
  <c r="O351" i="8"/>
  <c r="O352" i="8"/>
  <c r="O353" i="8"/>
  <c r="O354" i="8"/>
  <c r="O355" i="8"/>
  <c r="O356" i="8"/>
  <c r="O357" i="8"/>
  <c r="O358" i="8"/>
  <c r="O359" i="8"/>
  <c r="O360" i="8"/>
  <c r="O361" i="8"/>
  <c r="O362" i="8"/>
  <c r="O363" i="8"/>
  <c r="O364" i="8"/>
  <c r="O365" i="8"/>
  <c r="O366" i="8"/>
  <c r="O367" i="8"/>
  <c r="O368" i="8"/>
  <c r="O369" i="8"/>
  <c r="O370" i="8"/>
  <c r="O371" i="8"/>
  <c r="O372" i="8"/>
  <c r="O373" i="8"/>
  <c r="O374" i="8"/>
  <c r="O375" i="8"/>
  <c r="O376" i="8"/>
  <c r="O377" i="8"/>
  <c r="O378" i="8"/>
  <c r="O379" i="8"/>
  <c r="O380" i="8"/>
  <c r="O381" i="8"/>
  <c r="O382" i="8"/>
  <c r="O383" i="8"/>
  <c r="O384" i="8"/>
  <c r="O385" i="8"/>
  <c r="O386" i="8"/>
  <c r="O387" i="8"/>
  <c r="O388" i="8"/>
  <c r="O389" i="8"/>
  <c r="O390" i="8"/>
  <c r="O391" i="8"/>
  <c r="O392" i="8"/>
  <c r="O393" i="8"/>
  <c r="O394" i="8"/>
  <c r="O395" i="8"/>
  <c r="O396" i="8"/>
  <c r="O397" i="8"/>
  <c r="O398" i="8"/>
  <c r="O399" i="8"/>
  <c r="O400" i="8"/>
  <c r="O401" i="8"/>
  <c r="O402" i="8"/>
  <c r="O403" i="8"/>
  <c r="O404" i="8"/>
  <c r="O405" i="8"/>
  <c r="O406" i="8"/>
  <c r="O407" i="8"/>
  <c r="O408" i="8"/>
  <c r="O409" i="8"/>
  <c r="O410" i="8"/>
  <c r="O411" i="8"/>
  <c r="O412" i="8"/>
  <c r="O413" i="8"/>
  <c r="O414" i="8"/>
  <c r="O415" i="8"/>
  <c r="O416" i="8"/>
  <c r="O417" i="8"/>
  <c r="O418" i="8"/>
  <c r="O419" i="8"/>
  <c r="O420" i="8"/>
  <c r="O421" i="8"/>
  <c r="O422" i="8"/>
  <c r="O423" i="8"/>
  <c r="O424" i="8"/>
  <c r="O425" i="8"/>
  <c r="O426" i="8"/>
  <c r="O427" i="8"/>
  <c r="O428" i="8"/>
  <c r="O429" i="8"/>
  <c r="O430" i="8"/>
  <c r="O431" i="8"/>
  <c r="O432" i="8"/>
  <c r="O433" i="8"/>
  <c r="O434" i="8"/>
  <c r="O435" i="8"/>
  <c r="O436" i="8"/>
  <c r="O437" i="8"/>
  <c r="O438" i="8"/>
  <c r="O439" i="8"/>
  <c r="O440" i="8"/>
  <c r="O441" i="8"/>
  <c r="O442" i="8"/>
  <c r="O443" i="8"/>
  <c r="O444" i="8"/>
  <c r="O445" i="8"/>
  <c r="O446" i="8"/>
  <c r="O447" i="8"/>
  <c r="O448" i="8"/>
  <c r="O449" i="8"/>
  <c r="O450" i="8"/>
  <c r="O451" i="8"/>
  <c r="O452" i="8"/>
  <c r="O453" i="8"/>
  <c r="O454" i="8"/>
  <c r="O455" i="8"/>
  <c r="O456" i="8"/>
  <c r="O457" i="8"/>
  <c r="O458" i="8"/>
  <c r="O459" i="8"/>
  <c r="O460" i="8"/>
  <c r="O461" i="8"/>
  <c r="O462" i="8"/>
  <c r="O463" i="8"/>
  <c r="O464" i="8"/>
  <c r="O465" i="8"/>
  <c r="O466" i="8"/>
  <c r="O467" i="8"/>
  <c r="O468" i="8"/>
  <c r="O469" i="8"/>
  <c r="O470" i="8"/>
  <c r="O471" i="8"/>
  <c r="O472" i="8"/>
  <c r="O473" i="8"/>
  <c r="O474" i="8"/>
  <c r="O475" i="8"/>
  <c r="O476" i="8"/>
  <c r="O477" i="8"/>
  <c r="O478" i="8"/>
  <c r="O479" i="8"/>
  <c r="O480" i="8"/>
  <c r="O481" i="8"/>
  <c r="O482" i="8"/>
  <c r="O483" i="8"/>
  <c r="O484" i="8"/>
  <c r="O485" i="8"/>
  <c r="O486" i="8"/>
  <c r="O487" i="8"/>
  <c r="O488" i="8"/>
  <c r="O489" i="8"/>
  <c r="O490" i="8"/>
  <c r="O491" i="8"/>
  <c r="O492" i="8"/>
  <c r="O493" i="8"/>
  <c r="O494" i="8"/>
  <c r="O495" i="8"/>
  <c r="O496" i="8"/>
  <c r="O497" i="8"/>
  <c r="O498" i="8"/>
  <c r="O499" i="8"/>
  <c r="O500" i="8"/>
  <c r="O501" i="8"/>
  <c r="O502" i="8"/>
  <c r="O503" i="8"/>
  <c r="O504" i="8"/>
  <c r="O505" i="8"/>
  <c r="O506" i="8"/>
  <c r="O507" i="8"/>
  <c r="O508" i="8"/>
  <c r="O509" i="8"/>
  <c r="O510" i="8"/>
  <c r="O511" i="8"/>
  <c r="O512" i="8"/>
  <c r="O513" i="8"/>
  <c r="O514" i="8"/>
  <c r="O515" i="8"/>
  <c r="O516" i="8"/>
  <c r="O517" i="8"/>
  <c r="O518" i="8"/>
  <c r="O519" i="8"/>
  <c r="O520" i="8"/>
  <c r="O521" i="8"/>
  <c r="O522" i="8"/>
  <c r="O523" i="8"/>
  <c r="O524" i="8"/>
  <c r="O525" i="8"/>
  <c r="O526" i="8"/>
  <c r="O527" i="8"/>
  <c r="O528" i="8"/>
  <c r="O529" i="8"/>
  <c r="O530" i="8"/>
  <c r="O531" i="8"/>
  <c r="O532" i="8"/>
  <c r="O533" i="8"/>
  <c r="O534" i="8"/>
  <c r="O535" i="8"/>
  <c r="O536" i="8"/>
  <c r="O537" i="8"/>
  <c r="O538" i="8"/>
  <c r="O539" i="8"/>
  <c r="O540" i="8"/>
  <c r="O541" i="8"/>
  <c r="O542" i="8"/>
  <c r="O543" i="8"/>
  <c r="O544" i="8"/>
  <c r="O545" i="8"/>
  <c r="O546" i="8"/>
  <c r="O547" i="8"/>
  <c r="O548" i="8"/>
  <c r="O549" i="8"/>
  <c r="O550" i="8"/>
  <c r="O551" i="8"/>
  <c r="O552" i="8"/>
  <c r="O553" i="8"/>
  <c r="O554" i="8"/>
  <c r="O555" i="8"/>
  <c r="O556" i="8"/>
  <c r="O557" i="8"/>
  <c r="O558" i="8"/>
  <c r="O559" i="8"/>
  <c r="O560" i="8"/>
  <c r="O561" i="8"/>
  <c r="O562" i="8"/>
  <c r="O563" i="8"/>
  <c r="O564" i="8"/>
  <c r="O565" i="8"/>
  <c r="O566" i="8"/>
  <c r="O567" i="8"/>
  <c r="O568" i="8"/>
  <c r="O569" i="8"/>
  <c r="O570" i="8"/>
  <c r="O571" i="8"/>
  <c r="O572" i="8"/>
  <c r="O573" i="8"/>
  <c r="O574" i="8"/>
  <c r="O575" i="8"/>
  <c r="O576" i="8"/>
  <c r="O577" i="8"/>
  <c r="O578" i="8"/>
  <c r="O579" i="8"/>
  <c r="O580" i="8"/>
  <c r="O581" i="8"/>
  <c r="O582" i="8"/>
  <c r="O583" i="8"/>
  <c r="O584" i="8"/>
  <c r="O585" i="8"/>
  <c r="O586" i="8"/>
  <c r="O587" i="8"/>
  <c r="O588" i="8"/>
  <c r="O589" i="8"/>
  <c r="O590" i="8"/>
  <c r="O591" i="8"/>
  <c r="O592" i="8"/>
  <c r="O593" i="8"/>
  <c r="O594" i="8"/>
  <c r="O595" i="8"/>
  <c r="O596" i="8"/>
  <c r="O597" i="8"/>
  <c r="O598" i="8"/>
  <c r="O599" i="8"/>
  <c r="O600" i="8"/>
  <c r="O601" i="8"/>
  <c r="O602" i="8"/>
  <c r="O603" i="8"/>
  <c r="O604" i="8"/>
  <c r="O605" i="8"/>
  <c r="O606" i="8"/>
  <c r="O607" i="8"/>
  <c r="O608" i="8"/>
  <c r="O609" i="8"/>
  <c r="O610" i="8"/>
  <c r="O611" i="8"/>
  <c r="O612" i="8"/>
  <c r="O613" i="8"/>
  <c r="O614" i="8"/>
  <c r="O615" i="8"/>
  <c r="O616" i="8"/>
  <c r="O617" i="8"/>
  <c r="O618" i="8"/>
  <c r="O619" i="8"/>
  <c r="O620" i="8"/>
  <c r="O621" i="8"/>
  <c r="O622" i="8"/>
  <c r="O623" i="8"/>
  <c r="O624" i="8"/>
  <c r="O625" i="8"/>
  <c r="O626" i="8"/>
  <c r="O627" i="8"/>
  <c r="O628" i="8"/>
  <c r="O629" i="8"/>
  <c r="O630" i="8"/>
  <c r="O631" i="8"/>
  <c r="O632" i="8"/>
  <c r="O633" i="8"/>
  <c r="O634" i="8"/>
  <c r="O635" i="8"/>
  <c r="O636" i="8"/>
  <c r="O637" i="8"/>
  <c r="O638" i="8"/>
  <c r="O639" i="8"/>
  <c r="O640" i="8"/>
  <c r="O641" i="8"/>
  <c r="O642" i="8"/>
  <c r="O643" i="8"/>
  <c r="O644" i="8"/>
  <c r="O645" i="8"/>
  <c r="O646" i="8"/>
  <c r="O647" i="8"/>
  <c r="O648" i="8"/>
  <c r="O649" i="8"/>
  <c r="O650" i="8"/>
  <c r="O651" i="8"/>
  <c r="O652" i="8"/>
  <c r="O653" i="8"/>
  <c r="O654" i="8"/>
  <c r="O655" i="8"/>
  <c r="O656" i="8"/>
  <c r="O657" i="8"/>
  <c r="O658" i="8"/>
  <c r="O659" i="8"/>
  <c r="O660" i="8"/>
  <c r="O661" i="8"/>
  <c r="O662" i="8"/>
  <c r="O663" i="8"/>
  <c r="O664" i="8"/>
  <c r="O665" i="8"/>
  <c r="O666" i="8"/>
  <c r="O667" i="8"/>
  <c r="O668" i="8"/>
  <c r="O669" i="8"/>
  <c r="O670" i="8"/>
  <c r="O671" i="8"/>
  <c r="O672" i="8"/>
  <c r="O673" i="8"/>
  <c r="O674" i="8"/>
  <c r="O675" i="8"/>
  <c r="O676" i="8"/>
  <c r="O677" i="8"/>
  <c r="O678" i="8"/>
  <c r="O679" i="8"/>
  <c r="O680" i="8"/>
  <c r="O681" i="8"/>
  <c r="O682" i="8"/>
  <c r="O683" i="8"/>
  <c r="O684" i="8"/>
  <c r="O685" i="8"/>
  <c r="O686" i="8"/>
  <c r="O687" i="8"/>
  <c r="O688" i="8"/>
  <c r="O689" i="8"/>
  <c r="O690" i="8"/>
  <c r="O691" i="8"/>
  <c r="O692" i="8"/>
  <c r="O693" i="8"/>
  <c r="O694" i="8"/>
  <c r="O695" i="8"/>
  <c r="O696" i="8"/>
  <c r="O697" i="8"/>
  <c r="O698" i="8"/>
  <c r="O699" i="8"/>
  <c r="O700" i="8"/>
  <c r="O701" i="8"/>
  <c r="O702" i="8"/>
  <c r="O703" i="8"/>
  <c r="O704" i="8"/>
  <c r="O705" i="8"/>
  <c r="O706" i="8"/>
  <c r="O707" i="8"/>
  <c r="O708" i="8"/>
  <c r="O709" i="8"/>
  <c r="O710" i="8"/>
  <c r="O711" i="8"/>
  <c r="O712" i="8"/>
  <c r="O713" i="8"/>
  <c r="O714" i="8"/>
  <c r="O715" i="8"/>
  <c r="O716" i="8"/>
  <c r="O717" i="8"/>
  <c r="O718" i="8"/>
  <c r="O719" i="8"/>
  <c r="O720" i="8"/>
  <c r="O721" i="8"/>
  <c r="O722" i="8"/>
  <c r="O723" i="8"/>
  <c r="O724" i="8"/>
  <c r="O725" i="8"/>
  <c r="O726" i="8"/>
  <c r="O727" i="8"/>
  <c r="O728" i="8"/>
  <c r="O729" i="8"/>
  <c r="O730" i="8"/>
  <c r="O731" i="8"/>
  <c r="O732" i="8"/>
  <c r="O733" i="8"/>
  <c r="O734" i="8"/>
  <c r="O735" i="8"/>
  <c r="O736" i="8"/>
  <c r="O737" i="8"/>
  <c r="O738" i="8"/>
  <c r="O739" i="8"/>
  <c r="O740" i="8"/>
  <c r="O741" i="8"/>
  <c r="O742" i="8"/>
  <c r="O743" i="8"/>
  <c r="O744" i="8"/>
  <c r="O745" i="8"/>
  <c r="O746" i="8"/>
  <c r="O747" i="8"/>
  <c r="O748" i="8"/>
  <c r="O749" i="8"/>
  <c r="O750" i="8"/>
  <c r="O751" i="8"/>
  <c r="O752" i="8"/>
  <c r="O753" i="8"/>
  <c r="O754" i="8"/>
  <c r="O755" i="8"/>
  <c r="O756" i="8"/>
  <c r="O757" i="8"/>
  <c r="O758" i="8"/>
  <c r="O759" i="8"/>
  <c r="O760" i="8"/>
  <c r="O761" i="8"/>
  <c r="O762" i="8"/>
  <c r="O763" i="8"/>
  <c r="O764" i="8"/>
  <c r="O765" i="8"/>
  <c r="O766" i="8"/>
  <c r="O767" i="8"/>
  <c r="O768" i="8"/>
  <c r="O769" i="8"/>
  <c r="O770" i="8"/>
  <c r="O771" i="8"/>
  <c r="O772" i="8"/>
  <c r="O773" i="8"/>
  <c r="O774" i="8"/>
  <c r="O775" i="8"/>
  <c r="O776" i="8"/>
  <c r="O777" i="8"/>
  <c r="O778" i="8"/>
  <c r="O779" i="8"/>
  <c r="O780" i="8"/>
  <c r="O781" i="8"/>
  <c r="O782" i="8"/>
  <c r="O783" i="8"/>
  <c r="O784" i="8"/>
  <c r="O785" i="8"/>
  <c r="O786" i="8"/>
  <c r="O787" i="8"/>
  <c r="O788" i="8"/>
  <c r="O789" i="8"/>
  <c r="O790" i="8"/>
  <c r="O791" i="8"/>
  <c r="O792" i="8"/>
  <c r="O793" i="8"/>
  <c r="O794" i="8"/>
  <c r="O795" i="8"/>
  <c r="O796" i="8"/>
  <c r="O797" i="8"/>
  <c r="O798" i="8"/>
  <c r="O799" i="8"/>
  <c r="O800" i="8"/>
  <c r="O801" i="8"/>
  <c r="O802" i="8"/>
  <c r="O803" i="8"/>
  <c r="O804" i="8"/>
  <c r="O805" i="8"/>
  <c r="O806" i="8"/>
  <c r="O807" i="8"/>
  <c r="O808" i="8"/>
  <c r="O809" i="8"/>
  <c r="O810" i="8"/>
  <c r="O811" i="8"/>
  <c r="O812" i="8"/>
  <c r="O813" i="8"/>
  <c r="O814" i="8"/>
  <c r="O815" i="8"/>
  <c r="O816" i="8"/>
  <c r="O817" i="8"/>
  <c r="O818" i="8"/>
  <c r="O819" i="8"/>
  <c r="O820" i="8"/>
  <c r="O821" i="8"/>
  <c r="O822" i="8"/>
  <c r="O823" i="8"/>
  <c r="O824" i="8"/>
  <c r="O825" i="8"/>
  <c r="O826" i="8"/>
  <c r="O827" i="8"/>
  <c r="O828" i="8"/>
  <c r="O829" i="8"/>
  <c r="O830" i="8"/>
  <c r="O831" i="8"/>
  <c r="O832" i="8"/>
  <c r="O833" i="8"/>
  <c r="O834" i="8"/>
  <c r="O835" i="8"/>
  <c r="O836" i="8"/>
  <c r="O837" i="8"/>
  <c r="O838" i="8"/>
  <c r="O839" i="8"/>
  <c r="O840" i="8"/>
  <c r="O841" i="8"/>
  <c r="O842" i="8"/>
  <c r="O843" i="8"/>
  <c r="O844" i="8"/>
  <c r="O845" i="8"/>
  <c r="O846" i="8"/>
  <c r="O847" i="8"/>
  <c r="O848" i="8"/>
  <c r="O849" i="8"/>
  <c r="O850" i="8"/>
  <c r="O851" i="8"/>
  <c r="O852" i="8"/>
  <c r="O853" i="8"/>
  <c r="O854" i="8"/>
  <c r="O855" i="8"/>
  <c r="O856" i="8"/>
  <c r="O857" i="8"/>
  <c r="O858" i="8"/>
  <c r="O859" i="8"/>
  <c r="O860" i="8"/>
  <c r="O861" i="8"/>
  <c r="O862" i="8"/>
  <c r="O863" i="8"/>
  <c r="O864" i="8"/>
  <c r="O865" i="8"/>
  <c r="O866" i="8"/>
  <c r="O867" i="8"/>
  <c r="O868" i="8"/>
  <c r="O869" i="8"/>
  <c r="O870" i="8"/>
  <c r="O871" i="8"/>
  <c r="O872" i="8"/>
  <c r="O873" i="8"/>
  <c r="O874" i="8"/>
  <c r="O875" i="8"/>
  <c r="O876" i="8"/>
  <c r="O877" i="8"/>
  <c r="O878" i="8"/>
  <c r="O879" i="8"/>
  <c r="O880" i="8"/>
  <c r="O881" i="8"/>
  <c r="O882" i="8"/>
  <c r="O883" i="8"/>
  <c r="O884" i="8"/>
  <c r="O885" i="8"/>
  <c r="O886" i="8"/>
  <c r="O887" i="8"/>
  <c r="O888" i="8"/>
  <c r="O889" i="8"/>
  <c r="O890" i="8"/>
  <c r="O891" i="8"/>
  <c r="O892" i="8"/>
  <c r="O893" i="8"/>
  <c r="O894" i="8"/>
  <c r="O895" i="8"/>
  <c r="O896" i="8"/>
  <c r="O897" i="8"/>
  <c r="O898" i="8"/>
  <c r="O899" i="8"/>
  <c r="O900" i="8"/>
  <c r="O901" i="8"/>
  <c r="O902" i="8"/>
  <c r="O903" i="8"/>
  <c r="O904" i="8"/>
  <c r="O905" i="8"/>
  <c r="O906" i="8"/>
  <c r="O907" i="8"/>
  <c r="O908" i="8"/>
  <c r="O909" i="8"/>
  <c r="O910" i="8"/>
  <c r="O911" i="8"/>
  <c r="O912" i="8"/>
  <c r="O913" i="8"/>
  <c r="O914" i="8"/>
  <c r="O915" i="8"/>
  <c r="O916" i="8"/>
  <c r="O917" i="8"/>
  <c r="O918" i="8"/>
  <c r="O919" i="8"/>
  <c r="O920" i="8"/>
  <c r="O921" i="8"/>
  <c r="O922" i="8"/>
  <c r="O923" i="8"/>
  <c r="O924" i="8"/>
  <c r="O925" i="8"/>
  <c r="O926" i="8"/>
  <c r="O927" i="8"/>
  <c r="O928" i="8"/>
  <c r="O929" i="8"/>
  <c r="O930" i="8"/>
  <c r="O931" i="8"/>
  <c r="O932" i="8"/>
  <c r="O933" i="8"/>
  <c r="O934" i="8"/>
  <c r="O935" i="8"/>
  <c r="O936" i="8"/>
  <c r="O937" i="8"/>
  <c r="O938" i="8"/>
  <c r="O939" i="8"/>
  <c r="O940" i="8"/>
  <c r="O941" i="8"/>
  <c r="O942" i="8"/>
  <c r="O943" i="8"/>
  <c r="O944" i="8"/>
  <c r="O945" i="8"/>
  <c r="O946" i="8"/>
  <c r="O947" i="8"/>
  <c r="O948" i="8"/>
  <c r="O949" i="8"/>
  <c r="O950" i="8"/>
  <c r="O951" i="8"/>
  <c r="O952" i="8"/>
  <c r="O953" i="8"/>
  <c r="O954" i="8"/>
  <c r="O955" i="8"/>
  <c r="O956" i="8"/>
  <c r="O957" i="8"/>
  <c r="O958" i="8"/>
  <c r="O959" i="8"/>
  <c r="O960" i="8"/>
  <c r="O961" i="8"/>
  <c r="O962" i="8"/>
  <c r="O963" i="8"/>
  <c r="O964" i="8"/>
  <c r="O965" i="8"/>
  <c r="O966" i="8"/>
  <c r="O967" i="8"/>
  <c r="O968" i="8"/>
  <c r="O969" i="8"/>
  <c r="O970" i="8"/>
  <c r="O971" i="8"/>
  <c r="O972" i="8"/>
  <c r="O973" i="8"/>
  <c r="O974" i="8"/>
  <c r="O975" i="8"/>
  <c r="O976" i="8"/>
  <c r="O977" i="8"/>
  <c r="O978" i="8"/>
  <c r="O979" i="8"/>
  <c r="O980" i="8"/>
  <c r="O981" i="8"/>
  <c r="O982" i="8"/>
  <c r="O983" i="8"/>
  <c r="O984" i="8"/>
  <c r="O985" i="8"/>
  <c r="O986" i="8"/>
  <c r="O987" i="8"/>
  <c r="O988" i="8"/>
  <c r="O989" i="8"/>
  <c r="O990" i="8"/>
  <c r="O991" i="8"/>
  <c r="O992" i="8"/>
  <c r="O993" i="8"/>
  <c r="O994" i="8"/>
  <c r="O995" i="8"/>
  <c r="O996" i="8"/>
  <c r="O997" i="8"/>
  <c r="O998" i="8"/>
  <c r="O999" i="8"/>
  <c r="O1000" i="8"/>
  <c r="O1001" i="8"/>
  <c r="O1002" i="8"/>
  <c r="O1003" i="8"/>
  <c r="O1004" i="8"/>
  <c r="O1005" i="8"/>
  <c r="O1006" i="8"/>
  <c r="O1007" i="8"/>
  <c r="O1008" i="8"/>
  <c r="O1009" i="8"/>
  <c r="O1010" i="8"/>
  <c r="O1011" i="8"/>
  <c r="O1012" i="8"/>
  <c r="O1013" i="8"/>
  <c r="O1014" i="8"/>
  <c r="O1015" i="8"/>
  <c r="O1016" i="8"/>
  <c r="O1017" i="8"/>
  <c r="O1018" i="8"/>
  <c r="O1019" i="8"/>
  <c r="O1020" i="8"/>
  <c r="O1021" i="8"/>
  <c r="O1022" i="8"/>
  <c r="O1023" i="8"/>
  <c r="O1024" i="8"/>
  <c r="O1025" i="8"/>
  <c r="O1026" i="8"/>
  <c r="O1027" i="8"/>
  <c r="O1028" i="8"/>
  <c r="O1029" i="8"/>
  <c r="O1030" i="8"/>
  <c r="O1031" i="8"/>
  <c r="O1032" i="8"/>
  <c r="O1033" i="8"/>
  <c r="O1034" i="8"/>
  <c r="O1035" i="8"/>
  <c r="O1036" i="8"/>
  <c r="O1037" i="8"/>
  <c r="O1038" i="8"/>
  <c r="O1039" i="8"/>
  <c r="O1040" i="8"/>
  <c r="O1041" i="8"/>
  <c r="O1042" i="8"/>
  <c r="O1043" i="8"/>
  <c r="O1044" i="8"/>
  <c r="O1045" i="8"/>
  <c r="O1046" i="8"/>
  <c r="O1047" i="8"/>
  <c r="O1048" i="8"/>
  <c r="O1049" i="8"/>
  <c r="O1050" i="8"/>
  <c r="O1051" i="8"/>
  <c r="O1052" i="8"/>
  <c r="O1053" i="8"/>
  <c r="O1054" i="8"/>
  <c r="O1055" i="8"/>
  <c r="O1056" i="8"/>
  <c r="O1057" i="8"/>
  <c r="O1058" i="8"/>
  <c r="O1059" i="8"/>
  <c r="O1060" i="8"/>
  <c r="O1061" i="8"/>
  <c r="O1062" i="8"/>
  <c r="O1063" i="8"/>
  <c r="O1064" i="8"/>
  <c r="O1065" i="8"/>
  <c r="O1066" i="8"/>
  <c r="O1067" i="8"/>
  <c r="O1068" i="8"/>
  <c r="O1069" i="8"/>
  <c r="O1070" i="8"/>
  <c r="O1071" i="8"/>
  <c r="O1072" i="8"/>
  <c r="O1073" i="8"/>
  <c r="O1074" i="8"/>
  <c r="O1075" i="8"/>
  <c r="O1076" i="8"/>
  <c r="O1077" i="8"/>
  <c r="O1078" i="8"/>
  <c r="O1079" i="8"/>
  <c r="O1080" i="8"/>
  <c r="O1081" i="8"/>
  <c r="O1082" i="8"/>
  <c r="O1083" i="8"/>
  <c r="O1084" i="8"/>
  <c r="O1085" i="8"/>
  <c r="O1086" i="8"/>
  <c r="O1087" i="8"/>
  <c r="O1088" i="8"/>
  <c r="O1089" i="8"/>
  <c r="O1090" i="8"/>
  <c r="O1091" i="8"/>
  <c r="O1092" i="8"/>
  <c r="O1093" i="8"/>
  <c r="O1094" i="8"/>
  <c r="O1095" i="8"/>
  <c r="O1096" i="8"/>
  <c r="O1097" i="8"/>
  <c r="O1098" i="8"/>
  <c r="O1099" i="8"/>
  <c r="O1100" i="8"/>
  <c r="O1101" i="8"/>
  <c r="O1102" i="8"/>
  <c r="O1103" i="8"/>
  <c r="O1104" i="8"/>
  <c r="O1105" i="8"/>
  <c r="O1106" i="8"/>
  <c r="O1107" i="8"/>
  <c r="O1108" i="8"/>
  <c r="O1109" i="8"/>
  <c r="O1110" i="8"/>
  <c r="O1111" i="8"/>
  <c r="O1112" i="8"/>
  <c r="O1113" i="8"/>
  <c r="O1114" i="8"/>
  <c r="O1115" i="8"/>
  <c r="O1116" i="8"/>
  <c r="O1117" i="8"/>
  <c r="O1118" i="8"/>
  <c r="O1119" i="8"/>
  <c r="O1120" i="8"/>
  <c r="O1121" i="8"/>
  <c r="O1122" i="8"/>
  <c r="O1123" i="8"/>
  <c r="O1124" i="8"/>
  <c r="O1125" i="8"/>
  <c r="O1126" i="8"/>
  <c r="O1127" i="8"/>
  <c r="O1128" i="8"/>
  <c r="O1129" i="8"/>
  <c r="O1130" i="8"/>
  <c r="O1131" i="8"/>
  <c r="O1132" i="8"/>
  <c r="O1133" i="8"/>
  <c r="O1134" i="8"/>
  <c r="O1135" i="8"/>
  <c r="O1136" i="8"/>
  <c r="O1137" i="8"/>
  <c r="O1138" i="8"/>
  <c r="O1139" i="8"/>
  <c r="O1140" i="8"/>
  <c r="O1141" i="8"/>
  <c r="O1142" i="8"/>
  <c r="O1143" i="8"/>
  <c r="O1144" i="8"/>
  <c r="O1145" i="8"/>
  <c r="O1146" i="8"/>
  <c r="O1147" i="8"/>
  <c r="O1148" i="8"/>
  <c r="O1149" i="8"/>
  <c r="O1150" i="8"/>
  <c r="O1151" i="8"/>
  <c r="O1152" i="8"/>
  <c r="O1153" i="8"/>
  <c r="O1154" i="8"/>
  <c r="O1155" i="8"/>
  <c r="O1156" i="8"/>
  <c r="O1157" i="8"/>
  <c r="O1158" i="8"/>
  <c r="O1159" i="8"/>
  <c r="O1160" i="8"/>
  <c r="O1161" i="8"/>
  <c r="O1162" i="8"/>
  <c r="O1163" i="8"/>
  <c r="O1164" i="8"/>
  <c r="O1165" i="8"/>
  <c r="O1166" i="8"/>
  <c r="O1167" i="8"/>
  <c r="O1168" i="8"/>
  <c r="O1169" i="8"/>
  <c r="O1170" i="8"/>
  <c r="O1171" i="8"/>
  <c r="O1172" i="8"/>
  <c r="O1173" i="8"/>
  <c r="O1174" i="8"/>
  <c r="O1175" i="8"/>
  <c r="O1176" i="8"/>
  <c r="O1177" i="8"/>
  <c r="O1178" i="8"/>
  <c r="O1179" i="8"/>
  <c r="O1180" i="8"/>
  <c r="O1181" i="8"/>
  <c r="O1182" i="8"/>
  <c r="O1183" i="8"/>
  <c r="O1184" i="8"/>
  <c r="O1185" i="8"/>
  <c r="O1186" i="8"/>
  <c r="O1187" i="8"/>
  <c r="O1188" i="8"/>
  <c r="O1189" i="8"/>
  <c r="O1190" i="8"/>
  <c r="O1191" i="8"/>
  <c r="O1192" i="8"/>
  <c r="O1193" i="8"/>
  <c r="O1194" i="8"/>
  <c r="O1195" i="8"/>
  <c r="O1196" i="8"/>
  <c r="O1197" i="8"/>
  <c r="O1198" i="8"/>
  <c r="O1199" i="8"/>
  <c r="O1200" i="8"/>
  <c r="O1201" i="8"/>
  <c r="O1202" i="8"/>
  <c r="O1203" i="8"/>
  <c r="O1204" i="8"/>
  <c r="O1205" i="8"/>
  <c r="O1206" i="8"/>
  <c r="O1207" i="8"/>
  <c r="O1208" i="8"/>
  <c r="O1209" i="8"/>
  <c r="O1210" i="8"/>
  <c r="O1211" i="8"/>
  <c r="O1212" i="8"/>
  <c r="O1213" i="8"/>
  <c r="O1214" i="8"/>
  <c r="O1215" i="8"/>
  <c r="O1216" i="8"/>
  <c r="O1217" i="8"/>
  <c r="O1218" i="8"/>
  <c r="O1219" i="8"/>
  <c r="O1220" i="8"/>
  <c r="O1221" i="8"/>
  <c r="O1222" i="8"/>
  <c r="O1223" i="8"/>
  <c r="O1224" i="8"/>
  <c r="O1225" i="8"/>
  <c r="O1226" i="8"/>
  <c r="O1227" i="8"/>
  <c r="O1228" i="8"/>
  <c r="O1229" i="8"/>
  <c r="O1230" i="8"/>
  <c r="O1231" i="8"/>
  <c r="O1232" i="8"/>
  <c r="O1233" i="8"/>
  <c r="O1234" i="8"/>
  <c r="O1235" i="8"/>
  <c r="O1236" i="8"/>
  <c r="O1237" i="8"/>
  <c r="O1238" i="8"/>
  <c r="O1239" i="8"/>
  <c r="O1240" i="8"/>
  <c r="O1241" i="8"/>
  <c r="O1242" i="8"/>
  <c r="O1243" i="8"/>
  <c r="O1244" i="8"/>
  <c r="O1245" i="8"/>
  <c r="O1246" i="8"/>
  <c r="O1247" i="8"/>
  <c r="O1248" i="8"/>
  <c r="O1249" i="8"/>
  <c r="O1250" i="8"/>
  <c r="O1251" i="8"/>
  <c r="O1252" i="8"/>
  <c r="O1253" i="8"/>
  <c r="O1254" i="8"/>
  <c r="O1255" i="8"/>
  <c r="O1256" i="8"/>
  <c r="O1257" i="8"/>
  <c r="O1258" i="8"/>
  <c r="O1259" i="8"/>
  <c r="O1260" i="8"/>
  <c r="O1261" i="8"/>
  <c r="O1262" i="8"/>
  <c r="O1263" i="8"/>
  <c r="O1264" i="8"/>
  <c r="O1265" i="8"/>
  <c r="O1266" i="8"/>
  <c r="O1267" i="8"/>
  <c r="O1268" i="8"/>
  <c r="O1269" i="8"/>
  <c r="O1270" i="8"/>
  <c r="O1271" i="8"/>
  <c r="O1272" i="8"/>
  <c r="O1273" i="8"/>
  <c r="O1274" i="8"/>
  <c r="O1275" i="8"/>
  <c r="O1276" i="8"/>
  <c r="O1277" i="8"/>
  <c r="O1278" i="8"/>
  <c r="O1279" i="8"/>
  <c r="O1280" i="8"/>
  <c r="O1281" i="8"/>
  <c r="O1282" i="8"/>
  <c r="O1283" i="8"/>
  <c r="O1284" i="8"/>
  <c r="O1285" i="8"/>
  <c r="O1286" i="8"/>
  <c r="O1287" i="8"/>
  <c r="O1288" i="8"/>
  <c r="O1289" i="8"/>
  <c r="O1290" i="8"/>
  <c r="O1291" i="8"/>
  <c r="O1292" i="8"/>
  <c r="O1293" i="8"/>
  <c r="O1294" i="8"/>
  <c r="O1295" i="8"/>
  <c r="O1296" i="8"/>
  <c r="O1297" i="8"/>
  <c r="O1298" i="8"/>
  <c r="O1299" i="8"/>
  <c r="O1300" i="8"/>
  <c r="O1301" i="8"/>
  <c r="O1302" i="8"/>
  <c r="O1303" i="8"/>
  <c r="O1304" i="8"/>
  <c r="O1305" i="8"/>
  <c r="O1306" i="8"/>
  <c r="O1307" i="8"/>
  <c r="O1308" i="8"/>
  <c r="O1309" i="8"/>
  <c r="O1310" i="8"/>
  <c r="O1311" i="8"/>
  <c r="O1312" i="8"/>
  <c r="O1313" i="8"/>
  <c r="O1314" i="8"/>
  <c r="O1315" i="8"/>
  <c r="O1316" i="8"/>
  <c r="O1317" i="8"/>
  <c r="O1318" i="8"/>
  <c r="O1319" i="8"/>
  <c r="O1320" i="8"/>
  <c r="O1321" i="8"/>
  <c r="O1322" i="8"/>
  <c r="O1323" i="8"/>
  <c r="O1324" i="8"/>
  <c r="O1325" i="8"/>
  <c r="O1326" i="8"/>
  <c r="O1327" i="8"/>
  <c r="O1328" i="8"/>
  <c r="O1329" i="8"/>
  <c r="O1330" i="8"/>
  <c r="O1331" i="8"/>
  <c r="O1332" i="8"/>
  <c r="O1333" i="8"/>
  <c r="O1334" i="8"/>
  <c r="O1335" i="8"/>
  <c r="O1336" i="8"/>
  <c r="O1337" i="8"/>
  <c r="O1338" i="8"/>
  <c r="O1339" i="8"/>
  <c r="O1340" i="8"/>
  <c r="O1341" i="8"/>
  <c r="O1342" i="8"/>
  <c r="O1343" i="8"/>
  <c r="O1344" i="8"/>
  <c r="O1345" i="8"/>
  <c r="O1346" i="8"/>
  <c r="O1347" i="8"/>
  <c r="O1348" i="8"/>
  <c r="O1349" i="8"/>
  <c r="O1350" i="8"/>
  <c r="O1351" i="8"/>
  <c r="O1352" i="8"/>
  <c r="O1353" i="8"/>
  <c r="O1354" i="8"/>
  <c r="O1355" i="8"/>
  <c r="O1356" i="8"/>
  <c r="O1357" i="8"/>
  <c r="O1358" i="8"/>
  <c r="O1359" i="8"/>
  <c r="O1360" i="8"/>
  <c r="O1361" i="8"/>
  <c r="O1362" i="8"/>
  <c r="O1363" i="8"/>
  <c r="O1364" i="8"/>
  <c r="O1365" i="8"/>
  <c r="O1366" i="8"/>
  <c r="O1367" i="8"/>
  <c r="O1368" i="8"/>
  <c r="O1369" i="8"/>
  <c r="O1370" i="8"/>
  <c r="O1371" i="8"/>
  <c r="O1372" i="8"/>
  <c r="O1373" i="8"/>
  <c r="O1374" i="8"/>
  <c r="O1375" i="8"/>
  <c r="O1376" i="8"/>
  <c r="O1377" i="8"/>
  <c r="O1378" i="8"/>
  <c r="O1379" i="8"/>
  <c r="O1380" i="8"/>
  <c r="O1381" i="8"/>
  <c r="O1382" i="8"/>
  <c r="O1383" i="8"/>
  <c r="O1384" i="8"/>
  <c r="O1385" i="8"/>
  <c r="O1386" i="8"/>
  <c r="O1387" i="8"/>
  <c r="O1388" i="8"/>
  <c r="O1389" i="8"/>
  <c r="O1390" i="8"/>
  <c r="O1391" i="8"/>
  <c r="O1392" i="8"/>
  <c r="O1393" i="8"/>
  <c r="O1394" i="8"/>
  <c r="O1395" i="8"/>
  <c r="O1396" i="8"/>
  <c r="O1397" i="8"/>
  <c r="O1398" i="8"/>
  <c r="O1399" i="8"/>
  <c r="O1400" i="8"/>
  <c r="O1401" i="8"/>
  <c r="O1402" i="8"/>
  <c r="O1403" i="8"/>
  <c r="O1404" i="8"/>
  <c r="O1405" i="8"/>
  <c r="O1406" i="8"/>
  <c r="O1407" i="8"/>
  <c r="O1408" i="8"/>
  <c r="O1409" i="8"/>
  <c r="O1410" i="8"/>
  <c r="O1411" i="8"/>
  <c r="O1412" i="8"/>
  <c r="O1413" i="8"/>
  <c r="O1414" i="8"/>
  <c r="O1415" i="8"/>
  <c r="O1416" i="8"/>
  <c r="O1417" i="8"/>
  <c r="O1418" i="8"/>
  <c r="O1419" i="8"/>
  <c r="O1420" i="8"/>
  <c r="O1421" i="8"/>
  <c r="O1422" i="8"/>
  <c r="O1423" i="8"/>
  <c r="O1424" i="8"/>
  <c r="O1425" i="8"/>
  <c r="O1426" i="8"/>
  <c r="O1427" i="8"/>
  <c r="O1428" i="8"/>
  <c r="O1429" i="8"/>
  <c r="O1430" i="8"/>
  <c r="O1431" i="8"/>
  <c r="O1432" i="8"/>
  <c r="O1433" i="8"/>
  <c r="O1434" i="8"/>
  <c r="O1435" i="8"/>
  <c r="O1436" i="8"/>
  <c r="O1437" i="8"/>
  <c r="O1438" i="8"/>
  <c r="O1439" i="8"/>
  <c r="O1440" i="8"/>
  <c r="O1441" i="8"/>
  <c r="O1442" i="8"/>
  <c r="O1443" i="8"/>
  <c r="O1444" i="8"/>
  <c r="O1445" i="8"/>
  <c r="O1446" i="8"/>
  <c r="O1447" i="8"/>
  <c r="O1448" i="8"/>
  <c r="O1449" i="8"/>
  <c r="O1450" i="8"/>
  <c r="O1451" i="8"/>
  <c r="O1452" i="8"/>
  <c r="O1453" i="8"/>
  <c r="O1454" i="8"/>
  <c r="O1455" i="8"/>
  <c r="O1456" i="8"/>
  <c r="O1457" i="8"/>
  <c r="O1458" i="8"/>
  <c r="O1459" i="8"/>
  <c r="O1460" i="8"/>
  <c r="O1461" i="8"/>
  <c r="O1462" i="8"/>
  <c r="O1463" i="8"/>
  <c r="O1464" i="8"/>
  <c r="O1465" i="8"/>
  <c r="O1466" i="8"/>
  <c r="O1467" i="8"/>
  <c r="O1468" i="8"/>
  <c r="O1469" i="8"/>
  <c r="O1470" i="8"/>
  <c r="O1471" i="8"/>
  <c r="O1472" i="8"/>
  <c r="O1473" i="8"/>
  <c r="O1474" i="8"/>
  <c r="O1475" i="8"/>
  <c r="O1476" i="8"/>
  <c r="O1477" i="8"/>
  <c r="O1478" i="8"/>
  <c r="O1479" i="8"/>
  <c r="O1480" i="8"/>
  <c r="O1481" i="8"/>
  <c r="O1482" i="8"/>
  <c r="O1483" i="8"/>
  <c r="O1484" i="8"/>
  <c r="O1485" i="8"/>
  <c r="O1486" i="8"/>
  <c r="O1487" i="8"/>
  <c r="O1488" i="8"/>
  <c r="O1489" i="8"/>
  <c r="O1490" i="8"/>
  <c r="O1491" i="8"/>
  <c r="O1492" i="8"/>
  <c r="O1493" i="8"/>
  <c r="O1494" i="8"/>
  <c r="O1495" i="8"/>
  <c r="O1496" i="8"/>
  <c r="O1497" i="8"/>
  <c r="O1498" i="8"/>
  <c r="O1499" i="8"/>
  <c r="O1500" i="8"/>
  <c r="O1501" i="8"/>
  <c r="O1502" i="8"/>
  <c r="O1503" i="8"/>
  <c r="O1504" i="8"/>
  <c r="O1505" i="8"/>
  <c r="O1506" i="8"/>
  <c r="O1507" i="8"/>
  <c r="O1508" i="8"/>
  <c r="O1509" i="8"/>
  <c r="O1510" i="8"/>
  <c r="O1511" i="8"/>
  <c r="O1512" i="8"/>
  <c r="O1513" i="8"/>
  <c r="O1514" i="8"/>
  <c r="O1515" i="8"/>
  <c r="O1516" i="8"/>
  <c r="O1517" i="8"/>
  <c r="O1518" i="8"/>
  <c r="O1519" i="8"/>
  <c r="O1520" i="8"/>
  <c r="O1521" i="8"/>
  <c r="O1522" i="8"/>
  <c r="O1523" i="8"/>
  <c r="O1524" i="8"/>
  <c r="O1525" i="8"/>
  <c r="O1526" i="8"/>
  <c r="O1527" i="8"/>
  <c r="O1528" i="8"/>
  <c r="O1529" i="8"/>
  <c r="O1530" i="8"/>
  <c r="O1531" i="8"/>
  <c r="O1532" i="8"/>
  <c r="O1533" i="8"/>
  <c r="O1534" i="8"/>
  <c r="O1535" i="8"/>
  <c r="O1536" i="8"/>
  <c r="O1537" i="8"/>
  <c r="O1538" i="8"/>
  <c r="O1539" i="8"/>
  <c r="O1540" i="8"/>
  <c r="O1541" i="8"/>
  <c r="O1542" i="8"/>
  <c r="O1543" i="8"/>
  <c r="O1544" i="8"/>
  <c r="O1545" i="8"/>
  <c r="O1546" i="8"/>
  <c r="O1547" i="8"/>
  <c r="O1548" i="8"/>
  <c r="O1549" i="8"/>
  <c r="O1550" i="8"/>
  <c r="O1551" i="8"/>
  <c r="O1552" i="8"/>
  <c r="O1553" i="8"/>
  <c r="O1554" i="8"/>
  <c r="O1555" i="8"/>
  <c r="O1556" i="8"/>
  <c r="O1557" i="8"/>
  <c r="O1558" i="8"/>
  <c r="O1559" i="8"/>
  <c r="O1560" i="8"/>
  <c r="O1561" i="8"/>
  <c r="O1562" i="8"/>
  <c r="O1563" i="8"/>
  <c r="O1564" i="8"/>
  <c r="O1565" i="8"/>
  <c r="O1566" i="8"/>
  <c r="O1567" i="8"/>
  <c r="O1568" i="8"/>
  <c r="O1569" i="8"/>
  <c r="O1570" i="8"/>
  <c r="O1571" i="8"/>
  <c r="O1572" i="8"/>
  <c r="O1573" i="8"/>
  <c r="O1574" i="8"/>
  <c r="O1575" i="8"/>
  <c r="O1576" i="8"/>
  <c r="O1577" i="8"/>
  <c r="O1578" i="8"/>
  <c r="O1579" i="8"/>
  <c r="O1580" i="8"/>
  <c r="O1581" i="8"/>
  <c r="O1582" i="8"/>
  <c r="O1583" i="8"/>
  <c r="O1584" i="8"/>
  <c r="O1585" i="8"/>
  <c r="O1586" i="8"/>
  <c r="O1587" i="8"/>
  <c r="O1588" i="8"/>
  <c r="O1589" i="8"/>
  <c r="O1590" i="8"/>
  <c r="O1591" i="8"/>
  <c r="O1592" i="8"/>
  <c r="O1593" i="8"/>
  <c r="O1594" i="8"/>
  <c r="O1595" i="8"/>
  <c r="O1596" i="8"/>
  <c r="O1597" i="8"/>
  <c r="O1598" i="8"/>
  <c r="O1599" i="8"/>
  <c r="O1600" i="8"/>
  <c r="O1601" i="8"/>
  <c r="O1602" i="8"/>
  <c r="O1603" i="8"/>
  <c r="O1604" i="8"/>
  <c r="O1605" i="8"/>
  <c r="O1606" i="8"/>
  <c r="O1607" i="8"/>
  <c r="O1608" i="8"/>
  <c r="O1609" i="8"/>
  <c r="O1610" i="8"/>
  <c r="O1611" i="8"/>
  <c r="O1612" i="8"/>
  <c r="O1613" i="8"/>
  <c r="O1614" i="8"/>
  <c r="O1615" i="8"/>
  <c r="O1616" i="8"/>
  <c r="O1617" i="8"/>
  <c r="O1618" i="8"/>
  <c r="O1619" i="8"/>
  <c r="O1620" i="8"/>
  <c r="O1621" i="8"/>
  <c r="O1622" i="8"/>
  <c r="O1623" i="8"/>
  <c r="O1624" i="8"/>
  <c r="O1625" i="8"/>
  <c r="O1626" i="8"/>
  <c r="O1627" i="8"/>
  <c r="O1628" i="8"/>
  <c r="O1629" i="8"/>
  <c r="O1630" i="8"/>
  <c r="O1631" i="8"/>
  <c r="O1632" i="8"/>
  <c r="O1633" i="8"/>
  <c r="O1634" i="8"/>
  <c r="O1635" i="8"/>
  <c r="O1636" i="8"/>
  <c r="O1637" i="8"/>
  <c r="O1638" i="8"/>
  <c r="O1639" i="8"/>
  <c r="O1640" i="8"/>
  <c r="O1641" i="8"/>
  <c r="O1642" i="8"/>
  <c r="O1643" i="8"/>
  <c r="O1644" i="8"/>
  <c r="O1645" i="8"/>
  <c r="O1646" i="8"/>
  <c r="O1647" i="8"/>
  <c r="O1648" i="8"/>
  <c r="O1649" i="8"/>
  <c r="O1650" i="8"/>
  <c r="O1651" i="8"/>
  <c r="O1652" i="8"/>
  <c r="O1653" i="8"/>
  <c r="O1654" i="8"/>
  <c r="O1655" i="8"/>
  <c r="O1656" i="8"/>
  <c r="O1657" i="8"/>
  <c r="O1658" i="8"/>
  <c r="O1659" i="8"/>
  <c r="O1660" i="8"/>
  <c r="O1661" i="8"/>
  <c r="O1662" i="8"/>
  <c r="O1663" i="8"/>
  <c r="O1664" i="8"/>
  <c r="O1665" i="8"/>
  <c r="O1666" i="8"/>
  <c r="O1667" i="8"/>
  <c r="O1668" i="8"/>
  <c r="O1669" i="8"/>
  <c r="O1670" i="8"/>
  <c r="O1671" i="8"/>
  <c r="O1672" i="8"/>
  <c r="O1673" i="8"/>
  <c r="O1674" i="8"/>
  <c r="O1675" i="8"/>
  <c r="O1676" i="8"/>
  <c r="O1677" i="8"/>
  <c r="O1678" i="8"/>
  <c r="O1679" i="8"/>
  <c r="O1680" i="8"/>
  <c r="O1681" i="8"/>
  <c r="O1682" i="8"/>
  <c r="O1683" i="8"/>
  <c r="O1684" i="8"/>
  <c r="O1685" i="8"/>
  <c r="O1686" i="8"/>
  <c r="O1687" i="8"/>
  <c r="O1688" i="8"/>
  <c r="O1689" i="8"/>
  <c r="O1690" i="8"/>
  <c r="O1691" i="8"/>
  <c r="O1692" i="8"/>
  <c r="O1693" i="8"/>
  <c r="O1694" i="8"/>
  <c r="O1695" i="8"/>
  <c r="O1696" i="8"/>
  <c r="O1697" i="8"/>
  <c r="O1698" i="8"/>
  <c r="O1699" i="8"/>
  <c r="O1700" i="8"/>
  <c r="O1701" i="8"/>
  <c r="O1702" i="8"/>
  <c r="O1703" i="8"/>
  <c r="O1704" i="8"/>
  <c r="O1705" i="8"/>
  <c r="O1706" i="8"/>
  <c r="O1707" i="8"/>
  <c r="O1708" i="8"/>
  <c r="O1709" i="8"/>
  <c r="O1710" i="8"/>
  <c r="O1711" i="8"/>
  <c r="O1712" i="8"/>
  <c r="O1713" i="8"/>
  <c r="O1714" i="8"/>
  <c r="O1715" i="8"/>
  <c r="O1716" i="8"/>
  <c r="O1717" i="8"/>
  <c r="O1718" i="8"/>
  <c r="O1719" i="8"/>
  <c r="O1720" i="8"/>
  <c r="O1721" i="8"/>
  <c r="O1722" i="8"/>
  <c r="O1723" i="8"/>
  <c r="O1724" i="8"/>
  <c r="O1725" i="8"/>
  <c r="O1726" i="8"/>
  <c r="O1727" i="8"/>
  <c r="O1728" i="8"/>
  <c r="O1729" i="8"/>
  <c r="O1730" i="8"/>
  <c r="O1731" i="8"/>
  <c r="O1732" i="8"/>
  <c r="O1733" i="8"/>
  <c r="O1734" i="8"/>
  <c r="O1735" i="8"/>
  <c r="O1736" i="8"/>
  <c r="O1737" i="8"/>
  <c r="O1738" i="8"/>
  <c r="O1739" i="8"/>
  <c r="O1740" i="8"/>
  <c r="O1741" i="8"/>
  <c r="O1742" i="8"/>
  <c r="O1743" i="8"/>
  <c r="O1744" i="8"/>
  <c r="O1745" i="8"/>
  <c r="O1746" i="8"/>
  <c r="O1747" i="8"/>
  <c r="O1748" i="8"/>
  <c r="O1749" i="8"/>
  <c r="O1750" i="8"/>
  <c r="O1751" i="8"/>
  <c r="O1752" i="8"/>
  <c r="O1753" i="8"/>
  <c r="O1754" i="8"/>
  <c r="O1755" i="8"/>
  <c r="O1756" i="8"/>
  <c r="O1757" i="8"/>
  <c r="O1758" i="8"/>
  <c r="O1759" i="8"/>
  <c r="O1760" i="8"/>
  <c r="O1761" i="8"/>
  <c r="O1762" i="8"/>
  <c r="O1763" i="8"/>
  <c r="O1764" i="8"/>
  <c r="O1765" i="8"/>
  <c r="O1766" i="8"/>
  <c r="O1767" i="8"/>
  <c r="O1768" i="8"/>
  <c r="O1769" i="8"/>
  <c r="O1770" i="8"/>
  <c r="O1771" i="8"/>
  <c r="O1772" i="8"/>
  <c r="O1773" i="8"/>
  <c r="O1774" i="8"/>
  <c r="O1775" i="8"/>
  <c r="O1776" i="8"/>
  <c r="O1777" i="8"/>
  <c r="O1778" i="8"/>
  <c r="O1779" i="8"/>
  <c r="O1780" i="8"/>
  <c r="O1781" i="8"/>
  <c r="O1782" i="8"/>
  <c r="O1783" i="8"/>
  <c r="O1784" i="8"/>
  <c r="O1785" i="8"/>
  <c r="O1786" i="8"/>
  <c r="O1787" i="8"/>
  <c r="O1788" i="8"/>
  <c r="O1789" i="8"/>
  <c r="O1790" i="8"/>
  <c r="O1791" i="8"/>
  <c r="O1792" i="8"/>
  <c r="O1793" i="8"/>
  <c r="O1794" i="8"/>
  <c r="O1795" i="8"/>
  <c r="O1796" i="8"/>
  <c r="O1797" i="8"/>
  <c r="O1798" i="8"/>
  <c r="O1799" i="8"/>
  <c r="O1800" i="8"/>
  <c r="O1801" i="8"/>
  <c r="O1802" i="8"/>
  <c r="O1803" i="8"/>
  <c r="O1804" i="8"/>
  <c r="O1805" i="8"/>
  <c r="O1806" i="8"/>
  <c r="O1807" i="8"/>
  <c r="O1808" i="8"/>
  <c r="O1809" i="8"/>
  <c r="O1810" i="8"/>
  <c r="O1811" i="8"/>
  <c r="O1812" i="8"/>
  <c r="O1813" i="8"/>
  <c r="O1814" i="8"/>
  <c r="O1815" i="8"/>
  <c r="O1816" i="8"/>
  <c r="O1817" i="8"/>
  <c r="O1818" i="8"/>
  <c r="O1819" i="8"/>
  <c r="O1820" i="8"/>
  <c r="O1821" i="8"/>
  <c r="O1822" i="8"/>
  <c r="O1823" i="8"/>
  <c r="O1824" i="8"/>
  <c r="O1825" i="8"/>
  <c r="O1826" i="8"/>
  <c r="O1827" i="8"/>
  <c r="O1828" i="8"/>
  <c r="O1829" i="8"/>
  <c r="O1830" i="8"/>
  <c r="O1831" i="8"/>
  <c r="O1832" i="8"/>
  <c r="O1833" i="8"/>
  <c r="O1834" i="8"/>
  <c r="O1835" i="8"/>
  <c r="O1836" i="8"/>
  <c r="O1837" i="8"/>
  <c r="O1838" i="8"/>
  <c r="O1839" i="8"/>
  <c r="O1840" i="8"/>
  <c r="O1841" i="8"/>
  <c r="O1842" i="8"/>
  <c r="O1843" i="8"/>
  <c r="O1844" i="8"/>
  <c r="O1845" i="8"/>
  <c r="O1846" i="8"/>
  <c r="O1847" i="8"/>
  <c r="O1848" i="8"/>
  <c r="O1849" i="8"/>
  <c r="O1850" i="8"/>
  <c r="O1851" i="8"/>
  <c r="O1852" i="8"/>
  <c r="O1853" i="8"/>
  <c r="O1854" i="8"/>
  <c r="O1855" i="8"/>
  <c r="O1856" i="8"/>
  <c r="O1857" i="8"/>
  <c r="O1858" i="8"/>
  <c r="O1859" i="8"/>
  <c r="O1860" i="8"/>
  <c r="O1861" i="8"/>
  <c r="O1862" i="8"/>
  <c r="O1863" i="8"/>
  <c r="O1864" i="8"/>
  <c r="O1865" i="8"/>
  <c r="O1866" i="8"/>
  <c r="O1867" i="8"/>
  <c r="O1868" i="8"/>
  <c r="O1869" i="8"/>
  <c r="O1870" i="8"/>
  <c r="O1871" i="8"/>
  <c r="O1872" i="8"/>
  <c r="O1873" i="8"/>
  <c r="O1874" i="8"/>
  <c r="O1875" i="8"/>
  <c r="O1876" i="8"/>
  <c r="O1877" i="8"/>
  <c r="O1878" i="8"/>
  <c r="O1879" i="8"/>
  <c r="O1880" i="8"/>
  <c r="O1881" i="8"/>
  <c r="O1882" i="8"/>
  <c r="O1883" i="8"/>
  <c r="O1884" i="8"/>
  <c r="O1885" i="8"/>
  <c r="O1886" i="8"/>
  <c r="O1887" i="8"/>
  <c r="O1888" i="8"/>
  <c r="O1889" i="8"/>
  <c r="O1890" i="8"/>
  <c r="O1891" i="8"/>
  <c r="O1892" i="8"/>
  <c r="O1893" i="8"/>
  <c r="O1894" i="8"/>
  <c r="O1895" i="8"/>
  <c r="O1896" i="8"/>
  <c r="O1897" i="8"/>
  <c r="O1898" i="8"/>
  <c r="O1899" i="8"/>
  <c r="O1900" i="8"/>
  <c r="O1901" i="8"/>
  <c r="O1902" i="8"/>
  <c r="O1903" i="8"/>
  <c r="O1904" i="8"/>
  <c r="O1905" i="8"/>
  <c r="O1906" i="8"/>
  <c r="O1907" i="8"/>
  <c r="O1908" i="8"/>
  <c r="O1909" i="8"/>
  <c r="O1910" i="8"/>
  <c r="O1911" i="8"/>
  <c r="O1912" i="8"/>
  <c r="O1913" i="8"/>
  <c r="O1914" i="8"/>
  <c r="O1915" i="8"/>
  <c r="O1916" i="8"/>
  <c r="O1917" i="8"/>
  <c r="O1918" i="8"/>
  <c r="O1919" i="8"/>
  <c r="O1920" i="8"/>
  <c r="O1921" i="8"/>
  <c r="O1922" i="8"/>
  <c r="O1923" i="8"/>
  <c r="O1924" i="8"/>
  <c r="O1925" i="8"/>
  <c r="O1926" i="8"/>
  <c r="O1927" i="8"/>
  <c r="O1928" i="8"/>
  <c r="O1929" i="8"/>
  <c r="O1930" i="8"/>
  <c r="O1931" i="8"/>
  <c r="O1932" i="8"/>
  <c r="O1933" i="8"/>
  <c r="O1934" i="8"/>
  <c r="O1935" i="8"/>
  <c r="O1936" i="8"/>
  <c r="O1937" i="8"/>
  <c r="O1938" i="8"/>
  <c r="O1939" i="8"/>
  <c r="O1940" i="8"/>
  <c r="O1941" i="8"/>
  <c r="O1942" i="8"/>
  <c r="O1943" i="8"/>
  <c r="O1944" i="8"/>
  <c r="O1945" i="8"/>
  <c r="O1946" i="8"/>
  <c r="O1947" i="8"/>
  <c r="O1948" i="8"/>
  <c r="O1949" i="8"/>
  <c r="O1950" i="8"/>
  <c r="O1951" i="8"/>
  <c r="O1952" i="8"/>
  <c r="O1953" i="8"/>
  <c r="O1954" i="8"/>
  <c r="O1955" i="8"/>
  <c r="O1956" i="8"/>
  <c r="O1957" i="8"/>
  <c r="O1958" i="8"/>
  <c r="O1959" i="8"/>
  <c r="O1960" i="8"/>
  <c r="O1961" i="8"/>
  <c r="O1962" i="8"/>
  <c r="O1963" i="8"/>
  <c r="O1964" i="8"/>
  <c r="O1965" i="8"/>
  <c r="O1966" i="8"/>
  <c r="O1967" i="8"/>
  <c r="O1968" i="8"/>
  <c r="O1969" i="8"/>
  <c r="O1970" i="8"/>
  <c r="O1971" i="8"/>
  <c r="O1972" i="8"/>
  <c r="O1973" i="8"/>
  <c r="O1974" i="8"/>
  <c r="O1975" i="8"/>
  <c r="O1976" i="8"/>
  <c r="O1977" i="8"/>
  <c r="O1978" i="8"/>
  <c r="O1979" i="8"/>
  <c r="O1980" i="8"/>
  <c r="O1981" i="8"/>
  <c r="O1982" i="8"/>
  <c r="O1983" i="8"/>
  <c r="O1984" i="8"/>
  <c r="O1985" i="8"/>
  <c r="O1986" i="8"/>
  <c r="O1987" i="8"/>
  <c r="O1988" i="8"/>
  <c r="O1989" i="8"/>
  <c r="O1990" i="8"/>
  <c r="O1991" i="8"/>
  <c r="O1992" i="8"/>
  <c r="O1993" i="8"/>
  <c r="O1994" i="8"/>
  <c r="O1995" i="8"/>
  <c r="O1996" i="8"/>
  <c r="O1997" i="8"/>
  <c r="O1998" i="8"/>
  <c r="O1999" i="8"/>
  <c r="O2000" i="8"/>
  <c r="O2001" i="8"/>
  <c r="P2" i="8"/>
  <c r="P3" i="8"/>
  <c r="P4" i="8"/>
  <c r="P5" i="8"/>
  <c r="P6" i="8"/>
  <c r="P7" i="8"/>
  <c r="P8" i="8"/>
  <c r="P9" i="8"/>
  <c r="P10" i="8"/>
  <c r="P11" i="8"/>
  <c r="P12" i="8"/>
  <c r="P13" i="8"/>
  <c r="P14" i="8"/>
  <c r="P15" i="8"/>
  <c r="P16" i="8"/>
  <c r="P17" i="8"/>
  <c r="P18" i="8"/>
  <c r="P19" i="8"/>
  <c r="P20" i="8"/>
  <c r="P21" i="8"/>
  <c r="P22" i="8"/>
  <c r="P23" i="8"/>
  <c r="P24" i="8"/>
  <c r="P25" i="8"/>
  <c r="P26" i="8"/>
  <c r="P27" i="8"/>
  <c r="P28" i="8"/>
  <c r="P29" i="8"/>
  <c r="P30" i="8"/>
  <c r="P31" i="8"/>
  <c r="P32" i="8"/>
  <c r="P33" i="8"/>
  <c r="P34" i="8"/>
  <c r="P35" i="8"/>
  <c r="P36" i="8"/>
  <c r="P37" i="8"/>
  <c r="P38" i="8"/>
  <c r="P39" i="8"/>
  <c r="P40" i="8"/>
  <c r="P41" i="8"/>
  <c r="P42" i="8"/>
  <c r="P43" i="8"/>
  <c r="P44" i="8"/>
  <c r="P45" i="8"/>
  <c r="P46" i="8"/>
  <c r="P47" i="8"/>
  <c r="P48" i="8"/>
  <c r="P49" i="8"/>
  <c r="P50" i="8"/>
  <c r="P51" i="8"/>
  <c r="P52" i="8"/>
  <c r="P53" i="8"/>
  <c r="P54" i="8"/>
  <c r="P55" i="8"/>
  <c r="P56" i="8"/>
  <c r="P57" i="8"/>
  <c r="P58" i="8"/>
  <c r="P59" i="8"/>
  <c r="P60" i="8"/>
  <c r="P61" i="8"/>
  <c r="P62" i="8"/>
  <c r="P63" i="8"/>
  <c r="P64" i="8"/>
  <c r="P65" i="8"/>
  <c r="P66" i="8"/>
  <c r="P67" i="8"/>
  <c r="P68" i="8"/>
  <c r="P69" i="8"/>
  <c r="P70" i="8"/>
  <c r="P71" i="8"/>
  <c r="P72" i="8"/>
  <c r="P73" i="8"/>
  <c r="P74" i="8"/>
  <c r="P75" i="8"/>
  <c r="P76" i="8"/>
  <c r="P77" i="8"/>
  <c r="P78" i="8"/>
  <c r="P79" i="8"/>
  <c r="P80" i="8"/>
  <c r="P81" i="8"/>
  <c r="P82" i="8"/>
  <c r="P83" i="8"/>
  <c r="P84" i="8"/>
  <c r="P85" i="8"/>
  <c r="P86" i="8"/>
  <c r="P87" i="8"/>
  <c r="P88" i="8"/>
  <c r="P89" i="8"/>
  <c r="P90" i="8"/>
  <c r="P91" i="8"/>
  <c r="P92" i="8"/>
  <c r="P93" i="8"/>
  <c r="P94" i="8"/>
  <c r="P95" i="8"/>
  <c r="P96" i="8"/>
  <c r="P97" i="8"/>
  <c r="P98" i="8"/>
  <c r="P99" i="8"/>
  <c r="P100" i="8"/>
  <c r="P101" i="8"/>
  <c r="P102" i="8"/>
  <c r="P103" i="8"/>
  <c r="P104" i="8"/>
  <c r="P105" i="8"/>
  <c r="P106" i="8"/>
  <c r="P107" i="8"/>
  <c r="P108" i="8"/>
  <c r="P109" i="8"/>
  <c r="P110" i="8"/>
  <c r="P111" i="8"/>
  <c r="P112" i="8"/>
  <c r="P113" i="8"/>
  <c r="P114" i="8"/>
  <c r="P115" i="8"/>
  <c r="P116" i="8"/>
  <c r="P117" i="8"/>
  <c r="P118" i="8"/>
  <c r="P119" i="8"/>
  <c r="P120" i="8"/>
  <c r="P121" i="8"/>
  <c r="P122" i="8"/>
  <c r="P123" i="8"/>
  <c r="P124" i="8"/>
  <c r="P125" i="8"/>
  <c r="P126" i="8"/>
  <c r="P127" i="8"/>
  <c r="P128" i="8"/>
  <c r="P129" i="8"/>
  <c r="P130" i="8"/>
  <c r="P131" i="8"/>
  <c r="P132" i="8"/>
  <c r="P133" i="8"/>
  <c r="P134" i="8"/>
  <c r="P135" i="8"/>
  <c r="P136" i="8"/>
  <c r="P137" i="8"/>
  <c r="P138" i="8"/>
  <c r="P139" i="8"/>
  <c r="P140" i="8"/>
  <c r="P141" i="8"/>
  <c r="P142" i="8"/>
  <c r="P143" i="8"/>
  <c r="P144" i="8"/>
  <c r="P145" i="8"/>
  <c r="P146" i="8"/>
  <c r="P147" i="8"/>
  <c r="P148" i="8"/>
  <c r="P149" i="8"/>
  <c r="P150" i="8"/>
  <c r="P151" i="8"/>
  <c r="P152" i="8"/>
  <c r="P153" i="8"/>
  <c r="P154" i="8"/>
  <c r="P155" i="8"/>
  <c r="P156" i="8"/>
  <c r="P157" i="8"/>
  <c r="P158" i="8"/>
  <c r="P159" i="8"/>
  <c r="P160" i="8"/>
  <c r="P161" i="8"/>
  <c r="P162" i="8"/>
  <c r="P163" i="8"/>
  <c r="P164" i="8"/>
  <c r="P165" i="8"/>
  <c r="P166" i="8"/>
  <c r="P167" i="8"/>
  <c r="P168" i="8"/>
  <c r="P169" i="8"/>
  <c r="P170" i="8"/>
  <c r="P171" i="8"/>
  <c r="P172" i="8"/>
  <c r="P173" i="8"/>
  <c r="P174" i="8"/>
  <c r="P175" i="8"/>
  <c r="P176" i="8"/>
  <c r="P177" i="8"/>
  <c r="P178" i="8"/>
  <c r="P179" i="8"/>
  <c r="P180" i="8"/>
  <c r="P181" i="8"/>
  <c r="P182" i="8"/>
  <c r="P183" i="8"/>
  <c r="P184" i="8"/>
  <c r="P185" i="8"/>
  <c r="P186" i="8"/>
  <c r="P187" i="8"/>
  <c r="P188" i="8"/>
  <c r="P189" i="8"/>
  <c r="P190" i="8"/>
  <c r="P191" i="8"/>
  <c r="P192" i="8"/>
  <c r="P193" i="8"/>
  <c r="P194" i="8"/>
  <c r="P195" i="8"/>
  <c r="P196" i="8"/>
  <c r="P197" i="8"/>
  <c r="P198" i="8"/>
  <c r="P199" i="8"/>
  <c r="P200" i="8"/>
  <c r="P201" i="8"/>
  <c r="P202" i="8"/>
  <c r="P203" i="8"/>
  <c r="P204" i="8"/>
  <c r="P205" i="8"/>
  <c r="P206" i="8"/>
  <c r="P207" i="8"/>
  <c r="P208" i="8"/>
  <c r="P209" i="8"/>
  <c r="P210" i="8"/>
  <c r="P211" i="8"/>
  <c r="P212" i="8"/>
  <c r="P213" i="8"/>
  <c r="P214" i="8"/>
  <c r="P215" i="8"/>
  <c r="P216" i="8"/>
  <c r="P217" i="8"/>
  <c r="P218" i="8"/>
  <c r="P219" i="8"/>
  <c r="P220" i="8"/>
  <c r="P221" i="8"/>
  <c r="P222" i="8"/>
  <c r="P223" i="8"/>
  <c r="P224" i="8"/>
  <c r="P225" i="8"/>
  <c r="P226" i="8"/>
  <c r="P227" i="8"/>
  <c r="P228" i="8"/>
  <c r="P229" i="8"/>
  <c r="P230" i="8"/>
  <c r="P231" i="8"/>
  <c r="P232" i="8"/>
  <c r="P233" i="8"/>
  <c r="P234" i="8"/>
  <c r="P235" i="8"/>
  <c r="P236" i="8"/>
  <c r="P237" i="8"/>
  <c r="P238" i="8"/>
  <c r="P239" i="8"/>
  <c r="P240" i="8"/>
  <c r="P241" i="8"/>
  <c r="P242" i="8"/>
  <c r="P243" i="8"/>
  <c r="P244" i="8"/>
  <c r="P245" i="8"/>
  <c r="P246" i="8"/>
  <c r="P247" i="8"/>
  <c r="P248" i="8"/>
  <c r="P249" i="8"/>
  <c r="P250" i="8"/>
  <c r="P251" i="8"/>
  <c r="P252" i="8"/>
  <c r="P253" i="8"/>
  <c r="P254" i="8"/>
  <c r="P255" i="8"/>
  <c r="P256" i="8"/>
  <c r="P257" i="8"/>
  <c r="P258" i="8"/>
  <c r="P259" i="8"/>
  <c r="P260" i="8"/>
  <c r="P261" i="8"/>
  <c r="P262" i="8"/>
  <c r="P263" i="8"/>
  <c r="P264" i="8"/>
  <c r="P265" i="8"/>
  <c r="P266" i="8"/>
  <c r="P267" i="8"/>
  <c r="P268" i="8"/>
  <c r="P269" i="8"/>
  <c r="P270" i="8"/>
  <c r="P271" i="8"/>
  <c r="P272" i="8"/>
  <c r="P273" i="8"/>
  <c r="P274" i="8"/>
  <c r="P275" i="8"/>
  <c r="P276" i="8"/>
  <c r="P277" i="8"/>
  <c r="P278" i="8"/>
  <c r="P279" i="8"/>
  <c r="P280" i="8"/>
  <c r="P281" i="8"/>
  <c r="P282" i="8"/>
  <c r="P283" i="8"/>
  <c r="P284" i="8"/>
  <c r="P285" i="8"/>
  <c r="P286" i="8"/>
  <c r="P287" i="8"/>
  <c r="P288" i="8"/>
  <c r="P289" i="8"/>
  <c r="P290" i="8"/>
  <c r="P291" i="8"/>
  <c r="P292" i="8"/>
  <c r="P293" i="8"/>
  <c r="P294" i="8"/>
  <c r="P295" i="8"/>
  <c r="P296" i="8"/>
  <c r="P297" i="8"/>
  <c r="P298" i="8"/>
  <c r="P299" i="8"/>
  <c r="P300" i="8"/>
  <c r="P301" i="8"/>
  <c r="P302" i="8"/>
  <c r="P303" i="8"/>
  <c r="P304" i="8"/>
  <c r="P305" i="8"/>
  <c r="P306" i="8"/>
  <c r="P307" i="8"/>
  <c r="P308" i="8"/>
  <c r="P309" i="8"/>
  <c r="P310" i="8"/>
  <c r="P311" i="8"/>
  <c r="P312" i="8"/>
  <c r="P313" i="8"/>
  <c r="P314" i="8"/>
  <c r="P315" i="8"/>
  <c r="P316" i="8"/>
  <c r="P317" i="8"/>
  <c r="P318" i="8"/>
  <c r="P319" i="8"/>
  <c r="P320" i="8"/>
  <c r="P321" i="8"/>
  <c r="P322" i="8"/>
  <c r="P323" i="8"/>
  <c r="P324" i="8"/>
  <c r="P325" i="8"/>
  <c r="P326" i="8"/>
  <c r="P327" i="8"/>
  <c r="P328" i="8"/>
  <c r="P329" i="8"/>
  <c r="P330" i="8"/>
  <c r="P331" i="8"/>
  <c r="P332" i="8"/>
  <c r="P333" i="8"/>
  <c r="P334" i="8"/>
  <c r="P335" i="8"/>
  <c r="P336" i="8"/>
  <c r="P337" i="8"/>
  <c r="P338" i="8"/>
  <c r="P339" i="8"/>
  <c r="P340" i="8"/>
  <c r="P341" i="8"/>
  <c r="P342" i="8"/>
  <c r="P343" i="8"/>
  <c r="P344" i="8"/>
  <c r="P345" i="8"/>
  <c r="P346" i="8"/>
  <c r="P347" i="8"/>
  <c r="P348" i="8"/>
  <c r="P349" i="8"/>
  <c r="P350" i="8"/>
  <c r="P351" i="8"/>
  <c r="P352" i="8"/>
  <c r="P353" i="8"/>
  <c r="P354" i="8"/>
  <c r="P355" i="8"/>
  <c r="P356" i="8"/>
  <c r="P357" i="8"/>
  <c r="P358" i="8"/>
  <c r="P359" i="8"/>
  <c r="P360" i="8"/>
  <c r="P361" i="8"/>
  <c r="P362" i="8"/>
  <c r="P363" i="8"/>
  <c r="P364" i="8"/>
  <c r="P365" i="8"/>
  <c r="P366" i="8"/>
  <c r="P367" i="8"/>
  <c r="P368" i="8"/>
  <c r="P369" i="8"/>
  <c r="P370" i="8"/>
  <c r="P371" i="8"/>
  <c r="P372" i="8"/>
  <c r="P373" i="8"/>
  <c r="P374" i="8"/>
  <c r="P375" i="8"/>
  <c r="P376" i="8"/>
  <c r="P377" i="8"/>
  <c r="P378" i="8"/>
  <c r="P379" i="8"/>
  <c r="P380" i="8"/>
  <c r="P381" i="8"/>
  <c r="P382" i="8"/>
  <c r="P383" i="8"/>
  <c r="P384" i="8"/>
  <c r="P385" i="8"/>
  <c r="P386" i="8"/>
  <c r="P387" i="8"/>
  <c r="P388" i="8"/>
  <c r="P389" i="8"/>
  <c r="P390" i="8"/>
  <c r="P391" i="8"/>
  <c r="P392" i="8"/>
  <c r="P393" i="8"/>
  <c r="P394" i="8"/>
  <c r="P395" i="8"/>
  <c r="P396" i="8"/>
  <c r="P397" i="8"/>
  <c r="P398" i="8"/>
  <c r="P399" i="8"/>
  <c r="P400" i="8"/>
  <c r="P401" i="8"/>
  <c r="P402" i="8"/>
  <c r="P403" i="8"/>
  <c r="P404" i="8"/>
  <c r="P405" i="8"/>
  <c r="P406" i="8"/>
  <c r="P407" i="8"/>
  <c r="P408" i="8"/>
  <c r="P409" i="8"/>
  <c r="P410" i="8"/>
  <c r="P411" i="8"/>
  <c r="P412" i="8"/>
  <c r="P413" i="8"/>
  <c r="P414" i="8"/>
  <c r="P415" i="8"/>
  <c r="P416" i="8"/>
  <c r="P417" i="8"/>
  <c r="P418" i="8"/>
  <c r="P419" i="8"/>
  <c r="P420" i="8"/>
  <c r="P421" i="8"/>
  <c r="P422" i="8"/>
  <c r="P423" i="8"/>
  <c r="P424" i="8"/>
  <c r="P425" i="8"/>
  <c r="P426" i="8"/>
  <c r="P427" i="8"/>
  <c r="P428" i="8"/>
  <c r="P429" i="8"/>
  <c r="P430" i="8"/>
  <c r="P431" i="8"/>
  <c r="P432" i="8"/>
  <c r="P433" i="8"/>
  <c r="P434" i="8"/>
  <c r="P435" i="8"/>
  <c r="P436" i="8"/>
  <c r="P437" i="8"/>
  <c r="P438" i="8"/>
  <c r="P439" i="8"/>
  <c r="P440" i="8"/>
  <c r="P441" i="8"/>
  <c r="P442" i="8"/>
  <c r="P443" i="8"/>
  <c r="P444" i="8"/>
  <c r="P445" i="8"/>
  <c r="P446" i="8"/>
  <c r="P447" i="8"/>
  <c r="P448" i="8"/>
  <c r="P449" i="8"/>
  <c r="P450" i="8"/>
  <c r="P451" i="8"/>
  <c r="P452" i="8"/>
  <c r="P453" i="8"/>
  <c r="P454" i="8"/>
  <c r="P455" i="8"/>
  <c r="P456" i="8"/>
  <c r="P457" i="8"/>
  <c r="P458" i="8"/>
  <c r="P459" i="8"/>
  <c r="P460" i="8"/>
  <c r="P461" i="8"/>
  <c r="P462" i="8"/>
  <c r="P463" i="8"/>
  <c r="P464" i="8"/>
  <c r="P465" i="8"/>
  <c r="P466" i="8"/>
  <c r="P467" i="8"/>
  <c r="P468" i="8"/>
  <c r="P469" i="8"/>
  <c r="P470" i="8"/>
  <c r="P471" i="8"/>
  <c r="P472" i="8"/>
  <c r="P473" i="8"/>
  <c r="P474" i="8"/>
  <c r="P475" i="8"/>
  <c r="P476" i="8"/>
  <c r="P477" i="8"/>
  <c r="P478" i="8"/>
  <c r="P479" i="8"/>
  <c r="P480" i="8"/>
  <c r="P481" i="8"/>
  <c r="P482" i="8"/>
  <c r="P483" i="8"/>
  <c r="P484" i="8"/>
  <c r="P485" i="8"/>
  <c r="P486" i="8"/>
  <c r="P487" i="8"/>
  <c r="P488" i="8"/>
  <c r="P489" i="8"/>
  <c r="P490" i="8"/>
  <c r="P491" i="8"/>
  <c r="P492" i="8"/>
  <c r="P493" i="8"/>
  <c r="P494" i="8"/>
  <c r="P495" i="8"/>
  <c r="P496" i="8"/>
  <c r="P497" i="8"/>
  <c r="P498" i="8"/>
  <c r="P499" i="8"/>
  <c r="P500" i="8"/>
  <c r="P501" i="8"/>
  <c r="P502" i="8"/>
  <c r="P503" i="8"/>
  <c r="P504" i="8"/>
  <c r="P505" i="8"/>
  <c r="P506" i="8"/>
  <c r="P507" i="8"/>
  <c r="P508" i="8"/>
  <c r="P509" i="8"/>
  <c r="P510" i="8"/>
  <c r="P511" i="8"/>
  <c r="P512" i="8"/>
  <c r="P513" i="8"/>
  <c r="P514" i="8"/>
  <c r="P515" i="8"/>
  <c r="P516" i="8"/>
  <c r="P517" i="8"/>
  <c r="P518" i="8"/>
  <c r="P519" i="8"/>
  <c r="P520" i="8"/>
  <c r="P521" i="8"/>
  <c r="P522" i="8"/>
  <c r="P523" i="8"/>
  <c r="P524" i="8"/>
  <c r="P525" i="8"/>
  <c r="P526" i="8"/>
  <c r="P527" i="8"/>
  <c r="P528" i="8"/>
  <c r="P529" i="8"/>
  <c r="P530" i="8"/>
  <c r="P531" i="8"/>
  <c r="P532" i="8"/>
  <c r="P533" i="8"/>
  <c r="P534" i="8"/>
  <c r="P535" i="8"/>
  <c r="P536" i="8"/>
  <c r="P537" i="8"/>
  <c r="P538" i="8"/>
  <c r="P539" i="8"/>
  <c r="P540" i="8"/>
  <c r="P541" i="8"/>
  <c r="P542" i="8"/>
  <c r="P543" i="8"/>
  <c r="P544" i="8"/>
  <c r="P545" i="8"/>
  <c r="P546" i="8"/>
  <c r="P547" i="8"/>
  <c r="P548" i="8"/>
  <c r="P549" i="8"/>
  <c r="P550" i="8"/>
  <c r="P551" i="8"/>
  <c r="P552" i="8"/>
  <c r="P553" i="8"/>
  <c r="P554" i="8"/>
  <c r="P555" i="8"/>
  <c r="P556" i="8"/>
  <c r="P557" i="8"/>
  <c r="P558" i="8"/>
  <c r="P559" i="8"/>
  <c r="P560" i="8"/>
  <c r="P561" i="8"/>
  <c r="P562" i="8"/>
  <c r="P563" i="8"/>
  <c r="P564" i="8"/>
  <c r="P565" i="8"/>
  <c r="P566" i="8"/>
  <c r="P567" i="8"/>
  <c r="P568" i="8"/>
  <c r="P569" i="8"/>
  <c r="P570" i="8"/>
  <c r="P571" i="8"/>
  <c r="P572" i="8"/>
  <c r="P573" i="8"/>
  <c r="P574" i="8"/>
  <c r="P575" i="8"/>
  <c r="P576" i="8"/>
  <c r="P577" i="8"/>
  <c r="P578" i="8"/>
  <c r="P579" i="8"/>
  <c r="P580" i="8"/>
  <c r="P581" i="8"/>
  <c r="P582" i="8"/>
  <c r="P583" i="8"/>
  <c r="P584" i="8"/>
  <c r="P585" i="8"/>
  <c r="P586" i="8"/>
  <c r="P587" i="8"/>
  <c r="P588" i="8"/>
  <c r="P589" i="8"/>
  <c r="P590" i="8"/>
  <c r="P591" i="8"/>
  <c r="P592" i="8"/>
  <c r="P593" i="8"/>
  <c r="P594" i="8"/>
  <c r="P595" i="8"/>
  <c r="P596" i="8"/>
  <c r="P597" i="8"/>
  <c r="P598" i="8"/>
  <c r="P599" i="8"/>
  <c r="P600" i="8"/>
  <c r="P601" i="8"/>
  <c r="P602" i="8"/>
  <c r="P603" i="8"/>
  <c r="P604" i="8"/>
  <c r="P605" i="8"/>
  <c r="P606" i="8"/>
  <c r="P607" i="8"/>
  <c r="P608" i="8"/>
  <c r="P609" i="8"/>
  <c r="P610" i="8"/>
  <c r="P611" i="8"/>
  <c r="P612" i="8"/>
  <c r="P613" i="8"/>
  <c r="P614" i="8"/>
  <c r="P615" i="8"/>
  <c r="P616" i="8"/>
  <c r="P617" i="8"/>
  <c r="P618" i="8"/>
  <c r="P619" i="8"/>
  <c r="P620" i="8"/>
  <c r="P621" i="8"/>
  <c r="P622" i="8"/>
  <c r="P623" i="8"/>
  <c r="P624" i="8"/>
  <c r="P625" i="8"/>
  <c r="P626" i="8"/>
  <c r="P627" i="8"/>
  <c r="P628" i="8"/>
  <c r="P629" i="8"/>
  <c r="P630" i="8"/>
  <c r="P631" i="8"/>
  <c r="P632" i="8"/>
  <c r="P633" i="8"/>
  <c r="P634" i="8"/>
  <c r="P635" i="8"/>
  <c r="P636" i="8"/>
  <c r="P637" i="8"/>
  <c r="P638" i="8"/>
  <c r="P639" i="8"/>
  <c r="P640" i="8"/>
  <c r="P641" i="8"/>
  <c r="P642" i="8"/>
  <c r="P643" i="8"/>
  <c r="P644" i="8"/>
  <c r="P645" i="8"/>
  <c r="P646" i="8"/>
  <c r="P647" i="8"/>
  <c r="P648" i="8"/>
  <c r="P649" i="8"/>
  <c r="P650" i="8"/>
  <c r="P651" i="8"/>
  <c r="P652" i="8"/>
  <c r="P653" i="8"/>
  <c r="P654" i="8"/>
  <c r="P655" i="8"/>
  <c r="P656" i="8"/>
  <c r="P657" i="8"/>
  <c r="P658" i="8"/>
  <c r="P659" i="8"/>
  <c r="P660" i="8"/>
  <c r="P661" i="8"/>
  <c r="P662" i="8"/>
  <c r="P663" i="8"/>
  <c r="P664" i="8"/>
  <c r="P665" i="8"/>
  <c r="P666" i="8"/>
  <c r="P667" i="8"/>
  <c r="P668" i="8"/>
  <c r="P669" i="8"/>
  <c r="P670" i="8"/>
  <c r="P671" i="8"/>
  <c r="P672" i="8"/>
  <c r="P673" i="8"/>
  <c r="P674" i="8"/>
  <c r="P675" i="8"/>
  <c r="P676" i="8"/>
  <c r="P677" i="8"/>
  <c r="P678" i="8"/>
  <c r="P679" i="8"/>
  <c r="P680" i="8"/>
  <c r="P681" i="8"/>
  <c r="P682" i="8"/>
  <c r="P683" i="8"/>
  <c r="P684" i="8"/>
  <c r="P685" i="8"/>
  <c r="P686" i="8"/>
  <c r="P687" i="8"/>
  <c r="P688" i="8"/>
  <c r="P689" i="8"/>
  <c r="P690" i="8"/>
  <c r="P691" i="8"/>
  <c r="P692" i="8"/>
  <c r="P693" i="8"/>
  <c r="P694" i="8"/>
  <c r="P695" i="8"/>
  <c r="P696" i="8"/>
  <c r="P697" i="8"/>
  <c r="P698" i="8"/>
  <c r="P699" i="8"/>
  <c r="P700" i="8"/>
  <c r="P701" i="8"/>
  <c r="P702" i="8"/>
  <c r="P703" i="8"/>
  <c r="P704" i="8"/>
  <c r="P705" i="8"/>
  <c r="P706" i="8"/>
  <c r="P707" i="8"/>
  <c r="P708" i="8"/>
  <c r="P709" i="8"/>
  <c r="P710" i="8"/>
  <c r="P711" i="8"/>
  <c r="P712" i="8"/>
  <c r="P713" i="8"/>
  <c r="P714" i="8"/>
  <c r="P715" i="8"/>
  <c r="P716" i="8"/>
  <c r="P717" i="8"/>
  <c r="P718" i="8"/>
  <c r="P719" i="8"/>
  <c r="P720" i="8"/>
  <c r="P721" i="8"/>
  <c r="P722" i="8"/>
  <c r="P723" i="8"/>
  <c r="P724" i="8"/>
  <c r="P725" i="8"/>
  <c r="P726" i="8"/>
  <c r="P727" i="8"/>
  <c r="P728" i="8"/>
  <c r="P729" i="8"/>
  <c r="P730" i="8"/>
  <c r="P731" i="8"/>
  <c r="P732" i="8"/>
  <c r="P733" i="8"/>
  <c r="P734" i="8"/>
  <c r="P735" i="8"/>
  <c r="P736" i="8"/>
  <c r="P737" i="8"/>
  <c r="P738" i="8"/>
  <c r="P739" i="8"/>
  <c r="P740" i="8"/>
  <c r="P741" i="8"/>
  <c r="P742" i="8"/>
  <c r="P743" i="8"/>
  <c r="P744" i="8"/>
  <c r="P745" i="8"/>
  <c r="P746" i="8"/>
  <c r="P747" i="8"/>
  <c r="P748" i="8"/>
  <c r="P749" i="8"/>
  <c r="P750" i="8"/>
  <c r="P751" i="8"/>
  <c r="P752" i="8"/>
  <c r="P753" i="8"/>
  <c r="P754" i="8"/>
  <c r="P755" i="8"/>
  <c r="P756" i="8"/>
  <c r="P757" i="8"/>
  <c r="P758" i="8"/>
  <c r="P759" i="8"/>
  <c r="P760" i="8"/>
  <c r="P761" i="8"/>
  <c r="P762" i="8"/>
  <c r="P763" i="8"/>
  <c r="P764" i="8"/>
  <c r="P765" i="8"/>
  <c r="P766" i="8"/>
  <c r="P767" i="8"/>
  <c r="P768" i="8"/>
  <c r="P769" i="8"/>
  <c r="P770" i="8"/>
  <c r="P771" i="8"/>
  <c r="P772" i="8"/>
  <c r="P773" i="8"/>
  <c r="P774" i="8"/>
  <c r="P775" i="8"/>
  <c r="P776" i="8"/>
  <c r="P777" i="8"/>
  <c r="P778" i="8"/>
  <c r="P779" i="8"/>
  <c r="P780" i="8"/>
  <c r="P781" i="8"/>
  <c r="P782" i="8"/>
  <c r="P783" i="8"/>
  <c r="P784" i="8"/>
  <c r="P785" i="8"/>
  <c r="P786" i="8"/>
  <c r="P787" i="8"/>
  <c r="P788" i="8"/>
  <c r="P789" i="8"/>
  <c r="P790" i="8"/>
  <c r="P791" i="8"/>
  <c r="P792" i="8"/>
  <c r="P793" i="8"/>
  <c r="P794" i="8"/>
  <c r="P795" i="8"/>
  <c r="P796" i="8"/>
  <c r="P797" i="8"/>
  <c r="P798" i="8"/>
  <c r="P799" i="8"/>
  <c r="P800" i="8"/>
  <c r="P801" i="8"/>
  <c r="P802" i="8"/>
  <c r="P803" i="8"/>
  <c r="P804" i="8"/>
  <c r="P805" i="8"/>
  <c r="P806" i="8"/>
  <c r="P807" i="8"/>
  <c r="P808" i="8"/>
  <c r="P809" i="8"/>
  <c r="P810" i="8"/>
  <c r="P811" i="8"/>
  <c r="P812" i="8"/>
  <c r="P813" i="8"/>
  <c r="P814" i="8"/>
  <c r="P815" i="8"/>
  <c r="P816" i="8"/>
  <c r="P817" i="8"/>
  <c r="P818" i="8"/>
  <c r="P819" i="8"/>
  <c r="P820" i="8"/>
  <c r="P821" i="8"/>
  <c r="P822" i="8"/>
  <c r="P823" i="8"/>
  <c r="P824" i="8"/>
  <c r="P825" i="8"/>
  <c r="P826" i="8"/>
  <c r="P827" i="8"/>
  <c r="P828" i="8"/>
  <c r="P829" i="8"/>
  <c r="P830" i="8"/>
  <c r="P831" i="8"/>
  <c r="P832" i="8"/>
  <c r="P833" i="8"/>
  <c r="P834" i="8"/>
  <c r="P835" i="8"/>
  <c r="P836" i="8"/>
  <c r="P837" i="8"/>
  <c r="P838" i="8"/>
  <c r="P839" i="8"/>
  <c r="P840" i="8"/>
  <c r="P841" i="8"/>
  <c r="P842" i="8"/>
  <c r="P843" i="8"/>
  <c r="P844" i="8"/>
  <c r="P845" i="8"/>
  <c r="P846" i="8"/>
  <c r="P847" i="8"/>
  <c r="P848" i="8"/>
  <c r="P849" i="8"/>
  <c r="P850" i="8"/>
  <c r="P851" i="8"/>
  <c r="P852" i="8"/>
  <c r="P853" i="8"/>
  <c r="P854" i="8"/>
  <c r="P855" i="8"/>
  <c r="P856" i="8"/>
  <c r="P857" i="8"/>
  <c r="P858" i="8"/>
  <c r="P859" i="8"/>
  <c r="P860" i="8"/>
  <c r="P861" i="8"/>
  <c r="P862" i="8"/>
  <c r="P863" i="8"/>
  <c r="P864" i="8"/>
  <c r="P865" i="8"/>
  <c r="P866" i="8"/>
  <c r="P867" i="8"/>
  <c r="P868" i="8"/>
  <c r="P869" i="8"/>
  <c r="P870" i="8"/>
  <c r="P871" i="8"/>
  <c r="P872" i="8"/>
  <c r="P873" i="8"/>
  <c r="P874" i="8"/>
  <c r="P875" i="8"/>
  <c r="P876" i="8"/>
  <c r="P877" i="8"/>
  <c r="P878" i="8"/>
  <c r="P879" i="8"/>
  <c r="P880" i="8"/>
  <c r="P881" i="8"/>
  <c r="P882" i="8"/>
  <c r="P883" i="8"/>
  <c r="P884" i="8"/>
  <c r="P885" i="8"/>
  <c r="P886" i="8"/>
  <c r="P887" i="8"/>
  <c r="P888" i="8"/>
  <c r="P889" i="8"/>
  <c r="P890" i="8"/>
  <c r="P891" i="8"/>
  <c r="P892" i="8"/>
  <c r="P893" i="8"/>
  <c r="P894" i="8"/>
  <c r="P895" i="8"/>
  <c r="P896" i="8"/>
  <c r="P897" i="8"/>
  <c r="P898" i="8"/>
  <c r="P899" i="8"/>
  <c r="P900" i="8"/>
  <c r="P901" i="8"/>
  <c r="P902" i="8"/>
  <c r="P903" i="8"/>
  <c r="P904" i="8"/>
  <c r="P905" i="8"/>
  <c r="P906" i="8"/>
  <c r="P907" i="8"/>
  <c r="P908" i="8"/>
  <c r="P909" i="8"/>
  <c r="P910" i="8"/>
  <c r="P911" i="8"/>
  <c r="P912" i="8"/>
  <c r="P913" i="8"/>
  <c r="P914" i="8"/>
  <c r="P915" i="8"/>
  <c r="P916" i="8"/>
  <c r="P917" i="8"/>
  <c r="P918" i="8"/>
  <c r="P919" i="8"/>
  <c r="P920" i="8"/>
  <c r="P921" i="8"/>
  <c r="P922" i="8"/>
  <c r="P923" i="8"/>
  <c r="P924" i="8"/>
  <c r="P925" i="8"/>
  <c r="P926" i="8"/>
  <c r="P927" i="8"/>
  <c r="P928" i="8"/>
  <c r="P929" i="8"/>
  <c r="P930" i="8"/>
  <c r="P931" i="8"/>
  <c r="P932" i="8"/>
  <c r="P933" i="8"/>
  <c r="P934" i="8"/>
  <c r="P935" i="8"/>
  <c r="P936" i="8"/>
  <c r="P937" i="8"/>
  <c r="P938" i="8"/>
  <c r="P939" i="8"/>
  <c r="P940" i="8"/>
  <c r="P941" i="8"/>
  <c r="P942" i="8"/>
  <c r="P943" i="8"/>
  <c r="P944" i="8"/>
  <c r="P945" i="8"/>
  <c r="P946" i="8"/>
  <c r="P947" i="8"/>
  <c r="P948" i="8"/>
  <c r="P949" i="8"/>
  <c r="P950" i="8"/>
  <c r="P951" i="8"/>
  <c r="P952" i="8"/>
  <c r="P953" i="8"/>
  <c r="P954" i="8"/>
  <c r="P955" i="8"/>
  <c r="P956" i="8"/>
  <c r="P957" i="8"/>
  <c r="P958" i="8"/>
  <c r="P959" i="8"/>
  <c r="P960" i="8"/>
  <c r="P961" i="8"/>
  <c r="P962" i="8"/>
  <c r="P963" i="8"/>
  <c r="P964" i="8"/>
  <c r="P965" i="8"/>
  <c r="P966" i="8"/>
  <c r="P967" i="8"/>
  <c r="P968" i="8"/>
  <c r="P969" i="8"/>
  <c r="P970" i="8"/>
  <c r="P971" i="8"/>
  <c r="P972" i="8"/>
  <c r="P973" i="8"/>
  <c r="P974" i="8"/>
  <c r="P975" i="8"/>
  <c r="P976" i="8"/>
  <c r="P977" i="8"/>
  <c r="P978" i="8"/>
  <c r="P979" i="8"/>
  <c r="P980" i="8"/>
  <c r="P981" i="8"/>
  <c r="P982" i="8"/>
  <c r="P983" i="8"/>
  <c r="P984" i="8"/>
  <c r="P985" i="8"/>
  <c r="P986" i="8"/>
  <c r="P987" i="8"/>
  <c r="P988" i="8"/>
  <c r="P989" i="8"/>
  <c r="P990" i="8"/>
  <c r="P991" i="8"/>
  <c r="P992" i="8"/>
  <c r="P993" i="8"/>
  <c r="P994" i="8"/>
  <c r="P995" i="8"/>
  <c r="P996" i="8"/>
  <c r="P997" i="8"/>
  <c r="P998" i="8"/>
  <c r="P999" i="8"/>
  <c r="P1000" i="8"/>
  <c r="P1001" i="8"/>
  <c r="P1002" i="8"/>
  <c r="P1003" i="8"/>
  <c r="P1004" i="8"/>
  <c r="P1005" i="8"/>
  <c r="P1006" i="8"/>
  <c r="P1007" i="8"/>
  <c r="P1008" i="8"/>
  <c r="P1009" i="8"/>
  <c r="P1010" i="8"/>
  <c r="P1011" i="8"/>
  <c r="P1012" i="8"/>
  <c r="P1013" i="8"/>
  <c r="P1014" i="8"/>
  <c r="P1015" i="8"/>
  <c r="P1016" i="8"/>
  <c r="P1017" i="8"/>
  <c r="P1018" i="8"/>
  <c r="P1019" i="8"/>
  <c r="P1020" i="8"/>
  <c r="P1021" i="8"/>
  <c r="P1022" i="8"/>
  <c r="P1023" i="8"/>
  <c r="P1024" i="8"/>
  <c r="P1025" i="8"/>
  <c r="P1026" i="8"/>
  <c r="P1027" i="8"/>
  <c r="P1028" i="8"/>
  <c r="P1029" i="8"/>
  <c r="P1030" i="8"/>
  <c r="P1031" i="8"/>
  <c r="P1032" i="8"/>
  <c r="P1033" i="8"/>
  <c r="P1034" i="8"/>
  <c r="P1035" i="8"/>
  <c r="P1036" i="8"/>
  <c r="P1037" i="8"/>
  <c r="P1038" i="8"/>
  <c r="P1039" i="8"/>
  <c r="P1040" i="8"/>
  <c r="P1041" i="8"/>
  <c r="P1042" i="8"/>
  <c r="P1043" i="8"/>
  <c r="P1044" i="8"/>
  <c r="P1045" i="8"/>
  <c r="P1046" i="8"/>
  <c r="P1047" i="8"/>
  <c r="P1048" i="8"/>
  <c r="P1049" i="8"/>
  <c r="P1050" i="8"/>
  <c r="P1051" i="8"/>
  <c r="P1052" i="8"/>
  <c r="P1053" i="8"/>
  <c r="P1054" i="8"/>
  <c r="P1055" i="8"/>
  <c r="P1056" i="8"/>
  <c r="P1057" i="8"/>
  <c r="P1058" i="8"/>
  <c r="P1059" i="8"/>
  <c r="P1060" i="8"/>
  <c r="P1061" i="8"/>
  <c r="P1062" i="8"/>
  <c r="P1063" i="8"/>
  <c r="P1064" i="8"/>
  <c r="P1065" i="8"/>
  <c r="P1066" i="8"/>
  <c r="P1067" i="8"/>
  <c r="P1068" i="8"/>
  <c r="P1069" i="8"/>
  <c r="P1070" i="8"/>
  <c r="P1071" i="8"/>
  <c r="P1072" i="8"/>
  <c r="P1073" i="8"/>
  <c r="P1074" i="8"/>
  <c r="P1075" i="8"/>
  <c r="P1076" i="8"/>
  <c r="P1077" i="8"/>
  <c r="P1078" i="8"/>
  <c r="P1079" i="8"/>
  <c r="P1080" i="8"/>
  <c r="P1081" i="8"/>
  <c r="P1082" i="8"/>
  <c r="P1083" i="8"/>
  <c r="P1084" i="8"/>
  <c r="P1085" i="8"/>
  <c r="P1086" i="8"/>
  <c r="P1087" i="8"/>
  <c r="P1088" i="8"/>
  <c r="P1089" i="8"/>
  <c r="P1090" i="8"/>
  <c r="P1091" i="8"/>
  <c r="P1092" i="8"/>
  <c r="P1093" i="8"/>
  <c r="P1094" i="8"/>
  <c r="P1095" i="8"/>
  <c r="P1096" i="8"/>
  <c r="P1097" i="8"/>
  <c r="P1098" i="8"/>
  <c r="P1099" i="8"/>
  <c r="P1100" i="8"/>
  <c r="P1101" i="8"/>
  <c r="P1102" i="8"/>
  <c r="P1103" i="8"/>
  <c r="P1104" i="8"/>
  <c r="P1105" i="8"/>
  <c r="P1106" i="8"/>
  <c r="P1107" i="8"/>
  <c r="P1108" i="8"/>
  <c r="P1109" i="8"/>
  <c r="P1110" i="8"/>
  <c r="P1111" i="8"/>
  <c r="P1112" i="8"/>
  <c r="P1113" i="8"/>
  <c r="P1114" i="8"/>
  <c r="P1115" i="8"/>
  <c r="P1116" i="8"/>
  <c r="P1117" i="8"/>
  <c r="P1118" i="8"/>
  <c r="P1119" i="8"/>
  <c r="P1120" i="8"/>
  <c r="P1121" i="8"/>
  <c r="P1122" i="8"/>
  <c r="P1123" i="8"/>
  <c r="P1124" i="8"/>
  <c r="P1125" i="8"/>
  <c r="P1126" i="8"/>
  <c r="P1127" i="8"/>
  <c r="P1128" i="8"/>
  <c r="P1129" i="8"/>
  <c r="P1130" i="8"/>
  <c r="P1131" i="8"/>
  <c r="P1132" i="8"/>
  <c r="P1133" i="8"/>
  <c r="P1134" i="8"/>
  <c r="P1135" i="8"/>
  <c r="P1136" i="8"/>
  <c r="P1137" i="8"/>
  <c r="P1138" i="8"/>
  <c r="P1139" i="8"/>
  <c r="P1140" i="8"/>
  <c r="P1141" i="8"/>
  <c r="P1142" i="8"/>
  <c r="P1143" i="8"/>
  <c r="P1144" i="8"/>
  <c r="P1145" i="8"/>
  <c r="P1146" i="8"/>
  <c r="P1147" i="8"/>
  <c r="P1148" i="8"/>
  <c r="P1149" i="8"/>
  <c r="P1150" i="8"/>
  <c r="P1151" i="8"/>
  <c r="P1152" i="8"/>
  <c r="P1153" i="8"/>
  <c r="P1154" i="8"/>
  <c r="P1155" i="8"/>
  <c r="P1156" i="8"/>
  <c r="P1157" i="8"/>
  <c r="P1158" i="8"/>
  <c r="P1159" i="8"/>
  <c r="P1160" i="8"/>
  <c r="P1161" i="8"/>
  <c r="P1162" i="8"/>
  <c r="P1163" i="8"/>
  <c r="P1164" i="8"/>
  <c r="P1165" i="8"/>
  <c r="P1166" i="8"/>
  <c r="P1167" i="8"/>
  <c r="P1168" i="8"/>
  <c r="P1169" i="8"/>
  <c r="P1170" i="8"/>
  <c r="P1171" i="8"/>
  <c r="P1172" i="8"/>
  <c r="P1173" i="8"/>
  <c r="P1174" i="8"/>
  <c r="P1175" i="8"/>
  <c r="P1176" i="8"/>
  <c r="P1177" i="8"/>
  <c r="P1178" i="8"/>
  <c r="P1179" i="8"/>
  <c r="P1180" i="8"/>
  <c r="P1181" i="8"/>
  <c r="P1182" i="8"/>
  <c r="P1183" i="8"/>
  <c r="P1184" i="8"/>
  <c r="P1185" i="8"/>
  <c r="P1186" i="8"/>
  <c r="P1187" i="8"/>
  <c r="P1188" i="8"/>
  <c r="P1189" i="8"/>
  <c r="P1190" i="8"/>
  <c r="P1191" i="8"/>
  <c r="P1192" i="8"/>
  <c r="P1193" i="8"/>
  <c r="P1194" i="8"/>
  <c r="P1195" i="8"/>
  <c r="P1196" i="8"/>
  <c r="P1197" i="8"/>
  <c r="P1198" i="8"/>
  <c r="P1199" i="8"/>
  <c r="P1200" i="8"/>
  <c r="P1201" i="8"/>
  <c r="P1202" i="8"/>
  <c r="P1203" i="8"/>
  <c r="P1204" i="8"/>
  <c r="P1205" i="8"/>
  <c r="P1206" i="8"/>
  <c r="P1207" i="8"/>
  <c r="P1208" i="8"/>
  <c r="P1209" i="8"/>
  <c r="P1210" i="8"/>
  <c r="P1211" i="8"/>
  <c r="P1212" i="8"/>
  <c r="P1213" i="8"/>
  <c r="P1214" i="8"/>
  <c r="P1215" i="8"/>
  <c r="P1216" i="8"/>
  <c r="P1217" i="8"/>
  <c r="P1218" i="8"/>
  <c r="P1219" i="8"/>
  <c r="P1220" i="8"/>
  <c r="P1221" i="8"/>
  <c r="P1222" i="8"/>
  <c r="P1223" i="8"/>
  <c r="P1224" i="8"/>
  <c r="P1225" i="8"/>
  <c r="P1226" i="8"/>
  <c r="P1227" i="8"/>
  <c r="P1228" i="8"/>
  <c r="P1229" i="8"/>
  <c r="P1230" i="8"/>
  <c r="P1231" i="8"/>
  <c r="P1232" i="8"/>
  <c r="P1233" i="8"/>
  <c r="P1234" i="8"/>
  <c r="P1235" i="8"/>
  <c r="P1236" i="8"/>
  <c r="P1237" i="8"/>
  <c r="P1238" i="8"/>
  <c r="P1239" i="8"/>
  <c r="P1240" i="8"/>
  <c r="P1241" i="8"/>
  <c r="P1242" i="8"/>
  <c r="P1243" i="8"/>
  <c r="P1244" i="8"/>
  <c r="P1245" i="8"/>
  <c r="P1246" i="8"/>
  <c r="P1247" i="8"/>
  <c r="P1248" i="8"/>
  <c r="P1249" i="8"/>
  <c r="P1250" i="8"/>
  <c r="P1251" i="8"/>
  <c r="P1252" i="8"/>
  <c r="P1253" i="8"/>
  <c r="P1254" i="8"/>
  <c r="P1255" i="8"/>
  <c r="P1256" i="8"/>
  <c r="P1257" i="8"/>
  <c r="P1258" i="8"/>
  <c r="P1259" i="8"/>
  <c r="P1260" i="8"/>
  <c r="P1261" i="8"/>
  <c r="P1262" i="8"/>
  <c r="P1263" i="8"/>
  <c r="P1264" i="8"/>
  <c r="P1265" i="8"/>
  <c r="P1266" i="8"/>
  <c r="P1267" i="8"/>
  <c r="P1268" i="8"/>
  <c r="P1269" i="8"/>
  <c r="P1270" i="8"/>
  <c r="P1271" i="8"/>
  <c r="P1272" i="8"/>
  <c r="P1273" i="8"/>
  <c r="P1274" i="8"/>
  <c r="P1275" i="8"/>
  <c r="P1276" i="8"/>
  <c r="P1277" i="8"/>
  <c r="P1278" i="8"/>
  <c r="P1279" i="8"/>
  <c r="P1280" i="8"/>
  <c r="P1281" i="8"/>
  <c r="P1282" i="8"/>
  <c r="P1283" i="8"/>
  <c r="P1284" i="8"/>
  <c r="P1285" i="8"/>
  <c r="P1286" i="8"/>
  <c r="P1287" i="8"/>
  <c r="P1288" i="8"/>
  <c r="P1289" i="8"/>
  <c r="P1290" i="8"/>
  <c r="P1291" i="8"/>
  <c r="P1292" i="8"/>
  <c r="P1293" i="8"/>
  <c r="P1294" i="8"/>
  <c r="P1295" i="8"/>
  <c r="P1296" i="8"/>
  <c r="P1297" i="8"/>
  <c r="P1298" i="8"/>
  <c r="P1299" i="8"/>
  <c r="P1300" i="8"/>
  <c r="P1301" i="8"/>
  <c r="P1302" i="8"/>
  <c r="P1303" i="8"/>
  <c r="P1304" i="8"/>
  <c r="P1305" i="8"/>
  <c r="P1306" i="8"/>
  <c r="P1307" i="8"/>
  <c r="P1308" i="8"/>
  <c r="P1309" i="8"/>
  <c r="P1310" i="8"/>
  <c r="P1311" i="8"/>
  <c r="P1312" i="8"/>
  <c r="P1313" i="8"/>
  <c r="P1314" i="8"/>
  <c r="P1315" i="8"/>
  <c r="P1316" i="8"/>
  <c r="P1317" i="8"/>
  <c r="P1318" i="8"/>
  <c r="P1319" i="8"/>
  <c r="P1320" i="8"/>
  <c r="P1321" i="8"/>
  <c r="P1322" i="8"/>
  <c r="P1323" i="8"/>
  <c r="P1324" i="8"/>
  <c r="P1325" i="8"/>
  <c r="P1326" i="8"/>
  <c r="P1327" i="8"/>
  <c r="P1328" i="8"/>
  <c r="P1329" i="8"/>
  <c r="P1330" i="8"/>
  <c r="P1331" i="8"/>
  <c r="P1332" i="8"/>
  <c r="P1333" i="8"/>
  <c r="P1334" i="8"/>
  <c r="P1335" i="8"/>
  <c r="P1336" i="8"/>
  <c r="P1337" i="8"/>
  <c r="P1338" i="8"/>
  <c r="P1339" i="8"/>
  <c r="P1340" i="8"/>
  <c r="P1341" i="8"/>
  <c r="P1342" i="8"/>
  <c r="P1343" i="8"/>
  <c r="P1344" i="8"/>
  <c r="P1345" i="8"/>
  <c r="P1346" i="8"/>
  <c r="P1347" i="8"/>
  <c r="P1348" i="8"/>
  <c r="P1349" i="8"/>
  <c r="P1350" i="8"/>
  <c r="P1351" i="8"/>
  <c r="P1352" i="8"/>
  <c r="P1353" i="8"/>
  <c r="P1354" i="8"/>
  <c r="P1355" i="8"/>
  <c r="P1356" i="8"/>
  <c r="P1357" i="8"/>
  <c r="P1358" i="8"/>
  <c r="P1359" i="8"/>
  <c r="P1360" i="8"/>
  <c r="P1361" i="8"/>
  <c r="P1362" i="8"/>
  <c r="P1363" i="8"/>
  <c r="P1364" i="8"/>
  <c r="P1365" i="8"/>
  <c r="P1366" i="8"/>
  <c r="P1367" i="8"/>
  <c r="P1368" i="8"/>
  <c r="P1369" i="8"/>
  <c r="P1370" i="8"/>
  <c r="P1371" i="8"/>
  <c r="P1372" i="8"/>
  <c r="P1373" i="8"/>
  <c r="P1374" i="8"/>
  <c r="P1375" i="8"/>
  <c r="P1376" i="8"/>
  <c r="P1377" i="8"/>
  <c r="P1378" i="8"/>
  <c r="P1379" i="8"/>
  <c r="P1380" i="8"/>
  <c r="P1381" i="8"/>
  <c r="P1382" i="8"/>
  <c r="P1383" i="8"/>
  <c r="P1384" i="8"/>
  <c r="P1385" i="8"/>
  <c r="P1386" i="8"/>
  <c r="P1387" i="8"/>
  <c r="P1388" i="8"/>
  <c r="P1389" i="8"/>
  <c r="P1390" i="8"/>
  <c r="P1391" i="8"/>
  <c r="P1392" i="8"/>
  <c r="P1393" i="8"/>
  <c r="P1394" i="8"/>
  <c r="P1395" i="8"/>
  <c r="P1396" i="8"/>
  <c r="P1397" i="8"/>
  <c r="P1398" i="8"/>
  <c r="P1399" i="8"/>
  <c r="P1400" i="8"/>
  <c r="P1401" i="8"/>
  <c r="P1402" i="8"/>
  <c r="P1403" i="8"/>
  <c r="P1404" i="8"/>
  <c r="P1405" i="8"/>
  <c r="P1406" i="8"/>
  <c r="P1407" i="8"/>
  <c r="P1408" i="8"/>
  <c r="P1409" i="8"/>
  <c r="P1410" i="8"/>
  <c r="P1411" i="8"/>
  <c r="P1412" i="8"/>
  <c r="P1413" i="8"/>
  <c r="P1414" i="8"/>
  <c r="P1415" i="8"/>
  <c r="P1416" i="8"/>
  <c r="P1417" i="8"/>
  <c r="P1418" i="8"/>
  <c r="P1419" i="8"/>
  <c r="P1420" i="8"/>
  <c r="P1421" i="8"/>
  <c r="P1422" i="8"/>
  <c r="P1423" i="8"/>
  <c r="P1424" i="8"/>
  <c r="P1425" i="8"/>
  <c r="P1426" i="8"/>
  <c r="P1427" i="8"/>
  <c r="P1428" i="8"/>
  <c r="P1429" i="8"/>
  <c r="P1430" i="8"/>
  <c r="P1431" i="8"/>
  <c r="P1432" i="8"/>
  <c r="P1433" i="8"/>
  <c r="P1434" i="8"/>
  <c r="P1435" i="8"/>
  <c r="P1436" i="8"/>
  <c r="P1437" i="8"/>
  <c r="P1438" i="8"/>
  <c r="P1439" i="8"/>
  <c r="P1440" i="8"/>
  <c r="P1441" i="8"/>
  <c r="P1442" i="8"/>
  <c r="P1443" i="8"/>
  <c r="P1444" i="8"/>
  <c r="P1445" i="8"/>
  <c r="P1446" i="8"/>
  <c r="P1447" i="8"/>
  <c r="P1448" i="8"/>
  <c r="P1449" i="8"/>
  <c r="P1450" i="8"/>
  <c r="P1451" i="8"/>
  <c r="P1452" i="8"/>
  <c r="P1453" i="8"/>
  <c r="P1454" i="8"/>
  <c r="P1455" i="8"/>
  <c r="P1456" i="8"/>
  <c r="P1457" i="8"/>
  <c r="P1458" i="8"/>
  <c r="P1459" i="8"/>
  <c r="P1460" i="8"/>
  <c r="P1461" i="8"/>
  <c r="P1462" i="8"/>
  <c r="P1463" i="8"/>
  <c r="P1464" i="8"/>
  <c r="P1465" i="8"/>
  <c r="P1466" i="8"/>
  <c r="P1467" i="8"/>
  <c r="P1468" i="8"/>
  <c r="P1469" i="8"/>
  <c r="P1470" i="8"/>
  <c r="P1471" i="8"/>
  <c r="P1472" i="8"/>
  <c r="P1473" i="8"/>
  <c r="P1474" i="8"/>
  <c r="P1475" i="8"/>
  <c r="P1476" i="8"/>
  <c r="P1477" i="8"/>
  <c r="P1478" i="8"/>
  <c r="P1479" i="8"/>
  <c r="P1480" i="8"/>
  <c r="P1481" i="8"/>
  <c r="P1482" i="8"/>
  <c r="P1483" i="8"/>
  <c r="P1484" i="8"/>
  <c r="P1485" i="8"/>
  <c r="P1486" i="8"/>
  <c r="P1487" i="8"/>
  <c r="P1488" i="8"/>
  <c r="P1489" i="8"/>
  <c r="P1490" i="8"/>
  <c r="P1491" i="8"/>
  <c r="P1492" i="8"/>
  <c r="P1493" i="8"/>
  <c r="P1494" i="8"/>
  <c r="P1495" i="8"/>
  <c r="P1496" i="8"/>
  <c r="P1497" i="8"/>
  <c r="P1498" i="8"/>
  <c r="P1499" i="8"/>
  <c r="P1500" i="8"/>
  <c r="P1501" i="8"/>
  <c r="P1502" i="8"/>
  <c r="P1503" i="8"/>
  <c r="P1504" i="8"/>
  <c r="P1505" i="8"/>
  <c r="P1506" i="8"/>
  <c r="P1507" i="8"/>
  <c r="P1508" i="8"/>
  <c r="P1509" i="8"/>
  <c r="P1510" i="8"/>
  <c r="P1511" i="8"/>
  <c r="P1512" i="8"/>
  <c r="P1513" i="8"/>
  <c r="P1514" i="8"/>
  <c r="P1515" i="8"/>
  <c r="P1516" i="8"/>
  <c r="P1517" i="8"/>
  <c r="P1518" i="8"/>
  <c r="P1519" i="8"/>
  <c r="P1520" i="8"/>
  <c r="P1521" i="8"/>
  <c r="P1522" i="8"/>
  <c r="P1523" i="8"/>
  <c r="P1524" i="8"/>
  <c r="P1525" i="8"/>
  <c r="P1526" i="8"/>
  <c r="P1527" i="8"/>
  <c r="P1528" i="8"/>
  <c r="P1529" i="8"/>
  <c r="P1530" i="8"/>
  <c r="P1531" i="8"/>
  <c r="P1532" i="8"/>
  <c r="P1533" i="8"/>
  <c r="P1534" i="8"/>
  <c r="P1535" i="8"/>
  <c r="P1536" i="8"/>
  <c r="P1537" i="8"/>
  <c r="P1538" i="8"/>
  <c r="P1539" i="8"/>
  <c r="P1540" i="8"/>
  <c r="P1541" i="8"/>
  <c r="P1542" i="8"/>
  <c r="P1543" i="8"/>
  <c r="P1544" i="8"/>
  <c r="P1545" i="8"/>
  <c r="P1546" i="8"/>
  <c r="P1547" i="8"/>
  <c r="P1548" i="8"/>
  <c r="P1549" i="8"/>
  <c r="P1550" i="8"/>
  <c r="P1551" i="8"/>
  <c r="P1552" i="8"/>
  <c r="P1553" i="8"/>
  <c r="P1554" i="8"/>
  <c r="P1555" i="8"/>
  <c r="P1556" i="8"/>
  <c r="P1557" i="8"/>
  <c r="P1558" i="8"/>
  <c r="P1559" i="8"/>
  <c r="P1560" i="8"/>
  <c r="P1561" i="8"/>
  <c r="P1562" i="8"/>
  <c r="P1563" i="8"/>
  <c r="P1564" i="8"/>
  <c r="P1565" i="8"/>
  <c r="P1566" i="8"/>
  <c r="P1567" i="8"/>
  <c r="P1568" i="8"/>
  <c r="P1569" i="8"/>
  <c r="P1570" i="8"/>
  <c r="P1571" i="8"/>
  <c r="P1572" i="8"/>
  <c r="P1573" i="8"/>
  <c r="P1574" i="8"/>
  <c r="P1575" i="8"/>
  <c r="P1576" i="8"/>
  <c r="P1577" i="8"/>
  <c r="P1578" i="8"/>
  <c r="P1579" i="8"/>
  <c r="P1580" i="8"/>
  <c r="P1581" i="8"/>
  <c r="P1582" i="8"/>
  <c r="P1583" i="8"/>
  <c r="P1584" i="8"/>
  <c r="P1585" i="8"/>
  <c r="P1586" i="8"/>
  <c r="P1587" i="8"/>
  <c r="P1588" i="8"/>
  <c r="P1589" i="8"/>
  <c r="P1590" i="8"/>
  <c r="P1591" i="8"/>
  <c r="P1592" i="8"/>
  <c r="P1593" i="8"/>
  <c r="P1594" i="8"/>
  <c r="P1595" i="8"/>
  <c r="P1596" i="8"/>
  <c r="P1597" i="8"/>
  <c r="P1598" i="8"/>
  <c r="P1599" i="8"/>
  <c r="P1600" i="8"/>
  <c r="P1601" i="8"/>
  <c r="P1602" i="8"/>
  <c r="P1603" i="8"/>
  <c r="P1604" i="8"/>
  <c r="P1605" i="8"/>
  <c r="P1606" i="8"/>
  <c r="P1607" i="8"/>
  <c r="P1608" i="8"/>
  <c r="P1609" i="8"/>
  <c r="P1610" i="8"/>
  <c r="P1611" i="8"/>
  <c r="P1612" i="8"/>
  <c r="P1613" i="8"/>
  <c r="P1614" i="8"/>
  <c r="P1615" i="8"/>
  <c r="P1616" i="8"/>
  <c r="P1617" i="8"/>
  <c r="P1618" i="8"/>
  <c r="P1619" i="8"/>
  <c r="P1620" i="8"/>
  <c r="P1621" i="8"/>
  <c r="P1622" i="8"/>
  <c r="P1623" i="8"/>
  <c r="P1624" i="8"/>
  <c r="P1625" i="8"/>
  <c r="P1626" i="8"/>
  <c r="P1627" i="8"/>
  <c r="P1628" i="8"/>
  <c r="P1629" i="8"/>
  <c r="P1630" i="8"/>
  <c r="P1631" i="8"/>
  <c r="P1632" i="8"/>
  <c r="P1633" i="8"/>
  <c r="P1634" i="8"/>
  <c r="P1635" i="8"/>
  <c r="P1636" i="8"/>
  <c r="P1637" i="8"/>
  <c r="P1638" i="8"/>
  <c r="P1639" i="8"/>
  <c r="P1640" i="8"/>
  <c r="P1641" i="8"/>
  <c r="P1642" i="8"/>
  <c r="P1643" i="8"/>
  <c r="P1644" i="8"/>
  <c r="P1645" i="8"/>
  <c r="P1646" i="8"/>
  <c r="P1647" i="8"/>
  <c r="P1648" i="8"/>
  <c r="P1649" i="8"/>
  <c r="P1650" i="8"/>
  <c r="P1651" i="8"/>
  <c r="P1652" i="8"/>
  <c r="P1653" i="8"/>
  <c r="P1654" i="8"/>
  <c r="P1655" i="8"/>
  <c r="P1656" i="8"/>
  <c r="P1657" i="8"/>
  <c r="P1658" i="8"/>
  <c r="P1659" i="8"/>
  <c r="P1660" i="8"/>
  <c r="P1661" i="8"/>
  <c r="P1662" i="8"/>
  <c r="P1663" i="8"/>
  <c r="P1664" i="8"/>
  <c r="P1665" i="8"/>
  <c r="P1666" i="8"/>
  <c r="P1667" i="8"/>
  <c r="P1668" i="8"/>
  <c r="P1669" i="8"/>
  <c r="P1670" i="8"/>
  <c r="P1671" i="8"/>
  <c r="P1672" i="8"/>
  <c r="P1673" i="8"/>
  <c r="P1674" i="8"/>
  <c r="P1675" i="8"/>
  <c r="P1676" i="8"/>
  <c r="P1677" i="8"/>
  <c r="P1678" i="8"/>
  <c r="P1679" i="8"/>
  <c r="P1680" i="8"/>
  <c r="P1681" i="8"/>
  <c r="P1682" i="8"/>
  <c r="P1683" i="8"/>
  <c r="P1684" i="8"/>
  <c r="P1685" i="8"/>
  <c r="P1686" i="8"/>
  <c r="P1687" i="8"/>
  <c r="P1688" i="8"/>
  <c r="P1689" i="8"/>
  <c r="P1690" i="8"/>
  <c r="P1691" i="8"/>
  <c r="P1692" i="8"/>
  <c r="P1693" i="8"/>
  <c r="P1694" i="8"/>
  <c r="P1695" i="8"/>
  <c r="P1696" i="8"/>
  <c r="P1697" i="8"/>
  <c r="P1698" i="8"/>
  <c r="P1699" i="8"/>
  <c r="P1700" i="8"/>
  <c r="P1701" i="8"/>
  <c r="P1702" i="8"/>
  <c r="P1703" i="8"/>
  <c r="P1704" i="8"/>
  <c r="P1705" i="8"/>
  <c r="P1706" i="8"/>
  <c r="P1707" i="8"/>
  <c r="P1708" i="8"/>
  <c r="P1709" i="8"/>
  <c r="P1710" i="8"/>
  <c r="P1711" i="8"/>
  <c r="P1712" i="8"/>
  <c r="P1713" i="8"/>
  <c r="P1714" i="8"/>
  <c r="P1715" i="8"/>
  <c r="P1716" i="8"/>
  <c r="P1717" i="8"/>
  <c r="P1718" i="8"/>
  <c r="P1719" i="8"/>
  <c r="P1720" i="8"/>
  <c r="P1721" i="8"/>
  <c r="P1722" i="8"/>
  <c r="P1723" i="8"/>
  <c r="P1724" i="8"/>
  <c r="P1725" i="8"/>
  <c r="P1726" i="8"/>
  <c r="P1727" i="8"/>
  <c r="P1728" i="8"/>
  <c r="P1729" i="8"/>
  <c r="P1730" i="8"/>
  <c r="P1731" i="8"/>
  <c r="P1732" i="8"/>
  <c r="P1733" i="8"/>
  <c r="P1734" i="8"/>
  <c r="P1735" i="8"/>
  <c r="P1736" i="8"/>
  <c r="P1737" i="8"/>
  <c r="P1738" i="8"/>
  <c r="P1739" i="8"/>
  <c r="P1740" i="8"/>
  <c r="P1741" i="8"/>
  <c r="P1742" i="8"/>
  <c r="P1743" i="8"/>
  <c r="P1744" i="8"/>
  <c r="P1745" i="8"/>
  <c r="P1746" i="8"/>
  <c r="P1747" i="8"/>
  <c r="P1748" i="8"/>
  <c r="P1749" i="8"/>
  <c r="P1750" i="8"/>
  <c r="P1751" i="8"/>
  <c r="P1752" i="8"/>
  <c r="P1753" i="8"/>
  <c r="P1754" i="8"/>
  <c r="P1755" i="8"/>
  <c r="P1756" i="8"/>
  <c r="P1757" i="8"/>
  <c r="P1758" i="8"/>
  <c r="P1759" i="8"/>
  <c r="P1760" i="8"/>
  <c r="P1761" i="8"/>
  <c r="P1762" i="8"/>
  <c r="P1763" i="8"/>
  <c r="P1764" i="8"/>
  <c r="P1765" i="8"/>
  <c r="P1766" i="8"/>
  <c r="P1767" i="8"/>
  <c r="P1768" i="8"/>
  <c r="P1769" i="8"/>
  <c r="P1770" i="8"/>
  <c r="P1771" i="8"/>
  <c r="P1772" i="8"/>
  <c r="P1773" i="8"/>
  <c r="P1774" i="8"/>
  <c r="P1775" i="8"/>
  <c r="P1776" i="8"/>
  <c r="P1777" i="8"/>
  <c r="P1778" i="8"/>
  <c r="P1779" i="8"/>
  <c r="P1780" i="8"/>
  <c r="P1781" i="8"/>
  <c r="P1782" i="8"/>
  <c r="P1783" i="8"/>
  <c r="P1784" i="8"/>
  <c r="P1785" i="8"/>
  <c r="P1786" i="8"/>
  <c r="P1787" i="8"/>
  <c r="P1788" i="8"/>
  <c r="P1789" i="8"/>
  <c r="P1790" i="8"/>
  <c r="P1791" i="8"/>
  <c r="P1792" i="8"/>
  <c r="P1793" i="8"/>
  <c r="P1794" i="8"/>
  <c r="P1795" i="8"/>
  <c r="P1796" i="8"/>
  <c r="P1797" i="8"/>
  <c r="P1798" i="8"/>
  <c r="P1799" i="8"/>
  <c r="P1800" i="8"/>
  <c r="P1801" i="8"/>
  <c r="P1802" i="8"/>
  <c r="P1803" i="8"/>
  <c r="P1804" i="8"/>
  <c r="P1805" i="8"/>
  <c r="P1806" i="8"/>
  <c r="P1807" i="8"/>
  <c r="P1808" i="8"/>
  <c r="P1809" i="8"/>
  <c r="P1810" i="8"/>
  <c r="P1811" i="8"/>
  <c r="P1812" i="8"/>
  <c r="P1813" i="8"/>
  <c r="P1814" i="8"/>
  <c r="P1815" i="8"/>
  <c r="P1816" i="8"/>
  <c r="P1817" i="8"/>
  <c r="P1818" i="8"/>
  <c r="P1819" i="8"/>
  <c r="P1820" i="8"/>
  <c r="P1821" i="8"/>
  <c r="P1822" i="8"/>
  <c r="P1823" i="8"/>
  <c r="P1824" i="8"/>
  <c r="P1825" i="8"/>
  <c r="P1826" i="8"/>
  <c r="P1827" i="8"/>
  <c r="P1828" i="8"/>
  <c r="P1829" i="8"/>
  <c r="P1830" i="8"/>
  <c r="P1831" i="8"/>
  <c r="P1832" i="8"/>
  <c r="P1833" i="8"/>
  <c r="P1834" i="8"/>
  <c r="P1835" i="8"/>
  <c r="P1836" i="8"/>
  <c r="P1837" i="8"/>
  <c r="P1838" i="8"/>
  <c r="P1839" i="8"/>
  <c r="P1840" i="8"/>
  <c r="P1841" i="8"/>
  <c r="P1842" i="8"/>
  <c r="P1843" i="8"/>
  <c r="P1844" i="8"/>
  <c r="P1845" i="8"/>
  <c r="P1846" i="8"/>
  <c r="P1847" i="8"/>
  <c r="P1848" i="8"/>
  <c r="P1849" i="8"/>
  <c r="P1850" i="8"/>
  <c r="P1851" i="8"/>
  <c r="P1852" i="8"/>
  <c r="P1853" i="8"/>
  <c r="P1854" i="8"/>
  <c r="P1855" i="8"/>
  <c r="P1856" i="8"/>
  <c r="P1857" i="8"/>
  <c r="P1858" i="8"/>
  <c r="P1859" i="8"/>
  <c r="P1860" i="8"/>
  <c r="P1861" i="8"/>
  <c r="P1862" i="8"/>
  <c r="P1863" i="8"/>
  <c r="P1864" i="8"/>
  <c r="P1865" i="8"/>
  <c r="P1866" i="8"/>
  <c r="P1867" i="8"/>
  <c r="P1868" i="8"/>
  <c r="P1869" i="8"/>
  <c r="P1870" i="8"/>
  <c r="P1871" i="8"/>
  <c r="P1872" i="8"/>
  <c r="P1873" i="8"/>
  <c r="P1874" i="8"/>
  <c r="P1875" i="8"/>
  <c r="P1876" i="8"/>
  <c r="P1877" i="8"/>
  <c r="P1878" i="8"/>
  <c r="P1879" i="8"/>
  <c r="P1880" i="8"/>
  <c r="P1881" i="8"/>
  <c r="P1882" i="8"/>
  <c r="P1883" i="8"/>
  <c r="P1884" i="8"/>
  <c r="P1885" i="8"/>
  <c r="P1886" i="8"/>
  <c r="P1887" i="8"/>
  <c r="P1888" i="8"/>
  <c r="P1889" i="8"/>
  <c r="P1890" i="8"/>
  <c r="P1891" i="8"/>
  <c r="P1892" i="8"/>
  <c r="P1893" i="8"/>
  <c r="P1894" i="8"/>
  <c r="P1895" i="8"/>
  <c r="P1896" i="8"/>
  <c r="P1897" i="8"/>
  <c r="P1898" i="8"/>
  <c r="P1899" i="8"/>
  <c r="P1900" i="8"/>
  <c r="P1901" i="8"/>
  <c r="P1902" i="8"/>
  <c r="P1903" i="8"/>
  <c r="P1904" i="8"/>
  <c r="P1905" i="8"/>
  <c r="P1906" i="8"/>
  <c r="P1907" i="8"/>
  <c r="P1908" i="8"/>
  <c r="P1909" i="8"/>
  <c r="P1910" i="8"/>
  <c r="P1911" i="8"/>
  <c r="P1912" i="8"/>
  <c r="P1913" i="8"/>
  <c r="P1914" i="8"/>
  <c r="P1915" i="8"/>
  <c r="P1916" i="8"/>
  <c r="P1917" i="8"/>
  <c r="P1918" i="8"/>
  <c r="P1919" i="8"/>
  <c r="P1920" i="8"/>
  <c r="P1921" i="8"/>
  <c r="P1922" i="8"/>
  <c r="P1923" i="8"/>
  <c r="P1924" i="8"/>
  <c r="P1925" i="8"/>
  <c r="P1926" i="8"/>
  <c r="P1927" i="8"/>
  <c r="P1928" i="8"/>
  <c r="P1929" i="8"/>
  <c r="P1930" i="8"/>
  <c r="P1931" i="8"/>
  <c r="P1932" i="8"/>
  <c r="P1933" i="8"/>
  <c r="P1934" i="8"/>
  <c r="P1935" i="8"/>
  <c r="P1936" i="8"/>
  <c r="P1937" i="8"/>
  <c r="P1938" i="8"/>
  <c r="P1939" i="8"/>
  <c r="P1940" i="8"/>
  <c r="P1941" i="8"/>
  <c r="P1942" i="8"/>
  <c r="P1943" i="8"/>
  <c r="P1944" i="8"/>
  <c r="P1945" i="8"/>
  <c r="P1946" i="8"/>
  <c r="P1947" i="8"/>
  <c r="P1948" i="8"/>
  <c r="P1949" i="8"/>
  <c r="P1950" i="8"/>
  <c r="P1951" i="8"/>
  <c r="P1952" i="8"/>
  <c r="P1953" i="8"/>
  <c r="P1954" i="8"/>
  <c r="P1955" i="8"/>
  <c r="P1956" i="8"/>
  <c r="P1957" i="8"/>
  <c r="P1958" i="8"/>
  <c r="P1959" i="8"/>
  <c r="P1960" i="8"/>
  <c r="P1961" i="8"/>
  <c r="P1962" i="8"/>
  <c r="P1963" i="8"/>
  <c r="P1964" i="8"/>
  <c r="P1965" i="8"/>
  <c r="P1966" i="8"/>
  <c r="P1967" i="8"/>
  <c r="P1968" i="8"/>
  <c r="P1969" i="8"/>
  <c r="P1970" i="8"/>
  <c r="P1971" i="8"/>
  <c r="P1972" i="8"/>
  <c r="P1973" i="8"/>
  <c r="P1974" i="8"/>
  <c r="P1975" i="8"/>
  <c r="P1976" i="8"/>
  <c r="P1977" i="8"/>
  <c r="P1978" i="8"/>
  <c r="P1979" i="8"/>
  <c r="P1980" i="8"/>
  <c r="P1981" i="8"/>
  <c r="P1982" i="8"/>
  <c r="P1983" i="8"/>
  <c r="P1984" i="8"/>
  <c r="P1985" i="8"/>
  <c r="P1986" i="8"/>
  <c r="P1987" i="8"/>
  <c r="P1988" i="8"/>
  <c r="P1989" i="8"/>
  <c r="P1990" i="8"/>
  <c r="P1991" i="8"/>
  <c r="P1992" i="8"/>
  <c r="P1993" i="8"/>
  <c r="P1994" i="8"/>
  <c r="P1995" i="8"/>
  <c r="P1996" i="8"/>
  <c r="P1997" i="8"/>
  <c r="P1998" i="8"/>
  <c r="P1999" i="8"/>
  <c r="P2000" i="8"/>
  <c r="P2001" i="8"/>
  <c r="W2" i="8"/>
  <c r="W3" i="8"/>
  <c r="W4" i="8"/>
  <c r="W5" i="8"/>
  <c r="W6" i="8"/>
  <c r="W7" i="8"/>
  <c r="W8" i="8"/>
  <c r="W9" i="8"/>
  <c r="W10" i="8"/>
  <c r="W11" i="8"/>
  <c r="W12" i="8"/>
  <c r="W13" i="8"/>
  <c r="W14" i="8"/>
  <c r="W15" i="8"/>
  <c r="W16" i="8"/>
  <c r="W17" i="8"/>
  <c r="W18" i="8"/>
  <c r="W19" i="8"/>
  <c r="W20" i="8"/>
  <c r="W21" i="8"/>
  <c r="W22" i="8"/>
  <c r="W23" i="8"/>
  <c r="W24" i="8"/>
  <c r="W25" i="8"/>
  <c r="W26" i="8"/>
  <c r="W27" i="8"/>
  <c r="W28" i="8"/>
  <c r="W29" i="8"/>
  <c r="W30" i="8"/>
  <c r="W31" i="8"/>
  <c r="W32" i="8"/>
  <c r="W33" i="8"/>
  <c r="W34" i="8"/>
  <c r="W35" i="8"/>
  <c r="W36" i="8"/>
  <c r="W37" i="8"/>
  <c r="W38" i="8"/>
  <c r="W39" i="8"/>
  <c r="W40" i="8"/>
  <c r="W41" i="8"/>
  <c r="W42" i="8"/>
  <c r="W43" i="8"/>
  <c r="W44" i="8"/>
  <c r="W45" i="8"/>
  <c r="W46" i="8"/>
  <c r="W47" i="8"/>
  <c r="W48" i="8"/>
  <c r="W49" i="8"/>
  <c r="W50" i="8"/>
  <c r="W51" i="8"/>
  <c r="W52" i="8"/>
  <c r="W53" i="8"/>
  <c r="W54" i="8"/>
  <c r="W55" i="8"/>
  <c r="W56" i="8"/>
  <c r="W57" i="8"/>
  <c r="W58" i="8"/>
  <c r="W59" i="8"/>
  <c r="W60" i="8"/>
  <c r="W61" i="8"/>
  <c r="W62" i="8"/>
  <c r="W63" i="8"/>
  <c r="W64" i="8"/>
  <c r="W65" i="8"/>
  <c r="W66" i="8"/>
  <c r="W67" i="8"/>
  <c r="W68" i="8"/>
  <c r="W69" i="8"/>
  <c r="W70" i="8"/>
  <c r="W71" i="8"/>
  <c r="W72" i="8"/>
  <c r="W73" i="8"/>
  <c r="W74" i="8"/>
  <c r="W75" i="8"/>
  <c r="W76" i="8"/>
  <c r="W77" i="8"/>
  <c r="W78" i="8"/>
  <c r="W79" i="8"/>
  <c r="W80" i="8"/>
  <c r="W81" i="8"/>
  <c r="W82" i="8"/>
  <c r="W83" i="8"/>
  <c r="W84" i="8"/>
  <c r="W85" i="8"/>
  <c r="W86" i="8"/>
  <c r="W87" i="8"/>
  <c r="W88" i="8"/>
  <c r="W89" i="8"/>
  <c r="W90" i="8"/>
  <c r="W91" i="8"/>
  <c r="W92" i="8"/>
  <c r="W93" i="8"/>
  <c r="W94" i="8"/>
  <c r="W95" i="8"/>
  <c r="W96" i="8"/>
  <c r="W97" i="8"/>
  <c r="W98" i="8"/>
  <c r="W99" i="8"/>
  <c r="W100" i="8"/>
  <c r="W101" i="8"/>
  <c r="W102" i="8"/>
  <c r="W103" i="8"/>
  <c r="W104" i="8"/>
  <c r="W105" i="8"/>
  <c r="W106" i="8"/>
  <c r="W107" i="8"/>
  <c r="W108" i="8"/>
  <c r="W109" i="8"/>
  <c r="W110" i="8"/>
  <c r="W111" i="8"/>
  <c r="W112" i="8"/>
  <c r="W113" i="8"/>
  <c r="W114" i="8"/>
  <c r="W115" i="8"/>
  <c r="W116" i="8"/>
  <c r="W117" i="8"/>
  <c r="W118" i="8"/>
  <c r="W119" i="8"/>
  <c r="W120" i="8"/>
  <c r="W121" i="8"/>
  <c r="W122" i="8"/>
  <c r="W123" i="8"/>
  <c r="W124" i="8"/>
  <c r="W125" i="8"/>
  <c r="W126" i="8"/>
  <c r="W127" i="8"/>
  <c r="W128" i="8"/>
  <c r="W129" i="8"/>
  <c r="W130" i="8"/>
  <c r="W131" i="8"/>
  <c r="W132" i="8"/>
  <c r="W133" i="8"/>
  <c r="W134" i="8"/>
  <c r="W135" i="8"/>
  <c r="W136" i="8"/>
  <c r="W137" i="8"/>
  <c r="W138" i="8"/>
  <c r="W139" i="8"/>
  <c r="W140" i="8"/>
  <c r="W141" i="8"/>
  <c r="W142" i="8"/>
  <c r="W143" i="8"/>
  <c r="W144" i="8"/>
  <c r="W145" i="8"/>
  <c r="W146" i="8"/>
  <c r="W147" i="8"/>
  <c r="W148" i="8"/>
  <c r="W149" i="8"/>
  <c r="W150" i="8"/>
  <c r="W151" i="8"/>
  <c r="W152" i="8"/>
  <c r="W153" i="8"/>
  <c r="W154" i="8"/>
  <c r="W155" i="8"/>
  <c r="W156" i="8"/>
  <c r="W157" i="8"/>
  <c r="W158" i="8"/>
  <c r="W159" i="8"/>
  <c r="W160" i="8"/>
  <c r="W161" i="8"/>
  <c r="W162" i="8"/>
  <c r="W163" i="8"/>
  <c r="W164" i="8"/>
  <c r="W165" i="8"/>
  <c r="W166" i="8"/>
  <c r="W167" i="8"/>
  <c r="W168" i="8"/>
  <c r="W169" i="8"/>
  <c r="W170" i="8"/>
  <c r="W171" i="8"/>
  <c r="W172" i="8"/>
  <c r="W173" i="8"/>
  <c r="W174" i="8"/>
  <c r="W175" i="8"/>
  <c r="W176" i="8"/>
  <c r="W177" i="8"/>
  <c r="W178" i="8"/>
  <c r="W179" i="8"/>
  <c r="W180" i="8"/>
  <c r="W181" i="8"/>
  <c r="W182" i="8"/>
  <c r="W183" i="8"/>
  <c r="W184" i="8"/>
  <c r="W185" i="8"/>
  <c r="W186" i="8"/>
  <c r="W187" i="8"/>
  <c r="W188" i="8"/>
  <c r="W189" i="8"/>
  <c r="W190" i="8"/>
  <c r="W191" i="8"/>
  <c r="W192" i="8"/>
  <c r="W193" i="8"/>
  <c r="W194" i="8"/>
  <c r="W195" i="8"/>
  <c r="W196" i="8"/>
  <c r="W197" i="8"/>
  <c r="W198" i="8"/>
  <c r="W199" i="8"/>
  <c r="W200" i="8"/>
  <c r="W201" i="8"/>
  <c r="W202" i="8"/>
  <c r="W203" i="8"/>
  <c r="W204" i="8"/>
  <c r="W205" i="8"/>
  <c r="W206" i="8"/>
  <c r="W207" i="8"/>
  <c r="W208" i="8"/>
  <c r="W209" i="8"/>
  <c r="W210" i="8"/>
  <c r="W211" i="8"/>
  <c r="W212" i="8"/>
  <c r="W213" i="8"/>
  <c r="W214" i="8"/>
  <c r="W215" i="8"/>
  <c r="W216" i="8"/>
  <c r="W217" i="8"/>
  <c r="W218" i="8"/>
  <c r="W219" i="8"/>
  <c r="W220" i="8"/>
  <c r="W221" i="8"/>
  <c r="W222" i="8"/>
  <c r="W223" i="8"/>
  <c r="W224" i="8"/>
  <c r="W225" i="8"/>
  <c r="W226" i="8"/>
  <c r="W227" i="8"/>
  <c r="W228" i="8"/>
  <c r="W229" i="8"/>
  <c r="W230" i="8"/>
  <c r="W231" i="8"/>
  <c r="W232" i="8"/>
  <c r="W233" i="8"/>
  <c r="W234" i="8"/>
  <c r="W235" i="8"/>
  <c r="W236" i="8"/>
  <c r="W237" i="8"/>
  <c r="W238" i="8"/>
  <c r="W239" i="8"/>
  <c r="W240" i="8"/>
  <c r="W241" i="8"/>
  <c r="W242" i="8"/>
  <c r="W243" i="8"/>
  <c r="W244" i="8"/>
  <c r="W245" i="8"/>
  <c r="W246" i="8"/>
  <c r="W247" i="8"/>
  <c r="W248" i="8"/>
  <c r="W249" i="8"/>
  <c r="W250" i="8"/>
  <c r="W251" i="8"/>
  <c r="W252" i="8"/>
  <c r="W253" i="8"/>
  <c r="W254" i="8"/>
  <c r="W255" i="8"/>
  <c r="W256" i="8"/>
  <c r="W257" i="8"/>
  <c r="W258" i="8"/>
  <c r="W259" i="8"/>
  <c r="W260" i="8"/>
  <c r="W261" i="8"/>
  <c r="W262" i="8"/>
  <c r="W263" i="8"/>
  <c r="W264" i="8"/>
  <c r="W265" i="8"/>
  <c r="W266" i="8"/>
  <c r="W267" i="8"/>
  <c r="W268" i="8"/>
  <c r="W269" i="8"/>
  <c r="W270" i="8"/>
  <c r="W271" i="8"/>
  <c r="W272" i="8"/>
  <c r="W273" i="8"/>
  <c r="W274" i="8"/>
  <c r="W275" i="8"/>
  <c r="W276" i="8"/>
  <c r="W277" i="8"/>
  <c r="W278" i="8"/>
  <c r="W279" i="8"/>
  <c r="W280" i="8"/>
  <c r="W281" i="8"/>
  <c r="W282" i="8"/>
  <c r="W283" i="8"/>
  <c r="W284" i="8"/>
  <c r="W285" i="8"/>
  <c r="W286" i="8"/>
  <c r="W287" i="8"/>
  <c r="W288" i="8"/>
  <c r="W289" i="8"/>
  <c r="W290" i="8"/>
  <c r="W291" i="8"/>
  <c r="W292" i="8"/>
  <c r="W293" i="8"/>
  <c r="W294" i="8"/>
  <c r="W295" i="8"/>
  <c r="W296" i="8"/>
  <c r="W297" i="8"/>
  <c r="W298" i="8"/>
  <c r="W299" i="8"/>
  <c r="W300" i="8"/>
  <c r="W301" i="8"/>
  <c r="W302" i="8"/>
  <c r="W303" i="8"/>
  <c r="W304" i="8"/>
  <c r="W305" i="8"/>
  <c r="W306" i="8"/>
  <c r="W307" i="8"/>
  <c r="W308" i="8"/>
  <c r="W309" i="8"/>
  <c r="W310" i="8"/>
  <c r="W311" i="8"/>
  <c r="W312" i="8"/>
  <c r="W313" i="8"/>
  <c r="W314" i="8"/>
  <c r="W315" i="8"/>
  <c r="W316" i="8"/>
  <c r="W317" i="8"/>
  <c r="W318" i="8"/>
  <c r="W319" i="8"/>
  <c r="W320" i="8"/>
  <c r="W321" i="8"/>
  <c r="W322" i="8"/>
  <c r="W323" i="8"/>
  <c r="W324" i="8"/>
  <c r="W325" i="8"/>
  <c r="W326" i="8"/>
  <c r="W327" i="8"/>
  <c r="W328" i="8"/>
  <c r="W329" i="8"/>
  <c r="W330" i="8"/>
  <c r="W331" i="8"/>
  <c r="W332" i="8"/>
  <c r="W333" i="8"/>
  <c r="W334" i="8"/>
  <c r="W335" i="8"/>
  <c r="W336" i="8"/>
  <c r="W337" i="8"/>
  <c r="W338" i="8"/>
  <c r="W339" i="8"/>
  <c r="W340" i="8"/>
  <c r="W341" i="8"/>
  <c r="W342" i="8"/>
  <c r="W343" i="8"/>
  <c r="W344" i="8"/>
  <c r="W345" i="8"/>
  <c r="W346" i="8"/>
  <c r="W347" i="8"/>
  <c r="W348" i="8"/>
  <c r="W349" i="8"/>
  <c r="W350" i="8"/>
  <c r="W351" i="8"/>
  <c r="W352" i="8"/>
  <c r="W353" i="8"/>
  <c r="W354" i="8"/>
  <c r="W355" i="8"/>
  <c r="W356" i="8"/>
  <c r="W357" i="8"/>
  <c r="W358" i="8"/>
  <c r="W359" i="8"/>
  <c r="W360" i="8"/>
  <c r="W361" i="8"/>
  <c r="W362" i="8"/>
  <c r="W363" i="8"/>
  <c r="W364" i="8"/>
  <c r="W365" i="8"/>
  <c r="W366" i="8"/>
  <c r="W367" i="8"/>
  <c r="W368" i="8"/>
  <c r="W369" i="8"/>
  <c r="W370" i="8"/>
  <c r="W371" i="8"/>
  <c r="W372" i="8"/>
  <c r="W373" i="8"/>
  <c r="W374" i="8"/>
  <c r="W375" i="8"/>
  <c r="W376" i="8"/>
  <c r="W377" i="8"/>
  <c r="W378" i="8"/>
  <c r="W379" i="8"/>
  <c r="W380" i="8"/>
  <c r="W381" i="8"/>
  <c r="W382" i="8"/>
  <c r="W383" i="8"/>
  <c r="W384" i="8"/>
  <c r="W385" i="8"/>
  <c r="W386" i="8"/>
  <c r="W387" i="8"/>
  <c r="W388" i="8"/>
  <c r="W389" i="8"/>
  <c r="W390" i="8"/>
  <c r="W391" i="8"/>
  <c r="W392" i="8"/>
  <c r="W393" i="8"/>
  <c r="W394" i="8"/>
  <c r="W395" i="8"/>
  <c r="W396" i="8"/>
  <c r="W397" i="8"/>
  <c r="W398" i="8"/>
  <c r="W399" i="8"/>
  <c r="W400" i="8"/>
  <c r="W401" i="8"/>
  <c r="W402" i="8"/>
  <c r="W403" i="8"/>
  <c r="W404" i="8"/>
  <c r="W405" i="8"/>
  <c r="W406" i="8"/>
  <c r="W407" i="8"/>
  <c r="W408" i="8"/>
  <c r="W409" i="8"/>
  <c r="W410" i="8"/>
  <c r="W411" i="8"/>
  <c r="W412" i="8"/>
  <c r="W413" i="8"/>
  <c r="W414" i="8"/>
  <c r="W415" i="8"/>
  <c r="W416" i="8"/>
  <c r="W417" i="8"/>
  <c r="W418" i="8"/>
  <c r="W419" i="8"/>
  <c r="W420" i="8"/>
  <c r="W421" i="8"/>
  <c r="W422" i="8"/>
  <c r="W423" i="8"/>
  <c r="W424" i="8"/>
  <c r="W425" i="8"/>
  <c r="W426" i="8"/>
  <c r="W427" i="8"/>
  <c r="W428" i="8"/>
  <c r="W429" i="8"/>
  <c r="W430" i="8"/>
  <c r="W431" i="8"/>
  <c r="W432" i="8"/>
  <c r="W433" i="8"/>
  <c r="W434" i="8"/>
  <c r="W435" i="8"/>
  <c r="W436" i="8"/>
  <c r="W437" i="8"/>
  <c r="W438" i="8"/>
  <c r="W439" i="8"/>
  <c r="W440" i="8"/>
  <c r="W441" i="8"/>
  <c r="W442" i="8"/>
  <c r="W443" i="8"/>
  <c r="W444" i="8"/>
  <c r="W445" i="8"/>
  <c r="W446" i="8"/>
  <c r="W447" i="8"/>
  <c r="W448" i="8"/>
  <c r="W449" i="8"/>
  <c r="W450" i="8"/>
  <c r="W451" i="8"/>
  <c r="W452" i="8"/>
  <c r="W453" i="8"/>
  <c r="W454" i="8"/>
  <c r="W455" i="8"/>
  <c r="W456" i="8"/>
  <c r="W457" i="8"/>
  <c r="W458" i="8"/>
  <c r="W459" i="8"/>
  <c r="W460" i="8"/>
  <c r="W461" i="8"/>
  <c r="W462" i="8"/>
  <c r="W463" i="8"/>
  <c r="W464" i="8"/>
  <c r="W465" i="8"/>
  <c r="W466" i="8"/>
  <c r="W467" i="8"/>
  <c r="W468" i="8"/>
  <c r="W469" i="8"/>
  <c r="W470" i="8"/>
  <c r="W471" i="8"/>
  <c r="W472" i="8"/>
  <c r="W473" i="8"/>
  <c r="W474" i="8"/>
  <c r="W475" i="8"/>
  <c r="W476" i="8"/>
  <c r="W477" i="8"/>
  <c r="W478" i="8"/>
  <c r="W479" i="8"/>
  <c r="W480" i="8"/>
  <c r="W481" i="8"/>
  <c r="W482" i="8"/>
  <c r="W483" i="8"/>
  <c r="W484" i="8"/>
  <c r="W485" i="8"/>
  <c r="W486" i="8"/>
  <c r="W487" i="8"/>
  <c r="W488" i="8"/>
  <c r="W489" i="8"/>
  <c r="W490" i="8"/>
  <c r="W491" i="8"/>
  <c r="W492" i="8"/>
  <c r="W493" i="8"/>
  <c r="W494" i="8"/>
  <c r="W495" i="8"/>
  <c r="W496" i="8"/>
  <c r="W497" i="8"/>
  <c r="W498" i="8"/>
  <c r="W499" i="8"/>
  <c r="W500" i="8"/>
  <c r="W501" i="8"/>
  <c r="W502" i="8"/>
  <c r="W503" i="8"/>
  <c r="W504" i="8"/>
  <c r="W505" i="8"/>
  <c r="W506" i="8"/>
  <c r="W507" i="8"/>
  <c r="W508" i="8"/>
  <c r="W509" i="8"/>
  <c r="W510" i="8"/>
  <c r="W511" i="8"/>
  <c r="W512" i="8"/>
  <c r="W513" i="8"/>
  <c r="W514" i="8"/>
  <c r="W515" i="8"/>
  <c r="W516" i="8"/>
  <c r="W517" i="8"/>
  <c r="W518" i="8"/>
  <c r="W519" i="8"/>
  <c r="W520" i="8"/>
  <c r="W521" i="8"/>
  <c r="W522" i="8"/>
  <c r="W523" i="8"/>
  <c r="W524" i="8"/>
  <c r="W525" i="8"/>
  <c r="W526" i="8"/>
  <c r="W527" i="8"/>
  <c r="W528" i="8"/>
  <c r="W529" i="8"/>
  <c r="W530" i="8"/>
  <c r="W531" i="8"/>
  <c r="W532" i="8"/>
  <c r="W533" i="8"/>
  <c r="W534" i="8"/>
  <c r="W535" i="8"/>
  <c r="W536" i="8"/>
  <c r="W537" i="8"/>
  <c r="W538" i="8"/>
  <c r="W539" i="8"/>
  <c r="W540" i="8"/>
  <c r="W541" i="8"/>
  <c r="W542" i="8"/>
  <c r="W543" i="8"/>
  <c r="W544" i="8"/>
  <c r="W545" i="8"/>
  <c r="W546" i="8"/>
  <c r="W547" i="8"/>
  <c r="W548" i="8"/>
  <c r="W549" i="8"/>
  <c r="W550" i="8"/>
  <c r="W551" i="8"/>
  <c r="W552" i="8"/>
  <c r="W553" i="8"/>
  <c r="W554" i="8"/>
  <c r="W555" i="8"/>
  <c r="W556" i="8"/>
  <c r="W557" i="8"/>
  <c r="W558" i="8"/>
  <c r="W559" i="8"/>
  <c r="W560" i="8"/>
  <c r="W561" i="8"/>
  <c r="W562" i="8"/>
  <c r="W563" i="8"/>
  <c r="W564" i="8"/>
  <c r="W565" i="8"/>
  <c r="W566" i="8"/>
  <c r="W567" i="8"/>
  <c r="W568" i="8"/>
  <c r="W569" i="8"/>
  <c r="W570" i="8"/>
  <c r="W571" i="8"/>
  <c r="W572" i="8"/>
  <c r="W573" i="8"/>
  <c r="W574" i="8"/>
  <c r="W575" i="8"/>
  <c r="W576" i="8"/>
  <c r="W577" i="8"/>
  <c r="W578" i="8"/>
  <c r="W579" i="8"/>
  <c r="W580" i="8"/>
  <c r="W581" i="8"/>
  <c r="W582" i="8"/>
  <c r="W583" i="8"/>
  <c r="W584" i="8"/>
  <c r="W585" i="8"/>
  <c r="W586" i="8"/>
  <c r="W587" i="8"/>
  <c r="W588" i="8"/>
  <c r="W589" i="8"/>
  <c r="W590" i="8"/>
  <c r="W591" i="8"/>
  <c r="W592" i="8"/>
  <c r="W593" i="8"/>
  <c r="W594" i="8"/>
  <c r="W595" i="8"/>
  <c r="W596" i="8"/>
  <c r="W597" i="8"/>
  <c r="W598" i="8"/>
  <c r="W599" i="8"/>
  <c r="W600" i="8"/>
  <c r="W601" i="8"/>
  <c r="W602" i="8"/>
  <c r="W603" i="8"/>
  <c r="W604" i="8"/>
  <c r="W605" i="8"/>
  <c r="W606" i="8"/>
  <c r="W607" i="8"/>
  <c r="W608" i="8"/>
  <c r="W609" i="8"/>
  <c r="W610" i="8"/>
  <c r="W611" i="8"/>
  <c r="W612" i="8"/>
  <c r="W613" i="8"/>
  <c r="W614" i="8"/>
  <c r="W615" i="8"/>
  <c r="W616" i="8"/>
  <c r="W617" i="8"/>
  <c r="W618" i="8"/>
  <c r="W619" i="8"/>
  <c r="W620" i="8"/>
  <c r="W621" i="8"/>
  <c r="W622" i="8"/>
  <c r="W623" i="8"/>
  <c r="W624" i="8"/>
  <c r="W625" i="8"/>
  <c r="W626" i="8"/>
  <c r="W627" i="8"/>
  <c r="W628" i="8"/>
  <c r="W629" i="8"/>
  <c r="W630" i="8"/>
  <c r="W631" i="8"/>
  <c r="W632" i="8"/>
  <c r="W633" i="8"/>
  <c r="W634" i="8"/>
  <c r="W635" i="8"/>
  <c r="W636" i="8"/>
  <c r="W637" i="8"/>
  <c r="W638" i="8"/>
  <c r="W639" i="8"/>
  <c r="W640" i="8"/>
  <c r="W641" i="8"/>
  <c r="W642" i="8"/>
  <c r="W643" i="8"/>
  <c r="W644" i="8"/>
  <c r="W645" i="8"/>
  <c r="W646" i="8"/>
  <c r="W647" i="8"/>
  <c r="W648" i="8"/>
  <c r="W649" i="8"/>
  <c r="W650" i="8"/>
  <c r="W651" i="8"/>
  <c r="W652" i="8"/>
  <c r="W653" i="8"/>
  <c r="W654" i="8"/>
  <c r="W655" i="8"/>
  <c r="W656" i="8"/>
  <c r="W657" i="8"/>
  <c r="W658" i="8"/>
  <c r="W659" i="8"/>
  <c r="W660" i="8"/>
  <c r="W661" i="8"/>
  <c r="W662" i="8"/>
  <c r="W663" i="8"/>
  <c r="W664" i="8"/>
  <c r="W665" i="8"/>
  <c r="W666" i="8"/>
  <c r="W667" i="8"/>
  <c r="W668" i="8"/>
  <c r="W669" i="8"/>
  <c r="W670" i="8"/>
  <c r="W671" i="8"/>
  <c r="W672" i="8"/>
  <c r="W673" i="8"/>
  <c r="W674" i="8"/>
  <c r="W675" i="8"/>
  <c r="W676" i="8"/>
  <c r="W677" i="8"/>
  <c r="W678" i="8"/>
  <c r="W679" i="8"/>
  <c r="W680" i="8"/>
  <c r="W681" i="8"/>
  <c r="W682" i="8"/>
  <c r="W683" i="8"/>
  <c r="W684" i="8"/>
  <c r="W685" i="8"/>
  <c r="W686" i="8"/>
  <c r="W687" i="8"/>
  <c r="W688" i="8"/>
  <c r="W689" i="8"/>
  <c r="W690" i="8"/>
  <c r="W691" i="8"/>
  <c r="W692" i="8"/>
  <c r="W693" i="8"/>
  <c r="W694" i="8"/>
  <c r="W695" i="8"/>
  <c r="W696" i="8"/>
  <c r="W697" i="8"/>
  <c r="W698" i="8"/>
  <c r="W699" i="8"/>
  <c r="W700" i="8"/>
  <c r="W701" i="8"/>
  <c r="W702" i="8"/>
  <c r="W703" i="8"/>
  <c r="W704" i="8"/>
  <c r="W705" i="8"/>
  <c r="W706" i="8"/>
  <c r="W707" i="8"/>
  <c r="W708" i="8"/>
  <c r="W709" i="8"/>
  <c r="W710" i="8"/>
  <c r="W711" i="8"/>
  <c r="W712" i="8"/>
  <c r="W713" i="8"/>
  <c r="W714" i="8"/>
  <c r="W715" i="8"/>
  <c r="W716" i="8"/>
  <c r="W717" i="8"/>
  <c r="W718" i="8"/>
  <c r="W719" i="8"/>
  <c r="W720" i="8"/>
  <c r="W721" i="8"/>
  <c r="W722" i="8"/>
  <c r="W723" i="8"/>
  <c r="W724" i="8"/>
  <c r="W725" i="8"/>
  <c r="W726" i="8"/>
  <c r="W727" i="8"/>
  <c r="W728" i="8"/>
  <c r="W729" i="8"/>
  <c r="W730" i="8"/>
  <c r="W731" i="8"/>
  <c r="W732" i="8"/>
  <c r="W733" i="8"/>
  <c r="W734" i="8"/>
  <c r="W735" i="8"/>
  <c r="W736" i="8"/>
  <c r="W737" i="8"/>
  <c r="W738" i="8"/>
  <c r="W739" i="8"/>
  <c r="W740" i="8"/>
  <c r="W741" i="8"/>
  <c r="W742" i="8"/>
  <c r="W743" i="8"/>
  <c r="W744" i="8"/>
  <c r="W745" i="8"/>
  <c r="W746" i="8"/>
  <c r="W747" i="8"/>
  <c r="W748" i="8"/>
  <c r="W749" i="8"/>
  <c r="W750" i="8"/>
  <c r="W751" i="8"/>
  <c r="W752" i="8"/>
  <c r="W753" i="8"/>
  <c r="W754" i="8"/>
  <c r="W755" i="8"/>
  <c r="W756" i="8"/>
  <c r="W757" i="8"/>
  <c r="W758" i="8"/>
  <c r="W759" i="8"/>
  <c r="W760" i="8"/>
  <c r="W761" i="8"/>
  <c r="W762" i="8"/>
  <c r="W763" i="8"/>
  <c r="W764" i="8"/>
  <c r="W765" i="8"/>
  <c r="W766" i="8"/>
  <c r="W767" i="8"/>
  <c r="W768" i="8"/>
  <c r="W769" i="8"/>
  <c r="W770" i="8"/>
  <c r="W771" i="8"/>
  <c r="W772" i="8"/>
  <c r="W773" i="8"/>
  <c r="W774" i="8"/>
  <c r="W775" i="8"/>
  <c r="W776" i="8"/>
  <c r="W777" i="8"/>
  <c r="W778" i="8"/>
  <c r="W779" i="8"/>
  <c r="W780" i="8"/>
  <c r="W781" i="8"/>
  <c r="W782" i="8"/>
  <c r="W783" i="8"/>
  <c r="W784" i="8"/>
  <c r="W785" i="8"/>
  <c r="W786" i="8"/>
  <c r="W787" i="8"/>
  <c r="W788" i="8"/>
  <c r="W789" i="8"/>
  <c r="W790" i="8"/>
  <c r="W791" i="8"/>
  <c r="W792" i="8"/>
  <c r="W793" i="8"/>
  <c r="W794" i="8"/>
  <c r="W795" i="8"/>
  <c r="W796" i="8"/>
  <c r="W797" i="8"/>
  <c r="W798" i="8"/>
  <c r="W799" i="8"/>
  <c r="W800" i="8"/>
  <c r="W801" i="8"/>
  <c r="W802" i="8"/>
  <c r="W803" i="8"/>
  <c r="W804" i="8"/>
  <c r="W805" i="8"/>
  <c r="W806" i="8"/>
  <c r="W807" i="8"/>
  <c r="W808" i="8"/>
  <c r="W809" i="8"/>
  <c r="W810" i="8"/>
  <c r="W811" i="8"/>
  <c r="W812" i="8"/>
  <c r="W813" i="8"/>
  <c r="W814" i="8"/>
  <c r="W815" i="8"/>
  <c r="W816" i="8"/>
  <c r="W817" i="8"/>
  <c r="W818" i="8"/>
  <c r="W819" i="8"/>
  <c r="W820" i="8"/>
  <c r="W821" i="8"/>
  <c r="W822" i="8"/>
  <c r="W823" i="8"/>
  <c r="W824" i="8"/>
  <c r="W825" i="8"/>
  <c r="W826" i="8"/>
  <c r="W827" i="8"/>
  <c r="W828" i="8"/>
  <c r="W829" i="8"/>
  <c r="W830" i="8"/>
  <c r="W831" i="8"/>
  <c r="W832" i="8"/>
  <c r="W833" i="8"/>
  <c r="W834" i="8"/>
  <c r="W835" i="8"/>
  <c r="W836" i="8"/>
  <c r="W837" i="8"/>
  <c r="W838" i="8"/>
  <c r="W839" i="8"/>
  <c r="W840" i="8"/>
  <c r="W841" i="8"/>
  <c r="W842" i="8"/>
  <c r="W843" i="8"/>
  <c r="W844" i="8"/>
  <c r="W845" i="8"/>
  <c r="W846" i="8"/>
  <c r="W847" i="8"/>
  <c r="W848" i="8"/>
  <c r="W849" i="8"/>
  <c r="W850" i="8"/>
  <c r="W851" i="8"/>
  <c r="W852" i="8"/>
  <c r="W853" i="8"/>
  <c r="W854" i="8"/>
  <c r="W855" i="8"/>
  <c r="W856" i="8"/>
  <c r="W857" i="8"/>
  <c r="W858" i="8"/>
  <c r="W859" i="8"/>
  <c r="W860" i="8"/>
  <c r="W861" i="8"/>
  <c r="W862" i="8"/>
  <c r="W863" i="8"/>
  <c r="W864" i="8"/>
  <c r="W865" i="8"/>
  <c r="W866" i="8"/>
  <c r="W867" i="8"/>
  <c r="W868" i="8"/>
  <c r="W869" i="8"/>
  <c r="W870" i="8"/>
  <c r="W871" i="8"/>
  <c r="W872" i="8"/>
  <c r="W873" i="8"/>
  <c r="W874" i="8"/>
  <c r="W875" i="8"/>
  <c r="W876" i="8"/>
  <c r="W877" i="8"/>
  <c r="W878" i="8"/>
  <c r="W879" i="8"/>
  <c r="W880" i="8"/>
  <c r="W881" i="8"/>
  <c r="W882" i="8"/>
  <c r="W883" i="8"/>
  <c r="W884" i="8"/>
  <c r="W885" i="8"/>
  <c r="W886" i="8"/>
  <c r="W887" i="8"/>
  <c r="W888" i="8"/>
  <c r="W889" i="8"/>
  <c r="W890" i="8"/>
  <c r="W891" i="8"/>
  <c r="W892" i="8"/>
  <c r="W893" i="8"/>
  <c r="W894" i="8"/>
  <c r="W895" i="8"/>
  <c r="W896" i="8"/>
  <c r="W897" i="8"/>
  <c r="W898" i="8"/>
  <c r="W899" i="8"/>
  <c r="W900" i="8"/>
  <c r="W901" i="8"/>
  <c r="W902" i="8"/>
  <c r="W903" i="8"/>
  <c r="W904" i="8"/>
  <c r="W905" i="8"/>
  <c r="W906" i="8"/>
  <c r="W907" i="8"/>
  <c r="W908" i="8"/>
  <c r="W909" i="8"/>
  <c r="W910" i="8"/>
  <c r="W911" i="8"/>
  <c r="W912" i="8"/>
  <c r="W913" i="8"/>
  <c r="W914" i="8"/>
  <c r="W915" i="8"/>
  <c r="W916" i="8"/>
  <c r="W917" i="8"/>
  <c r="W918" i="8"/>
  <c r="W919" i="8"/>
  <c r="W920" i="8"/>
  <c r="W921" i="8"/>
  <c r="W922" i="8"/>
  <c r="W923" i="8"/>
  <c r="W924" i="8"/>
  <c r="W925" i="8"/>
  <c r="W926" i="8"/>
  <c r="W927" i="8"/>
  <c r="W928" i="8"/>
  <c r="W929" i="8"/>
  <c r="W930" i="8"/>
  <c r="W931" i="8"/>
  <c r="W932" i="8"/>
  <c r="W933" i="8"/>
  <c r="W934" i="8"/>
  <c r="W935" i="8"/>
  <c r="W936" i="8"/>
  <c r="W937" i="8"/>
  <c r="W938" i="8"/>
  <c r="W939" i="8"/>
  <c r="W940" i="8"/>
  <c r="W941" i="8"/>
  <c r="W942" i="8"/>
  <c r="W943" i="8"/>
  <c r="W944" i="8"/>
  <c r="W945" i="8"/>
  <c r="W946" i="8"/>
  <c r="W947" i="8"/>
  <c r="W948" i="8"/>
  <c r="W949" i="8"/>
  <c r="W950" i="8"/>
  <c r="W951" i="8"/>
  <c r="W952" i="8"/>
  <c r="W953" i="8"/>
  <c r="W954" i="8"/>
  <c r="W955" i="8"/>
  <c r="W956" i="8"/>
  <c r="W957" i="8"/>
  <c r="W958" i="8"/>
  <c r="W959" i="8"/>
  <c r="W960" i="8"/>
  <c r="W961" i="8"/>
  <c r="W962" i="8"/>
  <c r="W963" i="8"/>
  <c r="W964" i="8"/>
  <c r="W965" i="8"/>
  <c r="W966" i="8"/>
  <c r="W967" i="8"/>
  <c r="W968" i="8"/>
  <c r="W969" i="8"/>
  <c r="W970" i="8"/>
  <c r="W971" i="8"/>
  <c r="W972" i="8"/>
  <c r="W973" i="8"/>
  <c r="W974" i="8"/>
  <c r="W975" i="8"/>
  <c r="W976" i="8"/>
  <c r="W977" i="8"/>
  <c r="W978" i="8"/>
  <c r="W979" i="8"/>
  <c r="W980" i="8"/>
  <c r="W981" i="8"/>
  <c r="W982" i="8"/>
  <c r="W983" i="8"/>
  <c r="W984" i="8"/>
  <c r="W985" i="8"/>
  <c r="W986" i="8"/>
  <c r="W987" i="8"/>
  <c r="W988" i="8"/>
  <c r="W989" i="8"/>
  <c r="W990" i="8"/>
  <c r="W991" i="8"/>
  <c r="W992" i="8"/>
  <c r="W993" i="8"/>
  <c r="W994" i="8"/>
  <c r="W995" i="8"/>
  <c r="W996" i="8"/>
  <c r="W997" i="8"/>
  <c r="W998" i="8"/>
  <c r="W999" i="8"/>
  <c r="W1000" i="8"/>
  <c r="W1001" i="8"/>
  <c r="W1002" i="8"/>
  <c r="W1003" i="8"/>
  <c r="W1004" i="8"/>
  <c r="W1005" i="8"/>
  <c r="W1006" i="8"/>
  <c r="W1007" i="8"/>
  <c r="W1008" i="8"/>
  <c r="W1009" i="8"/>
  <c r="W1010" i="8"/>
  <c r="W1011" i="8"/>
  <c r="W1012" i="8"/>
  <c r="W1013" i="8"/>
  <c r="W1014" i="8"/>
  <c r="W1015" i="8"/>
  <c r="W1016" i="8"/>
  <c r="W1017" i="8"/>
  <c r="W1018" i="8"/>
  <c r="W1019" i="8"/>
  <c r="W1020" i="8"/>
  <c r="W1021" i="8"/>
  <c r="W1022" i="8"/>
  <c r="W1023" i="8"/>
  <c r="W1024" i="8"/>
  <c r="W1025" i="8"/>
  <c r="W1026" i="8"/>
  <c r="W1027" i="8"/>
  <c r="W1028" i="8"/>
  <c r="W1029" i="8"/>
  <c r="W1030" i="8"/>
  <c r="W1031" i="8"/>
  <c r="W1032" i="8"/>
  <c r="W1033" i="8"/>
  <c r="W1034" i="8"/>
  <c r="W1035" i="8"/>
  <c r="W1036" i="8"/>
  <c r="W1037" i="8"/>
  <c r="W1038" i="8"/>
  <c r="W1039" i="8"/>
  <c r="W1040" i="8"/>
  <c r="W1041" i="8"/>
  <c r="W1042" i="8"/>
  <c r="W1043" i="8"/>
  <c r="W1044" i="8"/>
  <c r="W1045" i="8"/>
  <c r="W1046" i="8"/>
  <c r="W1047" i="8"/>
  <c r="W1048" i="8"/>
  <c r="W1049" i="8"/>
  <c r="W1050" i="8"/>
  <c r="W1051" i="8"/>
  <c r="W1052" i="8"/>
  <c r="W1053" i="8"/>
  <c r="W1054" i="8"/>
  <c r="W1055" i="8"/>
  <c r="W1056" i="8"/>
  <c r="W1057" i="8"/>
  <c r="W1058" i="8"/>
  <c r="W1059" i="8"/>
  <c r="W1060" i="8"/>
  <c r="W1061" i="8"/>
  <c r="W1062" i="8"/>
  <c r="W1063" i="8"/>
  <c r="W1064" i="8"/>
  <c r="W1065" i="8"/>
  <c r="W1066" i="8"/>
  <c r="W1067" i="8"/>
  <c r="W1068" i="8"/>
  <c r="W1069" i="8"/>
  <c r="W1070" i="8"/>
  <c r="W1071" i="8"/>
  <c r="W1072" i="8"/>
  <c r="W1073" i="8"/>
  <c r="W1074" i="8"/>
  <c r="W1075" i="8"/>
  <c r="W1076" i="8"/>
  <c r="W1077" i="8"/>
  <c r="W1078" i="8"/>
  <c r="W1079" i="8"/>
  <c r="W1080" i="8"/>
  <c r="W1081" i="8"/>
  <c r="W1082" i="8"/>
  <c r="W1083" i="8"/>
  <c r="W1084" i="8"/>
  <c r="W1085" i="8"/>
  <c r="W1086" i="8"/>
  <c r="W1087" i="8"/>
  <c r="W1088" i="8"/>
  <c r="W1089" i="8"/>
  <c r="W1090" i="8"/>
  <c r="W1091" i="8"/>
  <c r="W1092" i="8"/>
  <c r="W1093" i="8"/>
  <c r="W1094" i="8"/>
  <c r="W1095" i="8"/>
  <c r="W1096" i="8"/>
  <c r="W1097" i="8"/>
  <c r="W1098" i="8"/>
  <c r="W1099" i="8"/>
  <c r="W1100" i="8"/>
  <c r="W1101" i="8"/>
  <c r="W1102" i="8"/>
  <c r="W1103" i="8"/>
  <c r="W1104" i="8"/>
  <c r="W1105" i="8"/>
  <c r="W1106" i="8"/>
  <c r="W1107" i="8"/>
  <c r="W1108" i="8"/>
  <c r="W1109" i="8"/>
  <c r="W1110" i="8"/>
  <c r="W1111" i="8"/>
  <c r="W1112" i="8"/>
  <c r="W1113" i="8"/>
  <c r="W1114" i="8"/>
  <c r="W1115" i="8"/>
  <c r="W1116" i="8"/>
  <c r="W1117" i="8"/>
  <c r="W1118" i="8"/>
  <c r="W1119" i="8"/>
  <c r="W1120" i="8"/>
  <c r="W1121" i="8"/>
  <c r="W1122" i="8"/>
  <c r="W1123" i="8"/>
  <c r="W1124" i="8"/>
  <c r="W1125" i="8"/>
  <c r="W1126" i="8"/>
  <c r="W1127" i="8"/>
  <c r="W1128" i="8"/>
  <c r="W1129" i="8"/>
  <c r="W1130" i="8"/>
  <c r="W1131" i="8"/>
  <c r="W1132" i="8"/>
  <c r="W1133" i="8"/>
  <c r="W1134" i="8"/>
  <c r="W1135" i="8"/>
  <c r="W1136" i="8"/>
  <c r="W1137" i="8"/>
  <c r="W1138" i="8"/>
  <c r="W1139" i="8"/>
  <c r="W1140" i="8"/>
  <c r="W1141" i="8"/>
  <c r="W1142" i="8"/>
  <c r="W1143" i="8"/>
  <c r="W1144" i="8"/>
  <c r="W1145" i="8"/>
  <c r="W1146" i="8"/>
  <c r="W1147" i="8"/>
  <c r="W1148" i="8"/>
  <c r="W1149" i="8"/>
  <c r="W1150" i="8"/>
  <c r="W1151" i="8"/>
  <c r="W1152" i="8"/>
  <c r="W1153" i="8"/>
  <c r="W1154" i="8"/>
  <c r="W1155" i="8"/>
  <c r="W1156" i="8"/>
  <c r="W1157" i="8"/>
  <c r="W1158" i="8"/>
  <c r="W1159" i="8"/>
  <c r="W1160" i="8"/>
  <c r="W1161" i="8"/>
  <c r="W1162" i="8"/>
  <c r="W1163" i="8"/>
  <c r="W1164" i="8"/>
  <c r="W1165" i="8"/>
  <c r="W1166" i="8"/>
  <c r="W1167" i="8"/>
  <c r="W1168" i="8"/>
  <c r="W1169" i="8"/>
  <c r="W1170" i="8"/>
  <c r="W1171" i="8"/>
  <c r="W1172" i="8"/>
  <c r="W1173" i="8"/>
  <c r="W1174" i="8"/>
  <c r="W1175" i="8"/>
  <c r="W1176" i="8"/>
  <c r="W1177" i="8"/>
  <c r="W1178" i="8"/>
  <c r="W1179" i="8"/>
  <c r="W1180" i="8"/>
  <c r="W1181" i="8"/>
  <c r="W1182" i="8"/>
  <c r="W1183" i="8"/>
  <c r="W1184" i="8"/>
  <c r="W1185" i="8"/>
  <c r="W1186" i="8"/>
  <c r="W1187" i="8"/>
  <c r="W1188" i="8"/>
  <c r="W1189" i="8"/>
  <c r="W1190" i="8"/>
  <c r="W1191" i="8"/>
  <c r="W1192" i="8"/>
  <c r="W1193" i="8"/>
  <c r="W1194" i="8"/>
  <c r="W1195" i="8"/>
  <c r="W1196" i="8"/>
  <c r="W1197" i="8"/>
  <c r="W1198" i="8"/>
  <c r="W1199" i="8"/>
  <c r="W1200" i="8"/>
  <c r="W1201" i="8"/>
  <c r="W1202" i="8"/>
  <c r="W1203" i="8"/>
  <c r="W1204" i="8"/>
  <c r="W1205" i="8"/>
  <c r="W1206" i="8"/>
  <c r="W1207" i="8"/>
  <c r="W1208" i="8"/>
  <c r="W1209" i="8"/>
  <c r="W1210" i="8"/>
  <c r="W1211" i="8"/>
  <c r="W1212" i="8"/>
  <c r="W1213" i="8"/>
  <c r="W1214" i="8"/>
  <c r="W1215" i="8"/>
  <c r="W1216" i="8"/>
  <c r="W1217" i="8"/>
  <c r="W1218" i="8"/>
  <c r="W1219" i="8"/>
  <c r="W1220" i="8"/>
  <c r="W1221" i="8"/>
  <c r="W1222" i="8"/>
  <c r="W1223" i="8"/>
  <c r="W1224" i="8"/>
  <c r="W1225" i="8"/>
  <c r="W1226" i="8"/>
  <c r="W1227" i="8"/>
  <c r="W1228" i="8"/>
  <c r="W1229" i="8"/>
  <c r="W1230" i="8"/>
  <c r="W1231" i="8"/>
  <c r="W1232" i="8"/>
  <c r="W1233" i="8"/>
  <c r="W1234" i="8"/>
  <c r="W1235" i="8"/>
  <c r="W1236" i="8"/>
  <c r="W1237" i="8"/>
  <c r="W1238" i="8"/>
  <c r="W1239" i="8"/>
  <c r="W1240" i="8"/>
  <c r="W1241" i="8"/>
  <c r="W1242" i="8"/>
  <c r="W1243" i="8"/>
  <c r="W1244" i="8"/>
  <c r="W1245" i="8"/>
  <c r="W1246" i="8"/>
  <c r="W1247" i="8"/>
  <c r="W1248" i="8"/>
  <c r="W1249" i="8"/>
  <c r="W1250" i="8"/>
  <c r="W1251" i="8"/>
  <c r="W1252" i="8"/>
  <c r="W1253" i="8"/>
  <c r="W1254" i="8"/>
  <c r="W1255" i="8"/>
  <c r="W1256" i="8"/>
  <c r="W1257" i="8"/>
  <c r="W1258" i="8"/>
  <c r="W1259" i="8"/>
  <c r="W1260" i="8"/>
  <c r="W1261" i="8"/>
  <c r="W1262" i="8"/>
  <c r="W1263" i="8"/>
  <c r="W1264" i="8"/>
  <c r="W1265" i="8"/>
  <c r="W1266" i="8"/>
  <c r="W1267" i="8"/>
  <c r="W1268" i="8"/>
  <c r="W1269" i="8"/>
  <c r="W1270" i="8"/>
  <c r="W1271" i="8"/>
  <c r="W1272" i="8"/>
  <c r="W1273" i="8"/>
  <c r="W1274" i="8"/>
  <c r="W1275" i="8"/>
  <c r="W1276" i="8"/>
  <c r="W1277" i="8"/>
  <c r="W1278" i="8"/>
  <c r="W1279" i="8"/>
  <c r="W1280" i="8"/>
  <c r="W1281" i="8"/>
  <c r="W1282" i="8"/>
  <c r="W1283" i="8"/>
  <c r="W1284" i="8"/>
  <c r="W1285" i="8"/>
  <c r="W1286" i="8"/>
  <c r="W1287" i="8"/>
  <c r="W1288" i="8"/>
  <c r="W1289" i="8"/>
  <c r="W1290" i="8"/>
  <c r="W1291" i="8"/>
  <c r="W1292" i="8"/>
  <c r="W1293" i="8"/>
  <c r="W1294" i="8"/>
  <c r="W1295" i="8"/>
  <c r="W1296" i="8"/>
  <c r="W1297" i="8"/>
  <c r="W1298" i="8"/>
  <c r="W1299" i="8"/>
  <c r="W1300" i="8"/>
  <c r="W1301" i="8"/>
  <c r="W1302" i="8"/>
  <c r="W1303" i="8"/>
  <c r="W1304" i="8"/>
  <c r="W1305" i="8"/>
  <c r="W1306" i="8"/>
  <c r="W1307" i="8"/>
  <c r="W1308" i="8"/>
  <c r="W1309" i="8"/>
  <c r="W1310" i="8"/>
  <c r="W1311" i="8"/>
  <c r="W1312" i="8"/>
  <c r="W1313" i="8"/>
  <c r="W1314" i="8"/>
  <c r="W1315" i="8"/>
  <c r="W1316" i="8"/>
  <c r="W1317" i="8"/>
  <c r="W1318" i="8"/>
  <c r="W1319" i="8"/>
  <c r="W1320" i="8"/>
  <c r="W1321" i="8"/>
  <c r="W1322" i="8"/>
  <c r="W1323" i="8"/>
  <c r="W1324" i="8"/>
  <c r="W1325" i="8"/>
  <c r="W1326" i="8"/>
  <c r="W1327" i="8"/>
  <c r="W1328" i="8"/>
  <c r="W1329" i="8"/>
  <c r="W1330" i="8"/>
  <c r="W1331" i="8"/>
  <c r="W1332" i="8"/>
  <c r="W1333" i="8"/>
  <c r="W1334" i="8"/>
  <c r="W1335" i="8"/>
  <c r="W1336" i="8"/>
  <c r="W1337" i="8"/>
  <c r="W1338" i="8"/>
  <c r="W1339" i="8"/>
  <c r="W1340" i="8"/>
  <c r="W1341" i="8"/>
  <c r="W1342" i="8"/>
  <c r="W1343" i="8"/>
  <c r="W1344" i="8"/>
  <c r="W1345" i="8"/>
  <c r="W1346" i="8"/>
  <c r="W1347" i="8"/>
  <c r="W1348" i="8"/>
  <c r="W1349" i="8"/>
  <c r="W1350" i="8"/>
  <c r="W1351" i="8"/>
  <c r="W1352" i="8"/>
  <c r="W1353" i="8"/>
  <c r="W1354" i="8"/>
  <c r="W1355" i="8"/>
  <c r="W1356" i="8"/>
  <c r="W1357" i="8"/>
  <c r="W1358" i="8"/>
  <c r="W1359" i="8"/>
  <c r="W1360" i="8"/>
  <c r="W1361" i="8"/>
  <c r="W1362" i="8"/>
  <c r="W1363" i="8"/>
  <c r="W1364" i="8"/>
  <c r="W1365" i="8"/>
  <c r="W1366" i="8"/>
  <c r="W1367" i="8"/>
  <c r="W1368" i="8"/>
  <c r="W1369" i="8"/>
  <c r="W1370" i="8"/>
  <c r="W1371" i="8"/>
  <c r="W1372" i="8"/>
  <c r="W1373" i="8"/>
  <c r="W1374" i="8"/>
  <c r="W1375" i="8"/>
  <c r="W1376" i="8"/>
  <c r="W1377" i="8"/>
  <c r="W1378" i="8"/>
  <c r="W1379" i="8"/>
  <c r="W1380" i="8"/>
  <c r="W1381" i="8"/>
  <c r="W1382" i="8"/>
  <c r="W1383" i="8"/>
  <c r="W1384" i="8"/>
  <c r="W1385" i="8"/>
  <c r="W1386" i="8"/>
  <c r="W1387" i="8"/>
  <c r="W1388" i="8"/>
  <c r="W1389" i="8"/>
  <c r="W1390" i="8"/>
  <c r="W1391" i="8"/>
  <c r="W1392" i="8"/>
  <c r="W1393" i="8"/>
  <c r="W1394" i="8"/>
  <c r="W1395" i="8"/>
  <c r="W1396" i="8"/>
  <c r="W1397" i="8"/>
  <c r="W1398" i="8"/>
  <c r="W1399" i="8"/>
  <c r="W1400" i="8"/>
  <c r="W1401" i="8"/>
  <c r="W1402" i="8"/>
  <c r="W1403" i="8"/>
  <c r="W1404" i="8"/>
  <c r="W1405" i="8"/>
  <c r="W1406" i="8"/>
  <c r="W1407" i="8"/>
  <c r="W1408" i="8"/>
  <c r="W1409" i="8"/>
  <c r="W1410" i="8"/>
  <c r="W1411" i="8"/>
  <c r="W1412" i="8"/>
  <c r="W1413" i="8"/>
  <c r="W1414" i="8"/>
  <c r="W1415" i="8"/>
  <c r="W1416" i="8"/>
  <c r="W1417" i="8"/>
  <c r="W1418" i="8"/>
  <c r="W1419" i="8"/>
  <c r="W1420" i="8"/>
  <c r="W1421" i="8"/>
  <c r="W1422" i="8"/>
  <c r="W1423" i="8"/>
  <c r="W1424" i="8"/>
  <c r="W1425" i="8"/>
  <c r="W1426" i="8"/>
  <c r="W1427" i="8"/>
  <c r="W1428" i="8"/>
  <c r="W1429" i="8"/>
  <c r="W1430" i="8"/>
  <c r="W1431" i="8"/>
  <c r="W1432" i="8"/>
  <c r="W1433" i="8"/>
  <c r="W1434" i="8"/>
  <c r="W1435" i="8"/>
  <c r="W1436" i="8"/>
  <c r="W1437" i="8"/>
  <c r="W1438" i="8"/>
  <c r="W1439" i="8"/>
  <c r="W1440" i="8"/>
  <c r="W1441" i="8"/>
  <c r="W1442" i="8"/>
  <c r="W1443" i="8"/>
  <c r="W1444" i="8"/>
  <c r="W1445" i="8"/>
  <c r="W1446" i="8"/>
  <c r="W1447" i="8"/>
  <c r="W1448" i="8"/>
  <c r="W1449" i="8"/>
  <c r="W1450" i="8"/>
  <c r="W1451" i="8"/>
  <c r="W1452" i="8"/>
  <c r="W1453" i="8"/>
  <c r="W1454" i="8"/>
  <c r="W1455" i="8"/>
  <c r="W1456" i="8"/>
  <c r="W1457" i="8"/>
  <c r="W1458" i="8"/>
  <c r="W1459" i="8"/>
  <c r="W1460" i="8"/>
  <c r="W1461" i="8"/>
  <c r="W1462" i="8"/>
  <c r="W1463" i="8"/>
  <c r="W1464" i="8"/>
  <c r="W1465" i="8"/>
  <c r="W1466" i="8"/>
  <c r="W1467" i="8"/>
  <c r="W1468" i="8"/>
  <c r="W1469" i="8"/>
  <c r="W1470" i="8"/>
  <c r="W1471" i="8"/>
  <c r="W1472" i="8"/>
  <c r="W1473" i="8"/>
  <c r="W1474" i="8"/>
  <c r="W1475" i="8"/>
  <c r="W1476" i="8"/>
  <c r="W1477" i="8"/>
  <c r="W1478" i="8"/>
  <c r="W1479" i="8"/>
  <c r="W1480" i="8"/>
  <c r="W1481" i="8"/>
  <c r="W1482" i="8"/>
  <c r="W1483" i="8"/>
  <c r="W1484" i="8"/>
  <c r="W1485" i="8"/>
  <c r="W1486" i="8"/>
  <c r="W1487" i="8"/>
  <c r="W1488" i="8"/>
  <c r="W1489" i="8"/>
  <c r="W1490" i="8"/>
  <c r="W1491" i="8"/>
  <c r="W1492" i="8"/>
  <c r="W1493" i="8"/>
  <c r="W1494" i="8"/>
  <c r="W1495" i="8"/>
  <c r="W1496" i="8"/>
  <c r="W1497" i="8"/>
  <c r="W1498" i="8"/>
  <c r="W1499" i="8"/>
  <c r="W1500" i="8"/>
  <c r="W1501" i="8"/>
  <c r="W1502" i="8"/>
  <c r="W1503" i="8"/>
  <c r="W1504" i="8"/>
  <c r="W1505" i="8"/>
  <c r="W1506" i="8"/>
  <c r="W1507" i="8"/>
  <c r="W1508" i="8"/>
  <c r="W1509" i="8"/>
  <c r="W1510" i="8"/>
  <c r="W1511" i="8"/>
  <c r="W1512" i="8"/>
  <c r="W1513" i="8"/>
  <c r="W1514" i="8"/>
  <c r="W1515" i="8"/>
  <c r="W1516" i="8"/>
  <c r="W1517" i="8"/>
  <c r="W1518" i="8"/>
  <c r="W1519" i="8"/>
  <c r="W1520" i="8"/>
  <c r="W1521" i="8"/>
  <c r="W1522" i="8"/>
  <c r="W1523" i="8"/>
  <c r="W1524" i="8"/>
  <c r="W1525" i="8"/>
  <c r="W1526" i="8"/>
  <c r="W1527" i="8"/>
  <c r="W1528" i="8"/>
  <c r="W1529" i="8"/>
  <c r="W1530" i="8"/>
  <c r="W1531" i="8"/>
  <c r="W1532" i="8"/>
  <c r="W1533" i="8"/>
  <c r="W1534" i="8"/>
  <c r="W1535" i="8"/>
  <c r="W1536" i="8"/>
  <c r="W1537" i="8"/>
  <c r="W1538" i="8"/>
  <c r="W1539" i="8"/>
  <c r="W1540" i="8"/>
  <c r="W1541" i="8"/>
  <c r="W1542" i="8"/>
  <c r="W1543" i="8"/>
  <c r="W1544" i="8"/>
  <c r="W1545" i="8"/>
  <c r="W1546" i="8"/>
  <c r="W1547" i="8"/>
  <c r="W1548" i="8"/>
  <c r="W1549" i="8"/>
  <c r="W1550" i="8"/>
  <c r="W1551" i="8"/>
  <c r="W1552" i="8"/>
  <c r="W1553" i="8"/>
  <c r="W1554" i="8"/>
  <c r="W1555" i="8"/>
  <c r="W1556" i="8"/>
  <c r="W1557" i="8"/>
  <c r="W1558" i="8"/>
  <c r="W1559" i="8"/>
  <c r="W1560" i="8"/>
  <c r="W1561" i="8"/>
  <c r="W1562" i="8"/>
  <c r="W1563" i="8"/>
  <c r="W1564" i="8"/>
  <c r="W1565" i="8"/>
  <c r="W1566" i="8"/>
  <c r="W1567" i="8"/>
  <c r="W1568" i="8"/>
  <c r="W1569" i="8"/>
  <c r="W1570" i="8"/>
  <c r="W1571" i="8"/>
  <c r="W1572" i="8"/>
  <c r="W1573" i="8"/>
  <c r="W1574" i="8"/>
  <c r="W1575" i="8"/>
  <c r="W1576" i="8"/>
  <c r="W1577" i="8"/>
  <c r="W1578" i="8"/>
  <c r="W1579" i="8"/>
  <c r="W1580" i="8"/>
  <c r="W1581" i="8"/>
  <c r="W1582" i="8"/>
  <c r="W1583" i="8"/>
  <c r="W1584" i="8"/>
  <c r="W1585" i="8"/>
  <c r="W1586" i="8"/>
  <c r="W1587" i="8"/>
  <c r="W1588" i="8"/>
  <c r="W1589" i="8"/>
  <c r="W1590" i="8"/>
  <c r="W1591" i="8"/>
  <c r="W1592" i="8"/>
  <c r="W1593" i="8"/>
  <c r="W1594" i="8"/>
  <c r="W1595" i="8"/>
  <c r="W1596" i="8"/>
  <c r="W1597" i="8"/>
  <c r="W1598" i="8"/>
  <c r="W1599" i="8"/>
  <c r="W1600" i="8"/>
  <c r="W1601" i="8"/>
  <c r="W1602" i="8"/>
  <c r="W1603" i="8"/>
  <c r="W1604" i="8"/>
  <c r="W1605" i="8"/>
  <c r="W1606" i="8"/>
  <c r="W1607" i="8"/>
  <c r="W1608" i="8"/>
  <c r="W1609" i="8"/>
  <c r="W1610" i="8"/>
  <c r="W1611" i="8"/>
  <c r="W1612" i="8"/>
  <c r="W1613" i="8"/>
  <c r="W1614" i="8"/>
  <c r="W1615" i="8"/>
  <c r="W1616" i="8"/>
  <c r="W1617" i="8"/>
  <c r="W1618" i="8"/>
  <c r="W1619" i="8"/>
  <c r="W1620" i="8"/>
  <c r="W1621" i="8"/>
  <c r="W1622" i="8"/>
  <c r="W1623" i="8"/>
  <c r="W1624" i="8"/>
  <c r="W1625" i="8"/>
  <c r="W1626" i="8"/>
  <c r="W1627" i="8"/>
  <c r="W1628" i="8"/>
  <c r="W1629" i="8"/>
  <c r="W1630" i="8"/>
  <c r="W1631" i="8"/>
  <c r="W1632" i="8"/>
  <c r="W1633" i="8"/>
  <c r="W1634" i="8"/>
  <c r="W1635" i="8"/>
  <c r="W1636" i="8"/>
  <c r="W1637" i="8"/>
  <c r="W1638" i="8"/>
  <c r="W1639" i="8"/>
  <c r="W1640" i="8"/>
  <c r="W1641" i="8"/>
  <c r="W1642" i="8"/>
  <c r="W1643" i="8"/>
  <c r="W1644" i="8"/>
  <c r="W1645" i="8"/>
  <c r="W1646" i="8"/>
  <c r="W1647" i="8"/>
  <c r="W1648" i="8"/>
  <c r="W1649" i="8"/>
  <c r="W1650" i="8"/>
  <c r="W1651" i="8"/>
  <c r="W1652" i="8"/>
  <c r="W1653" i="8"/>
  <c r="W1654" i="8"/>
  <c r="W1655" i="8"/>
  <c r="W1656" i="8"/>
  <c r="W1657" i="8"/>
  <c r="W1658" i="8"/>
  <c r="W1659" i="8"/>
  <c r="W1660" i="8"/>
  <c r="W1661" i="8"/>
  <c r="W1662" i="8"/>
  <c r="W1663" i="8"/>
  <c r="W1664" i="8"/>
  <c r="W1665" i="8"/>
  <c r="W1666" i="8"/>
  <c r="W1667" i="8"/>
  <c r="W1668" i="8"/>
  <c r="W1669" i="8"/>
  <c r="W1670" i="8"/>
  <c r="W1671" i="8"/>
  <c r="W1672" i="8"/>
  <c r="W1673" i="8"/>
  <c r="W1674" i="8"/>
  <c r="W1675" i="8"/>
  <c r="W1676" i="8"/>
  <c r="W1677" i="8"/>
  <c r="W1678" i="8"/>
  <c r="W1679" i="8"/>
  <c r="W1680" i="8"/>
  <c r="W1681" i="8"/>
  <c r="W1682" i="8"/>
  <c r="W1683" i="8"/>
  <c r="W1684" i="8"/>
  <c r="W1685" i="8"/>
  <c r="W1686" i="8"/>
  <c r="W1687" i="8"/>
  <c r="W1688" i="8"/>
  <c r="W1689" i="8"/>
  <c r="W1690" i="8"/>
  <c r="W1691" i="8"/>
  <c r="W1692" i="8"/>
  <c r="W1693" i="8"/>
  <c r="W1694" i="8"/>
  <c r="W1695" i="8"/>
  <c r="W1696" i="8"/>
  <c r="W1697" i="8"/>
  <c r="W1698" i="8"/>
  <c r="W1699" i="8"/>
  <c r="W1700" i="8"/>
  <c r="W1701" i="8"/>
  <c r="W1702" i="8"/>
  <c r="W1703" i="8"/>
  <c r="W1704" i="8"/>
  <c r="W1705" i="8"/>
  <c r="W1706" i="8"/>
  <c r="W1707" i="8"/>
  <c r="W1708" i="8"/>
  <c r="W1709" i="8"/>
  <c r="W1710" i="8"/>
  <c r="W1711" i="8"/>
  <c r="W1712" i="8"/>
  <c r="W1713" i="8"/>
  <c r="W1714" i="8"/>
  <c r="W1715" i="8"/>
  <c r="W1716" i="8"/>
  <c r="W1717" i="8"/>
  <c r="W1718" i="8"/>
  <c r="W1719" i="8"/>
  <c r="W1720" i="8"/>
  <c r="W1721" i="8"/>
  <c r="W1722" i="8"/>
  <c r="W1723" i="8"/>
  <c r="W1724" i="8"/>
  <c r="W1725" i="8"/>
  <c r="W1726" i="8"/>
  <c r="W1727" i="8"/>
  <c r="W1728" i="8"/>
  <c r="W1729" i="8"/>
  <c r="W1730" i="8"/>
  <c r="W1731" i="8"/>
  <c r="W1732" i="8"/>
  <c r="W1733" i="8"/>
  <c r="W1734" i="8"/>
  <c r="W1735" i="8"/>
  <c r="W1736" i="8"/>
  <c r="W1737" i="8"/>
  <c r="W1738" i="8"/>
  <c r="W1739" i="8"/>
  <c r="W1740" i="8"/>
  <c r="W1741" i="8"/>
  <c r="W1742" i="8"/>
  <c r="W1743" i="8"/>
  <c r="W1744" i="8"/>
  <c r="W1745" i="8"/>
  <c r="W1746" i="8"/>
  <c r="W1747" i="8"/>
  <c r="W1748" i="8"/>
  <c r="W1749" i="8"/>
  <c r="W1750" i="8"/>
  <c r="W1751" i="8"/>
  <c r="W1752" i="8"/>
  <c r="W1753" i="8"/>
  <c r="W1754" i="8"/>
  <c r="W1755" i="8"/>
  <c r="W1756" i="8"/>
  <c r="W1757" i="8"/>
  <c r="W1758" i="8"/>
  <c r="W1759" i="8"/>
  <c r="W1760" i="8"/>
  <c r="W1761" i="8"/>
  <c r="W1762" i="8"/>
  <c r="W1763" i="8"/>
  <c r="W1764" i="8"/>
  <c r="W1765" i="8"/>
  <c r="W1766" i="8"/>
  <c r="W1767" i="8"/>
  <c r="W1768" i="8"/>
  <c r="W1769" i="8"/>
  <c r="W1770" i="8"/>
  <c r="W1771" i="8"/>
  <c r="W1772" i="8"/>
  <c r="W1773" i="8"/>
  <c r="W1774" i="8"/>
  <c r="W1775" i="8"/>
  <c r="W1776" i="8"/>
  <c r="W1777" i="8"/>
  <c r="W1778" i="8"/>
  <c r="W1779" i="8"/>
  <c r="W1780" i="8"/>
  <c r="W1781" i="8"/>
  <c r="W1782" i="8"/>
  <c r="W1783" i="8"/>
  <c r="W1784" i="8"/>
  <c r="W1785" i="8"/>
  <c r="W1786" i="8"/>
  <c r="W1787" i="8"/>
  <c r="W1788" i="8"/>
  <c r="W1789" i="8"/>
  <c r="W1790" i="8"/>
  <c r="W1791" i="8"/>
  <c r="W1792" i="8"/>
  <c r="W1793" i="8"/>
  <c r="W1794" i="8"/>
  <c r="W1795" i="8"/>
  <c r="W1796" i="8"/>
  <c r="W1797" i="8"/>
  <c r="W1798" i="8"/>
  <c r="W1799" i="8"/>
  <c r="W1800" i="8"/>
  <c r="W1801" i="8"/>
  <c r="W1802" i="8"/>
  <c r="W1803" i="8"/>
  <c r="W1804" i="8"/>
  <c r="W1805" i="8"/>
  <c r="W1806" i="8"/>
  <c r="W1807" i="8"/>
  <c r="W1808" i="8"/>
  <c r="W1809" i="8"/>
  <c r="W1810" i="8"/>
  <c r="W1811" i="8"/>
  <c r="W1812" i="8"/>
  <c r="W1813" i="8"/>
  <c r="W1814" i="8"/>
  <c r="W1815" i="8"/>
  <c r="W1816" i="8"/>
  <c r="W1817" i="8"/>
  <c r="W1818" i="8"/>
  <c r="W1819" i="8"/>
  <c r="W1820" i="8"/>
  <c r="W1821" i="8"/>
  <c r="W1822" i="8"/>
  <c r="W1823" i="8"/>
  <c r="W1824" i="8"/>
  <c r="W1825" i="8"/>
  <c r="W1826" i="8"/>
  <c r="W1827" i="8"/>
  <c r="W1828" i="8"/>
  <c r="W1829" i="8"/>
  <c r="W1830" i="8"/>
  <c r="W1831" i="8"/>
  <c r="W1832" i="8"/>
  <c r="W1833" i="8"/>
  <c r="W1834" i="8"/>
  <c r="W1835" i="8"/>
  <c r="W1836" i="8"/>
  <c r="W1837" i="8"/>
  <c r="W1838" i="8"/>
  <c r="W1839" i="8"/>
  <c r="W1840" i="8"/>
  <c r="W1841" i="8"/>
  <c r="W1842" i="8"/>
  <c r="W1843" i="8"/>
  <c r="W1844" i="8"/>
  <c r="W1845" i="8"/>
  <c r="W1846" i="8"/>
  <c r="W1847" i="8"/>
  <c r="W1848" i="8"/>
  <c r="W1849" i="8"/>
  <c r="W1850" i="8"/>
  <c r="W1851" i="8"/>
  <c r="W1852" i="8"/>
  <c r="W1853" i="8"/>
  <c r="W1854" i="8"/>
  <c r="W1855" i="8"/>
  <c r="W1856" i="8"/>
  <c r="W1857" i="8"/>
  <c r="W1858" i="8"/>
  <c r="W1859" i="8"/>
  <c r="W1860" i="8"/>
  <c r="W1861" i="8"/>
  <c r="W1862" i="8"/>
  <c r="W1863" i="8"/>
  <c r="W1864" i="8"/>
  <c r="W1865" i="8"/>
  <c r="W1866" i="8"/>
  <c r="W1867" i="8"/>
  <c r="W1868" i="8"/>
  <c r="W1869" i="8"/>
  <c r="W1870" i="8"/>
  <c r="W1871" i="8"/>
  <c r="W1872" i="8"/>
  <c r="W1873" i="8"/>
  <c r="W1874" i="8"/>
  <c r="W1875" i="8"/>
  <c r="W1876" i="8"/>
  <c r="W1877" i="8"/>
  <c r="W1878" i="8"/>
  <c r="W1879" i="8"/>
  <c r="W1880" i="8"/>
  <c r="W1881" i="8"/>
  <c r="W1882" i="8"/>
  <c r="W1883" i="8"/>
  <c r="W1884" i="8"/>
  <c r="W1885" i="8"/>
  <c r="W1886" i="8"/>
  <c r="W1887" i="8"/>
  <c r="W1888" i="8"/>
  <c r="W1889" i="8"/>
  <c r="W1890" i="8"/>
  <c r="W1891" i="8"/>
  <c r="W1892" i="8"/>
  <c r="W1893" i="8"/>
  <c r="W1894" i="8"/>
  <c r="W1895" i="8"/>
  <c r="W1896" i="8"/>
  <c r="W1897" i="8"/>
  <c r="W1898" i="8"/>
  <c r="W1899" i="8"/>
  <c r="W1900" i="8"/>
  <c r="W1901" i="8"/>
  <c r="W1902" i="8"/>
  <c r="W1903" i="8"/>
  <c r="W1904" i="8"/>
  <c r="W1905" i="8"/>
  <c r="W1906" i="8"/>
  <c r="W1907" i="8"/>
  <c r="W1908" i="8"/>
  <c r="W1909" i="8"/>
  <c r="W1910" i="8"/>
  <c r="W1911" i="8"/>
  <c r="W1912" i="8"/>
  <c r="W1913" i="8"/>
  <c r="W1914" i="8"/>
  <c r="W1915" i="8"/>
  <c r="W1916" i="8"/>
  <c r="W1917" i="8"/>
  <c r="W1918" i="8"/>
  <c r="W1919" i="8"/>
  <c r="W1920" i="8"/>
  <c r="W1921" i="8"/>
  <c r="W1922" i="8"/>
  <c r="W1923" i="8"/>
  <c r="W1924" i="8"/>
  <c r="W1925" i="8"/>
  <c r="W1926" i="8"/>
  <c r="W1927" i="8"/>
  <c r="W1928" i="8"/>
  <c r="W1929" i="8"/>
  <c r="W1930" i="8"/>
  <c r="W1931" i="8"/>
  <c r="W1932" i="8"/>
  <c r="W1933" i="8"/>
  <c r="W1934" i="8"/>
  <c r="W1935" i="8"/>
  <c r="W1936" i="8"/>
  <c r="W1937" i="8"/>
  <c r="W1938" i="8"/>
  <c r="W1939" i="8"/>
  <c r="W1940" i="8"/>
  <c r="W1941" i="8"/>
  <c r="W1942" i="8"/>
  <c r="W1943" i="8"/>
  <c r="W1944" i="8"/>
  <c r="W1945" i="8"/>
  <c r="W1946" i="8"/>
  <c r="W1947" i="8"/>
  <c r="W1948" i="8"/>
  <c r="W1949" i="8"/>
  <c r="W1950" i="8"/>
  <c r="W1951" i="8"/>
  <c r="W1952" i="8"/>
  <c r="W1953" i="8"/>
  <c r="W1954" i="8"/>
  <c r="W1955" i="8"/>
  <c r="W1956" i="8"/>
  <c r="W1957" i="8"/>
  <c r="W1958" i="8"/>
  <c r="W1959" i="8"/>
  <c r="W1960" i="8"/>
  <c r="W1961" i="8"/>
  <c r="W1962" i="8"/>
  <c r="W1963" i="8"/>
  <c r="W1964" i="8"/>
  <c r="W1965" i="8"/>
  <c r="W1966" i="8"/>
  <c r="W1967" i="8"/>
  <c r="W1968" i="8"/>
  <c r="W1969" i="8"/>
  <c r="W1970" i="8"/>
  <c r="W1971" i="8"/>
  <c r="W1972" i="8"/>
  <c r="W1973" i="8"/>
  <c r="W1974" i="8"/>
  <c r="W1975" i="8"/>
  <c r="W1976" i="8"/>
  <c r="W1977" i="8"/>
  <c r="W1978" i="8"/>
  <c r="W1979" i="8"/>
  <c r="W1980" i="8"/>
  <c r="W1981" i="8"/>
  <c r="W1982" i="8"/>
  <c r="W1983" i="8"/>
  <c r="W1984" i="8"/>
  <c r="W1985" i="8"/>
  <c r="W1986" i="8"/>
  <c r="W1987" i="8"/>
  <c r="W1988" i="8"/>
  <c r="W1989" i="8"/>
  <c r="W1990" i="8"/>
  <c r="W1991" i="8"/>
  <c r="W1992" i="8"/>
  <c r="W1993" i="8"/>
  <c r="W1994" i="8"/>
  <c r="W1995" i="8"/>
  <c r="W1996" i="8"/>
  <c r="W1997" i="8"/>
  <c r="W1998" i="8"/>
  <c r="W1999" i="8"/>
  <c r="W2000" i="8"/>
  <c r="W2001" i="8"/>
  <c r="X2" i="8"/>
  <c r="X3" i="8"/>
  <c r="X4" i="8"/>
  <c r="X5" i="8"/>
  <c r="X6" i="8"/>
  <c r="X7" i="8"/>
  <c r="X8" i="8"/>
  <c r="X9" i="8"/>
  <c r="X10" i="8"/>
  <c r="X11" i="8"/>
  <c r="X12" i="8"/>
  <c r="X13" i="8"/>
  <c r="X14" i="8"/>
  <c r="X15" i="8"/>
  <c r="X16" i="8"/>
  <c r="X17" i="8"/>
  <c r="X18" i="8"/>
  <c r="X19" i="8"/>
  <c r="X20" i="8"/>
  <c r="X21" i="8"/>
  <c r="X22" i="8"/>
  <c r="X23" i="8"/>
  <c r="X24" i="8"/>
  <c r="X25" i="8"/>
  <c r="X26" i="8"/>
  <c r="X27" i="8"/>
  <c r="X28" i="8"/>
  <c r="X29" i="8"/>
  <c r="X30" i="8"/>
  <c r="X31" i="8"/>
  <c r="X32" i="8"/>
  <c r="X33" i="8"/>
  <c r="X34" i="8"/>
  <c r="X35" i="8"/>
  <c r="X36" i="8"/>
  <c r="X37" i="8"/>
  <c r="X38" i="8"/>
  <c r="X39" i="8"/>
  <c r="X40" i="8"/>
  <c r="X41" i="8"/>
  <c r="X42" i="8"/>
  <c r="X43" i="8"/>
  <c r="X44" i="8"/>
  <c r="X45" i="8"/>
  <c r="X46" i="8"/>
  <c r="X47" i="8"/>
  <c r="X48" i="8"/>
  <c r="X49" i="8"/>
  <c r="X50" i="8"/>
  <c r="X51" i="8"/>
  <c r="X52" i="8"/>
  <c r="X53" i="8"/>
  <c r="X54" i="8"/>
  <c r="X55" i="8"/>
  <c r="X56" i="8"/>
  <c r="X57" i="8"/>
  <c r="X58" i="8"/>
  <c r="X59" i="8"/>
  <c r="X60" i="8"/>
  <c r="X61" i="8"/>
  <c r="X62" i="8"/>
  <c r="X63" i="8"/>
  <c r="X64" i="8"/>
  <c r="X65" i="8"/>
  <c r="X66" i="8"/>
  <c r="X67" i="8"/>
  <c r="X68" i="8"/>
  <c r="X69" i="8"/>
  <c r="X70" i="8"/>
  <c r="X71" i="8"/>
  <c r="X72" i="8"/>
  <c r="X73" i="8"/>
  <c r="X74" i="8"/>
  <c r="X75" i="8"/>
  <c r="X76" i="8"/>
  <c r="X77" i="8"/>
  <c r="X78" i="8"/>
  <c r="X79" i="8"/>
  <c r="X80" i="8"/>
  <c r="X81" i="8"/>
  <c r="X82" i="8"/>
  <c r="X83" i="8"/>
  <c r="X84" i="8"/>
  <c r="X85" i="8"/>
  <c r="X86" i="8"/>
  <c r="X87" i="8"/>
  <c r="X88" i="8"/>
  <c r="X89" i="8"/>
  <c r="X90" i="8"/>
  <c r="X91" i="8"/>
  <c r="X92" i="8"/>
  <c r="X93" i="8"/>
  <c r="X94" i="8"/>
  <c r="X95" i="8"/>
  <c r="X96" i="8"/>
  <c r="X97" i="8"/>
  <c r="X98" i="8"/>
  <c r="X99" i="8"/>
  <c r="X100" i="8"/>
  <c r="X101" i="8"/>
  <c r="X102" i="8"/>
  <c r="X103" i="8"/>
  <c r="X104" i="8"/>
  <c r="X105" i="8"/>
  <c r="X106" i="8"/>
  <c r="X107" i="8"/>
  <c r="X108" i="8"/>
  <c r="X109" i="8"/>
  <c r="X110" i="8"/>
  <c r="X111" i="8"/>
  <c r="X112" i="8"/>
  <c r="X113" i="8"/>
  <c r="X114" i="8"/>
  <c r="X115" i="8"/>
  <c r="X116" i="8"/>
  <c r="X117" i="8"/>
  <c r="X118" i="8"/>
  <c r="X119" i="8"/>
  <c r="X120" i="8"/>
  <c r="X121" i="8"/>
  <c r="X122" i="8"/>
  <c r="X123" i="8"/>
  <c r="X124" i="8"/>
  <c r="X125" i="8"/>
  <c r="X126" i="8"/>
  <c r="X127" i="8"/>
  <c r="X128" i="8"/>
  <c r="X129" i="8"/>
  <c r="X130" i="8"/>
  <c r="X131" i="8"/>
  <c r="X132" i="8"/>
  <c r="X133" i="8"/>
  <c r="X134" i="8"/>
  <c r="X135" i="8"/>
  <c r="X136" i="8"/>
  <c r="X137" i="8"/>
  <c r="X138" i="8"/>
  <c r="X139" i="8"/>
  <c r="X140" i="8"/>
  <c r="X141" i="8"/>
  <c r="X142" i="8"/>
  <c r="X143" i="8"/>
  <c r="X144" i="8"/>
  <c r="X145" i="8"/>
  <c r="X146" i="8"/>
  <c r="X147" i="8"/>
  <c r="X148" i="8"/>
  <c r="X149" i="8"/>
  <c r="X150" i="8"/>
  <c r="X151" i="8"/>
  <c r="X152" i="8"/>
  <c r="X153" i="8"/>
  <c r="X154" i="8"/>
  <c r="X155" i="8"/>
  <c r="X156" i="8"/>
  <c r="X157" i="8"/>
  <c r="X158" i="8"/>
  <c r="X159" i="8"/>
  <c r="X160" i="8"/>
  <c r="X161" i="8"/>
  <c r="X162" i="8"/>
  <c r="X163" i="8"/>
  <c r="X164" i="8"/>
  <c r="X165" i="8"/>
  <c r="X166" i="8"/>
  <c r="X167" i="8"/>
  <c r="X168" i="8"/>
  <c r="X169" i="8"/>
  <c r="X170" i="8"/>
  <c r="X171" i="8"/>
  <c r="X172" i="8"/>
  <c r="X173" i="8"/>
  <c r="X174" i="8"/>
  <c r="X175" i="8"/>
  <c r="X176" i="8"/>
  <c r="X177" i="8"/>
  <c r="X178" i="8"/>
  <c r="X179" i="8"/>
  <c r="X180" i="8"/>
  <c r="X181" i="8"/>
  <c r="X182" i="8"/>
  <c r="X183" i="8"/>
  <c r="X184" i="8"/>
  <c r="X185" i="8"/>
  <c r="X186" i="8"/>
  <c r="X187" i="8"/>
  <c r="X188" i="8"/>
  <c r="X189" i="8"/>
  <c r="X190" i="8"/>
  <c r="X191" i="8"/>
  <c r="X192" i="8"/>
  <c r="X193" i="8"/>
  <c r="X194" i="8"/>
  <c r="X195" i="8"/>
  <c r="X196" i="8"/>
  <c r="X197" i="8"/>
  <c r="X198" i="8"/>
  <c r="X199" i="8"/>
  <c r="X200" i="8"/>
  <c r="X201" i="8"/>
  <c r="X202" i="8"/>
  <c r="X203" i="8"/>
  <c r="X204" i="8"/>
  <c r="X205" i="8"/>
  <c r="X206" i="8"/>
  <c r="X207" i="8"/>
  <c r="X208" i="8"/>
  <c r="X209" i="8"/>
  <c r="X210" i="8"/>
  <c r="X211" i="8"/>
  <c r="X212" i="8"/>
  <c r="X213" i="8"/>
  <c r="X214" i="8"/>
  <c r="X215" i="8"/>
  <c r="X216" i="8"/>
  <c r="X217" i="8"/>
  <c r="X218" i="8"/>
  <c r="X219" i="8"/>
  <c r="X220" i="8"/>
  <c r="X221" i="8"/>
  <c r="X222" i="8"/>
  <c r="X223" i="8"/>
  <c r="X224" i="8"/>
  <c r="X225" i="8"/>
  <c r="X226" i="8"/>
  <c r="X227" i="8"/>
  <c r="X228" i="8"/>
  <c r="X229" i="8"/>
  <c r="X230" i="8"/>
  <c r="X231" i="8"/>
  <c r="X232" i="8"/>
  <c r="X233" i="8"/>
  <c r="X234" i="8"/>
  <c r="X235" i="8"/>
  <c r="X236" i="8"/>
  <c r="X237" i="8"/>
  <c r="X238" i="8"/>
  <c r="X239" i="8"/>
  <c r="X240" i="8"/>
  <c r="X241" i="8"/>
  <c r="X242" i="8"/>
  <c r="X243" i="8"/>
  <c r="X244" i="8"/>
  <c r="X245" i="8"/>
  <c r="X246" i="8"/>
  <c r="X247" i="8"/>
  <c r="X248" i="8"/>
  <c r="X249" i="8"/>
  <c r="X250" i="8"/>
  <c r="X251" i="8"/>
  <c r="X252" i="8"/>
  <c r="X253" i="8"/>
  <c r="X254" i="8"/>
  <c r="X255" i="8"/>
  <c r="X256" i="8"/>
  <c r="X257" i="8"/>
  <c r="X258" i="8"/>
  <c r="X259" i="8"/>
  <c r="X260" i="8"/>
  <c r="X261" i="8"/>
  <c r="X262" i="8"/>
  <c r="X263" i="8"/>
  <c r="X264" i="8"/>
  <c r="X265" i="8"/>
  <c r="X266" i="8"/>
  <c r="X267" i="8"/>
  <c r="X268" i="8"/>
  <c r="X269" i="8"/>
  <c r="X270" i="8"/>
  <c r="X271" i="8"/>
  <c r="X272" i="8"/>
  <c r="X273" i="8"/>
  <c r="X274" i="8"/>
  <c r="X275" i="8"/>
  <c r="X276" i="8"/>
  <c r="X277" i="8"/>
  <c r="X278" i="8"/>
  <c r="X279" i="8"/>
  <c r="X280" i="8"/>
  <c r="X281" i="8"/>
  <c r="X282" i="8"/>
  <c r="X283" i="8"/>
  <c r="X284" i="8"/>
  <c r="X285" i="8"/>
  <c r="X286" i="8"/>
  <c r="X287" i="8"/>
  <c r="X288" i="8"/>
  <c r="X289" i="8"/>
  <c r="X290" i="8"/>
  <c r="X291" i="8"/>
  <c r="X292" i="8"/>
  <c r="X293" i="8"/>
  <c r="X294" i="8"/>
  <c r="X295" i="8"/>
  <c r="X296" i="8"/>
  <c r="X297" i="8"/>
  <c r="X298" i="8"/>
  <c r="X299" i="8"/>
  <c r="X300" i="8"/>
  <c r="X301" i="8"/>
  <c r="X302" i="8"/>
  <c r="X303" i="8"/>
  <c r="X304" i="8"/>
  <c r="X305" i="8"/>
  <c r="X306" i="8"/>
  <c r="X307" i="8"/>
  <c r="X308" i="8"/>
  <c r="X309" i="8"/>
  <c r="X310" i="8"/>
  <c r="X311" i="8"/>
  <c r="X312" i="8"/>
  <c r="X313" i="8"/>
  <c r="X314" i="8"/>
  <c r="X315" i="8"/>
  <c r="X316" i="8"/>
  <c r="X317" i="8"/>
  <c r="X318" i="8"/>
  <c r="X319" i="8"/>
  <c r="X320" i="8"/>
  <c r="X321" i="8"/>
  <c r="X322" i="8"/>
  <c r="X323" i="8"/>
  <c r="X324" i="8"/>
  <c r="X325" i="8"/>
  <c r="X326" i="8"/>
  <c r="X327" i="8"/>
  <c r="X328" i="8"/>
  <c r="X329" i="8"/>
  <c r="X330" i="8"/>
  <c r="X331" i="8"/>
  <c r="X332" i="8"/>
  <c r="X333" i="8"/>
  <c r="X334" i="8"/>
  <c r="X335" i="8"/>
  <c r="X336" i="8"/>
  <c r="X337" i="8"/>
  <c r="X338" i="8"/>
  <c r="X339" i="8"/>
  <c r="X340" i="8"/>
  <c r="X341" i="8"/>
  <c r="X342" i="8"/>
  <c r="X343" i="8"/>
  <c r="X344" i="8"/>
  <c r="X345" i="8"/>
  <c r="X346" i="8"/>
  <c r="X347" i="8"/>
  <c r="X348" i="8"/>
  <c r="X349" i="8"/>
  <c r="X350" i="8"/>
  <c r="X351" i="8"/>
  <c r="X352" i="8"/>
  <c r="X353" i="8"/>
  <c r="X354" i="8"/>
  <c r="X355" i="8"/>
  <c r="X356" i="8"/>
  <c r="X357" i="8"/>
  <c r="X358" i="8"/>
  <c r="X359" i="8"/>
  <c r="X360" i="8"/>
  <c r="X361" i="8"/>
  <c r="X362" i="8"/>
  <c r="X363" i="8"/>
  <c r="X364" i="8"/>
  <c r="X365" i="8"/>
  <c r="X366" i="8"/>
  <c r="X367" i="8"/>
  <c r="X368" i="8"/>
  <c r="X369" i="8"/>
  <c r="X370" i="8"/>
  <c r="X371" i="8"/>
  <c r="X372" i="8"/>
  <c r="X373" i="8"/>
  <c r="X374" i="8"/>
  <c r="X375" i="8"/>
  <c r="X376" i="8"/>
  <c r="X377" i="8"/>
  <c r="X378" i="8"/>
  <c r="X379" i="8"/>
  <c r="X380" i="8"/>
  <c r="X381" i="8"/>
  <c r="X382" i="8"/>
  <c r="X383" i="8"/>
  <c r="X384" i="8"/>
  <c r="X385" i="8"/>
  <c r="X386" i="8"/>
  <c r="X387" i="8"/>
  <c r="X388" i="8"/>
  <c r="X389" i="8"/>
  <c r="X390" i="8"/>
  <c r="X391" i="8"/>
  <c r="X392" i="8"/>
  <c r="X393" i="8"/>
  <c r="X394" i="8"/>
  <c r="X395" i="8"/>
  <c r="X396" i="8"/>
  <c r="X397" i="8"/>
  <c r="X398" i="8"/>
  <c r="X399" i="8"/>
  <c r="X400" i="8"/>
  <c r="X401" i="8"/>
  <c r="X402" i="8"/>
  <c r="X403" i="8"/>
  <c r="X404" i="8"/>
  <c r="X405" i="8"/>
  <c r="X406" i="8"/>
  <c r="X407" i="8"/>
  <c r="X408" i="8"/>
  <c r="X409" i="8"/>
  <c r="X410" i="8"/>
  <c r="X411" i="8"/>
  <c r="X412" i="8"/>
  <c r="X413" i="8"/>
  <c r="X414" i="8"/>
  <c r="X415" i="8"/>
  <c r="X416" i="8"/>
  <c r="X417" i="8"/>
  <c r="X418" i="8"/>
  <c r="X419" i="8"/>
  <c r="X420" i="8"/>
  <c r="X421" i="8"/>
  <c r="X422" i="8"/>
  <c r="X423" i="8"/>
  <c r="X424" i="8"/>
  <c r="X425" i="8"/>
  <c r="X426" i="8"/>
  <c r="X427" i="8"/>
  <c r="X428" i="8"/>
  <c r="X429" i="8"/>
  <c r="X430" i="8"/>
  <c r="X431" i="8"/>
  <c r="X432" i="8"/>
  <c r="X433" i="8"/>
  <c r="X434" i="8"/>
  <c r="X435" i="8"/>
  <c r="X436" i="8"/>
  <c r="X437" i="8"/>
  <c r="X438" i="8"/>
  <c r="X439" i="8"/>
  <c r="X440" i="8"/>
  <c r="X441" i="8"/>
  <c r="X442" i="8"/>
  <c r="X443" i="8"/>
  <c r="X444" i="8"/>
  <c r="X445" i="8"/>
  <c r="X446" i="8"/>
  <c r="X447" i="8"/>
  <c r="X448" i="8"/>
  <c r="X449" i="8"/>
  <c r="X450" i="8"/>
  <c r="X451" i="8"/>
  <c r="X452" i="8"/>
  <c r="X453" i="8"/>
  <c r="X454" i="8"/>
  <c r="X455" i="8"/>
  <c r="X456" i="8"/>
  <c r="X457" i="8"/>
  <c r="X458" i="8"/>
  <c r="X459" i="8"/>
  <c r="X460" i="8"/>
  <c r="X461" i="8"/>
  <c r="X462" i="8"/>
  <c r="X463" i="8"/>
  <c r="X464" i="8"/>
  <c r="X465" i="8"/>
  <c r="X466" i="8"/>
  <c r="X467" i="8"/>
  <c r="X468" i="8"/>
  <c r="X469" i="8"/>
  <c r="X470" i="8"/>
  <c r="X471" i="8"/>
  <c r="X472" i="8"/>
  <c r="X473" i="8"/>
  <c r="X474" i="8"/>
  <c r="X475" i="8"/>
  <c r="X476" i="8"/>
  <c r="X477" i="8"/>
  <c r="X478" i="8"/>
  <c r="X479" i="8"/>
  <c r="X480" i="8"/>
  <c r="X481" i="8"/>
  <c r="X482" i="8"/>
  <c r="X483" i="8"/>
  <c r="X484" i="8"/>
  <c r="X485" i="8"/>
  <c r="X486" i="8"/>
  <c r="X487" i="8"/>
  <c r="X488" i="8"/>
  <c r="X489" i="8"/>
  <c r="X490" i="8"/>
  <c r="X491" i="8"/>
  <c r="X492" i="8"/>
  <c r="X493" i="8"/>
  <c r="X494" i="8"/>
  <c r="X495" i="8"/>
  <c r="X496" i="8"/>
  <c r="X497" i="8"/>
  <c r="X498" i="8"/>
  <c r="X499" i="8"/>
  <c r="X500" i="8"/>
  <c r="X501" i="8"/>
  <c r="X502" i="8"/>
  <c r="X503" i="8"/>
  <c r="X504" i="8"/>
  <c r="X505" i="8"/>
  <c r="X506" i="8"/>
  <c r="X507" i="8"/>
  <c r="X508" i="8"/>
  <c r="X509" i="8"/>
  <c r="X510" i="8"/>
  <c r="X511" i="8"/>
  <c r="X512" i="8"/>
  <c r="X513" i="8"/>
  <c r="X514" i="8"/>
  <c r="X515" i="8"/>
  <c r="X516" i="8"/>
  <c r="X517" i="8"/>
  <c r="X518" i="8"/>
  <c r="X519" i="8"/>
  <c r="X520" i="8"/>
  <c r="X521" i="8"/>
  <c r="X522" i="8"/>
  <c r="X523" i="8"/>
  <c r="X524" i="8"/>
  <c r="X525" i="8"/>
  <c r="X526" i="8"/>
  <c r="X527" i="8"/>
  <c r="X528" i="8"/>
  <c r="X529" i="8"/>
  <c r="X530" i="8"/>
  <c r="X531" i="8"/>
  <c r="X532" i="8"/>
  <c r="X533" i="8"/>
  <c r="X534" i="8"/>
  <c r="X535" i="8"/>
  <c r="X536" i="8"/>
  <c r="X537" i="8"/>
  <c r="X538" i="8"/>
  <c r="X539" i="8"/>
  <c r="X540" i="8"/>
  <c r="X541" i="8"/>
  <c r="X542" i="8"/>
  <c r="X543" i="8"/>
  <c r="X544" i="8"/>
  <c r="X545" i="8"/>
  <c r="X546" i="8"/>
  <c r="X547" i="8"/>
  <c r="X548" i="8"/>
  <c r="X549" i="8"/>
  <c r="X550" i="8"/>
  <c r="X551" i="8"/>
  <c r="X552" i="8"/>
  <c r="X553" i="8"/>
  <c r="X554" i="8"/>
  <c r="X555" i="8"/>
  <c r="X556" i="8"/>
  <c r="X557" i="8"/>
  <c r="X558" i="8"/>
  <c r="X559" i="8"/>
  <c r="X560" i="8"/>
  <c r="X561" i="8"/>
  <c r="X562" i="8"/>
  <c r="X563" i="8"/>
  <c r="X564" i="8"/>
  <c r="X565" i="8"/>
  <c r="X566" i="8"/>
  <c r="X567" i="8"/>
  <c r="X568" i="8"/>
  <c r="X569" i="8"/>
  <c r="X570" i="8"/>
  <c r="X571" i="8"/>
  <c r="X572" i="8"/>
  <c r="X573" i="8"/>
  <c r="X574" i="8"/>
  <c r="X575" i="8"/>
  <c r="X576" i="8"/>
  <c r="X577" i="8"/>
  <c r="X578" i="8"/>
  <c r="X579" i="8"/>
  <c r="X580" i="8"/>
  <c r="X581" i="8"/>
  <c r="X582" i="8"/>
  <c r="X583" i="8"/>
  <c r="X584" i="8"/>
  <c r="X585" i="8"/>
  <c r="X586" i="8"/>
  <c r="X587" i="8"/>
  <c r="X588" i="8"/>
  <c r="X589" i="8"/>
  <c r="X590" i="8"/>
  <c r="X591" i="8"/>
  <c r="X592" i="8"/>
  <c r="X593" i="8"/>
  <c r="X594" i="8"/>
  <c r="X595" i="8"/>
  <c r="X596" i="8"/>
  <c r="X597" i="8"/>
  <c r="X598" i="8"/>
  <c r="X599" i="8"/>
  <c r="X600" i="8"/>
  <c r="X601" i="8"/>
  <c r="X602" i="8"/>
  <c r="X603" i="8"/>
  <c r="X604" i="8"/>
  <c r="X605" i="8"/>
  <c r="X606" i="8"/>
  <c r="X607" i="8"/>
  <c r="X608" i="8"/>
  <c r="X609" i="8"/>
  <c r="X610" i="8"/>
  <c r="X611" i="8"/>
  <c r="X612" i="8"/>
  <c r="X613" i="8"/>
  <c r="X614" i="8"/>
  <c r="X615" i="8"/>
  <c r="X616" i="8"/>
  <c r="X617" i="8"/>
  <c r="X618" i="8"/>
  <c r="X619" i="8"/>
  <c r="X620" i="8"/>
  <c r="X621" i="8"/>
  <c r="X622" i="8"/>
  <c r="X623" i="8"/>
  <c r="X624" i="8"/>
  <c r="X625" i="8"/>
  <c r="X626" i="8"/>
  <c r="X627" i="8"/>
  <c r="X628" i="8"/>
  <c r="X629" i="8"/>
  <c r="X630" i="8"/>
  <c r="X631" i="8"/>
  <c r="X632" i="8"/>
  <c r="X633" i="8"/>
  <c r="X634" i="8"/>
  <c r="X635" i="8"/>
  <c r="X636" i="8"/>
  <c r="X637" i="8"/>
  <c r="X638" i="8"/>
  <c r="X639" i="8"/>
  <c r="X640" i="8"/>
  <c r="X641" i="8"/>
  <c r="X642" i="8"/>
  <c r="X643" i="8"/>
  <c r="X644" i="8"/>
  <c r="X645" i="8"/>
  <c r="X646" i="8"/>
  <c r="X647" i="8"/>
  <c r="X648" i="8"/>
  <c r="X649" i="8"/>
  <c r="X650" i="8"/>
  <c r="X651" i="8"/>
  <c r="X652" i="8"/>
  <c r="X653" i="8"/>
  <c r="X654" i="8"/>
  <c r="X655" i="8"/>
  <c r="X656" i="8"/>
  <c r="X657" i="8"/>
  <c r="X658" i="8"/>
  <c r="X659" i="8"/>
  <c r="X660" i="8"/>
  <c r="X661" i="8"/>
  <c r="X662" i="8"/>
  <c r="X663" i="8"/>
  <c r="X664" i="8"/>
  <c r="X665" i="8"/>
  <c r="X666" i="8"/>
  <c r="X667" i="8"/>
  <c r="X668" i="8"/>
  <c r="X669" i="8"/>
  <c r="X670" i="8"/>
  <c r="X671" i="8"/>
  <c r="X672" i="8"/>
  <c r="X673" i="8"/>
  <c r="X674" i="8"/>
  <c r="X675" i="8"/>
  <c r="X676" i="8"/>
  <c r="X677" i="8"/>
  <c r="X678" i="8"/>
  <c r="X679" i="8"/>
  <c r="X680" i="8"/>
  <c r="X681" i="8"/>
  <c r="X682" i="8"/>
  <c r="X683" i="8"/>
  <c r="X684" i="8"/>
  <c r="X685" i="8"/>
  <c r="X686" i="8"/>
  <c r="X687" i="8"/>
  <c r="X688" i="8"/>
  <c r="X689" i="8"/>
  <c r="X690" i="8"/>
  <c r="X691" i="8"/>
  <c r="X692" i="8"/>
  <c r="X693" i="8"/>
  <c r="X694" i="8"/>
  <c r="X695" i="8"/>
  <c r="X696" i="8"/>
  <c r="X697" i="8"/>
  <c r="X698" i="8"/>
  <c r="X699" i="8"/>
  <c r="X700" i="8"/>
  <c r="X701" i="8"/>
  <c r="X702" i="8"/>
  <c r="X703" i="8"/>
  <c r="X704" i="8"/>
  <c r="X705" i="8"/>
  <c r="X706" i="8"/>
  <c r="X707" i="8"/>
  <c r="X708" i="8"/>
  <c r="X709" i="8"/>
  <c r="X710" i="8"/>
  <c r="X711" i="8"/>
  <c r="X712" i="8"/>
  <c r="X713" i="8"/>
  <c r="X714" i="8"/>
  <c r="X715" i="8"/>
  <c r="X716" i="8"/>
  <c r="X717" i="8"/>
  <c r="X718" i="8"/>
  <c r="X719" i="8"/>
  <c r="X720" i="8"/>
  <c r="X721" i="8"/>
  <c r="X722" i="8"/>
  <c r="X723" i="8"/>
  <c r="X724" i="8"/>
  <c r="X725" i="8"/>
  <c r="X726" i="8"/>
  <c r="X727" i="8"/>
  <c r="X728" i="8"/>
  <c r="X729" i="8"/>
  <c r="X730" i="8"/>
  <c r="X731" i="8"/>
  <c r="X732" i="8"/>
  <c r="X733" i="8"/>
  <c r="X734" i="8"/>
  <c r="X735" i="8"/>
  <c r="X736" i="8"/>
  <c r="X737" i="8"/>
  <c r="X738" i="8"/>
  <c r="X739" i="8"/>
  <c r="X740" i="8"/>
  <c r="X741" i="8"/>
  <c r="X742" i="8"/>
  <c r="X743" i="8"/>
  <c r="X744" i="8"/>
  <c r="X745" i="8"/>
  <c r="X746" i="8"/>
  <c r="X747" i="8"/>
  <c r="X748" i="8"/>
  <c r="X749" i="8"/>
  <c r="X750" i="8"/>
  <c r="X751" i="8"/>
  <c r="X752" i="8"/>
  <c r="X753" i="8"/>
  <c r="X754" i="8"/>
  <c r="X755" i="8"/>
  <c r="X756" i="8"/>
  <c r="X757" i="8"/>
  <c r="X758" i="8"/>
  <c r="X759" i="8"/>
  <c r="X760" i="8"/>
  <c r="X761" i="8"/>
  <c r="X762" i="8"/>
  <c r="X763" i="8"/>
  <c r="X764" i="8"/>
  <c r="X765" i="8"/>
  <c r="X766" i="8"/>
  <c r="X767" i="8"/>
  <c r="X768" i="8"/>
  <c r="X769" i="8"/>
  <c r="X770" i="8"/>
  <c r="X771" i="8"/>
  <c r="X772" i="8"/>
  <c r="X773" i="8"/>
  <c r="X774" i="8"/>
  <c r="X775" i="8"/>
  <c r="X776" i="8"/>
  <c r="X777" i="8"/>
  <c r="X778" i="8"/>
  <c r="X779" i="8"/>
  <c r="X780" i="8"/>
  <c r="X781" i="8"/>
  <c r="X782" i="8"/>
  <c r="X783" i="8"/>
  <c r="X784" i="8"/>
  <c r="X785" i="8"/>
  <c r="X786" i="8"/>
  <c r="X787" i="8"/>
  <c r="X788" i="8"/>
  <c r="X789" i="8"/>
  <c r="X790" i="8"/>
  <c r="X791" i="8"/>
  <c r="X792" i="8"/>
  <c r="X793" i="8"/>
  <c r="X794" i="8"/>
  <c r="X795" i="8"/>
  <c r="X796" i="8"/>
  <c r="X797" i="8"/>
  <c r="X798" i="8"/>
  <c r="X799" i="8"/>
  <c r="X800" i="8"/>
  <c r="X801" i="8"/>
  <c r="X802" i="8"/>
  <c r="X803" i="8"/>
  <c r="X804" i="8"/>
  <c r="X805" i="8"/>
  <c r="X806" i="8"/>
  <c r="X807" i="8"/>
  <c r="X808" i="8"/>
  <c r="X809" i="8"/>
  <c r="X810" i="8"/>
  <c r="X811" i="8"/>
  <c r="X812" i="8"/>
  <c r="X813" i="8"/>
  <c r="X814" i="8"/>
  <c r="X815" i="8"/>
  <c r="X816" i="8"/>
  <c r="X817" i="8"/>
  <c r="X818" i="8"/>
  <c r="X819" i="8"/>
  <c r="X820" i="8"/>
  <c r="X821" i="8"/>
  <c r="X822" i="8"/>
  <c r="X823" i="8"/>
  <c r="X824" i="8"/>
  <c r="X825" i="8"/>
  <c r="X826" i="8"/>
  <c r="X827" i="8"/>
  <c r="X828" i="8"/>
  <c r="X829" i="8"/>
  <c r="X830" i="8"/>
  <c r="X831" i="8"/>
  <c r="X832" i="8"/>
  <c r="X833" i="8"/>
  <c r="X834" i="8"/>
  <c r="X835" i="8"/>
  <c r="X836" i="8"/>
  <c r="X837" i="8"/>
  <c r="X838" i="8"/>
  <c r="X839" i="8"/>
  <c r="X840" i="8"/>
  <c r="X841" i="8"/>
  <c r="X842" i="8"/>
  <c r="X843" i="8"/>
  <c r="X844" i="8"/>
  <c r="X845" i="8"/>
  <c r="X846" i="8"/>
  <c r="X847" i="8"/>
  <c r="X848" i="8"/>
  <c r="X849" i="8"/>
  <c r="X850" i="8"/>
  <c r="X851" i="8"/>
  <c r="X852" i="8"/>
  <c r="X853" i="8"/>
  <c r="X854" i="8"/>
  <c r="X855" i="8"/>
  <c r="X856" i="8"/>
  <c r="X857" i="8"/>
  <c r="X858" i="8"/>
  <c r="X859" i="8"/>
  <c r="X860" i="8"/>
  <c r="X861" i="8"/>
  <c r="X862" i="8"/>
  <c r="X863" i="8"/>
  <c r="X864" i="8"/>
  <c r="X865" i="8"/>
  <c r="X866" i="8"/>
  <c r="X867" i="8"/>
  <c r="X868" i="8"/>
  <c r="X869" i="8"/>
  <c r="X870" i="8"/>
  <c r="X871" i="8"/>
  <c r="X872" i="8"/>
  <c r="X873" i="8"/>
  <c r="X874" i="8"/>
  <c r="X875" i="8"/>
  <c r="X876" i="8"/>
  <c r="X877" i="8"/>
  <c r="X878" i="8"/>
  <c r="X879" i="8"/>
  <c r="X880" i="8"/>
  <c r="X881" i="8"/>
  <c r="X882" i="8"/>
  <c r="X883" i="8"/>
  <c r="X884" i="8"/>
  <c r="X885" i="8"/>
  <c r="X886" i="8"/>
  <c r="X887" i="8"/>
  <c r="X888" i="8"/>
  <c r="X889" i="8"/>
  <c r="X890" i="8"/>
  <c r="X891" i="8"/>
  <c r="X892" i="8"/>
  <c r="X893" i="8"/>
  <c r="X894" i="8"/>
  <c r="X895" i="8"/>
  <c r="X896" i="8"/>
  <c r="X897" i="8"/>
  <c r="X898" i="8"/>
  <c r="X899" i="8"/>
  <c r="X900" i="8"/>
  <c r="X901" i="8"/>
  <c r="X902" i="8"/>
  <c r="X903" i="8"/>
  <c r="X904" i="8"/>
  <c r="X905" i="8"/>
  <c r="X906" i="8"/>
  <c r="X907" i="8"/>
  <c r="X908" i="8"/>
  <c r="X909" i="8"/>
  <c r="X910" i="8"/>
  <c r="X911" i="8"/>
  <c r="X912" i="8"/>
  <c r="X913" i="8"/>
  <c r="X914" i="8"/>
  <c r="X915" i="8"/>
  <c r="X916" i="8"/>
  <c r="X917" i="8"/>
  <c r="X918" i="8"/>
  <c r="X919" i="8"/>
  <c r="X920" i="8"/>
  <c r="X921" i="8"/>
  <c r="X922" i="8"/>
  <c r="X923" i="8"/>
  <c r="X924" i="8"/>
  <c r="X925" i="8"/>
  <c r="X926" i="8"/>
  <c r="X927" i="8"/>
  <c r="X928" i="8"/>
  <c r="X929" i="8"/>
  <c r="X930" i="8"/>
  <c r="X931" i="8"/>
  <c r="X932" i="8"/>
  <c r="X933" i="8"/>
  <c r="X934" i="8"/>
  <c r="X935" i="8"/>
  <c r="X936" i="8"/>
  <c r="X937" i="8"/>
  <c r="X938" i="8"/>
  <c r="X939" i="8"/>
  <c r="X940" i="8"/>
  <c r="X941" i="8"/>
  <c r="X942" i="8"/>
  <c r="X943" i="8"/>
  <c r="X944" i="8"/>
  <c r="X945" i="8"/>
  <c r="X946" i="8"/>
  <c r="X947" i="8"/>
  <c r="X948" i="8"/>
  <c r="X949" i="8"/>
  <c r="X950" i="8"/>
  <c r="X951" i="8"/>
  <c r="X952" i="8"/>
  <c r="X953" i="8"/>
  <c r="X954" i="8"/>
  <c r="X955" i="8"/>
  <c r="X956" i="8"/>
  <c r="X957" i="8"/>
  <c r="X958" i="8"/>
  <c r="X959" i="8"/>
  <c r="X960" i="8"/>
  <c r="X961" i="8"/>
  <c r="X962" i="8"/>
  <c r="X963" i="8"/>
  <c r="X964" i="8"/>
  <c r="X965" i="8"/>
  <c r="X966" i="8"/>
  <c r="X967" i="8"/>
  <c r="X968" i="8"/>
  <c r="X969" i="8"/>
  <c r="X970" i="8"/>
  <c r="X971" i="8"/>
  <c r="X972" i="8"/>
  <c r="X973" i="8"/>
  <c r="X974" i="8"/>
  <c r="X975" i="8"/>
  <c r="X976" i="8"/>
  <c r="X977" i="8"/>
  <c r="X978" i="8"/>
  <c r="X979" i="8"/>
  <c r="X980" i="8"/>
  <c r="X981" i="8"/>
  <c r="X982" i="8"/>
  <c r="X983" i="8"/>
  <c r="X984" i="8"/>
  <c r="X985" i="8"/>
  <c r="X986" i="8"/>
  <c r="X987" i="8"/>
  <c r="X988" i="8"/>
  <c r="X989" i="8"/>
  <c r="X990" i="8"/>
  <c r="X991" i="8"/>
  <c r="X992" i="8"/>
  <c r="X993" i="8"/>
  <c r="X994" i="8"/>
  <c r="X995" i="8"/>
  <c r="X996" i="8"/>
  <c r="X997" i="8"/>
  <c r="X998" i="8"/>
  <c r="X999" i="8"/>
  <c r="X1000" i="8"/>
  <c r="X1001" i="8"/>
  <c r="X1002" i="8"/>
  <c r="X1003" i="8"/>
  <c r="X1004" i="8"/>
  <c r="X1005" i="8"/>
  <c r="X1006" i="8"/>
  <c r="X1007" i="8"/>
  <c r="X1008" i="8"/>
  <c r="X1009" i="8"/>
  <c r="X1010" i="8"/>
  <c r="X1011" i="8"/>
  <c r="X1012" i="8"/>
  <c r="X1013" i="8"/>
  <c r="X1014" i="8"/>
  <c r="X1015" i="8"/>
  <c r="X1016" i="8"/>
  <c r="X1017" i="8"/>
  <c r="X1018" i="8"/>
  <c r="X1019" i="8"/>
  <c r="X1020" i="8"/>
  <c r="X1021" i="8"/>
  <c r="X1022" i="8"/>
  <c r="X1023" i="8"/>
  <c r="X1024" i="8"/>
  <c r="X1025" i="8"/>
  <c r="X1026" i="8"/>
  <c r="X1027" i="8"/>
  <c r="X1028" i="8"/>
  <c r="X1029" i="8"/>
  <c r="X1030" i="8"/>
  <c r="X1031" i="8"/>
  <c r="X1032" i="8"/>
  <c r="X1033" i="8"/>
  <c r="X1034" i="8"/>
  <c r="X1035" i="8"/>
  <c r="X1036" i="8"/>
  <c r="X1037" i="8"/>
  <c r="X1038" i="8"/>
  <c r="X1039" i="8"/>
  <c r="X1040" i="8"/>
  <c r="X1041" i="8"/>
  <c r="X1042" i="8"/>
  <c r="X1043" i="8"/>
  <c r="X1044" i="8"/>
  <c r="X1045" i="8"/>
  <c r="X1046" i="8"/>
  <c r="X1047" i="8"/>
  <c r="X1048" i="8"/>
  <c r="X1049" i="8"/>
  <c r="X1050" i="8"/>
  <c r="X1051" i="8"/>
  <c r="X1052" i="8"/>
  <c r="X1053" i="8"/>
  <c r="X1054" i="8"/>
  <c r="X1055" i="8"/>
  <c r="X1056" i="8"/>
  <c r="X1057" i="8"/>
  <c r="X1058" i="8"/>
  <c r="X1059" i="8"/>
  <c r="X1060" i="8"/>
  <c r="X1061" i="8"/>
  <c r="X1062" i="8"/>
  <c r="X1063" i="8"/>
  <c r="X1064" i="8"/>
  <c r="X1065" i="8"/>
  <c r="X1066" i="8"/>
  <c r="X1067" i="8"/>
  <c r="X1068" i="8"/>
  <c r="X1069" i="8"/>
  <c r="X1070" i="8"/>
  <c r="X1071" i="8"/>
  <c r="X1072" i="8"/>
  <c r="X1073" i="8"/>
  <c r="X1074" i="8"/>
  <c r="X1075" i="8"/>
  <c r="X1076" i="8"/>
  <c r="X1077" i="8"/>
  <c r="X1078" i="8"/>
  <c r="X1079" i="8"/>
  <c r="X1080" i="8"/>
  <c r="X1081" i="8"/>
  <c r="X1082" i="8"/>
  <c r="X1083" i="8"/>
  <c r="X1084" i="8"/>
  <c r="X1085" i="8"/>
  <c r="X1086" i="8"/>
  <c r="X1087" i="8"/>
  <c r="X1088" i="8"/>
  <c r="X1089" i="8"/>
  <c r="X1090" i="8"/>
  <c r="X1091" i="8"/>
  <c r="X1092" i="8"/>
  <c r="X1093" i="8"/>
  <c r="X1094" i="8"/>
  <c r="X1095" i="8"/>
  <c r="X1096" i="8"/>
  <c r="X1097" i="8"/>
  <c r="X1098" i="8"/>
  <c r="X1099" i="8"/>
  <c r="X1100" i="8"/>
  <c r="X1101" i="8"/>
  <c r="X1102" i="8"/>
  <c r="X1103" i="8"/>
  <c r="X1104" i="8"/>
  <c r="X1105" i="8"/>
  <c r="X1106" i="8"/>
  <c r="X1107" i="8"/>
  <c r="X1108" i="8"/>
  <c r="X1109" i="8"/>
  <c r="X1110" i="8"/>
  <c r="X1111" i="8"/>
  <c r="X1112" i="8"/>
  <c r="X1113" i="8"/>
  <c r="X1114" i="8"/>
  <c r="X1115" i="8"/>
  <c r="X1116" i="8"/>
  <c r="X1117" i="8"/>
  <c r="X1118" i="8"/>
  <c r="X1119" i="8"/>
  <c r="X1120" i="8"/>
  <c r="X1121" i="8"/>
  <c r="X1122" i="8"/>
  <c r="X1123" i="8"/>
  <c r="X1124" i="8"/>
  <c r="X1125" i="8"/>
  <c r="X1126" i="8"/>
  <c r="X1127" i="8"/>
  <c r="X1128" i="8"/>
  <c r="X1129" i="8"/>
  <c r="X1130" i="8"/>
  <c r="X1131" i="8"/>
  <c r="X1132" i="8"/>
  <c r="X1133" i="8"/>
  <c r="X1134" i="8"/>
  <c r="X1135" i="8"/>
  <c r="X1136" i="8"/>
  <c r="X1137" i="8"/>
  <c r="X1138" i="8"/>
  <c r="X1139" i="8"/>
  <c r="X1140" i="8"/>
  <c r="X1141" i="8"/>
  <c r="X1142" i="8"/>
  <c r="X1143" i="8"/>
  <c r="X1144" i="8"/>
  <c r="X1145" i="8"/>
  <c r="X1146" i="8"/>
  <c r="X1147" i="8"/>
  <c r="X1148" i="8"/>
  <c r="X1149" i="8"/>
  <c r="X1150" i="8"/>
  <c r="X1151" i="8"/>
  <c r="X1152" i="8"/>
  <c r="X1153" i="8"/>
  <c r="X1154" i="8"/>
  <c r="X1155" i="8"/>
  <c r="X1156" i="8"/>
  <c r="X1157" i="8"/>
  <c r="X1158" i="8"/>
  <c r="X1159" i="8"/>
  <c r="X1160" i="8"/>
  <c r="X1161" i="8"/>
  <c r="X1162" i="8"/>
  <c r="X1163" i="8"/>
  <c r="X1164" i="8"/>
  <c r="X1165" i="8"/>
  <c r="X1166" i="8"/>
  <c r="X1167" i="8"/>
  <c r="X1168" i="8"/>
  <c r="X1169" i="8"/>
  <c r="X1170" i="8"/>
  <c r="X1171" i="8"/>
  <c r="X1172" i="8"/>
  <c r="X1173" i="8"/>
  <c r="X1174" i="8"/>
  <c r="X1175" i="8"/>
  <c r="X1176" i="8"/>
  <c r="X1177" i="8"/>
  <c r="X1178" i="8"/>
  <c r="X1179" i="8"/>
  <c r="X1180" i="8"/>
  <c r="X1181" i="8"/>
  <c r="X1182" i="8"/>
  <c r="X1183" i="8"/>
  <c r="X1184" i="8"/>
  <c r="X1185" i="8"/>
  <c r="X1186" i="8"/>
  <c r="X1187" i="8"/>
  <c r="X1188" i="8"/>
  <c r="X1189" i="8"/>
  <c r="X1190" i="8"/>
  <c r="X1191" i="8"/>
  <c r="X1192" i="8"/>
  <c r="X1193" i="8"/>
  <c r="X1194" i="8"/>
  <c r="X1195" i="8"/>
  <c r="X1196" i="8"/>
  <c r="X1197" i="8"/>
  <c r="X1198" i="8"/>
  <c r="X1199" i="8"/>
  <c r="X1200" i="8"/>
  <c r="X1201" i="8"/>
  <c r="X1202" i="8"/>
  <c r="X1203" i="8"/>
  <c r="X1204" i="8"/>
  <c r="X1205" i="8"/>
  <c r="X1206" i="8"/>
  <c r="X1207" i="8"/>
  <c r="X1208" i="8"/>
  <c r="X1209" i="8"/>
  <c r="X1210" i="8"/>
  <c r="X1211" i="8"/>
  <c r="X1212" i="8"/>
  <c r="X1213" i="8"/>
  <c r="X1214" i="8"/>
  <c r="X1215" i="8"/>
  <c r="X1216" i="8"/>
  <c r="X1217" i="8"/>
  <c r="X1218" i="8"/>
  <c r="X1219" i="8"/>
  <c r="X1220" i="8"/>
  <c r="X1221" i="8"/>
  <c r="X1222" i="8"/>
  <c r="X1223" i="8"/>
  <c r="X1224" i="8"/>
  <c r="X1225" i="8"/>
  <c r="X1226" i="8"/>
  <c r="X1227" i="8"/>
  <c r="X1228" i="8"/>
  <c r="X1229" i="8"/>
  <c r="X1230" i="8"/>
  <c r="X1231" i="8"/>
  <c r="X1232" i="8"/>
  <c r="X1233" i="8"/>
  <c r="X1234" i="8"/>
  <c r="X1235" i="8"/>
  <c r="X1236" i="8"/>
  <c r="X1237" i="8"/>
  <c r="X1238" i="8"/>
  <c r="X1239" i="8"/>
  <c r="X1240" i="8"/>
  <c r="X1241" i="8"/>
  <c r="X1242" i="8"/>
  <c r="X1243" i="8"/>
  <c r="X1244" i="8"/>
  <c r="X1245" i="8"/>
  <c r="X1246" i="8"/>
  <c r="X1247" i="8"/>
  <c r="X1248" i="8"/>
  <c r="X1249" i="8"/>
  <c r="X1250" i="8"/>
  <c r="X1251" i="8"/>
  <c r="X1252" i="8"/>
  <c r="X1253" i="8"/>
  <c r="X1254" i="8"/>
  <c r="X1255" i="8"/>
  <c r="X1256" i="8"/>
  <c r="X1257" i="8"/>
  <c r="X1258" i="8"/>
  <c r="X1259" i="8"/>
  <c r="X1260" i="8"/>
  <c r="X1261" i="8"/>
  <c r="X1262" i="8"/>
  <c r="X1263" i="8"/>
  <c r="X1264" i="8"/>
  <c r="X1265" i="8"/>
  <c r="X1266" i="8"/>
  <c r="X1267" i="8"/>
  <c r="X1268" i="8"/>
  <c r="X1269" i="8"/>
  <c r="X1270" i="8"/>
  <c r="X1271" i="8"/>
  <c r="X1272" i="8"/>
  <c r="X1273" i="8"/>
  <c r="X1274" i="8"/>
  <c r="X1275" i="8"/>
  <c r="X1276" i="8"/>
  <c r="X1277" i="8"/>
  <c r="X1278" i="8"/>
  <c r="X1279" i="8"/>
  <c r="X1280" i="8"/>
  <c r="X1281" i="8"/>
  <c r="X1282" i="8"/>
  <c r="X1283" i="8"/>
  <c r="X1284" i="8"/>
  <c r="X1285" i="8"/>
  <c r="X1286" i="8"/>
  <c r="X1287" i="8"/>
  <c r="X1288" i="8"/>
  <c r="X1289" i="8"/>
  <c r="X1290" i="8"/>
  <c r="X1291" i="8"/>
  <c r="X1292" i="8"/>
  <c r="X1293" i="8"/>
  <c r="X1294" i="8"/>
  <c r="X1295" i="8"/>
  <c r="X1296" i="8"/>
  <c r="X1297" i="8"/>
  <c r="X1298" i="8"/>
  <c r="X1299" i="8"/>
  <c r="X1300" i="8"/>
  <c r="X1301" i="8"/>
  <c r="X1302" i="8"/>
  <c r="X1303" i="8"/>
  <c r="X1304" i="8"/>
  <c r="X1305" i="8"/>
  <c r="X1306" i="8"/>
  <c r="X1307" i="8"/>
  <c r="X1308" i="8"/>
  <c r="X1309" i="8"/>
  <c r="X1310" i="8"/>
  <c r="X1311" i="8"/>
  <c r="X1312" i="8"/>
  <c r="X1313" i="8"/>
  <c r="X1314" i="8"/>
  <c r="X1315" i="8"/>
  <c r="X1316" i="8"/>
  <c r="X1317" i="8"/>
  <c r="X1318" i="8"/>
  <c r="X1319" i="8"/>
  <c r="X1320" i="8"/>
  <c r="X1321" i="8"/>
  <c r="X1322" i="8"/>
  <c r="X1323" i="8"/>
  <c r="X1324" i="8"/>
  <c r="X1325" i="8"/>
  <c r="X1326" i="8"/>
  <c r="X1327" i="8"/>
  <c r="X1328" i="8"/>
  <c r="X1329" i="8"/>
  <c r="X1330" i="8"/>
  <c r="X1331" i="8"/>
  <c r="X1332" i="8"/>
  <c r="X1333" i="8"/>
  <c r="X1334" i="8"/>
  <c r="X1335" i="8"/>
  <c r="X1336" i="8"/>
  <c r="X1337" i="8"/>
  <c r="X1338" i="8"/>
  <c r="X1339" i="8"/>
  <c r="X1340" i="8"/>
  <c r="X1341" i="8"/>
  <c r="X1342" i="8"/>
  <c r="X1343" i="8"/>
  <c r="X1344" i="8"/>
  <c r="X1345" i="8"/>
  <c r="X1346" i="8"/>
  <c r="X1347" i="8"/>
  <c r="X1348" i="8"/>
  <c r="X1349" i="8"/>
  <c r="X1350" i="8"/>
  <c r="X1351" i="8"/>
  <c r="X1352" i="8"/>
  <c r="X1353" i="8"/>
  <c r="X1354" i="8"/>
  <c r="X1355" i="8"/>
  <c r="X1356" i="8"/>
  <c r="X1357" i="8"/>
  <c r="X1358" i="8"/>
  <c r="X1359" i="8"/>
  <c r="X1360" i="8"/>
  <c r="X1361" i="8"/>
  <c r="X1362" i="8"/>
  <c r="X1363" i="8"/>
  <c r="X1364" i="8"/>
  <c r="X1365" i="8"/>
  <c r="X1366" i="8"/>
  <c r="X1367" i="8"/>
  <c r="X1368" i="8"/>
  <c r="X1369" i="8"/>
  <c r="X1370" i="8"/>
  <c r="X1371" i="8"/>
  <c r="X1372" i="8"/>
  <c r="X1373" i="8"/>
  <c r="X1374" i="8"/>
  <c r="X1375" i="8"/>
  <c r="X1376" i="8"/>
  <c r="X1377" i="8"/>
  <c r="X1378" i="8"/>
  <c r="X1379" i="8"/>
  <c r="X1380" i="8"/>
  <c r="X1381" i="8"/>
  <c r="X1382" i="8"/>
  <c r="X1383" i="8"/>
  <c r="X1384" i="8"/>
  <c r="X1385" i="8"/>
  <c r="X1386" i="8"/>
  <c r="X1387" i="8"/>
  <c r="X1388" i="8"/>
  <c r="X1389" i="8"/>
  <c r="X1390" i="8"/>
  <c r="X1391" i="8"/>
  <c r="X1392" i="8"/>
  <c r="X1393" i="8"/>
  <c r="X1394" i="8"/>
  <c r="X1395" i="8"/>
  <c r="X1396" i="8"/>
  <c r="X1397" i="8"/>
  <c r="X1398" i="8"/>
  <c r="X1399" i="8"/>
  <c r="X1400" i="8"/>
  <c r="X1401" i="8"/>
  <c r="X1402" i="8"/>
  <c r="X1403" i="8"/>
  <c r="X1404" i="8"/>
  <c r="X1405" i="8"/>
  <c r="X1406" i="8"/>
  <c r="X1407" i="8"/>
  <c r="X1408" i="8"/>
  <c r="X1409" i="8"/>
  <c r="X1410" i="8"/>
  <c r="X1411" i="8"/>
  <c r="X1412" i="8"/>
  <c r="X1413" i="8"/>
  <c r="X1414" i="8"/>
  <c r="X1415" i="8"/>
  <c r="X1416" i="8"/>
  <c r="X1417" i="8"/>
  <c r="X1418" i="8"/>
  <c r="X1419" i="8"/>
  <c r="X1420" i="8"/>
  <c r="X1421" i="8"/>
  <c r="X1422" i="8"/>
  <c r="X1423" i="8"/>
  <c r="X1424" i="8"/>
  <c r="X1425" i="8"/>
  <c r="X1426" i="8"/>
  <c r="X1427" i="8"/>
  <c r="X1428" i="8"/>
  <c r="X1429" i="8"/>
  <c r="X1430" i="8"/>
  <c r="X1431" i="8"/>
  <c r="X1432" i="8"/>
  <c r="X1433" i="8"/>
  <c r="X1434" i="8"/>
  <c r="X1435" i="8"/>
  <c r="X1436" i="8"/>
  <c r="X1437" i="8"/>
  <c r="X1438" i="8"/>
  <c r="X1439" i="8"/>
  <c r="X1440" i="8"/>
  <c r="X1441" i="8"/>
  <c r="X1442" i="8"/>
  <c r="X1443" i="8"/>
  <c r="X1444" i="8"/>
  <c r="X1445" i="8"/>
  <c r="X1446" i="8"/>
  <c r="X1447" i="8"/>
  <c r="X1448" i="8"/>
  <c r="X1449" i="8"/>
  <c r="X1450" i="8"/>
  <c r="X1451" i="8"/>
  <c r="X1452" i="8"/>
  <c r="X1453" i="8"/>
  <c r="X1454" i="8"/>
  <c r="X1455" i="8"/>
  <c r="X1456" i="8"/>
  <c r="X1457" i="8"/>
  <c r="X1458" i="8"/>
  <c r="X1459" i="8"/>
  <c r="X1460" i="8"/>
  <c r="X1461" i="8"/>
  <c r="X1462" i="8"/>
  <c r="X1463" i="8"/>
  <c r="X1464" i="8"/>
  <c r="X1465" i="8"/>
  <c r="X1466" i="8"/>
  <c r="X1467" i="8"/>
  <c r="X1468" i="8"/>
  <c r="X1469" i="8"/>
  <c r="X1470" i="8"/>
  <c r="X1471" i="8"/>
  <c r="X1472" i="8"/>
  <c r="X1473" i="8"/>
  <c r="X1474" i="8"/>
  <c r="X1475" i="8"/>
  <c r="X1476" i="8"/>
  <c r="X1477" i="8"/>
  <c r="X1478" i="8"/>
  <c r="X1479" i="8"/>
  <c r="X1480" i="8"/>
  <c r="X1481" i="8"/>
  <c r="X1482" i="8"/>
  <c r="X1483" i="8"/>
  <c r="X1484" i="8"/>
  <c r="X1485" i="8"/>
  <c r="X1486" i="8"/>
  <c r="X1487" i="8"/>
  <c r="X1488" i="8"/>
  <c r="X1489" i="8"/>
  <c r="X1490" i="8"/>
  <c r="X1491" i="8"/>
  <c r="X1492" i="8"/>
  <c r="X1493" i="8"/>
  <c r="X1494" i="8"/>
  <c r="X1495" i="8"/>
  <c r="X1496" i="8"/>
  <c r="X1497" i="8"/>
  <c r="X1498" i="8"/>
  <c r="X1499" i="8"/>
  <c r="X1500" i="8"/>
  <c r="X1501" i="8"/>
  <c r="X1502" i="8"/>
  <c r="X1503" i="8"/>
  <c r="X1504" i="8"/>
  <c r="X1505" i="8"/>
  <c r="X1506" i="8"/>
  <c r="X1507" i="8"/>
  <c r="X1508" i="8"/>
  <c r="X1509" i="8"/>
  <c r="X1510" i="8"/>
  <c r="X1511" i="8"/>
  <c r="X1512" i="8"/>
  <c r="X1513" i="8"/>
  <c r="X1514" i="8"/>
  <c r="X1515" i="8"/>
  <c r="X1516" i="8"/>
  <c r="X1517" i="8"/>
  <c r="X1518" i="8"/>
  <c r="X1519" i="8"/>
  <c r="X1520" i="8"/>
  <c r="X1521" i="8"/>
  <c r="X1522" i="8"/>
  <c r="X1523" i="8"/>
  <c r="X1524" i="8"/>
  <c r="X1525" i="8"/>
  <c r="X1526" i="8"/>
  <c r="X1527" i="8"/>
  <c r="X1528" i="8"/>
  <c r="X1529" i="8"/>
  <c r="X1530" i="8"/>
  <c r="X1531" i="8"/>
  <c r="X1532" i="8"/>
  <c r="X1533" i="8"/>
  <c r="X1534" i="8"/>
  <c r="X1535" i="8"/>
  <c r="X1536" i="8"/>
  <c r="X1537" i="8"/>
  <c r="X1538" i="8"/>
  <c r="X1539" i="8"/>
  <c r="X1540" i="8"/>
  <c r="X1541" i="8"/>
  <c r="X1542" i="8"/>
  <c r="X1543" i="8"/>
  <c r="X1544" i="8"/>
  <c r="X1545" i="8"/>
  <c r="X1546" i="8"/>
  <c r="X1547" i="8"/>
  <c r="X1548" i="8"/>
  <c r="X1549" i="8"/>
  <c r="X1550" i="8"/>
  <c r="X1551" i="8"/>
  <c r="X1552" i="8"/>
  <c r="X1553" i="8"/>
  <c r="X1554" i="8"/>
  <c r="X1555" i="8"/>
  <c r="X1556" i="8"/>
  <c r="X1557" i="8"/>
  <c r="X1558" i="8"/>
  <c r="X1559" i="8"/>
  <c r="X1560" i="8"/>
  <c r="X1561" i="8"/>
  <c r="X1562" i="8"/>
  <c r="X1563" i="8"/>
  <c r="X1564" i="8"/>
  <c r="X1565" i="8"/>
  <c r="X1566" i="8"/>
  <c r="X1567" i="8"/>
  <c r="X1568" i="8"/>
  <c r="X1569" i="8"/>
  <c r="X1570" i="8"/>
  <c r="X1571" i="8"/>
  <c r="X1572" i="8"/>
  <c r="X1573" i="8"/>
  <c r="X1574" i="8"/>
  <c r="X1575" i="8"/>
  <c r="X1576" i="8"/>
  <c r="X1577" i="8"/>
  <c r="X1578" i="8"/>
  <c r="X1579" i="8"/>
  <c r="X1580" i="8"/>
  <c r="X1581" i="8"/>
  <c r="X1582" i="8"/>
  <c r="X1583" i="8"/>
  <c r="X1584" i="8"/>
  <c r="X1585" i="8"/>
  <c r="X1586" i="8"/>
  <c r="X1587" i="8"/>
  <c r="X1588" i="8"/>
  <c r="X1589" i="8"/>
  <c r="X1590" i="8"/>
  <c r="X1591" i="8"/>
  <c r="X1592" i="8"/>
  <c r="X1593" i="8"/>
  <c r="X1594" i="8"/>
  <c r="X1595" i="8"/>
  <c r="X1596" i="8"/>
  <c r="X1597" i="8"/>
  <c r="X1598" i="8"/>
  <c r="X1599" i="8"/>
  <c r="X1600" i="8"/>
  <c r="X1601" i="8"/>
  <c r="X1602" i="8"/>
  <c r="X1603" i="8"/>
  <c r="X1604" i="8"/>
  <c r="X1605" i="8"/>
  <c r="X1606" i="8"/>
  <c r="X1607" i="8"/>
  <c r="X1608" i="8"/>
  <c r="X1609" i="8"/>
  <c r="X1610" i="8"/>
  <c r="X1611" i="8"/>
  <c r="X1612" i="8"/>
  <c r="X1613" i="8"/>
  <c r="X1614" i="8"/>
  <c r="X1615" i="8"/>
  <c r="X1616" i="8"/>
  <c r="X1617" i="8"/>
  <c r="X1618" i="8"/>
  <c r="X1619" i="8"/>
  <c r="X1620" i="8"/>
  <c r="X1621" i="8"/>
  <c r="X1622" i="8"/>
  <c r="X1623" i="8"/>
  <c r="X1624" i="8"/>
  <c r="X1625" i="8"/>
  <c r="X1626" i="8"/>
  <c r="X1627" i="8"/>
  <c r="X1628" i="8"/>
  <c r="X1629" i="8"/>
  <c r="X1630" i="8"/>
  <c r="X1631" i="8"/>
  <c r="X1632" i="8"/>
  <c r="X1633" i="8"/>
  <c r="X1634" i="8"/>
  <c r="X1635" i="8"/>
  <c r="X1636" i="8"/>
  <c r="X1637" i="8"/>
  <c r="X1638" i="8"/>
  <c r="X1639" i="8"/>
  <c r="X1640" i="8"/>
  <c r="X1641" i="8"/>
  <c r="X1642" i="8"/>
  <c r="X1643" i="8"/>
  <c r="X1644" i="8"/>
  <c r="X1645" i="8"/>
  <c r="X1646" i="8"/>
  <c r="X1647" i="8"/>
  <c r="X1648" i="8"/>
  <c r="X1649" i="8"/>
  <c r="X1650" i="8"/>
  <c r="X1651" i="8"/>
  <c r="X1652" i="8"/>
  <c r="X1653" i="8"/>
  <c r="X1654" i="8"/>
  <c r="X1655" i="8"/>
  <c r="X1656" i="8"/>
  <c r="X1657" i="8"/>
  <c r="X1658" i="8"/>
  <c r="X1659" i="8"/>
  <c r="X1660" i="8"/>
  <c r="X1661" i="8"/>
  <c r="X1662" i="8"/>
  <c r="X1663" i="8"/>
  <c r="X1664" i="8"/>
  <c r="X1665" i="8"/>
  <c r="X1666" i="8"/>
  <c r="X1667" i="8"/>
  <c r="X1668" i="8"/>
  <c r="X1669" i="8"/>
  <c r="X1670" i="8"/>
  <c r="X1671" i="8"/>
  <c r="X1672" i="8"/>
  <c r="X1673" i="8"/>
  <c r="X1674" i="8"/>
  <c r="X1675" i="8"/>
  <c r="X1676" i="8"/>
  <c r="X1677" i="8"/>
  <c r="X1678" i="8"/>
  <c r="X1679" i="8"/>
  <c r="X1680" i="8"/>
  <c r="X1681" i="8"/>
  <c r="X1682" i="8"/>
  <c r="X1683" i="8"/>
  <c r="X1684" i="8"/>
  <c r="X1685" i="8"/>
  <c r="X1686" i="8"/>
  <c r="X1687" i="8"/>
  <c r="X1688" i="8"/>
  <c r="X1689" i="8"/>
  <c r="X1690" i="8"/>
  <c r="X1691" i="8"/>
  <c r="X1692" i="8"/>
  <c r="X1693" i="8"/>
  <c r="X1694" i="8"/>
  <c r="X1695" i="8"/>
  <c r="X1696" i="8"/>
  <c r="X1697" i="8"/>
  <c r="X1698" i="8"/>
  <c r="X1699" i="8"/>
  <c r="X1700" i="8"/>
  <c r="X1701" i="8"/>
  <c r="X1702" i="8"/>
  <c r="X1703" i="8"/>
  <c r="X1704" i="8"/>
  <c r="X1705" i="8"/>
  <c r="X1706" i="8"/>
  <c r="X1707" i="8"/>
  <c r="X1708" i="8"/>
  <c r="X1709" i="8"/>
  <c r="X1710" i="8"/>
  <c r="X1711" i="8"/>
  <c r="X1712" i="8"/>
  <c r="X1713" i="8"/>
  <c r="X1714" i="8"/>
  <c r="X1715" i="8"/>
  <c r="X1716" i="8"/>
  <c r="X1717" i="8"/>
  <c r="X1718" i="8"/>
  <c r="X1719" i="8"/>
  <c r="X1720" i="8"/>
  <c r="X1721" i="8"/>
  <c r="X1722" i="8"/>
  <c r="X1723" i="8"/>
  <c r="X1724" i="8"/>
  <c r="X1725" i="8"/>
  <c r="X1726" i="8"/>
  <c r="X1727" i="8"/>
  <c r="X1728" i="8"/>
  <c r="X1729" i="8"/>
  <c r="X1730" i="8"/>
  <c r="X1731" i="8"/>
  <c r="X1732" i="8"/>
  <c r="X1733" i="8"/>
  <c r="X1734" i="8"/>
  <c r="X1735" i="8"/>
  <c r="X1736" i="8"/>
  <c r="X1737" i="8"/>
  <c r="X1738" i="8"/>
  <c r="X1739" i="8"/>
  <c r="X1740" i="8"/>
  <c r="X1741" i="8"/>
  <c r="X1742" i="8"/>
  <c r="X1743" i="8"/>
  <c r="X1744" i="8"/>
  <c r="X1745" i="8"/>
  <c r="X1746" i="8"/>
  <c r="X1747" i="8"/>
  <c r="X1748" i="8"/>
  <c r="X1749" i="8"/>
  <c r="X1750" i="8"/>
  <c r="X1751" i="8"/>
  <c r="X1752" i="8"/>
  <c r="X1753" i="8"/>
  <c r="X1754" i="8"/>
  <c r="X1755" i="8"/>
  <c r="X1756" i="8"/>
  <c r="X1757" i="8"/>
  <c r="X1758" i="8"/>
  <c r="X1759" i="8"/>
  <c r="X1760" i="8"/>
  <c r="X1761" i="8"/>
  <c r="X1762" i="8"/>
  <c r="X1763" i="8"/>
  <c r="X1764" i="8"/>
  <c r="X1765" i="8"/>
  <c r="X1766" i="8"/>
  <c r="X1767" i="8"/>
  <c r="X1768" i="8"/>
  <c r="X1769" i="8"/>
  <c r="X1770" i="8"/>
  <c r="X1771" i="8"/>
  <c r="X1772" i="8"/>
  <c r="X1773" i="8"/>
  <c r="X1774" i="8"/>
  <c r="X1775" i="8"/>
  <c r="X1776" i="8"/>
  <c r="X1777" i="8"/>
  <c r="X1778" i="8"/>
  <c r="X1779" i="8"/>
  <c r="X1780" i="8"/>
  <c r="X1781" i="8"/>
  <c r="X1782" i="8"/>
  <c r="X1783" i="8"/>
  <c r="X1784" i="8"/>
  <c r="X1785" i="8"/>
  <c r="X1786" i="8"/>
  <c r="X1787" i="8"/>
  <c r="X1788" i="8"/>
  <c r="X1789" i="8"/>
  <c r="X1790" i="8"/>
  <c r="X1791" i="8"/>
  <c r="X1792" i="8"/>
  <c r="X1793" i="8"/>
  <c r="X1794" i="8"/>
  <c r="X1795" i="8"/>
  <c r="X1796" i="8"/>
  <c r="X1797" i="8"/>
  <c r="X1798" i="8"/>
  <c r="X1799" i="8"/>
  <c r="X1800" i="8"/>
  <c r="X1801" i="8"/>
  <c r="X1802" i="8"/>
  <c r="X1803" i="8"/>
  <c r="X1804" i="8"/>
  <c r="X1805" i="8"/>
  <c r="X1806" i="8"/>
  <c r="X1807" i="8"/>
  <c r="X1808" i="8"/>
  <c r="X1809" i="8"/>
  <c r="X1810" i="8"/>
  <c r="X1811" i="8"/>
  <c r="X1812" i="8"/>
  <c r="X1813" i="8"/>
  <c r="X1814" i="8"/>
  <c r="X1815" i="8"/>
  <c r="X1816" i="8"/>
  <c r="X1817" i="8"/>
  <c r="X1818" i="8"/>
  <c r="X1819" i="8"/>
  <c r="X1820" i="8"/>
  <c r="X1821" i="8"/>
  <c r="X1822" i="8"/>
  <c r="X1823" i="8"/>
  <c r="X1824" i="8"/>
  <c r="X1825" i="8"/>
  <c r="X1826" i="8"/>
  <c r="X1827" i="8"/>
  <c r="X1828" i="8"/>
  <c r="X1829" i="8"/>
  <c r="X1830" i="8"/>
  <c r="X1831" i="8"/>
  <c r="X1832" i="8"/>
  <c r="X1833" i="8"/>
  <c r="X1834" i="8"/>
  <c r="X1835" i="8"/>
  <c r="X1836" i="8"/>
  <c r="X1837" i="8"/>
  <c r="X1838" i="8"/>
  <c r="X1839" i="8"/>
  <c r="X1840" i="8"/>
  <c r="X1841" i="8"/>
  <c r="X1842" i="8"/>
  <c r="X1843" i="8"/>
  <c r="X1844" i="8"/>
  <c r="X1845" i="8"/>
  <c r="X1846" i="8"/>
  <c r="X1847" i="8"/>
  <c r="X1848" i="8"/>
  <c r="X1849" i="8"/>
  <c r="X1850" i="8"/>
  <c r="X1851" i="8"/>
  <c r="X1852" i="8"/>
  <c r="X1853" i="8"/>
  <c r="X1854" i="8"/>
  <c r="X1855" i="8"/>
  <c r="X1856" i="8"/>
  <c r="X1857" i="8"/>
  <c r="X1858" i="8"/>
  <c r="X1859" i="8"/>
  <c r="X1860" i="8"/>
  <c r="X1861" i="8"/>
  <c r="X1862" i="8"/>
  <c r="X1863" i="8"/>
  <c r="X1864" i="8"/>
  <c r="X1865" i="8"/>
  <c r="X1866" i="8"/>
  <c r="X1867" i="8"/>
  <c r="X1868" i="8"/>
  <c r="X1869" i="8"/>
  <c r="X1870" i="8"/>
  <c r="X1871" i="8"/>
  <c r="X1872" i="8"/>
  <c r="X1873" i="8"/>
  <c r="X1874" i="8"/>
  <c r="X1875" i="8"/>
  <c r="X1876" i="8"/>
  <c r="X1877" i="8"/>
  <c r="X1878" i="8"/>
  <c r="X1879" i="8"/>
  <c r="X1880" i="8"/>
  <c r="X1881" i="8"/>
  <c r="X1882" i="8"/>
  <c r="X1883" i="8"/>
  <c r="X1884" i="8"/>
  <c r="X1885" i="8"/>
  <c r="X1886" i="8"/>
  <c r="X1887" i="8"/>
  <c r="X1888" i="8"/>
  <c r="X1889" i="8"/>
  <c r="X1890" i="8"/>
  <c r="X1891" i="8"/>
  <c r="X1892" i="8"/>
  <c r="X1893" i="8"/>
  <c r="X1894" i="8"/>
  <c r="X1895" i="8"/>
  <c r="X1896" i="8"/>
  <c r="X1897" i="8"/>
  <c r="X1898" i="8"/>
  <c r="X1899" i="8"/>
  <c r="X1900" i="8"/>
  <c r="X1901" i="8"/>
  <c r="X1902" i="8"/>
  <c r="X1903" i="8"/>
  <c r="X1904" i="8"/>
  <c r="X1905" i="8"/>
  <c r="X1906" i="8"/>
  <c r="X1907" i="8"/>
  <c r="X1908" i="8"/>
  <c r="X1909" i="8"/>
  <c r="X1910" i="8"/>
  <c r="X1911" i="8"/>
  <c r="X1912" i="8"/>
  <c r="X1913" i="8"/>
  <c r="X1914" i="8"/>
  <c r="X1915" i="8"/>
  <c r="X1916" i="8"/>
  <c r="X1917" i="8"/>
  <c r="X1918" i="8"/>
  <c r="X1919" i="8"/>
  <c r="X1920" i="8"/>
  <c r="X1921" i="8"/>
  <c r="X1922" i="8"/>
  <c r="X1923" i="8"/>
  <c r="X1924" i="8"/>
  <c r="X1925" i="8"/>
  <c r="X1926" i="8"/>
  <c r="X1927" i="8"/>
  <c r="X1928" i="8"/>
  <c r="X1929" i="8"/>
  <c r="X1930" i="8"/>
  <c r="X1931" i="8"/>
  <c r="X1932" i="8"/>
  <c r="X1933" i="8"/>
  <c r="X1934" i="8"/>
  <c r="X1935" i="8"/>
  <c r="X1936" i="8"/>
  <c r="X1937" i="8"/>
  <c r="X1938" i="8"/>
  <c r="X1939" i="8"/>
  <c r="X1940" i="8"/>
  <c r="X1941" i="8"/>
  <c r="X1942" i="8"/>
  <c r="X1943" i="8"/>
  <c r="X1944" i="8"/>
  <c r="X1945" i="8"/>
  <c r="X1946" i="8"/>
  <c r="X1947" i="8"/>
  <c r="X1948" i="8"/>
  <c r="X1949" i="8"/>
  <c r="X1950" i="8"/>
  <c r="X1951" i="8"/>
  <c r="X1952" i="8"/>
  <c r="X1953" i="8"/>
  <c r="X1954" i="8"/>
  <c r="X1955" i="8"/>
  <c r="X1956" i="8"/>
  <c r="X1957" i="8"/>
  <c r="X1958" i="8"/>
  <c r="X1959" i="8"/>
  <c r="X1960" i="8"/>
  <c r="X1961" i="8"/>
  <c r="X1962" i="8"/>
  <c r="X1963" i="8"/>
  <c r="X1964" i="8"/>
  <c r="X1965" i="8"/>
  <c r="X1966" i="8"/>
  <c r="X1967" i="8"/>
  <c r="X1968" i="8"/>
  <c r="X1969" i="8"/>
  <c r="X1970" i="8"/>
  <c r="X1971" i="8"/>
  <c r="X1972" i="8"/>
  <c r="X1973" i="8"/>
  <c r="X1974" i="8"/>
  <c r="X1975" i="8"/>
  <c r="X1976" i="8"/>
  <c r="X1977" i="8"/>
  <c r="X1978" i="8"/>
  <c r="X1979" i="8"/>
  <c r="X1980" i="8"/>
  <c r="X1981" i="8"/>
  <c r="X1982" i="8"/>
  <c r="X1983" i="8"/>
  <c r="X1984" i="8"/>
  <c r="X1985" i="8"/>
  <c r="X1986" i="8"/>
  <c r="X1987" i="8"/>
  <c r="X1988" i="8"/>
  <c r="X1989" i="8"/>
  <c r="X1990" i="8"/>
  <c r="X1991" i="8"/>
  <c r="X1992" i="8"/>
  <c r="X1993" i="8"/>
  <c r="X1994" i="8"/>
  <c r="X1995" i="8"/>
  <c r="X1996" i="8"/>
  <c r="X1997" i="8"/>
  <c r="X1998" i="8"/>
  <c r="X1999" i="8"/>
  <c r="X2000" i="8"/>
  <c r="X2001" i="8"/>
  <c r="Y2" i="8"/>
  <c r="Y3" i="8"/>
  <c r="Y4" i="8"/>
  <c r="Y5" i="8"/>
  <c r="Y6" i="8"/>
  <c r="Y7" i="8"/>
  <c r="Y8" i="8"/>
  <c r="Y9" i="8"/>
  <c r="Y10" i="8"/>
  <c r="Y11" i="8"/>
  <c r="Y12" i="8"/>
  <c r="Y13" i="8"/>
  <c r="Y14" i="8"/>
  <c r="Y15" i="8"/>
  <c r="Y16" i="8"/>
  <c r="Y17" i="8"/>
  <c r="Y18" i="8"/>
  <c r="Y19" i="8"/>
  <c r="Y20" i="8"/>
  <c r="Y21" i="8"/>
  <c r="Y22" i="8"/>
  <c r="Y23" i="8"/>
  <c r="Y24" i="8"/>
  <c r="Y25" i="8"/>
  <c r="Y26" i="8"/>
  <c r="Y27" i="8"/>
  <c r="Y28" i="8"/>
  <c r="Y29" i="8"/>
  <c r="Y30" i="8"/>
  <c r="Y31" i="8"/>
  <c r="Y32" i="8"/>
  <c r="Y33" i="8"/>
  <c r="Y34" i="8"/>
  <c r="Y35" i="8"/>
  <c r="Y36" i="8"/>
  <c r="Y37" i="8"/>
  <c r="Y38" i="8"/>
  <c r="Y39" i="8"/>
  <c r="Y40" i="8"/>
  <c r="Y41" i="8"/>
  <c r="Y42" i="8"/>
  <c r="Y43" i="8"/>
  <c r="Y44" i="8"/>
  <c r="Y45" i="8"/>
  <c r="Y46" i="8"/>
  <c r="Y47" i="8"/>
  <c r="Y48" i="8"/>
  <c r="Y49" i="8"/>
  <c r="Y50" i="8"/>
  <c r="Y51" i="8"/>
  <c r="Y52" i="8"/>
  <c r="Y53" i="8"/>
  <c r="Y54" i="8"/>
  <c r="Y55" i="8"/>
  <c r="Y56" i="8"/>
  <c r="Y57" i="8"/>
  <c r="Y58" i="8"/>
  <c r="Y59" i="8"/>
  <c r="Y60" i="8"/>
  <c r="Y61" i="8"/>
  <c r="Y62" i="8"/>
  <c r="Y63" i="8"/>
  <c r="Y64" i="8"/>
  <c r="Y65" i="8"/>
  <c r="Y66" i="8"/>
  <c r="Y67" i="8"/>
  <c r="Y68" i="8"/>
  <c r="Y69" i="8"/>
  <c r="Y70" i="8"/>
  <c r="Y71" i="8"/>
  <c r="Y72" i="8"/>
  <c r="Y73" i="8"/>
  <c r="Y74" i="8"/>
  <c r="Y75" i="8"/>
  <c r="Y76" i="8"/>
  <c r="Y77" i="8"/>
  <c r="Y78" i="8"/>
  <c r="Y79" i="8"/>
  <c r="Y80" i="8"/>
  <c r="Y81" i="8"/>
  <c r="Y82" i="8"/>
  <c r="Y83" i="8"/>
  <c r="Y84" i="8"/>
  <c r="Y85" i="8"/>
  <c r="Y86" i="8"/>
  <c r="Y87" i="8"/>
  <c r="Y88" i="8"/>
  <c r="Y89" i="8"/>
  <c r="Y90" i="8"/>
  <c r="Y91" i="8"/>
  <c r="Y92" i="8"/>
  <c r="Y93" i="8"/>
  <c r="Y94" i="8"/>
  <c r="Y95" i="8"/>
  <c r="Y96" i="8"/>
  <c r="Y97" i="8"/>
  <c r="Y98" i="8"/>
  <c r="Y99" i="8"/>
  <c r="Y100" i="8"/>
  <c r="Y101" i="8"/>
  <c r="Y102" i="8"/>
  <c r="Y103" i="8"/>
  <c r="Y104" i="8"/>
  <c r="Y105" i="8"/>
  <c r="Y106" i="8"/>
  <c r="Y107" i="8"/>
  <c r="Y108" i="8"/>
  <c r="Y109" i="8"/>
  <c r="Y110" i="8"/>
  <c r="Y111" i="8"/>
  <c r="Y112" i="8"/>
  <c r="Y113" i="8"/>
  <c r="Y114" i="8"/>
  <c r="Y115" i="8"/>
  <c r="Y116" i="8"/>
  <c r="Y117" i="8"/>
  <c r="Y118" i="8"/>
  <c r="Y119" i="8"/>
  <c r="Y120" i="8"/>
  <c r="Y121" i="8"/>
  <c r="Y122" i="8"/>
  <c r="Y123" i="8"/>
  <c r="Y124" i="8"/>
  <c r="Y125" i="8"/>
  <c r="Y126" i="8"/>
  <c r="Y127" i="8"/>
  <c r="Y128" i="8"/>
  <c r="Y129" i="8"/>
  <c r="Y130" i="8"/>
  <c r="Y131" i="8"/>
  <c r="Y132" i="8"/>
  <c r="Y133" i="8"/>
  <c r="Y134" i="8"/>
  <c r="Y135" i="8"/>
  <c r="Y136" i="8"/>
  <c r="Y137" i="8"/>
  <c r="Y138" i="8"/>
  <c r="Y139" i="8"/>
  <c r="Y140" i="8"/>
  <c r="Y141" i="8"/>
  <c r="Y142" i="8"/>
  <c r="Y143" i="8"/>
  <c r="Y144" i="8"/>
  <c r="Y145" i="8"/>
  <c r="Y146" i="8"/>
  <c r="Y147" i="8"/>
  <c r="Y148" i="8"/>
  <c r="Y149" i="8"/>
  <c r="Y150" i="8"/>
  <c r="Y151" i="8"/>
  <c r="Y152" i="8"/>
  <c r="Y153" i="8"/>
  <c r="Y154" i="8"/>
  <c r="Y155" i="8"/>
  <c r="Y156" i="8"/>
  <c r="Y157" i="8"/>
  <c r="Y158" i="8"/>
  <c r="Y159" i="8"/>
  <c r="Y160" i="8"/>
  <c r="Y161" i="8"/>
  <c r="Y162" i="8"/>
  <c r="Y163" i="8"/>
  <c r="Y164" i="8"/>
  <c r="Y165" i="8"/>
  <c r="Y166" i="8"/>
  <c r="Y167" i="8"/>
  <c r="Y168" i="8"/>
  <c r="Y169" i="8"/>
  <c r="Y170" i="8"/>
  <c r="Y171" i="8"/>
  <c r="Y172" i="8"/>
  <c r="Y173" i="8"/>
  <c r="Y174" i="8"/>
  <c r="Y175" i="8"/>
  <c r="Y176" i="8"/>
  <c r="Y177" i="8"/>
  <c r="Y178" i="8"/>
  <c r="Y179" i="8"/>
  <c r="Y180" i="8"/>
  <c r="Y181" i="8"/>
  <c r="Y182" i="8"/>
  <c r="Y183" i="8"/>
  <c r="Y184" i="8"/>
  <c r="Y185" i="8"/>
  <c r="Y186" i="8"/>
  <c r="Y187" i="8"/>
  <c r="Y188" i="8"/>
  <c r="Y189" i="8"/>
  <c r="Y190" i="8"/>
  <c r="Y191" i="8"/>
  <c r="Y192" i="8"/>
  <c r="Y193" i="8"/>
  <c r="Y194" i="8"/>
  <c r="Y195" i="8"/>
  <c r="Y196" i="8"/>
  <c r="Y197" i="8"/>
  <c r="Y198" i="8"/>
  <c r="Y199" i="8"/>
  <c r="Y200" i="8"/>
  <c r="Y201" i="8"/>
  <c r="Y202" i="8"/>
  <c r="Y203" i="8"/>
  <c r="Y204" i="8"/>
  <c r="Y205" i="8"/>
  <c r="Y206" i="8"/>
  <c r="Y207" i="8"/>
  <c r="Y208" i="8"/>
  <c r="Y209" i="8"/>
  <c r="Y210" i="8"/>
  <c r="Y211" i="8"/>
  <c r="Y212" i="8"/>
  <c r="Y213" i="8"/>
  <c r="Y214" i="8"/>
  <c r="Y215" i="8"/>
  <c r="Y216" i="8"/>
  <c r="Y217" i="8"/>
  <c r="Y218" i="8"/>
  <c r="Y219" i="8"/>
  <c r="Y220" i="8"/>
  <c r="Y221" i="8"/>
  <c r="Y222" i="8"/>
  <c r="Y223" i="8"/>
  <c r="Y224" i="8"/>
  <c r="Y225" i="8"/>
  <c r="Y226" i="8"/>
  <c r="Y227" i="8"/>
  <c r="Y228" i="8"/>
  <c r="Y229" i="8"/>
  <c r="Y230" i="8"/>
  <c r="Y231" i="8"/>
  <c r="Y232" i="8"/>
  <c r="Y233" i="8"/>
  <c r="Y234" i="8"/>
  <c r="Y235" i="8"/>
  <c r="Y236" i="8"/>
  <c r="Y237" i="8"/>
  <c r="Y238" i="8"/>
  <c r="Y239" i="8"/>
  <c r="Y240" i="8"/>
  <c r="Y241" i="8"/>
  <c r="Y242" i="8"/>
  <c r="Y243" i="8"/>
  <c r="Y244" i="8"/>
  <c r="Y245" i="8"/>
  <c r="Y246" i="8"/>
  <c r="Y247" i="8"/>
  <c r="Y248" i="8"/>
  <c r="Y249" i="8"/>
  <c r="Y250" i="8"/>
  <c r="Y251" i="8"/>
  <c r="Y252" i="8"/>
  <c r="Y253" i="8"/>
  <c r="Y254" i="8"/>
  <c r="Y255" i="8"/>
  <c r="Y256" i="8"/>
  <c r="Y257" i="8"/>
  <c r="Y258" i="8"/>
  <c r="Y259" i="8"/>
  <c r="Y260" i="8"/>
  <c r="Y261" i="8"/>
  <c r="Y262" i="8"/>
  <c r="Y263" i="8"/>
  <c r="Y264" i="8"/>
  <c r="Y265" i="8"/>
  <c r="Y266" i="8"/>
  <c r="Y267" i="8"/>
  <c r="Y268" i="8"/>
  <c r="Y269" i="8"/>
  <c r="Y270" i="8"/>
  <c r="Y271" i="8"/>
  <c r="Y272" i="8"/>
  <c r="Y273" i="8"/>
  <c r="Y274" i="8"/>
  <c r="Y275" i="8"/>
  <c r="Y276" i="8"/>
  <c r="Y277" i="8"/>
  <c r="Y278" i="8"/>
  <c r="Y279" i="8"/>
  <c r="Y280" i="8"/>
  <c r="Y281" i="8"/>
  <c r="Y282" i="8"/>
  <c r="Y283" i="8"/>
  <c r="Y284" i="8"/>
  <c r="Y285" i="8"/>
  <c r="Y286" i="8"/>
  <c r="Y287" i="8"/>
  <c r="Y288" i="8"/>
  <c r="Y289" i="8"/>
  <c r="Y290" i="8"/>
  <c r="Y291" i="8"/>
  <c r="Y292" i="8"/>
  <c r="Y293" i="8"/>
  <c r="Y294" i="8"/>
  <c r="Y295" i="8"/>
  <c r="Y296" i="8"/>
  <c r="Y297" i="8"/>
  <c r="Y298" i="8"/>
  <c r="Y299" i="8"/>
  <c r="Y300" i="8"/>
  <c r="Y301" i="8"/>
  <c r="Y302" i="8"/>
  <c r="Y303" i="8"/>
  <c r="Y304" i="8"/>
  <c r="Y305" i="8"/>
  <c r="Y306" i="8"/>
  <c r="Y307" i="8"/>
  <c r="Y308" i="8"/>
  <c r="Y309" i="8"/>
  <c r="Y310" i="8"/>
  <c r="Y311" i="8"/>
  <c r="Y312" i="8"/>
  <c r="Y313" i="8"/>
  <c r="Y314" i="8"/>
  <c r="Y315" i="8"/>
  <c r="Y316" i="8"/>
  <c r="Y317" i="8"/>
  <c r="Y318" i="8"/>
  <c r="Y319" i="8"/>
  <c r="Y320" i="8"/>
  <c r="Y321" i="8"/>
  <c r="Y322" i="8"/>
  <c r="Y323" i="8"/>
  <c r="Y324" i="8"/>
  <c r="Y325" i="8"/>
  <c r="Y326" i="8"/>
  <c r="Y327" i="8"/>
  <c r="Y328" i="8"/>
  <c r="Y329" i="8"/>
  <c r="Y330" i="8"/>
  <c r="Y331" i="8"/>
  <c r="Y332" i="8"/>
  <c r="Y333" i="8"/>
  <c r="Y334" i="8"/>
  <c r="Y335" i="8"/>
  <c r="Y336" i="8"/>
  <c r="Y337" i="8"/>
  <c r="Y338" i="8"/>
  <c r="Y339" i="8"/>
  <c r="Y340" i="8"/>
  <c r="Y341" i="8"/>
  <c r="Y342" i="8"/>
  <c r="Y343" i="8"/>
  <c r="Y344" i="8"/>
  <c r="Y345" i="8"/>
  <c r="Y346" i="8"/>
  <c r="Y347" i="8"/>
  <c r="Y348" i="8"/>
  <c r="Y349" i="8"/>
  <c r="Y350" i="8"/>
  <c r="Y351" i="8"/>
  <c r="Y352" i="8"/>
  <c r="Y353" i="8"/>
  <c r="Y354" i="8"/>
  <c r="Y355" i="8"/>
  <c r="Y356" i="8"/>
  <c r="Y357" i="8"/>
  <c r="Y358" i="8"/>
  <c r="Y359" i="8"/>
  <c r="Y360" i="8"/>
  <c r="Y361" i="8"/>
  <c r="Y362" i="8"/>
  <c r="Y363" i="8"/>
  <c r="Y364" i="8"/>
  <c r="Y365" i="8"/>
  <c r="Y366" i="8"/>
  <c r="Y367" i="8"/>
  <c r="Y368" i="8"/>
  <c r="Y369" i="8"/>
  <c r="Y370" i="8"/>
  <c r="Y371" i="8"/>
  <c r="Y372" i="8"/>
  <c r="Y373" i="8"/>
  <c r="Y374" i="8"/>
  <c r="Y375" i="8"/>
  <c r="Y376" i="8"/>
  <c r="Y377" i="8"/>
  <c r="Y378" i="8"/>
  <c r="Y379" i="8"/>
  <c r="Y380" i="8"/>
  <c r="Y381" i="8"/>
  <c r="Y382" i="8"/>
  <c r="Y383" i="8"/>
  <c r="Y384" i="8"/>
  <c r="Y385" i="8"/>
  <c r="Y386" i="8"/>
  <c r="Y387" i="8"/>
  <c r="Y388" i="8"/>
  <c r="Y389" i="8"/>
  <c r="Y390" i="8"/>
  <c r="Y391" i="8"/>
  <c r="Y392" i="8"/>
  <c r="Y393" i="8"/>
  <c r="Y394" i="8"/>
  <c r="Y395" i="8"/>
  <c r="Y396" i="8"/>
  <c r="Y397" i="8"/>
  <c r="Y398" i="8"/>
  <c r="Y399" i="8"/>
  <c r="Y400" i="8"/>
  <c r="Y401" i="8"/>
  <c r="Y402" i="8"/>
  <c r="Y403" i="8"/>
  <c r="Y404" i="8"/>
  <c r="Y405" i="8"/>
  <c r="Y406" i="8"/>
  <c r="Y407" i="8"/>
  <c r="Y408" i="8"/>
  <c r="Y409" i="8"/>
  <c r="Y410" i="8"/>
  <c r="Y411" i="8"/>
  <c r="Y412" i="8"/>
  <c r="Y413" i="8"/>
  <c r="Y414" i="8"/>
  <c r="Y415" i="8"/>
  <c r="Y416" i="8"/>
  <c r="Y417" i="8"/>
  <c r="Y418" i="8"/>
  <c r="Y419" i="8"/>
  <c r="Y420" i="8"/>
  <c r="Y421" i="8"/>
  <c r="Y422" i="8"/>
  <c r="Y423" i="8"/>
  <c r="Y424" i="8"/>
  <c r="Y425" i="8"/>
  <c r="Y426" i="8"/>
  <c r="Y427" i="8"/>
  <c r="Y428" i="8"/>
  <c r="Y429" i="8"/>
  <c r="Y430" i="8"/>
  <c r="Y431" i="8"/>
  <c r="Y432" i="8"/>
  <c r="Y433" i="8"/>
  <c r="Y434" i="8"/>
  <c r="Y435" i="8"/>
  <c r="Y436" i="8"/>
  <c r="Y437" i="8"/>
  <c r="Y438" i="8"/>
  <c r="Y439" i="8"/>
  <c r="Y440" i="8"/>
  <c r="Y441" i="8"/>
  <c r="Y442" i="8"/>
  <c r="Y443" i="8"/>
  <c r="Y444" i="8"/>
  <c r="Y445" i="8"/>
  <c r="Y446" i="8"/>
  <c r="Y447" i="8"/>
  <c r="Y448" i="8"/>
  <c r="Y449" i="8"/>
  <c r="Y450" i="8"/>
  <c r="Y451" i="8"/>
  <c r="Y452" i="8"/>
  <c r="Y453" i="8"/>
  <c r="Y454" i="8"/>
  <c r="Y455" i="8"/>
  <c r="Y456" i="8"/>
  <c r="Y457" i="8"/>
  <c r="Y458" i="8"/>
  <c r="Y459" i="8"/>
  <c r="Y460" i="8"/>
  <c r="Y461" i="8"/>
  <c r="Y462" i="8"/>
  <c r="Y463" i="8"/>
  <c r="Y464" i="8"/>
  <c r="Y465" i="8"/>
  <c r="Y466" i="8"/>
  <c r="Y467" i="8"/>
  <c r="Y468" i="8"/>
  <c r="Y469" i="8"/>
  <c r="Y470" i="8"/>
  <c r="Y471" i="8"/>
  <c r="Y472" i="8"/>
  <c r="Y473" i="8"/>
  <c r="Y474" i="8"/>
  <c r="Y475" i="8"/>
  <c r="Y476" i="8"/>
  <c r="Y477" i="8"/>
  <c r="Y478" i="8"/>
  <c r="Y479" i="8"/>
  <c r="Y480" i="8"/>
  <c r="Y481" i="8"/>
  <c r="Y482" i="8"/>
  <c r="Y483" i="8"/>
  <c r="Y484" i="8"/>
  <c r="Y485" i="8"/>
  <c r="Y486" i="8"/>
  <c r="Y487" i="8"/>
  <c r="Y488" i="8"/>
  <c r="Y489" i="8"/>
  <c r="Y490" i="8"/>
  <c r="Y491" i="8"/>
  <c r="Y492" i="8"/>
  <c r="Y493" i="8"/>
  <c r="Y494" i="8"/>
  <c r="Y495" i="8"/>
  <c r="Y496" i="8"/>
  <c r="Y497" i="8"/>
  <c r="Y498" i="8"/>
  <c r="Y499" i="8"/>
  <c r="Y500" i="8"/>
  <c r="Y501" i="8"/>
  <c r="Y502" i="8"/>
  <c r="Y503" i="8"/>
  <c r="Y504" i="8"/>
  <c r="Y505" i="8"/>
  <c r="Y506" i="8"/>
  <c r="Y507" i="8"/>
  <c r="Y508" i="8"/>
  <c r="Y509" i="8"/>
  <c r="Y510" i="8"/>
  <c r="Y511" i="8"/>
  <c r="Y512" i="8"/>
  <c r="Y513" i="8"/>
  <c r="Y514" i="8"/>
  <c r="Y515" i="8"/>
  <c r="Y516" i="8"/>
  <c r="Y517" i="8"/>
  <c r="Y518" i="8"/>
  <c r="Y519" i="8"/>
  <c r="Y520" i="8"/>
  <c r="Y521" i="8"/>
  <c r="Y522" i="8"/>
  <c r="Y523" i="8"/>
  <c r="Y524" i="8"/>
  <c r="Y525" i="8"/>
  <c r="Y526" i="8"/>
  <c r="Y527" i="8"/>
  <c r="Y528" i="8"/>
  <c r="Y529" i="8"/>
  <c r="Y530" i="8"/>
  <c r="Y531" i="8"/>
  <c r="Y532" i="8"/>
  <c r="Y533" i="8"/>
  <c r="Y534" i="8"/>
  <c r="Y535" i="8"/>
  <c r="Y536" i="8"/>
  <c r="Y537" i="8"/>
  <c r="Y538" i="8"/>
  <c r="Y539" i="8"/>
  <c r="Y540" i="8"/>
  <c r="Y541" i="8"/>
  <c r="Y542" i="8"/>
  <c r="Y543" i="8"/>
  <c r="Y544" i="8"/>
  <c r="Y545" i="8"/>
  <c r="Y546" i="8"/>
  <c r="Y547" i="8"/>
  <c r="Y548" i="8"/>
  <c r="Y549" i="8"/>
  <c r="Y550" i="8"/>
  <c r="Y551" i="8"/>
  <c r="Y552" i="8"/>
  <c r="Y553" i="8"/>
  <c r="Y554" i="8"/>
  <c r="Y555" i="8"/>
  <c r="Y556" i="8"/>
  <c r="Y557" i="8"/>
  <c r="Y558" i="8"/>
  <c r="Y559" i="8"/>
  <c r="Y560" i="8"/>
  <c r="Y561" i="8"/>
  <c r="Y562" i="8"/>
  <c r="Y563" i="8"/>
  <c r="Y564" i="8"/>
  <c r="Y565" i="8"/>
  <c r="Y566" i="8"/>
  <c r="Y567" i="8"/>
  <c r="Y568" i="8"/>
  <c r="Y569" i="8"/>
  <c r="Y570" i="8"/>
  <c r="Y571" i="8"/>
  <c r="Y572" i="8"/>
  <c r="Y573" i="8"/>
  <c r="Y574" i="8"/>
  <c r="Y575" i="8"/>
  <c r="Y576" i="8"/>
  <c r="Y577" i="8"/>
  <c r="Y578" i="8"/>
  <c r="Y579" i="8"/>
  <c r="Y580" i="8"/>
  <c r="Y581" i="8"/>
  <c r="Y582" i="8"/>
  <c r="Y583" i="8"/>
  <c r="Y584" i="8"/>
  <c r="Y585" i="8"/>
  <c r="Y586" i="8"/>
  <c r="Y587" i="8"/>
  <c r="Y588" i="8"/>
  <c r="Y589" i="8"/>
  <c r="Y590" i="8"/>
  <c r="Y591" i="8"/>
  <c r="Y592" i="8"/>
  <c r="Y593" i="8"/>
  <c r="Y594" i="8"/>
  <c r="Y595" i="8"/>
  <c r="Y596" i="8"/>
  <c r="Y597" i="8"/>
  <c r="Y598" i="8"/>
  <c r="Y599" i="8"/>
  <c r="Y600" i="8"/>
  <c r="Y601" i="8"/>
  <c r="Y602" i="8"/>
  <c r="Y603" i="8"/>
  <c r="Y604" i="8"/>
  <c r="Y605" i="8"/>
  <c r="Y606" i="8"/>
  <c r="Y607" i="8"/>
  <c r="Y608" i="8"/>
  <c r="Y609" i="8"/>
  <c r="Y610" i="8"/>
  <c r="Y611" i="8"/>
  <c r="Y612" i="8"/>
  <c r="Y613" i="8"/>
  <c r="Y614" i="8"/>
  <c r="Y615" i="8"/>
  <c r="Y616" i="8"/>
  <c r="Y617" i="8"/>
  <c r="Y618" i="8"/>
  <c r="Y619" i="8"/>
  <c r="Y620" i="8"/>
  <c r="Y621" i="8"/>
  <c r="Y622" i="8"/>
  <c r="Y623" i="8"/>
  <c r="Y624" i="8"/>
  <c r="Y625" i="8"/>
  <c r="Y626" i="8"/>
  <c r="Y627" i="8"/>
  <c r="Y628" i="8"/>
  <c r="Y629" i="8"/>
  <c r="Y630" i="8"/>
  <c r="Y631" i="8"/>
  <c r="Y632" i="8"/>
  <c r="Y633" i="8"/>
  <c r="Y634" i="8"/>
  <c r="Y635" i="8"/>
  <c r="Y636" i="8"/>
  <c r="Y637" i="8"/>
  <c r="Y638" i="8"/>
  <c r="Y639" i="8"/>
  <c r="Y640" i="8"/>
  <c r="Y641" i="8"/>
  <c r="Y642" i="8"/>
  <c r="Y643" i="8"/>
  <c r="Y644" i="8"/>
  <c r="Y645" i="8"/>
  <c r="Y646" i="8"/>
  <c r="Y647" i="8"/>
  <c r="Y648" i="8"/>
  <c r="Y649" i="8"/>
  <c r="Y650" i="8"/>
  <c r="Y651" i="8"/>
  <c r="Y652" i="8"/>
  <c r="Y653" i="8"/>
  <c r="Y654" i="8"/>
  <c r="Y655" i="8"/>
  <c r="Y656" i="8"/>
  <c r="Y657" i="8"/>
  <c r="Y658" i="8"/>
  <c r="Y659" i="8"/>
  <c r="Y660" i="8"/>
  <c r="Y661" i="8"/>
  <c r="Y662" i="8"/>
  <c r="Y663" i="8"/>
  <c r="Y664" i="8"/>
  <c r="Y665" i="8"/>
  <c r="Y666" i="8"/>
  <c r="Y667" i="8"/>
  <c r="Y668" i="8"/>
  <c r="Y669" i="8"/>
  <c r="Y670" i="8"/>
  <c r="Y671" i="8"/>
  <c r="Y672" i="8"/>
  <c r="Y673" i="8"/>
  <c r="Y674" i="8"/>
  <c r="Y675" i="8"/>
  <c r="Y676" i="8"/>
  <c r="Y677" i="8"/>
  <c r="Y678" i="8"/>
  <c r="Y679" i="8"/>
  <c r="Y680" i="8"/>
  <c r="Y681" i="8"/>
  <c r="Y682" i="8"/>
  <c r="Y683" i="8"/>
  <c r="Y684" i="8"/>
  <c r="Y685" i="8"/>
  <c r="Y686" i="8"/>
  <c r="Y687" i="8"/>
  <c r="Y688" i="8"/>
  <c r="Y689" i="8"/>
  <c r="Y690" i="8"/>
  <c r="Y691" i="8"/>
  <c r="Y692" i="8"/>
  <c r="Y693" i="8"/>
  <c r="Y694" i="8"/>
  <c r="Y695" i="8"/>
  <c r="Y696" i="8"/>
  <c r="Y697" i="8"/>
  <c r="Y698" i="8"/>
  <c r="Y699" i="8"/>
  <c r="Y700" i="8"/>
  <c r="Y701" i="8"/>
  <c r="Y702" i="8"/>
  <c r="Y703" i="8"/>
  <c r="Y704" i="8"/>
  <c r="Y705" i="8"/>
  <c r="Y706" i="8"/>
  <c r="Y707" i="8"/>
  <c r="Y708" i="8"/>
  <c r="Y709" i="8"/>
  <c r="Y710" i="8"/>
  <c r="Y711" i="8"/>
  <c r="Y712" i="8"/>
  <c r="Y713" i="8"/>
  <c r="Y714" i="8"/>
  <c r="Y715" i="8"/>
  <c r="Y716" i="8"/>
  <c r="Y717" i="8"/>
  <c r="Y718" i="8"/>
  <c r="Y719" i="8"/>
  <c r="Y720" i="8"/>
  <c r="Y721" i="8"/>
  <c r="Y722" i="8"/>
  <c r="Y723" i="8"/>
  <c r="Y724" i="8"/>
  <c r="Y725" i="8"/>
  <c r="Y726" i="8"/>
  <c r="Y727" i="8"/>
  <c r="Y728" i="8"/>
  <c r="Y729" i="8"/>
  <c r="Y730" i="8"/>
  <c r="Y731" i="8"/>
  <c r="Y732" i="8"/>
  <c r="Y733" i="8"/>
  <c r="Y734" i="8"/>
  <c r="Y735" i="8"/>
  <c r="Y736" i="8"/>
  <c r="Y737" i="8"/>
  <c r="Y738" i="8"/>
  <c r="Y739" i="8"/>
  <c r="Y740" i="8"/>
  <c r="Y741" i="8"/>
  <c r="Y742" i="8"/>
  <c r="Y743" i="8"/>
  <c r="Y744" i="8"/>
  <c r="Y745" i="8"/>
  <c r="Y746" i="8"/>
  <c r="Y747" i="8"/>
  <c r="Y748" i="8"/>
  <c r="Y749" i="8"/>
  <c r="Y750" i="8"/>
  <c r="Y751" i="8"/>
  <c r="Y752" i="8"/>
  <c r="Y753" i="8"/>
  <c r="Y754" i="8"/>
  <c r="Y755" i="8"/>
  <c r="Y756" i="8"/>
  <c r="Y757" i="8"/>
  <c r="Y758" i="8"/>
  <c r="Y759" i="8"/>
  <c r="Y760" i="8"/>
  <c r="Y761" i="8"/>
  <c r="Y762" i="8"/>
  <c r="Y763" i="8"/>
  <c r="Y764" i="8"/>
  <c r="Y765" i="8"/>
  <c r="Y766" i="8"/>
  <c r="Y767" i="8"/>
  <c r="Y768" i="8"/>
  <c r="Y769" i="8"/>
  <c r="Y770" i="8"/>
  <c r="Y771" i="8"/>
  <c r="Y772" i="8"/>
  <c r="Y773" i="8"/>
  <c r="Y774" i="8"/>
  <c r="Y775" i="8"/>
  <c r="Y776" i="8"/>
  <c r="Y777" i="8"/>
  <c r="Y778" i="8"/>
  <c r="Y779" i="8"/>
  <c r="Y780" i="8"/>
  <c r="Y781" i="8"/>
  <c r="Y782" i="8"/>
  <c r="Y783" i="8"/>
  <c r="Y784" i="8"/>
  <c r="Y785" i="8"/>
  <c r="Y786" i="8"/>
  <c r="Y787" i="8"/>
  <c r="Y788" i="8"/>
  <c r="Y789" i="8"/>
  <c r="Y790" i="8"/>
  <c r="Y791" i="8"/>
  <c r="Y792" i="8"/>
  <c r="Y793" i="8"/>
  <c r="Y794" i="8"/>
  <c r="Y795" i="8"/>
  <c r="Y796" i="8"/>
  <c r="Y797" i="8"/>
  <c r="Y798" i="8"/>
  <c r="Y799" i="8"/>
  <c r="Y800" i="8"/>
  <c r="Y801" i="8"/>
  <c r="Y802" i="8"/>
  <c r="Y803" i="8"/>
  <c r="Y804" i="8"/>
  <c r="Y805" i="8"/>
  <c r="Y806" i="8"/>
  <c r="Y807" i="8"/>
  <c r="Y808" i="8"/>
  <c r="Y809" i="8"/>
  <c r="Y810" i="8"/>
  <c r="Y811" i="8"/>
  <c r="Y812" i="8"/>
  <c r="Y813" i="8"/>
  <c r="Y814" i="8"/>
  <c r="Y815" i="8"/>
  <c r="Y816" i="8"/>
  <c r="Y817" i="8"/>
  <c r="Y818" i="8"/>
  <c r="Y819" i="8"/>
  <c r="Y820" i="8"/>
  <c r="Y821" i="8"/>
  <c r="Y822" i="8"/>
  <c r="Y823" i="8"/>
  <c r="Y824" i="8"/>
  <c r="Y825" i="8"/>
  <c r="Y826" i="8"/>
  <c r="Y827" i="8"/>
  <c r="Y828" i="8"/>
  <c r="Y829" i="8"/>
  <c r="Y830" i="8"/>
  <c r="Y831" i="8"/>
  <c r="Y832" i="8"/>
  <c r="Y833" i="8"/>
  <c r="Y834" i="8"/>
  <c r="Y835" i="8"/>
  <c r="Y836" i="8"/>
  <c r="Y837" i="8"/>
  <c r="Y838" i="8"/>
  <c r="Y839" i="8"/>
  <c r="Y840" i="8"/>
  <c r="Y841" i="8"/>
  <c r="Y842" i="8"/>
  <c r="Y843" i="8"/>
  <c r="Y844" i="8"/>
  <c r="Y845" i="8"/>
  <c r="Y846" i="8"/>
  <c r="Y847" i="8"/>
  <c r="Y848" i="8"/>
  <c r="Y849" i="8"/>
  <c r="Y850" i="8"/>
  <c r="Y851" i="8"/>
  <c r="Y852" i="8"/>
  <c r="Y853" i="8"/>
  <c r="Y854" i="8"/>
  <c r="Y855" i="8"/>
  <c r="Y856" i="8"/>
  <c r="Y857" i="8"/>
  <c r="Y858" i="8"/>
  <c r="Y859" i="8"/>
  <c r="Y860" i="8"/>
  <c r="Y861" i="8"/>
  <c r="Y862" i="8"/>
  <c r="Y863" i="8"/>
  <c r="Y864" i="8"/>
  <c r="Y865" i="8"/>
  <c r="Y866" i="8"/>
  <c r="Y867" i="8"/>
  <c r="Y868" i="8"/>
  <c r="Y869" i="8"/>
  <c r="Y870" i="8"/>
  <c r="Y871" i="8"/>
  <c r="Y872" i="8"/>
  <c r="Y873" i="8"/>
  <c r="Y874" i="8"/>
  <c r="Y875" i="8"/>
  <c r="Y876" i="8"/>
  <c r="Y877" i="8"/>
  <c r="Y878" i="8"/>
  <c r="Y879" i="8"/>
  <c r="Y880" i="8"/>
  <c r="Y881" i="8"/>
  <c r="Y882" i="8"/>
  <c r="Y883" i="8"/>
  <c r="Y884" i="8"/>
  <c r="Y885" i="8"/>
  <c r="Y886" i="8"/>
  <c r="Y887" i="8"/>
  <c r="Y888" i="8"/>
  <c r="Y889" i="8"/>
  <c r="Y890" i="8"/>
  <c r="Y891" i="8"/>
  <c r="Y892" i="8"/>
  <c r="Y893" i="8"/>
  <c r="Y894" i="8"/>
  <c r="Y895" i="8"/>
  <c r="Y896" i="8"/>
  <c r="Y897" i="8"/>
  <c r="Y898" i="8"/>
  <c r="Y899" i="8"/>
  <c r="Y900" i="8"/>
  <c r="Y901" i="8"/>
  <c r="Y902" i="8"/>
  <c r="Y903" i="8"/>
  <c r="Y904" i="8"/>
  <c r="Y905" i="8"/>
  <c r="Y906" i="8"/>
  <c r="Y907" i="8"/>
  <c r="Y908" i="8"/>
  <c r="Y909" i="8"/>
  <c r="Y910" i="8"/>
  <c r="Y911" i="8"/>
  <c r="Y912" i="8"/>
  <c r="Y913" i="8"/>
  <c r="Y914" i="8"/>
  <c r="Y915" i="8"/>
  <c r="Y916" i="8"/>
  <c r="Y917" i="8"/>
  <c r="Y918" i="8"/>
  <c r="Y919" i="8"/>
  <c r="Y920" i="8"/>
  <c r="Y921" i="8"/>
  <c r="Y922" i="8"/>
  <c r="Y923" i="8"/>
  <c r="Y924" i="8"/>
  <c r="Y925" i="8"/>
  <c r="Y926" i="8"/>
  <c r="Y927" i="8"/>
  <c r="Y928" i="8"/>
  <c r="Y929" i="8"/>
  <c r="Y930" i="8"/>
  <c r="Y931" i="8"/>
  <c r="Y932" i="8"/>
  <c r="Y933" i="8"/>
  <c r="Y934" i="8"/>
  <c r="Y935" i="8"/>
  <c r="Y936" i="8"/>
  <c r="Y937" i="8"/>
  <c r="Y938" i="8"/>
  <c r="Y939" i="8"/>
  <c r="Y940" i="8"/>
  <c r="Y941" i="8"/>
  <c r="Y942" i="8"/>
  <c r="Y943" i="8"/>
  <c r="Y944" i="8"/>
  <c r="Y945" i="8"/>
  <c r="Y946" i="8"/>
  <c r="Y947" i="8"/>
  <c r="Y948" i="8"/>
  <c r="Y949" i="8"/>
  <c r="Y950" i="8"/>
  <c r="Y951" i="8"/>
  <c r="Y952" i="8"/>
  <c r="Y953" i="8"/>
  <c r="Y954" i="8"/>
  <c r="Y955" i="8"/>
  <c r="Y956" i="8"/>
  <c r="Y957" i="8"/>
  <c r="Y958" i="8"/>
  <c r="Y959" i="8"/>
  <c r="Y960" i="8"/>
  <c r="Y961" i="8"/>
  <c r="Y962" i="8"/>
  <c r="Y963" i="8"/>
  <c r="Y964" i="8"/>
  <c r="Y965" i="8"/>
  <c r="Y966" i="8"/>
  <c r="Y967" i="8"/>
  <c r="Y968" i="8"/>
  <c r="Y969" i="8"/>
  <c r="Y970" i="8"/>
  <c r="Y971" i="8"/>
  <c r="Y972" i="8"/>
  <c r="Y973" i="8"/>
  <c r="Y974" i="8"/>
  <c r="Y975" i="8"/>
  <c r="Y976" i="8"/>
  <c r="Y977" i="8"/>
  <c r="Y978" i="8"/>
  <c r="Y979" i="8"/>
  <c r="Y980" i="8"/>
  <c r="Y981" i="8"/>
  <c r="Y982" i="8"/>
  <c r="Y983" i="8"/>
  <c r="Y984" i="8"/>
  <c r="Y985" i="8"/>
  <c r="Y986" i="8"/>
  <c r="Y987" i="8"/>
  <c r="Y988" i="8"/>
  <c r="Y989" i="8"/>
  <c r="Y990" i="8"/>
  <c r="Y991" i="8"/>
  <c r="Y992" i="8"/>
  <c r="Y993" i="8"/>
  <c r="Y994" i="8"/>
  <c r="Y995" i="8"/>
  <c r="Y996" i="8"/>
  <c r="Y997" i="8"/>
  <c r="Y998" i="8"/>
  <c r="Y999" i="8"/>
  <c r="Y1000" i="8"/>
  <c r="Y1001" i="8"/>
  <c r="Y1002" i="8"/>
  <c r="Y1003" i="8"/>
  <c r="Y1004" i="8"/>
  <c r="Y1005" i="8"/>
  <c r="Y1006" i="8"/>
  <c r="Y1007" i="8"/>
  <c r="Y1008" i="8"/>
  <c r="Y1009" i="8"/>
  <c r="Y1010" i="8"/>
  <c r="Y1011" i="8"/>
  <c r="Y1012" i="8"/>
  <c r="Y1013" i="8"/>
  <c r="Y1014" i="8"/>
  <c r="Y1015" i="8"/>
  <c r="Y1016" i="8"/>
  <c r="Y1017" i="8"/>
  <c r="Y1018" i="8"/>
  <c r="Y1019" i="8"/>
  <c r="Y1020" i="8"/>
  <c r="Y1021" i="8"/>
  <c r="Y1022" i="8"/>
  <c r="Y1023" i="8"/>
  <c r="Y1024" i="8"/>
  <c r="Y1025" i="8"/>
  <c r="Y1026" i="8"/>
  <c r="Y1027" i="8"/>
  <c r="Y1028" i="8"/>
  <c r="Y1029" i="8"/>
  <c r="Y1030" i="8"/>
  <c r="Y1031" i="8"/>
  <c r="Y1032" i="8"/>
  <c r="Y1033" i="8"/>
  <c r="Y1034" i="8"/>
  <c r="Y1035" i="8"/>
  <c r="Y1036" i="8"/>
  <c r="Y1037" i="8"/>
  <c r="Y1038" i="8"/>
  <c r="Y1039" i="8"/>
  <c r="Y1040" i="8"/>
  <c r="Y1041" i="8"/>
  <c r="Y1042" i="8"/>
  <c r="Y1043" i="8"/>
  <c r="Y1044" i="8"/>
  <c r="Y1045" i="8"/>
  <c r="Y1046" i="8"/>
  <c r="Y1047" i="8"/>
  <c r="Y1048" i="8"/>
  <c r="Y1049" i="8"/>
  <c r="Y1050" i="8"/>
  <c r="Y1051" i="8"/>
  <c r="Y1052" i="8"/>
  <c r="Y1053" i="8"/>
  <c r="Y1054" i="8"/>
  <c r="Y1055" i="8"/>
  <c r="Y1056" i="8"/>
  <c r="Y1057" i="8"/>
  <c r="Y1058" i="8"/>
  <c r="Y1059" i="8"/>
  <c r="Y1060" i="8"/>
  <c r="Y1061" i="8"/>
  <c r="Y1062" i="8"/>
  <c r="Y1063" i="8"/>
  <c r="Y1064" i="8"/>
  <c r="Y1065" i="8"/>
  <c r="Y1066" i="8"/>
  <c r="Y1067" i="8"/>
  <c r="Y1068" i="8"/>
  <c r="Y1069" i="8"/>
  <c r="Y1070" i="8"/>
  <c r="Y1071" i="8"/>
  <c r="Y1072" i="8"/>
  <c r="Y1073" i="8"/>
  <c r="Y1074" i="8"/>
  <c r="Y1075" i="8"/>
  <c r="Y1076" i="8"/>
  <c r="Y1077" i="8"/>
  <c r="Y1078" i="8"/>
  <c r="Y1079" i="8"/>
  <c r="Y1080" i="8"/>
  <c r="Y1081" i="8"/>
  <c r="Y1082" i="8"/>
  <c r="Y1083" i="8"/>
  <c r="Y1084" i="8"/>
  <c r="Y1085" i="8"/>
  <c r="Y1086" i="8"/>
  <c r="Y1087" i="8"/>
  <c r="Y1088" i="8"/>
  <c r="Y1089" i="8"/>
  <c r="Y1090" i="8"/>
  <c r="Y1091" i="8"/>
  <c r="Y1092" i="8"/>
  <c r="Y1093" i="8"/>
  <c r="Y1094" i="8"/>
  <c r="Y1095" i="8"/>
  <c r="Y1096" i="8"/>
  <c r="Y1097" i="8"/>
  <c r="Y1098" i="8"/>
  <c r="Y1099" i="8"/>
  <c r="Y1100" i="8"/>
  <c r="Y1101" i="8"/>
  <c r="Y1102" i="8"/>
  <c r="Y1103" i="8"/>
  <c r="Y1104" i="8"/>
  <c r="Y1105" i="8"/>
  <c r="Y1106" i="8"/>
  <c r="Y1107" i="8"/>
  <c r="Y1108" i="8"/>
  <c r="Y1109" i="8"/>
  <c r="Y1110" i="8"/>
  <c r="Y1111" i="8"/>
  <c r="Y1112" i="8"/>
  <c r="Y1113" i="8"/>
  <c r="Y1114" i="8"/>
  <c r="Y1115" i="8"/>
  <c r="Y1116" i="8"/>
  <c r="Y1117" i="8"/>
  <c r="Y1118" i="8"/>
  <c r="Y1119" i="8"/>
  <c r="Y1120" i="8"/>
  <c r="Y1121" i="8"/>
  <c r="Y1122" i="8"/>
  <c r="Y1123" i="8"/>
  <c r="Y1124" i="8"/>
  <c r="Y1125" i="8"/>
  <c r="Y1126" i="8"/>
  <c r="Y1127" i="8"/>
  <c r="Y1128" i="8"/>
  <c r="Y1129" i="8"/>
  <c r="Y1130" i="8"/>
  <c r="Y1131" i="8"/>
  <c r="Y1132" i="8"/>
  <c r="Y1133" i="8"/>
  <c r="Y1134" i="8"/>
  <c r="Y1135" i="8"/>
  <c r="Y1136" i="8"/>
  <c r="Y1137" i="8"/>
  <c r="Y1138" i="8"/>
  <c r="Y1139" i="8"/>
  <c r="Y1140" i="8"/>
  <c r="Y1141" i="8"/>
  <c r="Y1142" i="8"/>
  <c r="Y1143" i="8"/>
  <c r="Y1144" i="8"/>
  <c r="Y1145" i="8"/>
  <c r="Y1146" i="8"/>
  <c r="Y1147" i="8"/>
  <c r="Y1148" i="8"/>
  <c r="Y1149" i="8"/>
  <c r="Y1150" i="8"/>
  <c r="Y1151" i="8"/>
  <c r="Y1152" i="8"/>
  <c r="Y1153" i="8"/>
  <c r="Y1154" i="8"/>
  <c r="Y1155" i="8"/>
  <c r="Y1156" i="8"/>
  <c r="Y1157" i="8"/>
  <c r="Y1158" i="8"/>
  <c r="Y1159" i="8"/>
  <c r="Y1160" i="8"/>
  <c r="Y1161" i="8"/>
  <c r="Y1162" i="8"/>
  <c r="Y1163" i="8"/>
  <c r="Y1164" i="8"/>
  <c r="Y1165" i="8"/>
  <c r="Y1166" i="8"/>
  <c r="Y1167" i="8"/>
  <c r="Y1168" i="8"/>
  <c r="Y1169" i="8"/>
  <c r="Y1170" i="8"/>
  <c r="Y1171" i="8"/>
  <c r="Y1172" i="8"/>
  <c r="Y1173" i="8"/>
  <c r="Y1174" i="8"/>
  <c r="Y1175" i="8"/>
  <c r="Y1176" i="8"/>
  <c r="Y1177" i="8"/>
  <c r="Y1178" i="8"/>
  <c r="Y1179" i="8"/>
  <c r="Y1180" i="8"/>
  <c r="Y1181" i="8"/>
  <c r="Y1182" i="8"/>
  <c r="Y1183" i="8"/>
  <c r="Y1184" i="8"/>
  <c r="Y1185" i="8"/>
  <c r="Y1186" i="8"/>
  <c r="Y1187" i="8"/>
  <c r="Y1188" i="8"/>
  <c r="Y1189" i="8"/>
  <c r="Y1190" i="8"/>
  <c r="Y1191" i="8"/>
  <c r="Y1192" i="8"/>
  <c r="Y1193" i="8"/>
  <c r="Y1194" i="8"/>
  <c r="Y1195" i="8"/>
  <c r="Y1196" i="8"/>
  <c r="Y1197" i="8"/>
  <c r="Y1198" i="8"/>
  <c r="Y1199" i="8"/>
  <c r="Y1200" i="8"/>
  <c r="Y1201" i="8"/>
  <c r="Y1202" i="8"/>
  <c r="Y1203" i="8"/>
  <c r="Y1204" i="8"/>
  <c r="Y1205" i="8"/>
  <c r="Y1206" i="8"/>
  <c r="Y1207" i="8"/>
  <c r="Y1208" i="8"/>
  <c r="Y1209" i="8"/>
  <c r="Y1210" i="8"/>
  <c r="Y1211" i="8"/>
  <c r="Y1212" i="8"/>
  <c r="Y1213" i="8"/>
  <c r="Y1214" i="8"/>
  <c r="Y1215" i="8"/>
  <c r="Y1216" i="8"/>
  <c r="Y1217" i="8"/>
  <c r="Y1218" i="8"/>
  <c r="Y1219" i="8"/>
  <c r="Y1220" i="8"/>
  <c r="Y1221" i="8"/>
  <c r="Y1222" i="8"/>
  <c r="Y1223" i="8"/>
  <c r="Y1224" i="8"/>
  <c r="Y1225" i="8"/>
  <c r="Y1226" i="8"/>
  <c r="Y1227" i="8"/>
  <c r="Y1228" i="8"/>
  <c r="Y1229" i="8"/>
  <c r="Y1230" i="8"/>
  <c r="Y1231" i="8"/>
  <c r="Y1232" i="8"/>
  <c r="Y1233" i="8"/>
  <c r="Y1234" i="8"/>
  <c r="Y1235" i="8"/>
  <c r="Y1236" i="8"/>
  <c r="Y1237" i="8"/>
  <c r="Y1238" i="8"/>
  <c r="Y1239" i="8"/>
  <c r="Y1240" i="8"/>
  <c r="Y1241" i="8"/>
  <c r="Y1242" i="8"/>
  <c r="Y1243" i="8"/>
  <c r="Y1244" i="8"/>
  <c r="Y1245" i="8"/>
  <c r="Y1246" i="8"/>
  <c r="Y1247" i="8"/>
  <c r="Y1248" i="8"/>
  <c r="Y1249" i="8"/>
  <c r="Y1250" i="8"/>
  <c r="Y1251" i="8"/>
  <c r="Y1252" i="8"/>
  <c r="Y1253" i="8"/>
  <c r="Y1254" i="8"/>
  <c r="Y1255" i="8"/>
  <c r="Y1256" i="8"/>
  <c r="Y1257" i="8"/>
  <c r="Y1258" i="8"/>
  <c r="Y1259" i="8"/>
  <c r="Y1260" i="8"/>
  <c r="Y1261" i="8"/>
  <c r="Y1262" i="8"/>
  <c r="Y1263" i="8"/>
  <c r="Y1264" i="8"/>
  <c r="Y1265" i="8"/>
  <c r="Y1266" i="8"/>
  <c r="Y1267" i="8"/>
  <c r="Y1268" i="8"/>
  <c r="Y1269" i="8"/>
  <c r="Y1270" i="8"/>
  <c r="Y1271" i="8"/>
  <c r="Y1272" i="8"/>
  <c r="Y1273" i="8"/>
  <c r="Y1274" i="8"/>
  <c r="Y1275" i="8"/>
  <c r="Y1276" i="8"/>
  <c r="Y1277" i="8"/>
  <c r="Y1278" i="8"/>
  <c r="Y1279" i="8"/>
  <c r="Y1280" i="8"/>
  <c r="Y1281" i="8"/>
  <c r="Y1282" i="8"/>
  <c r="Y1283" i="8"/>
  <c r="Y1284" i="8"/>
  <c r="Y1285" i="8"/>
  <c r="Y1286" i="8"/>
  <c r="Y1287" i="8"/>
  <c r="Y1288" i="8"/>
  <c r="Y1289" i="8"/>
  <c r="Y1290" i="8"/>
  <c r="Y1291" i="8"/>
  <c r="Y1292" i="8"/>
  <c r="Y1293" i="8"/>
  <c r="Y1294" i="8"/>
  <c r="Y1295" i="8"/>
  <c r="Y1296" i="8"/>
  <c r="Y1297" i="8"/>
  <c r="Y1298" i="8"/>
  <c r="Y1299" i="8"/>
  <c r="Y1300" i="8"/>
  <c r="Y1301" i="8"/>
  <c r="Y1302" i="8"/>
  <c r="Y1303" i="8"/>
  <c r="Y1304" i="8"/>
  <c r="Y1305" i="8"/>
  <c r="Y1306" i="8"/>
  <c r="Y1307" i="8"/>
  <c r="Y1308" i="8"/>
  <c r="Y1309" i="8"/>
  <c r="Y1310" i="8"/>
  <c r="Y1311" i="8"/>
  <c r="Y1312" i="8"/>
  <c r="Y1313" i="8"/>
  <c r="Y1314" i="8"/>
  <c r="Y1315" i="8"/>
  <c r="Y1316" i="8"/>
  <c r="Y1317" i="8"/>
  <c r="Y1318" i="8"/>
  <c r="Y1319" i="8"/>
  <c r="Y1320" i="8"/>
  <c r="Y1321" i="8"/>
  <c r="Y1322" i="8"/>
  <c r="Y1323" i="8"/>
  <c r="Y1324" i="8"/>
  <c r="Y1325" i="8"/>
  <c r="Y1326" i="8"/>
  <c r="Y1327" i="8"/>
  <c r="Y1328" i="8"/>
  <c r="Y1329" i="8"/>
  <c r="Y1330" i="8"/>
  <c r="Y1331" i="8"/>
  <c r="Y1332" i="8"/>
  <c r="Y1333" i="8"/>
  <c r="Y1334" i="8"/>
  <c r="Y1335" i="8"/>
  <c r="Y1336" i="8"/>
  <c r="Y1337" i="8"/>
  <c r="Y1338" i="8"/>
  <c r="Y1339" i="8"/>
  <c r="Y1340" i="8"/>
  <c r="Y1341" i="8"/>
  <c r="Y1342" i="8"/>
  <c r="Y1343" i="8"/>
  <c r="Y1344" i="8"/>
  <c r="Y1345" i="8"/>
  <c r="Y1346" i="8"/>
  <c r="Y1347" i="8"/>
  <c r="Y1348" i="8"/>
  <c r="Y1349" i="8"/>
  <c r="Y1350" i="8"/>
  <c r="Y1351" i="8"/>
  <c r="Y1352" i="8"/>
  <c r="Y1353" i="8"/>
  <c r="Y1354" i="8"/>
  <c r="Y1355" i="8"/>
  <c r="Y1356" i="8"/>
  <c r="Y1357" i="8"/>
  <c r="Y1358" i="8"/>
  <c r="Y1359" i="8"/>
  <c r="Y1360" i="8"/>
  <c r="Y1361" i="8"/>
  <c r="Y1362" i="8"/>
  <c r="Y1363" i="8"/>
  <c r="Y1364" i="8"/>
  <c r="Y1365" i="8"/>
  <c r="Y1366" i="8"/>
  <c r="Y1367" i="8"/>
  <c r="Y1368" i="8"/>
  <c r="Y1369" i="8"/>
  <c r="Y1370" i="8"/>
  <c r="Y1371" i="8"/>
  <c r="Y1372" i="8"/>
  <c r="Y1373" i="8"/>
  <c r="Y1374" i="8"/>
  <c r="Y1375" i="8"/>
  <c r="Y1376" i="8"/>
  <c r="Y1377" i="8"/>
  <c r="Y1378" i="8"/>
  <c r="Y1379" i="8"/>
  <c r="Y1380" i="8"/>
  <c r="Y1381" i="8"/>
  <c r="Y1382" i="8"/>
  <c r="Y1383" i="8"/>
  <c r="Y1384" i="8"/>
  <c r="Y1385" i="8"/>
  <c r="Y1386" i="8"/>
  <c r="Y1387" i="8"/>
  <c r="Y1388" i="8"/>
  <c r="Y1389" i="8"/>
  <c r="Y1390" i="8"/>
  <c r="Y1391" i="8"/>
  <c r="Y1392" i="8"/>
  <c r="Y1393" i="8"/>
  <c r="Y1394" i="8"/>
  <c r="Y1395" i="8"/>
  <c r="Y1396" i="8"/>
  <c r="Y1397" i="8"/>
  <c r="Y1398" i="8"/>
  <c r="Y1399" i="8"/>
  <c r="Y1400" i="8"/>
  <c r="Y1401" i="8"/>
  <c r="Y1402" i="8"/>
  <c r="Y1403" i="8"/>
  <c r="Y1404" i="8"/>
  <c r="Y1405" i="8"/>
  <c r="Y1406" i="8"/>
  <c r="Y1407" i="8"/>
  <c r="Y1408" i="8"/>
  <c r="Y1409" i="8"/>
  <c r="Y1410" i="8"/>
  <c r="Y1411" i="8"/>
  <c r="Y1412" i="8"/>
  <c r="Y1413" i="8"/>
  <c r="Y1414" i="8"/>
  <c r="Y1415" i="8"/>
  <c r="Y1416" i="8"/>
  <c r="Y1417" i="8"/>
  <c r="Y1418" i="8"/>
  <c r="Y1419" i="8"/>
  <c r="Y1420" i="8"/>
  <c r="Y1421" i="8"/>
  <c r="Y1422" i="8"/>
  <c r="Y1423" i="8"/>
  <c r="Y1424" i="8"/>
  <c r="Y1425" i="8"/>
  <c r="Y1426" i="8"/>
  <c r="Y1427" i="8"/>
  <c r="Y1428" i="8"/>
  <c r="Y1429" i="8"/>
  <c r="Y1430" i="8"/>
  <c r="Y1431" i="8"/>
  <c r="Y1432" i="8"/>
  <c r="Y1433" i="8"/>
  <c r="Y1434" i="8"/>
  <c r="Y1435" i="8"/>
  <c r="Y1436" i="8"/>
  <c r="Y1437" i="8"/>
  <c r="Y1438" i="8"/>
  <c r="Y1439" i="8"/>
  <c r="Y1440" i="8"/>
  <c r="Y1441" i="8"/>
  <c r="Y1442" i="8"/>
  <c r="Y1443" i="8"/>
  <c r="Y1444" i="8"/>
  <c r="Y1445" i="8"/>
  <c r="Y1446" i="8"/>
  <c r="Y1447" i="8"/>
  <c r="Y1448" i="8"/>
  <c r="Y1449" i="8"/>
  <c r="Y1450" i="8"/>
  <c r="Y1451" i="8"/>
  <c r="Y1452" i="8"/>
  <c r="Y1453" i="8"/>
  <c r="Y1454" i="8"/>
  <c r="Y1455" i="8"/>
  <c r="Y1456" i="8"/>
  <c r="Y1457" i="8"/>
  <c r="Y1458" i="8"/>
  <c r="Y1459" i="8"/>
  <c r="Y1460" i="8"/>
  <c r="Y1461" i="8"/>
  <c r="Y1462" i="8"/>
  <c r="Y1463" i="8"/>
  <c r="Y1464" i="8"/>
  <c r="Y1465" i="8"/>
  <c r="Y1466" i="8"/>
  <c r="Y1467" i="8"/>
  <c r="Y1468" i="8"/>
  <c r="Y1469" i="8"/>
  <c r="Y1470" i="8"/>
  <c r="Y1471" i="8"/>
  <c r="Y1472" i="8"/>
  <c r="Y1473" i="8"/>
  <c r="Y1474" i="8"/>
  <c r="Y1475" i="8"/>
  <c r="Y1476" i="8"/>
  <c r="Y1477" i="8"/>
  <c r="Y1478" i="8"/>
  <c r="Y1479" i="8"/>
  <c r="Y1480" i="8"/>
  <c r="Y1481" i="8"/>
  <c r="Y1482" i="8"/>
  <c r="Y1483" i="8"/>
  <c r="Y1484" i="8"/>
  <c r="Y1485" i="8"/>
  <c r="Y1486" i="8"/>
  <c r="Y1487" i="8"/>
  <c r="Y1488" i="8"/>
  <c r="Y1489" i="8"/>
  <c r="Y1490" i="8"/>
  <c r="Y1491" i="8"/>
  <c r="Y1492" i="8"/>
  <c r="Y1493" i="8"/>
  <c r="Y1494" i="8"/>
  <c r="Y1495" i="8"/>
  <c r="Y1496" i="8"/>
  <c r="Y1497" i="8"/>
  <c r="Y1498" i="8"/>
  <c r="Y1499" i="8"/>
  <c r="Y1500" i="8"/>
  <c r="Y1501" i="8"/>
  <c r="Y1502" i="8"/>
  <c r="Y1503" i="8"/>
  <c r="Y1504" i="8"/>
  <c r="Y1505" i="8"/>
  <c r="Y1506" i="8"/>
  <c r="Y1507" i="8"/>
  <c r="Y1508" i="8"/>
  <c r="Y1509" i="8"/>
  <c r="Y1510" i="8"/>
  <c r="Y1511" i="8"/>
  <c r="Y1512" i="8"/>
  <c r="Y1513" i="8"/>
  <c r="Y1514" i="8"/>
  <c r="Y1515" i="8"/>
  <c r="Y1516" i="8"/>
  <c r="Y1517" i="8"/>
  <c r="Y1518" i="8"/>
  <c r="Y1519" i="8"/>
  <c r="Y1520" i="8"/>
  <c r="Y1521" i="8"/>
  <c r="Y1522" i="8"/>
  <c r="Y1523" i="8"/>
  <c r="Y1524" i="8"/>
  <c r="Y1525" i="8"/>
  <c r="Y1526" i="8"/>
  <c r="Y1527" i="8"/>
  <c r="Y1528" i="8"/>
  <c r="Y1529" i="8"/>
  <c r="Y1530" i="8"/>
  <c r="Y1531" i="8"/>
  <c r="Y1532" i="8"/>
  <c r="Y1533" i="8"/>
  <c r="Y1534" i="8"/>
  <c r="Y1535" i="8"/>
  <c r="Y1536" i="8"/>
  <c r="Y1537" i="8"/>
  <c r="Y1538" i="8"/>
  <c r="Y1539" i="8"/>
  <c r="Y1540" i="8"/>
  <c r="Y1541" i="8"/>
  <c r="Y1542" i="8"/>
  <c r="Y1543" i="8"/>
  <c r="Y1544" i="8"/>
  <c r="Y1545" i="8"/>
  <c r="Y1546" i="8"/>
  <c r="Y1547" i="8"/>
  <c r="Y1548" i="8"/>
  <c r="Y1549" i="8"/>
  <c r="Y1550" i="8"/>
  <c r="Y1551" i="8"/>
  <c r="Y1552" i="8"/>
  <c r="Y1553" i="8"/>
  <c r="Y1554" i="8"/>
  <c r="Y1555" i="8"/>
  <c r="Y1556" i="8"/>
  <c r="Y1557" i="8"/>
  <c r="Y1558" i="8"/>
  <c r="Y1559" i="8"/>
  <c r="Y1560" i="8"/>
  <c r="Y1561" i="8"/>
  <c r="Y1562" i="8"/>
  <c r="Y1563" i="8"/>
  <c r="Y1564" i="8"/>
  <c r="Y1565" i="8"/>
  <c r="Y1566" i="8"/>
  <c r="Y1567" i="8"/>
  <c r="Y1568" i="8"/>
  <c r="Y1569" i="8"/>
  <c r="Y1570" i="8"/>
  <c r="Y1571" i="8"/>
  <c r="Y1572" i="8"/>
  <c r="Y1573" i="8"/>
  <c r="Y1574" i="8"/>
  <c r="Y1575" i="8"/>
  <c r="Y1576" i="8"/>
  <c r="Y1577" i="8"/>
  <c r="Y1578" i="8"/>
  <c r="Y1579" i="8"/>
  <c r="Y1580" i="8"/>
  <c r="Y1581" i="8"/>
  <c r="Y1582" i="8"/>
  <c r="Y1583" i="8"/>
  <c r="Y1584" i="8"/>
  <c r="Y1585" i="8"/>
  <c r="Y1586" i="8"/>
  <c r="Y1587" i="8"/>
  <c r="Y1588" i="8"/>
  <c r="Y1589" i="8"/>
  <c r="Y1590" i="8"/>
  <c r="Y1591" i="8"/>
  <c r="Y1592" i="8"/>
  <c r="Y1593" i="8"/>
  <c r="Y1594" i="8"/>
  <c r="Y1595" i="8"/>
  <c r="Y1596" i="8"/>
  <c r="Y1597" i="8"/>
  <c r="Y1598" i="8"/>
  <c r="Y1599" i="8"/>
  <c r="Y1600" i="8"/>
  <c r="Y1601" i="8"/>
  <c r="Y1602" i="8"/>
  <c r="Y1603" i="8"/>
  <c r="Y1604" i="8"/>
  <c r="Y1605" i="8"/>
  <c r="Y1606" i="8"/>
  <c r="Y1607" i="8"/>
  <c r="Y1608" i="8"/>
  <c r="Y1609" i="8"/>
  <c r="Y1610" i="8"/>
  <c r="Y1611" i="8"/>
  <c r="Y1612" i="8"/>
  <c r="Y1613" i="8"/>
  <c r="Y1614" i="8"/>
  <c r="Y1615" i="8"/>
  <c r="Y1616" i="8"/>
  <c r="Y1617" i="8"/>
  <c r="Y1618" i="8"/>
  <c r="Y1619" i="8"/>
  <c r="Y1620" i="8"/>
  <c r="Y1621" i="8"/>
  <c r="Y1622" i="8"/>
  <c r="Y1623" i="8"/>
  <c r="Y1624" i="8"/>
  <c r="Y1625" i="8"/>
  <c r="Y1626" i="8"/>
  <c r="Y1627" i="8"/>
  <c r="Y1628" i="8"/>
  <c r="Y1629" i="8"/>
  <c r="Y1630" i="8"/>
  <c r="Y1631" i="8"/>
  <c r="Y1632" i="8"/>
  <c r="Y1633" i="8"/>
  <c r="Y1634" i="8"/>
  <c r="Y1635" i="8"/>
  <c r="Y1636" i="8"/>
  <c r="Y1637" i="8"/>
  <c r="Y1638" i="8"/>
  <c r="Y1639" i="8"/>
  <c r="Y1640" i="8"/>
  <c r="Y1641" i="8"/>
  <c r="Y1642" i="8"/>
  <c r="Y1643" i="8"/>
  <c r="Y1644" i="8"/>
  <c r="Y1645" i="8"/>
  <c r="Y1646" i="8"/>
  <c r="Y1647" i="8"/>
  <c r="Y1648" i="8"/>
  <c r="Y1649" i="8"/>
  <c r="Y1650" i="8"/>
  <c r="Y1651" i="8"/>
  <c r="Y1652" i="8"/>
  <c r="Y1653" i="8"/>
  <c r="Y1654" i="8"/>
  <c r="Y1655" i="8"/>
  <c r="Y1656" i="8"/>
  <c r="Y1657" i="8"/>
  <c r="Y1658" i="8"/>
  <c r="Y1659" i="8"/>
  <c r="Y1660" i="8"/>
  <c r="Y1661" i="8"/>
  <c r="Y1662" i="8"/>
  <c r="Y1663" i="8"/>
  <c r="Y1664" i="8"/>
  <c r="Y1665" i="8"/>
  <c r="Y1666" i="8"/>
  <c r="Y1667" i="8"/>
  <c r="Y1668" i="8"/>
  <c r="Y1669" i="8"/>
  <c r="Y1670" i="8"/>
  <c r="Y1671" i="8"/>
  <c r="Y1672" i="8"/>
  <c r="Y1673" i="8"/>
  <c r="Y1674" i="8"/>
  <c r="Y1675" i="8"/>
  <c r="Y1676" i="8"/>
  <c r="Y1677" i="8"/>
  <c r="Y1678" i="8"/>
  <c r="Y1679" i="8"/>
  <c r="Y1680" i="8"/>
  <c r="Y1681" i="8"/>
  <c r="Y1682" i="8"/>
  <c r="Y1683" i="8"/>
  <c r="Y1684" i="8"/>
  <c r="Y1685" i="8"/>
  <c r="Y1686" i="8"/>
  <c r="Y1687" i="8"/>
  <c r="Y1688" i="8"/>
  <c r="Y1689" i="8"/>
  <c r="Y1690" i="8"/>
  <c r="Y1691" i="8"/>
  <c r="Y1692" i="8"/>
  <c r="Y1693" i="8"/>
  <c r="Y1694" i="8"/>
  <c r="Y1695" i="8"/>
  <c r="Y1696" i="8"/>
  <c r="Y1697" i="8"/>
  <c r="Y1698" i="8"/>
  <c r="Y1699" i="8"/>
  <c r="Y1700" i="8"/>
  <c r="Y1701" i="8"/>
  <c r="Y1702" i="8"/>
  <c r="Y1703" i="8"/>
  <c r="Y1704" i="8"/>
  <c r="Y1705" i="8"/>
  <c r="Y1706" i="8"/>
  <c r="Y1707" i="8"/>
  <c r="Y1708" i="8"/>
  <c r="Y1709" i="8"/>
  <c r="Y1710" i="8"/>
  <c r="Y1711" i="8"/>
  <c r="Y1712" i="8"/>
  <c r="Y1713" i="8"/>
  <c r="Y1714" i="8"/>
  <c r="Y1715" i="8"/>
  <c r="Y1716" i="8"/>
  <c r="Y1717" i="8"/>
  <c r="Y1718" i="8"/>
  <c r="Y1719" i="8"/>
  <c r="Y1720" i="8"/>
  <c r="Y1721" i="8"/>
  <c r="Y1722" i="8"/>
  <c r="Y1723" i="8"/>
  <c r="Y1724" i="8"/>
  <c r="Y1725" i="8"/>
  <c r="Y1726" i="8"/>
  <c r="Y1727" i="8"/>
  <c r="Y1728" i="8"/>
  <c r="Y1729" i="8"/>
  <c r="Y1730" i="8"/>
  <c r="Y1731" i="8"/>
  <c r="Y1732" i="8"/>
  <c r="Y1733" i="8"/>
  <c r="Y1734" i="8"/>
  <c r="Y1735" i="8"/>
  <c r="Y1736" i="8"/>
  <c r="Y1737" i="8"/>
  <c r="Y1738" i="8"/>
  <c r="Y1739" i="8"/>
  <c r="Y1740" i="8"/>
  <c r="Y1741" i="8"/>
  <c r="Y1742" i="8"/>
  <c r="Y1743" i="8"/>
  <c r="Y1744" i="8"/>
  <c r="Y1745" i="8"/>
  <c r="Y1746" i="8"/>
  <c r="Y1747" i="8"/>
  <c r="Y1748" i="8"/>
  <c r="Y1749" i="8"/>
  <c r="Y1750" i="8"/>
  <c r="Y1751" i="8"/>
  <c r="Y1752" i="8"/>
  <c r="Y1753" i="8"/>
  <c r="Y1754" i="8"/>
  <c r="Y1755" i="8"/>
  <c r="Y1756" i="8"/>
  <c r="Y1757" i="8"/>
  <c r="Y1758" i="8"/>
  <c r="Y1759" i="8"/>
  <c r="Y1760" i="8"/>
  <c r="Y1761" i="8"/>
  <c r="Y1762" i="8"/>
  <c r="Y1763" i="8"/>
  <c r="Y1764" i="8"/>
  <c r="Y1765" i="8"/>
  <c r="Y1766" i="8"/>
  <c r="Y1767" i="8"/>
  <c r="Y1768" i="8"/>
  <c r="Y1769" i="8"/>
  <c r="Y1770" i="8"/>
  <c r="Y1771" i="8"/>
  <c r="Y1772" i="8"/>
  <c r="Y1773" i="8"/>
  <c r="Y1774" i="8"/>
  <c r="Y1775" i="8"/>
  <c r="Y1776" i="8"/>
  <c r="Y1777" i="8"/>
  <c r="Y1778" i="8"/>
  <c r="Y1779" i="8"/>
  <c r="Y1780" i="8"/>
  <c r="Y1781" i="8"/>
  <c r="Y1782" i="8"/>
  <c r="Y1783" i="8"/>
  <c r="Y1784" i="8"/>
  <c r="Y1785" i="8"/>
  <c r="Y1786" i="8"/>
  <c r="Y1787" i="8"/>
  <c r="Y1788" i="8"/>
  <c r="Y1789" i="8"/>
  <c r="Y1790" i="8"/>
  <c r="Y1791" i="8"/>
  <c r="Y1792" i="8"/>
  <c r="Y1793" i="8"/>
  <c r="Y1794" i="8"/>
  <c r="Y1795" i="8"/>
  <c r="Y1796" i="8"/>
  <c r="Y1797" i="8"/>
  <c r="Y1798" i="8"/>
  <c r="Y1799" i="8"/>
  <c r="Y1800" i="8"/>
  <c r="Y1801" i="8"/>
  <c r="Y1802" i="8"/>
  <c r="Y1803" i="8"/>
  <c r="Y1804" i="8"/>
  <c r="Y1805" i="8"/>
  <c r="Y1806" i="8"/>
  <c r="Y1807" i="8"/>
  <c r="Y1808" i="8"/>
  <c r="Y1809" i="8"/>
  <c r="Y1810" i="8"/>
  <c r="Y1811" i="8"/>
  <c r="Y1812" i="8"/>
  <c r="Y1813" i="8"/>
  <c r="Y1814" i="8"/>
  <c r="Y1815" i="8"/>
  <c r="Y1816" i="8"/>
  <c r="Y1817" i="8"/>
  <c r="Y1818" i="8"/>
  <c r="Y1819" i="8"/>
  <c r="Y1820" i="8"/>
  <c r="Y1821" i="8"/>
  <c r="Y1822" i="8"/>
  <c r="Y1823" i="8"/>
  <c r="Y1824" i="8"/>
  <c r="Y1825" i="8"/>
  <c r="Y1826" i="8"/>
  <c r="Y1827" i="8"/>
  <c r="Y1828" i="8"/>
  <c r="Y1829" i="8"/>
  <c r="Y1830" i="8"/>
  <c r="Y1831" i="8"/>
  <c r="Y1832" i="8"/>
  <c r="Y1833" i="8"/>
  <c r="Y1834" i="8"/>
  <c r="Y1835" i="8"/>
  <c r="Y1836" i="8"/>
  <c r="Y1837" i="8"/>
  <c r="Y1838" i="8"/>
  <c r="Y1839" i="8"/>
  <c r="Y1840" i="8"/>
  <c r="Y1841" i="8"/>
  <c r="Y1842" i="8"/>
  <c r="Y1843" i="8"/>
  <c r="Y1844" i="8"/>
  <c r="Y1845" i="8"/>
  <c r="Y1846" i="8"/>
  <c r="Y1847" i="8"/>
  <c r="Y1848" i="8"/>
  <c r="Y1849" i="8"/>
  <c r="Y1850" i="8"/>
  <c r="Y1851" i="8"/>
  <c r="Y1852" i="8"/>
  <c r="Y1853" i="8"/>
  <c r="Y1854" i="8"/>
  <c r="Y1855" i="8"/>
  <c r="Y1856" i="8"/>
  <c r="Y1857" i="8"/>
  <c r="Y1858" i="8"/>
  <c r="Y1859" i="8"/>
  <c r="Y1860" i="8"/>
  <c r="Y1861" i="8"/>
  <c r="Y1862" i="8"/>
  <c r="Y1863" i="8"/>
  <c r="Y1864" i="8"/>
  <c r="Y1865" i="8"/>
  <c r="Y1866" i="8"/>
  <c r="Y1867" i="8"/>
  <c r="Y1868" i="8"/>
  <c r="Y1869" i="8"/>
  <c r="Y1870" i="8"/>
  <c r="Y1871" i="8"/>
  <c r="Y1872" i="8"/>
  <c r="Y1873" i="8"/>
  <c r="Y1874" i="8"/>
  <c r="Y1875" i="8"/>
  <c r="Y1876" i="8"/>
  <c r="Y1877" i="8"/>
  <c r="Y1878" i="8"/>
  <c r="Y1879" i="8"/>
  <c r="Y1880" i="8"/>
  <c r="Y1881" i="8"/>
  <c r="Y1882" i="8"/>
  <c r="Y1883" i="8"/>
  <c r="Y1884" i="8"/>
  <c r="Y1885" i="8"/>
  <c r="Y1886" i="8"/>
  <c r="Y1887" i="8"/>
  <c r="Y1888" i="8"/>
  <c r="Y1889" i="8"/>
  <c r="Y1890" i="8"/>
  <c r="Y1891" i="8"/>
  <c r="Y1892" i="8"/>
  <c r="Y1893" i="8"/>
  <c r="Y1894" i="8"/>
  <c r="Y1895" i="8"/>
  <c r="Y1896" i="8"/>
  <c r="Y1897" i="8"/>
  <c r="Y1898" i="8"/>
  <c r="Y1899" i="8"/>
  <c r="Y1900" i="8"/>
  <c r="Y1901" i="8"/>
  <c r="Y1902" i="8"/>
  <c r="Y1903" i="8"/>
  <c r="Y1904" i="8"/>
  <c r="Y1905" i="8"/>
  <c r="Y1906" i="8"/>
  <c r="Y1907" i="8"/>
  <c r="Y1908" i="8"/>
  <c r="Y1909" i="8"/>
  <c r="Y1910" i="8"/>
  <c r="Y1911" i="8"/>
  <c r="Y1912" i="8"/>
  <c r="Y1913" i="8"/>
  <c r="Y1914" i="8"/>
  <c r="Y1915" i="8"/>
  <c r="Y1916" i="8"/>
  <c r="Y1917" i="8"/>
  <c r="Y1918" i="8"/>
  <c r="Y1919" i="8"/>
  <c r="Y1920" i="8"/>
  <c r="Y1921" i="8"/>
  <c r="Y1922" i="8"/>
  <c r="Y1923" i="8"/>
  <c r="Y1924" i="8"/>
  <c r="Y1925" i="8"/>
  <c r="Y1926" i="8"/>
  <c r="Y1927" i="8"/>
  <c r="Y1928" i="8"/>
  <c r="Y1929" i="8"/>
  <c r="Y1930" i="8"/>
  <c r="Y1931" i="8"/>
  <c r="Y1932" i="8"/>
  <c r="Y1933" i="8"/>
  <c r="Y1934" i="8"/>
  <c r="Y1935" i="8"/>
  <c r="Y1936" i="8"/>
  <c r="Y1937" i="8"/>
  <c r="Y1938" i="8"/>
  <c r="Y1939" i="8"/>
  <c r="Y1940" i="8"/>
  <c r="Y1941" i="8"/>
  <c r="Y1942" i="8"/>
  <c r="Y1943" i="8"/>
  <c r="Y1944" i="8"/>
  <c r="Y1945" i="8"/>
  <c r="Y1946" i="8"/>
  <c r="Y1947" i="8"/>
  <c r="Y1948" i="8"/>
  <c r="Y1949" i="8"/>
  <c r="Y1950" i="8"/>
  <c r="Y1951" i="8"/>
  <c r="Y1952" i="8"/>
  <c r="Y1953" i="8"/>
  <c r="Y1954" i="8"/>
  <c r="Y1955" i="8"/>
  <c r="Y1956" i="8"/>
  <c r="Y1957" i="8"/>
  <c r="Y1958" i="8"/>
  <c r="Y1959" i="8"/>
  <c r="Y1960" i="8"/>
  <c r="Y1961" i="8"/>
  <c r="Y1962" i="8"/>
  <c r="Y1963" i="8"/>
  <c r="Y1964" i="8"/>
  <c r="Y1965" i="8"/>
  <c r="Y1966" i="8"/>
  <c r="Y1967" i="8"/>
  <c r="Y1968" i="8"/>
  <c r="Y1969" i="8"/>
  <c r="Y1970" i="8"/>
  <c r="Y1971" i="8"/>
  <c r="Y1972" i="8"/>
  <c r="Y1973" i="8"/>
  <c r="Y1974" i="8"/>
  <c r="Y1975" i="8"/>
  <c r="Y1976" i="8"/>
  <c r="Y1977" i="8"/>
  <c r="Y1978" i="8"/>
  <c r="Y1979" i="8"/>
  <c r="Y1980" i="8"/>
  <c r="Y1981" i="8"/>
  <c r="Y1982" i="8"/>
  <c r="Y1983" i="8"/>
  <c r="Y1984" i="8"/>
  <c r="Y1985" i="8"/>
  <c r="Y1986" i="8"/>
  <c r="Y1987" i="8"/>
  <c r="Y1988" i="8"/>
  <c r="Y1989" i="8"/>
  <c r="Y1990" i="8"/>
  <c r="Y1991" i="8"/>
  <c r="Y1992" i="8"/>
  <c r="Y1993" i="8"/>
  <c r="Y1994" i="8"/>
  <c r="Y1995" i="8"/>
  <c r="Y1996" i="8"/>
  <c r="Y1997" i="8"/>
  <c r="Y1998" i="8"/>
  <c r="Y1999" i="8"/>
  <c r="Y2000" i="8"/>
  <c r="Y2001" i="8"/>
  <c r="Z2" i="8"/>
  <c r="Z3" i="8"/>
  <c r="Z4" i="8"/>
  <c r="Z5" i="8"/>
  <c r="Z6" i="8"/>
  <c r="Z7" i="8"/>
  <c r="Z8" i="8"/>
  <c r="Z9" i="8"/>
  <c r="Z10" i="8"/>
  <c r="Z11" i="8"/>
  <c r="Z12" i="8"/>
  <c r="Z13" i="8"/>
  <c r="Z14" i="8"/>
  <c r="Z15" i="8"/>
  <c r="Z16" i="8"/>
  <c r="Z17" i="8"/>
  <c r="Z18" i="8"/>
  <c r="Z19" i="8"/>
  <c r="Z20" i="8"/>
  <c r="Z21" i="8"/>
  <c r="Z22" i="8"/>
  <c r="Z23" i="8"/>
  <c r="Z24" i="8"/>
  <c r="Z25" i="8"/>
  <c r="Z26" i="8"/>
  <c r="Z27" i="8"/>
  <c r="Z28" i="8"/>
  <c r="Z29" i="8"/>
  <c r="Z30" i="8"/>
  <c r="Z31" i="8"/>
  <c r="Z32" i="8"/>
  <c r="Z33" i="8"/>
  <c r="Z34" i="8"/>
  <c r="Z35" i="8"/>
  <c r="Z36" i="8"/>
  <c r="Z37" i="8"/>
  <c r="Z38" i="8"/>
  <c r="Z39" i="8"/>
  <c r="Z40" i="8"/>
  <c r="Z41" i="8"/>
  <c r="Z42" i="8"/>
  <c r="Z43" i="8"/>
  <c r="Z44" i="8"/>
  <c r="Z45" i="8"/>
  <c r="Z46" i="8"/>
  <c r="Z47" i="8"/>
  <c r="Z48" i="8"/>
  <c r="Z49" i="8"/>
  <c r="Z50" i="8"/>
  <c r="Z51" i="8"/>
  <c r="Z52" i="8"/>
  <c r="Z53" i="8"/>
  <c r="Z54" i="8"/>
  <c r="Z55" i="8"/>
  <c r="Z56" i="8"/>
  <c r="Z57" i="8"/>
  <c r="Z58" i="8"/>
  <c r="Z59" i="8"/>
  <c r="Z60" i="8"/>
  <c r="Z61" i="8"/>
  <c r="Z62" i="8"/>
  <c r="Z63" i="8"/>
  <c r="Z64" i="8"/>
  <c r="Z65" i="8"/>
  <c r="Z66" i="8"/>
  <c r="Z67" i="8"/>
  <c r="Z68" i="8"/>
  <c r="Z69" i="8"/>
  <c r="Z70" i="8"/>
  <c r="Z71" i="8"/>
  <c r="Z72" i="8"/>
  <c r="Z73" i="8"/>
  <c r="Z74" i="8"/>
  <c r="Z75" i="8"/>
  <c r="Z76" i="8"/>
  <c r="Z77" i="8"/>
  <c r="Z78" i="8"/>
  <c r="Z79" i="8"/>
  <c r="Z80" i="8"/>
  <c r="Z81" i="8"/>
  <c r="Z82" i="8"/>
  <c r="Z83" i="8"/>
  <c r="Z84" i="8"/>
  <c r="Z85" i="8"/>
  <c r="Z86" i="8"/>
  <c r="Z87" i="8"/>
  <c r="Z88" i="8"/>
  <c r="Z89" i="8"/>
  <c r="Z90" i="8"/>
  <c r="Z91" i="8"/>
  <c r="Z92" i="8"/>
  <c r="Z93" i="8"/>
  <c r="Z94" i="8"/>
  <c r="Z95" i="8"/>
  <c r="Z96" i="8"/>
  <c r="Z97" i="8"/>
  <c r="Z98" i="8"/>
  <c r="Z99" i="8"/>
  <c r="Z100" i="8"/>
  <c r="Z101" i="8"/>
  <c r="Z102" i="8"/>
  <c r="Z103" i="8"/>
  <c r="Z104" i="8"/>
  <c r="Z105" i="8"/>
  <c r="Z106" i="8"/>
  <c r="Z107" i="8"/>
  <c r="Z108" i="8"/>
  <c r="Z109" i="8"/>
  <c r="Z110" i="8"/>
  <c r="Z111" i="8"/>
  <c r="Z112" i="8"/>
  <c r="Z113" i="8"/>
  <c r="Z114" i="8"/>
  <c r="Z115" i="8"/>
  <c r="Z116" i="8"/>
  <c r="Z117" i="8"/>
  <c r="Z118" i="8"/>
  <c r="Z119" i="8"/>
  <c r="Z120" i="8"/>
  <c r="Z121" i="8"/>
  <c r="Z122" i="8"/>
  <c r="Z123" i="8"/>
  <c r="Z124" i="8"/>
  <c r="Z125" i="8"/>
  <c r="Z126" i="8"/>
  <c r="Z127" i="8"/>
  <c r="Z128" i="8"/>
  <c r="Z129" i="8"/>
  <c r="Z130" i="8"/>
  <c r="Z131" i="8"/>
  <c r="Z132" i="8"/>
  <c r="Z133" i="8"/>
  <c r="Z134" i="8"/>
  <c r="Z135" i="8"/>
  <c r="Z136" i="8"/>
  <c r="Z137" i="8"/>
  <c r="Z138" i="8"/>
  <c r="Z139" i="8"/>
  <c r="Z140" i="8"/>
  <c r="Z141" i="8"/>
  <c r="Z142" i="8"/>
  <c r="Z143" i="8"/>
  <c r="Z144" i="8"/>
  <c r="Z145" i="8"/>
  <c r="Z146" i="8"/>
  <c r="Z147" i="8"/>
  <c r="Z148" i="8"/>
  <c r="Z149" i="8"/>
  <c r="Z150" i="8"/>
  <c r="Z151" i="8"/>
  <c r="Z152" i="8"/>
  <c r="Z153" i="8"/>
  <c r="Z154" i="8"/>
  <c r="Z155" i="8"/>
  <c r="Z156" i="8"/>
  <c r="Z157" i="8"/>
  <c r="Z158" i="8"/>
  <c r="Z159" i="8"/>
  <c r="Z160" i="8"/>
  <c r="Z161" i="8"/>
  <c r="Z162" i="8"/>
  <c r="Z163" i="8"/>
  <c r="Z164" i="8"/>
  <c r="Z165" i="8"/>
  <c r="Z166" i="8"/>
  <c r="Z167" i="8"/>
  <c r="Z168" i="8"/>
  <c r="Z169" i="8"/>
  <c r="Z170" i="8"/>
  <c r="Z171" i="8"/>
  <c r="Z172" i="8"/>
  <c r="Z173" i="8"/>
  <c r="Z174" i="8"/>
  <c r="Z175" i="8"/>
  <c r="Z176" i="8"/>
  <c r="Z177" i="8"/>
  <c r="Z178" i="8"/>
  <c r="Z179" i="8"/>
  <c r="Z180" i="8"/>
  <c r="Z181" i="8"/>
  <c r="Z182" i="8"/>
  <c r="Z183" i="8"/>
  <c r="Z184" i="8"/>
  <c r="Z185" i="8"/>
  <c r="Z186" i="8"/>
  <c r="Z187" i="8"/>
  <c r="Z188" i="8"/>
  <c r="Z189" i="8"/>
  <c r="Z190" i="8"/>
  <c r="Z191" i="8"/>
  <c r="Z192" i="8"/>
  <c r="Z193" i="8"/>
  <c r="Z194" i="8"/>
  <c r="Z195" i="8"/>
  <c r="Z196" i="8"/>
  <c r="Z197" i="8"/>
  <c r="Z198" i="8"/>
  <c r="Z199" i="8"/>
  <c r="Z200" i="8"/>
  <c r="Z201" i="8"/>
  <c r="Z202" i="8"/>
  <c r="Z203" i="8"/>
  <c r="Z204" i="8"/>
  <c r="Z205" i="8"/>
  <c r="Z206" i="8"/>
  <c r="Z207" i="8"/>
  <c r="Z208" i="8"/>
  <c r="Z209" i="8"/>
  <c r="Z210" i="8"/>
  <c r="Z211" i="8"/>
  <c r="Z212" i="8"/>
  <c r="Z213" i="8"/>
  <c r="Z214" i="8"/>
  <c r="Z215" i="8"/>
  <c r="Z216" i="8"/>
  <c r="Z217" i="8"/>
  <c r="Z218" i="8"/>
  <c r="Z219" i="8"/>
  <c r="Z220" i="8"/>
  <c r="Z221" i="8"/>
  <c r="Z222" i="8"/>
  <c r="Z223" i="8"/>
  <c r="Z224" i="8"/>
  <c r="Z225" i="8"/>
  <c r="Z226" i="8"/>
  <c r="Z227" i="8"/>
  <c r="Z228" i="8"/>
  <c r="Z229" i="8"/>
  <c r="Z230" i="8"/>
  <c r="Z231" i="8"/>
  <c r="Z232" i="8"/>
  <c r="Z233" i="8"/>
  <c r="Z234" i="8"/>
  <c r="Z235" i="8"/>
  <c r="Z236" i="8"/>
  <c r="Z237" i="8"/>
  <c r="Z238" i="8"/>
  <c r="Z239" i="8"/>
  <c r="Z240" i="8"/>
  <c r="Z241" i="8"/>
  <c r="Z242" i="8"/>
  <c r="Z243" i="8"/>
  <c r="Z244" i="8"/>
  <c r="Z245" i="8"/>
  <c r="Z246" i="8"/>
  <c r="Z247" i="8"/>
  <c r="Z248" i="8"/>
  <c r="Z249" i="8"/>
  <c r="Z250" i="8"/>
  <c r="Z251" i="8"/>
  <c r="Z252" i="8"/>
  <c r="Z253" i="8"/>
  <c r="Z254" i="8"/>
  <c r="Z255" i="8"/>
  <c r="Z256" i="8"/>
  <c r="Z257" i="8"/>
  <c r="Z258" i="8"/>
  <c r="Z259" i="8"/>
  <c r="Z260" i="8"/>
  <c r="Z261" i="8"/>
  <c r="Z262" i="8"/>
  <c r="Z263" i="8"/>
  <c r="Z264" i="8"/>
  <c r="Z265" i="8"/>
  <c r="Z266" i="8"/>
  <c r="Z267" i="8"/>
  <c r="Z268" i="8"/>
  <c r="Z269" i="8"/>
  <c r="Z270" i="8"/>
  <c r="Z271" i="8"/>
  <c r="Z272" i="8"/>
  <c r="Z273" i="8"/>
  <c r="Z274" i="8"/>
  <c r="Z275" i="8"/>
  <c r="Z276" i="8"/>
  <c r="Z277" i="8"/>
  <c r="Z278" i="8"/>
  <c r="Z279" i="8"/>
  <c r="Z280" i="8"/>
  <c r="Z281" i="8"/>
  <c r="Z282" i="8"/>
  <c r="Z283" i="8"/>
  <c r="Z284" i="8"/>
  <c r="Z285" i="8"/>
  <c r="Z286" i="8"/>
  <c r="Z287" i="8"/>
  <c r="Z288" i="8"/>
  <c r="Z289" i="8"/>
  <c r="Z290" i="8"/>
  <c r="Z291" i="8"/>
  <c r="Z292" i="8"/>
  <c r="Z293" i="8"/>
  <c r="Z294" i="8"/>
  <c r="Z295" i="8"/>
  <c r="Z296" i="8"/>
  <c r="Z297" i="8"/>
  <c r="Z298" i="8"/>
  <c r="Z299" i="8"/>
  <c r="Z300" i="8"/>
  <c r="Z301" i="8"/>
  <c r="Z302" i="8"/>
  <c r="Z303" i="8"/>
  <c r="Z304" i="8"/>
  <c r="Z305" i="8"/>
  <c r="Z306" i="8"/>
  <c r="Z307" i="8"/>
  <c r="Z308" i="8"/>
  <c r="Z309" i="8"/>
  <c r="Z310" i="8"/>
  <c r="Z311" i="8"/>
  <c r="Z312" i="8"/>
  <c r="Z313" i="8"/>
  <c r="Z314" i="8"/>
  <c r="Z315" i="8"/>
  <c r="Z316" i="8"/>
  <c r="Z317" i="8"/>
  <c r="Z318" i="8"/>
  <c r="Z319" i="8"/>
  <c r="Z320" i="8"/>
  <c r="Z321" i="8"/>
  <c r="Z322" i="8"/>
  <c r="Z323" i="8"/>
  <c r="Z324" i="8"/>
  <c r="Z325" i="8"/>
  <c r="Z326" i="8"/>
  <c r="Z327" i="8"/>
  <c r="Z328" i="8"/>
  <c r="Z329" i="8"/>
  <c r="Z330" i="8"/>
  <c r="Z331" i="8"/>
  <c r="Z332" i="8"/>
  <c r="Z333" i="8"/>
  <c r="Z334" i="8"/>
  <c r="Z335" i="8"/>
  <c r="Z336" i="8"/>
  <c r="Z337" i="8"/>
  <c r="Z338" i="8"/>
  <c r="Z339" i="8"/>
  <c r="Z340" i="8"/>
  <c r="Z341" i="8"/>
  <c r="Z342" i="8"/>
  <c r="Z343" i="8"/>
  <c r="Z344" i="8"/>
  <c r="Z345" i="8"/>
  <c r="Z346" i="8"/>
  <c r="Z347" i="8"/>
  <c r="Z348" i="8"/>
  <c r="Z349" i="8"/>
  <c r="Z350" i="8"/>
  <c r="Z351" i="8"/>
  <c r="Z352" i="8"/>
  <c r="Z353" i="8"/>
  <c r="Z354" i="8"/>
  <c r="Z355" i="8"/>
  <c r="Z356" i="8"/>
  <c r="Z357" i="8"/>
  <c r="Z358" i="8"/>
  <c r="Z359" i="8"/>
  <c r="Z360" i="8"/>
  <c r="Z361" i="8"/>
  <c r="Z362" i="8"/>
  <c r="Z363" i="8"/>
  <c r="Z364" i="8"/>
  <c r="Z365" i="8"/>
  <c r="Z366" i="8"/>
  <c r="Z367" i="8"/>
  <c r="Z368" i="8"/>
  <c r="Z369" i="8"/>
  <c r="Z370" i="8"/>
  <c r="Z371" i="8"/>
  <c r="Z372" i="8"/>
  <c r="Z373" i="8"/>
  <c r="Z374" i="8"/>
  <c r="Z375" i="8"/>
  <c r="Z376" i="8"/>
  <c r="Z377" i="8"/>
  <c r="Z378" i="8"/>
  <c r="Z379" i="8"/>
  <c r="Z380" i="8"/>
  <c r="Z381" i="8"/>
  <c r="Z382" i="8"/>
  <c r="Z383" i="8"/>
  <c r="Z384" i="8"/>
  <c r="Z385" i="8"/>
  <c r="Z386" i="8"/>
  <c r="Z387" i="8"/>
  <c r="Z388" i="8"/>
  <c r="Z389" i="8"/>
  <c r="Z390" i="8"/>
  <c r="Z391" i="8"/>
  <c r="Z392" i="8"/>
  <c r="Z393" i="8"/>
  <c r="Z394" i="8"/>
  <c r="Z395" i="8"/>
  <c r="Z396" i="8"/>
  <c r="Z397" i="8"/>
  <c r="Z398" i="8"/>
  <c r="Z399" i="8"/>
  <c r="Z400" i="8"/>
  <c r="Z401" i="8"/>
  <c r="Z402" i="8"/>
  <c r="Z403" i="8"/>
  <c r="Z404" i="8"/>
  <c r="Z405" i="8"/>
  <c r="Z406" i="8"/>
  <c r="Z407" i="8"/>
  <c r="Z408" i="8"/>
  <c r="Z409" i="8"/>
  <c r="Z410" i="8"/>
  <c r="Z411" i="8"/>
  <c r="Z412" i="8"/>
  <c r="Z413" i="8"/>
  <c r="Z414" i="8"/>
  <c r="Z415" i="8"/>
  <c r="Z416" i="8"/>
  <c r="Z417" i="8"/>
  <c r="Z418" i="8"/>
  <c r="Z419" i="8"/>
  <c r="Z420" i="8"/>
  <c r="Z421" i="8"/>
  <c r="Z422" i="8"/>
  <c r="Z423" i="8"/>
  <c r="Z424" i="8"/>
  <c r="Z425" i="8"/>
  <c r="Z426" i="8"/>
  <c r="Z427" i="8"/>
  <c r="Z428" i="8"/>
  <c r="Z429" i="8"/>
  <c r="Z430" i="8"/>
  <c r="Z431" i="8"/>
  <c r="Z432" i="8"/>
  <c r="Z433" i="8"/>
  <c r="Z434" i="8"/>
  <c r="Z435" i="8"/>
  <c r="Z436" i="8"/>
  <c r="Z437" i="8"/>
  <c r="Z438" i="8"/>
  <c r="Z439" i="8"/>
  <c r="Z440" i="8"/>
  <c r="Z441" i="8"/>
  <c r="Z442" i="8"/>
  <c r="Z443" i="8"/>
  <c r="Z444" i="8"/>
  <c r="Z445" i="8"/>
  <c r="Z446" i="8"/>
  <c r="Z447" i="8"/>
  <c r="Z448" i="8"/>
  <c r="Z449" i="8"/>
  <c r="Z450" i="8"/>
  <c r="Z451" i="8"/>
  <c r="Z452" i="8"/>
  <c r="Z453" i="8"/>
  <c r="Z454" i="8"/>
  <c r="Z455" i="8"/>
  <c r="Z456" i="8"/>
  <c r="Z457" i="8"/>
  <c r="Z458" i="8"/>
  <c r="Z459" i="8"/>
  <c r="Z460" i="8"/>
  <c r="Z461" i="8"/>
  <c r="Z462" i="8"/>
  <c r="Z463" i="8"/>
  <c r="Z464" i="8"/>
  <c r="Z465" i="8"/>
  <c r="Z466" i="8"/>
  <c r="Z467" i="8"/>
  <c r="Z468" i="8"/>
  <c r="Z469" i="8"/>
  <c r="Z470" i="8"/>
  <c r="Z471" i="8"/>
  <c r="Z472" i="8"/>
  <c r="Z473" i="8"/>
  <c r="Z474" i="8"/>
  <c r="Z475" i="8"/>
  <c r="Z476" i="8"/>
  <c r="Z477" i="8"/>
  <c r="Z478" i="8"/>
  <c r="Z479" i="8"/>
  <c r="Z480" i="8"/>
  <c r="Z481" i="8"/>
  <c r="Z482" i="8"/>
  <c r="Z483" i="8"/>
  <c r="Z484" i="8"/>
  <c r="Z485" i="8"/>
  <c r="Z486" i="8"/>
  <c r="Z487" i="8"/>
  <c r="Z488" i="8"/>
  <c r="Z489" i="8"/>
  <c r="Z490" i="8"/>
  <c r="Z491" i="8"/>
  <c r="Z492" i="8"/>
  <c r="Z493" i="8"/>
  <c r="Z494" i="8"/>
  <c r="Z495" i="8"/>
  <c r="Z496" i="8"/>
  <c r="Z497" i="8"/>
  <c r="Z498" i="8"/>
  <c r="Z499" i="8"/>
  <c r="Z500" i="8"/>
  <c r="Z501" i="8"/>
  <c r="Z502" i="8"/>
  <c r="Z503" i="8"/>
  <c r="Z504" i="8"/>
  <c r="Z505" i="8"/>
  <c r="Z506" i="8"/>
  <c r="Z507" i="8"/>
  <c r="Z508" i="8"/>
  <c r="Z509" i="8"/>
  <c r="Z510" i="8"/>
  <c r="Z511" i="8"/>
  <c r="Z512" i="8"/>
  <c r="Z513" i="8"/>
  <c r="Z514" i="8"/>
  <c r="Z515" i="8"/>
  <c r="Z516" i="8"/>
  <c r="Z517" i="8"/>
  <c r="Z518" i="8"/>
  <c r="Z519" i="8"/>
  <c r="Z520" i="8"/>
  <c r="Z521" i="8"/>
  <c r="Z522" i="8"/>
  <c r="Z523" i="8"/>
  <c r="Z524" i="8"/>
  <c r="Z525" i="8"/>
  <c r="Z526" i="8"/>
  <c r="Z527" i="8"/>
  <c r="Z528" i="8"/>
  <c r="Z529" i="8"/>
  <c r="Z530" i="8"/>
  <c r="Z531" i="8"/>
  <c r="Z532" i="8"/>
  <c r="Z533" i="8"/>
  <c r="Z534" i="8"/>
  <c r="Z535" i="8"/>
  <c r="Z536" i="8"/>
  <c r="Z537" i="8"/>
  <c r="Z538" i="8"/>
  <c r="Z539" i="8"/>
  <c r="Z540" i="8"/>
  <c r="Z541" i="8"/>
  <c r="Z542" i="8"/>
  <c r="Z543" i="8"/>
  <c r="Z544" i="8"/>
  <c r="Z545" i="8"/>
  <c r="Z546" i="8"/>
  <c r="Z547" i="8"/>
  <c r="Z548" i="8"/>
  <c r="Z549" i="8"/>
  <c r="Z550" i="8"/>
  <c r="Z551" i="8"/>
  <c r="Z552" i="8"/>
  <c r="Z553" i="8"/>
  <c r="Z554" i="8"/>
  <c r="Z555" i="8"/>
  <c r="Z556" i="8"/>
  <c r="Z557" i="8"/>
  <c r="Z558" i="8"/>
  <c r="Z559" i="8"/>
  <c r="Z560" i="8"/>
  <c r="Z561" i="8"/>
  <c r="Z562" i="8"/>
  <c r="Z563" i="8"/>
  <c r="Z564" i="8"/>
  <c r="Z565" i="8"/>
  <c r="Z566" i="8"/>
  <c r="Z567" i="8"/>
  <c r="Z568" i="8"/>
  <c r="Z569" i="8"/>
  <c r="Z570" i="8"/>
  <c r="Z571" i="8"/>
  <c r="Z572" i="8"/>
  <c r="Z573" i="8"/>
  <c r="Z574" i="8"/>
  <c r="Z575" i="8"/>
  <c r="Z576" i="8"/>
  <c r="Z577" i="8"/>
  <c r="Z578" i="8"/>
  <c r="Z579" i="8"/>
  <c r="Z580" i="8"/>
  <c r="Z581" i="8"/>
  <c r="Z582" i="8"/>
  <c r="Z583" i="8"/>
  <c r="Z584" i="8"/>
  <c r="Z585" i="8"/>
  <c r="Z586" i="8"/>
  <c r="Z587" i="8"/>
  <c r="Z588" i="8"/>
  <c r="Z589" i="8"/>
  <c r="Z590" i="8"/>
  <c r="Z591" i="8"/>
  <c r="Z592" i="8"/>
  <c r="Z593" i="8"/>
  <c r="Z594" i="8"/>
  <c r="Z595" i="8"/>
  <c r="Z596" i="8"/>
  <c r="Z597" i="8"/>
  <c r="Z598" i="8"/>
  <c r="Z599" i="8"/>
  <c r="Z600" i="8"/>
  <c r="Z601" i="8"/>
  <c r="Z602" i="8"/>
  <c r="Z603" i="8"/>
  <c r="Z604" i="8"/>
  <c r="Z605" i="8"/>
  <c r="Z606" i="8"/>
  <c r="Z607" i="8"/>
  <c r="Z608" i="8"/>
  <c r="Z609" i="8"/>
  <c r="Z610" i="8"/>
  <c r="Z611" i="8"/>
  <c r="Z612" i="8"/>
  <c r="Z613" i="8"/>
  <c r="Z614" i="8"/>
  <c r="Z615" i="8"/>
  <c r="Z616" i="8"/>
  <c r="Z617" i="8"/>
  <c r="Z618" i="8"/>
  <c r="Z619" i="8"/>
  <c r="Z620" i="8"/>
  <c r="Z621" i="8"/>
  <c r="Z622" i="8"/>
  <c r="Z623" i="8"/>
  <c r="Z624" i="8"/>
  <c r="Z625" i="8"/>
  <c r="Z626" i="8"/>
  <c r="Z627" i="8"/>
  <c r="Z628" i="8"/>
  <c r="Z629" i="8"/>
  <c r="Z630" i="8"/>
  <c r="Z631" i="8"/>
  <c r="Z632" i="8"/>
  <c r="Z633" i="8"/>
  <c r="Z634" i="8"/>
  <c r="Z635" i="8"/>
  <c r="Z636" i="8"/>
  <c r="Z637" i="8"/>
  <c r="Z638" i="8"/>
  <c r="Z639" i="8"/>
  <c r="Z640" i="8"/>
  <c r="Z641" i="8"/>
  <c r="Z642" i="8"/>
  <c r="Z643" i="8"/>
  <c r="Z644" i="8"/>
  <c r="Z645" i="8"/>
  <c r="Z646" i="8"/>
  <c r="Z647" i="8"/>
  <c r="Z648" i="8"/>
  <c r="Z649" i="8"/>
  <c r="Z650" i="8"/>
  <c r="Z651" i="8"/>
  <c r="Z652" i="8"/>
  <c r="Z653" i="8"/>
  <c r="Z654" i="8"/>
  <c r="Z655" i="8"/>
  <c r="Z656" i="8"/>
  <c r="Z657" i="8"/>
  <c r="Z658" i="8"/>
  <c r="Z659" i="8"/>
  <c r="Z660" i="8"/>
  <c r="Z661" i="8"/>
  <c r="Z662" i="8"/>
  <c r="Z663" i="8"/>
  <c r="Z664" i="8"/>
  <c r="Z665" i="8"/>
  <c r="Z666" i="8"/>
  <c r="Z667" i="8"/>
  <c r="Z668" i="8"/>
  <c r="Z669" i="8"/>
  <c r="Z670" i="8"/>
  <c r="Z671" i="8"/>
  <c r="Z672" i="8"/>
  <c r="Z673" i="8"/>
  <c r="Z674" i="8"/>
  <c r="Z675" i="8"/>
  <c r="Z676" i="8"/>
  <c r="Z677" i="8"/>
  <c r="Z678" i="8"/>
  <c r="Z679" i="8"/>
  <c r="Z680" i="8"/>
  <c r="Z681" i="8"/>
  <c r="Z682" i="8"/>
  <c r="Z683" i="8"/>
  <c r="Z684" i="8"/>
  <c r="Z685" i="8"/>
  <c r="Z686" i="8"/>
  <c r="Z687" i="8"/>
  <c r="Z688" i="8"/>
  <c r="Z689" i="8"/>
  <c r="Z690" i="8"/>
  <c r="Z691" i="8"/>
  <c r="Z692" i="8"/>
  <c r="Z693" i="8"/>
  <c r="Z694" i="8"/>
  <c r="Z695" i="8"/>
  <c r="Z696" i="8"/>
  <c r="Z697" i="8"/>
  <c r="Z698" i="8"/>
  <c r="Z699" i="8"/>
  <c r="Z700" i="8"/>
  <c r="Z701" i="8"/>
  <c r="Z702" i="8"/>
  <c r="Z703" i="8"/>
  <c r="Z704" i="8"/>
  <c r="Z705" i="8"/>
  <c r="Z706" i="8"/>
  <c r="Z707" i="8"/>
  <c r="Z708" i="8"/>
  <c r="Z709" i="8"/>
  <c r="Z710" i="8"/>
  <c r="Z711" i="8"/>
  <c r="Z712" i="8"/>
  <c r="Z713" i="8"/>
  <c r="Z714" i="8"/>
  <c r="Z715" i="8"/>
  <c r="Z716" i="8"/>
  <c r="Z717" i="8"/>
  <c r="Z718" i="8"/>
  <c r="Z719" i="8"/>
  <c r="Z720" i="8"/>
  <c r="Z721" i="8"/>
  <c r="Z722" i="8"/>
  <c r="Z723" i="8"/>
  <c r="Z724" i="8"/>
  <c r="Z725" i="8"/>
  <c r="Z726" i="8"/>
  <c r="Z727" i="8"/>
  <c r="Z728" i="8"/>
  <c r="Z729" i="8"/>
  <c r="Z730" i="8"/>
  <c r="Z731" i="8"/>
  <c r="Z732" i="8"/>
  <c r="Z733" i="8"/>
  <c r="Z734" i="8"/>
  <c r="Z735" i="8"/>
  <c r="Z736" i="8"/>
  <c r="Z737" i="8"/>
  <c r="Z738" i="8"/>
  <c r="Z739" i="8"/>
  <c r="Z740" i="8"/>
  <c r="Z741" i="8"/>
  <c r="Z742" i="8"/>
  <c r="Z743" i="8"/>
  <c r="Z744" i="8"/>
  <c r="Z745" i="8"/>
  <c r="Z746" i="8"/>
  <c r="Z747" i="8"/>
  <c r="Z748" i="8"/>
  <c r="Z749" i="8"/>
  <c r="Z750" i="8"/>
  <c r="Z751" i="8"/>
  <c r="Z752" i="8"/>
  <c r="Z753" i="8"/>
  <c r="Z754" i="8"/>
  <c r="Z755" i="8"/>
  <c r="Z756" i="8"/>
  <c r="Z757" i="8"/>
  <c r="Z758" i="8"/>
  <c r="Z759" i="8"/>
  <c r="Z760" i="8"/>
  <c r="Z761" i="8"/>
  <c r="Z762" i="8"/>
  <c r="Z763" i="8"/>
  <c r="Z764" i="8"/>
  <c r="Z765" i="8"/>
  <c r="Z766" i="8"/>
  <c r="Z767" i="8"/>
  <c r="Z768" i="8"/>
  <c r="Z769" i="8"/>
  <c r="Z770" i="8"/>
  <c r="Z771" i="8"/>
  <c r="Z772" i="8"/>
  <c r="Z773" i="8"/>
  <c r="Z774" i="8"/>
  <c r="Z775" i="8"/>
  <c r="Z776" i="8"/>
  <c r="Z777" i="8"/>
  <c r="Z778" i="8"/>
  <c r="Z779" i="8"/>
  <c r="Z780" i="8"/>
  <c r="Z781" i="8"/>
  <c r="Z782" i="8"/>
  <c r="Z783" i="8"/>
  <c r="Z784" i="8"/>
  <c r="Z785" i="8"/>
  <c r="Z786" i="8"/>
  <c r="Z787" i="8"/>
  <c r="Z788" i="8"/>
  <c r="Z789" i="8"/>
  <c r="Z790" i="8"/>
  <c r="Z791" i="8"/>
  <c r="Z792" i="8"/>
  <c r="Z793" i="8"/>
  <c r="Z794" i="8"/>
  <c r="Z795" i="8"/>
  <c r="Z796" i="8"/>
  <c r="Z797" i="8"/>
  <c r="Z798" i="8"/>
  <c r="Z799" i="8"/>
  <c r="Z800" i="8"/>
  <c r="Z801" i="8"/>
  <c r="Z802" i="8"/>
  <c r="Z803" i="8"/>
  <c r="Z804" i="8"/>
  <c r="Z805" i="8"/>
  <c r="Z806" i="8"/>
  <c r="Z807" i="8"/>
  <c r="Z808" i="8"/>
  <c r="Z809" i="8"/>
  <c r="Z810" i="8"/>
  <c r="Z811" i="8"/>
  <c r="Z812" i="8"/>
  <c r="Z813" i="8"/>
  <c r="Z814" i="8"/>
  <c r="Z815" i="8"/>
  <c r="Z816" i="8"/>
  <c r="Z817" i="8"/>
  <c r="Z818" i="8"/>
  <c r="Z819" i="8"/>
  <c r="Z820" i="8"/>
  <c r="Z821" i="8"/>
  <c r="Z822" i="8"/>
  <c r="Z823" i="8"/>
  <c r="Z824" i="8"/>
  <c r="Z825" i="8"/>
  <c r="Z826" i="8"/>
  <c r="Z827" i="8"/>
  <c r="Z828" i="8"/>
  <c r="Z829" i="8"/>
  <c r="Z830" i="8"/>
  <c r="Z831" i="8"/>
  <c r="Z832" i="8"/>
  <c r="Z833" i="8"/>
  <c r="Z834" i="8"/>
  <c r="Z835" i="8"/>
  <c r="Z836" i="8"/>
  <c r="Z837" i="8"/>
  <c r="Z838" i="8"/>
  <c r="Z839" i="8"/>
  <c r="Z840" i="8"/>
  <c r="Z841" i="8"/>
  <c r="Z842" i="8"/>
  <c r="Z843" i="8"/>
  <c r="Z844" i="8"/>
  <c r="Z845" i="8"/>
  <c r="Z846" i="8"/>
  <c r="Z847" i="8"/>
  <c r="Z848" i="8"/>
  <c r="Z849" i="8"/>
  <c r="Z850" i="8"/>
  <c r="Z851" i="8"/>
  <c r="Z852" i="8"/>
  <c r="Z853" i="8"/>
  <c r="Z854" i="8"/>
  <c r="Z855" i="8"/>
  <c r="Z856" i="8"/>
  <c r="Z857" i="8"/>
  <c r="Z858" i="8"/>
  <c r="Z859" i="8"/>
  <c r="Z860" i="8"/>
  <c r="Z861" i="8"/>
  <c r="Z862" i="8"/>
  <c r="Z863" i="8"/>
  <c r="Z864" i="8"/>
  <c r="Z865" i="8"/>
  <c r="Z866" i="8"/>
  <c r="Z867" i="8"/>
  <c r="Z868" i="8"/>
  <c r="Z869" i="8"/>
  <c r="Z870" i="8"/>
  <c r="Z871" i="8"/>
  <c r="Z872" i="8"/>
  <c r="Z873" i="8"/>
  <c r="Z874" i="8"/>
  <c r="Z875" i="8"/>
  <c r="Z876" i="8"/>
  <c r="Z877" i="8"/>
  <c r="Z878" i="8"/>
  <c r="Z879" i="8"/>
  <c r="Z880" i="8"/>
  <c r="Z881" i="8"/>
  <c r="Z882" i="8"/>
  <c r="Z883" i="8"/>
  <c r="Z884" i="8"/>
  <c r="Z885" i="8"/>
  <c r="Z886" i="8"/>
  <c r="Z887" i="8"/>
  <c r="Z888" i="8"/>
  <c r="Z889" i="8"/>
  <c r="Z890" i="8"/>
  <c r="Z891" i="8"/>
  <c r="Z892" i="8"/>
  <c r="Z893" i="8"/>
  <c r="Z894" i="8"/>
  <c r="Z895" i="8"/>
  <c r="Z896" i="8"/>
  <c r="Z897" i="8"/>
  <c r="Z898" i="8"/>
  <c r="Z899" i="8"/>
  <c r="Z900" i="8"/>
  <c r="Z901" i="8"/>
  <c r="Z902" i="8"/>
  <c r="Z903" i="8"/>
  <c r="Z904" i="8"/>
  <c r="Z905" i="8"/>
  <c r="Z906" i="8"/>
  <c r="Z907" i="8"/>
  <c r="Z908" i="8"/>
  <c r="Z909" i="8"/>
  <c r="Z910" i="8"/>
  <c r="Z911" i="8"/>
  <c r="Z912" i="8"/>
  <c r="Z913" i="8"/>
  <c r="Z914" i="8"/>
  <c r="Z915" i="8"/>
  <c r="Z916" i="8"/>
  <c r="Z917" i="8"/>
  <c r="Z918" i="8"/>
  <c r="Z919" i="8"/>
  <c r="Z920" i="8"/>
  <c r="Z921" i="8"/>
  <c r="Z922" i="8"/>
  <c r="Z923" i="8"/>
  <c r="Z924" i="8"/>
  <c r="Z925" i="8"/>
  <c r="Z926" i="8"/>
  <c r="Z927" i="8"/>
  <c r="Z928" i="8"/>
  <c r="Z929" i="8"/>
  <c r="Z930" i="8"/>
  <c r="Z931" i="8"/>
  <c r="Z932" i="8"/>
  <c r="Z933" i="8"/>
  <c r="Z934" i="8"/>
  <c r="Z935" i="8"/>
  <c r="Z936" i="8"/>
  <c r="Z937" i="8"/>
  <c r="Z938" i="8"/>
  <c r="Z939" i="8"/>
  <c r="Z940" i="8"/>
  <c r="Z941" i="8"/>
  <c r="Z942" i="8"/>
  <c r="Z943" i="8"/>
  <c r="Z944" i="8"/>
  <c r="Z945" i="8"/>
  <c r="Z946" i="8"/>
  <c r="Z947" i="8"/>
  <c r="Z948" i="8"/>
  <c r="Z949" i="8"/>
  <c r="Z950" i="8"/>
  <c r="Z951" i="8"/>
  <c r="Z952" i="8"/>
  <c r="Z953" i="8"/>
  <c r="Z954" i="8"/>
  <c r="Z955" i="8"/>
  <c r="Z956" i="8"/>
  <c r="Z957" i="8"/>
  <c r="Z958" i="8"/>
  <c r="Z959" i="8"/>
  <c r="Z960" i="8"/>
  <c r="Z961" i="8"/>
  <c r="Z962" i="8"/>
  <c r="Z963" i="8"/>
  <c r="Z964" i="8"/>
  <c r="Z965" i="8"/>
  <c r="Z966" i="8"/>
  <c r="Z967" i="8"/>
  <c r="Z968" i="8"/>
  <c r="Z969" i="8"/>
  <c r="Z970" i="8"/>
  <c r="Z971" i="8"/>
  <c r="Z972" i="8"/>
  <c r="Z973" i="8"/>
  <c r="Z974" i="8"/>
  <c r="Z975" i="8"/>
  <c r="Z976" i="8"/>
  <c r="Z977" i="8"/>
  <c r="Z978" i="8"/>
  <c r="Z979" i="8"/>
  <c r="Z980" i="8"/>
  <c r="Z981" i="8"/>
  <c r="Z982" i="8"/>
  <c r="Z983" i="8"/>
  <c r="Z984" i="8"/>
  <c r="Z985" i="8"/>
  <c r="Z986" i="8"/>
  <c r="Z987" i="8"/>
  <c r="Z988" i="8"/>
  <c r="Z989" i="8"/>
  <c r="Z990" i="8"/>
  <c r="Z991" i="8"/>
  <c r="Z992" i="8"/>
  <c r="Z993" i="8"/>
  <c r="Z994" i="8"/>
  <c r="Z995" i="8"/>
  <c r="Z996" i="8"/>
  <c r="Z997" i="8"/>
  <c r="Z998" i="8"/>
  <c r="Z999" i="8"/>
  <c r="Z1000" i="8"/>
  <c r="Z1001" i="8"/>
  <c r="Z1002" i="8"/>
  <c r="Z1003" i="8"/>
  <c r="Z1004" i="8"/>
  <c r="Z1005" i="8"/>
  <c r="Z1006" i="8"/>
  <c r="Z1007" i="8"/>
  <c r="Z1008" i="8"/>
  <c r="Z1009" i="8"/>
  <c r="Z1010" i="8"/>
  <c r="Z1011" i="8"/>
  <c r="Z1012" i="8"/>
  <c r="Z1013" i="8"/>
  <c r="Z1014" i="8"/>
  <c r="Z1015" i="8"/>
  <c r="Z1016" i="8"/>
  <c r="Z1017" i="8"/>
  <c r="Z1018" i="8"/>
  <c r="Z1019" i="8"/>
  <c r="Z1020" i="8"/>
  <c r="Z1021" i="8"/>
  <c r="Z1022" i="8"/>
  <c r="Z1023" i="8"/>
  <c r="Z1024" i="8"/>
  <c r="Z1025" i="8"/>
  <c r="Z1026" i="8"/>
  <c r="Z1027" i="8"/>
  <c r="Z1028" i="8"/>
  <c r="Z1029" i="8"/>
  <c r="Z1030" i="8"/>
  <c r="Z1031" i="8"/>
  <c r="Z1032" i="8"/>
  <c r="Z1033" i="8"/>
  <c r="Z1034" i="8"/>
  <c r="Z1035" i="8"/>
  <c r="Z1036" i="8"/>
  <c r="Z1037" i="8"/>
  <c r="Z1038" i="8"/>
  <c r="Z1039" i="8"/>
  <c r="Z1040" i="8"/>
  <c r="Z1041" i="8"/>
  <c r="Z1042" i="8"/>
  <c r="Z1043" i="8"/>
  <c r="Z1044" i="8"/>
  <c r="Z1045" i="8"/>
  <c r="Z1046" i="8"/>
  <c r="Z1047" i="8"/>
  <c r="Z1048" i="8"/>
  <c r="Z1049" i="8"/>
  <c r="Z1050" i="8"/>
  <c r="Z1051" i="8"/>
  <c r="Z1052" i="8"/>
  <c r="Z1053" i="8"/>
  <c r="Z1054" i="8"/>
  <c r="Z1055" i="8"/>
  <c r="Z1056" i="8"/>
  <c r="Z1057" i="8"/>
  <c r="Z1058" i="8"/>
  <c r="Z1059" i="8"/>
  <c r="Z1060" i="8"/>
  <c r="Z1061" i="8"/>
  <c r="Z1062" i="8"/>
  <c r="Z1063" i="8"/>
  <c r="Z1064" i="8"/>
  <c r="Z1065" i="8"/>
  <c r="Z1066" i="8"/>
  <c r="Z1067" i="8"/>
  <c r="Z1068" i="8"/>
  <c r="Z1069" i="8"/>
  <c r="Z1070" i="8"/>
  <c r="Z1071" i="8"/>
  <c r="Z1072" i="8"/>
  <c r="Z1073" i="8"/>
  <c r="Z1074" i="8"/>
  <c r="Z1075" i="8"/>
  <c r="Z1076" i="8"/>
  <c r="Z1077" i="8"/>
  <c r="Z1078" i="8"/>
  <c r="Z1079" i="8"/>
  <c r="Z1080" i="8"/>
  <c r="Z1081" i="8"/>
  <c r="Z1082" i="8"/>
  <c r="Z1083" i="8"/>
  <c r="Z1084" i="8"/>
  <c r="Z1085" i="8"/>
  <c r="Z1086" i="8"/>
  <c r="Z1087" i="8"/>
  <c r="Z1088" i="8"/>
  <c r="Z1089" i="8"/>
  <c r="Z1090" i="8"/>
  <c r="Z1091" i="8"/>
  <c r="Z1092" i="8"/>
  <c r="Z1093" i="8"/>
  <c r="Z1094" i="8"/>
  <c r="Z1095" i="8"/>
  <c r="Z1096" i="8"/>
  <c r="Z1097" i="8"/>
  <c r="Z1098" i="8"/>
  <c r="Z1099" i="8"/>
  <c r="Z1100" i="8"/>
  <c r="Z1101" i="8"/>
  <c r="Z1102" i="8"/>
  <c r="Z1103" i="8"/>
  <c r="Z1104" i="8"/>
  <c r="Z1105" i="8"/>
  <c r="Z1106" i="8"/>
  <c r="Z1107" i="8"/>
  <c r="Z1108" i="8"/>
  <c r="Z1109" i="8"/>
  <c r="Z1110" i="8"/>
  <c r="Z1111" i="8"/>
  <c r="Z1112" i="8"/>
  <c r="Z1113" i="8"/>
  <c r="Z1114" i="8"/>
  <c r="Z1115" i="8"/>
  <c r="Z1116" i="8"/>
  <c r="Z1117" i="8"/>
  <c r="Z1118" i="8"/>
  <c r="Z1119" i="8"/>
  <c r="Z1120" i="8"/>
  <c r="Z1121" i="8"/>
  <c r="Z1122" i="8"/>
  <c r="Z1123" i="8"/>
  <c r="Z1124" i="8"/>
  <c r="Z1125" i="8"/>
  <c r="Z1126" i="8"/>
  <c r="Z1127" i="8"/>
  <c r="Z1128" i="8"/>
  <c r="Z1129" i="8"/>
  <c r="Z1130" i="8"/>
  <c r="Z1131" i="8"/>
  <c r="Z1132" i="8"/>
  <c r="Z1133" i="8"/>
  <c r="Z1134" i="8"/>
  <c r="Z1135" i="8"/>
  <c r="Z1136" i="8"/>
  <c r="Z1137" i="8"/>
  <c r="Z1138" i="8"/>
  <c r="Z1139" i="8"/>
  <c r="Z1140" i="8"/>
  <c r="Z1141" i="8"/>
  <c r="Z1142" i="8"/>
  <c r="Z1143" i="8"/>
  <c r="Z1144" i="8"/>
  <c r="Z1145" i="8"/>
  <c r="Z1146" i="8"/>
  <c r="Z1147" i="8"/>
  <c r="Z1148" i="8"/>
  <c r="Z1149" i="8"/>
  <c r="Z1150" i="8"/>
  <c r="Z1151" i="8"/>
  <c r="Z1152" i="8"/>
  <c r="Z1153" i="8"/>
  <c r="Z1154" i="8"/>
  <c r="Z1155" i="8"/>
  <c r="Z1156" i="8"/>
  <c r="Z1157" i="8"/>
  <c r="Z1158" i="8"/>
  <c r="Z1159" i="8"/>
  <c r="Z1160" i="8"/>
  <c r="Z1161" i="8"/>
  <c r="Z1162" i="8"/>
  <c r="Z1163" i="8"/>
  <c r="Z1164" i="8"/>
  <c r="Z1165" i="8"/>
  <c r="Z1166" i="8"/>
  <c r="Z1167" i="8"/>
  <c r="Z1168" i="8"/>
  <c r="Z1169" i="8"/>
  <c r="Z1170" i="8"/>
  <c r="Z1171" i="8"/>
  <c r="Z1172" i="8"/>
  <c r="Z1173" i="8"/>
  <c r="Z1174" i="8"/>
  <c r="Z1175" i="8"/>
  <c r="Z1176" i="8"/>
  <c r="Z1177" i="8"/>
  <c r="Z1178" i="8"/>
  <c r="Z1179" i="8"/>
  <c r="Z1180" i="8"/>
  <c r="Z1181" i="8"/>
  <c r="Z1182" i="8"/>
  <c r="Z1183" i="8"/>
  <c r="Z1184" i="8"/>
  <c r="Z1185" i="8"/>
  <c r="Z1186" i="8"/>
  <c r="Z1187" i="8"/>
  <c r="Z1188" i="8"/>
  <c r="Z1189" i="8"/>
  <c r="Z1190" i="8"/>
  <c r="Z1191" i="8"/>
  <c r="Z1192" i="8"/>
  <c r="Z1193" i="8"/>
  <c r="Z1194" i="8"/>
  <c r="Z1195" i="8"/>
  <c r="Z1196" i="8"/>
  <c r="Z1197" i="8"/>
  <c r="Z1198" i="8"/>
  <c r="Z1199" i="8"/>
  <c r="Z1200" i="8"/>
  <c r="Z1201" i="8"/>
  <c r="Z1202" i="8"/>
  <c r="Z1203" i="8"/>
  <c r="Z1204" i="8"/>
  <c r="Z1205" i="8"/>
  <c r="Z1206" i="8"/>
  <c r="Z1207" i="8"/>
  <c r="Z1208" i="8"/>
  <c r="Z1209" i="8"/>
  <c r="Z1210" i="8"/>
  <c r="Z1211" i="8"/>
  <c r="Z1212" i="8"/>
  <c r="Z1213" i="8"/>
  <c r="Z1214" i="8"/>
  <c r="Z1215" i="8"/>
  <c r="Z1216" i="8"/>
  <c r="Z1217" i="8"/>
  <c r="Z1218" i="8"/>
  <c r="Z1219" i="8"/>
  <c r="Z1220" i="8"/>
  <c r="Z1221" i="8"/>
  <c r="Z1222" i="8"/>
  <c r="Z1223" i="8"/>
  <c r="Z1224" i="8"/>
  <c r="Z1225" i="8"/>
  <c r="Z1226" i="8"/>
  <c r="Z1227" i="8"/>
  <c r="Z1228" i="8"/>
  <c r="Z1229" i="8"/>
  <c r="Z1230" i="8"/>
  <c r="Z1231" i="8"/>
  <c r="Z1232" i="8"/>
  <c r="Z1233" i="8"/>
  <c r="Z1234" i="8"/>
  <c r="Z1235" i="8"/>
  <c r="Z1236" i="8"/>
  <c r="Z1237" i="8"/>
  <c r="Z1238" i="8"/>
  <c r="Z1239" i="8"/>
  <c r="Z1240" i="8"/>
  <c r="Z1241" i="8"/>
  <c r="Z1242" i="8"/>
  <c r="Z1243" i="8"/>
  <c r="Z1244" i="8"/>
  <c r="Z1245" i="8"/>
  <c r="Z1246" i="8"/>
  <c r="Z1247" i="8"/>
  <c r="Z1248" i="8"/>
  <c r="Z1249" i="8"/>
  <c r="Z1250" i="8"/>
  <c r="Z1251" i="8"/>
  <c r="Z1252" i="8"/>
  <c r="Z1253" i="8"/>
  <c r="Z1254" i="8"/>
  <c r="Z1255" i="8"/>
  <c r="Z1256" i="8"/>
  <c r="Z1257" i="8"/>
  <c r="Z1258" i="8"/>
  <c r="Z1259" i="8"/>
  <c r="Z1260" i="8"/>
  <c r="Z1261" i="8"/>
  <c r="Z1262" i="8"/>
  <c r="Z1263" i="8"/>
  <c r="Z1264" i="8"/>
  <c r="Z1265" i="8"/>
  <c r="Z1266" i="8"/>
  <c r="Z1267" i="8"/>
  <c r="Z1268" i="8"/>
  <c r="Z1269" i="8"/>
  <c r="Z1270" i="8"/>
  <c r="Z1271" i="8"/>
  <c r="Z1272" i="8"/>
  <c r="Z1273" i="8"/>
  <c r="Z1274" i="8"/>
  <c r="Z1275" i="8"/>
  <c r="Z1276" i="8"/>
  <c r="Z1277" i="8"/>
  <c r="Z1278" i="8"/>
  <c r="Z1279" i="8"/>
  <c r="Z1280" i="8"/>
  <c r="Z1281" i="8"/>
  <c r="Z1282" i="8"/>
  <c r="Z1283" i="8"/>
  <c r="Z1284" i="8"/>
  <c r="Z1285" i="8"/>
  <c r="Z1286" i="8"/>
  <c r="Z1287" i="8"/>
  <c r="Z1288" i="8"/>
  <c r="Z1289" i="8"/>
  <c r="Z1290" i="8"/>
  <c r="Z1291" i="8"/>
  <c r="Z1292" i="8"/>
  <c r="Z1293" i="8"/>
  <c r="Z1294" i="8"/>
  <c r="Z1295" i="8"/>
  <c r="Z1296" i="8"/>
  <c r="Z1297" i="8"/>
  <c r="Z1298" i="8"/>
  <c r="Z1299" i="8"/>
  <c r="Z1300" i="8"/>
  <c r="Z1301" i="8"/>
  <c r="Z1302" i="8"/>
  <c r="Z1303" i="8"/>
  <c r="Z1304" i="8"/>
  <c r="Z1305" i="8"/>
  <c r="Z1306" i="8"/>
  <c r="Z1307" i="8"/>
  <c r="Z1308" i="8"/>
  <c r="Z1309" i="8"/>
  <c r="Z1310" i="8"/>
  <c r="Z1311" i="8"/>
  <c r="Z1312" i="8"/>
  <c r="Z1313" i="8"/>
  <c r="Z1314" i="8"/>
  <c r="Z1315" i="8"/>
  <c r="Z1316" i="8"/>
  <c r="Z1317" i="8"/>
  <c r="Z1318" i="8"/>
  <c r="Z1319" i="8"/>
  <c r="Z1320" i="8"/>
  <c r="Z1321" i="8"/>
  <c r="Z1322" i="8"/>
  <c r="Z1323" i="8"/>
  <c r="Z1324" i="8"/>
  <c r="Z1325" i="8"/>
  <c r="Z1326" i="8"/>
  <c r="Z1327" i="8"/>
  <c r="Z1328" i="8"/>
  <c r="Z1329" i="8"/>
  <c r="Z1330" i="8"/>
  <c r="Z1331" i="8"/>
  <c r="Z1332" i="8"/>
  <c r="Z1333" i="8"/>
  <c r="Z1334" i="8"/>
  <c r="Z1335" i="8"/>
  <c r="Z1336" i="8"/>
  <c r="Z1337" i="8"/>
  <c r="Z1338" i="8"/>
  <c r="Z1339" i="8"/>
  <c r="Z1340" i="8"/>
  <c r="Z1341" i="8"/>
  <c r="Z1342" i="8"/>
  <c r="Z1343" i="8"/>
  <c r="Z1344" i="8"/>
  <c r="Z1345" i="8"/>
  <c r="Z1346" i="8"/>
  <c r="Z1347" i="8"/>
  <c r="Z1348" i="8"/>
  <c r="Z1349" i="8"/>
  <c r="Z1350" i="8"/>
  <c r="Z1351" i="8"/>
  <c r="Z1352" i="8"/>
  <c r="Z1353" i="8"/>
  <c r="Z1354" i="8"/>
  <c r="Z1355" i="8"/>
  <c r="Z1356" i="8"/>
  <c r="Z1357" i="8"/>
  <c r="Z1358" i="8"/>
  <c r="Z1359" i="8"/>
  <c r="Z1360" i="8"/>
  <c r="Z1361" i="8"/>
  <c r="Z1362" i="8"/>
  <c r="Z1363" i="8"/>
  <c r="Z1364" i="8"/>
  <c r="Z1365" i="8"/>
  <c r="Z1366" i="8"/>
  <c r="Z1367" i="8"/>
  <c r="Z1368" i="8"/>
  <c r="Z1369" i="8"/>
  <c r="Z1370" i="8"/>
  <c r="Z1371" i="8"/>
  <c r="Z1372" i="8"/>
  <c r="Z1373" i="8"/>
  <c r="Z1374" i="8"/>
  <c r="Z1375" i="8"/>
  <c r="Z1376" i="8"/>
  <c r="Z1377" i="8"/>
  <c r="Z1378" i="8"/>
  <c r="Z1379" i="8"/>
  <c r="Z1380" i="8"/>
  <c r="Z1381" i="8"/>
  <c r="Z1382" i="8"/>
  <c r="Z1383" i="8"/>
  <c r="Z1384" i="8"/>
  <c r="Z1385" i="8"/>
  <c r="Z1386" i="8"/>
  <c r="Z1387" i="8"/>
  <c r="Z1388" i="8"/>
  <c r="Z1389" i="8"/>
  <c r="Z1390" i="8"/>
  <c r="Z1391" i="8"/>
  <c r="Z1392" i="8"/>
  <c r="Z1393" i="8"/>
  <c r="Z1394" i="8"/>
  <c r="Z1395" i="8"/>
  <c r="Z1396" i="8"/>
  <c r="Z1397" i="8"/>
  <c r="Z1398" i="8"/>
  <c r="Z1399" i="8"/>
  <c r="Z1400" i="8"/>
  <c r="Z1401" i="8"/>
  <c r="Z1402" i="8"/>
  <c r="Z1403" i="8"/>
  <c r="Z1404" i="8"/>
  <c r="Z1405" i="8"/>
  <c r="Z1406" i="8"/>
  <c r="Z1407" i="8"/>
  <c r="Z1408" i="8"/>
  <c r="Z1409" i="8"/>
  <c r="Z1410" i="8"/>
  <c r="Z1411" i="8"/>
  <c r="Z1412" i="8"/>
  <c r="Z1413" i="8"/>
  <c r="Z1414" i="8"/>
  <c r="Z1415" i="8"/>
  <c r="Z1416" i="8"/>
  <c r="Z1417" i="8"/>
  <c r="Z1418" i="8"/>
  <c r="Z1419" i="8"/>
  <c r="Z1420" i="8"/>
  <c r="Z1421" i="8"/>
  <c r="Z1422" i="8"/>
  <c r="Z1423" i="8"/>
  <c r="Z1424" i="8"/>
  <c r="Z1425" i="8"/>
  <c r="Z1426" i="8"/>
  <c r="Z1427" i="8"/>
  <c r="Z1428" i="8"/>
  <c r="Z1429" i="8"/>
  <c r="Z1430" i="8"/>
  <c r="Z1431" i="8"/>
  <c r="Z1432" i="8"/>
  <c r="Z1433" i="8"/>
  <c r="Z1434" i="8"/>
  <c r="Z1435" i="8"/>
  <c r="Z1436" i="8"/>
  <c r="Z1437" i="8"/>
  <c r="Z1438" i="8"/>
  <c r="Z1439" i="8"/>
  <c r="Z1440" i="8"/>
  <c r="Z1441" i="8"/>
  <c r="Z1442" i="8"/>
  <c r="Z1443" i="8"/>
  <c r="Z1444" i="8"/>
  <c r="Z1445" i="8"/>
  <c r="Z1446" i="8"/>
  <c r="Z1447" i="8"/>
  <c r="Z1448" i="8"/>
  <c r="Z1449" i="8"/>
  <c r="Z1450" i="8"/>
  <c r="Z1451" i="8"/>
  <c r="Z1452" i="8"/>
  <c r="Z1453" i="8"/>
  <c r="Z1454" i="8"/>
  <c r="Z1455" i="8"/>
  <c r="Z1456" i="8"/>
  <c r="Z1457" i="8"/>
  <c r="Z1458" i="8"/>
  <c r="Z1459" i="8"/>
  <c r="Z1460" i="8"/>
  <c r="Z1461" i="8"/>
  <c r="Z1462" i="8"/>
  <c r="Z1463" i="8"/>
  <c r="Z1464" i="8"/>
  <c r="Z1465" i="8"/>
  <c r="Z1466" i="8"/>
  <c r="Z1467" i="8"/>
  <c r="Z1468" i="8"/>
  <c r="Z1469" i="8"/>
  <c r="Z1470" i="8"/>
  <c r="Z1471" i="8"/>
  <c r="Z1472" i="8"/>
  <c r="Z1473" i="8"/>
  <c r="Z1474" i="8"/>
  <c r="Z1475" i="8"/>
  <c r="Z1476" i="8"/>
  <c r="Z1477" i="8"/>
  <c r="Z1478" i="8"/>
  <c r="Z1479" i="8"/>
  <c r="Z1480" i="8"/>
  <c r="Z1481" i="8"/>
  <c r="Z1482" i="8"/>
  <c r="Z1483" i="8"/>
  <c r="Z1484" i="8"/>
  <c r="Z1485" i="8"/>
  <c r="Z1486" i="8"/>
  <c r="Z1487" i="8"/>
  <c r="Z1488" i="8"/>
  <c r="Z1489" i="8"/>
  <c r="Z1490" i="8"/>
  <c r="Z1491" i="8"/>
  <c r="Z1492" i="8"/>
  <c r="Z1493" i="8"/>
  <c r="Z1494" i="8"/>
  <c r="Z1495" i="8"/>
  <c r="Z1496" i="8"/>
  <c r="Z1497" i="8"/>
  <c r="Z1498" i="8"/>
  <c r="Z1499" i="8"/>
  <c r="Z1500" i="8"/>
  <c r="Z1501" i="8"/>
  <c r="Z1502" i="8"/>
  <c r="Z1503" i="8"/>
  <c r="Z1504" i="8"/>
  <c r="Z1505" i="8"/>
  <c r="Z1506" i="8"/>
  <c r="Z1507" i="8"/>
  <c r="Z1508" i="8"/>
  <c r="Z1509" i="8"/>
  <c r="Z1510" i="8"/>
  <c r="Z1511" i="8"/>
  <c r="Z1512" i="8"/>
  <c r="Z1513" i="8"/>
  <c r="Z1514" i="8"/>
  <c r="Z1515" i="8"/>
  <c r="Z1516" i="8"/>
  <c r="Z1517" i="8"/>
  <c r="Z1518" i="8"/>
  <c r="Z1519" i="8"/>
  <c r="Z1520" i="8"/>
  <c r="Z1521" i="8"/>
  <c r="Z1522" i="8"/>
  <c r="Z1523" i="8"/>
  <c r="Z1524" i="8"/>
  <c r="Z1525" i="8"/>
  <c r="Z1526" i="8"/>
  <c r="Z1527" i="8"/>
  <c r="Z1528" i="8"/>
  <c r="Z1529" i="8"/>
  <c r="Z1530" i="8"/>
  <c r="Z1531" i="8"/>
  <c r="Z1532" i="8"/>
  <c r="Z1533" i="8"/>
  <c r="Z1534" i="8"/>
  <c r="Z1535" i="8"/>
  <c r="Z1536" i="8"/>
  <c r="Z1537" i="8"/>
  <c r="Z1538" i="8"/>
  <c r="Z1539" i="8"/>
  <c r="Z1540" i="8"/>
  <c r="Z1541" i="8"/>
  <c r="Z1542" i="8"/>
  <c r="Z1543" i="8"/>
  <c r="Z1544" i="8"/>
  <c r="Z1545" i="8"/>
  <c r="Z1546" i="8"/>
  <c r="Z1547" i="8"/>
  <c r="Z1548" i="8"/>
  <c r="Z1549" i="8"/>
  <c r="Z1550" i="8"/>
  <c r="Z1551" i="8"/>
  <c r="Z1552" i="8"/>
  <c r="Z1553" i="8"/>
  <c r="Z1554" i="8"/>
  <c r="Z1555" i="8"/>
  <c r="Z1556" i="8"/>
  <c r="Z1557" i="8"/>
  <c r="Z1558" i="8"/>
  <c r="Z1559" i="8"/>
  <c r="Z1560" i="8"/>
  <c r="Z1561" i="8"/>
  <c r="Z1562" i="8"/>
  <c r="Z1563" i="8"/>
  <c r="Z1564" i="8"/>
  <c r="Z1565" i="8"/>
  <c r="Z1566" i="8"/>
  <c r="Z1567" i="8"/>
  <c r="Z1568" i="8"/>
  <c r="Z1569" i="8"/>
  <c r="Z1570" i="8"/>
  <c r="Z1571" i="8"/>
  <c r="Z1572" i="8"/>
  <c r="Z1573" i="8"/>
  <c r="Z1574" i="8"/>
  <c r="Z1575" i="8"/>
  <c r="Z1576" i="8"/>
  <c r="Z1577" i="8"/>
  <c r="Z1578" i="8"/>
  <c r="Z1579" i="8"/>
  <c r="Z1580" i="8"/>
  <c r="Z1581" i="8"/>
  <c r="Z1582" i="8"/>
  <c r="Z1583" i="8"/>
  <c r="Z1584" i="8"/>
  <c r="Z1585" i="8"/>
  <c r="Z1586" i="8"/>
  <c r="Z1587" i="8"/>
  <c r="Z1588" i="8"/>
  <c r="Z1589" i="8"/>
  <c r="Z1590" i="8"/>
  <c r="Z1591" i="8"/>
  <c r="Z1592" i="8"/>
  <c r="Z1593" i="8"/>
  <c r="Z1594" i="8"/>
  <c r="Z1595" i="8"/>
  <c r="Z1596" i="8"/>
  <c r="Z1597" i="8"/>
  <c r="Z1598" i="8"/>
  <c r="Z1599" i="8"/>
  <c r="Z1600" i="8"/>
  <c r="Z1601" i="8"/>
  <c r="Z1602" i="8"/>
  <c r="Z1603" i="8"/>
  <c r="Z1604" i="8"/>
  <c r="Z1605" i="8"/>
  <c r="Z1606" i="8"/>
  <c r="Z1607" i="8"/>
  <c r="Z1608" i="8"/>
  <c r="Z1609" i="8"/>
  <c r="Z1610" i="8"/>
  <c r="Z1611" i="8"/>
  <c r="Z1612" i="8"/>
  <c r="Z1613" i="8"/>
  <c r="Z1614" i="8"/>
  <c r="Z1615" i="8"/>
  <c r="Z1616" i="8"/>
  <c r="Z1617" i="8"/>
  <c r="Z1618" i="8"/>
  <c r="Z1619" i="8"/>
  <c r="Z1620" i="8"/>
  <c r="Z1621" i="8"/>
  <c r="Z1622" i="8"/>
  <c r="Z1623" i="8"/>
  <c r="Z1624" i="8"/>
  <c r="Z1625" i="8"/>
  <c r="Z1626" i="8"/>
  <c r="Z1627" i="8"/>
  <c r="Z1628" i="8"/>
  <c r="Z1629" i="8"/>
  <c r="Z1630" i="8"/>
  <c r="Z1631" i="8"/>
  <c r="Z1632" i="8"/>
  <c r="Z1633" i="8"/>
  <c r="Z1634" i="8"/>
  <c r="Z1635" i="8"/>
  <c r="Z1636" i="8"/>
  <c r="Z1637" i="8"/>
  <c r="Z1638" i="8"/>
  <c r="Z1639" i="8"/>
  <c r="Z1640" i="8"/>
  <c r="Z1641" i="8"/>
  <c r="Z1642" i="8"/>
  <c r="Z1643" i="8"/>
  <c r="Z1644" i="8"/>
  <c r="Z1645" i="8"/>
  <c r="Z1646" i="8"/>
  <c r="Z1647" i="8"/>
  <c r="Z1648" i="8"/>
  <c r="Z1649" i="8"/>
  <c r="Z1650" i="8"/>
  <c r="Z1651" i="8"/>
  <c r="Z1652" i="8"/>
  <c r="Z1653" i="8"/>
  <c r="Z1654" i="8"/>
  <c r="Z1655" i="8"/>
  <c r="Z1656" i="8"/>
  <c r="Z1657" i="8"/>
  <c r="Z1658" i="8"/>
  <c r="Z1659" i="8"/>
  <c r="Z1660" i="8"/>
  <c r="Z1661" i="8"/>
  <c r="Z1662" i="8"/>
  <c r="Z1663" i="8"/>
  <c r="Z1664" i="8"/>
  <c r="Z1665" i="8"/>
  <c r="Z1666" i="8"/>
  <c r="Z1667" i="8"/>
  <c r="Z1668" i="8"/>
  <c r="Z1669" i="8"/>
  <c r="Z1670" i="8"/>
  <c r="Z1671" i="8"/>
  <c r="Z1672" i="8"/>
  <c r="Z1673" i="8"/>
  <c r="Z1674" i="8"/>
  <c r="Z1675" i="8"/>
  <c r="Z1676" i="8"/>
  <c r="Z1677" i="8"/>
  <c r="Z1678" i="8"/>
  <c r="Z1679" i="8"/>
  <c r="Z1680" i="8"/>
  <c r="Z1681" i="8"/>
  <c r="Z1682" i="8"/>
  <c r="Z1683" i="8"/>
  <c r="Z1684" i="8"/>
  <c r="Z1685" i="8"/>
  <c r="Z1686" i="8"/>
  <c r="Z1687" i="8"/>
  <c r="Z1688" i="8"/>
  <c r="Z1689" i="8"/>
  <c r="Z1690" i="8"/>
  <c r="Z1691" i="8"/>
  <c r="Z1692" i="8"/>
  <c r="Z1693" i="8"/>
  <c r="Z1694" i="8"/>
  <c r="Z1695" i="8"/>
  <c r="Z1696" i="8"/>
  <c r="Z1697" i="8"/>
  <c r="Z1698" i="8"/>
  <c r="Z1699" i="8"/>
  <c r="Z1700" i="8"/>
  <c r="Z1701" i="8"/>
  <c r="Z1702" i="8"/>
  <c r="Z1703" i="8"/>
  <c r="Z1704" i="8"/>
  <c r="Z1705" i="8"/>
  <c r="Z1706" i="8"/>
  <c r="Z1707" i="8"/>
  <c r="Z1708" i="8"/>
  <c r="Z1709" i="8"/>
  <c r="Z1710" i="8"/>
  <c r="Z1711" i="8"/>
  <c r="Z1712" i="8"/>
  <c r="Z1713" i="8"/>
  <c r="Z1714" i="8"/>
  <c r="Z1715" i="8"/>
  <c r="Z1716" i="8"/>
  <c r="Z1717" i="8"/>
  <c r="Z1718" i="8"/>
  <c r="Z1719" i="8"/>
  <c r="Z1720" i="8"/>
  <c r="Z1721" i="8"/>
  <c r="Z1722" i="8"/>
  <c r="Z1723" i="8"/>
  <c r="Z1724" i="8"/>
  <c r="Z1725" i="8"/>
  <c r="Z1726" i="8"/>
  <c r="Z1727" i="8"/>
  <c r="Z1728" i="8"/>
  <c r="Z1729" i="8"/>
  <c r="Z1730" i="8"/>
  <c r="Z1731" i="8"/>
  <c r="Z1732" i="8"/>
  <c r="Z1733" i="8"/>
  <c r="Z1734" i="8"/>
  <c r="Z1735" i="8"/>
  <c r="Z1736" i="8"/>
  <c r="Z1737" i="8"/>
  <c r="Z1738" i="8"/>
  <c r="Z1739" i="8"/>
  <c r="Z1740" i="8"/>
  <c r="Z1741" i="8"/>
  <c r="Z1742" i="8"/>
  <c r="Z1743" i="8"/>
  <c r="Z1744" i="8"/>
  <c r="Z1745" i="8"/>
  <c r="Z1746" i="8"/>
  <c r="Z1747" i="8"/>
  <c r="Z1748" i="8"/>
  <c r="Z1749" i="8"/>
  <c r="Z1750" i="8"/>
  <c r="Z1751" i="8"/>
  <c r="Z1752" i="8"/>
  <c r="Z1753" i="8"/>
  <c r="Z1754" i="8"/>
  <c r="Z1755" i="8"/>
  <c r="Z1756" i="8"/>
  <c r="Z1757" i="8"/>
  <c r="Z1758" i="8"/>
  <c r="Z1759" i="8"/>
  <c r="Z1760" i="8"/>
  <c r="Z1761" i="8"/>
  <c r="Z1762" i="8"/>
  <c r="Z1763" i="8"/>
  <c r="Z1764" i="8"/>
  <c r="Z1765" i="8"/>
  <c r="Z1766" i="8"/>
  <c r="Z1767" i="8"/>
  <c r="Z1768" i="8"/>
  <c r="Z1769" i="8"/>
  <c r="Z1770" i="8"/>
  <c r="Z1771" i="8"/>
  <c r="Z1772" i="8"/>
  <c r="Z1773" i="8"/>
  <c r="Z1774" i="8"/>
  <c r="Z1775" i="8"/>
  <c r="Z1776" i="8"/>
  <c r="Z1777" i="8"/>
  <c r="Z1778" i="8"/>
  <c r="Z1779" i="8"/>
  <c r="Z1780" i="8"/>
  <c r="Z1781" i="8"/>
  <c r="Z1782" i="8"/>
  <c r="Z1783" i="8"/>
  <c r="Z1784" i="8"/>
  <c r="Z1785" i="8"/>
  <c r="Z1786" i="8"/>
  <c r="Z1787" i="8"/>
  <c r="Z1788" i="8"/>
  <c r="Z1789" i="8"/>
  <c r="Z1790" i="8"/>
  <c r="Z1791" i="8"/>
  <c r="Z1792" i="8"/>
  <c r="Z1793" i="8"/>
  <c r="Z1794" i="8"/>
  <c r="Z1795" i="8"/>
  <c r="Z1796" i="8"/>
  <c r="Z1797" i="8"/>
  <c r="Z1798" i="8"/>
  <c r="Z1799" i="8"/>
  <c r="Z1800" i="8"/>
  <c r="Z1801" i="8"/>
  <c r="Z1802" i="8"/>
  <c r="Z1803" i="8"/>
  <c r="Z1804" i="8"/>
  <c r="Z1805" i="8"/>
  <c r="Z1806" i="8"/>
  <c r="Z1807" i="8"/>
  <c r="Z1808" i="8"/>
  <c r="Z1809" i="8"/>
  <c r="Z1810" i="8"/>
  <c r="Z1811" i="8"/>
  <c r="Z1812" i="8"/>
  <c r="Z1813" i="8"/>
  <c r="Z1814" i="8"/>
  <c r="Z1815" i="8"/>
  <c r="Z1816" i="8"/>
  <c r="Z1817" i="8"/>
  <c r="Z1818" i="8"/>
  <c r="Z1819" i="8"/>
  <c r="Z1820" i="8"/>
  <c r="Z1821" i="8"/>
  <c r="Z1822" i="8"/>
  <c r="Z1823" i="8"/>
  <c r="Z1824" i="8"/>
  <c r="Z1825" i="8"/>
  <c r="Z1826" i="8"/>
  <c r="Z1827" i="8"/>
  <c r="Z1828" i="8"/>
  <c r="Z1829" i="8"/>
  <c r="Z1830" i="8"/>
  <c r="Z1831" i="8"/>
  <c r="Z1832" i="8"/>
  <c r="Z1833" i="8"/>
  <c r="Z1834" i="8"/>
  <c r="Z1835" i="8"/>
  <c r="Z1836" i="8"/>
  <c r="Z1837" i="8"/>
  <c r="Z1838" i="8"/>
  <c r="Z1839" i="8"/>
  <c r="Z1840" i="8"/>
  <c r="Z1841" i="8"/>
  <c r="Z1842" i="8"/>
  <c r="Z1843" i="8"/>
  <c r="Z1844" i="8"/>
  <c r="Z1845" i="8"/>
  <c r="Z1846" i="8"/>
  <c r="Z1847" i="8"/>
  <c r="Z1848" i="8"/>
  <c r="Z1849" i="8"/>
  <c r="Z1850" i="8"/>
  <c r="Z1851" i="8"/>
  <c r="Z1852" i="8"/>
  <c r="Z1853" i="8"/>
  <c r="Z1854" i="8"/>
  <c r="Z1855" i="8"/>
  <c r="Z1856" i="8"/>
  <c r="Z1857" i="8"/>
  <c r="Z1858" i="8"/>
  <c r="Z1859" i="8"/>
  <c r="Z1860" i="8"/>
  <c r="Z1861" i="8"/>
  <c r="Z1862" i="8"/>
  <c r="Z1863" i="8"/>
  <c r="Z1864" i="8"/>
  <c r="Z1865" i="8"/>
  <c r="Z1866" i="8"/>
  <c r="Z1867" i="8"/>
  <c r="Z1868" i="8"/>
  <c r="Z1869" i="8"/>
  <c r="Z1870" i="8"/>
  <c r="Z1871" i="8"/>
  <c r="Z1872" i="8"/>
  <c r="Z1873" i="8"/>
  <c r="Z1874" i="8"/>
  <c r="Z1875" i="8"/>
  <c r="Z1876" i="8"/>
  <c r="Z1877" i="8"/>
  <c r="Z1878" i="8"/>
  <c r="Z1879" i="8"/>
  <c r="Z1880" i="8"/>
  <c r="Z1881" i="8"/>
  <c r="Z1882" i="8"/>
  <c r="Z1883" i="8"/>
  <c r="Z1884" i="8"/>
  <c r="Z1885" i="8"/>
  <c r="Z1886" i="8"/>
  <c r="Z1887" i="8"/>
  <c r="Z1888" i="8"/>
  <c r="Z1889" i="8"/>
  <c r="Z1890" i="8"/>
  <c r="Z1891" i="8"/>
  <c r="Z1892" i="8"/>
  <c r="Z1893" i="8"/>
  <c r="Z1894" i="8"/>
  <c r="Z1895" i="8"/>
  <c r="Z1896" i="8"/>
  <c r="Z1897" i="8"/>
  <c r="Z1898" i="8"/>
  <c r="Z1899" i="8"/>
  <c r="Z1900" i="8"/>
  <c r="Z1901" i="8"/>
  <c r="Z1902" i="8"/>
  <c r="Z1903" i="8"/>
  <c r="Z1904" i="8"/>
  <c r="Z1905" i="8"/>
  <c r="Z1906" i="8"/>
  <c r="Z1907" i="8"/>
  <c r="Z1908" i="8"/>
  <c r="Z1909" i="8"/>
  <c r="Z1910" i="8"/>
  <c r="Z1911" i="8"/>
  <c r="Z1912" i="8"/>
  <c r="Z1913" i="8"/>
  <c r="Z1914" i="8"/>
  <c r="Z1915" i="8"/>
  <c r="Z1916" i="8"/>
  <c r="Z1917" i="8"/>
  <c r="Z1918" i="8"/>
  <c r="Z1919" i="8"/>
  <c r="Z1920" i="8"/>
  <c r="Z1921" i="8"/>
  <c r="Z1922" i="8"/>
  <c r="Z1923" i="8"/>
  <c r="Z1924" i="8"/>
  <c r="Z1925" i="8"/>
  <c r="Z1926" i="8"/>
  <c r="Z1927" i="8"/>
  <c r="Z1928" i="8"/>
  <c r="Z1929" i="8"/>
  <c r="Z1930" i="8"/>
  <c r="Z1931" i="8"/>
  <c r="Z1932" i="8"/>
  <c r="Z1933" i="8"/>
  <c r="Z1934" i="8"/>
  <c r="Z1935" i="8"/>
  <c r="Z1936" i="8"/>
  <c r="Z1937" i="8"/>
  <c r="Z1938" i="8"/>
  <c r="Z1939" i="8"/>
  <c r="Z1940" i="8"/>
  <c r="Z1941" i="8"/>
  <c r="Z1942" i="8"/>
  <c r="Z1943" i="8"/>
  <c r="Z1944" i="8"/>
  <c r="Z1945" i="8"/>
  <c r="Z1946" i="8"/>
  <c r="Z1947" i="8"/>
  <c r="Z1948" i="8"/>
  <c r="Z1949" i="8"/>
  <c r="Z1950" i="8"/>
  <c r="Z1951" i="8"/>
  <c r="Z1952" i="8"/>
  <c r="Z1953" i="8"/>
  <c r="Z1954" i="8"/>
  <c r="Z1955" i="8"/>
  <c r="Z1956" i="8"/>
  <c r="Z1957" i="8"/>
  <c r="Z1958" i="8"/>
  <c r="Z1959" i="8"/>
  <c r="Z1960" i="8"/>
  <c r="Z1961" i="8"/>
  <c r="Z1962" i="8"/>
  <c r="Z1963" i="8"/>
  <c r="Z1964" i="8"/>
  <c r="Z1965" i="8"/>
  <c r="Z1966" i="8"/>
  <c r="Z1967" i="8"/>
  <c r="Z1968" i="8"/>
  <c r="Z1969" i="8"/>
  <c r="Z1970" i="8"/>
  <c r="Z1971" i="8"/>
  <c r="Z1972" i="8"/>
  <c r="Z1973" i="8"/>
  <c r="Z1974" i="8"/>
  <c r="Z1975" i="8"/>
  <c r="Z1976" i="8"/>
  <c r="Z1977" i="8"/>
  <c r="Z1978" i="8"/>
  <c r="Z1979" i="8"/>
  <c r="Z1980" i="8"/>
  <c r="Z1981" i="8"/>
  <c r="Z1982" i="8"/>
  <c r="Z1983" i="8"/>
  <c r="Z1984" i="8"/>
  <c r="Z1985" i="8"/>
  <c r="Z1986" i="8"/>
  <c r="Z1987" i="8"/>
  <c r="Z1988" i="8"/>
  <c r="Z1989" i="8"/>
  <c r="Z1990" i="8"/>
  <c r="Z1991" i="8"/>
  <c r="Z1992" i="8"/>
  <c r="Z1993" i="8"/>
  <c r="Z1994" i="8"/>
  <c r="Z1995" i="8"/>
  <c r="Z1996" i="8"/>
  <c r="Z1997" i="8"/>
  <c r="Z1998" i="8"/>
  <c r="Z1999" i="8"/>
  <c r="Z2000" i="8"/>
  <c r="Z2001" i="8"/>
  <c r="AA2" i="8"/>
  <c r="AA3" i="8"/>
  <c r="AA4" i="8"/>
  <c r="AA5" i="8"/>
  <c r="AA6" i="8"/>
  <c r="AA7" i="8"/>
  <c r="AA8" i="8"/>
  <c r="AA9" i="8"/>
  <c r="AA10" i="8"/>
  <c r="AA11" i="8"/>
  <c r="AA12" i="8"/>
  <c r="AA13" i="8"/>
  <c r="AA14" i="8"/>
  <c r="AA15" i="8"/>
  <c r="AA16" i="8"/>
  <c r="AA17" i="8"/>
  <c r="AA18" i="8"/>
  <c r="AA19" i="8"/>
  <c r="AA20" i="8"/>
  <c r="AA21" i="8"/>
  <c r="AA22" i="8"/>
  <c r="AA23" i="8"/>
  <c r="AA24" i="8"/>
  <c r="AA25" i="8"/>
  <c r="AA26" i="8"/>
  <c r="AA27" i="8"/>
  <c r="AA28" i="8"/>
  <c r="AA29" i="8"/>
  <c r="AA30" i="8"/>
  <c r="AA31" i="8"/>
  <c r="AA32" i="8"/>
  <c r="AA33" i="8"/>
  <c r="AA34" i="8"/>
  <c r="AA35" i="8"/>
  <c r="AA36" i="8"/>
  <c r="AA37" i="8"/>
  <c r="AA38" i="8"/>
  <c r="AA39" i="8"/>
  <c r="AA40" i="8"/>
  <c r="AA41" i="8"/>
  <c r="AA42" i="8"/>
  <c r="AA43" i="8"/>
  <c r="AA44" i="8"/>
  <c r="AA45" i="8"/>
  <c r="AA46" i="8"/>
  <c r="AA47" i="8"/>
  <c r="AA48" i="8"/>
  <c r="AA49" i="8"/>
  <c r="AA50" i="8"/>
  <c r="AA51" i="8"/>
  <c r="AA52" i="8"/>
  <c r="AA53" i="8"/>
  <c r="AA54" i="8"/>
  <c r="AA55" i="8"/>
  <c r="AA56" i="8"/>
  <c r="AA57" i="8"/>
  <c r="AA58" i="8"/>
  <c r="AA59" i="8"/>
  <c r="AA60" i="8"/>
  <c r="AA61" i="8"/>
  <c r="AA62" i="8"/>
  <c r="AA63" i="8"/>
  <c r="AA64" i="8"/>
  <c r="AA65" i="8"/>
  <c r="AA66" i="8"/>
  <c r="AA67" i="8"/>
  <c r="AA68" i="8"/>
  <c r="AA69" i="8"/>
  <c r="AA70" i="8"/>
  <c r="AA71" i="8"/>
  <c r="AA72" i="8"/>
  <c r="AA73" i="8"/>
  <c r="AA74" i="8"/>
  <c r="AA75" i="8"/>
  <c r="AA76" i="8"/>
  <c r="AA77" i="8"/>
  <c r="AA78" i="8"/>
  <c r="AA79" i="8"/>
  <c r="AA80" i="8"/>
  <c r="AA81" i="8"/>
  <c r="AA82" i="8"/>
  <c r="AA83" i="8"/>
  <c r="AA84" i="8"/>
  <c r="AA85" i="8"/>
  <c r="AA86" i="8"/>
  <c r="AA87" i="8"/>
  <c r="AA88" i="8"/>
  <c r="AA89" i="8"/>
  <c r="AA90" i="8"/>
  <c r="AA91" i="8"/>
  <c r="AA92" i="8"/>
  <c r="AA93" i="8"/>
  <c r="AA94" i="8"/>
  <c r="AA95" i="8"/>
  <c r="AA96" i="8"/>
  <c r="AA97" i="8"/>
  <c r="AA98" i="8"/>
  <c r="AA99" i="8"/>
  <c r="AA100" i="8"/>
  <c r="AA101" i="8"/>
  <c r="AA102" i="8"/>
  <c r="AA103" i="8"/>
  <c r="AA104" i="8"/>
  <c r="AA105" i="8"/>
  <c r="AA106" i="8"/>
  <c r="AA107" i="8"/>
  <c r="AA108" i="8"/>
  <c r="AA109" i="8"/>
  <c r="AA110" i="8"/>
  <c r="AA111" i="8"/>
  <c r="AA112" i="8"/>
  <c r="AA113" i="8"/>
  <c r="AA114" i="8"/>
  <c r="AA115" i="8"/>
  <c r="AA116" i="8"/>
  <c r="AA117" i="8"/>
  <c r="AA118" i="8"/>
  <c r="AA119" i="8"/>
  <c r="AA120" i="8"/>
  <c r="AA121" i="8"/>
  <c r="AA122" i="8"/>
  <c r="AA123" i="8"/>
  <c r="AA124" i="8"/>
  <c r="AA125" i="8"/>
  <c r="AA126" i="8"/>
  <c r="AA127" i="8"/>
  <c r="AA128" i="8"/>
  <c r="AA129" i="8"/>
  <c r="AA130" i="8"/>
  <c r="AA131" i="8"/>
  <c r="AA132" i="8"/>
  <c r="AA133" i="8"/>
  <c r="AA134" i="8"/>
  <c r="AA135" i="8"/>
  <c r="AA136" i="8"/>
  <c r="AA137" i="8"/>
  <c r="AA138" i="8"/>
  <c r="AA139" i="8"/>
  <c r="AA140" i="8"/>
  <c r="AA141" i="8"/>
  <c r="AA142" i="8"/>
  <c r="AA143" i="8"/>
  <c r="AA144" i="8"/>
  <c r="AA145" i="8"/>
  <c r="AA146" i="8"/>
  <c r="AA147" i="8"/>
  <c r="AA148" i="8"/>
  <c r="AA149" i="8"/>
  <c r="AA150" i="8"/>
  <c r="AA151" i="8"/>
  <c r="AA152" i="8"/>
  <c r="AA153" i="8"/>
  <c r="AA154" i="8"/>
  <c r="AA155" i="8"/>
  <c r="AA156" i="8"/>
  <c r="AA157" i="8"/>
  <c r="AA158" i="8"/>
  <c r="AA159" i="8"/>
  <c r="AA160" i="8"/>
  <c r="AA161" i="8"/>
  <c r="AA162" i="8"/>
  <c r="AA163" i="8"/>
  <c r="AA164" i="8"/>
  <c r="AA165" i="8"/>
  <c r="AA166" i="8"/>
  <c r="AA167" i="8"/>
  <c r="AA168" i="8"/>
  <c r="AA169" i="8"/>
  <c r="AA170" i="8"/>
  <c r="AA171" i="8"/>
  <c r="AA172" i="8"/>
  <c r="AA173" i="8"/>
  <c r="AA174" i="8"/>
  <c r="AA175" i="8"/>
  <c r="AA176" i="8"/>
  <c r="AA177" i="8"/>
  <c r="AA178" i="8"/>
  <c r="AA179" i="8"/>
  <c r="AA180" i="8"/>
  <c r="AA181" i="8"/>
  <c r="AA182" i="8"/>
  <c r="AA183" i="8"/>
  <c r="AA184" i="8"/>
  <c r="AA185" i="8"/>
  <c r="AA186" i="8"/>
  <c r="AA187" i="8"/>
  <c r="AA188" i="8"/>
  <c r="AA189" i="8"/>
  <c r="AA190" i="8"/>
  <c r="AA191" i="8"/>
  <c r="AA192" i="8"/>
  <c r="AA193" i="8"/>
  <c r="AA194" i="8"/>
  <c r="AA195" i="8"/>
  <c r="AA196" i="8"/>
  <c r="AA197" i="8"/>
  <c r="AA198" i="8"/>
  <c r="AA199" i="8"/>
  <c r="AA200" i="8"/>
  <c r="AA201" i="8"/>
  <c r="AA202" i="8"/>
  <c r="AA203" i="8"/>
  <c r="AA204" i="8"/>
  <c r="AA205" i="8"/>
  <c r="AA206" i="8"/>
  <c r="AA207" i="8"/>
  <c r="AA208" i="8"/>
  <c r="AA209" i="8"/>
  <c r="AA210" i="8"/>
  <c r="AA211" i="8"/>
  <c r="AA212" i="8"/>
  <c r="AA213" i="8"/>
  <c r="AA214" i="8"/>
  <c r="AA215" i="8"/>
  <c r="AA216" i="8"/>
  <c r="AA217" i="8"/>
  <c r="AA218" i="8"/>
  <c r="AA219" i="8"/>
  <c r="AA220" i="8"/>
  <c r="AA221" i="8"/>
  <c r="AA222" i="8"/>
  <c r="AA223" i="8"/>
  <c r="AA224" i="8"/>
  <c r="AA225" i="8"/>
  <c r="AA226" i="8"/>
  <c r="AA227" i="8"/>
  <c r="AA228" i="8"/>
  <c r="AA229" i="8"/>
  <c r="AA230" i="8"/>
  <c r="AA231" i="8"/>
  <c r="AA232" i="8"/>
  <c r="AA233" i="8"/>
  <c r="AA234" i="8"/>
  <c r="AA235" i="8"/>
  <c r="AA236" i="8"/>
  <c r="AA237" i="8"/>
  <c r="AA238" i="8"/>
  <c r="AA239" i="8"/>
  <c r="AA240" i="8"/>
  <c r="AA241" i="8"/>
  <c r="AA242" i="8"/>
  <c r="AA243" i="8"/>
  <c r="AA244" i="8"/>
  <c r="AA245" i="8"/>
  <c r="AA246" i="8"/>
  <c r="AA247" i="8"/>
  <c r="AA248" i="8"/>
  <c r="AA249" i="8"/>
  <c r="AA250" i="8"/>
  <c r="AA251" i="8"/>
  <c r="AA252" i="8"/>
  <c r="AA253" i="8"/>
  <c r="AA254" i="8"/>
  <c r="AA255" i="8"/>
  <c r="AA256" i="8"/>
  <c r="AA257" i="8"/>
  <c r="AA258" i="8"/>
  <c r="AA259" i="8"/>
  <c r="AA260" i="8"/>
  <c r="AA261" i="8"/>
  <c r="AA262" i="8"/>
  <c r="AA263" i="8"/>
  <c r="AA264" i="8"/>
  <c r="AA265" i="8"/>
  <c r="AA266" i="8"/>
  <c r="AA267" i="8"/>
  <c r="AA268" i="8"/>
  <c r="AA269" i="8"/>
  <c r="AA270" i="8"/>
  <c r="AA271" i="8"/>
  <c r="AA272" i="8"/>
  <c r="AA273" i="8"/>
  <c r="AA274" i="8"/>
  <c r="AA275" i="8"/>
  <c r="AA276" i="8"/>
  <c r="AA277" i="8"/>
  <c r="AA278" i="8"/>
  <c r="AA279" i="8"/>
  <c r="AA280" i="8"/>
  <c r="AA281" i="8"/>
  <c r="AA282" i="8"/>
  <c r="AA283" i="8"/>
  <c r="AA284" i="8"/>
  <c r="AA285" i="8"/>
  <c r="AA286" i="8"/>
  <c r="AA287" i="8"/>
  <c r="AA288" i="8"/>
  <c r="AA289" i="8"/>
  <c r="AA290" i="8"/>
  <c r="AA291" i="8"/>
  <c r="AA292" i="8"/>
  <c r="AA293" i="8"/>
  <c r="AA294" i="8"/>
  <c r="AA295" i="8"/>
  <c r="AA296" i="8"/>
  <c r="AA297" i="8"/>
  <c r="AA298" i="8"/>
  <c r="AA299" i="8"/>
  <c r="AA300" i="8"/>
  <c r="AA301" i="8"/>
  <c r="AA302" i="8"/>
  <c r="AA303" i="8"/>
  <c r="AA304" i="8"/>
  <c r="AA305" i="8"/>
  <c r="AA306" i="8"/>
  <c r="AA307" i="8"/>
  <c r="AA308" i="8"/>
  <c r="AA309" i="8"/>
  <c r="AA310" i="8"/>
  <c r="AA311" i="8"/>
  <c r="AA312" i="8"/>
  <c r="AA313" i="8"/>
  <c r="AA314" i="8"/>
  <c r="AA315" i="8"/>
  <c r="AA316" i="8"/>
  <c r="AA317" i="8"/>
  <c r="AA318" i="8"/>
  <c r="AA319" i="8"/>
  <c r="AA320" i="8"/>
  <c r="AA321" i="8"/>
  <c r="AA322" i="8"/>
  <c r="AA323" i="8"/>
  <c r="AA324" i="8"/>
  <c r="AA325" i="8"/>
  <c r="AA326" i="8"/>
  <c r="AA327" i="8"/>
  <c r="AA328" i="8"/>
  <c r="AA329" i="8"/>
  <c r="AA330" i="8"/>
  <c r="AA331" i="8"/>
  <c r="AA332" i="8"/>
  <c r="AA333" i="8"/>
  <c r="AA334" i="8"/>
  <c r="AA335" i="8"/>
  <c r="AA336" i="8"/>
  <c r="AA337" i="8"/>
  <c r="AA338" i="8"/>
  <c r="AA339" i="8"/>
  <c r="AA340" i="8"/>
  <c r="AA341" i="8"/>
  <c r="AA342" i="8"/>
  <c r="AA343" i="8"/>
  <c r="AA344" i="8"/>
  <c r="AA345" i="8"/>
  <c r="AA346" i="8"/>
  <c r="AA347" i="8"/>
  <c r="AA348" i="8"/>
  <c r="AA349" i="8"/>
  <c r="AA350" i="8"/>
  <c r="AA351" i="8"/>
  <c r="AA352" i="8"/>
  <c r="AA353" i="8"/>
  <c r="AA354" i="8"/>
  <c r="AA355" i="8"/>
  <c r="AA356" i="8"/>
  <c r="AA357" i="8"/>
  <c r="AA358" i="8"/>
  <c r="AA359" i="8"/>
  <c r="AA360" i="8"/>
  <c r="AA361" i="8"/>
  <c r="AA362" i="8"/>
  <c r="AA363" i="8"/>
  <c r="AA364" i="8"/>
  <c r="AA365" i="8"/>
  <c r="AA366" i="8"/>
  <c r="AA367" i="8"/>
  <c r="AA368" i="8"/>
  <c r="AA369" i="8"/>
  <c r="AA370" i="8"/>
  <c r="AA371" i="8"/>
  <c r="AA372" i="8"/>
  <c r="AA373" i="8"/>
  <c r="AA374" i="8"/>
  <c r="AA375" i="8"/>
  <c r="AA376" i="8"/>
  <c r="AA377" i="8"/>
  <c r="AA378" i="8"/>
  <c r="AA379" i="8"/>
  <c r="AA380" i="8"/>
  <c r="AA381" i="8"/>
  <c r="AA382" i="8"/>
  <c r="AA383" i="8"/>
  <c r="AA384" i="8"/>
  <c r="AA385" i="8"/>
  <c r="AA386" i="8"/>
  <c r="AA387" i="8"/>
  <c r="AA388" i="8"/>
  <c r="AA389" i="8"/>
  <c r="AA390" i="8"/>
  <c r="AA391" i="8"/>
  <c r="AA392" i="8"/>
  <c r="AA393" i="8"/>
  <c r="AA394" i="8"/>
  <c r="AA395" i="8"/>
  <c r="AA396" i="8"/>
  <c r="AA397" i="8"/>
  <c r="AA398" i="8"/>
  <c r="AA399" i="8"/>
  <c r="AA400" i="8"/>
  <c r="AA401" i="8"/>
  <c r="AA402" i="8"/>
  <c r="AA403" i="8"/>
  <c r="AA404" i="8"/>
  <c r="AA405" i="8"/>
  <c r="AA406" i="8"/>
  <c r="AA407" i="8"/>
  <c r="AA408" i="8"/>
  <c r="AA409" i="8"/>
  <c r="AA410" i="8"/>
  <c r="AA411" i="8"/>
  <c r="AA412" i="8"/>
  <c r="AA413" i="8"/>
  <c r="AA414" i="8"/>
  <c r="AA415" i="8"/>
  <c r="AA416" i="8"/>
  <c r="AA417" i="8"/>
  <c r="AA418" i="8"/>
  <c r="AA419" i="8"/>
  <c r="AA420" i="8"/>
  <c r="AA421" i="8"/>
  <c r="AA422" i="8"/>
  <c r="AA423" i="8"/>
  <c r="AA424" i="8"/>
  <c r="AA425" i="8"/>
  <c r="AA426" i="8"/>
  <c r="AA427" i="8"/>
  <c r="AA428" i="8"/>
  <c r="AA429" i="8"/>
  <c r="AA430" i="8"/>
  <c r="AA431" i="8"/>
  <c r="AA432" i="8"/>
  <c r="AA433" i="8"/>
  <c r="AA434" i="8"/>
  <c r="AA435" i="8"/>
  <c r="AA436" i="8"/>
  <c r="AA437" i="8"/>
  <c r="AA438" i="8"/>
  <c r="AA439" i="8"/>
  <c r="AA440" i="8"/>
  <c r="AA441" i="8"/>
  <c r="AA442" i="8"/>
  <c r="AA443" i="8"/>
  <c r="AA444" i="8"/>
  <c r="AA445" i="8"/>
  <c r="AA446" i="8"/>
  <c r="AA447" i="8"/>
  <c r="AA448" i="8"/>
  <c r="AA449" i="8"/>
  <c r="AA450" i="8"/>
  <c r="AA451" i="8"/>
  <c r="AA452" i="8"/>
  <c r="AA453" i="8"/>
  <c r="AA454" i="8"/>
  <c r="AA455" i="8"/>
  <c r="AA456" i="8"/>
  <c r="AA457" i="8"/>
  <c r="AA458" i="8"/>
  <c r="AA459" i="8"/>
  <c r="AA460" i="8"/>
  <c r="AA461" i="8"/>
  <c r="AA462" i="8"/>
  <c r="AA463" i="8"/>
  <c r="AA464" i="8"/>
  <c r="AA465" i="8"/>
  <c r="AA466" i="8"/>
  <c r="AA467" i="8"/>
  <c r="AA468" i="8"/>
  <c r="AA469" i="8"/>
  <c r="AA470" i="8"/>
  <c r="AA471" i="8"/>
  <c r="AA472" i="8"/>
  <c r="AA473" i="8"/>
  <c r="AA474" i="8"/>
  <c r="AA475" i="8"/>
  <c r="AA476" i="8"/>
  <c r="AA477" i="8"/>
  <c r="AA478" i="8"/>
  <c r="AA479" i="8"/>
  <c r="AA480" i="8"/>
  <c r="AA481" i="8"/>
  <c r="AA482" i="8"/>
  <c r="AA483" i="8"/>
  <c r="AA484" i="8"/>
  <c r="AA485" i="8"/>
  <c r="AA486" i="8"/>
  <c r="AA487" i="8"/>
  <c r="AA488" i="8"/>
  <c r="AA489" i="8"/>
  <c r="AA490" i="8"/>
  <c r="AA491" i="8"/>
  <c r="AA492" i="8"/>
  <c r="AA493" i="8"/>
  <c r="AA494" i="8"/>
  <c r="AA495" i="8"/>
  <c r="AA496" i="8"/>
  <c r="AA497" i="8"/>
  <c r="AA498" i="8"/>
  <c r="AA499" i="8"/>
  <c r="AA500" i="8"/>
  <c r="AA501" i="8"/>
  <c r="AA502" i="8"/>
  <c r="AA503" i="8"/>
  <c r="AA504" i="8"/>
  <c r="AA505" i="8"/>
  <c r="AA506" i="8"/>
  <c r="AA507" i="8"/>
  <c r="AA508" i="8"/>
  <c r="AA509" i="8"/>
  <c r="AA510" i="8"/>
  <c r="AA511" i="8"/>
  <c r="AA512" i="8"/>
  <c r="AA513" i="8"/>
  <c r="AA514" i="8"/>
  <c r="AA515" i="8"/>
  <c r="AA516" i="8"/>
  <c r="AA517" i="8"/>
  <c r="AA518" i="8"/>
  <c r="AA519" i="8"/>
  <c r="AA520" i="8"/>
  <c r="AA521" i="8"/>
  <c r="AA522" i="8"/>
  <c r="AA523" i="8"/>
  <c r="AA524" i="8"/>
  <c r="AA525" i="8"/>
  <c r="AA526" i="8"/>
  <c r="AA527" i="8"/>
  <c r="AA528" i="8"/>
  <c r="AA529" i="8"/>
  <c r="AA530" i="8"/>
  <c r="AA531" i="8"/>
  <c r="AA532" i="8"/>
  <c r="AA533" i="8"/>
  <c r="AA534" i="8"/>
  <c r="AA535" i="8"/>
  <c r="AA536" i="8"/>
  <c r="AA537" i="8"/>
  <c r="AA538" i="8"/>
  <c r="AA539" i="8"/>
  <c r="AA540" i="8"/>
  <c r="AA541" i="8"/>
  <c r="AA542" i="8"/>
  <c r="AA543" i="8"/>
  <c r="AA544" i="8"/>
  <c r="AA545" i="8"/>
  <c r="AA546" i="8"/>
  <c r="AA547" i="8"/>
  <c r="AA548" i="8"/>
  <c r="AA549" i="8"/>
  <c r="AA550" i="8"/>
  <c r="AA551" i="8"/>
  <c r="AA552" i="8"/>
  <c r="AA553" i="8"/>
  <c r="AA554" i="8"/>
  <c r="AA555" i="8"/>
  <c r="AA556" i="8"/>
  <c r="AA557" i="8"/>
  <c r="AA558" i="8"/>
  <c r="AA559" i="8"/>
  <c r="AA560" i="8"/>
  <c r="AA561" i="8"/>
  <c r="AA562" i="8"/>
  <c r="AA563" i="8"/>
  <c r="AA564" i="8"/>
  <c r="AA565" i="8"/>
  <c r="AA566" i="8"/>
  <c r="AA567" i="8"/>
  <c r="AA568" i="8"/>
  <c r="AA569" i="8"/>
  <c r="AA570" i="8"/>
  <c r="AA571" i="8"/>
  <c r="AA572" i="8"/>
  <c r="AA573" i="8"/>
  <c r="AA574" i="8"/>
  <c r="AA575" i="8"/>
  <c r="AA576" i="8"/>
  <c r="AA577" i="8"/>
  <c r="AA578" i="8"/>
  <c r="AA579" i="8"/>
  <c r="AA580" i="8"/>
  <c r="AA581" i="8"/>
  <c r="AA582" i="8"/>
  <c r="AA583" i="8"/>
  <c r="AA584" i="8"/>
  <c r="AA585" i="8"/>
  <c r="AA586" i="8"/>
  <c r="AA587" i="8"/>
  <c r="AA588" i="8"/>
  <c r="AA589" i="8"/>
  <c r="AA590" i="8"/>
  <c r="AA591" i="8"/>
  <c r="AA592" i="8"/>
  <c r="AA593" i="8"/>
  <c r="AA594" i="8"/>
  <c r="AA595" i="8"/>
  <c r="AA596" i="8"/>
  <c r="AA597" i="8"/>
  <c r="AA598" i="8"/>
  <c r="AA599" i="8"/>
  <c r="AA600" i="8"/>
  <c r="AA601" i="8"/>
  <c r="AA602" i="8"/>
  <c r="AA603" i="8"/>
  <c r="AA604" i="8"/>
  <c r="AA605" i="8"/>
  <c r="AA606" i="8"/>
  <c r="AA607" i="8"/>
  <c r="AA608" i="8"/>
  <c r="AA609" i="8"/>
  <c r="AA610" i="8"/>
  <c r="AA611" i="8"/>
  <c r="AA612" i="8"/>
  <c r="AA613" i="8"/>
  <c r="AA614" i="8"/>
  <c r="AA615" i="8"/>
  <c r="AA616" i="8"/>
  <c r="AA617" i="8"/>
  <c r="AA618" i="8"/>
  <c r="AA619" i="8"/>
  <c r="AA620" i="8"/>
  <c r="AA621" i="8"/>
  <c r="AA622" i="8"/>
  <c r="AA623" i="8"/>
  <c r="AA624" i="8"/>
  <c r="AA625" i="8"/>
  <c r="AA626" i="8"/>
  <c r="AA627" i="8"/>
  <c r="AA628" i="8"/>
  <c r="AA629" i="8"/>
  <c r="AA630" i="8"/>
  <c r="AA631" i="8"/>
  <c r="AA632" i="8"/>
  <c r="AA633" i="8"/>
  <c r="AA634" i="8"/>
  <c r="AA635" i="8"/>
  <c r="AA636" i="8"/>
  <c r="AA637" i="8"/>
  <c r="AA638" i="8"/>
  <c r="AA639" i="8"/>
  <c r="AA640" i="8"/>
  <c r="AA641" i="8"/>
  <c r="AA642" i="8"/>
  <c r="AA643" i="8"/>
  <c r="AA644" i="8"/>
  <c r="AA645" i="8"/>
  <c r="AA646" i="8"/>
  <c r="AA647" i="8"/>
  <c r="AA648" i="8"/>
  <c r="AA649" i="8"/>
  <c r="AA650" i="8"/>
  <c r="AA651" i="8"/>
  <c r="AA652" i="8"/>
  <c r="AA653" i="8"/>
  <c r="AA654" i="8"/>
  <c r="AA655" i="8"/>
  <c r="AA656" i="8"/>
  <c r="AA657" i="8"/>
  <c r="AA658" i="8"/>
  <c r="AA659" i="8"/>
  <c r="AA660" i="8"/>
  <c r="AA661" i="8"/>
  <c r="AA662" i="8"/>
  <c r="AA663" i="8"/>
  <c r="AA664" i="8"/>
  <c r="AA665" i="8"/>
  <c r="AA666" i="8"/>
  <c r="AA667" i="8"/>
  <c r="AA668" i="8"/>
  <c r="AA669" i="8"/>
  <c r="AA670" i="8"/>
  <c r="AA671" i="8"/>
  <c r="AA672" i="8"/>
  <c r="AA673" i="8"/>
  <c r="AA674" i="8"/>
  <c r="AA675" i="8"/>
  <c r="AA676" i="8"/>
  <c r="AA677" i="8"/>
  <c r="AA678" i="8"/>
  <c r="AA679" i="8"/>
  <c r="AA680" i="8"/>
  <c r="AA681" i="8"/>
  <c r="AA682" i="8"/>
  <c r="AA683" i="8"/>
  <c r="AA684" i="8"/>
  <c r="AA685" i="8"/>
  <c r="AA686" i="8"/>
  <c r="AA687" i="8"/>
  <c r="AA688" i="8"/>
  <c r="AA689" i="8"/>
  <c r="AA690" i="8"/>
  <c r="AA691" i="8"/>
  <c r="AA692" i="8"/>
  <c r="AA693" i="8"/>
  <c r="AA694" i="8"/>
  <c r="AA695" i="8"/>
  <c r="AA696" i="8"/>
  <c r="AA697" i="8"/>
  <c r="AA698" i="8"/>
  <c r="AA699" i="8"/>
  <c r="AA700" i="8"/>
  <c r="AA701" i="8"/>
  <c r="AA702" i="8"/>
  <c r="AA703" i="8"/>
  <c r="AA704" i="8"/>
  <c r="AA705" i="8"/>
  <c r="AA706" i="8"/>
  <c r="AA707" i="8"/>
  <c r="AA708" i="8"/>
  <c r="AA709" i="8"/>
  <c r="AA710" i="8"/>
  <c r="AA711" i="8"/>
  <c r="AA712" i="8"/>
  <c r="AA713" i="8"/>
  <c r="AA714" i="8"/>
  <c r="AA715" i="8"/>
  <c r="AA716" i="8"/>
  <c r="AA717" i="8"/>
  <c r="AA718" i="8"/>
  <c r="AA719" i="8"/>
  <c r="AA720" i="8"/>
  <c r="AA721" i="8"/>
  <c r="AA722" i="8"/>
  <c r="AA723" i="8"/>
  <c r="AA724" i="8"/>
  <c r="AA725" i="8"/>
  <c r="AA726" i="8"/>
  <c r="AA727" i="8"/>
  <c r="AA728" i="8"/>
  <c r="AA729" i="8"/>
  <c r="AA730" i="8"/>
  <c r="AA731" i="8"/>
  <c r="AA732" i="8"/>
  <c r="AA733" i="8"/>
  <c r="AA734" i="8"/>
  <c r="AA735" i="8"/>
  <c r="AA736" i="8"/>
  <c r="AA737" i="8"/>
  <c r="AA738" i="8"/>
  <c r="AA739" i="8"/>
  <c r="AA740" i="8"/>
  <c r="AA741" i="8"/>
  <c r="AA742" i="8"/>
  <c r="AA743" i="8"/>
  <c r="AA744" i="8"/>
  <c r="AA745" i="8"/>
  <c r="AA746" i="8"/>
  <c r="AA747" i="8"/>
  <c r="AA748" i="8"/>
  <c r="AA749" i="8"/>
  <c r="AA750" i="8"/>
  <c r="AA751" i="8"/>
  <c r="AA752" i="8"/>
  <c r="AA753" i="8"/>
  <c r="AA754" i="8"/>
  <c r="AA755" i="8"/>
  <c r="AA756" i="8"/>
  <c r="AA757" i="8"/>
  <c r="AA758" i="8"/>
  <c r="AA759" i="8"/>
  <c r="AA760" i="8"/>
  <c r="AA761" i="8"/>
  <c r="AA762" i="8"/>
  <c r="AA763" i="8"/>
  <c r="AA764" i="8"/>
  <c r="AA765" i="8"/>
  <c r="AA766" i="8"/>
  <c r="AA767" i="8"/>
  <c r="AA768" i="8"/>
  <c r="AA769" i="8"/>
  <c r="AA770" i="8"/>
  <c r="AA771" i="8"/>
  <c r="AA772" i="8"/>
  <c r="AA773" i="8"/>
  <c r="AA774" i="8"/>
  <c r="AA775" i="8"/>
  <c r="AA776" i="8"/>
  <c r="AA777" i="8"/>
  <c r="AA778" i="8"/>
  <c r="AA779" i="8"/>
  <c r="AA780" i="8"/>
  <c r="AA781" i="8"/>
  <c r="AA782" i="8"/>
  <c r="AA783" i="8"/>
  <c r="AA784" i="8"/>
  <c r="AA785" i="8"/>
  <c r="AA786" i="8"/>
  <c r="AA787" i="8"/>
  <c r="AA788" i="8"/>
  <c r="AA789" i="8"/>
  <c r="AA790" i="8"/>
  <c r="AA791" i="8"/>
  <c r="AA792" i="8"/>
  <c r="AA793" i="8"/>
  <c r="AA794" i="8"/>
  <c r="AA795" i="8"/>
  <c r="AA796" i="8"/>
  <c r="AA797" i="8"/>
  <c r="AA798" i="8"/>
  <c r="AA799" i="8"/>
  <c r="AA800" i="8"/>
  <c r="AA801" i="8"/>
  <c r="AA802" i="8"/>
  <c r="AA803" i="8"/>
  <c r="AA804" i="8"/>
  <c r="AA805" i="8"/>
  <c r="AA806" i="8"/>
  <c r="AA807" i="8"/>
  <c r="AA808" i="8"/>
  <c r="AA809" i="8"/>
  <c r="AA810" i="8"/>
  <c r="AA811" i="8"/>
  <c r="AA812" i="8"/>
  <c r="AA813" i="8"/>
  <c r="AA814" i="8"/>
  <c r="AA815" i="8"/>
  <c r="AA816" i="8"/>
  <c r="AA817" i="8"/>
  <c r="AA818" i="8"/>
  <c r="AA819" i="8"/>
  <c r="AA820" i="8"/>
  <c r="AA821" i="8"/>
  <c r="AA822" i="8"/>
  <c r="AA823" i="8"/>
  <c r="AA824" i="8"/>
  <c r="AA825" i="8"/>
  <c r="AA826" i="8"/>
  <c r="AA827" i="8"/>
  <c r="AA828" i="8"/>
  <c r="AA829" i="8"/>
  <c r="AA830" i="8"/>
  <c r="AA831" i="8"/>
  <c r="AA832" i="8"/>
  <c r="AA833" i="8"/>
  <c r="AA834" i="8"/>
  <c r="AA835" i="8"/>
  <c r="AA836" i="8"/>
  <c r="AA837" i="8"/>
  <c r="AA838" i="8"/>
  <c r="AA839" i="8"/>
  <c r="AA840" i="8"/>
  <c r="AA841" i="8"/>
  <c r="AA842" i="8"/>
  <c r="AA843" i="8"/>
  <c r="AA844" i="8"/>
  <c r="AA845" i="8"/>
  <c r="AA846" i="8"/>
  <c r="AA847" i="8"/>
  <c r="AA848" i="8"/>
  <c r="AA849" i="8"/>
  <c r="AA850" i="8"/>
  <c r="AA851" i="8"/>
  <c r="AA852" i="8"/>
  <c r="AA853" i="8"/>
  <c r="AA854" i="8"/>
  <c r="AA855" i="8"/>
  <c r="AA856" i="8"/>
  <c r="AA857" i="8"/>
  <c r="AA858" i="8"/>
  <c r="AA859" i="8"/>
  <c r="AA860" i="8"/>
  <c r="AA861" i="8"/>
  <c r="AA862" i="8"/>
  <c r="AA863" i="8"/>
  <c r="AA864" i="8"/>
  <c r="AA865" i="8"/>
  <c r="AA866" i="8"/>
  <c r="AA867" i="8"/>
  <c r="AA868" i="8"/>
  <c r="AA869" i="8"/>
  <c r="AA870" i="8"/>
  <c r="AA871" i="8"/>
  <c r="AA872" i="8"/>
  <c r="AA873" i="8"/>
  <c r="AA874" i="8"/>
  <c r="AA875" i="8"/>
  <c r="AA876" i="8"/>
  <c r="AA877" i="8"/>
  <c r="AA878" i="8"/>
  <c r="AA879" i="8"/>
  <c r="AA880" i="8"/>
  <c r="AA881" i="8"/>
  <c r="AA882" i="8"/>
  <c r="AA883" i="8"/>
  <c r="AA884" i="8"/>
  <c r="AA885" i="8"/>
  <c r="AA886" i="8"/>
  <c r="AA887" i="8"/>
  <c r="AA888" i="8"/>
  <c r="AA889" i="8"/>
  <c r="AA890" i="8"/>
  <c r="AA891" i="8"/>
  <c r="AA892" i="8"/>
  <c r="AA893" i="8"/>
  <c r="AA894" i="8"/>
  <c r="AA895" i="8"/>
  <c r="AA896" i="8"/>
  <c r="AA897" i="8"/>
  <c r="AA898" i="8"/>
  <c r="AA899" i="8"/>
  <c r="AA900" i="8"/>
  <c r="AA901" i="8"/>
  <c r="AA902" i="8"/>
  <c r="AA903" i="8"/>
  <c r="AA904" i="8"/>
  <c r="AA905" i="8"/>
  <c r="AA906" i="8"/>
  <c r="AA907" i="8"/>
  <c r="AA908" i="8"/>
  <c r="AA909" i="8"/>
  <c r="AA910" i="8"/>
  <c r="AA911" i="8"/>
  <c r="AA912" i="8"/>
  <c r="AA913" i="8"/>
  <c r="AA914" i="8"/>
  <c r="AA915" i="8"/>
  <c r="AA916" i="8"/>
  <c r="AA917" i="8"/>
  <c r="AA918" i="8"/>
  <c r="AA919" i="8"/>
  <c r="AA920" i="8"/>
  <c r="AA921" i="8"/>
  <c r="AA922" i="8"/>
  <c r="AA923" i="8"/>
  <c r="AA924" i="8"/>
  <c r="AA925" i="8"/>
  <c r="AA926" i="8"/>
  <c r="AA927" i="8"/>
  <c r="AA928" i="8"/>
  <c r="AA929" i="8"/>
  <c r="AA930" i="8"/>
  <c r="AA931" i="8"/>
  <c r="AA932" i="8"/>
  <c r="AA933" i="8"/>
  <c r="AA934" i="8"/>
  <c r="AA935" i="8"/>
  <c r="AA936" i="8"/>
  <c r="AA937" i="8"/>
  <c r="AA938" i="8"/>
  <c r="AA939" i="8"/>
  <c r="AA940" i="8"/>
  <c r="AA941" i="8"/>
  <c r="AA942" i="8"/>
  <c r="AA943" i="8"/>
  <c r="AA944" i="8"/>
  <c r="AA945" i="8"/>
  <c r="AA946" i="8"/>
  <c r="AA947" i="8"/>
  <c r="AA948" i="8"/>
  <c r="AA949" i="8"/>
  <c r="AA950" i="8"/>
  <c r="AA951" i="8"/>
  <c r="AA952" i="8"/>
  <c r="AA953" i="8"/>
  <c r="AA954" i="8"/>
  <c r="AA955" i="8"/>
  <c r="AA956" i="8"/>
  <c r="AA957" i="8"/>
  <c r="AA958" i="8"/>
  <c r="AA959" i="8"/>
  <c r="AA960" i="8"/>
  <c r="AA961" i="8"/>
  <c r="AA962" i="8"/>
  <c r="AA963" i="8"/>
  <c r="AA964" i="8"/>
  <c r="AA965" i="8"/>
  <c r="AA966" i="8"/>
  <c r="AA967" i="8"/>
  <c r="AA968" i="8"/>
  <c r="AA969" i="8"/>
  <c r="AA970" i="8"/>
  <c r="AA971" i="8"/>
  <c r="AA972" i="8"/>
  <c r="AA973" i="8"/>
  <c r="AA974" i="8"/>
  <c r="AA975" i="8"/>
  <c r="AA976" i="8"/>
  <c r="AA977" i="8"/>
  <c r="AA978" i="8"/>
  <c r="AA979" i="8"/>
  <c r="AA980" i="8"/>
  <c r="AA981" i="8"/>
  <c r="AA982" i="8"/>
  <c r="AA983" i="8"/>
  <c r="AA984" i="8"/>
  <c r="AA985" i="8"/>
  <c r="AA986" i="8"/>
  <c r="AA987" i="8"/>
  <c r="AA988" i="8"/>
  <c r="AA989" i="8"/>
  <c r="AA990" i="8"/>
  <c r="AA991" i="8"/>
  <c r="AA992" i="8"/>
  <c r="AA993" i="8"/>
  <c r="AA994" i="8"/>
  <c r="AA995" i="8"/>
  <c r="AA996" i="8"/>
  <c r="AA997" i="8"/>
  <c r="AA998" i="8"/>
  <c r="AA999" i="8"/>
  <c r="AA1000" i="8"/>
  <c r="AA1001" i="8"/>
  <c r="AA1002" i="8"/>
  <c r="AA1003" i="8"/>
  <c r="AA1004" i="8"/>
  <c r="AA1005" i="8"/>
  <c r="AA1006" i="8"/>
  <c r="AA1007" i="8"/>
  <c r="AA1008" i="8"/>
  <c r="AA1009" i="8"/>
  <c r="AA1010" i="8"/>
  <c r="AA1011" i="8"/>
  <c r="AA1012" i="8"/>
  <c r="AA1013" i="8"/>
  <c r="AA1014" i="8"/>
  <c r="AA1015" i="8"/>
  <c r="AA1016" i="8"/>
  <c r="AA1017" i="8"/>
  <c r="AA1018" i="8"/>
  <c r="AA1019" i="8"/>
  <c r="AA1020" i="8"/>
  <c r="AA1021" i="8"/>
  <c r="AA1022" i="8"/>
  <c r="AA1023" i="8"/>
  <c r="AA1024" i="8"/>
  <c r="AA1025" i="8"/>
  <c r="AA1026" i="8"/>
  <c r="AA1027" i="8"/>
  <c r="AA1028" i="8"/>
  <c r="AA1029" i="8"/>
  <c r="AA1030" i="8"/>
  <c r="AA1031" i="8"/>
  <c r="AA1032" i="8"/>
  <c r="AA1033" i="8"/>
  <c r="AA1034" i="8"/>
  <c r="AA1035" i="8"/>
  <c r="AA1036" i="8"/>
  <c r="AA1037" i="8"/>
  <c r="AA1038" i="8"/>
  <c r="AA1039" i="8"/>
  <c r="AA1040" i="8"/>
  <c r="AA1041" i="8"/>
  <c r="AA1042" i="8"/>
  <c r="AA1043" i="8"/>
  <c r="AA1044" i="8"/>
  <c r="AA1045" i="8"/>
  <c r="AA1046" i="8"/>
  <c r="AA1047" i="8"/>
  <c r="AA1048" i="8"/>
  <c r="AA1049" i="8"/>
  <c r="AA1050" i="8"/>
  <c r="AA1051" i="8"/>
  <c r="AA1052" i="8"/>
  <c r="AA1053" i="8"/>
  <c r="AA1054" i="8"/>
  <c r="AA1055" i="8"/>
  <c r="AA1056" i="8"/>
  <c r="AA1057" i="8"/>
  <c r="AA1058" i="8"/>
  <c r="AA1059" i="8"/>
  <c r="AA1060" i="8"/>
  <c r="AA1061" i="8"/>
  <c r="AA1062" i="8"/>
  <c r="AA1063" i="8"/>
  <c r="AA1064" i="8"/>
  <c r="AA1065" i="8"/>
  <c r="AA1066" i="8"/>
  <c r="AA1067" i="8"/>
  <c r="AA1068" i="8"/>
  <c r="AA1069" i="8"/>
  <c r="AA1070" i="8"/>
  <c r="AA1071" i="8"/>
  <c r="AA1072" i="8"/>
  <c r="AA1073" i="8"/>
  <c r="AA1074" i="8"/>
  <c r="AA1075" i="8"/>
  <c r="AA1076" i="8"/>
  <c r="AA1077" i="8"/>
  <c r="AA1078" i="8"/>
  <c r="AA1079" i="8"/>
  <c r="AA1080" i="8"/>
  <c r="AA1081" i="8"/>
  <c r="AA1082" i="8"/>
  <c r="AA1083" i="8"/>
  <c r="AA1084" i="8"/>
  <c r="AA1085" i="8"/>
  <c r="AA1086" i="8"/>
  <c r="AA1087" i="8"/>
  <c r="AA1088" i="8"/>
  <c r="AA1089" i="8"/>
  <c r="AA1090" i="8"/>
  <c r="AA1091" i="8"/>
  <c r="AA1092" i="8"/>
  <c r="AA1093" i="8"/>
  <c r="AA1094" i="8"/>
  <c r="AA1095" i="8"/>
  <c r="AA1096" i="8"/>
  <c r="AA1097" i="8"/>
  <c r="AA1098" i="8"/>
  <c r="AA1099" i="8"/>
  <c r="AA1100" i="8"/>
  <c r="AA1101" i="8"/>
  <c r="AA1102" i="8"/>
  <c r="AA1103" i="8"/>
  <c r="AA1104" i="8"/>
  <c r="AA1105" i="8"/>
  <c r="AA1106" i="8"/>
  <c r="AA1107" i="8"/>
  <c r="AA1108" i="8"/>
  <c r="AA1109" i="8"/>
  <c r="AA1110" i="8"/>
  <c r="AA1111" i="8"/>
  <c r="AA1112" i="8"/>
  <c r="AA1113" i="8"/>
  <c r="AA1114" i="8"/>
  <c r="AA1115" i="8"/>
  <c r="AA1116" i="8"/>
  <c r="AA1117" i="8"/>
  <c r="AA1118" i="8"/>
  <c r="AA1119" i="8"/>
  <c r="AA1120" i="8"/>
  <c r="AA1121" i="8"/>
  <c r="AA1122" i="8"/>
  <c r="AA1123" i="8"/>
  <c r="AA1124" i="8"/>
  <c r="AA1125" i="8"/>
  <c r="AA1126" i="8"/>
  <c r="AA1127" i="8"/>
  <c r="AA1128" i="8"/>
  <c r="AA1129" i="8"/>
  <c r="AA1130" i="8"/>
  <c r="AA1131" i="8"/>
  <c r="AA1132" i="8"/>
  <c r="AA1133" i="8"/>
  <c r="AA1134" i="8"/>
  <c r="AA1135" i="8"/>
  <c r="AA1136" i="8"/>
  <c r="AA1137" i="8"/>
  <c r="AA1138" i="8"/>
  <c r="AA1139" i="8"/>
  <c r="AA1140" i="8"/>
  <c r="AA1141" i="8"/>
  <c r="AA1142" i="8"/>
  <c r="AA1143" i="8"/>
  <c r="AA1144" i="8"/>
  <c r="AA1145" i="8"/>
  <c r="AA1146" i="8"/>
  <c r="AA1147" i="8"/>
  <c r="AA1148" i="8"/>
  <c r="AA1149" i="8"/>
  <c r="AA1150" i="8"/>
  <c r="AA1151" i="8"/>
  <c r="AA1152" i="8"/>
  <c r="AA1153" i="8"/>
  <c r="AA1154" i="8"/>
  <c r="AA1155" i="8"/>
  <c r="AA1156" i="8"/>
  <c r="AA1157" i="8"/>
  <c r="AA1158" i="8"/>
  <c r="AA1159" i="8"/>
  <c r="AA1160" i="8"/>
  <c r="AA1161" i="8"/>
  <c r="AA1162" i="8"/>
  <c r="AA1163" i="8"/>
  <c r="AA1164" i="8"/>
  <c r="AA1165" i="8"/>
  <c r="AA1166" i="8"/>
  <c r="AA1167" i="8"/>
  <c r="AA1168" i="8"/>
  <c r="AA1169" i="8"/>
  <c r="AA1170" i="8"/>
  <c r="AA1171" i="8"/>
  <c r="AA1172" i="8"/>
  <c r="AA1173" i="8"/>
  <c r="AA1174" i="8"/>
  <c r="AA1175" i="8"/>
  <c r="AA1176" i="8"/>
  <c r="AA1177" i="8"/>
  <c r="AA1178" i="8"/>
  <c r="AA1179" i="8"/>
  <c r="AA1180" i="8"/>
  <c r="AA1181" i="8"/>
  <c r="AA1182" i="8"/>
  <c r="AA1183" i="8"/>
  <c r="AA1184" i="8"/>
  <c r="AA1185" i="8"/>
  <c r="AA1186" i="8"/>
  <c r="AA1187" i="8"/>
  <c r="AA1188" i="8"/>
  <c r="AA1189" i="8"/>
  <c r="AA1190" i="8"/>
  <c r="AA1191" i="8"/>
  <c r="AA1192" i="8"/>
  <c r="AA1193" i="8"/>
  <c r="AA1194" i="8"/>
  <c r="AA1195" i="8"/>
  <c r="AA1196" i="8"/>
  <c r="AA1197" i="8"/>
  <c r="AA1198" i="8"/>
  <c r="AA1199" i="8"/>
  <c r="AA1200" i="8"/>
  <c r="AA1201" i="8"/>
  <c r="AA1202" i="8"/>
  <c r="AA1203" i="8"/>
  <c r="AA1204" i="8"/>
  <c r="AA1205" i="8"/>
  <c r="AA1206" i="8"/>
  <c r="AA1207" i="8"/>
  <c r="AA1208" i="8"/>
  <c r="AA1209" i="8"/>
  <c r="AA1210" i="8"/>
  <c r="AA1211" i="8"/>
  <c r="AA1212" i="8"/>
  <c r="AA1213" i="8"/>
  <c r="AA1214" i="8"/>
  <c r="AA1215" i="8"/>
  <c r="AA1216" i="8"/>
  <c r="AA1217" i="8"/>
  <c r="AA1218" i="8"/>
  <c r="AA1219" i="8"/>
  <c r="AA1220" i="8"/>
  <c r="AA1221" i="8"/>
  <c r="AA1222" i="8"/>
  <c r="AA1223" i="8"/>
  <c r="AA1224" i="8"/>
  <c r="AA1225" i="8"/>
  <c r="AA1226" i="8"/>
  <c r="AA1227" i="8"/>
  <c r="AA1228" i="8"/>
  <c r="AA1229" i="8"/>
  <c r="AA1230" i="8"/>
  <c r="AA1231" i="8"/>
  <c r="AA1232" i="8"/>
  <c r="AA1233" i="8"/>
  <c r="AA1234" i="8"/>
  <c r="AA1235" i="8"/>
  <c r="AA1236" i="8"/>
  <c r="AA1237" i="8"/>
  <c r="AA1238" i="8"/>
  <c r="AA1239" i="8"/>
  <c r="AA1240" i="8"/>
  <c r="AA1241" i="8"/>
  <c r="AA1242" i="8"/>
  <c r="AA1243" i="8"/>
  <c r="AA1244" i="8"/>
  <c r="AA1245" i="8"/>
  <c r="AA1246" i="8"/>
  <c r="AA1247" i="8"/>
  <c r="AA1248" i="8"/>
  <c r="AA1249" i="8"/>
  <c r="AA1250" i="8"/>
  <c r="AA1251" i="8"/>
  <c r="AA1252" i="8"/>
  <c r="AA1253" i="8"/>
  <c r="AA1254" i="8"/>
  <c r="AA1255" i="8"/>
  <c r="AA1256" i="8"/>
  <c r="AA1257" i="8"/>
  <c r="AA1258" i="8"/>
  <c r="AA1259" i="8"/>
  <c r="AA1260" i="8"/>
  <c r="AA1261" i="8"/>
  <c r="AA1262" i="8"/>
  <c r="AA1263" i="8"/>
  <c r="AA1264" i="8"/>
  <c r="AA1265" i="8"/>
  <c r="AA1266" i="8"/>
  <c r="AA1267" i="8"/>
  <c r="AA1268" i="8"/>
  <c r="AA1269" i="8"/>
  <c r="AA1270" i="8"/>
  <c r="AA1271" i="8"/>
  <c r="AA1272" i="8"/>
  <c r="AA1273" i="8"/>
  <c r="AA1274" i="8"/>
  <c r="AA1275" i="8"/>
  <c r="AA1276" i="8"/>
  <c r="AA1277" i="8"/>
  <c r="AA1278" i="8"/>
  <c r="AA1279" i="8"/>
  <c r="AA1280" i="8"/>
  <c r="AA1281" i="8"/>
  <c r="AA1282" i="8"/>
  <c r="AA1283" i="8"/>
  <c r="AA1284" i="8"/>
  <c r="AA1285" i="8"/>
  <c r="AA1286" i="8"/>
  <c r="AA1287" i="8"/>
  <c r="AA1288" i="8"/>
  <c r="AA1289" i="8"/>
  <c r="AA1290" i="8"/>
  <c r="AA1291" i="8"/>
  <c r="AA1292" i="8"/>
  <c r="AA1293" i="8"/>
  <c r="AA1294" i="8"/>
  <c r="AA1295" i="8"/>
  <c r="AA1296" i="8"/>
  <c r="AA1297" i="8"/>
  <c r="AA1298" i="8"/>
  <c r="AA1299" i="8"/>
  <c r="AA1300" i="8"/>
  <c r="AA1301" i="8"/>
  <c r="AA1302" i="8"/>
  <c r="AA1303" i="8"/>
  <c r="AA1304" i="8"/>
  <c r="AA1305" i="8"/>
  <c r="AA1306" i="8"/>
  <c r="AA1307" i="8"/>
  <c r="AA1308" i="8"/>
  <c r="AA1309" i="8"/>
  <c r="AA1310" i="8"/>
  <c r="AA1311" i="8"/>
  <c r="AA1312" i="8"/>
  <c r="AA1313" i="8"/>
  <c r="AA1314" i="8"/>
  <c r="AA1315" i="8"/>
  <c r="AA1316" i="8"/>
  <c r="AA1317" i="8"/>
  <c r="AA1318" i="8"/>
  <c r="AA1319" i="8"/>
  <c r="AA1320" i="8"/>
  <c r="AA1321" i="8"/>
  <c r="AA1322" i="8"/>
  <c r="AA1323" i="8"/>
  <c r="AA1324" i="8"/>
  <c r="AA1325" i="8"/>
  <c r="AA1326" i="8"/>
  <c r="AA1327" i="8"/>
  <c r="AA1328" i="8"/>
  <c r="AA1329" i="8"/>
  <c r="AA1330" i="8"/>
  <c r="AA1331" i="8"/>
  <c r="AA1332" i="8"/>
  <c r="AA1333" i="8"/>
  <c r="AA1334" i="8"/>
  <c r="AA1335" i="8"/>
  <c r="AA1336" i="8"/>
  <c r="AA1337" i="8"/>
  <c r="AA1338" i="8"/>
  <c r="AA1339" i="8"/>
  <c r="AA1340" i="8"/>
  <c r="AA1341" i="8"/>
  <c r="AA1342" i="8"/>
  <c r="AA1343" i="8"/>
  <c r="AA1344" i="8"/>
  <c r="AA1345" i="8"/>
  <c r="AA1346" i="8"/>
  <c r="AA1347" i="8"/>
  <c r="AA1348" i="8"/>
  <c r="AA1349" i="8"/>
  <c r="AA1350" i="8"/>
  <c r="AA1351" i="8"/>
  <c r="AA1352" i="8"/>
  <c r="AA1353" i="8"/>
  <c r="AA1354" i="8"/>
  <c r="AA1355" i="8"/>
  <c r="AA1356" i="8"/>
  <c r="AA1357" i="8"/>
  <c r="AA1358" i="8"/>
  <c r="AA1359" i="8"/>
  <c r="AA1360" i="8"/>
  <c r="AA1361" i="8"/>
  <c r="AA1362" i="8"/>
  <c r="AA1363" i="8"/>
  <c r="AA1364" i="8"/>
  <c r="AA1365" i="8"/>
  <c r="AA1366" i="8"/>
  <c r="AA1367" i="8"/>
  <c r="AA1368" i="8"/>
  <c r="AA1369" i="8"/>
  <c r="AA1370" i="8"/>
  <c r="AA1371" i="8"/>
  <c r="AA1372" i="8"/>
  <c r="AA1373" i="8"/>
  <c r="AA1374" i="8"/>
  <c r="AA1375" i="8"/>
  <c r="AA1376" i="8"/>
  <c r="AA1377" i="8"/>
  <c r="AA1378" i="8"/>
  <c r="AA1379" i="8"/>
  <c r="AA1380" i="8"/>
  <c r="AA1381" i="8"/>
  <c r="AA1382" i="8"/>
  <c r="AA1383" i="8"/>
  <c r="AA1384" i="8"/>
  <c r="AA1385" i="8"/>
  <c r="AA1386" i="8"/>
  <c r="AA1387" i="8"/>
  <c r="AA1388" i="8"/>
  <c r="AA1389" i="8"/>
  <c r="AA1390" i="8"/>
  <c r="AA1391" i="8"/>
  <c r="AA1392" i="8"/>
  <c r="AA1393" i="8"/>
  <c r="AA1394" i="8"/>
  <c r="AA1395" i="8"/>
  <c r="AA1396" i="8"/>
  <c r="AA1397" i="8"/>
  <c r="AA1398" i="8"/>
  <c r="AA1399" i="8"/>
  <c r="AA1400" i="8"/>
  <c r="AA1401" i="8"/>
  <c r="AA1402" i="8"/>
  <c r="AA1403" i="8"/>
  <c r="AA1404" i="8"/>
  <c r="AA1405" i="8"/>
  <c r="AA1406" i="8"/>
  <c r="AA1407" i="8"/>
  <c r="AA1408" i="8"/>
  <c r="AA1409" i="8"/>
  <c r="AA1410" i="8"/>
  <c r="AA1411" i="8"/>
  <c r="AA1412" i="8"/>
  <c r="AA1413" i="8"/>
  <c r="AA1414" i="8"/>
  <c r="AA1415" i="8"/>
  <c r="AA1416" i="8"/>
  <c r="AA1417" i="8"/>
  <c r="AA1418" i="8"/>
  <c r="AA1419" i="8"/>
  <c r="AA1420" i="8"/>
  <c r="AA1421" i="8"/>
  <c r="AA1422" i="8"/>
  <c r="AA1423" i="8"/>
  <c r="AA1424" i="8"/>
  <c r="AA1425" i="8"/>
  <c r="AA1426" i="8"/>
  <c r="AA1427" i="8"/>
  <c r="AA1428" i="8"/>
  <c r="AA1429" i="8"/>
  <c r="AA1430" i="8"/>
  <c r="AA1431" i="8"/>
  <c r="AA1432" i="8"/>
  <c r="AA1433" i="8"/>
  <c r="AA1434" i="8"/>
  <c r="AA1435" i="8"/>
  <c r="AA1436" i="8"/>
  <c r="AA1437" i="8"/>
  <c r="AA1438" i="8"/>
  <c r="AA1439" i="8"/>
  <c r="AA1440" i="8"/>
  <c r="AA1441" i="8"/>
  <c r="AA1442" i="8"/>
  <c r="AA1443" i="8"/>
  <c r="AA1444" i="8"/>
  <c r="AA1445" i="8"/>
  <c r="AA1446" i="8"/>
  <c r="AA1447" i="8"/>
  <c r="AA1448" i="8"/>
  <c r="AA1449" i="8"/>
  <c r="AA1450" i="8"/>
  <c r="AA1451" i="8"/>
  <c r="AA1452" i="8"/>
  <c r="AA1453" i="8"/>
  <c r="AA1454" i="8"/>
  <c r="AA1455" i="8"/>
  <c r="AA1456" i="8"/>
  <c r="AA1457" i="8"/>
  <c r="AA1458" i="8"/>
  <c r="AA1459" i="8"/>
  <c r="AA1460" i="8"/>
  <c r="AA1461" i="8"/>
  <c r="AA1462" i="8"/>
  <c r="AA1463" i="8"/>
  <c r="AA1464" i="8"/>
  <c r="AA1465" i="8"/>
  <c r="AA1466" i="8"/>
  <c r="AA1467" i="8"/>
  <c r="AA1468" i="8"/>
  <c r="AA1469" i="8"/>
  <c r="AA1470" i="8"/>
  <c r="AA1471" i="8"/>
  <c r="AA1472" i="8"/>
  <c r="AA1473" i="8"/>
  <c r="AA1474" i="8"/>
  <c r="AA1475" i="8"/>
  <c r="AA1476" i="8"/>
  <c r="AA1477" i="8"/>
  <c r="AA1478" i="8"/>
  <c r="AA1479" i="8"/>
  <c r="AA1480" i="8"/>
  <c r="AA1481" i="8"/>
  <c r="AA1482" i="8"/>
  <c r="AA1483" i="8"/>
  <c r="AA1484" i="8"/>
  <c r="AA1485" i="8"/>
  <c r="AA1486" i="8"/>
  <c r="AA1487" i="8"/>
  <c r="AA1488" i="8"/>
  <c r="AA1489" i="8"/>
  <c r="AA1490" i="8"/>
  <c r="AA1491" i="8"/>
  <c r="AA1492" i="8"/>
  <c r="AA1493" i="8"/>
  <c r="AA1494" i="8"/>
  <c r="AA1495" i="8"/>
  <c r="AA1496" i="8"/>
  <c r="AA1497" i="8"/>
  <c r="AA1498" i="8"/>
  <c r="AA1499" i="8"/>
  <c r="AA1500" i="8"/>
  <c r="AA1501" i="8"/>
  <c r="AA1502" i="8"/>
  <c r="AA1503" i="8"/>
  <c r="AA1504" i="8"/>
  <c r="AA1505" i="8"/>
  <c r="AA1506" i="8"/>
  <c r="AA1507" i="8"/>
  <c r="AA1508" i="8"/>
  <c r="AA1509" i="8"/>
  <c r="AA1510" i="8"/>
  <c r="AA1511" i="8"/>
  <c r="AA1512" i="8"/>
  <c r="AA1513" i="8"/>
  <c r="AA1514" i="8"/>
  <c r="AA1515" i="8"/>
  <c r="AA1516" i="8"/>
  <c r="AA1517" i="8"/>
  <c r="AA1518" i="8"/>
  <c r="AA1519" i="8"/>
  <c r="AA1520" i="8"/>
  <c r="AA1521" i="8"/>
  <c r="AA1522" i="8"/>
  <c r="AA1523" i="8"/>
  <c r="AA1524" i="8"/>
  <c r="AA1525" i="8"/>
  <c r="AA1526" i="8"/>
  <c r="AA1527" i="8"/>
  <c r="AA1528" i="8"/>
  <c r="AA1529" i="8"/>
  <c r="AA1530" i="8"/>
  <c r="AA1531" i="8"/>
  <c r="AA1532" i="8"/>
  <c r="AA1533" i="8"/>
  <c r="AA1534" i="8"/>
  <c r="AA1535" i="8"/>
  <c r="AA1536" i="8"/>
  <c r="AA1537" i="8"/>
  <c r="AA1538" i="8"/>
  <c r="AA1539" i="8"/>
  <c r="AA1540" i="8"/>
  <c r="AA1541" i="8"/>
  <c r="AA1542" i="8"/>
  <c r="AA1543" i="8"/>
  <c r="AA1544" i="8"/>
  <c r="AA1545" i="8"/>
  <c r="AA1546" i="8"/>
  <c r="AA1547" i="8"/>
  <c r="AA1548" i="8"/>
  <c r="AA1549" i="8"/>
  <c r="AA1550" i="8"/>
  <c r="AA1551" i="8"/>
  <c r="AA1552" i="8"/>
  <c r="AA1553" i="8"/>
  <c r="AA1554" i="8"/>
  <c r="AA1555" i="8"/>
  <c r="AA1556" i="8"/>
  <c r="AA1557" i="8"/>
  <c r="AA1558" i="8"/>
  <c r="AA1559" i="8"/>
  <c r="AA1560" i="8"/>
  <c r="AA1561" i="8"/>
  <c r="AA1562" i="8"/>
  <c r="AA1563" i="8"/>
  <c r="AA1564" i="8"/>
  <c r="AA1565" i="8"/>
  <c r="AA1566" i="8"/>
  <c r="AA1567" i="8"/>
  <c r="AA1568" i="8"/>
  <c r="AA1569" i="8"/>
  <c r="AA1570" i="8"/>
  <c r="AA1571" i="8"/>
  <c r="AA1572" i="8"/>
  <c r="AA1573" i="8"/>
  <c r="AA1574" i="8"/>
  <c r="AA1575" i="8"/>
  <c r="AA1576" i="8"/>
  <c r="AA1577" i="8"/>
  <c r="AA1578" i="8"/>
  <c r="AA1579" i="8"/>
  <c r="AA1580" i="8"/>
  <c r="AA1581" i="8"/>
  <c r="AA1582" i="8"/>
  <c r="AA1583" i="8"/>
  <c r="AA1584" i="8"/>
  <c r="AA1585" i="8"/>
  <c r="AA1586" i="8"/>
  <c r="AA1587" i="8"/>
  <c r="AA1588" i="8"/>
  <c r="AA1589" i="8"/>
  <c r="AA1590" i="8"/>
  <c r="AA1591" i="8"/>
  <c r="AA1592" i="8"/>
  <c r="AA1593" i="8"/>
  <c r="AA1594" i="8"/>
  <c r="AA1595" i="8"/>
  <c r="AA1596" i="8"/>
  <c r="AA1597" i="8"/>
  <c r="AA1598" i="8"/>
  <c r="AA1599" i="8"/>
  <c r="AA1600" i="8"/>
  <c r="AA1601" i="8"/>
  <c r="AA1602" i="8"/>
  <c r="AA1603" i="8"/>
  <c r="AA1604" i="8"/>
  <c r="AA1605" i="8"/>
  <c r="AA1606" i="8"/>
  <c r="AA1607" i="8"/>
  <c r="AA1608" i="8"/>
  <c r="AA1609" i="8"/>
  <c r="AA1610" i="8"/>
  <c r="AA1611" i="8"/>
  <c r="AA1612" i="8"/>
  <c r="AA1613" i="8"/>
  <c r="AA1614" i="8"/>
  <c r="AA1615" i="8"/>
  <c r="AA1616" i="8"/>
  <c r="AA1617" i="8"/>
  <c r="AA1618" i="8"/>
  <c r="AA1619" i="8"/>
  <c r="AA1620" i="8"/>
  <c r="AA1621" i="8"/>
  <c r="AA1622" i="8"/>
  <c r="AA1623" i="8"/>
  <c r="AA1624" i="8"/>
  <c r="AA1625" i="8"/>
  <c r="AA1626" i="8"/>
  <c r="AA1627" i="8"/>
  <c r="AA1628" i="8"/>
  <c r="AA1629" i="8"/>
  <c r="AA1630" i="8"/>
  <c r="AA1631" i="8"/>
  <c r="AA1632" i="8"/>
  <c r="AA1633" i="8"/>
  <c r="AA1634" i="8"/>
  <c r="AA1635" i="8"/>
  <c r="AA1636" i="8"/>
  <c r="AA1637" i="8"/>
  <c r="AA1638" i="8"/>
  <c r="AA1639" i="8"/>
  <c r="AA1640" i="8"/>
  <c r="AA1641" i="8"/>
  <c r="AA1642" i="8"/>
  <c r="AA1643" i="8"/>
  <c r="AA1644" i="8"/>
  <c r="AA1645" i="8"/>
  <c r="AA1646" i="8"/>
  <c r="AA1647" i="8"/>
  <c r="AA1648" i="8"/>
  <c r="AA1649" i="8"/>
  <c r="AA1650" i="8"/>
  <c r="AA1651" i="8"/>
  <c r="AA1652" i="8"/>
  <c r="AA1653" i="8"/>
  <c r="AA1654" i="8"/>
  <c r="AA1655" i="8"/>
  <c r="AA1656" i="8"/>
  <c r="AA1657" i="8"/>
  <c r="AA1658" i="8"/>
  <c r="AA1659" i="8"/>
  <c r="AA1660" i="8"/>
  <c r="AA1661" i="8"/>
  <c r="AA1662" i="8"/>
  <c r="AA1663" i="8"/>
  <c r="AA1664" i="8"/>
  <c r="AA1665" i="8"/>
  <c r="AA1666" i="8"/>
  <c r="AA1667" i="8"/>
  <c r="AA1668" i="8"/>
  <c r="AA1669" i="8"/>
  <c r="AA1670" i="8"/>
  <c r="AA1671" i="8"/>
  <c r="AA1672" i="8"/>
  <c r="AA1673" i="8"/>
  <c r="AA1674" i="8"/>
  <c r="AA1675" i="8"/>
  <c r="AA1676" i="8"/>
  <c r="AA1677" i="8"/>
  <c r="AA1678" i="8"/>
  <c r="AA1679" i="8"/>
  <c r="AA1680" i="8"/>
  <c r="AA1681" i="8"/>
  <c r="AA1682" i="8"/>
  <c r="AA1683" i="8"/>
  <c r="AA1684" i="8"/>
  <c r="AA1685" i="8"/>
  <c r="AA1686" i="8"/>
  <c r="AA1687" i="8"/>
  <c r="AA1688" i="8"/>
  <c r="AA1689" i="8"/>
  <c r="AA1690" i="8"/>
  <c r="AA1691" i="8"/>
  <c r="AA1692" i="8"/>
  <c r="AA1693" i="8"/>
  <c r="AA1694" i="8"/>
  <c r="AA1695" i="8"/>
  <c r="AA1696" i="8"/>
  <c r="AA1697" i="8"/>
  <c r="AA1698" i="8"/>
  <c r="AA1699" i="8"/>
  <c r="AA1700" i="8"/>
  <c r="AA1701" i="8"/>
  <c r="AA1702" i="8"/>
  <c r="AA1703" i="8"/>
  <c r="AA1704" i="8"/>
  <c r="AA1705" i="8"/>
  <c r="AA1706" i="8"/>
  <c r="AA1707" i="8"/>
  <c r="AA1708" i="8"/>
  <c r="AA1709" i="8"/>
  <c r="AA1710" i="8"/>
  <c r="AA1711" i="8"/>
  <c r="AA1712" i="8"/>
  <c r="AA1713" i="8"/>
  <c r="AA1714" i="8"/>
  <c r="AA1715" i="8"/>
  <c r="AA1716" i="8"/>
  <c r="AA1717" i="8"/>
  <c r="AA1718" i="8"/>
  <c r="AA1719" i="8"/>
  <c r="AA1720" i="8"/>
  <c r="AA1721" i="8"/>
  <c r="AA1722" i="8"/>
  <c r="AA1723" i="8"/>
  <c r="AA1724" i="8"/>
  <c r="AA1725" i="8"/>
  <c r="AA1726" i="8"/>
  <c r="AA1727" i="8"/>
  <c r="AA1728" i="8"/>
  <c r="AA1729" i="8"/>
  <c r="AA1730" i="8"/>
  <c r="AA1731" i="8"/>
  <c r="AA1732" i="8"/>
  <c r="AA1733" i="8"/>
  <c r="AA1734" i="8"/>
  <c r="AA1735" i="8"/>
  <c r="AA1736" i="8"/>
  <c r="AA1737" i="8"/>
  <c r="AA1738" i="8"/>
  <c r="AA1739" i="8"/>
  <c r="AA1740" i="8"/>
  <c r="AA1741" i="8"/>
  <c r="AA1742" i="8"/>
  <c r="AA1743" i="8"/>
  <c r="AA1744" i="8"/>
  <c r="AA1745" i="8"/>
  <c r="AA1746" i="8"/>
  <c r="AA1747" i="8"/>
  <c r="AA1748" i="8"/>
  <c r="AA1749" i="8"/>
  <c r="AA1750" i="8"/>
  <c r="AA1751" i="8"/>
  <c r="AA1752" i="8"/>
  <c r="AA1753" i="8"/>
  <c r="AA1754" i="8"/>
  <c r="AA1755" i="8"/>
  <c r="AA1756" i="8"/>
  <c r="AA1757" i="8"/>
  <c r="AA1758" i="8"/>
  <c r="AA1759" i="8"/>
  <c r="AA1760" i="8"/>
  <c r="AA1761" i="8"/>
  <c r="AA1762" i="8"/>
  <c r="AA1763" i="8"/>
  <c r="AA1764" i="8"/>
  <c r="AA1765" i="8"/>
  <c r="AA1766" i="8"/>
  <c r="AA1767" i="8"/>
  <c r="AA1768" i="8"/>
  <c r="AA1769" i="8"/>
  <c r="AA1770" i="8"/>
  <c r="AA1771" i="8"/>
  <c r="AA1772" i="8"/>
  <c r="AA1773" i="8"/>
  <c r="AA1774" i="8"/>
  <c r="AA1775" i="8"/>
  <c r="AA1776" i="8"/>
  <c r="AA1777" i="8"/>
  <c r="AA1778" i="8"/>
  <c r="AA1779" i="8"/>
  <c r="AA1780" i="8"/>
  <c r="AA1781" i="8"/>
  <c r="AA1782" i="8"/>
  <c r="AA1783" i="8"/>
  <c r="AA1784" i="8"/>
  <c r="AA1785" i="8"/>
  <c r="AA1786" i="8"/>
  <c r="AA1787" i="8"/>
  <c r="AA1788" i="8"/>
  <c r="AA1789" i="8"/>
  <c r="AA1790" i="8"/>
  <c r="AA1791" i="8"/>
  <c r="AA1792" i="8"/>
  <c r="AA1793" i="8"/>
  <c r="AA1794" i="8"/>
  <c r="AA1795" i="8"/>
  <c r="AA1796" i="8"/>
  <c r="AA1797" i="8"/>
  <c r="AA1798" i="8"/>
  <c r="AA1799" i="8"/>
  <c r="AA1800" i="8"/>
  <c r="AA1801" i="8"/>
  <c r="AA1802" i="8"/>
  <c r="AA1803" i="8"/>
  <c r="AA1804" i="8"/>
  <c r="AA1805" i="8"/>
  <c r="AA1806" i="8"/>
  <c r="AA1807" i="8"/>
  <c r="AA1808" i="8"/>
  <c r="AA1809" i="8"/>
  <c r="AA1810" i="8"/>
  <c r="AA1811" i="8"/>
  <c r="AA1812" i="8"/>
  <c r="AA1813" i="8"/>
  <c r="AA1814" i="8"/>
  <c r="AA1815" i="8"/>
  <c r="AA1816" i="8"/>
  <c r="AA1817" i="8"/>
  <c r="AA1818" i="8"/>
  <c r="AA1819" i="8"/>
  <c r="AA1820" i="8"/>
  <c r="AA1821" i="8"/>
  <c r="AA1822" i="8"/>
  <c r="AA1823" i="8"/>
  <c r="AA1824" i="8"/>
  <c r="AA1825" i="8"/>
  <c r="AA1826" i="8"/>
  <c r="AA1827" i="8"/>
  <c r="AA1828" i="8"/>
  <c r="AA1829" i="8"/>
  <c r="AA1830" i="8"/>
  <c r="AA1831" i="8"/>
  <c r="AA1832" i="8"/>
  <c r="AA1833" i="8"/>
  <c r="AA1834" i="8"/>
  <c r="AA1835" i="8"/>
  <c r="AA1836" i="8"/>
  <c r="AA1837" i="8"/>
  <c r="AA1838" i="8"/>
  <c r="AA1839" i="8"/>
  <c r="AA1840" i="8"/>
  <c r="AA1841" i="8"/>
  <c r="AA1842" i="8"/>
  <c r="AA1843" i="8"/>
  <c r="AA1844" i="8"/>
  <c r="AA1845" i="8"/>
  <c r="AA1846" i="8"/>
  <c r="AA1847" i="8"/>
  <c r="AA1848" i="8"/>
  <c r="AA1849" i="8"/>
  <c r="AA1850" i="8"/>
  <c r="AA1851" i="8"/>
  <c r="AA1852" i="8"/>
  <c r="AA1853" i="8"/>
  <c r="AA1854" i="8"/>
  <c r="AA1855" i="8"/>
  <c r="AA1856" i="8"/>
  <c r="AA1857" i="8"/>
  <c r="AA1858" i="8"/>
  <c r="AA1859" i="8"/>
  <c r="AA1860" i="8"/>
  <c r="AA1861" i="8"/>
  <c r="AA1862" i="8"/>
  <c r="AA1863" i="8"/>
  <c r="AA1864" i="8"/>
  <c r="AA1865" i="8"/>
  <c r="AA1866" i="8"/>
  <c r="AA1867" i="8"/>
  <c r="AA1868" i="8"/>
  <c r="AA1869" i="8"/>
  <c r="AA1870" i="8"/>
  <c r="AA1871" i="8"/>
  <c r="AA1872" i="8"/>
  <c r="AA1873" i="8"/>
  <c r="AA1874" i="8"/>
  <c r="AA1875" i="8"/>
  <c r="AA1876" i="8"/>
  <c r="AA1877" i="8"/>
  <c r="AA1878" i="8"/>
  <c r="AA1879" i="8"/>
  <c r="AA1880" i="8"/>
  <c r="AA1881" i="8"/>
  <c r="AA1882" i="8"/>
  <c r="AA1883" i="8"/>
  <c r="AA1884" i="8"/>
  <c r="AA1885" i="8"/>
  <c r="AA1886" i="8"/>
  <c r="AA1887" i="8"/>
  <c r="AA1888" i="8"/>
  <c r="AA1889" i="8"/>
  <c r="AA1890" i="8"/>
  <c r="AA1891" i="8"/>
  <c r="AA1892" i="8"/>
  <c r="AA1893" i="8"/>
  <c r="AA1894" i="8"/>
  <c r="AA1895" i="8"/>
  <c r="AA1896" i="8"/>
  <c r="AA1897" i="8"/>
  <c r="AA1898" i="8"/>
  <c r="AA1899" i="8"/>
  <c r="AA1900" i="8"/>
  <c r="AA1901" i="8"/>
  <c r="AA1902" i="8"/>
  <c r="AA1903" i="8"/>
  <c r="AA1904" i="8"/>
  <c r="AA1905" i="8"/>
  <c r="AA1906" i="8"/>
  <c r="AA1907" i="8"/>
  <c r="AA1908" i="8"/>
  <c r="AA1909" i="8"/>
  <c r="AA1910" i="8"/>
  <c r="AA1911" i="8"/>
  <c r="AA1912" i="8"/>
  <c r="AA1913" i="8"/>
  <c r="AA1914" i="8"/>
  <c r="AA1915" i="8"/>
  <c r="AA1916" i="8"/>
  <c r="AA1917" i="8"/>
  <c r="AA1918" i="8"/>
  <c r="AA1919" i="8"/>
  <c r="AA1920" i="8"/>
  <c r="AA1921" i="8"/>
  <c r="AA1922" i="8"/>
  <c r="AA1923" i="8"/>
  <c r="AA1924" i="8"/>
  <c r="AA1925" i="8"/>
  <c r="AA1926" i="8"/>
  <c r="AA1927" i="8"/>
  <c r="AA1928" i="8"/>
  <c r="AA1929" i="8"/>
  <c r="AA1930" i="8"/>
  <c r="AA1931" i="8"/>
  <c r="AA1932" i="8"/>
  <c r="AA1933" i="8"/>
  <c r="AA1934" i="8"/>
  <c r="AA1935" i="8"/>
  <c r="AA1936" i="8"/>
  <c r="AA1937" i="8"/>
  <c r="AA1938" i="8"/>
  <c r="AA1939" i="8"/>
  <c r="AA1940" i="8"/>
  <c r="AA1941" i="8"/>
  <c r="AA1942" i="8"/>
  <c r="AA1943" i="8"/>
  <c r="AA1944" i="8"/>
  <c r="AA1945" i="8"/>
  <c r="AA1946" i="8"/>
  <c r="AA1947" i="8"/>
  <c r="AA1948" i="8"/>
  <c r="AA1949" i="8"/>
  <c r="AA1950" i="8"/>
  <c r="AA1951" i="8"/>
  <c r="AA1952" i="8"/>
  <c r="AA1953" i="8"/>
  <c r="AA1954" i="8"/>
  <c r="AA1955" i="8"/>
  <c r="AA1956" i="8"/>
  <c r="AA1957" i="8"/>
  <c r="AA1958" i="8"/>
  <c r="AA1959" i="8"/>
  <c r="AA1960" i="8"/>
  <c r="AA1961" i="8"/>
  <c r="AA1962" i="8"/>
  <c r="AA1963" i="8"/>
  <c r="AA1964" i="8"/>
  <c r="AA1965" i="8"/>
  <c r="AA1966" i="8"/>
  <c r="AA1967" i="8"/>
  <c r="AA1968" i="8"/>
  <c r="AA1969" i="8"/>
  <c r="AA1970" i="8"/>
  <c r="AA1971" i="8"/>
  <c r="AA1972" i="8"/>
  <c r="AA1973" i="8"/>
  <c r="AA1974" i="8"/>
  <c r="AA1975" i="8"/>
  <c r="AA1976" i="8"/>
  <c r="AA1977" i="8"/>
  <c r="AA1978" i="8"/>
  <c r="AA1979" i="8"/>
  <c r="AA1980" i="8"/>
  <c r="AA1981" i="8"/>
  <c r="AA1982" i="8"/>
  <c r="AA1983" i="8"/>
  <c r="AA1984" i="8"/>
  <c r="AA1985" i="8"/>
  <c r="AA1986" i="8"/>
  <c r="AA1987" i="8"/>
  <c r="AA1988" i="8"/>
  <c r="AA1989" i="8"/>
  <c r="AA1990" i="8"/>
  <c r="AA1991" i="8"/>
  <c r="AA1992" i="8"/>
  <c r="AA1993" i="8"/>
  <c r="AA1994" i="8"/>
  <c r="AA1995" i="8"/>
  <c r="AA1996" i="8"/>
  <c r="AA1997" i="8"/>
  <c r="AA1998" i="8"/>
  <c r="AA1999" i="8"/>
  <c r="AA2000" i="8"/>
  <c r="AA2001"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7623047-9C64-4C8E-A92D-ADB288FE4AEF}" keepAlive="1" name="Query - customer" description="Connection to the 'customer' query in the workbook." type="5" refreshedVersion="8" background="1" saveData="1">
    <dbPr connection="Provider=Microsoft.Mashup.OleDb.1;Data Source=$Workbook$;Location=customer;Extended Properties=&quot;&quot;" command="SELECT * FROM [customer]"/>
  </connection>
  <connection id="2" xr16:uid="{CD0E8C99-B22E-412B-A4FA-DA25821BD440}" keepAlive="1" name="Query - prod" description="Connection to the 'prod' query in the workbook." type="5" refreshedVersion="8" background="1" saveData="1">
    <dbPr connection="Provider=Microsoft.Mashup.OleDb.1;Data Source=$Workbook$;Location=prod;Extended Properties=&quot;&quot;" command="SELECT * FROM [prod]"/>
  </connection>
  <connection id="3" xr16:uid="{8CCB4F08-BA24-499F-BFAC-CE7C2985900D}" keepAlive="1" name="Query - sale" description="Connection to the 'sale' query in the workbook." type="5" refreshedVersion="8" background="1" saveData="1">
    <dbPr connection="Provider=Microsoft.Mashup.OleDb.1;Data Source=$Workbook$;Location=sale;Extended Properties=&quot;&quot;" command="SELECT * FROM [sale]"/>
  </connection>
  <connection id="4" xr16:uid="{DB494D5C-7741-4465-8EAD-943ECEE9CEBC}" keepAlive="1" name="Query - sale (2)" description="Connection to the 'sale (2)' query in the workbook." type="5" refreshedVersion="0" background="1">
    <dbPr connection="Provider=Microsoft.Mashup.OleDb.1;Data Source=$Workbook$;Location=&quot;sale (2)&quot;;Extended Properties=&quot;&quot;" command="SELECT * FROM [sale (2)]"/>
  </connection>
  <connection id="5" xr16:uid="{94C42357-001B-4B74-9B43-9EE3FAB01C82}" keepAlive="1" name="Query - stores" description="Connection to the 'stores' query in the workbook." type="5" refreshedVersion="8" background="1" saveData="1">
    <dbPr connection="Provider=Microsoft.Mashup.OleDb.1;Data Source=$Workbook$;Location=stores;Extended Properties=&quot;&quot;" command="SELECT * FROM [stores]"/>
  </connection>
</connections>
</file>

<file path=xl/sharedStrings.xml><?xml version="1.0" encoding="utf-8"?>
<sst xmlns="http://schemas.openxmlformats.org/spreadsheetml/2006/main" count="35153" uniqueCount="6752">
  <si>
    <t>Customer_ID</t>
  </si>
  <si>
    <t>Name</t>
  </si>
  <si>
    <t>Age</t>
  </si>
  <si>
    <t>Gender</t>
  </si>
  <si>
    <t>City</t>
  </si>
  <si>
    <t>State</t>
  </si>
  <si>
    <t>Country</t>
  </si>
  <si>
    <t>Loyalty_Level</t>
  </si>
  <si>
    <t>CUST1000</t>
  </si>
  <si>
    <t xml:space="preserve">  sheena bonilla  </t>
  </si>
  <si>
    <t>Male</t>
  </si>
  <si>
    <t>Donaldton</t>
  </si>
  <si>
    <t>North Carolina</t>
  </si>
  <si>
    <t>USA</t>
  </si>
  <si>
    <t>CUST1001</t>
  </si>
  <si>
    <t>Eugene Nelson</t>
  </si>
  <si>
    <t>Female</t>
  </si>
  <si>
    <t>Phillipsmouth</t>
  </si>
  <si>
    <t>North Dakota</t>
  </si>
  <si>
    <t>Platinum</t>
  </si>
  <si>
    <t>CUST1002</t>
  </si>
  <si>
    <t>dr. Benjamin Price</t>
  </si>
  <si>
    <t>Kylebury</t>
  </si>
  <si>
    <t>Alabama</t>
  </si>
  <si>
    <t>CUST1003</t>
  </si>
  <si>
    <t>jeremy harris</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</si>
  <si>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</si>
  <si>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</si>
  <si>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</si>
  <si>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</si>
  <si>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</si>
  <si>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</si>
  <si>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</si>
  <si>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</si>
  <si>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</si>
  <si>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</si>
  <si>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</si>
  <si>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</si>
  <si>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</si>
  <si>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</si>
  <si>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</si>
  <si>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</si>
  <si>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</si>
  <si>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</si>
  <si>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</si>
  <si>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</si>
  <si>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</si>
  <si>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</si>
  <si>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</si>
  <si>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</si>
  <si>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Gold</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</si>
  <si>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</si>
  <si>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</si>
  <si>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</si>
  <si>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</si>
  <si>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</si>
  <si>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</si>
  <si>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</si>
  <si>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</si>
  <si>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</si>
  <si>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</si>
  <si>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</si>
  <si>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</si>
  <si>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</si>
  <si>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</si>
  <si>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</si>
  <si>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</si>
  <si>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</si>
  <si>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</si>
  <si>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</si>
  <si>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</si>
  <si>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</si>
  <si>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</si>
  <si>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</si>
  <si>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</si>
  <si>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</si>
  <si>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</si>
  <si>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</si>
  <si>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</si>
  <si>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</si>
  <si>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</si>
  <si>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</si>
  <si>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</si>
  <si>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</si>
  <si>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</si>
  <si>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</si>
  <si>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</si>
  <si>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</si>
  <si>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</si>
  <si>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</si>
  <si>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</si>
  <si>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</si>
  <si>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</si>
  <si>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</si>
  <si>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</si>
  <si>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</si>
  <si>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</si>
  <si>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</si>
  <si>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</si>
  <si>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</si>
  <si>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</si>
  <si>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 xml:space="preserve">   paul fox</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</si>
  <si>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</si>
  <si>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</si>
  <si>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</si>
  <si>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</si>
  <si>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</si>
  <si>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</si>
  <si>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</si>
  <si>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</si>
  <si>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</si>
  <si>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</si>
  <si>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</si>
  <si>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</si>
  <si>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</si>
  <si>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</si>
  <si>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</si>
  <si>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</si>
  <si>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</si>
  <si>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</si>
  <si>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</si>
  <si>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</si>
  <si>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</si>
  <si>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</si>
  <si>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</si>
  <si>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</si>
  <si>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</si>
  <si>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</si>
  <si>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</si>
  <si>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</si>
  <si>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</si>
  <si>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</si>
  <si>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</si>
  <si>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</si>
  <si>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</si>
  <si>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</si>
  <si>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</si>
  <si>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</si>
  <si>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</si>
  <si>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</si>
  <si>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</si>
  <si>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</si>
  <si>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</si>
  <si>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</si>
  <si>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</si>
  <si>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</si>
  <si>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</si>
  <si>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</si>
  <si>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</si>
  <si>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</si>
  <si>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</si>
  <si>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</si>
  <si>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</si>
  <si>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</si>
  <si>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</si>
  <si>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</si>
  <si>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</si>
  <si>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</si>
  <si>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</si>
  <si>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</si>
  <si>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</si>
  <si>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</si>
  <si>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</si>
  <si>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</si>
  <si>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</si>
  <si>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</si>
  <si>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</si>
  <si>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</si>
  <si>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</si>
  <si>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</si>
  <si>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</si>
  <si>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</si>
  <si>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</si>
  <si>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</si>
  <si>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</si>
  <si>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</si>
  <si>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</si>
  <si>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</si>
  <si>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</si>
  <si>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</si>
  <si>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</si>
  <si>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</si>
  <si>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</si>
  <si>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</si>
  <si>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</si>
  <si>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</si>
  <si>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</si>
  <si>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</si>
  <si>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</si>
  <si>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</si>
  <si>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</si>
  <si>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</si>
  <si>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</si>
  <si>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</si>
  <si>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</si>
  <si>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</si>
  <si>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</si>
  <si>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</si>
  <si>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</si>
  <si>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</si>
  <si>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</si>
  <si>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</si>
  <si>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</si>
  <si>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</si>
  <si>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</si>
  <si>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</si>
  <si>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</si>
  <si>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</si>
  <si>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</si>
  <si>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</si>
  <si>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</si>
  <si>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</si>
  <si>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</si>
  <si>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</si>
  <si>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</si>
  <si>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</si>
  <si>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</si>
  <si>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</si>
  <si>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</si>
  <si>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</si>
  <si>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</si>
  <si>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</si>
  <si>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</si>
  <si>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</si>
  <si>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</si>
  <si>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</si>
  <si>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</si>
  <si>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</si>
  <si>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</si>
  <si>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</si>
  <si>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</si>
  <si>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</si>
  <si>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</si>
  <si>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</si>
  <si>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</si>
  <si>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</si>
  <si>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</si>
  <si>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</si>
  <si>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</si>
  <si>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</si>
  <si>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</si>
  <si>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</si>
  <si>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</si>
  <si>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</si>
  <si>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</si>
  <si>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</si>
  <si>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</si>
  <si>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</si>
  <si>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</si>
  <si>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</si>
  <si>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</si>
  <si>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</si>
  <si>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</si>
  <si>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</si>
  <si>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</si>
  <si>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</si>
  <si>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</si>
  <si>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</si>
  <si>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</si>
  <si>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</si>
  <si>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</si>
  <si>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</si>
  <si>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</si>
  <si>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</si>
  <si>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</si>
  <si>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</si>
  <si>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</si>
  <si>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</si>
  <si>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</si>
  <si>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</si>
  <si>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</si>
  <si>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</si>
  <si>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</si>
  <si>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</si>
  <si>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</si>
  <si>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</si>
  <si>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</si>
  <si>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</si>
  <si>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</si>
  <si>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</si>
  <si>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</si>
  <si>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</si>
  <si>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</si>
  <si>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</si>
  <si>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</si>
  <si>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</si>
  <si>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</si>
  <si>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</si>
  <si>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</si>
  <si>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</si>
  <si>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</si>
  <si>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</si>
  <si>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</si>
  <si>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</si>
  <si>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</si>
  <si>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</si>
  <si>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</si>
  <si>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</si>
  <si>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</si>
  <si>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</si>
  <si>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</si>
  <si>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</si>
  <si>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</si>
  <si>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</si>
  <si>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</si>
  <si>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</si>
  <si>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</si>
  <si>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</si>
  <si>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</si>
  <si>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</si>
  <si>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</si>
  <si>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</si>
  <si>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</si>
  <si>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</si>
  <si>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</si>
  <si>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</si>
  <si>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</si>
  <si>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</si>
  <si>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</si>
  <si>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</si>
  <si>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</si>
  <si>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</si>
  <si>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</si>
  <si>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</si>
  <si>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</si>
  <si>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</si>
  <si>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</si>
  <si>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</si>
  <si>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</si>
  <si>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</si>
  <si>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</si>
  <si>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</si>
  <si>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</si>
  <si>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</si>
  <si>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</si>
  <si>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</si>
  <si>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</si>
  <si>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</si>
  <si>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</si>
  <si>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</si>
  <si>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</si>
  <si>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</si>
  <si>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</si>
  <si>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</si>
  <si>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</si>
  <si>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</si>
  <si>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</si>
  <si>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</si>
  <si>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</si>
  <si>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</si>
  <si>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</si>
  <si>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</si>
  <si>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</si>
  <si>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</si>
  <si>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</si>
  <si>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</si>
  <si>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</si>
  <si>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</si>
  <si>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</si>
  <si>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</si>
  <si>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</si>
  <si>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</si>
  <si>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</si>
  <si>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</si>
  <si>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</si>
  <si>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</si>
  <si>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</si>
  <si>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</si>
  <si>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</si>
  <si>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</si>
  <si>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</si>
  <si>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</si>
  <si>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</si>
  <si>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</si>
  <si>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</si>
  <si>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</si>
  <si>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</si>
  <si>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</si>
  <si>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</si>
  <si>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</si>
  <si>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</si>
  <si>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</si>
  <si>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</si>
  <si>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</si>
  <si>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</si>
  <si>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</si>
  <si>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</si>
  <si>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</si>
  <si>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</si>
  <si>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</si>
  <si>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</si>
  <si>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</si>
  <si>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</si>
  <si>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</si>
  <si>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</si>
  <si>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</si>
  <si>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</si>
  <si>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</si>
  <si>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</si>
  <si>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</si>
  <si>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</si>
  <si>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</si>
  <si>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</si>
  <si>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</si>
  <si>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</si>
  <si>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</si>
  <si>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</si>
  <si>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</si>
  <si>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</si>
  <si>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</si>
  <si>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</si>
  <si>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</si>
  <si>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</si>
  <si>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</si>
  <si>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</si>
  <si>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</si>
  <si>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</si>
  <si>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</si>
  <si>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</si>
  <si>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</si>
  <si>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</si>
  <si>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</si>
  <si>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</si>
  <si>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lake tylerfort</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</si>
  <si>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</si>
  <si>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</si>
  <si>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</si>
  <si>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</si>
  <si>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</si>
  <si>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</si>
  <si>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</si>
  <si>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</si>
  <si>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</si>
  <si>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</si>
  <si>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</si>
  <si>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</si>
  <si>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</si>
  <si>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</si>
  <si>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</si>
  <si>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</si>
  <si>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</si>
  <si>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</si>
  <si>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</si>
  <si>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</si>
  <si>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</si>
  <si>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</si>
  <si>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</si>
  <si>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</si>
  <si>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</si>
  <si>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</si>
  <si>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</si>
  <si>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</si>
  <si>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</si>
  <si>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</si>
  <si>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 xml:space="preserve">   jonesbury </t>
  </si>
  <si>
    <t>United States of America</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</si>
  <si>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</si>
  <si>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</si>
  <si>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</si>
  <si>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</si>
  <si>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</si>
  <si>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</si>
  <si>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</si>
  <si>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</si>
  <si>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</si>
  <si>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</si>
  <si>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</si>
  <si>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</si>
  <si>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</si>
  <si>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</si>
  <si>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</si>
  <si>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</si>
  <si>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</si>
  <si>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</si>
  <si>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</si>
  <si>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</si>
  <si>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</si>
  <si>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</si>
  <si>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</si>
  <si>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</si>
  <si>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</si>
  <si>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</si>
  <si>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</si>
  <si>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</si>
  <si>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</si>
  <si>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</si>
  <si>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</si>
  <si>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</si>
  <si>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</si>
  <si>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</si>
  <si>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</si>
  <si>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</si>
  <si>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</si>
  <si>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</si>
  <si>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</si>
  <si>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</si>
  <si>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</si>
  <si>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</si>
  <si>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</si>
  <si>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</si>
  <si>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</si>
  <si>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</si>
  <si>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</si>
  <si>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</si>
  <si>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</si>
  <si>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</si>
  <si>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</si>
  <si>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</si>
  <si>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</si>
  <si>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</si>
  <si>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</si>
  <si>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</si>
  <si>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</si>
  <si>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</si>
  <si>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</si>
  <si>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</si>
  <si>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</si>
  <si>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</si>
  <si>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</si>
  <si>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</si>
  <si>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</si>
  <si>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</si>
  <si>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</si>
  <si>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</si>
  <si>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</si>
  <si>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</si>
  <si>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</si>
  <si>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</si>
  <si>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</si>
  <si>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</si>
  <si>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</si>
  <si>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</si>
  <si>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</si>
  <si>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</si>
  <si>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</si>
  <si>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</si>
  <si>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</si>
  <si>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</si>
  <si>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</si>
  <si>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</si>
  <si>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</si>
  <si>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</si>
  <si>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</si>
  <si>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</si>
  <si>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</si>
  <si>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</si>
  <si>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</si>
  <si>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</si>
  <si>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</si>
  <si>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</si>
  <si>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</si>
  <si>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</si>
  <si>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</si>
  <si>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</si>
  <si>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</si>
  <si>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</si>
  <si>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</si>
  <si>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</si>
  <si>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</si>
  <si>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</si>
  <si>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</si>
  <si>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</si>
  <si>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</si>
  <si>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</si>
  <si>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</si>
  <si>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</si>
  <si>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</si>
  <si>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</si>
  <si>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</si>
  <si>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</si>
  <si>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</si>
  <si>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</si>
  <si>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</si>
  <si>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</si>
  <si>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</si>
  <si>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</si>
  <si>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</si>
  <si>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</si>
  <si>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</si>
  <si>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</si>
  <si>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</si>
  <si>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</si>
  <si>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</si>
  <si>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usa</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</si>
  <si>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</si>
  <si>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</si>
  <si>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</si>
  <si>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</si>
  <si>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</si>
  <si>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</si>
  <si>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</si>
  <si>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</si>
  <si>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</si>
  <si>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</si>
  <si>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</si>
  <si>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</si>
  <si>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</si>
  <si>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</si>
  <si>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</si>
  <si>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</si>
  <si>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</si>
  <si>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</si>
  <si>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</si>
  <si>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</si>
  <si>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</si>
  <si>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</si>
  <si>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</si>
  <si>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</si>
  <si>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</si>
  <si>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</si>
  <si>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</si>
  <si>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</si>
  <si>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</si>
  <si>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</si>
  <si>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</si>
  <si>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</si>
  <si>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</si>
  <si>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</si>
  <si>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</si>
  <si>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</si>
  <si>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</si>
  <si>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</si>
  <si>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</si>
  <si>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</si>
  <si>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</si>
  <si>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</si>
  <si>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</si>
  <si>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</si>
  <si>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</si>
  <si>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</si>
  <si>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</si>
  <si>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</si>
  <si>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</si>
  <si>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</si>
  <si>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</si>
  <si>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</si>
  <si>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</si>
  <si>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</si>
  <si>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</si>
  <si>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</si>
  <si>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</si>
  <si>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</si>
  <si>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</si>
  <si>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</si>
  <si>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</si>
  <si>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</si>
  <si>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</si>
  <si>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</si>
  <si>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</si>
  <si>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</si>
  <si>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</si>
  <si>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</si>
  <si>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</si>
  <si>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</si>
  <si>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</si>
  <si>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</si>
  <si>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</si>
  <si>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</si>
  <si>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</si>
  <si>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</si>
  <si>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</si>
  <si>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</si>
  <si>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</si>
  <si>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</si>
  <si>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</si>
  <si>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</si>
  <si>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</si>
  <si>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</si>
  <si>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</si>
  <si>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</si>
  <si>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</si>
  <si>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</si>
  <si>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</si>
  <si>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</si>
  <si>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</si>
  <si>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</si>
  <si>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</si>
  <si>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</si>
  <si>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</si>
  <si>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</si>
  <si>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</si>
  <si>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</si>
  <si>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</si>
  <si>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</si>
  <si>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</si>
  <si>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</si>
  <si>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</si>
  <si>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</si>
  <si>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</si>
  <si>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</si>
  <si>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</si>
  <si>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</si>
  <si>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</si>
  <si>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</si>
  <si>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</si>
  <si>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</si>
  <si>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</si>
  <si>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</si>
  <si>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</si>
  <si>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</si>
  <si>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</si>
  <si>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</si>
  <si>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</si>
  <si>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</si>
  <si>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</si>
  <si>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</si>
  <si>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</si>
  <si>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</si>
  <si>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</si>
  <si>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</si>
  <si>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</si>
  <si>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</si>
  <si>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</si>
  <si>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</si>
  <si>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</si>
  <si>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</si>
  <si>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</si>
  <si>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</si>
  <si>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</si>
  <si>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</si>
  <si>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</si>
  <si>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 xml:space="preserve">Phillipschester   </t>
  </si>
  <si>
    <t>CUST1220</t>
  </si>
  <si>
    <t>George Davis</t>
  </si>
  <si>
    <t xml:space="preserve">    lake lisa</t>
  </si>
  <si>
    <t>Massachusetts</t>
  </si>
  <si>
    <t>CUST1221</t>
  </si>
  <si>
    <t>Lisa Young</t>
  </si>
  <si>
    <t>Maybury</t>
  </si>
  <si>
    <t>CUST1222</t>
  </si>
  <si>
    <t>Alejandro Doyle</t>
  </si>
  <si>
    <t>East Crystalton</t>
  </si>
  <si>
    <t>CUST1223</t>
  </si>
  <si>
    <t>Robert Harris</t>
  </si>
  <si>
    <t>East jeremy</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</si>
  <si>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</si>
  <si>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</si>
  <si>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</si>
  <si>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</si>
  <si>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</si>
  <si>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</si>
  <si>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</si>
  <si>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</si>
  <si>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</si>
  <si>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</si>
  <si>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</si>
  <si>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</si>
  <si>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</si>
  <si>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</si>
  <si>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</si>
  <si>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</si>
  <si>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</si>
  <si>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</si>
  <si>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</si>
  <si>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</si>
  <si>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</si>
  <si>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</si>
  <si>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</si>
  <si>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</si>
  <si>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</si>
  <si>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</si>
  <si>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</si>
  <si>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</si>
  <si>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</si>
  <si>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</si>
  <si>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</si>
  <si>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</si>
  <si>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</si>
  <si>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</si>
  <si>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</si>
  <si>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</si>
  <si>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</si>
  <si>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</si>
  <si>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</si>
  <si>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</si>
  <si>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</si>
  <si>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</si>
  <si>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</si>
  <si>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</si>
  <si>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</si>
  <si>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</si>
  <si>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</si>
  <si>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</si>
  <si>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</si>
  <si>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</si>
  <si>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</si>
  <si>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</si>
  <si>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</si>
  <si>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</si>
  <si>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</si>
  <si>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</si>
  <si>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</si>
  <si>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</si>
  <si>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</si>
  <si>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</si>
  <si>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</si>
  <si>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</si>
  <si>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</si>
  <si>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</si>
  <si>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</si>
  <si>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</si>
  <si>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</si>
  <si>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</si>
  <si>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</si>
  <si>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</si>
  <si>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</si>
  <si>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</si>
  <si>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</si>
  <si>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</si>
  <si>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</si>
  <si>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</si>
  <si>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</si>
  <si>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</si>
  <si>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</si>
  <si>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</si>
  <si>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</si>
  <si>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</si>
  <si>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</si>
  <si>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</si>
  <si>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</si>
  <si>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</si>
  <si>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</si>
  <si>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</si>
  <si>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</si>
  <si>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</si>
  <si>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</si>
  <si>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</si>
  <si>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</si>
  <si>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</si>
  <si>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</si>
  <si>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</si>
  <si>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</si>
  <si>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</si>
  <si>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</si>
  <si>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</si>
  <si>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</si>
  <si>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</si>
  <si>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</si>
  <si>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</si>
  <si>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</si>
  <si>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</si>
  <si>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</si>
  <si>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</si>
  <si>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</si>
  <si>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</si>
  <si>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</si>
  <si>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</si>
  <si>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</si>
  <si>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</si>
  <si>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</si>
  <si>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</si>
  <si>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</si>
  <si>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</si>
  <si>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</si>
  <si>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</si>
  <si>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</si>
  <si>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</si>
  <si>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</si>
  <si>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</si>
  <si>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</si>
  <si>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</si>
  <si>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</si>
  <si>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</si>
  <si>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</si>
  <si>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</si>
  <si>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</si>
  <si>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</si>
  <si>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</si>
  <si>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</si>
  <si>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</si>
  <si>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</si>
  <si>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</si>
  <si>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</si>
  <si>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</si>
  <si>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</si>
  <si>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</si>
  <si>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</si>
  <si>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</si>
  <si>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</si>
  <si>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</si>
  <si>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</si>
  <si>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</si>
  <si>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</si>
  <si>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</si>
  <si>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</si>
  <si>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</si>
  <si>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</si>
  <si>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</si>
  <si>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</si>
  <si>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</si>
  <si>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</si>
  <si>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</si>
  <si>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</si>
  <si>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</si>
  <si>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</si>
  <si>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</si>
  <si>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</si>
  <si>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</si>
  <si>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</si>
  <si>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</si>
  <si>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</si>
  <si>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</si>
  <si>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</si>
  <si>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</si>
  <si>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</si>
  <si>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</si>
  <si>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</si>
  <si>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</si>
  <si>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</si>
  <si>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</si>
  <si>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</si>
  <si>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</si>
  <si>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</si>
  <si>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</si>
  <si>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</si>
  <si>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</si>
  <si>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</si>
  <si>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</si>
  <si>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</si>
  <si>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</si>
  <si>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</si>
  <si>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</si>
  <si>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</si>
  <si>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</si>
  <si>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</si>
  <si>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</si>
  <si>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</si>
  <si>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</si>
  <si>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</si>
  <si>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</si>
  <si>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</si>
  <si>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</si>
  <si>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</si>
  <si>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</si>
  <si>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</si>
  <si>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</si>
  <si>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</si>
  <si>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</si>
  <si>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</si>
  <si>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</si>
  <si>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</si>
  <si>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</si>
  <si>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</si>
  <si>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</si>
  <si>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</si>
  <si>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</si>
  <si>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</si>
  <si>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</si>
  <si>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</si>
  <si>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</si>
  <si>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</si>
  <si>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</si>
  <si>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</si>
  <si>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</si>
  <si>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</si>
  <si>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</si>
  <si>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</si>
  <si>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</si>
  <si>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</si>
  <si>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</si>
  <si>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</si>
  <si>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</si>
  <si>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</si>
  <si>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</si>
  <si>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</si>
  <si>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</si>
  <si>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</si>
  <si>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</si>
  <si>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</si>
  <si>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</si>
  <si>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</si>
  <si>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</si>
  <si>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</si>
  <si>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</si>
  <si>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</si>
  <si>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</si>
  <si>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</si>
  <si>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</si>
  <si>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</si>
  <si>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</si>
  <si>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</si>
  <si>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</si>
  <si>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</si>
  <si>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</si>
  <si>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</si>
  <si>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</si>
  <si>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</si>
  <si>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</si>
  <si>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</si>
  <si>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</si>
  <si>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</si>
  <si>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</si>
  <si>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</si>
  <si>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</si>
  <si>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</si>
  <si>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</si>
  <si>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</si>
  <si>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</si>
  <si>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</si>
  <si>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</si>
  <si>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</si>
  <si>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</si>
  <si>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</si>
  <si>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</si>
  <si>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</si>
  <si>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</si>
  <si>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</si>
  <si>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</si>
  <si>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</si>
  <si>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</si>
  <si>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</si>
  <si>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</si>
  <si>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</si>
  <si>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</si>
  <si>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</si>
  <si>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</si>
  <si>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</si>
  <si>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</si>
  <si>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</si>
  <si>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</si>
  <si>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</si>
  <si>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</si>
  <si>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</si>
  <si>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</si>
  <si>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</si>
  <si>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</si>
  <si>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</si>
  <si>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</si>
  <si>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</si>
  <si>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</si>
  <si>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</si>
  <si>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</si>
  <si>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</si>
  <si>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</si>
  <si>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</si>
  <si>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</si>
  <si>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</si>
  <si>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</si>
  <si>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</si>
  <si>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</si>
  <si>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</si>
  <si>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</si>
  <si>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</si>
  <si>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</si>
  <si>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</si>
  <si>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</si>
  <si>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</si>
  <si>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</si>
  <si>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</si>
  <si>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</si>
  <si>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</si>
  <si>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</si>
  <si>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</si>
  <si>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</si>
  <si>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</si>
  <si>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</si>
  <si>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</si>
  <si>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</si>
  <si>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</si>
  <si>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</si>
  <si>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</si>
  <si>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</si>
  <si>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</si>
  <si>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</si>
  <si>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</si>
  <si>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</si>
  <si>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</si>
  <si>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</si>
  <si>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</si>
  <si>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</si>
  <si>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</si>
  <si>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</si>
  <si>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</si>
  <si>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</si>
  <si>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</si>
  <si>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</si>
  <si>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</si>
  <si>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</si>
  <si>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</si>
  <si>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</si>
  <si>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</si>
  <si>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</si>
  <si>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</si>
  <si>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</si>
  <si>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</si>
  <si>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</si>
  <si>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</si>
  <si>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</si>
  <si>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</si>
  <si>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</si>
  <si>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</si>
  <si>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</si>
  <si>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</si>
  <si>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</si>
  <si>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</si>
  <si>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</si>
  <si>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</si>
  <si>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</si>
  <si>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</si>
  <si>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</si>
  <si>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</si>
  <si>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</si>
  <si>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</si>
  <si>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</si>
  <si>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</si>
  <si>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</si>
  <si>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</si>
  <si>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</si>
  <si>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</si>
  <si>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</si>
  <si>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</si>
  <si>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</si>
  <si>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</si>
  <si>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</si>
  <si>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</si>
  <si>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</si>
  <si>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</si>
  <si>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</si>
  <si>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</si>
  <si>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 xml:space="preserve">   laura green</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</si>
  <si>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</si>
  <si>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</si>
  <si>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</si>
  <si>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</si>
  <si>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</si>
  <si>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</si>
  <si>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</si>
  <si>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</si>
  <si>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</si>
  <si>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</si>
  <si>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</si>
  <si>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</si>
  <si>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</si>
  <si>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</si>
  <si>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</si>
  <si>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</si>
  <si>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</si>
  <si>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</si>
  <si>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</si>
  <si>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</si>
  <si>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</si>
  <si>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</si>
  <si>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</si>
  <si>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</si>
  <si>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</si>
  <si>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</si>
  <si>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</si>
  <si>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</si>
  <si>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</si>
  <si>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</si>
  <si>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</si>
  <si>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</si>
  <si>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</si>
  <si>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</si>
  <si>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</si>
  <si>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</si>
  <si>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</si>
  <si>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</si>
  <si>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</si>
  <si>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</si>
  <si>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</si>
  <si>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</si>
  <si>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</si>
  <si>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</si>
  <si>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</si>
  <si>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</si>
  <si>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</si>
  <si>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</si>
  <si>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</si>
  <si>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</si>
  <si>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</si>
  <si>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</si>
  <si>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</si>
  <si>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</si>
  <si>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</si>
  <si>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</si>
  <si>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</si>
  <si>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</si>
  <si>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</si>
  <si>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</si>
  <si>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</si>
  <si>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</si>
  <si>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</si>
  <si>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</si>
  <si>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</si>
  <si>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</si>
  <si>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</si>
  <si>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</si>
  <si>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</si>
  <si>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</si>
  <si>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</si>
  <si>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</si>
  <si>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</si>
  <si>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</si>
  <si>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</si>
  <si>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</si>
  <si>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</si>
  <si>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</si>
  <si>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</si>
  <si>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</si>
  <si>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</si>
  <si>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</si>
  <si>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</si>
  <si>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</si>
  <si>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</si>
  <si>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</si>
  <si>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</si>
  <si>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</si>
  <si>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</si>
  <si>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</si>
  <si>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</si>
  <si>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</si>
  <si>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</si>
  <si>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</si>
  <si>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</si>
  <si>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</si>
  <si>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</si>
  <si>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</si>
  <si>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</si>
  <si>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</si>
  <si>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</si>
  <si>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</si>
  <si>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</si>
  <si>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</si>
  <si>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</si>
  <si>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</si>
  <si>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</si>
  <si>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</si>
  <si>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</si>
  <si>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</si>
  <si>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</si>
  <si>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</si>
  <si>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</si>
  <si>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</si>
  <si>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</si>
  <si>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</si>
  <si>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</si>
  <si>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</si>
  <si>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</si>
  <si>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</si>
  <si>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</si>
  <si>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</si>
  <si>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</si>
  <si>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</si>
  <si>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</si>
  <si>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</si>
  <si>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</si>
  <si>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</si>
  <si>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</si>
  <si>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</si>
  <si>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</si>
  <si>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</si>
  <si>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</si>
  <si>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</si>
  <si>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</si>
  <si>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</si>
  <si>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</si>
  <si>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</si>
  <si>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</si>
  <si>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</si>
  <si>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</si>
  <si>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</si>
  <si>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</si>
  <si>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</si>
  <si>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</si>
  <si>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</si>
  <si>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</si>
  <si>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</si>
  <si>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</si>
  <si>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</si>
  <si>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</si>
  <si>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</si>
  <si>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</si>
  <si>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</si>
  <si>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</si>
  <si>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</si>
  <si>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</si>
  <si>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</si>
  <si>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</si>
  <si>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</si>
  <si>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</si>
  <si>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</si>
  <si>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</si>
  <si>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</si>
  <si>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</si>
  <si>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</si>
  <si>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</si>
  <si>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</si>
  <si>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</si>
  <si>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</si>
  <si>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</si>
  <si>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</si>
  <si>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</si>
  <si>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</si>
  <si>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</si>
  <si>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</si>
  <si>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</si>
  <si>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</si>
  <si>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</si>
  <si>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</si>
  <si>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</si>
  <si>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</si>
  <si>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</si>
  <si>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</si>
  <si>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</si>
  <si>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</si>
  <si>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</si>
  <si>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</si>
  <si>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</si>
  <si>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</si>
  <si>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</si>
  <si>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</si>
  <si>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</si>
  <si>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</si>
  <si>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</si>
  <si>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</si>
  <si>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</si>
  <si>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</si>
  <si>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</si>
  <si>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</si>
  <si>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</si>
  <si>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</si>
  <si>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</si>
  <si>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</si>
  <si>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</si>
  <si>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</si>
  <si>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</si>
  <si>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</si>
  <si>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</si>
  <si>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</si>
  <si>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</si>
  <si>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</si>
  <si>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</si>
  <si>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</si>
  <si>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</si>
  <si>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</si>
  <si>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</si>
  <si>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</si>
  <si>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</si>
  <si>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</si>
  <si>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</si>
  <si>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</si>
  <si>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</si>
  <si>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</si>
  <si>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</si>
  <si>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</si>
  <si>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</si>
  <si>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</si>
  <si>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</si>
  <si>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</si>
  <si>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</si>
  <si>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</si>
  <si>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</si>
  <si>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</si>
  <si>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</si>
  <si>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</si>
  <si>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</si>
  <si>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</si>
  <si>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</si>
  <si>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</si>
  <si>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</si>
  <si>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</si>
  <si>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</si>
  <si>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</si>
  <si>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</si>
  <si>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</si>
  <si>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</si>
  <si>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</si>
  <si>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</si>
  <si>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</si>
  <si>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</si>
  <si>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</si>
  <si>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</si>
  <si>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</si>
  <si>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</si>
  <si>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</si>
  <si>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</si>
  <si>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</si>
  <si>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</si>
  <si>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</si>
  <si>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</si>
  <si>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</si>
  <si>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</si>
  <si>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</si>
  <si>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</si>
  <si>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</si>
  <si>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</si>
  <si>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</si>
  <si>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</si>
  <si>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</si>
  <si>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</si>
  <si>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</si>
  <si>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</si>
  <si>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</si>
  <si>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</si>
  <si>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</si>
  <si>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</si>
  <si>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</si>
  <si>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</si>
  <si>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</si>
  <si>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</si>
  <si>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</si>
  <si>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</si>
  <si>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</si>
  <si>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</si>
  <si>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</si>
  <si>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</si>
  <si>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</si>
  <si>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</si>
  <si>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</si>
  <si>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</si>
  <si>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</si>
  <si>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</si>
  <si>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</si>
  <si>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</si>
  <si>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</si>
  <si>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</si>
  <si>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</si>
  <si>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</si>
  <si>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</si>
  <si>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</si>
  <si>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</si>
  <si>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</si>
  <si>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</si>
  <si>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</si>
  <si>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</si>
  <si>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</si>
  <si>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</si>
  <si>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</si>
  <si>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</si>
  <si>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</si>
  <si>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</si>
  <si>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</si>
  <si>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</si>
  <si>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</si>
  <si>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</si>
  <si>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</si>
  <si>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</si>
  <si>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</si>
  <si>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</si>
  <si>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</si>
  <si>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</si>
  <si>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</si>
  <si>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</si>
  <si>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</si>
  <si>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</si>
  <si>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</si>
  <si>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</si>
  <si>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</si>
  <si>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</si>
  <si>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</si>
  <si>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</si>
  <si>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</si>
  <si>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</si>
  <si>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</si>
  <si>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</si>
  <si>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</si>
  <si>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</si>
  <si>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</si>
  <si>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</si>
  <si>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</si>
  <si>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</si>
  <si>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</si>
  <si>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</si>
  <si>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</si>
  <si>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</si>
  <si>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</si>
  <si>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</si>
  <si>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</si>
  <si>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</si>
  <si>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</si>
  <si>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</si>
  <si>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</si>
  <si>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</si>
  <si>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</si>
  <si>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</si>
  <si>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</si>
  <si>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</si>
  <si>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</si>
  <si>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</si>
  <si>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</si>
  <si>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</si>
  <si>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</si>
  <si>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</si>
  <si>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</si>
  <si>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</si>
  <si>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</si>
  <si>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</si>
  <si>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</si>
  <si>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</si>
  <si>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</si>
  <si>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</si>
  <si>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</si>
  <si>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</si>
  <si>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</si>
  <si>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</si>
  <si>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</si>
  <si>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</si>
  <si>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</si>
  <si>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</si>
  <si>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</si>
  <si>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</si>
  <si>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</si>
  <si>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</si>
  <si>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</si>
  <si>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</si>
  <si>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</si>
  <si>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</si>
  <si>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</si>
  <si>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</si>
  <si>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</si>
  <si>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</si>
  <si>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</si>
  <si>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</si>
  <si>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</si>
  <si>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</si>
  <si>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</si>
  <si>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</si>
  <si>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</si>
  <si>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</si>
  <si>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</si>
  <si>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</si>
  <si>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</si>
  <si>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</si>
  <si>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</si>
  <si>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</si>
  <si>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</si>
  <si>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</si>
  <si>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</si>
  <si>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</si>
  <si>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</si>
  <si>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</si>
  <si>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</si>
  <si>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</si>
  <si>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</si>
  <si>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</si>
  <si>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</si>
  <si>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</si>
  <si>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</si>
  <si>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</si>
  <si>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</si>
  <si>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</si>
  <si>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</si>
  <si>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</si>
  <si>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</si>
  <si>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C-1499</t>
  </si>
  <si>
    <t>Philip Pennington</t>
  </si>
  <si>
    <t>East Valerieview</t>
  </si>
  <si>
    <t>Product_ID</t>
  </si>
  <si>
    <t>Product_Name</t>
  </si>
  <si>
    <t>Category</t>
  </si>
  <si>
    <t>Sub_Category</t>
  </si>
  <si>
    <t>Brand</t>
  </si>
  <si>
    <t>Cost</t>
  </si>
  <si>
    <t>Stock</t>
  </si>
  <si>
    <t>PROD0</t>
  </si>
  <si>
    <t>Brother Laser Printer</t>
  </si>
  <si>
    <t>Electronics</t>
  </si>
  <si>
    <t>Computer</t>
  </si>
  <si>
    <t>Hunt Inc</t>
  </si>
  <si>
    <t>PROD1</t>
  </si>
  <si>
    <t>Men's Graphic T-Shirt</t>
  </si>
  <si>
    <t>Clothing</t>
  </si>
  <si>
    <t>Tops</t>
  </si>
  <si>
    <t>Terry-Moore</t>
  </si>
  <si>
    <t>PROD2</t>
  </si>
  <si>
    <t>Women's Casual Hoodie</t>
  </si>
  <si>
    <t>Outerwear</t>
  </si>
  <si>
    <t>Sims Inc</t>
  </si>
  <si>
    <t>P-3</t>
  </si>
  <si>
    <t>Men's Running Jacket</t>
  </si>
  <si>
    <t>Pineda Ltd</t>
  </si>
  <si>
    <t>PROD4</t>
  </si>
  <si>
    <t>Women's Yoga Pants</t>
  </si>
  <si>
    <t>Bottoms</t>
  </si>
  <si>
    <t>Gonzales-Davis</t>
  </si>
  <si>
    <t>PROD5</t>
  </si>
  <si>
    <t>Men's Leather Belt</t>
  </si>
  <si>
    <t>Accessories</t>
  </si>
  <si>
    <t>Baldwin, Garza and Gonzalez</t>
  </si>
  <si>
    <t>PROD6</t>
  </si>
  <si>
    <t>Herbal Face Moisturizer</t>
  </si>
  <si>
    <t>Beauty</t>
  </si>
  <si>
    <t>Skincare</t>
  </si>
  <si>
    <t>Davidson PLC</t>
  </si>
  <si>
    <t>PROD7</t>
  </si>
  <si>
    <t>LED Table Lamp</t>
  </si>
  <si>
    <t>Home</t>
  </si>
  <si>
    <t>Lighting</t>
  </si>
  <si>
    <t>Harrell LLC</t>
  </si>
  <si>
    <t>PROD8</t>
  </si>
  <si>
    <t>Wireless Bluetooth Earbuds</t>
  </si>
  <si>
    <t>Audio</t>
  </si>
  <si>
    <t>Perez-Johnston</t>
  </si>
  <si>
    <t>PROD9</t>
  </si>
  <si>
    <t>Adjustable Dumbbell Set</t>
  </si>
  <si>
    <t>Sports</t>
  </si>
  <si>
    <t>Fitness</t>
  </si>
  <si>
    <t>Hill PLC</t>
  </si>
  <si>
    <t>PROD10</t>
  </si>
  <si>
    <t>Ceramic Kitchen Bowl Set</t>
  </si>
  <si>
    <t>Kitchen</t>
  </si>
  <si>
    <t>Hamilton Group</t>
  </si>
  <si>
    <t>PROD11</t>
  </si>
  <si>
    <t>HD Smart TV Stick</t>
  </si>
  <si>
    <t>Gibson, Hobbs and Weaver</t>
  </si>
  <si>
    <t>PROD12</t>
  </si>
  <si>
    <t>Hair Strengthening Shampoo</t>
  </si>
  <si>
    <t>Haircare</t>
  </si>
  <si>
    <t>Rice LLC</t>
  </si>
  <si>
    <t>PROD13</t>
  </si>
  <si>
    <t>USB-C Fast Charger</t>
  </si>
  <si>
    <t>Dawson-Perkins</t>
  </si>
  <si>
    <t>PROD14</t>
  </si>
  <si>
    <t>Decorative Wall Mirror</t>
  </si>
  <si>
    <t>Decor</t>
  </si>
  <si>
    <t>Luna, Anderson and Bowman</t>
  </si>
  <si>
    <t>PROD15</t>
  </si>
  <si>
    <t>4K Home Projector</t>
  </si>
  <si>
    <t>Appliances</t>
  </si>
  <si>
    <t>Thomas LLC</t>
  </si>
  <si>
    <t>P-16</t>
  </si>
  <si>
    <t>Beard Grooming Kit</t>
  </si>
  <si>
    <t>Grooming</t>
  </si>
  <si>
    <t>Erickson-Green</t>
  </si>
  <si>
    <t>PROD17</t>
  </si>
  <si>
    <t>Soccer Training Cone Set</t>
  </si>
  <si>
    <t>Ford, Murphy and Wilson</t>
  </si>
  <si>
    <t>PROD18</t>
  </si>
  <si>
    <t>Women's Denim Jeans</t>
  </si>
  <si>
    <t>Guerra-Hendrix</t>
  </si>
  <si>
    <t>PROD19</t>
  </si>
  <si>
    <t>Knee Support Brace</t>
  </si>
  <si>
    <t>Equipment</t>
  </si>
  <si>
    <t>May-Reese</t>
  </si>
  <si>
    <t>PROD20</t>
  </si>
  <si>
    <t>Outdoor Sports Water Bottle</t>
  </si>
  <si>
    <t>Soto-Ellis</t>
  </si>
  <si>
    <t>PROD21</t>
  </si>
  <si>
    <t>Multi-Purpose Storage Box</t>
  </si>
  <si>
    <t>Storage</t>
  </si>
  <si>
    <t>Gardner-Montes</t>
  </si>
  <si>
    <t>PROD22</t>
  </si>
  <si>
    <t>Carbon Fiber Tennis Racket</t>
  </si>
  <si>
    <t>Flores, Pineda and Rodriguez</t>
  </si>
  <si>
    <t>PROD23</t>
  </si>
  <si>
    <t>Men's Formal Shirt</t>
  </si>
  <si>
    <t>Moon, Mora and Santos</t>
  </si>
  <si>
    <t>PROD24</t>
  </si>
  <si>
    <t>Foldable Camping Chair</t>
  </si>
  <si>
    <t>Outdoor</t>
  </si>
  <si>
    <t>Cook Ltd</t>
  </si>
  <si>
    <t>PROD25</t>
  </si>
  <si>
    <t>Women's Scarf Set</t>
  </si>
  <si>
    <t>Brown and Sons</t>
  </si>
  <si>
    <t>PROD26</t>
  </si>
  <si>
    <t>Wireless Bluetooth Speaker</t>
  </si>
  <si>
    <t>Reed-Schmidt</t>
  </si>
  <si>
    <t>PROD27</t>
  </si>
  <si>
    <t>Decorative Floor Vase</t>
  </si>
  <si>
    <t>Khan, Jones and Paul</t>
  </si>
  <si>
    <t>PROD28</t>
  </si>
  <si>
    <t>Sports Stopwatch Timer</t>
  </si>
  <si>
    <t>Burns-Hansen</t>
  </si>
  <si>
    <t>PROD29</t>
  </si>
  <si>
    <t>Fabric Sofa Throw Blanket</t>
  </si>
  <si>
    <t>Hoffman Group</t>
  </si>
  <si>
    <t>PROD30</t>
  </si>
  <si>
    <t>Stainless Steel Cutlery Set</t>
  </si>
  <si>
    <t>Stevens, Fernandez and Martin</t>
  </si>
  <si>
    <t>PROD31</t>
  </si>
  <si>
    <t>Basketball</t>
  </si>
  <si>
    <t>Team Sports</t>
  </si>
  <si>
    <t>Nolan-Snow</t>
  </si>
  <si>
    <t>PROD32</t>
  </si>
  <si>
    <t>Vitamin C Face Serum</t>
  </si>
  <si>
    <t>Griffin Ltd</t>
  </si>
  <si>
    <t>PROD33</t>
  </si>
  <si>
    <t>Modern Wall Clock</t>
  </si>
  <si>
    <t>Weiss-Watson</t>
  </si>
  <si>
    <t>PROD34</t>
  </si>
  <si>
    <t>Gaming Mechanical Keyboard</t>
  </si>
  <si>
    <t>Lucero LLC</t>
  </si>
  <si>
    <t>PROD35</t>
  </si>
  <si>
    <t>Bedroom Table Lamp</t>
  </si>
  <si>
    <t>Jones LLC</t>
  </si>
  <si>
    <t>PROD36</t>
  </si>
  <si>
    <t>Women's Summer Dress</t>
  </si>
  <si>
    <t>Smith-Mills</t>
  </si>
  <si>
    <t>PROD37</t>
  </si>
  <si>
    <t>Men's Casual Sneakers</t>
  </si>
  <si>
    <t>Footwear</t>
  </si>
  <si>
    <t>Hogan-Lee</t>
  </si>
  <si>
    <t>PROD38</t>
  </si>
  <si>
    <t>Sports Water Hydration Pack</t>
  </si>
  <si>
    <t>Sims-Smith</t>
  </si>
  <si>
    <t>PROD39</t>
  </si>
  <si>
    <t>Portable Power Bank</t>
  </si>
  <si>
    <t>Mobile</t>
  </si>
  <si>
    <t>Cummings and Sons</t>
  </si>
  <si>
    <t>PROD40</t>
  </si>
  <si>
    <t>Noise-Canceling Headphones</t>
  </si>
  <si>
    <t>Taylor-Hart</t>
  </si>
  <si>
    <t>PROD41</t>
  </si>
  <si>
    <t>Yoga Exercise Mat</t>
  </si>
  <si>
    <t>Carroll, Long and Mendoza</t>
  </si>
  <si>
    <t>PROD42</t>
  </si>
  <si>
    <t>Smart Home WiFi Camera</t>
  </si>
  <si>
    <t>Holmes LLC</t>
  </si>
  <si>
    <t>PROD43</t>
  </si>
  <si>
    <t>USB External Hard Drive</t>
  </si>
  <si>
    <t>Robinson Inc</t>
  </si>
  <si>
    <t>PROD44</t>
  </si>
  <si>
    <t>Adjustable Jump Rope</t>
  </si>
  <si>
    <t>Cox Inc</t>
  </si>
  <si>
    <t>PROD45</t>
  </si>
  <si>
    <t>High-Grip Football</t>
  </si>
  <si>
    <t>Bridges, Banks and Cummings</t>
  </si>
  <si>
    <t>PROD46</t>
  </si>
  <si>
    <t>Men's Winter Jacket</t>
  </si>
  <si>
    <t>Kelly, Smith and Perez</t>
  </si>
  <si>
    <t>PROD47</t>
  </si>
  <si>
    <t>Makeup Brush Set</t>
  </si>
  <si>
    <t>Makeup</t>
  </si>
  <si>
    <t>Cook Inc</t>
  </si>
  <si>
    <t>PROD48</t>
  </si>
  <si>
    <t>Car Dashboard Phone Holder</t>
  </si>
  <si>
    <t>Byrd, Stewart and Valdez</t>
  </si>
  <si>
    <t>PROD49</t>
  </si>
  <si>
    <t>Men's Roll-On Perfume</t>
  </si>
  <si>
    <t>Fragrance</t>
  </si>
  <si>
    <t>Sullivan and Sons</t>
  </si>
  <si>
    <t>PROD50</t>
  </si>
  <si>
    <t>Boxing Hand Wraps</t>
  </si>
  <si>
    <t>Smith-King</t>
  </si>
  <si>
    <t>PROD51</t>
  </si>
  <si>
    <t>HDMI Cable – 2m</t>
  </si>
  <si>
    <t>Bautista, Green and Hale</t>
  </si>
  <si>
    <t>PROD52</t>
  </si>
  <si>
    <t>Rugby Ball</t>
  </si>
  <si>
    <t>Harris Inc</t>
  </si>
  <si>
    <t>PROD53</t>
  </si>
  <si>
    <t>Men's Track Pants</t>
  </si>
  <si>
    <t>Hamilton, Woods and Walker</t>
  </si>
  <si>
    <t>PROD54</t>
  </si>
  <si>
    <t>Sports Stopwatch Pro</t>
  </si>
  <si>
    <t>Thompson-French</t>
  </si>
  <si>
    <t>PROD55</t>
  </si>
  <si>
    <t>Ceramic Plant Pot</t>
  </si>
  <si>
    <t>Hatfield, Baird and Torres</t>
  </si>
  <si>
    <t>PROD56</t>
  </si>
  <si>
    <t>Premium Blanket Throw</t>
  </si>
  <si>
    <t>Hernandez, Kennedy and Porter</t>
  </si>
  <si>
    <t>PROD57</t>
  </si>
  <si>
    <t>Foam Roller</t>
  </si>
  <si>
    <t>Atkinson, Camacho and Oliver</t>
  </si>
  <si>
    <t>PROD58</t>
  </si>
  <si>
    <t>Womens Cotton Scarf</t>
  </si>
  <si>
    <t>Shepherd-Gould</t>
  </si>
  <si>
    <t>PROD59</t>
  </si>
  <si>
    <t>Men's Hair Styling Gel</t>
  </si>
  <si>
    <t>Cline-Mccarthy</t>
  </si>
  <si>
    <t>PROD60</t>
  </si>
  <si>
    <t>Luxury Perfume Spray</t>
  </si>
  <si>
    <t>Gibson, Green and Lopez</t>
  </si>
  <si>
    <t>PROD61</t>
  </si>
  <si>
    <t>Tennis Ball 3-Pack</t>
  </si>
  <si>
    <t>Lopez LLC</t>
  </si>
  <si>
    <t>PROD62</t>
  </si>
  <si>
    <t>Laptop Cooling Pad</t>
  </si>
  <si>
    <t>Murray, Gould and Ware</t>
  </si>
  <si>
    <t>PROD63</t>
  </si>
  <si>
    <t>Organic Sunscreen Lotion</t>
  </si>
  <si>
    <t>Anderson-Riley</t>
  </si>
  <si>
    <t>PROD64</t>
  </si>
  <si>
    <t>Matte Lipstick Set</t>
  </si>
  <si>
    <t>Zhang Inc</t>
  </si>
  <si>
    <t>PROD65</t>
  </si>
  <si>
    <t>Adjustable Dumbbells 20kg</t>
  </si>
  <si>
    <t>Montgomery, Benton and Miller</t>
  </si>
  <si>
    <t>PROD66</t>
  </si>
  <si>
    <t>Women's Hair Dryer Brush</t>
  </si>
  <si>
    <t>Torres, Spencer and Potter</t>
  </si>
  <si>
    <t>PROD67</t>
  </si>
  <si>
    <t>Smart LED Light Strip</t>
  </si>
  <si>
    <t>Flores-Davis</t>
  </si>
  <si>
    <t>PROD68</t>
  </si>
  <si>
    <t>Wooden Nightstand</t>
  </si>
  <si>
    <t>Furniture</t>
  </si>
  <si>
    <t>Wolfe, Ross and Hester</t>
  </si>
  <si>
    <t>PROD69</t>
  </si>
  <si>
    <t>Men's Sports Shorts</t>
  </si>
  <si>
    <t>Fitzpatrick Ltd</t>
  </si>
  <si>
    <t>PROD70</t>
  </si>
  <si>
    <t>Kitchen Storage Rack</t>
  </si>
  <si>
    <t>Duran Group</t>
  </si>
  <si>
    <t>PROD71</t>
  </si>
  <si>
    <t>Hair Repair Oil Treatment</t>
  </si>
  <si>
    <t>Hopkins Ltd</t>
  </si>
  <si>
    <t>PROD72</t>
  </si>
  <si>
    <t>Professional Jump Rope</t>
  </si>
  <si>
    <t>Davis PLC</t>
  </si>
  <si>
    <t>PROD73</t>
  </si>
  <si>
    <t>Shin Guards – Adult</t>
  </si>
  <si>
    <t>French Ltd</t>
  </si>
  <si>
    <t>PROD74</t>
  </si>
  <si>
    <t>Bluetooth Car Audio System</t>
  </si>
  <si>
    <t>Bruce-Bowen</t>
  </si>
  <si>
    <t>PROD75</t>
  </si>
  <si>
    <t>Women's Ankle Boots</t>
  </si>
  <si>
    <t>Poole PLC</t>
  </si>
  <si>
    <t>PROD76</t>
  </si>
  <si>
    <t>Wireless Mouse</t>
  </si>
  <si>
    <t>Larson Ltd</t>
  </si>
  <si>
    <t>PROD77</t>
  </si>
  <si>
    <t>WiFi Mesh Router</t>
  </si>
  <si>
    <t>White, Reeves and Woods</t>
  </si>
  <si>
    <t>PROD78</t>
  </si>
  <si>
    <t>Essential Oil Diffuser</t>
  </si>
  <si>
    <t>Hernandez Inc</t>
  </si>
  <si>
    <t>PROD79</t>
  </si>
  <si>
    <t>Decorative Lamp Shade</t>
  </si>
  <si>
    <t>Ramirez-Hanson</t>
  </si>
  <si>
    <t>PROD80</t>
  </si>
  <si>
    <t>Wall-Mounted Spice Rack</t>
  </si>
  <si>
    <t>Allison Ltd</t>
  </si>
  <si>
    <t>PROD81</t>
  </si>
  <si>
    <t>Badminton Racket Set</t>
  </si>
  <si>
    <t>Robinson-Brown</t>
  </si>
  <si>
    <t>PROD82</t>
  </si>
  <si>
    <t>Fitness Resistance Bands</t>
  </si>
  <si>
    <t>Reese-Watson</t>
  </si>
  <si>
    <t>PROD83</t>
  </si>
  <si>
    <t>Hydrating Face Cleanser</t>
  </si>
  <si>
    <t>Butler Group</t>
  </si>
  <si>
    <t>PROD84</t>
  </si>
  <si>
    <t>Wooden Bookshelf</t>
  </si>
  <si>
    <t>Collins-Stephenson</t>
  </si>
  <si>
    <t>PROD85</t>
  </si>
  <si>
    <t>Women's Beanie Hat</t>
  </si>
  <si>
    <t>Richardson-Carrillo</t>
  </si>
  <si>
    <t>PROD86</t>
  </si>
  <si>
    <t>Kitchen Cutting Board</t>
  </si>
  <si>
    <t>Taylor, Dodson and Johnston</t>
  </si>
  <si>
    <t>PROD87</t>
  </si>
  <si>
    <t>LED Bedside Lamp</t>
  </si>
  <si>
    <t>Aguilar, Horton and Lewis</t>
  </si>
  <si>
    <t>PROD88</t>
  </si>
  <si>
    <t>Sports Wrist Sweatbands</t>
  </si>
  <si>
    <t>Olsen-Daniels</t>
  </si>
  <si>
    <t>PROD89</t>
  </si>
  <si>
    <t>Face Foundation Kit</t>
  </si>
  <si>
    <t>Taylor-Elliott</t>
  </si>
  <si>
    <t>PROD90</t>
  </si>
  <si>
    <t>Gaming Mouse Pad XL</t>
  </si>
  <si>
    <t>Sharp, Taylor and Rodriguez</t>
  </si>
  <si>
    <t>PROD91</t>
  </si>
  <si>
    <t>Women's High Heels</t>
  </si>
  <si>
    <t>Smith-Charles</t>
  </si>
  <si>
    <t>PROD92</t>
  </si>
  <si>
    <t>Microwave Oven</t>
  </si>
  <si>
    <t>Green, Powell and Palmer</t>
  </si>
  <si>
    <t>PROD93</t>
  </si>
  <si>
    <t>USB-C Laptop Charger</t>
  </si>
  <si>
    <t>Martin LLC</t>
  </si>
  <si>
    <t>PROD94</t>
  </si>
  <si>
    <t>Vitamin E Body Lotion</t>
  </si>
  <si>
    <t>Hoffman-Williams</t>
  </si>
  <si>
    <t>PROD95</t>
  </si>
  <si>
    <t>Sports Stopwatch Basic</t>
  </si>
  <si>
    <t>Wilson Group</t>
  </si>
  <si>
    <t>PROD96</t>
  </si>
  <si>
    <t>Women's Formal Blazer</t>
  </si>
  <si>
    <t>Phillips and Sons</t>
  </si>
  <si>
    <t>PROD97</t>
  </si>
  <si>
    <t>Cricket Bat</t>
  </si>
  <si>
    <t>Khan LLC</t>
  </si>
  <si>
    <t>PROD98</t>
  </si>
  <si>
    <t>Portable Bluetooth Speaker</t>
  </si>
  <si>
    <t>Flores-King</t>
  </si>
  <si>
    <t>PROD99</t>
  </si>
  <si>
    <t>Stainless Steel Cookware Set</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</si>
  <si>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</si>
  <si>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</si>
  <si>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</si>
  <si>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</si>
  <si>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</si>
  <si>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</si>
  <si>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</si>
  <si>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</si>
  <si>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</si>
  <si>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</si>
  <si>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</si>
  <si>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</si>
  <si>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</si>
  <si>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</si>
  <si>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</si>
  <si>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</si>
  <si>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</si>
  <si>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</si>
  <si>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</si>
  <si>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</si>
  <si>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</si>
  <si>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</si>
  <si>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</si>
  <si>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</si>
  <si>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</si>
  <si>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</si>
  <si>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</si>
  <si>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</si>
  <si>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</si>
  <si>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</si>
  <si>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</si>
  <si>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</si>
  <si>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</si>
  <si>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</si>
  <si>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</si>
  <si>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</si>
  <si>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</si>
  <si>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</si>
  <si>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</si>
  <si>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</si>
  <si>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</si>
  <si>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</si>
  <si>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</si>
  <si>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</si>
  <si>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</si>
  <si>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</si>
  <si>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</si>
  <si>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</si>
  <si>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</si>
  <si>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</si>
  <si>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</si>
  <si>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</si>
  <si>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</si>
  <si>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</si>
  <si>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</si>
  <si>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</si>
  <si>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</si>
  <si>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</si>
  <si>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</si>
  <si>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</si>
  <si>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</si>
  <si>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</si>
  <si>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</si>
  <si>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</si>
  <si>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</si>
  <si>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</si>
  <si>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</si>
  <si>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</si>
  <si>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</si>
  <si>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</si>
  <si>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</si>
  <si>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</si>
  <si>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</si>
  <si>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</si>
  <si>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</si>
  <si>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</si>
  <si>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</si>
  <si>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</si>
  <si>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</si>
  <si>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</si>
  <si>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</si>
  <si>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</si>
  <si>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</si>
  <si>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</si>
  <si>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</si>
  <si>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</si>
  <si>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</si>
  <si>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</si>
  <si>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</si>
  <si>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CUST1464</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</si>
  <si>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</si>
  <si>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</si>
  <si>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</si>
  <si>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</si>
  <si>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</si>
  <si>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</si>
  <si>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</si>
  <si>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</si>
  <si>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</si>
  <si>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</si>
  <si>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</si>
  <si>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</si>
  <si>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</si>
  <si>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</si>
  <si>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</si>
  <si>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</si>
  <si>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</si>
  <si>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</si>
  <si>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</si>
  <si>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</si>
  <si>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</si>
  <si>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</si>
  <si>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</si>
  <si>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</si>
  <si>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</si>
  <si>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</si>
  <si>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PROD16</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</si>
  <si>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</si>
  <si>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</si>
  <si>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</si>
  <si>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</si>
  <si>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</si>
  <si>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</si>
  <si>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</si>
  <si>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</si>
  <si>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</si>
  <si>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</si>
  <si>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</si>
  <si>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</si>
  <si>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</si>
  <si>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</si>
  <si>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</si>
  <si>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</si>
  <si>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</si>
  <si>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</si>
  <si>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</si>
  <si>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</si>
  <si>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</si>
  <si>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</si>
  <si>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</si>
  <si>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</si>
  <si>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</si>
  <si>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</si>
  <si>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</si>
  <si>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</si>
  <si>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</si>
  <si>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</si>
  <si>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</si>
  <si>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</si>
  <si>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</si>
  <si>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</si>
  <si>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</si>
  <si>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</si>
  <si>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</si>
  <si>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</si>
  <si>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</si>
  <si>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</si>
  <si>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</si>
  <si>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</si>
  <si>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</si>
  <si>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</si>
  <si>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</si>
  <si>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</si>
  <si>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</si>
  <si>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</si>
  <si>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</si>
  <si>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</si>
  <si>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</si>
  <si>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</si>
  <si>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</si>
  <si>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</si>
  <si>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</si>
  <si>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</si>
  <si>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</si>
  <si>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</si>
  <si>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</si>
  <si>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</si>
  <si>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</si>
  <si>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</si>
  <si>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PROD3</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</si>
  <si>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</si>
  <si>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</si>
  <si>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</si>
  <si>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</si>
  <si>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</si>
  <si>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</si>
  <si>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</si>
  <si>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</si>
  <si>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</si>
  <si>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</si>
  <si>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</si>
  <si>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</si>
  <si>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</si>
  <si>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</si>
  <si>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</si>
  <si>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</si>
  <si>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</si>
  <si>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</si>
  <si>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</si>
  <si>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</si>
  <si>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</si>
  <si>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</si>
  <si>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</si>
  <si>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</si>
  <si>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</si>
  <si>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</si>
  <si>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</si>
  <si>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</si>
  <si>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</si>
  <si>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</si>
  <si>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</si>
  <si>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</si>
  <si>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</si>
  <si>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</si>
  <si>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</si>
  <si>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</si>
  <si>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</si>
  <si>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</si>
  <si>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</si>
  <si>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</si>
  <si>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</si>
  <si>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</si>
  <si>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</si>
  <si>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</si>
  <si>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</si>
  <si>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</si>
  <si>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</si>
  <si>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</si>
  <si>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</si>
  <si>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</si>
  <si>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</si>
  <si>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</si>
  <si>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</si>
  <si>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</si>
  <si>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</si>
  <si>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</si>
  <si>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</si>
  <si>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</si>
  <si>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</si>
  <si>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</si>
  <si>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</si>
  <si>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</si>
  <si>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</si>
  <si>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</si>
  <si>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</si>
  <si>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</si>
  <si>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</si>
  <si>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</si>
  <si>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</si>
  <si>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</si>
  <si>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</si>
  <si>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</si>
  <si>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</si>
  <si>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</si>
  <si>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</si>
  <si>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</si>
  <si>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</si>
  <si>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</si>
  <si>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</si>
  <si>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</si>
  <si>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CUST1499</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</si>
  <si>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</si>
  <si>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</si>
  <si>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</si>
  <si>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</si>
  <si>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</si>
  <si>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</si>
  <si>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</si>
  <si>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</si>
  <si>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</si>
  <si>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</si>
  <si>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</si>
  <si>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</si>
  <si>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</si>
  <si>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</si>
  <si>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</si>
  <si>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</si>
  <si>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</si>
  <si>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</si>
  <si>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</si>
  <si>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</si>
  <si>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</si>
  <si>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</si>
  <si>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</si>
  <si>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</si>
  <si>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</si>
  <si>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</si>
  <si>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</si>
  <si>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</si>
  <si>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</si>
  <si>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</si>
  <si>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</si>
  <si>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</si>
  <si>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</si>
  <si>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</si>
  <si>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</si>
  <si>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</si>
  <si>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</si>
  <si>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</si>
  <si>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</si>
  <si>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</si>
  <si>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</si>
  <si>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</si>
  <si>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</si>
  <si>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</si>
  <si>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</si>
  <si>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</si>
  <si>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</si>
  <si>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</si>
  <si>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</si>
  <si>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</si>
  <si>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</si>
  <si>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</si>
  <si>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</si>
  <si>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</si>
  <si>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</si>
  <si>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</si>
  <si>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</si>
  <si>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</si>
  <si>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</si>
  <si>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</si>
  <si>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</si>
  <si>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</si>
  <si>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</si>
  <si>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</si>
  <si>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</si>
  <si>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</si>
  <si>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</si>
  <si>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</si>
  <si>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</si>
  <si>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</si>
  <si>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</si>
  <si>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</si>
  <si>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</si>
  <si>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</si>
  <si>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</si>
  <si>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</si>
  <si>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</si>
  <si>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</si>
  <si>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</si>
  <si>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</si>
  <si>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</si>
  <si>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</si>
  <si>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</si>
  <si>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</si>
  <si>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</si>
  <si>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</si>
  <si>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</si>
  <si>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</si>
  <si>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</si>
  <si>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</si>
  <si>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</si>
  <si>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</si>
  <si>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</si>
  <si>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</si>
  <si>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</si>
  <si>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</si>
  <si>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</si>
  <si>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</si>
  <si>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</si>
  <si>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</si>
  <si>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</si>
  <si>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</si>
  <si>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</si>
  <si>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</si>
  <si>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</si>
  <si>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</si>
  <si>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</si>
  <si>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</si>
  <si>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</si>
  <si>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</si>
  <si>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</si>
  <si>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</si>
  <si>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</si>
  <si>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</si>
  <si>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</si>
  <si>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</si>
  <si>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</si>
  <si>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</si>
  <si>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</si>
  <si>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</si>
  <si>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</si>
  <si>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</si>
  <si>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</si>
  <si>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</si>
  <si>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</si>
  <si>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</si>
  <si>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</si>
  <si>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</si>
  <si>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</si>
  <si>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</si>
  <si>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</si>
  <si>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</si>
  <si>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</si>
  <si>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</si>
  <si>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</si>
  <si>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</si>
  <si>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</si>
  <si>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</si>
  <si>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</si>
  <si>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</si>
  <si>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</si>
  <si>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</si>
  <si>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</si>
  <si>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</si>
  <si>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</si>
  <si>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</si>
  <si>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</si>
  <si>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</si>
  <si>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</si>
  <si>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</si>
  <si>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</si>
  <si>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</si>
  <si>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</si>
  <si>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</si>
  <si>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</si>
  <si>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</si>
  <si>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</si>
  <si>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</si>
  <si>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</si>
  <si>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</si>
  <si>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</si>
  <si>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</si>
  <si>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</si>
  <si>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</si>
  <si>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</si>
  <si>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</si>
  <si>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</si>
  <si>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</si>
  <si>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</si>
  <si>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</si>
  <si>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</si>
  <si>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</si>
  <si>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</si>
  <si>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</si>
  <si>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</si>
  <si>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</si>
  <si>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</si>
  <si>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</si>
  <si>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</si>
  <si>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</si>
  <si>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</si>
  <si>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</si>
  <si>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</si>
  <si>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</si>
  <si>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</si>
  <si>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</si>
  <si>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</si>
  <si>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</si>
  <si>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</si>
  <si>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</si>
  <si>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</si>
  <si>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</si>
  <si>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</si>
  <si>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</si>
  <si>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</si>
  <si>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</si>
  <si>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</si>
  <si>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</si>
  <si>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</si>
  <si>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</si>
  <si>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</si>
  <si>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</si>
  <si>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</si>
  <si>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</si>
  <si>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</si>
  <si>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</si>
  <si>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</si>
  <si>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</si>
  <si>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</si>
  <si>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</si>
  <si>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</si>
  <si>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</si>
  <si>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</si>
  <si>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</si>
  <si>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</si>
  <si>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</si>
  <si>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</si>
  <si>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</si>
  <si>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</si>
  <si>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</si>
  <si>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</si>
  <si>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</si>
  <si>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</si>
  <si>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</si>
  <si>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</si>
  <si>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</si>
  <si>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</si>
  <si>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</si>
  <si>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</si>
  <si>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</si>
  <si>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</si>
  <si>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</si>
  <si>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</si>
  <si>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</si>
  <si>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</si>
  <si>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</si>
  <si>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</si>
  <si>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</si>
  <si>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</si>
  <si>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</si>
  <si>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</si>
  <si>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</si>
  <si>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</si>
  <si>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</si>
  <si>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</si>
  <si>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</si>
  <si>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</si>
  <si>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</si>
  <si>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</si>
  <si>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</si>
  <si>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</si>
  <si>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</si>
  <si>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</si>
  <si>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</si>
  <si>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</si>
  <si>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</si>
  <si>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</si>
  <si>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</si>
  <si>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</si>
  <si>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</si>
  <si>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</si>
  <si>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</si>
  <si>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</si>
  <si>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</si>
  <si>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</si>
  <si>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</si>
  <si>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</si>
  <si>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</si>
  <si>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</si>
  <si>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</si>
  <si>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</si>
  <si>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</si>
  <si>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</si>
  <si>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</si>
  <si>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</si>
  <si>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</si>
  <si>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</si>
  <si>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</si>
  <si>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</si>
  <si>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</si>
  <si>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</si>
  <si>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</si>
  <si>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</si>
  <si>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</si>
  <si>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</si>
  <si>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</si>
  <si>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</si>
  <si>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</si>
  <si>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</si>
  <si>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</si>
  <si>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</si>
  <si>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</si>
  <si>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</si>
  <si>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</si>
  <si>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</si>
  <si>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</si>
  <si>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</si>
  <si>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</si>
  <si>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</si>
  <si>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</si>
  <si>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</si>
  <si>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</si>
  <si>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</si>
  <si>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</si>
  <si>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</si>
  <si>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</si>
  <si>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</si>
  <si>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</si>
  <si>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</si>
  <si>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</si>
  <si>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</si>
  <si>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</si>
  <si>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</si>
  <si>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</si>
  <si>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</si>
  <si>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</si>
  <si>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</si>
  <si>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</si>
  <si>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</si>
  <si>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</si>
  <si>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</si>
  <si>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</si>
  <si>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</si>
  <si>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</si>
  <si>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</si>
  <si>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</si>
  <si>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</si>
  <si>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</si>
  <si>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</si>
  <si>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</si>
  <si>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</si>
  <si>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</si>
  <si>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</si>
  <si>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</si>
  <si>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</si>
  <si>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</si>
  <si>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</si>
  <si>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</si>
  <si>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</si>
  <si>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</si>
  <si>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</si>
  <si>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</si>
  <si>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</si>
  <si>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</si>
  <si>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</si>
  <si>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</si>
  <si>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</si>
  <si>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</si>
  <si>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</si>
  <si>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</si>
  <si>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</si>
  <si>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</si>
  <si>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</si>
  <si>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</si>
  <si>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</si>
  <si>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</si>
  <si>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</si>
  <si>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</si>
  <si>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</si>
  <si>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</si>
  <si>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</si>
  <si>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</si>
  <si>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</si>
  <si>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</si>
  <si>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</si>
  <si>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</si>
  <si>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</si>
  <si>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</si>
  <si>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</si>
  <si>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</si>
  <si>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</si>
  <si>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</si>
  <si>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</si>
  <si>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</si>
  <si>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</si>
  <si>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</si>
  <si>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</si>
  <si>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</si>
  <si>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</si>
  <si>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</si>
  <si>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</si>
  <si>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</si>
  <si>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</si>
  <si>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</si>
  <si>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</si>
  <si>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</si>
  <si>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</si>
  <si>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</si>
  <si>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</si>
  <si>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</si>
  <si>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</si>
  <si>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</si>
  <si>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</si>
  <si>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</si>
  <si>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</si>
  <si>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</si>
  <si>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</si>
  <si>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</si>
  <si>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</si>
  <si>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</si>
  <si>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</si>
  <si>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</si>
  <si>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</si>
  <si>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</si>
  <si>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</si>
  <si>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</si>
  <si>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</si>
  <si>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</si>
  <si>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</si>
  <si>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</si>
  <si>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</si>
  <si>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</si>
  <si>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</si>
  <si>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</si>
  <si>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</si>
  <si>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</si>
  <si>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</si>
  <si>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</si>
  <si>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</si>
  <si>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</si>
  <si>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</si>
  <si>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</si>
  <si>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</si>
  <si>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</si>
  <si>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</si>
  <si>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</si>
  <si>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</si>
  <si>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</si>
  <si>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</si>
  <si>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</si>
  <si>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</si>
  <si>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</si>
  <si>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</si>
  <si>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</si>
  <si>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</si>
  <si>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</si>
  <si>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</si>
  <si>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CUST1491</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</si>
  <si>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</si>
  <si>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</si>
  <si>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</si>
  <si>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</si>
  <si>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</si>
  <si>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</si>
  <si>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</si>
  <si>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</si>
  <si>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</si>
  <si>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</si>
  <si>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</si>
  <si>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</si>
  <si>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</si>
  <si>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</si>
  <si>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</si>
  <si>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</si>
  <si>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</si>
  <si>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</si>
  <si>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</si>
  <si>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</si>
  <si>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</si>
  <si>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</si>
  <si>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</si>
  <si>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</si>
  <si>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</si>
  <si>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</si>
  <si>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</si>
  <si>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</si>
  <si>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</si>
  <si>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</si>
  <si>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</si>
  <si>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</si>
  <si>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</si>
  <si>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</si>
  <si>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</si>
  <si>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</si>
  <si>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</si>
  <si>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</si>
  <si>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</si>
  <si>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</si>
  <si>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</si>
  <si>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</si>
  <si>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</si>
  <si>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</si>
  <si>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</si>
  <si>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</si>
  <si>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</si>
  <si>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</si>
  <si>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</si>
  <si>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</si>
  <si>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</si>
  <si>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</si>
  <si>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</si>
  <si>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</si>
  <si>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</si>
  <si>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</si>
  <si>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</si>
  <si>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</si>
  <si>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CUST1486</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</si>
  <si>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</si>
  <si>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</si>
  <si>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</si>
  <si>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</si>
  <si>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</si>
  <si>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</si>
  <si>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</si>
  <si>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</si>
  <si>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</si>
  <si>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</si>
  <si>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</si>
  <si>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</si>
  <si>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</si>
  <si>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</si>
  <si>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</si>
  <si>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</si>
  <si>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</si>
  <si>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</si>
  <si>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</si>
  <si>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</si>
  <si>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</si>
  <si>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</si>
  <si>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</si>
  <si>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</si>
  <si>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</si>
  <si>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</si>
  <si>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</si>
  <si>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</si>
  <si>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</si>
  <si>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</si>
  <si>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</si>
  <si>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</si>
  <si>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</si>
  <si>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</si>
  <si>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</si>
  <si>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</si>
  <si>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</si>
  <si>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</si>
  <si>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</si>
  <si>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</si>
  <si>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</si>
  <si>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</si>
  <si>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</si>
  <si>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</si>
  <si>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</si>
  <si>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</si>
  <si>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</si>
  <si>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</si>
  <si>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</si>
  <si>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</si>
  <si>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</si>
  <si>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</si>
  <si>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</si>
  <si>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</si>
  <si>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</si>
  <si>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</si>
  <si>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</si>
  <si>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</si>
  <si>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</si>
  <si>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</si>
  <si>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</si>
  <si>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</si>
  <si>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</si>
  <si>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</si>
  <si>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</si>
  <si>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</si>
  <si>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</si>
  <si>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</si>
  <si>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</si>
  <si>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</si>
  <si>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</si>
  <si>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</si>
  <si>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</si>
  <si>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</si>
  <si>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</si>
  <si>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</si>
  <si>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</si>
  <si>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</si>
  <si>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</si>
  <si>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</si>
  <si>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</si>
  <si>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</si>
  <si>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</si>
  <si>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</si>
  <si>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</si>
  <si>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</si>
  <si>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</si>
  <si>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</si>
  <si>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</si>
  <si>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</si>
  <si>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</si>
  <si>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</si>
  <si>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</si>
  <si>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</si>
  <si>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</si>
  <si>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</si>
  <si>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</si>
  <si>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</si>
  <si>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</si>
  <si>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</si>
  <si>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</si>
  <si>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</si>
  <si>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</si>
  <si>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</si>
  <si>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</si>
  <si>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</si>
  <si>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</si>
  <si>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</si>
  <si>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</si>
  <si>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</si>
  <si>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</si>
  <si>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</si>
  <si>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</si>
  <si>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</si>
  <si>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</si>
  <si>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</si>
  <si>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</si>
  <si>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</si>
  <si>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</si>
  <si>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</si>
  <si>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</si>
  <si>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</si>
  <si>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</si>
  <si>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</si>
  <si>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</si>
  <si>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</si>
  <si>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</si>
  <si>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</si>
  <si>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</si>
  <si>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</si>
  <si>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</si>
  <si>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</si>
  <si>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</si>
  <si>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</si>
  <si>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</si>
  <si>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</si>
  <si>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</si>
  <si>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</si>
  <si>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</si>
  <si>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</si>
  <si>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</si>
  <si>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</si>
  <si>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</si>
  <si>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</si>
  <si>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</si>
  <si>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</si>
  <si>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</si>
  <si>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</si>
  <si>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</si>
  <si>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</si>
  <si>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</si>
  <si>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</si>
  <si>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</si>
  <si>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</si>
  <si>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</si>
  <si>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</si>
  <si>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</si>
  <si>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</si>
  <si>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</si>
  <si>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</si>
  <si>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</si>
  <si>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</si>
  <si>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</si>
  <si>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</si>
  <si>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</si>
  <si>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</si>
  <si>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</si>
  <si>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</si>
  <si>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</si>
  <si>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</si>
  <si>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</si>
  <si>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</si>
  <si>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</si>
  <si>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</si>
  <si>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</si>
  <si>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</si>
  <si>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</si>
  <si>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</si>
  <si>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</si>
  <si>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</si>
  <si>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</si>
  <si>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</si>
  <si>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</si>
  <si>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</si>
  <si>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</si>
  <si>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</si>
  <si>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</si>
  <si>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</si>
  <si>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</si>
  <si>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</si>
  <si>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</si>
  <si>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</si>
  <si>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</si>
  <si>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</si>
  <si>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</si>
  <si>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</si>
  <si>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</si>
  <si>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</si>
  <si>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</si>
  <si>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</si>
  <si>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</si>
  <si>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</si>
  <si>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</si>
  <si>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</si>
  <si>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</si>
  <si>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</si>
  <si>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</si>
  <si>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</si>
  <si>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</si>
  <si>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</si>
  <si>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</si>
  <si>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</si>
  <si>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</si>
  <si>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</si>
  <si>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</si>
  <si>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</si>
  <si>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</si>
  <si>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</si>
  <si>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</si>
  <si>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</si>
  <si>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</si>
  <si>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</si>
  <si>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</si>
  <si>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</si>
  <si>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</si>
  <si>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</si>
  <si>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</si>
  <si>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</si>
  <si>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</si>
  <si>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</si>
  <si>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</si>
  <si>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</si>
  <si>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</si>
  <si>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</si>
  <si>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</si>
  <si>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</si>
  <si>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</si>
  <si>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</si>
  <si>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</si>
  <si>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</si>
  <si>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</si>
  <si>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</si>
  <si>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</si>
  <si>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</si>
  <si>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</si>
  <si>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</si>
  <si>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</si>
  <si>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</si>
  <si>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</si>
  <si>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</si>
  <si>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</si>
  <si>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</si>
  <si>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</si>
  <si>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</si>
  <si>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</si>
  <si>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</si>
  <si>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</si>
  <si>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</si>
  <si>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</si>
  <si>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</si>
  <si>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</si>
  <si>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</si>
  <si>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</si>
  <si>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</si>
  <si>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</si>
  <si>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</si>
  <si>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</si>
  <si>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</si>
  <si>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</si>
  <si>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</si>
  <si>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</si>
  <si>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</si>
  <si>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</si>
  <si>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</si>
  <si>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</si>
  <si>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</si>
  <si>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</si>
  <si>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</si>
  <si>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</si>
  <si>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</si>
  <si>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</si>
  <si>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</si>
  <si>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</si>
  <si>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</si>
  <si>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</si>
  <si>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</si>
  <si>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</si>
  <si>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</si>
  <si>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</si>
  <si>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</si>
  <si>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</si>
  <si>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</si>
  <si>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</si>
  <si>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</si>
  <si>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</si>
  <si>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</si>
  <si>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</si>
  <si>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</si>
  <si>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</si>
  <si>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</si>
  <si>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</si>
  <si>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</si>
  <si>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</si>
  <si>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</si>
  <si>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</si>
  <si>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</si>
  <si>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</si>
  <si>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</si>
  <si>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</si>
  <si>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</si>
  <si>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</si>
  <si>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</si>
  <si>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</si>
  <si>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</si>
  <si>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</si>
  <si>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</si>
  <si>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</si>
  <si>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</si>
  <si>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</si>
  <si>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</si>
  <si>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</si>
  <si>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</si>
  <si>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</si>
  <si>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</si>
  <si>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</si>
  <si>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</si>
  <si>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</si>
  <si>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</si>
  <si>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</si>
  <si>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</si>
  <si>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</si>
  <si>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</si>
  <si>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</si>
  <si>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</si>
  <si>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</si>
  <si>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</si>
  <si>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</si>
  <si>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</si>
  <si>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</si>
  <si>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</si>
  <si>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</si>
  <si>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</si>
  <si>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</si>
  <si>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</si>
  <si>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</si>
  <si>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</si>
  <si>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</si>
  <si>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</si>
  <si>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</si>
  <si>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</si>
  <si>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</si>
  <si>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</si>
  <si>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</si>
  <si>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</si>
  <si>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</si>
  <si>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</si>
  <si>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</si>
  <si>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</si>
  <si>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</si>
  <si>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</si>
  <si>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</si>
  <si>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</si>
  <si>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</si>
  <si>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</si>
  <si>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</si>
  <si>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</si>
  <si>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</si>
  <si>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</si>
  <si>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</si>
  <si>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</si>
  <si>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</si>
  <si>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</si>
  <si>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</si>
  <si>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</si>
  <si>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</si>
  <si>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</si>
  <si>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</si>
  <si>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</si>
  <si>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</si>
  <si>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</si>
  <si>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</si>
  <si>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</si>
  <si>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</si>
  <si>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</si>
  <si>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</si>
  <si>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</si>
  <si>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</si>
  <si>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</si>
  <si>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</si>
  <si>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</si>
  <si>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</si>
  <si>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</si>
  <si>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</si>
  <si>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</si>
  <si>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</si>
  <si>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</si>
  <si>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</si>
  <si>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</si>
  <si>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</si>
  <si>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</si>
  <si>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</si>
  <si>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</si>
  <si>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</si>
  <si>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</si>
  <si>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</si>
  <si>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</si>
  <si>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</si>
  <si>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</si>
  <si>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</si>
  <si>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</si>
  <si>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</si>
  <si>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</si>
  <si>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</si>
  <si>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</si>
  <si>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</si>
  <si>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</si>
  <si>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</si>
  <si>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</si>
  <si>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</si>
  <si>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</si>
  <si>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</si>
  <si>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</si>
  <si>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</si>
  <si>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</si>
  <si>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</si>
  <si>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</si>
  <si>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</si>
  <si>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</si>
  <si>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</si>
  <si>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</si>
  <si>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</si>
  <si>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</si>
  <si>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</si>
  <si>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</si>
  <si>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</si>
  <si>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</si>
  <si>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</si>
  <si>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</si>
  <si>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</si>
  <si>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</si>
  <si>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</si>
  <si>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</si>
  <si>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</si>
  <si>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</si>
  <si>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</si>
  <si>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</si>
  <si>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</si>
  <si>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</si>
  <si>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</si>
  <si>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</si>
  <si>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</si>
  <si>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</si>
  <si>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</si>
  <si>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</si>
  <si>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</si>
  <si>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</si>
  <si>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</si>
  <si>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</si>
  <si>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</si>
  <si>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</si>
  <si>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</si>
  <si>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</si>
  <si>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</si>
  <si>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</si>
  <si>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</si>
  <si>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</si>
  <si>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</si>
  <si>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</si>
  <si>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</si>
  <si>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</si>
  <si>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</si>
  <si>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</si>
  <si>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</si>
  <si>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</si>
  <si>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</si>
  <si>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</si>
  <si>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</si>
  <si>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</si>
  <si>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</si>
  <si>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</si>
  <si>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</si>
  <si>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</si>
  <si>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</si>
  <si>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</si>
  <si>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</si>
  <si>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</si>
  <si>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</si>
  <si>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</si>
  <si>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</si>
  <si>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</si>
  <si>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</si>
  <si>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</si>
  <si>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</si>
  <si>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</si>
  <si>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</si>
  <si>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</si>
  <si>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</si>
  <si>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</si>
  <si>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</si>
  <si>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</si>
  <si>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</si>
  <si>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</si>
  <si>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</si>
  <si>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</si>
  <si>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</si>
  <si>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</si>
  <si>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</si>
  <si>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</si>
  <si>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</si>
  <si>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</si>
  <si>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</si>
  <si>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</si>
  <si>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</si>
  <si>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</si>
  <si>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</si>
  <si>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</si>
  <si>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</si>
  <si>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</si>
  <si>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</si>
  <si>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</si>
  <si>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</si>
  <si>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</si>
  <si>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</si>
  <si>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</si>
  <si>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</si>
  <si>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</si>
  <si>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</si>
  <si>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</si>
  <si>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</si>
  <si>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</si>
  <si>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</si>
  <si>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</si>
  <si>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</si>
  <si>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</si>
  <si>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</si>
  <si>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</si>
  <si>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</si>
  <si>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</si>
  <si>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</si>
  <si>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</si>
  <si>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</si>
  <si>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</si>
  <si>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</si>
  <si>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</si>
  <si>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</si>
  <si>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</si>
  <si>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</si>
  <si>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</si>
  <si>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</si>
  <si>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</si>
  <si>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</si>
  <si>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</si>
  <si>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</si>
  <si>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</si>
  <si>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</si>
  <si>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</si>
  <si>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</si>
  <si>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</si>
  <si>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</si>
  <si>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</si>
  <si>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</si>
  <si>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</si>
  <si>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</si>
  <si>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</si>
  <si>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</si>
  <si>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</si>
  <si>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</si>
  <si>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</si>
  <si>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</si>
  <si>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</si>
  <si>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</si>
  <si>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</si>
  <si>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</si>
  <si>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</si>
  <si>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</si>
  <si>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</si>
  <si>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</si>
  <si>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</si>
  <si>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</si>
  <si>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</si>
  <si>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</si>
  <si>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</si>
  <si>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</si>
  <si>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</si>
  <si>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</si>
  <si>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</si>
  <si>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</si>
  <si>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</si>
  <si>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</si>
  <si>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</si>
  <si>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</si>
  <si>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</si>
  <si>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</si>
  <si>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</si>
  <si>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</si>
  <si>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</si>
  <si>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</si>
  <si>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</si>
  <si>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</si>
  <si>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</si>
  <si>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</si>
  <si>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</si>
  <si>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</si>
  <si>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</si>
  <si>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</si>
  <si>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</si>
  <si>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</si>
  <si>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</si>
  <si>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</si>
  <si>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</si>
  <si>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</si>
  <si>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</si>
  <si>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</si>
  <si>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</si>
  <si>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</si>
  <si>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</si>
  <si>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</si>
  <si>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</si>
  <si>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</si>
  <si>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</si>
  <si>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</si>
  <si>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</si>
  <si>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</si>
  <si>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</si>
  <si>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</si>
  <si>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</si>
  <si>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</si>
  <si>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</si>
  <si>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</si>
  <si>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</si>
  <si>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</si>
  <si>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</si>
  <si>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</si>
  <si>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</si>
  <si>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</si>
  <si>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</si>
  <si>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</si>
  <si>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</si>
  <si>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</si>
  <si>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</si>
  <si>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</si>
  <si>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</si>
  <si>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</si>
  <si>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</si>
  <si>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</si>
  <si>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</si>
  <si>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</si>
  <si>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</si>
  <si>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</si>
  <si>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</si>
  <si>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</si>
  <si>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</si>
  <si>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</si>
  <si>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</si>
  <si>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</si>
  <si>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</si>
  <si>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</si>
  <si>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</si>
  <si>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</si>
  <si>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</si>
  <si>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</si>
  <si>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</si>
  <si>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</si>
  <si>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</si>
  <si>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</si>
  <si>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</si>
  <si>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</si>
  <si>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</si>
  <si>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</si>
  <si>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</si>
  <si>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</si>
  <si>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</si>
  <si>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</si>
  <si>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</si>
  <si>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</si>
  <si>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</si>
  <si>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</si>
  <si>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</si>
  <si>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</si>
  <si>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</si>
  <si>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</si>
  <si>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</si>
  <si>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</si>
  <si>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</si>
  <si>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</si>
  <si>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</si>
  <si>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</si>
  <si>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</si>
  <si>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</si>
  <si>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</si>
  <si>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</si>
  <si>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</si>
  <si>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</si>
  <si>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</si>
  <si>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</si>
  <si>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</si>
  <si>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</si>
  <si>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</si>
  <si>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</si>
  <si>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</si>
  <si>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</si>
  <si>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</si>
  <si>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</si>
  <si>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</si>
  <si>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</si>
  <si>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</si>
  <si>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</si>
  <si>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</si>
  <si>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</si>
  <si>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</si>
  <si>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</si>
  <si>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</si>
  <si>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</si>
  <si>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</si>
  <si>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</si>
  <si>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</si>
  <si>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</si>
  <si>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</si>
  <si>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</si>
  <si>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</si>
  <si>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</si>
  <si>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</si>
  <si>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</si>
  <si>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</si>
  <si>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</si>
  <si>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</si>
  <si>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</si>
  <si>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</si>
  <si>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</si>
  <si>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</si>
  <si>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</si>
  <si>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</si>
  <si>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</si>
  <si>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</si>
  <si>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</si>
  <si>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</si>
  <si>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</si>
  <si>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</si>
  <si>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</si>
  <si>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</si>
  <si>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</si>
  <si>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</si>
  <si>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</si>
  <si>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</si>
  <si>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</si>
  <si>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</si>
  <si>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</si>
  <si>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</si>
  <si>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</si>
  <si>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</si>
  <si>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</si>
  <si>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</si>
  <si>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</si>
  <si>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</si>
  <si>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</si>
  <si>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</si>
  <si>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</si>
  <si>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</si>
  <si>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</si>
  <si>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</si>
  <si>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</si>
  <si>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</si>
  <si>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</si>
  <si>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</si>
  <si>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</si>
  <si>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</si>
  <si>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</si>
  <si>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</si>
  <si>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</si>
  <si>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</si>
  <si>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</si>
  <si>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</si>
  <si>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</si>
  <si>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</si>
  <si>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</si>
  <si>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</si>
  <si>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</si>
  <si>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</si>
  <si>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</si>
  <si>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</si>
  <si>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</si>
  <si>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</si>
  <si>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</si>
  <si>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</si>
  <si>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</si>
  <si>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</si>
  <si>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</si>
  <si>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</si>
  <si>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</si>
  <si>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</si>
  <si>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</si>
  <si>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</si>
  <si>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</si>
  <si>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</si>
  <si>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</si>
  <si>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</si>
  <si>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</si>
  <si>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</si>
  <si>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</si>
  <si>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</si>
  <si>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</si>
  <si>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</si>
  <si>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</si>
  <si>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</si>
  <si>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</si>
  <si>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</si>
  <si>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</si>
  <si>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</si>
  <si>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</si>
  <si>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</si>
  <si>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</si>
  <si>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</si>
  <si>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</si>
  <si>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</si>
  <si>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</si>
  <si>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</si>
  <si>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</si>
  <si>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</si>
  <si>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</si>
  <si>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</si>
  <si>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</si>
  <si>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</si>
  <si>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</si>
  <si>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</si>
  <si>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</si>
  <si>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</si>
  <si>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</si>
  <si>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</si>
  <si>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</si>
  <si>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</si>
  <si>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</si>
  <si>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</si>
  <si>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</si>
  <si>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</si>
  <si>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</si>
  <si>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</si>
  <si>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</si>
  <si>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</si>
  <si>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</si>
  <si>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</si>
  <si>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</si>
  <si>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</si>
  <si>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</si>
  <si>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</si>
  <si>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</si>
  <si>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</si>
  <si>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</si>
  <si>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</si>
  <si>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</si>
  <si>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</si>
  <si>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</si>
  <si>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</si>
  <si>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</si>
  <si>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</si>
  <si>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</si>
  <si>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</si>
  <si>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</si>
  <si>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</si>
  <si>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</si>
  <si>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</si>
  <si>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</si>
  <si>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</si>
  <si>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</si>
  <si>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</si>
  <si>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</si>
  <si>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</si>
  <si>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</si>
  <si>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</si>
  <si>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</si>
  <si>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</si>
  <si>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</si>
  <si>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</si>
  <si>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</si>
  <si>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</si>
  <si>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</si>
  <si>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</si>
  <si>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</si>
  <si>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</si>
  <si>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</si>
  <si>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</si>
  <si>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</si>
  <si>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</si>
  <si>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</si>
  <si>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</si>
  <si>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</si>
  <si>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</si>
  <si>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</si>
  <si>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</si>
  <si>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</si>
  <si>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</si>
  <si>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</si>
  <si>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</si>
  <si>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</si>
  <si>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</si>
  <si>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</si>
  <si>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</si>
  <si>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</si>
  <si>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</si>
  <si>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</si>
  <si>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</si>
  <si>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</si>
  <si>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</si>
  <si>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</si>
  <si>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</si>
  <si>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</si>
  <si>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</si>
  <si>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</si>
  <si>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</si>
  <si>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</si>
  <si>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</si>
  <si>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</si>
  <si>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</si>
  <si>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</si>
  <si>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</si>
  <si>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</si>
  <si>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</si>
  <si>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</si>
  <si>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</si>
  <si>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</si>
  <si>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</si>
  <si>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</si>
  <si>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</si>
  <si>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</si>
  <si>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</si>
  <si>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</si>
  <si>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</si>
  <si>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</si>
  <si>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</si>
  <si>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</si>
  <si>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</si>
  <si>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</si>
  <si>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</si>
  <si>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</si>
  <si>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</si>
  <si>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</si>
  <si>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</si>
  <si>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</si>
  <si>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</si>
  <si>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</si>
  <si>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</si>
  <si>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</si>
  <si>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</si>
  <si>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</si>
  <si>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</si>
  <si>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</si>
  <si>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</si>
  <si>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</si>
  <si>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</si>
  <si>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</si>
  <si>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</si>
  <si>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</si>
  <si>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</si>
  <si>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</si>
  <si>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</si>
  <si>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</si>
  <si>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</si>
  <si>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</si>
  <si>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</si>
  <si>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</si>
  <si>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</si>
  <si>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</si>
  <si>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</si>
  <si>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</si>
  <si>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</si>
  <si>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</si>
  <si>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</si>
  <si>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</si>
  <si>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</si>
  <si>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</si>
  <si>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</si>
  <si>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</si>
  <si>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</si>
  <si>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</si>
  <si>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</si>
  <si>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</si>
  <si>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</si>
  <si>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</si>
  <si>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</si>
  <si>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</si>
  <si>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</si>
  <si>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</si>
  <si>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</si>
  <si>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</si>
  <si>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</si>
  <si>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</si>
  <si>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</si>
  <si>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</si>
  <si>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</si>
  <si>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</si>
  <si>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</si>
  <si>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</si>
  <si>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</si>
  <si>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</si>
  <si>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</si>
  <si>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</si>
  <si>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</si>
  <si>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</si>
  <si>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</si>
  <si>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</si>
  <si>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</si>
  <si>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</si>
  <si>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</si>
  <si>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</si>
  <si>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</si>
  <si>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</si>
  <si>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</si>
  <si>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</si>
  <si>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</si>
  <si>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</si>
  <si>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</si>
  <si>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</si>
  <si>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</si>
  <si>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</si>
  <si>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</si>
  <si>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</si>
  <si>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</si>
  <si>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</si>
  <si>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</si>
  <si>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</si>
  <si>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</si>
  <si>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</si>
  <si>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</si>
  <si>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</si>
  <si>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</si>
  <si>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</si>
  <si>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</si>
  <si>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</si>
  <si>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</si>
  <si>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</si>
  <si>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</si>
  <si>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</si>
  <si>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</si>
  <si>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</si>
  <si>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</si>
  <si>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</si>
  <si>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</si>
  <si>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</si>
  <si>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</si>
  <si>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</si>
  <si>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</si>
  <si>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</si>
  <si>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</si>
  <si>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</si>
  <si>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</si>
  <si>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</si>
  <si>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</si>
  <si>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</si>
  <si>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</si>
  <si>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</si>
  <si>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</si>
  <si>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</si>
  <si>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</si>
  <si>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</si>
  <si>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</si>
  <si>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</si>
  <si>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</si>
  <si>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</si>
  <si>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</si>
  <si>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</si>
  <si>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</si>
  <si>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</si>
  <si>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</si>
  <si>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</si>
  <si>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</si>
  <si>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</si>
  <si>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</si>
  <si>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</si>
  <si>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</si>
  <si>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</si>
  <si>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</si>
  <si>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</si>
  <si>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</si>
  <si>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</si>
  <si>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</si>
  <si>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</si>
  <si>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</si>
  <si>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</si>
  <si>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</si>
  <si>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</si>
  <si>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</si>
  <si>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</si>
  <si>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</si>
  <si>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</si>
  <si>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</si>
  <si>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</si>
  <si>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</si>
  <si>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</si>
  <si>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</si>
  <si>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</si>
  <si>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</si>
  <si>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</si>
  <si>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</si>
  <si>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</si>
  <si>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</si>
  <si>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</si>
  <si>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</si>
  <si>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</si>
  <si>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</si>
  <si>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</si>
  <si>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</si>
  <si>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</si>
  <si>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</si>
  <si>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</si>
  <si>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</si>
  <si>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</si>
  <si>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</si>
  <si>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</si>
  <si>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</si>
  <si>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</si>
  <si>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</si>
  <si>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</si>
  <si>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</si>
  <si>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</si>
  <si>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</si>
  <si>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</si>
  <si>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</si>
  <si>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</si>
  <si>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</si>
  <si>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</si>
  <si>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</si>
  <si>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</si>
  <si>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</si>
  <si>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</si>
  <si>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</si>
  <si>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</si>
  <si>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</si>
  <si>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</si>
  <si>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</si>
  <si>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</si>
  <si>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</si>
  <si>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</si>
  <si>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</si>
  <si>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</si>
  <si>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</si>
  <si>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</si>
  <si>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</si>
  <si>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</si>
  <si>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</si>
  <si>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</si>
  <si>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</si>
  <si>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</si>
  <si>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</si>
  <si>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</si>
  <si>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</si>
  <si>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</si>
  <si>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</si>
  <si>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</si>
  <si>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</si>
  <si>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</si>
  <si>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</si>
  <si>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</si>
  <si>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</si>
  <si>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</si>
  <si>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</si>
  <si>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</si>
  <si>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</si>
  <si>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</si>
  <si>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</si>
  <si>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</si>
  <si>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</si>
  <si>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</si>
  <si>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</si>
  <si>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</si>
  <si>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</si>
  <si>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</si>
  <si>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</si>
  <si>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</si>
  <si>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</si>
  <si>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</si>
  <si>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</si>
  <si>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</si>
  <si>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</si>
  <si>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</si>
  <si>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</si>
  <si>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</si>
  <si>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</si>
  <si>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</si>
  <si>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</si>
  <si>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</si>
  <si>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</si>
  <si>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</si>
  <si>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</si>
  <si>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</si>
  <si>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</si>
  <si>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</si>
  <si>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</si>
  <si>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</si>
  <si>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</si>
  <si>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</si>
  <si>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</si>
  <si>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</si>
  <si>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</si>
  <si>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</si>
  <si>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</si>
  <si>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</si>
  <si>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</si>
  <si>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</si>
  <si>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</si>
  <si>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</si>
  <si>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</si>
  <si>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</si>
  <si>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</si>
  <si>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</si>
  <si>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</si>
  <si>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</si>
  <si>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</si>
  <si>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</si>
  <si>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</si>
  <si>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</si>
  <si>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</si>
  <si>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</si>
  <si>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</si>
  <si>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</si>
  <si>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</si>
  <si>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</si>
  <si>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</si>
  <si>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</si>
  <si>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</si>
  <si>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</si>
  <si>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</si>
  <si>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</si>
  <si>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</si>
  <si>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</si>
  <si>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</si>
  <si>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</si>
  <si>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</si>
  <si>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</si>
  <si>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</si>
  <si>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</si>
  <si>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</si>
  <si>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</si>
  <si>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</si>
  <si>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</si>
  <si>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</si>
  <si>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</si>
  <si>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</si>
  <si>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</si>
  <si>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</si>
  <si>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</si>
  <si>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</si>
  <si>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</si>
  <si>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</si>
  <si>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</si>
  <si>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</si>
  <si>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</si>
  <si>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</si>
  <si>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</si>
  <si>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</si>
  <si>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</si>
  <si>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</si>
  <si>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</si>
  <si>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</si>
  <si>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</si>
  <si>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</si>
  <si>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</si>
  <si>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</si>
  <si>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</si>
  <si>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</si>
  <si>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</si>
  <si>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</si>
  <si>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</si>
  <si>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</si>
  <si>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</si>
  <si>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</si>
  <si>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</si>
  <si>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</si>
  <si>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</si>
  <si>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</si>
  <si>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</si>
  <si>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</si>
  <si>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</si>
  <si>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</si>
  <si>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</si>
  <si>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</si>
  <si>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</si>
  <si>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</si>
  <si>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</si>
  <si>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</si>
  <si>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</si>
  <si>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</si>
  <si>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</si>
  <si>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</si>
  <si>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</si>
  <si>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</si>
  <si>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</si>
  <si>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</si>
  <si>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</si>
  <si>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</si>
  <si>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</si>
  <si>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</si>
  <si>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</si>
  <si>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</si>
  <si>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</si>
  <si>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</si>
  <si>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</si>
  <si>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</si>
  <si>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</si>
  <si>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</si>
  <si>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</si>
  <si>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</si>
  <si>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</si>
  <si>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</si>
  <si>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</si>
  <si>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</si>
  <si>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</si>
  <si>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</si>
  <si>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</si>
  <si>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</si>
  <si>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</si>
  <si>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</si>
  <si>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</si>
  <si>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</si>
  <si>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</si>
  <si>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</si>
  <si>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</si>
  <si>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</si>
  <si>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</si>
  <si>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</si>
  <si>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</si>
  <si>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</si>
  <si>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</si>
  <si>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</si>
  <si>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</si>
  <si>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</si>
  <si>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</si>
  <si>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</si>
  <si>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</si>
  <si>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Cust1000</t>
  </si>
  <si>
    <t>Sheena Bonilla</t>
  </si>
  <si>
    <t>Cust1001</t>
  </si>
  <si>
    <t>Cust1002</t>
  </si>
  <si>
    <t>Dr. Benjamin Price</t>
  </si>
  <si>
    <t>Cust1003</t>
  </si>
  <si>
    <t>Jeremy Harris</t>
  </si>
  <si>
    <t>Cust1004</t>
  </si>
  <si>
    <t>Cust1005</t>
  </si>
  <si>
    <t>Cust1006</t>
  </si>
  <si>
    <t>Cust1007</t>
  </si>
  <si>
    <t>Cust1008</t>
  </si>
  <si>
    <t>Cust1009</t>
  </si>
  <si>
    <t>Cust1010</t>
  </si>
  <si>
    <t>Cust1011</t>
  </si>
  <si>
    <t>Cust1012</t>
  </si>
  <si>
    <t>Cust1013</t>
  </si>
  <si>
    <t>Cust1014</t>
  </si>
  <si>
    <t>Cust1015</t>
  </si>
  <si>
    <t>Cust1016</t>
  </si>
  <si>
    <t>Cust1017</t>
  </si>
  <si>
    <t>Cust1018</t>
  </si>
  <si>
    <t>Cust1019</t>
  </si>
  <si>
    <t>Cust1020</t>
  </si>
  <si>
    <t>Cust1021</t>
  </si>
  <si>
    <t>Cust1022</t>
  </si>
  <si>
    <t>Paul Fox</t>
  </si>
  <si>
    <t>Cust1023</t>
  </si>
  <si>
    <t>Cust1024</t>
  </si>
  <si>
    <t>Cust1025</t>
  </si>
  <si>
    <t>Cust1026</t>
  </si>
  <si>
    <t>Cust1027</t>
  </si>
  <si>
    <t>Cust1028</t>
  </si>
  <si>
    <t>Cust1029</t>
  </si>
  <si>
    <t>Cust1030</t>
  </si>
  <si>
    <t>Cust1031</t>
  </si>
  <si>
    <t>Cust1032</t>
  </si>
  <si>
    <t>Cust1033</t>
  </si>
  <si>
    <t>Robert Jones Dds</t>
  </si>
  <si>
    <t>Cust1034</t>
  </si>
  <si>
    <t>Cust1035</t>
  </si>
  <si>
    <t>Cust1036</t>
  </si>
  <si>
    <t>Cust1037</t>
  </si>
  <si>
    <t>Cust1038</t>
  </si>
  <si>
    <t>Cust1039</t>
  </si>
  <si>
    <t>Cust1040</t>
  </si>
  <si>
    <t>Cust1041</t>
  </si>
  <si>
    <t>Cust1042</t>
  </si>
  <si>
    <t>Cust1043</t>
  </si>
  <si>
    <t>Cust1044</t>
  </si>
  <si>
    <t>Cust1045</t>
  </si>
  <si>
    <t>Jordan Jackson Dds</t>
  </si>
  <si>
    <t>Cust1046</t>
  </si>
  <si>
    <t>Michelle Garcia Dds</t>
  </si>
  <si>
    <t>Cust1047</t>
  </si>
  <si>
    <t>Cust1048</t>
  </si>
  <si>
    <t>Cust1049</t>
  </si>
  <si>
    <t>Cust1050</t>
  </si>
  <si>
    <t>Cust1051</t>
  </si>
  <si>
    <t>Cust1052</t>
  </si>
  <si>
    <t>Cust1053</t>
  </si>
  <si>
    <t>Cust1054</t>
  </si>
  <si>
    <t>Cust1055</t>
  </si>
  <si>
    <t>Cust1056</t>
  </si>
  <si>
    <t>Cust1057</t>
  </si>
  <si>
    <t>Cust1058</t>
  </si>
  <si>
    <t>Cust1059</t>
  </si>
  <si>
    <t>Cust1060</t>
  </si>
  <si>
    <t>Cust1061</t>
  </si>
  <si>
    <t>Cust1062</t>
  </si>
  <si>
    <t>Cust1063</t>
  </si>
  <si>
    <t>Cust1064</t>
  </si>
  <si>
    <t>Cust1065</t>
  </si>
  <si>
    <t>Cust1066</t>
  </si>
  <si>
    <t>Cust1067</t>
  </si>
  <si>
    <t>Cust1068</t>
  </si>
  <si>
    <t>Cust1069</t>
  </si>
  <si>
    <t>Cust1070</t>
  </si>
  <si>
    <t>Cust1071</t>
  </si>
  <si>
    <t>Cust1072</t>
  </si>
  <si>
    <t>Cust1073</t>
  </si>
  <si>
    <t>Cust1074</t>
  </si>
  <si>
    <t>Cust1075</t>
  </si>
  <si>
    <t>Cust1076</t>
  </si>
  <si>
    <t>Cust1077</t>
  </si>
  <si>
    <t>Cust1078</t>
  </si>
  <si>
    <t>Cust1079</t>
  </si>
  <si>
    <t>Cust1080</t>
  </si>
  <si>
    <t>Cust1081</t>
  </si>
  <si>
    <t>Cust1082</t>
  </si>
  <si>
    <t>Cust1083</t>
  </si>
  <si>
    <t>Cust1084</t>
  </si>
  <si>
    <t>Cust1085</t>
  </si>
  <si>
    <t>Cust1086</t>
  </si>
  <si>
    <t>Tammy Miller Md</t>
  </si>
  <si>
    <t>Cust1087</t>
  </si>
  <si>
    <t>Melissa Duffy Md</t>
  </si>
  <si>
    <t>Cust1088</t>
  </si>
  <si>
    <t>Cust1089</t>
  </si>
  <si>
    <t>Cust1090</t>
  </si>
  <si>
    <t>Cust1091</t>
  </si>
  <si>
    <t>Cust1092</t>
  </si>
  <si>
    <t>Cust1093</t>
  </si>
  <si>
    <t>Cust1094</t>
  </si>
  <si>
    <t>Cust1095</t>
  </si>
  <si>
    <t>Cust1096</t>
  </si>
  <si>
    <t>Cust1097</t>
  </si>
  <si>
    <t>Cust1098</t>
  </si>
  <si>
    <t>Cust1099</t>
  </si>
  <si>
    <t>Cust1100</t>
  </si>
  <si>
    <t>Cust1101</t>
  </si>
  <si>
    <t>Cust1102</t>
  </si>
  <si>
    <t>Cust1103</t>
  </si>
  <si>
    <t>Cust1104</t>
  </si>
  <si>
    <t>Cust1105</t>
  </si>
  <si>
    <t>Cust1106</t>
  </si>
  <si>
    <t>Cust1107</t>
  </si>
  <si>
    <t>Cust1108</t>
  </si>
  <si>
    <t>Cust1109</t>
  </si>
  <si>
    <t>Cust1110</t>
  </si>
  <si>
    <t>Cust1111</t>
  </si>
  <si>
    <t>Cust1112</t>
  </si>
  <si>
    <t>Cust1113</t>
  </si>
  <si>
    <t>Cust1114</t>
  </si>
  <si>
    <t>Cust1115</t>
  </si>
  <si>
    <t>Cust1116</t>
  </si>
  <si>
    <t>Cust1117</t>
  </si>
  <si>
    <t>Cust1118</t>
  </si>
  <si>
    <t>Cust1119</t>
  </si>
  <si>
    <t>Cust1120</t>
  </si>
  <si>
    <t>Lake Tylerfort</t>
  </si>
  <si>
    <t>Cust1121</t>
  </si>
  <si>
    <t>Cust1122</t>
  </si>
  <si>
    <t>Cust1123</t>
  </si>
  <si>
    <t>Cust1124</t>
  </si>
  <si>
    <t>Cust1125</t>
  </si>
  <si>
    <t>Cust1126</t>
  </si>
  <si>
    <t>Cust1127</t>
  </si>
  <si>
    <t>Cust1128</t>
  </si>
  <si>
    <t>Cust1129</t>
  </si>
  <si>
    <t>Cust1130</t>
  </si>
  <si>
    <t xml:space="preserve">   Jonesbury </t>
  </si>
  <si>
    <t>Cust1131</t>
  </si>
  <si>
    <t>Cust1132</t>
  </si>
  <si>
    <t>Cust1133</t>
  </si>
  <si>
    <t>Cust1134</t>
  </si>
  <si>
    <t>Cust1135</t>
  </si>
  <si>
    <t>Cust1136</t>
  </si>
  <si>
    <t>Cust1137</t>
  </si>
  <si>
    <t>Cust1138</t>
  </si>
  <si>
    <t>Cust1139</t>
  </si>
  <si>
    <t>Cust1140</t>
  </si>
  <si>
    <t>Cust1141</t>
  </si>
  <si>
    <t>Cust1142</t>
  </si>
  <si>
    <t>Cust1143</t>
  </si>
  <si>
    <t>Cust1144</t>
  </si>
  <si>
    <t>Cust1145</t>
  </si>
  <si>
    <t>Cust1146</t>
  </si>
  <si>
    <t>Cust1147</t>
  </si>
  <si>
    <t>Cust1148</t>
  </si>
  <si>
    <t>Cust1149</t>
  </si>
  <si>
    <t>Cust1150</t>
  </si>
  <si>
    <t>Cust1151</t>
  </si>
  <si>
    <t>Cust1152</t>
  </si>
  <si>
    <t>Cust1153</t>
  </si>
  <si>
    <t>Cust1154</t>
  </si>
  <si>
    <t>Cust1155</t>
  </si>
  <si>
    <t>Cust1156</t>
  </si>
  <si>
    <t>Cust1157</t>
  </si>
  <si>
    <t>Cust1158</t>
  </si>
  <si>
    <t>Cust1159</t>
  </si>
  <si>
    <t>Cust1160</t>
  </si>
  <si>
    <t>Cust1161</t>
  </si>
  <si>
    <t>Cust1162</t>
  </si>
  <si>
    <t>Cust1163</t>
  </si>
  <si>
    <t>Cust1164</t>
  </si>
  <si>
    <t>Cust1165</t>
  </si>
  <si>
    <t>Cust1166</t>
  </si>
  <si>
    <t>Cust1167</t>
  </si>
  <si>
    <t>Cust1168</t>
  </si>
  <si>
    <t>Cust1169</t>
  </si>
  <si>
    <t>Cust1170</t>
  </si>
  <si>
    <t>Christopher Garcia Dds</t>
  </si>
  <si>
    <t>Cust1171</t>
  </si>
  <si>
    <t>Cust1172</t>
  </si>
  <si>
    <t>Cust1173</t>
  </si>
  <si>
    <t>Cust1174</t>
  </si>
  <si>
    <t>Cust1175</t>
  </si>
  <si>
    <t>Cust1176</t>
  </si>
  <si>
    <t>Cust1177</t>
  </si>
  <si>
    <t>Cust1178</t>
  </si>
  <si>
    <t>Cust1179</t>
  </si>
  <si>
    <t>Cust1180</t>
  </si>
  <si>
    <t>Cust1181</t>
  </si>
  <si>
    <t>Cust1182</t>
  </si>
  <si>
    <t>Cust1183</t>
  </si>
  <si>
    <t>Cust1184</t>
  </si>
  <si>
    <t>Cust1185</t>
  </si>
  <si>
    <t>Cust1186</t>
  </si>
  <si>
    <t>Cust1187</t>
  </si>
  <si>
    <t>Cust1188</t>
  </si>
  <si>
    <t>Cust1189</t>
  </si>
  <si>
    <t>Cust1190</t>
  </si>
  <si>
    <t>Cust1191</t>
  </si>
  <si>
    <t>Cust1192</t>
  </si>
  <si>
    <t>Cust1193</t>
  </si>
  <si>
    <t>Cust1194</t>
  </si>
  <si>
    <t>Cust1195</t>
  </si>
  <si>
    <t>Cust1196</t>
  </si>
  <si>
    <t>Cust1197</t>
  </si>
  <si>
    <t>Cust1198</t>
  </si>
  <si>
    <t>Cust1199</t>
  </si>
  <si>
    <t>Cust1200</t>
  </si>
  <si>
    <t>Cust1201</t>
  </si>
  <si>
    <t>Cust1202</t>
  </si>
  <si>
    <t>Cust1203</t>
  </si>
  <si>
    <t>Cust1204</t>
  </si>
  <si>
    <t>Cust1205</t>
  </si>
  <si>
    <t>Cust1206</t>
  </si>
  <si>
    <t>Cust1207</t>
  </si>
  <si>
    <t>Cust1208</t>
  </si>
  <si>
    <t>Cust1209</t>
  </si>
  <si>
    <t>Cust1210</t>
  </si>
  <si>
    <t>Cust1211</t>
  </si>
  <si>
    <t>Cust1212</t>
  </si>
  <si>
    <t>Cust1213</t>
  </si>
  <si>
    <t>Cust1214</t>
  </si>
  <si>
    <t>Cust1215</t>
  </si>
  <si>
    <t>Cust1216</t>
  </si>
  <si>
    <t>Cust1217</t>
  </si>
  <si>
    <t>Cust1218</t>
  </si>
  <si>
    <t>Cust1219</t>
  </si>
  <si>
    <t>Cust1220</t>
  </si>
  <si>
    <t xml:space="preserve">    Lake Lisa</t>
  </si>
  <si>
    <t>Cust1221</t>
  </si>
  <si>
    <t>Cust1222</t>
  </si>
  <si>
    <t>Cust1223</t>
  </si>
  <si>
    <t>East Jeremy</t>
  </si>
  <si>
    <t>Cust1224</t>
  </si>
  <si>
    <t>Cust1225</t>
  </si>
  <si>
    <t>Cust1226</t>
  </si>
  <si>
    <t>Cust1227</t>
  </si>
  <si>
    <t>Cust1228</t>
  </si>
  <si>
    <t>Cust1229</t>
  </si>
  <si>
    <t>Cust1230</t>
  </si>
  <si>
    <t>Cust1231</t>
  </si>
  <si>
    <t>Cust1232</t>
  </si>
  <si>
    <t>Cust1233</t>
  </si>
  <si>
    <t>Cust1234</t>
  </si>
  <si>
    <t>Cust1235</t>
  </si>
  <si>
    <t>Cust1236</t>
  </si>
  <si>
    <t>Cust1237</t>
  </si>
  <si>
    <t>Cust1238</t>
  </si>
  <si>
    <t>Cust1239</t>
  </si>
  <si>
    <t>Cust1240</t>
  </si>
  <si>
    <t>Cust1241</t>
  </si>
  <si>
    <t>Cust1242</t>
  </si>
  <si>
    <t>Cust1243</t>
  </si>
  <si>
    <t>Cust1244</t>
  </si>
  <si>
    <t>Cust1245</t>
  </si>
  <si>
    <t>Cust1246</t>
  </si>
  <si>
    <t>Cust1247</t>
  </si>
  <si>
    <t>Cust1248</t>
  </si>
  <si>
    <t>Cust1249</t>
  </si>
  <si>
    <t>Cust1250</t>
  </si>
  <si>
    <t>Cust1251</t>
  </si>
  <si>
    <t>Cust1252</t>
  </si>
  <si>
    <t>Cust1253</t>
  </si>
  <si>
    <t>Dr. Ashley Yates Md</t>
  </si>
  <si>
    <t>Cust1254</t>
  </si>
  <si>
    <t>Cust1255</t>
  </si>
  <si>
    <t>Cust1256</t>
  </si>
  <si>
    <t>Cust1257</t>
  </si>
  <si>
    <t>Cust1258</t>
  </si>
  <si>
    <t>Cust1259</t>
  </si>
  <si>
    <t>Cust1260</t>
  </si>
  <si>
    <t>Cust1261</t>
  </si>
  <si>
    <t>Cust1262</t>
  </si>
  <si>
    <t>Cust1263</t>
  </si>
  <si>
    <t>Cust1264</t>
  </si>
  <si>
    <t>Cust1265</t>
  </si>
  <si>
    <t>Cust1266</t>
  </si>
  <si>
    <t>Cust1267</t>
  </si>
  <si>
    <t>Cust1268</t>
  </si>
  <si>
    <t>Cust1269</t>
  </si>
  <si>
    <t>Cust1270</t>
  </si>
  <si>
    <t>Cust1271</t>
  </si>
  <si>
    <t>Daisy Johnson Dds</t>
  </si>
  <si>
    <t>Cust1272</t>
  </si>
  <si>
    <t>Cust1273</t>
  </si>
  <si>
    <t>Cust1274</t>
  </si>
  <si>
    <t>Cust1275</t>
  </si>
  <si>
    <t>Cust1276</t>
  </si>
  <si>
    <t>Cust1277</t>
  </si>
  <si>
    <t>Cust1278</t>
  </si>
  <si>
    <t>Cust1279</t>
  </si>
  <si>
    <t>Cust1280</t>
  </si>
  <si>
    <t>Cust1281</t>
  </si>
  <si>
    <t>Cust1282</t>
  </si>
  <si>
    <t>Cust1283</t>
  </si>
  <si>
    <t>Cust1284</t>
  </si>
  <si>
    <t>Cust1285</t>
  </si>
  <si>
    <t>Cust1286</t>
  </si>
  <si>
    <t>Cust1287</t>
  </si>
  <si>
    <t>Cust1288</t>
  </si>
  <si>
    <t>Cust1289</t>
  </si>
  <si>
    <t>Cust1290</t>
  </si>
  <si>
    <t>Chase Williams Md</t>
  </si>
  <si>
    <t>Cust1291</t>
  </si>
  <si>
    <t>Cust1292</t>
  </si>
  <si>
    <t>Cust1293</t>
  </si>
  <si>
    <t>Cust1294</t>
  </si>
  <si>
    <t>Cust1295</t>
  </si>
  <si>
    <t>Cust1296</t>
  </si>
  <si>
    <t>Cust1297</t>
  </si>
  <si>
    <t>Cust1298</t>
  </si>
  <si>
    <t>Cust1299</t>
  </si>
  <si>
    <t>Cust1300</t>
  </si>
  <si>
    <t>Cust1301</t>
  </si>
  <si>
    <t>Cust1302</t>
  </si>
  <si>
    <t>Cust1303</t>
  </si>
  <si>
    <t>Cust1304</t>
  </si>
  <si>
    <t>Miss Alexandria Li Dvm</t>
  </si>
  <si>
    <t>Cust1305</t>
  </si>
  <si>
    <t>Cust1306</t>
  </si>
  <si>
    <t>Cust1307</t>
  </si>
  <si>
    <t>Cust1308</t>
  </si>
  <si>
    <t>Cust1309</t>
  </si>
  <si>
    <t>Cust1310</t>
  </si>
  <si>
    <t>Cust1311</t>
  </si>
  <si>
    <t>Cust1312</t>
  </si>
  <si>
    <t>Cust1313</t>
  </si>
  <si>
    <t>Cust1314</t>
  </si>
  <si>
    <t>Cust1315</t>
  </si>
  <si>
    <t>Cust1316</t>
  </si>
  <si>
    <t>Cust1317</t>
  </si>
  <si>
    <t>Cust1318</t>
  </si>
  <si>
    <t>Cust1319</t>
  </si>
  <si>
    <t>Cust1320</t>
  </si>
  <si>
    <t>Cust1321</t>
  </si>
  <si>
    <t>Cust1322</t>
  </si>
  <si>
    <t>Cust1323</t>
  </si>
  <si>
    <t>Cust1324</t>
  </si>
  <si>
    <t>Alex Mann Ii</t>
  </si>
  <si>
    <t>Cust1325</t>
  </si>
  <si>
    <t>Cust1326</t>
  </si>
  <si>
    <t>Cust1327</t>
  </si>
  <si>
    <t>Cust1328</t>
  </si>
  <si>
    <t>Cust1329</t>
  </si>
  <si>
    <t>Cust1330</t>
  </si>
  <si>
    <t>Cust1331</t>
  </si>
  <si>
    <t>Cust1332</t>
  </si>
  <si>
    <t>Cust1333</t>
  </si>
  <si>
    <t>Cust1334</t>
  </si>
  <si>
    <t>Cust1335</t>
  </si>
  <si>
    <t>Cust1336</t>
  </si>
  <si>
    <t>Cust1337</t>
  </si>
  <si>
    <t>Cust1338</t>
  </si>
  <si>
    <t>Cust1339</t>
  </si>
  <si>
    <t>Cust1340</t>
  </si>
  <si>
    <t>Cust1341</t>
  </si>
  <si>
    <t>Cust1342</t>
  </si>
  <si>
    <t>Cust1343</t>
  </si>
  <si>
    <t>Cust1344</t>
  </si>
  <si>
    <t>Cust1345</t>
  </si>
  <si>
    <t>Cust1346</t>
  </si>
  <si>
    <t>Cust1347</t>
  </si>
  <si>
    <t>Justin Mason Dds</t>
  </si>
  <si>
    <t>Cust1348</t>
  </si>
  <si>
    <t>Cust1349</t>
  </si>
  <si>
    <t>Cust1350</t>
  </si>
  <si>
    <t>Cust1351</t>
  </si>
  <si>
    <t>Cust1352</t>
  </si>
  <si>
    <t>Cust1353</t>
  </si>
  <si>
    <t>Laura Green</t>
  </si>
  <si>
    <t>Cust1354</t>
  </si>
  <si>
    <t>Cust1355</t>
  </si>
  <si>
    <t>Cust1356</t>
  </si>
  <si>
    <t>Cust1357</t>
  </si>
  <si>
    <t>Cust1358</t>
  </si>
  <si>
    <t>Cust1359</t>
  </si>
  <si>
    <t>Cust1360</t>
  </si>
  <si>
    <t>Cust1361</t>
  </si>
  <si>
    <t>Cust1362</t>
  </si>
  <si>
    <t>Joshua Smith Dvm</t>
  </si>
  <si>
    <t>Cust1363</t>
  </si>
  <si>
    <t>Cust1364</t>
  </si>
  <si>
    <t>Cust1365</t>
  </si>
  <si>
    <t>Cust1366</t>
  </si>
  <si>
    <t>Cust1367</t>
  </si>
  <si>
    <t>Cust1368</t>
  </si>
  <si>
    <t>Cust1369</t>
  </si>
  <si>
    <t>Cust1370</t>
  </si>
  <si>
    <t>Cust1371</t>
  </si>
  <si>
    <t>Cust1372</t>
  </si>
  <si>
    <t>Cust1373</t>
  </si>
  <si>
    <t>Cust1374</t>
  </si>
  <si>
    <t>Cust1375</t>
  </si>
  <si>
    <t>Cust1376</t>
  </si>
  <si>
    <t>Cust1377</t>
  </si>
  <si>
    <t>Cust1378</t>
  </si>
  <si>
    <t>Cust1379</t>
  </si>
  <si>
    <t>Cust1380</t>
  </si>
  <si>
    <t>Cust1381</t>
  </si>
  <si>
    <t>Cust1382</t>
  </si>
  <si>
    <t>Cust1383</t>
  </si>
  <si>
    <t>Cust1384</t>
  </si>
  <si>
    <t>Cust1385</t>
  </si>
  <si>
    <t>Cust1386</t>
  </si>
  <si>
    <t>Cust1387</t>
  </si>
  <si>
    <t>Cust1388</t>
  </si>
  <si>
    <t>Cust1389</t>
  </si>
  <si>
    <t>Cust1390</t>
  </si>
  <si>
    <t>Cust1391</t>
  </si>
  <si>
    <t>Cust1392</t>
  </si>
  <si>
    <t>Cust1393</t>
  </si>
  <si>
    <t>Cust1394</t>
  </si>
  <si>
    <t>Cust1395</t>
  </si>
  <si>
    <t>Cust1396</t>
  </si>
  <si>
    <t>Cust1397</t>
  </si>
  <si>
    <t>Charles Norman Phd</t>
  </si>
  <si>
    <t>Cust1398</t>
  </si>
  <si>
    <t>Cust1399</t>
  </si>
  <si>
    <t>Cust1400</t>
  </si>
  <si>
    <t>Cust1401</t>
  </si>
  <si>
    <t>Cust1402</t>
  </si>
  <si>
    <t>Cust1403</t>
  </si>
  <si>
    <t>Cust1404</t>
  </si>
  <si>
    <t>Cust1405</t>
  </si>
  <si>
    <t>Cust1406</t>
  </si>
  <si>
    <t>Cust1407</t>
  </si>
  <si>
    <t>Cust1408</t>
  </si>
  <si>
    <t>Cust1409</t>
  </si>
  <si>
    <t>Cust1410</t>
  </si>
  <si>
    <t>Cust1411</t>
  </si>
  <si>
    <t>Cust1412</t>
  </si>
  <si>
    <t>Cust1413</t>
  </si>
  <si>
    <t>Cust1414</t>
  </si>
  <si>
    <t>Cust1415</t>
  </si>
  <si>
    <t>Cust1416</t>
  </si>
  <si>
    <t>Cust1417</t>
  </si>
  <si>
    <t>Cust1418</t>
  </si>
  <si>
    <t>Cust1419</t>
  </si>
  <si>
    <t>Cust1420</t>
  </si>
  <si>
    <t>Dr. Tamara White Md</t>
  </si>
  <si>
    <t>Cust1421</t>
  </si>
  <si>
    <t>Cust1422</t>
  </si>
  <si>
    <t>Brittany Edwards Dds</t>
  </si>
  <si>
    <t>Cust1423</t>
  </si>
  <si>
    <t>Cust1424</t>
  </si>
  <si>
    <t>Cust1425</t>
  </si>
  <si>
    <t>Cust1426</t>
  </si>
  <si>
    <t>Cust1427</t>
  </si>
  <si>
    <t>Cust1428</t>
  </si>
  <si>
    <t>Cust1429</t>
  </si>
  <si>
    <t>Cust1430</t>
  </si>
  <si>
    <t>Cust1431</t>
  </si>
  <si>
    <t>Cust1432</t>
  </si>
  <si>
    <t>Cust1433</t>
  </si>
  <si>
    <t>Cust1434</t>
  </si>
  <si>
    <t>Cust1435</t>
  </si>
  <si>
    <t>Cust1436</t>
  </si>
  <si>
    <t>Cust1437</t>
  </si>
  <si>
    <t>Cust1438</t>
  </si>
  <si>
    <t>Cust1439</t>
  </si>
  <si>
    <t>Cust1440</t>
  </si>
  <si>
    <t>Cust1441</t>
  </si>
  <si>
    <t>Cust1442</t>
  </si>
  <si>
    <t>Cust1443</t>
  </si>
  <si>
    <t>Cust1444</t>
  </si>
  <si>
    <t>Cust1445</t>
  </si>
  <si>
    <t>Cust1446</t>
  </si>
  <si>
    <t>Cust1447</t>
  </si>
  <si>
    <t>Cust1448</t>
  </si>
  <si>
    <t>Cust1449</t>
  </si>
  <si>
    <t>Cust1450</t>
  </si>
  <si>
    <t>Cust1451</t>
  </si>
  <si>
    <t>Cust1452</t>
  </si>
  <si>
    <t>Cust1453</t>
  </si>
  <si>
    <t>Cust1454</t>
  </si>
  <si>
    <t>Cust1455</t>
  </si>
  <si>
    <t>Cust1456</t>
  </si>
  <si>
    <t>Cust1457</t>
  </si>
  <si>
    <t>Cust1458</t>
  </si>
  <si>
    <t>Cust1459</t>
  </si>
  <si>
    <t>Cust1460</t>
  </si>
  <si>
    <t>Cust1461</t>
  </si>
  <si>
    <t>Cust1462</t>
  </si>
  <si>
    <t>Cust1463</t>
  </si>
  <si>
    <t>Cust1464</t>
  </si>
  <si>
    <t>Cust1465</t>
  </si>
  <si>
    <t>Cust1466</t>
  </si>
  <si>
    <t>Cust1467</t>
  </si>
  <si>
    <t>Cust1468</t>
  </si>
  <si>
    <t>Cust1469</t>
  </si>
  <si>
    <t>Cust1470</t>
  </si>
  <si>
    <t>Cust1471</t>
  </si>
  <si>
    <t>Cust1472</t>
  </si>
  <si>
    <t>Cust1473</t>
  </si>
  <si>
    <t>Cust1474</t>
  </si>
  <si>
    <t>Cust1475</t>
  </si>
  <si>
    <t>Cust1476</t>
  </si>
  <si>
    <t>Cust1477</t>
  </si>
  <si>
    <t>Cust1478</t>
  </si>
  <si>
    <t>Earl Smith Dds</t>
  </si>
  <si>
    <t>Cust1479</t>
  </si>
  <si>
    <t>Cust1480</t>
  </si>
  <si>
    <t>Cust1481</t>
  </si>
  <si>
    <t>Cust1482</t>
  </si>
  <si>
    <t>Cust1483</t>
  </si>
  <si>
    <t>Cust1484</t>
  </si>
  <si>
    <t>Cust1485</t>
  </si>
  <si>
    <t>Cust1486</t>
  </si>
  <si>
    <t>Cust1487</t>
  </si>
  <si>
    <t>Cust1488</t>
  </si>
  <si>
    <t>Cust1489</t>
  </si>
  <si>
    <t>Cust1490</t>
  </si>
  <si>
    <t>Cust1491</t>
  </si>
  <si>
    <t>Cust1492</t>
  </si>
  <si>
    <t>Cust1493</t>
  </si>
  <si>
    <t>Cust1494</t>
  </si>
  <si>
    <t>Cust1495</t>
  </si>
  <si>
    <t>Cust1496</t>
  </si>
  <si>
    <t>Cust1497</t>
  </si>
  <si>
    <t>Cust1498</t>
  </si>
  <si>
    <t>Cust1499</t>
  </si>
  <si>
    <t>Loyalty_Level clean</t>
  </si>
  <si>
    <t>UnKno</t>
  </si>
  <si>
    <t>Prod0</t>
  </si>
  <si>
    <t>Prod1</t>
  </si>
  <si>
    <t>Men'S Graphic T-Shirt</t>
  </si>
  <si>
    <t>Prod2</t>
  </si>
  <si>
    <t>Women'S Casual Hoodie</t>
  </si>
  <si>
    <t>Prod3</t>
  </si>
  <si>
    <t>Men'S Running Jacket</t>
  </si>
  <si>
    <t>Prod4</t>
  </si>
  <si>
    <t>Women'S Yoga Pants</t>
  </si>
  <si>
    <t>Prod5</t>
  </si>
  <si>
    <t>Men'S Leather Belt</t>
  </si>
  <si>
    <t>Baldwin, Garza And Gonzalez</t>
  </si>
  <si>
    <t>Prod6</t>
  </si>
  <si>
    <t>Davidson Plc</t>
  </si>
  <si>
    <t>Prod7</t>
  </si>
  <si>
    <t>Led Table Lamp</t>
  </si>
  <si>
    <t>Harrell Llc</t>
  </si>
  <si>
    <t>Prod8</t>
  </si>
  <si>
    <t>Prod9</t>
  </si>
  <si>
    <t>Hill Plc</t>
  </si>
  <si>
    <t>Prod10</t>
  </si>
  <si>
    <t>Prod11</t>
  </si>
  <si>
    <t>Hd Smart Tv Stick</t>
  </si>
  <si>
    <t>Gibson, Hobbs And Weaver</t>
  </si>
  <si>
    <t>Prod12</t>
  </si>
  <si>
    <t>Rice Llc</t>
  </si>
  <si>
    <t>Prod13</t>
  </si>
  <si>
    <t>Usb-C Fast Charger</t>
  </si>
  <si>
    <t>Prod14</t>
  </si>
  <si>
    <t>Luna, Anderson And Bowman</t>
  </si>
  <si>
    <t>Prod15</t>
  </si>
  <si>
    <t>Thomas Llc</t>
  </si>
  <si>
    <t>Prod16</t>
  </si>
  <si>
    <t>Prod17</t>
  </si>
  <si>
    <t>Ford, Murphy And Wilson</t>
  </si>
  <si>
    <t>Prod18</t>
  </si>
  <si>
    <t>Women'S Denim Jeans</t>
  </si>
  <si>
    <t>Prod19</t>
  </si>
  <si>
    <t>Prod20</t>
  </si>
  <si>
    <t>Prod21</t>
  </si>
  <si>
    <t>Prod22</t>
  </si>
  <si>
    <t>Flores, Pineda And Rodriguez</t>
  </si>
  <si>
    <t>Prod23</t>
  </si>
  <si>
    <t>Men'S Formal Shirt</t>
  </si>
  <si>
    <t>Moon, Mora And Santos</t>
  </si>
  <si>
    <t>Prod24</t>
  </si>
  <si>
    <t>Prod25</t>
  </si>
  <si>
    <t>Women'S Scarf Set</t>
  </si>
  <si>
    <t>Brown And Sons</t>
  </si>
  <si>
    <t>Prod26</t>
  </si>
  <si>
    <t>Prod27</t>
  </si>
  <si>
    <t>Khan, Jones And Paul</t>
  </si>
  <si>
    <t>Prod28</t>
  </si>
  <si>
    <t>Prod29</t>
  </si>
  <si>
    <t>Prod30</t>
  </si>
  <si>
    <t>Stevens, Fernandez And Martin</t>
  </si>
  <si>
    <t>Prod31</t>
  </si>
  <si>
    <t>Prod32</t>
  </si>
  <si>
    <t>Prod33</t>
  </si>
  <si>
    <t>Prod34</t>
  </si>
  <si>
    <t>Lucero Llc</t>
  </si>
  <si>
    <t>Prod35</t>
  </si>
  <si>
    <t>Jones Llc</t>
  </si>
  <si>
    <t>Prod36</t>
  </si>
  <si>
    <t>Women'S Summer Dress</t>
  </si>
  <si>
    <t>Prod37</t>
  </si>
  <si>
    <t>Men'S Casual Sneakers</t>
  </si>
  <si>
    <t>Prod38</t>
  </si>
  <si>
    <t>Prod39</t>
  </si>
  <si>
    <t>Cummings And Sons</t>
  </si>
  <si>
    <t>Prod40</t>
  </si>
  <si>
    <t>Prod41</t>
  </si>
  <si>
    <t>Carroll, Long And Mendoza</t>
  </si>
  <si>
    <t>Prod42</t>
  </si>
  <si>
    <t>Smart Home Wifi Camera</t>
  </si>
  <si>
    <t>Holmes Llc</t>
  </si>
  <si>
    <t>Prod43</t>
  </si>
  <si>
    <t>Usb External Hard Drive</t>
  </si>
  <si>
    <t>Prod44</t>
  </si>
  <si>
    <t>Prod45</t>
  </si>
  <si>
    <t>Bridges, Banks And Cummings</t>
  </si>
  <si>
    <t>Prod46</t>
  </si>
  <si>
    <t>Men'S Winter Jacket</t>
  </si>
  <si>
    <t>Kelly, Smith And Perez</t>
  </si>
  <si>
    <t>Prod47</t>
  </si>
  <si>
    <t>Prod48</t>
  </si>
  <si>
    <t>Byrd, Stewart And Valdez</t>
  </si>
  <si>
    <t>Prod49</t>
  </si>
  <si>
    <t>Men'S Roll-On Perfume</t>
  </si>
  <si>
    <t>Sullivan And Sons</t>
  </si>
  <si>
    <t>Prod50</t>
  </si>
  <si>
    <t>Prod51</t>
  </si>
  <si>
    <t>Hdmi Cable – 2M</t>
  </si>
  <si>
    <t>Bautista, Green And Hale</t>
  </si>
  <si>
    <t>Prod52</t>
  </si>
  <si>
    <t>Prod53</t>
  </si>
  <si>
    <t>Men'S Track Pants</t>
  </si>
  <si>
    <t>Hamilton, Woods And Walker</t>
  </si>
  <si>
    <t>Prod54</t>
  </si>
  <si>
    <t>Prod55</t>
  </si>
  <si>
    <t>Hatfield, Baird And Torres</t>
  </si>
  <si>
    <t>Prod56</t>
  </si>
  <si>
    <t>Hernandez, Kennedy And Porter</t>
  </si>
  <si>
    <t>Prod57</t>
  </si>
  <si>
    <t>Atkinson, Camacho And Oliver</t>
  </si>
  <si>
    <t>Prod58</t>
  </si>
  <si>
    <t>Prod59</t>
  </si>
  <si>
    <t>Men'S Hair Styling Gel</t>
  </si>
  <si>
    <t>Prod60</t>
  </si>
  <si>
    <t>Gibson, Green And Lopez</t>
  </si>
  <si>
    <t>Prod61</t>
  </si>
  <si>
    <t>Lopez Llc</t>
  </si>
  <si>
    <t>Prod62</t>
  </si>
  <si>
    <t>Murray, Gould And Ware</t>
  </si>
  <si>
    <t>Prod63</t>
  </si>
  <si>
    <t>Prod64</t>
  </si>
  <si>
    <t>Prod65</t>
  </si>
  <si>
    <t>Adjustable Dumbbells 20Kg</t>
  </si>
  <si>
    <t>Montgomery, Benton And Miller</t>
  </si>
  <si>
    <t>Prod66</t>
  </si>
  <si>
    <t>Women'S Hair Dryer Brush</t>
  </si>
  <si>
    <t>Torres, Spencer And Potter</t>
  </si>
  <si>
    <t>Prod67</t>
  </si>
  <si>
    <t>Smart Led Light Strip</t>
  </si>
  <si>
    <t>Prod68</t>
  </si>
  <si>
    <t>Wolfe, Ross And Hester</t>
  </si>
  <si>
    <t>Prod69</t>
  </si>
  <si>
    <t>Men'S Sports Shorts</t>
  </si>
  <si>
    <t>Prod70</t>
  </si>
  <si>
    <t>Prod71</t>
  </si>
  <si>
    <t>Prod72</t>
  </si>
  <si>
    <t>Davis Plc</t>
  </si>
  <si>
    <t>Prod73</t>
  </si>
  <si>
    <t>Prod74</t>
  </si>
  <si>
    <t>Prod75</t>
  </si>
  <si>
    <t>Women'S Ankle Boots</t>
  </si>
  <si>
    <t>Poole Plc</t>
  </si>
  <si>
    <t>Prod76</t>
  </si>
  <si>
    <t>Prod77</t>
  </si>
  <si>
    <t>Wifi Mesh Router</t>
  </si>
  <si>
    <t>White, Reeves And Woods</t>
  </si>
  <si>
    <t>Prod78</t>
  </si>
  <si>
    <t>Prod79</t>
  </si>
  <si>
    <t>Prod80</t>
  </si>
  <si>
    <t>Prod81</t>
  </si>
  <si>
    <t>Prod82</t>
  </si>
  <si>
    <t>Prod83</t>
  </si>
  <si>
    <t>Prod84</t>
  </si>
  <si>
    <t>Prod85</t>
  </si>
  <si>
    <t>Women'S Beanie Hat</t>
  </si>
  <si>
    <t>Prod86</t>
  </si>
  <si>
    <t>Taylor, Dodson And Johnston</t>
  </si>
  <si>
    <t>Prod87</t>
  </si>
  <si>
    <t>Led Bedside Lamp</t>
  </si>
  <si>
    <t>Aguilar, Horton And Lewis</t>
  </si>
  <si>
    <t>Prod88</t>
  </si>
  <si>
    <t>Prod89</t>
  </si>
  <si>
    <t>Prod90</t>
  </si>
  <si>
    <t>Gaming Mouse Pad Xl</t>
  </si>
  <si>
    <t>Sharp, Taylor And Rodriguez</t>
  </si>
  <si>
    <t>Prod91</t>
  </si>
  <si>
    <t>Women'S High Heels</t>
  </si>
  <si>
    <t>Prod92</t>
  </si>
  <si>
    <t>Green, Powell And Palmer</t>
  </si>
  <si>
    <t>Prod93</t>
  </si>
  <si>
    <t>Usb-C Laptop Charger</t>
  </si>
  <si>
    <t>Martin Llc</t>
  </si>
  <si>
    <t>Prod94</t>
  </si>
  <si>
    <t>Prod95</t>
  </si>
  <si>
    <t>Prod96</t>
  </si>
  <si>
    <t>Women'S Formal Blazer</t>
  </si>
  <si>
    <t>Phillips And Sons</t>
  </si>
  <si>
    <t>Prod97</t>
  </si>
  <si>
    <t>Khan Llc</t>
  </si>
  <si>
    <t>Prod98</t>
  </si>
  <si>
    <t>Prod99</t>
  </si>
  <si>
    <t>Cost_clean</t>
  </si>
  <si>
    <t xml:space="preserve">Stock_clean </t>
  </si>
  <si>
    <t>Store0</t>
  </si>
  <si>
    <t>EAST</t>
  </si>
  <si>
    <t>Store1</t>
  </si>
  <si>
    <t>Martinez, Adkins And Johnson</t>
  </si>
  <si>
    <t>NORTH</t>
  </si>
  <si>
    <t>Store2</t>
  </si>
  <si>
    <t>SOUTH</t>
  </si>
  <si>
    <t>Store3</t>
  </si>
  <si>
    <t>Store4</t>
  </si>
  <si>
    <t>Store5</t>
  </si>
  <si>
    <t>Store6</t>
  </si>
  <si>
    <t>Store7</t>
  </si>
  <si>
    <t>Store8</t>
  </si>
  <si>
    <t>Bean, Jones And Park</t>
  </si>
  <si>
    <t>WEST</t>
  </si>
  <si>
    <t>Store9</t>
  </si>
  <si>
    <t>Moore, Padilla And Butler</t>
  </si>
  <si>
    <t>Store10</t>
  </si>
  <si>
    <t>Hill, Wagner And Ballard</t>
  </si>
  <si>
    <t>Store11</t>
  </si>
  <si>
    <t>Store12</t>
  </si>
  <si>
    <t>Thomas, Bridges And Harris</t>
  </si>
  <si>
    <t>Store13</t>
  </si>
  <si>
    <t>Gardner, Humphrey And Contreras</t>
  </si>
  <si>
    <t>Store14</t>
  </si>
  <si>
    <t>Store15</t>
  </si>
  <si>
    <t>Shelton Plc</t>
  </si>
  <si>
    <t>Store16</t>
  </si>
  <si>
    <t>Store17</t>
  </si>
  <si>
    <t>Store18</t>
  </si>
  <si>
    <t>Store19</t>
  </si>
  <si>
    <t>Sale0</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</si>
  <si>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</si>
  <si>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</si>
  <si>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</si>
  <si>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</si>
  <si>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</si>
  <si>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</si>
  <si>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</si>
  <si>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</si>
  <si>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</si>
  <si>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</si>
  <si>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</si>
  <si>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</si>
  <si>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</si>
  <si>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</si>
  <si>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</si>
  <si>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</si>
  <si>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</si>
  <si>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</si>
  <si>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</si>
  <si>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</si>
  <si>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</si>
  <si>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</si>
  <si>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</si>
  <si>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</si>
  <si>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</si>
  <si>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</si>
  <si>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</si>
  <si>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</si>
  <si>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</si>
  <si>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</si>
  <si>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</si>
  <si>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</si>
  <si>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</si>
  <si>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</si>
  <si>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</si>
  <si>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</si>
  <si>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</si>
  <si>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</si>
  <si>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</si>
  <si>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</si>
  <si>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</si>
  <si>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</si>
  <si>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</si>
  <si>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</si>
  <si>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</si>
  <si>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</si>
  <si>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</si>
  <si>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</si>
  <si>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</si>
  <si>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</si>
  <si>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</si>
  <si>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</si>
  <si>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</si>
  <si>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</si>
  <si>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</si>
  <si>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</si>
  <si>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</si>
  <si>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</si>
  <si>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</si>
  <si>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</si>
  <si>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</si>
  <si>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</si>
  <si>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</si>
  <si>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</si>
  <si>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</si>
  <si>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</si>
  <si>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</si>
  <si>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</si>
  <si>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</si>
  <si>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</si>
  <si>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</si>
  <si>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</si>
  <si>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</si>
  <si>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</si>
  <si>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</si>
  <si>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</si>
  <si>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</si>
  <si>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</si>
  <si>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</si>
  <si>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</si>
  <si>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</si>
  <si>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</si>
  <si>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</si>
  <si>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</si>
  <si>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</si>
  <si>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</si>
  <si>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</si>
  <si>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</si>
  <si>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</si>
  <si>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</si>
  <si>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</si>
  <si>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</si>
  <si>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</si>
  <si>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</si>
  <si>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</si>
  <si>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</si>
  <si>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</si>
  <si>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</si>
  <si>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</si>
  <si>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</si>
  <si>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</si>
  <si>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</si>
  <si>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</si>
  <si>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</si>
  <si>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</si>
  <si>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</si>
  <si>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</si>
  <si>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</si>
  <si>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</si>
  <si>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</si>
  <si>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</si>
  <si>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</si>
  <si>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</si>
  <si>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</si>
  <si>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</si>
  <si>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</si>
  <si>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</si>
  <si>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</si>
  <si>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</si>
  <si>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</si>
  <si>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</si>
  <si>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</si>
  <si>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</si>
  <si>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</si>
  <si>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</si>
  <si>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</si>
  <si>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</si>
  <si>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</si>
  <si>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</si>
  <si>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</si>
  <si>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</si>
  <si>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</si>
  <si>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</si>
  <si>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</si>
  <si>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</si>
  <si>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</si>
  <si>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</si>
  <si>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</si>
  <si>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</si>
  <si>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</si>
  <si>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</si>
  <si>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</si>
  <si>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</si>
  <si>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</si>
  <si>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</si>
  <si>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</si>
  <si>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</si>
  <si>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</si>
  <si>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</si>
  <si>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</si>
  <si>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</si>
  <si>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</si>
  <si>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</si>
  <si>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</si>
  <si>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</si>
  <si>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</si>
  <si>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</si>
  <si>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</si>
  <si>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</si>
  <si>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</si>
  <si>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</si>
  <si>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</si>
  <si>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</si>
  <si>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</si>
  <si>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</si>
  <si>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</si>
  <si>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</si>
  <si>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</si>
  <si>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</si>
  <si>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</si>
  <si>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</si>
  <si>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</si>
  <si>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</si>
  <si>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</si>
  <si>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</si>
  <si>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</si>
  <si>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</si>
  <si>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</si>
  <si>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</si>
  <si>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</si>
  <si>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</si>
  <si>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</si>
  <si>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</si>
  <si>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</si>
  <si>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</si>
  <si>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</si>
  <si>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</si>
  <si>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</si>
  <si>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</si>
  <si>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</si>
  <si>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</si>
  <si>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</si>
  <si>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</si>
  <si>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</si>
  <si>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</si>
  <si>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</si>
  <si>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</si>
  <si>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</si>
  <si>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</si>
  <si>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</si>
  <si>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</si>
  <si>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</si>
  <si>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</si>
  <si>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</si>
  <si>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</si>
  <si>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</si>
  <si>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</si>
  <si>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</si>
  <si>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</si>
  <si>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</si>
  <si>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</si>
  <si>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</si>
  <si>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</si>
  <si>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</si>
  <si>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</si>
  <si>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</si>
  <si>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</si>
  <si>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</si>
  <si>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</si>
  <si>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</si>
  <si>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</si>
  <si>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</si>
  <si>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</si>
  <si>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</si>
  <si>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</si>
  <si>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</si>
  <si>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</si>
  <si>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</si>
  <si>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</si>
  <si>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</si>
  <si>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</si>
  <si>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</si>
  <si>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</si>
  <si>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</si>
  <si>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</si>
  <si>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</si>
  <si>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</si>
  <si>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</si>
  <si>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</si>
  <si>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</si>
  <si>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</si>
  <si>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</si>
  <si>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</si>
  <si>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</si>
  <si>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</si>
  <si>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</si>
  <si>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</si>
  <si>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</si>
  <si>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</si>
  <si>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</si>
  <si>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</si>
  <si>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</si>
  <si>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</si>
  <si>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</si>
  <si>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</si>
  <si>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</si>
  <si>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</si>
  <si>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</si>
  <si>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</si>
  <si>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</si>
  <si>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</si>
  <si>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</si>
  <si>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</si>
  <si>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</si>
  <si>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</si>
  <si>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</si>
  <si>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</si>
  <si>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</si>
  <si>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</si>
  <si>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</si>
  <si>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</si>
  <si>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</si>
  <si>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</si>
  <si>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</si>
  <si>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</si>
  <si>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</si>
  <si>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</si>
  <si>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</si>
  <si>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</si>
  <si>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</si>
  <si>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</si>
  <si>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</si>
  <si>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</si>
  <si>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</si>
  <si>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</si>
  <si>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</si>
  <si>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</si>
  <si>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</si>
  <si>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</si>
  <si>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</si>
  <si>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</si>
  <si>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</si>
  <si>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</si>
  <si>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</si>
  <si>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</si>
  <si>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</si>
  <si>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</si>
  <si>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</si>
  <si>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</si>
  <si>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</si>
  <si>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</si>
  <si>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</si>
  <si>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</si>
  <si>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</si>
  <si>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</si>
  <si>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</si>
  <si>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</si>
  <si>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</si>
  <si>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</si>
  <si>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</si>
  <si>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</si>
  <si>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</si>
  <si>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</si>
  <si>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</si>
  <si>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</si>
  <si>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</si>
  <si>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</si>
  <si>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</si>
  <si>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</si>
  <si>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</si>
  <si>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</si>
  <si>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</si>
  <si>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</si>
  <si>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</si>
  <si>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</si>
  <si>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</si>
  <si>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</si>
  <si>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</si>
  <si>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</si>
  <si>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</si>
  <si>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</si>
  <si>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</si>
  <si>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</si>
  <si>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</si>
  <si>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</si>
  <si>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</si>
  <si>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</si>
  <si>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</si>
  <si>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</si>
  <si>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</si>
  <si>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</si>
  <si>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</si>
  <si>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</si>
  <si>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</si>
  <si>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</si>
  <si>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</si>
  <si>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</si>
  <si>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</si>
  <si>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</si>
  <si>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</si>
  <si>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</si>
  <si>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</si>
  <si>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</si>
  <si>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</si>
  <si>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</si>
  <si>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</si>
  <si>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</si>
  <si>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</si>
  <si>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</si>
  <si>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</si>
  <si>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</si>
  <si>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</si>
  <si>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</si>
  <si>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</si>
  <si>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</si>
  <si>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</si>
  <si>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</si>
  <si>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</si>
  <si>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</si>
  <si>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</si>
  <si>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</si>
  <si>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</si>
  <si>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</si>
  <si>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</si>
  <si>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</si>
  <si>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</si>
  <si>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</si>
  <si>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</si>
  <si>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</si>
  <si>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</si>
  <si>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</si>
  <si>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</si>
  <si>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</si>
  <si>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</si>
  <si>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</si>
  <si>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</si>
  <si>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</si>
  <si>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</si>
  <si>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</si>
  <si>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</si>
  <si>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</si>
  <si>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</si>
  <si>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</si>
  <si>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</si>
  <si>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</si>
  <si>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</si>
  <si>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</si>
  <si>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</si>
  <si>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</si>
  <si>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</si>
  <si>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</si>
  <si>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</si>
  <si>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</si>
  <si>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</si>
  <si>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</si>
  <si>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</si>
  <si>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</si>
  <si>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</si>
  <si>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</si>
  <si>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</si>
  <si>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</si>
  <si>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</si>
  <si>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</si>
  <si>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</si>
  <si>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</si>
  <si>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</si>
  <si>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</si>
  <si>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</si>
  <si>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</si>
  <si>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</si>
  <si>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</si>
  <si>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</si>
  <si>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</si>
  <si>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</si>
  <si>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</si>
  <si>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</si>
  <si>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</si>
  <si>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</si>
  <si>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</si>
  <si>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</si>
  <si>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</si>
  <si>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</si>
  <si>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</si>
  <si>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</si>
  <si>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</si>
  <si>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</si>
  <si>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</si>
  <si>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</si>
  <si>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</si>
  <si>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</si>
  <si>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</si>
  <si>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</si>
  <si>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</si>
  <si>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</si>
  <si>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</si>
  <si>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</si>
  <si>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</si>
  <si>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</si>
  <si>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</si>
  <si>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</si>
  <si>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</si>
  <si>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</si>
  <si>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</si>
  <si>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</si>
  <si>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</si>
  <si>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</si>
  <si>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</si>
  <si>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</si>
  <si>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</si>
  <si>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</si>
  <si>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</si>
  <si>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</si>
  <si>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</si>
  <si>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</si>
  <si>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</si>
  <si>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</si>
  <si>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</si>
  <si>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</si>
  <si>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</si>
  <si>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</si>
  <si>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</si>
  <si>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</si>
  <si>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</si>
  <si>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</si>
  <si>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</si>
  <si>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</si>
  <si>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</si>
  <si>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</si>
  <si>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</si>
  <si>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</si>
  <si>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</si>
  <si>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</si>
  <si>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</si>
  <si>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</si>
  <si>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</si>
  <si>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</si>
  <si>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</si>
  <si>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</si>
  <si>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</si>
  <si>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</si>
  <si>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</si>
  <si>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</si>
  <si>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</si>
  <si>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</si>
  <si>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</si>
  <si>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</si>
  <si>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</si>
  <si>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</si>
  <si>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</si>
  <si>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</si>
  <si>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</si>
  <si>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</si>
  <si>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</si>
  <si>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</si>
  <si>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</si>
  <si>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</si>
  <si>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</si>
  <si>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</si>
  <si>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</si>
  <si>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</si>
  <si>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</si>
  <si>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</si>
  <si>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</si>
  <si>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</si>
  <si>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</si>
  <si>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</si>
  <si>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</si>
  <si>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</si>
  <si>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</si>
  <si>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</si>
  <si>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</si>
  <si>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</si>
  <si>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</si>
  <si>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</si>
  <si>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</si>
  <si>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</si>
  <si>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</si>
  <si>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</si>
  <si>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</si>
  <si>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</si>
  <si>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</si>
  <si>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</si>
  <si>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</si>
  <si>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</si>
  <si>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</si>
  <si>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</si>
  <si>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</si>
  <si>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</si>
  <si>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</si>
  <si>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</si>
  <si>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</si>
  <si>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</si>
  <si>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</si>
  <si>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</si>
  <si>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</si>
  <si>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</si>
  <si>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</si>
  <si>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</si>
  <si>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</si>
  <si>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</si>
  <si>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</si>
  <si>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</si>
  <si>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</si>
  <si>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</si>
  <si>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</si>
  <si>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</si>
  <si>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</si>
  <si>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</si>
  <si>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</si>
  <si>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</si>
  <si>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</si>
  <si>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</si>
  <si>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</si>
  <si>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</si>
  <si>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</si>
  <si>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</si>
  <si>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</si>
  <si>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</si>
  <si>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</si>
  <si>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</si>
  <si>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</si>
  <si>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</si>
  <si>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</si>
  <si>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</si>
  <si>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</si>
  <si>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</si>
  <si>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</si>
  <si>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</si>
  <si>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</si>
  <si>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</si>
  <si>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</si>
  <si>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</si>
  <si>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</si>
  <si>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</si>
  <si>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</si>
  <si>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</si>
  <si>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</si>
  <si>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</si>
  <si>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</si>
  <si>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</si>
  <si>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</si>
  <si>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</si>
  <si>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</si>
  <si>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</si>
  <si>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</si>
  <si>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</si>
  <si>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</si>
  <si>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</si>
  <si>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</si>
  <si>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</si>
  <si>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</si>
  <si>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</si>
  <si>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</si>
  <si>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</si>
  <si>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</si>
  <si>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</si>
  <si>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</si>
  <si>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</si>
  <si>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</si>
  <si>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</si>
  <si>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</si>
  <si>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</si>
  <si>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</si>
  <si>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</si>
  <si>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</si>
  <si>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</si>
  <si>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</si>
  <si>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</si>
  <si>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</si>
  <si>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</si>
  <si>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</si>
  <si>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</si>
  <si>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</si>
  <si>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</si>
  <si>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</si>
  <si>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</si>
  <si>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</si>
  <si>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</si>
  <si>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</si>
  <si>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</si>
  <si>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</si>
  <si>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</si>
  <si>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</si>
  <si>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</si>
  <si>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</si>
  <si>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</si>
  <si>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</si>
  <si>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</si>
  <si>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</si>
  <si>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</si>
  <si>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</si>
  <si>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</si>
  <si>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</si>
  <si>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</si>
  <si>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</si>
  <si>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</si>
  <si>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</si>
  <si>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</si>
  <si>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</si>
  <si>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</si>
  <si>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</si>
  <si>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</si>
  <si>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</si>
  <si>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</si>
  <si>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</si>
  <si>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</si>
  <si>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</si>
  <si>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</si>
  <si>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</si>
  <si>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</si>
  <si>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</si>
  <si>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</si>
  <si>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</si>
  <si>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</si>
  <si>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</si>
  <si>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</si>
  <si>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</si>
  <si>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</si>
  <si>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</si>
  <si>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</si>
  <si>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</si>
  <si>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</si>
  <si>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</si>
  <si>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</si>
  <si>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</si>
  <si>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</si>
  <si>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</si>
  <si>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</si>
  <si>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</si>
  <si>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</si>
  <si>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</si>
  <si>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</si>
  <si>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</si>
  <si>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</si>
  <si>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</si>
  <si>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</si>
  <si>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</si>
  <si>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</si>
  <si>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</si>
  <si>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</si>
  <si>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</si>
  <si>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</si>
  <si>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</si>
  <si>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</si>
  <si>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</si>
  <si>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</si>
  <si>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</si>
  <si>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</si>
  <si>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</si>
  <si>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</si>
  <si>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</si>
  <si>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</si>
  <si>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</si>
  <si>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</si>
  <si>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</si>
  <si>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</si>
  <si>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</si>
  <si>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</si>
  <si>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</si>
  <si>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</si>
  <si>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</si>
  <si>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</si>
  <si>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</si>
  <si>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</si>
  <si>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</si>
  <si>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</si>
  <si>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</si>
  <si>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</si>
  <si>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</si>
  <si>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</si>
  <si>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</si>
  <si>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</si>
  <si>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</si>
  <si>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</si>
  <si>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</si>
  <si>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</si>
  <si>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</si>
  <si>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</si>
  <si>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</si>
  <si>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</si>
  <si>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</si>
  <si>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</si>
  <si>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</si>
  <si>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</si>
  <si>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</si>
  <si>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</si>
  <si>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</si>
  <si>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</si>
  <si>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</si>
  <si>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</si>
  <si>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</si>
  <si>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</si>
  <si>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</si>
  <si>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</si>
  <si>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</si>
  <si>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</si>
  <si>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</si>
  <si>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</si>
  <si>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</si>
  <si>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</si>
  <si>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</si>
  <si>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</si>
  <si>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</si>
  <si>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</si>
  <si>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</si>
  <si>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</si>
  <si>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</si>
  <si>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</si>
  <si>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</si>
  <si>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</si>
  <si>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</si>
  <si>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</si>
  <si>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</si>
  <si>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</si>
  <si>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</si>
  <si>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</si>
  <si>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</si>
  <si>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</si>
  <si>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</si>
  <si>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</si>
  <si>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</si>
  <si>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</si>
  <si>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</si>
  <si>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</si>
  <si>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</si>
  <si>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</si>
  <si>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</si>
  <si>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</si>
  <si>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</si>
  <si>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</si>
  <si>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</si>
  <si>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</si>
  <si>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</si>
  <si>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</si>
  <si>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</si>
  <si>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</si>
  <si>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</si>
  <si>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</si>
  <si>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</si>
  <si>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</si>
  <si>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</si>
  <si>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</si>
  <si>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</si>
  <si>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</si>
  <si>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</si>
  <si>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</si>
  <si>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</si>
  <si>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</si>
  <si>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</si>
  <si>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</si>
  <si>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</si>
  <si>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</si>
  <si>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</si>
  <si>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</si>
  <si>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</si>
  <si>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</si>
  <si>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</si>
  <si>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</si>
  <si>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</si>
  <si>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</si>
  <si>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</si>
  <si>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</si>
  <si>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</si>
  <si>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</si>
  <si>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</si>
  <si>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</si>
  <si>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</si>
  <si>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</si>
  <si>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</si>
  <si>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</si>
  <si>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</si>
  <si>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</si>
  <si>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</si>
  <si>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</si>
  <si>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</si>
  <si>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</si>
  <si>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</si>
  <si>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</si>
  <si>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</si>
  <si>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</si>
  <si>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</si>
  <si>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</si>
  <si>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</si>
  <si>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</si>
  <si>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</si>
  <si>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</si>
  <si>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</si>
  <si>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</si>
  <si>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</si>
  <si>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</si>
  <si>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</si>
  <si>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</si>
  <si>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</si>
  <si>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</si>
  <si>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</si>
  <si>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</si>
  <si>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</si>
  <si>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</si>
  <si>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</si>
  <si>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</si>
  <si>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</si>
  <si>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</si>
  <si>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</si>
  <si>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</si>
  <si>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</si>
  <si>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</si>
  <si>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</si>
  <si>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</si>
  <si>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</si>
  <si>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</si>
  <si>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</si>
  <si>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</si>
  <si>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</si>
  <si>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</si>
  <si>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</si>
  <si>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</si>
  <si>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</si>
  <si>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</si>
  <si>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</si>
  <si>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</si>
  <si>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</si>
  <si>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</si>
  <si>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</si>
  <si>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</si>
  <si>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</si>
  <si>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</si>
  <si>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</si>
  <si>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</si>
  <si>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</si>
  <si>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</si>
  <si>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</si>
  <si>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</si>
  <si>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</si>
  <si>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</si>
  <si>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</si>
  <si>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</si>
  <si>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</si>
  <si>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</si>
  <si>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</si>
  <si>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</si>
  <si>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</si>
  <si>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</si>
  <si>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</si>
  <si>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</si>
  <si>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</si>
  <si>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</si>
  <si>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</si>
  <si>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</si>
  <si>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</si>
  <si>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</si>
  <si>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</si>
  <si>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</si>
  <si>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</si>
  <si>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</si>
  <si>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</si>
  <si>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</si>
  <si>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</si>
  <si>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</si>
  <si>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</si>
  <si>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</si>
  <si>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</si>
  <si>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</si>
  <si>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</si>
  <si>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</si>
  <si>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</si>
  <si>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</si>
  <si>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</si>
  <si>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</si>
  <si>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</si>
  <si>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</si>
  <si>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</si>
  <si>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</si>
  <si>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</si>
  <si>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</si>
  <si>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</si>
  <si>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</si>
  <si>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</si>
  <si>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</si>
  <si>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</si>
  <si>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</si>
  <si>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</si>
  <si>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</si>
  <si>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</si>
  <si>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</si>
  <si>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</si>
  <si>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</si>
  <si>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</si>
  <si>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</si>
  <si>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</si>
  <si>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</si>
  <si>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</si>
  <si>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</si>
  <si>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</si>
  <si>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</si>
  <si>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</si>
  <si>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</si>
  <si>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</si>
  <si>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</si>
  <si>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</si>
  <si>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</si>
  <si>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</si>
  <si>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</si>
  <si>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</si>
  <si>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</si>
  <si>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</si>
  <si>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</si>
  <si>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</si>
  <si>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</si>
  <si>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</si>
  <si>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</si>
  <si>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</si>
  <si>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</si>
  <si>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</si>
  <si>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</si>
  <si>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</si>
  <si>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</si>
  <si>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</si>
  <si>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</si>
  <si>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</si>
  <si>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</si>
  <si>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</si>
  <si>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</si>
  <si>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</si>
  <si>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</si>
  <si>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</si>
  <si>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</si>
  <si>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</si>
  <si>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</si>
  <si>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</si>
  <si>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</si>
  <si>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</si>
  <si>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</si>
  <si>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</si>
  <si>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</si>
  <si>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</si>
  <si>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</si>
  <si>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</si>
  <si>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</si>
  <si>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</si>
  <si>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</si>
  <si>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</si>
  <si>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</si>
  <si>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</si>
  <si>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</si>
  <si>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</si>
  <si>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</si>
  <si>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</si>
  <si>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</si>
  <si>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</si>
  <si>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</si>
  <si>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</si>
  <si>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</si>
  <si>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</si>
  <si>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</si>
  <si>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</si>
  <si>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</si>
  <si>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</si>
  <si>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</si>
  <si>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</si>
  <si>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</si>
  <si>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</si>
  <si>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</si>
  <si>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</si>
  <si>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</si>
  <si>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</si>
  <si>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</si>
  <si>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</si>
  <si>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</si>
  <si>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</si>
  <si>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</si>
  <si>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</si>
  <si>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</si>
  <si>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</si>
  <si>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</si>
  <si>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</si>
  <si>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</si>
  <si>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</si>
  <si>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</si>
  <si>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</si>
  <si>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</si>
  <si>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</si>
  <si>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</si>
  <si>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</si>
  <si>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</si>
  <si>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</si>
  <si>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</si>
  <si>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</si>
  <si>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</si>
  <si>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</si>
  <si>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</si>
  <si>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</si>
  <si>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</si>
  <si>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</si>
  <si>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</si>
  <si>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</si>
  <si>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</si>
  <si>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</si>
  <si>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</si>
  <si>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</si>
  <si>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</si>
  <si>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</si>
  <si>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</si>
  <si>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</si>
  <si>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</si>
  <si>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</si>
  <si>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</si>
  <si>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</si>
  <si>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</si>
  <si>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</si>
  <si>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</si>
  <si>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</si>
  <si>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</si>
  <si>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</si>
  <si>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</si>
  <si>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</si>
  <si>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</si>
  <si>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</si>
  <si>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</si>
  <si>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</si>
  <si>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</si>
  <si>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</si>
  <si>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</si>
  <si>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</si>
  <si>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</si>
  <si>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</si>
  <si>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</si>
  <si>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</si>
  <si>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</si>
  <si>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</si>
  <si>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</si>
  <si>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</si>
  <si>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</si>
  <si>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</si>
  <si>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</si>
  <si>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</si>
  <si>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</si>
  <si>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</si>
  <si>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</si>
  <si>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</si>
  <si>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</si>
  <si>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</si>
  <si>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</si>
  <si>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</si>
  <si>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</si>
  <si>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</si>
  <si>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</si>
  <si>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</si>
  <si>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</si>
  <si>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</si>
  <si>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</si>
  <si>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</si>
  <si>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</si>
  <si>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</si>
  <si>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</si>
  <si>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</si>
  <si>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</si>
  <si>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</si>
  <si>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</si>
  <si>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</si>
  <si>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</si>
  <si>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</si>
  <si>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</si>
  <si>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</si>
  <si>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</si>
  <si>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</si>
  <si>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</si>
  <si>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</si>
  <si>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</si>
  <si>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</si>
  <si>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</si>
  <si>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</si>
  <si>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</si>
  <si>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</si>
  <si>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</si>
  <si>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</si>
  <si>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</si>
  <si>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</si>
  <si>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</si>
  <si>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</si>
  <si>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</si>
  <si>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</si>
  <si>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</si>
  <si>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</si>
  <si>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</si>
  <si>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</si>
  <si>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</si>
  <si>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</si>
  <si>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</si>
  <si>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</si>
  <si>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</si>
  <si>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</si>
  <si>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</si>
  <si>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</si>
  <si>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</si>
  <si>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</si>
  <si>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</si>
  <si>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</si>
  <si>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</si>
  <si>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</si>
  <si>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</si>
  <si>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</si>
  <si>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</si>
  <si>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</si>
  <si>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</si>
  <si>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</si>
  <si>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</si>
  <si>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</si>
  <si>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</si>
  <si>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</si>
  <si>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</si>
  <si>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</si>
  <si>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</si>
  <si>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</si>
  <si>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</si>
  <si>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</si>
  <si>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</si>
  <si>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</si>
  <si>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</si>
  <si>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</si>
  <si>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</si>
  <si>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</si>
  <si>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</si>
  <si>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</si>
  <si>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</si>
  <si>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</si>
  <si>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</si>
  <si>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</si>
  <si>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</si>
  <si>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</si>
  <si>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</si>
  <si>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</si>
  <si>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</si>
  <si>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</si>
  <si>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</si>
  <si>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</si>
  <si>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</si>
  <si>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</si>
  <si>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</si>
  <si>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</si>
  <si>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</si>
  <si>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</si>
  <si>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</si>
  <si>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</si>
  <si>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</si>
  <si>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</si>
  <si>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</si>
  <si>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</si>
  <si>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</si>
  <si>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</si>
  <si>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</si>
  <si>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</si>
  <si>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</si>
  <si>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</si>
  <si>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</si>
  <si>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</si>
  <si>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</si>
  <si>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</si>
  <si>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</si>
  <si>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</si>
  <si>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</si>
  <si>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</si>
  <si>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</si>
  <si>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</si>
  <si>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</si>
  <si>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</si>
  <si>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</si>
  <si>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</si>
  <si>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</si>
  <si>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</si>
  <si>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</si>
  <si>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</si>
  <si>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</si>
  <si>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</si>
  <si>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</si>
  <si>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</si>
  <si>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</si>
  <si>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</si>
  <si>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</si>
  <si>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</si>
  <si>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</si>
  <si>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</si>
  <si>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</si>
  <si>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</si>
  <si>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</si>
  <si>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</si>
  <si>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</si>
  <si>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</si>
  <si>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</si>
  <si>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</si>
  <si>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</si>
  <si>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</si>
  <si>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</si>
  <si>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</si>
  <si>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</si>
  <si>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</si>
  <si>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</si>
  <si>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</si>
  <si>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</si>
  <si>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</si>
  <si>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</si>
  <si>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</si>
  <si>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</si>
  <si>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</si>
  <si>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</si>
  <si>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</si>
  <si>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</si>
  <si>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</si>
  <si>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</si>
  <si>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</si>
  <si>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</si>
  <si>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</si>
  <si>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</si>
  <si>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</si>
  <si>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</si>
  <si>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</si>
  <si>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</si>
  <si>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</si>
  <si>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</si>
  <si>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</si>
  <si>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</si>
  <si>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</si>
  <si>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</si>
  <si>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</si>
  <si>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</si>
  <si>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</si>
  <si>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</si>
  <si>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</si>
  <si>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</si>
  <si>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</si>
  <si>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</si>
  <si>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</si>
  <si>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</si>
  <si>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</si>
  <si>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</si>
  <si>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</si>
  <si>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</si>
  <si>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</si>
  <si>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</si>
  <si>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</si>
  <si>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</si>
  <si>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</si>
  <si>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</si>
  <si>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</si>
  <si>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</si>
  <si>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</si>
  <si>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</si>
  <si>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</si>
  <si>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</si>
  <si>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</si>
  <si>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</si>
  <si>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</si>
  <si>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</si>
  <si>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</si>
  <si>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</si>
  <si>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</si>
  <si>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</si>
  <si>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</si>
  <si>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</si>
  <si>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</si>
  <si>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</si>
  <si>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</si>
  <si>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</si>
  <si>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</si>
  <si>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</si>
  <si>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</si>
  <si>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</si>
  <si>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</si>
  <si>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</si>
  <si>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</si>
  <si>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</si>
  <si>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</si>
  <si>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</si>
  <si>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</si>
  <si>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</si>
  <si>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</si>
  <si>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</si>
  <si>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</si>
  <si>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</si>
  <si>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</si>
  <si>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</si>
  <si>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</si>
  <si>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</si>
  <si>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</si>
  <si>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</si>
  <si>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</si>
  <si>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</si>
  <si>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</si>
  <si>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</si>
  <si>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</si>
  <si>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</si>
  <si>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</si>
  <si>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</si>
  <si>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</si>
  <si>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</si>
  <si>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</si>
  <si>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</si>
  <si>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</si>
  <si>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</si>
  <si>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</si>
  <si>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</si>
  <si>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</si>
  <si>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</si>
  <si>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</si>
  <si>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</si>
  <si>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</si>
  <si>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</si>
  <si>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</si>
  <si>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</si>
  <si>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</si>
  <si>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</si>
  <si>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</si>
  <si>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</si>
  <si>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</si>
  <si>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</si>
  <si>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</si>
  <si>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</si>
  <si>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</si>
  <si>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</si>
  <si>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</si>
  <si>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</si>
  <si>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</si>
  <si>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</si>
  <si>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</si>
  <si>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</si>
  <si>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</si>
  <si>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</si>
  <si>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</si>
  <si>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</si>
  <si>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</si>
  <si>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</si>
  <si>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</si>
  <si>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</si>
  <si>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</si>
  <si>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</si>
  <si>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</si>
  <si>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</si>
  <si>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</si>
  <si>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</si>
  <si>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</si>
  <si>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</si>
  <si>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</si>
  <si>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</si>
  <si>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</si>
  <si>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</si>
  <si>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</si>
  <si>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</si>
  <si>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</si>
  <si>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</si>
  <si>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</si>
  <si>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</si>
  <si>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</si>
  <si>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</si>
  <si>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</si>
  <si>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</si>
  <si>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</si>
  <si>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</si>
  <si>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</si>
  <si>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</si>
  <si>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</si>
  <si>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</si>
  <si>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</si>
  <si>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</si>
  <si>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</si>
  <si>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</si>
  <si>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</si>
  <si>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</si>
  <si>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</si>
  <si>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</si>
  <si>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</si>
  <si>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</si>
  <si>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</si>
  <si>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</si>
  <si>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</si>
  <si>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</si>
  <si>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</si>
  <si>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</si>
  <si>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</si>
  <si>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</si>
  <si>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</si>
  <si>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</si>
  <si>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</si>
  <si>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</si>
  <si>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</si>
  <si>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</si>
  <si>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</si>
  <si>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</si>
  <si>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</si>
  <si>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</si>
  <si>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</si>
  <si>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</si>
  <si>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</si>
  <si>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</si>
  <si>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</si>
  <si>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</si>
  <si>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</si>
  <si>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</si>
  <si>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</si>
  <si>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</si>
  <si>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</si>
  <si>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</si>
  <si>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</si>
  <si>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</si>
  <si>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</si>
  <si>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</si>
  <si>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</si>
  <si>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</si>
  <si>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</si>
  <si>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</si>
  <si>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</si>
  <si>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</si>
  <si>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</si>
  <si>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</si>
  <si>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</si>
  <si>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</si>
  <si>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</si>
  <si>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</si>
  <si>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</si>
  <si>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</si>
  <si>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</si>
  <si>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</si>
  <si>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</si>
  <si>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</si>
  <si>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</si>
  <si>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</si>
  <si>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</si>
  <si>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</si>
  <si>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</si>
  <si>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</si>
  <si>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</si>
  <si>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</si>
  <si>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</si>
  <si>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</si>
  <si>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</si>
  <si>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</si>
  <si>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</si>
  <si>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</si>
  <si>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</si>
  <si>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</si>
  <si>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</si>
  <si>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</si>
  <si>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</si>
  <si>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</si>
  <si>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</si>
  <si>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</si>
  <si>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</si>
  <si>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</si>
  <si>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</si>
  <si>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</si>
  <si>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</si>
  <si>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</si>
  <si>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</si>
  <si>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</si>
  <si>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</si>
  <si>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</si>
  <si>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</si>
  <si>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</si>
  <si>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</si>
  <si>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</si>
  <si>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</si>
  <si>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</si>
  <si>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</si>
  <si>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</si>
  <si>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</si>
  <si>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</si>
  <si>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</si>
  <si>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</si>
  <si>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</si>
  <si>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</si>
  <si>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</si>
  <si>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</si>
  <si>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</si>
  <si>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</si>
  <si>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</si>
  <si>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</si>
  <si>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</si>
  <si>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</si>
  <si>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</si>
  <si>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</si>
  <si>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</si>
  <si>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</si>
  <si>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</si>
  <si>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</si>
  <si>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</si>
  <si>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</si>
  <si>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</si>
  <si>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</si>
  <si>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</si>
  <si>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</si>
  <si>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</si>
  <si>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</si>
  <si>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</si>
  <si>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</si>
  <si>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</si>
  <si>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</si>
  <si>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</si>
  <si>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</si>
  <si>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</si>
  <si>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</si>
  <si>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</si>
  <si>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</si>
  <si>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</si>
  <si>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</si>
  <si>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</si>
  <si>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</si>
  <si>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</si>
  <si>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</si>
  <si>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</si>
  <si>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</si>
  <si>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</si>
  <si>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</si>
  <si>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</si>
  <si>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</si>
  <si>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</si>
  <si>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</si>
  <si>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</si>
  <si>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</si>
  <si>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</si>
  <si>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</si>
  <si>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</si>
  <si>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</si>
  <si>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</si>
  <si>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</si>
  <si>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</si>
  <si>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</si>
  <si>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</si>
  <si>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</si>
  <si>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</si>
  <si>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</si>
  <si>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</si>
  <si>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</si>
  <si>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</si>
  <si>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</si>
  <si>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</si>
  <si>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</si>
  <si>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</si>
  <si>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</si>
  <si>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</si>
  <si>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</si>
  <si>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</si>
  <si>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</si>
  <si>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</si>
  <si>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</si>
  <si>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</si>
  <si>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</si>
  <si>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</si>
  <si>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</si>
  <si>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</si>
  <si>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</si>
  <si>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</si>
  <si>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</si>
  <si>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</si>
  <si>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</si>
  <si>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</si>
  <si>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</si>
  <si>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</si>
  <si>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</si>
  <si>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</si>
  <si>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</si>
  <si>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</si>
  <si>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</si>
  <si>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</si>
  <si>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</si>
  <si>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</si>
  <si>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</si>
  <si>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</si>
  <si>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</si>
  <si>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</si>
  <si>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</si>
  <si>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</si>
  <si>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</si>
  <si>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</si>
  <si>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</si>
  <si>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</si>
  <si>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</si>
  <si>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</si>
  <si>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</si>
  <si>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</si>
  <si>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</si>
  <si>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</si>
  <si>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</si>
  <si>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</si>
  <si>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</si>
  <si>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</si>
  <si>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</si>
  <si>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</si>
  <si>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</si>
  <si>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</si>
  <si>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</si>
  <si>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</si>
  <si>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</si>
  <si>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</si>
  <si>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</si>
  <si>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</si>
  <si>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</si>
  <si>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</si>
  <si>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</si>
  <si>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</si>
  <si>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</si>
  <si>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</si>
  <si>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</si>
  <si>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</si>
  <si>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</si>
  <si>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</si>
  <si>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</si>
  <si>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</si>
  <si>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</si>
  <si>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</si>
  <si>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</si>
  <si>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</si>
  <si>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</si>
  <si>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</si>
  <si>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</si>
  <si>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</si>
  <si>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</si>
  <si>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</si>
  <si>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</si>
  <si>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</si>
  <si>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</si>
  <si>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</si>
  <si>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</si>
  <si>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</si>
  <si>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</si>
  <si>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</si>
  <si>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</si>
  <si>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</si>
  <si>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</si>
  <si>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</si>
  <si>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</si>
  <si>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</si>
  <si>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</si>
  <si>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</si>
  <si>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</si>
  <si>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</si>
  <si>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</si>
  <si>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</si>
  <si>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</si>
  <si>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</si>
  <si>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</si>
  <si>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</si>
  <si>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</si>
  <si>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</si>
  <si>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</si>
  <si>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</si>
  <si>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</si>
  <si>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</si>
  <si>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</si>
  <si>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</si>
  <si>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</si>
  <si>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</si>
  <si>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</si>
  <si>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</si>
  <si>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</si>
  <si>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</si>
  <si>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</si>
  <si>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</si>
  <si>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</si>
  <si>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</si>
  <si>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</si>
  <si>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</si>
  <si>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</si>
  <si>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</si>
  <si>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</si>
  <si>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</si>
  <si>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</si>
  <si>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</si>
  <si>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</si>
  <si>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</si>
  <si>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</si>
  <si>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</si>
  <si>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</si>
  <si>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</si>
  <si>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</si>
  <si>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</si>
  <si>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</si>
  <si>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</si>
  <si>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</si>
  <si>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</si>
  <si>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</si>
  <si>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</si>
  <si>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</si>
  <si>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</si>
  <si>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</si>
  <si>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</si>
  <si>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</si>
  <si>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</si>
  <si>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</si>
  <si>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</si>
  <si>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</si>
  <si>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</si>
  <si>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</si>
  <si>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</si>
  <si>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</si>
  <si>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</si>
  <si>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</si>
  <si>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</si>
  <si>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</si>
  <si>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</si>
  <si>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</si>
  <si>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</si>
  <si>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</si>
  <si>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</si>
  <si>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</si>
  <si>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</si>
  <si>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</si>
  <si>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</si>
  <si>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</si>
  <si>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</si>
  <si>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</si>
  <si>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</si>
  <si>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</si>
  <si>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</si>
  <si>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</si>
  <si>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</si>
  <si>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</si>
  <si>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</si>
  <si>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</si>
  <si>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</si>
  <si>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</si>
  <si>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</si>
  <si>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</si>
  <si>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</si>
  <si>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</si>
  <si>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</si>
  <si>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</si>
  <si>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</si>
  <si>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</si>
  <si>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</si>
  <si>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</si>
  <si>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</si>
  <si>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</si>
  <si>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</si>
  <si>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</si>
  <si>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</si>
  <si>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</si>
  <si>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</si>
  <si>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</si>
  <si>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</si>
  <si>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</si>
  <si>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</si>
  <si>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</si>
  <si>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</si>
  <si>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</si>
  <si>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</si>
  <si>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</si>
  <si>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</si>
  <si>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</si>
  <si>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</si>
  <si>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</si>
  <si>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</si>
  <si>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</si>
  <si>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</si>
  <si>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</si>
  <si>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</si>
  <si>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</si>
  <si>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</si>
  <si>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</si>
  <si>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</si>
  <si>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</si>
  <si>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</si>
  <si>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</si>
  <si>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</si>
  <si>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</si>
  <si>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</si>
  <si>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</si>
  <si>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</si>
  <si>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</si>
  <si>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</si>
  <si>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</si>
  <si>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</si>
  <si>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</si>
  <si>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</si>
  <si>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</si>
  <si>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</si>
  <si>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</si>
  <si>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</si>
  <si>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</si>
  <si>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</si>
  <si>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</si>
  <si>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</si>
  <si>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</si>
  <si>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</si>
  <si>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</si>
  <si>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</si>
  <si>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</si>
  <si>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</si>
  <si>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</si>
  <si>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</si>
  <si>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</si>
  <si>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</si>
  <si>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</si>
  <si>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</si>
  <si>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</si>
  <si>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</si>
  <si>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</si>
  <si>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</si>
  <si>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</si>
  <si>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</si>
  <si>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</si>
  <si>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</si>
  <si>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</si>
  <si>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</si>
  <si>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</si>
  <si>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</si>
  <si>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</si>
  <si>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</si>
  <si>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</si>
  <si>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</si>
  <si>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</si>
  <si>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</si>
  <si>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</si>
  <si>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</si>
  <si>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</si>
  <si>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</si>
  <si>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</si>
  <si>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</si>
  <si>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</si>
  <si>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</si>
  <si>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</si>
  <si>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</si>
  <si>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</si>
  <si>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</si>
  <si>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</si>
  <si>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</si>
  <si>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</si>
  <si>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</si>
  <si>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</si>
  <si>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</si>
  <si>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</si>
  <si>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</si>
  <si>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</si>
  <si>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</si>
  <si>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</si>
  <si>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</si>
  <si>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</si>
  <si>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</si>
  <si>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</si>
  <si>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</si>
  <si>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</si>
  <si>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</si>
  <si>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</si>
  <si>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</si>
  <si>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</si>
  <si>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</si>
  <si>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</si>
  <si>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</si>
  <si>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</si>
  <si>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</si>
  <si>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</si>
  <si>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</si>
  <si>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</si>
  <si>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</si>
  <si>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</si>
  <si>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</si>
  <si>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</si>
  <si>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</si>
  <si>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</si>
  <si>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</si>
  <si>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</si>
  <si>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</si>
  <si>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</si>
  <si>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</si>
  <si>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</si>
  <si>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</si>
  <si>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</si>
  <si>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</si>
  <si>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</si>
  <si>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</si>
  <si>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</si>
  <si>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</si>
  <si>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</si>
  <si>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</si>
  <si>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</si>
  <si>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</si>
  <si>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</si>
  <si>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</si>
  <si>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</si>
  <si>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</si>
  <si>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</si>
  <si>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</si>
  <si>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</si>
  <si>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</si>
  <si>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</si>
  <si>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</si>
  <si>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</si>
  <si>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</si>
  <si>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</si>
  <si>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</si>
  <si>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</si>
  <si>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</si>
  <si>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</si>
  <si>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</si>
  <si>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</si>
  <si>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</si>
  <si>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</si>
  <si>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</si>
  <si>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</si>
  <si>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</si>
  <si>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</si>
  <si>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</si>
  <si>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</si>
  <si>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</si>
  <si>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</si>
  <si>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</si>
  <si>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</si>
  <si>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</si>
  <si>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</si>
  <si>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</si>
  <si>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</si>
  <si>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</si>
  <si>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</si>
  <si>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</si>
  <si>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</si>
  <si>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</si>
  <si>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</si>
  <si>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</si>
  <si>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</si>
  <si>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</si>
  <si>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</si>
  <si>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</si>
  <si>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</si>
  <si>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</si>
  <si>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</si>
  <si>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</si>
  <si>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</si>
  <si>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</si>
  <si>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</si>
  <si>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</si>
  <si>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</si>
  <si>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</si>
  <si>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</si>
  <si>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</si>
  <si>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</si>
  <si>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</si>
  <si>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</si>
  <si>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</si>
  <si>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</si>
  <si>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</si>
  <si>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</si>
  <si>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</si>
  <si>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</si>
  <si>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</si>
  <si>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</si>
  <si>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</si>
  <si>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</si>
  <si>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</si>
  <si>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</si>
  <si>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</si>
  <si>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</si>
  <si>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</si>
  <si>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</si>
  <si>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</si>
  <si>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Quantity_imp</t>
  </si>
  <si>
    <t>Unit_Price2</t>
  </si>
  <si>
    <t>Discount-im</t>
  </si>
  <si>
    <t>Store_name</t>
  </si>
  <si>
    <t>product_name</t>
  </si>
  <si>
    <t>Sub_Catagory</t>
  </si>
  <si>
    <t>City2</t>
  </si>
  <si>
    <t>Loyalty _level</t>
  </si>
  <si>
    <t>Mean</t>
  </si>
  <si>
    <t>Standard Error</t>
  </si>
  <si>
    <t>Median</t>
  </si>
  <si>
    <t>Mode</t>
  </si>
  <si>
    <t>Standard Deviation</t>
  </si>
  <si>
    <t>Sample Variance</t>
  </si>
  <si>
    <t>Kurtosis</t>
  </si>
  <si>
    <t>Skewness</t>
  </si>
  <si>
    <t>Range</t>
  </si>
  <si>
    <t>Minimum</t>
  </si>
  <si>
    <t>Maximum</t>
  </si>
  <si>
    <t>Sum</t>
  </si>
  <si>
    <t>Count</t>
  </si>
  <si>
    <t>AGE GROUP</t>
  </si>
  <si>
    <t>Total_Amount2</t>
  </si>
  <si>
    <t>Row Labels</t>
  </si>
  <si>
    <t>Grand Total</t>
  </si>
  <si>
    <t>Column Labels</t>
  </si>
  <si>
    <t>Average of Cost</t>
  </si>
  <si>
    <t>Count of Brand</t>
  </si>
  <si>
    <t>Adults</t>
  </si>
  <si>
    <t>Elders</t>
  </si>
  <si>
    <t>Teens</t>
  </si>
  <si>
    <t>Details for Average of Cost - Category: Clothing</t>
  </si>
  <si>
    <t>Sum of Total_Amount2</t>
  </si>
  <si>
    <t>Gender wise overall sales by brand and catagory</t>
  </si>
  <si>
    <t>Average of Unit_Price2</t>
  </si>
  <si>
    <t>Average Unit price by top 10 state level and category base.</t>
  </si>
  <si>
    <t>Average Sales Performance by category</t>
  </si>
  <si>
    <t>Average of Total_Amount2</t>
  </si>
  <si>
    <t>Average Sales Performance by Gender</t>
  </si>
  <si>
    <t>Average Sales Performance by age group category wise</t>
  </si>
  <si>
    <t>Top 10 Product sales person region wise</t>
  </si>
  <si>
    <t>Top 10 Average city wise sales Performance</t>
  </si>
  <si>
    <t>Loyalyty</t>
  </si>
  <si>
    <t>Average of Loyality level</t>
  </si>
  <si>
    <t>Averege sales by region</t>
  </si>
  <si>
    <t xml:space="preserve">Average sales by store names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</si>
</sst>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409]* #,##0_ ;_-[$$-409]* \-#,##0\ ;_-[$$-409]* &quot;-&quot;??_ ;_-@_ "/>
    <numFmt numFmtId="165" formatCode="0.0"/>
  </numFmts>
  <fonts count="6" x14ac:knownFonts="1">
    <font>
      <sz val="11"/>
      <color theme="1"/>
      <name val="Calibri"/>
      <family val="2"/>
      <scheme val="minor"/>
    </font>
    <font>
      <b/>
      <sz val="11"/>
      <name val="Calibri"/>
      <family val="2"/>
      <scheme val="minor"/>
    </font>
    <font>
      <sz val="11"/>
      <color rgb="FF000000"/>
      <name val="Calibri"/>
      <family val="2"/>
      <scheme val="minor"/>
    </font>
    <font>
      <sz val="8"/>
      <name val="Calibri"/>
      <family val="2"/>
      <scheme val="minor"/>
    </font>
    <font>
      <i/>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2"/>
        <bgColor indexed="64"/>
      </patternFill>
    </fill>
  </fills>
  <borders count="5">
    <border>
      <left/>
      <right/>
      <top/>
      <bottom/>
      <diagonal/>
    </border>
    <border>
      <left style="thin">
        <color indexed="64"/>
      </left>
      <right style="thin">
        <color indexed="64"/>
      </right>
      <top/>
      <bottom style="thin">
        <color indexed="64"/>
      </bottom>
      <diagonal/>
    </border>
    <border>
      <left/>
      <right/>
      <top/>
      <bottom style="medium">
        <color indexed="64"/>
      </bottom>
      <diagonal/>
    </border>
    <border>
      <left/>
      <right/>
      <top style="medium">
        <color indexed="64"/>
      </top>
      <bottom style="thin">
        <color indexed="64"/>
      </bottom>
      <diagonal/>
    </border>
    <border>
      <left/>
      <right/>
      <top/>
      <bottom style="thin">
        <color theme="4" tint="0.39997558519241921"/>
      </bottom>
      <diagonal/>
    </border>
  </borders>
  <cellStyleXfs count="1">
    <xf numFmtId="0" fontId="0" fillId="0" borderId="0"/>
  </cellStyleXfs>
  <cellXfs count="20">
    <xf numFmtId="0" fontId="0" fillId="0" borderId="0" xfId="0"/>
    <xf numFmtId="0" fontId="2" fillId="0" borderId="0" xfId="0" applyFont="1"/>
    <xf numFmtId="14" fontId="0" fillId="0" borderId="0" xfId="0" applyNumberFormat="1"/>
    <xf numFmtId="14" fontId="2" fillId="0" borderId="0" xfId="0" applyNumberFormat="1" applyFont="1"/>
    <xf numFmtId="0" fontId="1" fillId="0" borderId="1" xfId="0" applyFont="1" applyBorder="1" applyAlignment="1">
      <alignment horizontal="center" vertical="top"/>
    </xf>
    <xf numFmtId="164" fontId="0" fillId="0" borderId="0" xfId="0" applyNumberFormat="1"/>
    <xf numFmtId="2" fontId="0" fillId="0" borderId="0" xfId="0" applyNumberFormat="1"/>
    <xf numFmtId="165" fontId="0" fillId="0" borderId="0" xfId="0" applyNumberFormat="1"/>
    <xf numFmtId="0" fontId="0" fillId="0" borderId="2" xfId="0" applyBorder="1"/>
    <xf numFmtId="0" fontId="4" fillId="0" borderId="3" xfId="0" applyFont="1" applyBorder="1" applyAlignment="1">
      <alignment horizontal="center"/>
    </xf>
    <xf numFmtId="0" fontId="0" fillId="0" borderId="0" xfId="0" pivotButton="1"/>
    <xf numFmtId="0" fontId="0" fillId="0" borderId="0" xfId="0" applyAlignment="1">
      <alignment horizontal="left"/>
    </xf>
    <xf numFmtId="0" fontId="5" fillId="2" borderId="4" xfId="0" applyFont="1" applyFill="1" applyBorder="1"/>
    <xf numFmtId="0" fontId="5" fillId="0" borderId="0" xfId="0" applyFont="1"/>
    <xf numFmtId="0" fontId="5" fillId="0" borderId="0" xfId="0" applyFont="1" applyAlignment="1">
      <alignment horizontal="left"/>
    </xf>
    <xf numFmtId="0" fontId="0" fillId="3" borderId="0" xfId="0" applyFill="1"/>
    <xf numFmtId="2" fontId="0" fillId="0" borderId="0" xfId="0" pivotButton="1" applyNumberFormat="1"/>
    <xf numFmtId="2" fontId="0" fillId="0" borderId="0" xfId="0" applyNumberFormat="1" applyAlignment="1">
      <alignment horizontal="left"/>
    </xf>
    <xf numFmtId="1" fontId="0" fillId="0" borderId="0" xfId="0" applyNumberFormat="1"/>
    <xf numFmtId="1" fontId="0" fillId="0" borderId="0" xfId="0" pivotButton="1" applyNumberFormat="1"/>
  </cellXfs>
  <cellStyles count="1">
    <cellStyle name="Normal" xfId="0" builtinId="0"/>
  </cellStyles>
  <dxfs count="104">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numFmt numFmtId="19" formatCode="dd/mm/yyyy"/>
    </dxf>
    <dxf>
      <font>
        <b val="0"/>
        <i val="0"/>
        <strike val="0"/>
        <condense val="0"/>
        <extend val="0"/>
        <outline val="0"/>
        <shadow val="0"/>
        <u val="none"/>
        <vertAlign val="baseline"/>
        <sz val="11"/>
        <color rgb="FF000000"/>
        <name val="Calibri"/>
        <family val="2"/>
        <scheme val="minor"/>
      </font>
    </dxf>
    <dxf>
      <border outline="0">
        <top style="thin">
          <color indexed="64"/>
        </top>
      </border>
    </dxf>
    <dxf>
      <font>
        <b val="0"/>
        <i val="0"/>
        <strike val="0"/>
        <condense val="0"/>
        <extend val="0"/>
        <outline val="0"/>
        <shadow val="0"/>
        <u val="none"/>
        <vertAlign val="baseline"/>
        <sz val="11"/>
        <color rgb="FF000000"/>
        <name val="Calibri"/>
        <family val="2"/>
        <scheme val="minor"/>
      </font>
    </dxf>
    <dxf>
      <border outline="0">
        <bottom style="thin">
          <color indexed="64"/>
        </bottom>
      </border>
    </dxf>
    <dxf>
      <font>
        <b/>
        <i val="0"/>
        <strike val="0"/>
        <condense val="0"/>
        <extend val="0"/>
        <outline val="0"/>
        <shadow val="0"/>
        <u val="none"/>
        <vertAlign val="baseline"/>
        <sz val="11"/>
        <color auto="1"/>
        <name val="Calibri"/>
        <scheme val="minor"/>
      </font>
      <alignment horizontal="center" vertical="top"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_-[$$-409]* #,##0_ ;_-[$$-409]* \-#,##0\ ;_-[$$-409]* &quot;-&quot;??_ ;_-@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2" formatCode="0.00"/>
    </dxf>
    <dxf>
      <numFmt numFmtId="1" formatCode="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9" formatCode="dd/mm/yyyy"/>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border outline="0">
        <top style="thin">
          <color indexed="64"/>
        </top>
      </border>
    </dxf>
    <dxf>
      <font>
        <b val="0"/>
        <i val="0"/>
        <strike val="0"/>
        <condense val="0"/>
        <extend val="0"/>
        <outline val="0"/>
        <shadow val="0"/>
        <u val="none"/>
        <vertAlign val="baseline"/>
        <sz val="11"/>
        <color rgb="FF000000"/>
        <name val="Calibri"/>
        <family val="2"/>
        <scheme val="minor"/>
      </font>
    </dxf>
    <dxf>
      <border outline="0">
        <bottom style="thin">
          <color indexed="64"/>
        </bottom>
      </border>
    </dxf>
    <dxf>
      <font>
        <b/>
        <i val="0"/>
        <strike val="0"/>
        <condense val="0"/>
        <extend val="0"/>
        <outline val="0"/>
        <shadow val="0"/>
        <u val="none"/>
        <vertAlign val="baseline"/>
        <sz val="11"/>
        <color auto="1"/>
        <name val="Calibri"/>
        <scheme val="minor"/>
      </font>
      <alignment horizontal="center" vertical="top"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border outline="0">
        <top style="thin">
          <color indexed="64"/>
        </top>
      </border>
    </dxf>
    <dxf>
      <font>
        <b val="0"/>
        <i val="0"/>
        <strike val="0"/>
        <condense val="0"/>
        <extend val="0"/>
        <outline val="0"/>
        <shadow val="0"/>
        <u val="none"/>
        <vertAlign val="baseline"/>
        <sz val="11"/>
        <color rgb="FF000000"/>
        <name val="Calibri"/>
        <family val="2"/>
        <scheme val="minor"/>
      </font>
    </dxf>
    <dxf>
      <border outline="0">
        <bottom style="thin">
          <color indexed="64"/>
        </bottom>
      </border>
    </dxf>
    <dxf>
      <font>
        <b/>
        <i val="0"/>
        <strike val="0"/>
        <condense val="0"/>
        <extend val="0"/>
        <outline val="0"/>
        <shadow val="0"/>
        <u val="none"/>
        <vertAlign val="baseline"/>
        <sz val="11"/>
        <color auto="1"/>
        <name val="Calibri"/>
        <scheme val="minor"/>
      </font>
      <alignment horizontal="center" vertical="top"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border outline="0">
        <top style="thin">
          <color indexed="64"/>
        </top>
      </border>
    </dxf>
    <dxf>
      <font>
        <b val="0"/>
        <i val="0"/>
        <strike val="0"/>
        <condense val="0"/>
        <extend val="0"/>
        <outline val="0"/>
        <shadow val="0"/>
        <u val="none"/>
        <vertAlign val="baseline"/>
        <sz val="11"/>
        <color rgb="FF000000"/>
        <name val="Calibri"/>
        <family val="2"/>
        <scheme val="minor"/>
      </font>
    </dxf>
    <dxf>
      <border outline="0">
        <bottom style="thin">
          <color indexed="64"/>
        </bottom>
      </border>
    </dxf>
    <dxf>
      <font>
        <b/>
        <i val="0"/>
        <strike val="0"/>
        <condense val="0"/>
        <extend val="0"/>
        <outline val="0"/>
        <shadow val="0"/>
        <u val="none"/>
        <vertAlign val="baseline"/>
        <sz val="11"/>
        <color auto="1"/>
        <name val="Calibri"/>
        <scheme val="minor"/>
      </font>
      <alignment horizontal="center" vertical="top"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6" defaultTableStyle="TableStyleMedium2" defaultPivotStyle="PivotStyleLight16">
    <tableStyle name="Slicer Style 1" pivot="0" table="0" count="0" xr9:uid="{B0B67991-968A-4CFF-8D40-1AA5B50FC2B9}"/>
    <tableStyle name="Slicer Style 2" pivot="0" table="0" count="1" xr9:uid="{CB67A424-C41B-461B-A737-A4A10167FF5A}"/>
    <tableStyle name="Slicer Style 3" pivot="0" table="0" count="1" xr9:uid="{317D8A0B-3222-4971-81F7-A51F5C5B4806}"/>
    <tableStyle name="Slicer Style 4" pivot="0" table="0" count="1" xr9:uid="{5678AFC0-57B5-4007-87B1-D518B1729709}"/>
    <tableStyle name="Slicer Style 5" pivot="0" table="0" count="1" xr9:uid="{4BFB3A03-4651-42AF-945D-4FCDD2DB6E1A}"/>
    <tableStyle name="Slicer Style 6" pivot="0" table="0" count="1" xr9:uid="{4021511F-311A-494A-89C9-1F2622C0C5F4}"/>
  </tableStyles>
  <extLst>
    <ext xmlns:x14="http://schemas.microsoft.com/office/spreadsheetml/2009/9/main" uri="{46F421CA-312F-682f-3DD2-61675219B42D}">
      <x14:dxfs count="5">
        <dxf>
          <fill>
            <patternFill>
              <bgColor theme="1"/>
            </patternFill>
          </fill>
          <border>
            <left style="thin">
              <color auto="1"/>
            </left>
            <right style="thin">
              <color auto="1"/>
            </right>
            <top style="thin">
              <color auto="1"/>
            </top>
            <bottom style="thin">
              <color auto="1"/>
            </bottom>
            <horizontal style="thin">
              <color auto="1"/>
            </horizontal>
          </border>
        </dxf>
        <dxf>
          <border>
            <top style="thick">
              <color auto="1"/>
            </top>
          </border>
        </dxf>
        <dxf>
          <font>
            <strike val="0"/>
          </font>
          <fill>
            <patternFill>
              <bgColor theme="1"/>
            </patternFill>
          </fill>
          <border>
            <left style="thin">
              <color auto="1"/>
            </left>
            <right style="thin">
              <color auto="1"/>
            </right>
            <top style="thin">
              <color auto="1"/>
            </top>
            <bottom style="thin">
              <color auto="1"/>
            </bottom>
          </border>
        </dxf>
        <dxf>
          <fill>
            <patternFill>
              <bgColor theme="1"/>
            </patternFill>
          </fill>
        </dxf>
        <dxf>
          <fill>
            <patternFill>
              <bgColor theme="1"/>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4"/>
          </x14:slicerStyleElements>
        </x14:slicerStyle>
        <x14:slicerStyle name="Slicer Style 3">
          <x14:slicerStyleElements>
            <x14:slicerStyleElement type="selectedItemWithNoData" dxfId="3"/>
          </x14:slicerStyleElements>
        </x14:slicerStyle>
        <x14:slicerStyle name="Slicer Style 4">
          <x14:slicerStyleElements>
            <x14:slicerStyleElement type="selectedItemWithData" dxfId="2"/>
          </x14:slicerStyleElements>
        </x14:slicerStyle>
        <x14:slicerStyle name="Slicer Style 5">
          <x14:slicerStyleElements>
            <x14:slicerStyleElement type="selectedItemWithData" dxfId="1"/>
          </x14:slicerStyleElements>
        </x14:slicerStyle>
        <x14:slicerStyle name="Slicer Style 6">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Sales data.xlsx]Pivot Tables!Average sales by region</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sales by region</a:t>
            </a:r>
          </a:p>
        </c:rich>
      </c:tx>
      <c:layout>
        <c:manualLayout>
          <c:xMode val="edge"/>
          <c:yMode val="edge"/>
          <c:x val="0.31543044619422572"/>
          <c:y val="0.15175707203266259"/>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Tables'!$Q$75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Tables'!$P$76:$P$79</c:f>
              <c:strCache>
                <c:ptCount val="4"/>
                <c:pt idx="0">
                  <c:v>EAST</c:v>
                </c:pt>
                <c:pt idx="1">
                  <c:v>NORTH</c:v>
                </c:pt>
                <c:pt idx="2">
                  <c:v>SOUTH</c:v>
                </c:pt>
                <c:pt idx="3">
                  <c:v>WEST</c:v>
                </c:pt>
              </c:strCache>
            </c:strRef>
          </c:cat>
          <c:val>
            <c:numRef>
              <c:f>'Pivot Tables'!$Q$76:$Q$79</c:f>
              <c:numCache>
                <c:formatCode>0</c:formatCode>
                <c:ptCount val="4"/>
                <c:pt idx="0">
                  <c:v>1054.3522636035375</c:v>
                </c:pt>
                <c:pt idx="1">
                  <c:v>1086.213725882697</c:v>
                </c:pt>
                <c:pt idx="2">
                  <c:v>1093.3099753872634</c:v>
                </c:pt>
                <c:pt idx="3">
                  <c:v>1161.701313304721</c:v>
                </c:pt>
              </c:numCache>
            </c:numRef>
          </c:val>
          <c:smooth val="0"/>
          <c:extLst>
            <c:ext xmlns:c16="http://schemas.microsoft.com/office/drawing/2014/chart" uri="{C3380CC4-5D6E-409C-BE32-E72D297353CC}">
              <c16:uniqueId val="{00000000-CCB4-4585-AE7C-057AF186C003}"/>
            </c:ext>
          </c:extLst>
        </c:ser>
        <c:dLbls>
          <c:showLegendKey val="0"/>
          <c:showVal val="0"/>
          <c:showCatName val="0"/>
          <c:showSerName val="0"/>
          <c:showPercent val="0"/>
          <c:showBubbleSize val="0"/>
        </c:dLbls>
        <c:marker val="1"/>
        <c:smooth val="0"/>
        <c:axId val="980457608"/>
        <c:axId val="980451488"/>
      </c:lineChart>
      <c:catAx>
        <c:axId val="98045760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0451488"/>
        <c:crosses val="autoZero"/>
        <c:auto val="1"/>
        <c:lblAlgn val="ctr"/>
        <c:lblOffset val="100"/>
        <c:noMultiLvlLbl val="0"/>
      </c:catAx>
      <c:valAx>
        <c:axId val="98045148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0457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Sales data.xlsx]Pivot Tables!Top 10 city wise Analysis</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10 City wise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Tables'!$P$185:$P$186</c:f>
              <c:strCache>
                <c:ptCount val="1"/>
                <c:pt idx="0">
                  <c:v>Bronze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Tables'!$O$187:$O$197</c:f>
              <c:strCache>
                <c:ptCount val="10"/>
                <c:pt idx="0">
                  <c:v>Bensonhaven</c:v>
                </c:pt>
                <c:pt idx="1">
                  <c:v>East Davidville</c:v>
                </c:pt>
                <c:pt idx="2">
                  <c:v>East Johnstad</c:v>
                </c:pt>
                <c:pt idx="3">
                  <c:v>Hoodberg</c:v>
                </c:pt>
                <c:pt idx="4">
                  <c:v>Johnsonville</c:v>
                </c:pt>
                <c:pt idx="5">
                  <c:v>New Jimmymouth</c:v>
                </c:pt>
                <c:pt idx="6">
                  <c:v>Port Josephberg</c:v>
                </c:pt>
                <c:pt idx="7">
                  <c:v>Port Sharon</c:v>
                </c:pt>
                <c:pt idx="8">
                  <c:v>Sabrinatown</c:v>
                </c:pt>
                <c:pt idx="9">
                  <c:v>Thompsonborough</c:v>
                </c:pt>
              </c:strCache>
            </c:strRef>
          </c:cat>
          <c:val>
            <c:numRef>
              <c:f>'Pivot Tables'!$P$187:$P$197</c:f>
              <c:numCache>
                <c:formatCode>0</c:formatCode>
                <c:ptCount val="10"/>
                <c:pt idx="0">
                  <c:v>27013.505599999993</c:v>
                </c:pt>
                <c:pt idx="1">
                  <c:v>38894.412599999996</c:v>
                </c:pt>
                <c:pt idx="2">
                  <c:v>27549.577600000001</c:v>
                </c:pt>
                <c:pt idx="3">
                  <c:v>38505.257900000011</c:v>
                </c:pt>
                <c:pt idx="4">
                  <c:v>19266.2808</c:v>
                </c:pt>
                <c:pt idx="5">
                  <c:v>23634.246599999999</c:v>
                </c:pt>
                <c:pt idx="6">
                  <c:v>27329.406299999999</c:v>
                </c:pt>
                <c:pt idx="7">
                  <c:v>13550.2554</c:v>
                </c:pt>
                <c:pt idx="8">
                  <c:v>34145.3174</c:v>
                </c:pt>
                <c:pt idx="9">
                  <c:v>39625.858200000002</c:v>
                </c:pt>
              </c:numCache>
            </c:numRef>
          </c:val>
          <c:extLst>
            <c:ext xmlns:c16="http://schemas.microsoft.com/office/drawing/2014/chart" uri="{C3380CC4-5D6E-409C-BE32-E72D297353CC}">
              <c16:uniqueId val="{00000000-C74D-4F31-BCF7-C079A94F8AD4}"/>
            </c:ext>
          </c:extLst>
        </c:ser>
        <c:ser>
          <c:idx val="1"/>
          <c:order val="1"/>
          <c:tx>
            <c:strRef>
              <c:f>'Pivot Tables'!$Q$185:$Q$186</c:f>
              <c:strCache>
                <c:ptCount val="1"/>
                <c:pt idx="0">
                  <c:v>Gold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Tables'!$O$187:$O$197</c:f>
              <c:strCache>
                <c:ptCount val="10"/>
                <c:pt idx="0">
                  <c:v>Bensonhaven</c:v>
                </c:pt>
                <c:pt idx="1">
                  <c:v>East Davidville</c:v>
                </c:pt>
                <c:pt idx="2">
                  <c:v>East Johnstad</c:v>
                </c:pt>
                <c:pt idx="3">
                  <c:v>Hoodberg</c:v>
                </c:pt>
                <c:pt idx="4">
                  <c:v>Johnsonville</c:v>
                </c:pt>
                <c:pt idx="5">
                  <c:v>New Jimmymouth</c:v>
                </c:pt>
                <c:pt idx="6">
                  <c:v>Port Josephberg</c:v>
                </c:pt>
                <c:pt idx="7">
                  <c:v>Port Sharon</c:v>
                </c:pt>
                <c:pt idx="8">
                  <c:v>Sabrinatown</c:v>
                </c:pt>
                <c:pt idx="9">
                  <c:v>Thompsonborough</c:v>
                </c:pt>
              </c:strCache>
            </c:strRef>
          </c:cat>
          <c:val>
            <c:numRef>
              <c:f>'Pivot Tables'!$Q$187:$Q$197</c:f>
              <c:numCache>
                <c:formatCode>0</c:formatCode>
                <c:ptCount val="10"/>
                <c:pt idx="0">
                  <c:v>29090.974700000002</c:v>
                </c:pt>
                <c:pt idx="1">
                  <c:v>17286.014113043479</c:v>
                </c:pt>
                <c:pt idx="2">
                  <c:v>33325.7788</c:v>
                </c:pt>
                <c:pt idx="3">
                  <c:v>31704.010699999999</c:v>
                </c:pt>
                <c:pt idx="4">
                  <c:v>24274.651900000001</c:v>
                </c:pt>
                <c:pt idx="5">
                  <c:v>21446.857300000003</c:v>
                </c:pt>
                <c:pt idx="6">
                  <c:v>15043.8406</c:v>
                </c:pt>
                <c:pt idx="7">
                  <c:v>34340.066799999993</c:v>
                </c:pt>
                <c:pt idx="8">
                  <c:v>34524.776099999995</c:v>
                </c:pt>
                <c:pt idx="9">
                  <c:v>37166.906900000002</c:v>
                </c:pt>
              </c:numCache>
            </c:numRef>
          </c:val>
          <c:extLst>
            <c:ext xmlns:c16="http://schemas.microsoft.com/office/drawing/2014/chart" uri="{C3380CC4-5D6E-409C-BE32-E72D297353CC}">
              <c16:uniqueId val="{00000006-C74D-4F31-BCF7-C079A94F8AD4}"/>
            </c:ext>
          </c:extLst>
        </c:ser>
        <c:ser>
          <c:idx val="2"/>
          <c:order val="2"/>
          <c:tx>
            <c:strRef>
              <c:f>'Pivot Tables'!$R$185:$R$186</c:f>
              <c:strCache>
                <c:ptCount val="1"/>
                <c:pt idx="0">
                  <c:v>Platinum</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Tables'!$O$187:$O$197</c:f>
              <c:strCache>
                <c:ptCount val="10"/>
                <c:pt idx="0">
                  <c:v>Bensonhaven</c:v>
                </c:pt>
                <c:pt idx="1">
                  <c:v>East Davidville</c:v>
                </c:pt>
                <c:pt idx="2">
                  <c:v>East Johnstad</c:v>
                </c:pt>
                <c:pt idx="3">
                  <c:v>Hoodberg</c:v>
                </c:pt>
                <c:pt idx="4">
                  <c:v>Johnsonville</c:v>
                </c:pt>
                <c:pt idx="5">
                  <c:v>New Jimmymouth</c:v>
                </c:pt>
                <c:pt idx="6">
                  <c:v>Port Josephberg</c:v>
                </c:pt>
                <c:pt idx="7">
                  <c:v>Port Sharon</c:v>
                </c:pt>
                <c:pt idx="8">
                  <c:v>Sabrinatown</c:v>
                </c:pt>
                <c:pt idx="9">
                  <c:v>Thompsonborough</c:v>
                </c:pt>
              </c:strCache>
            </c:strRef>
          </c:cat>
          <c:val>
            <c:numRef>
              <c:f>'Pivot Tables'!$R$187:$R$197</c:f>
              <c:numCache>
                <c:formatCode>0</c:formatCode>
                <c:ptCount val="10"/>
                <c:pt idx="0">
                  <c:v>40242.7016</c:v>
                </c:pt>
                <c:pt idx="1">
                  <c:v>26566.832699999999</c:v>
                </c:pt>
                <c:pt idx="2">
                  <c:v>23466.785299999996</c:v>
                </c:pt>
                <c:pt idx="3">
                  <c:v>29173.487099999995</c:v>
                </c:pt>
                <c:pt idx="4">
                  <c:v>47507.613899999982</c:v>
                </c:pt>
                <c:pt idx="5">
                  <c:v>40656.82710000001</c:v>
                </c:pt>
                <c:pt idx="6">
                  <c:v>49639.793700000002</c:v>
                </c:pt>
                <c:pt idx="7">
                  <c:v>35454.769399999997</c:v>
                </c:pt>
                <c:pt idx="8">
                  <c:v>25475.252199999999</c:v>
                </c:pt>
                <c:pt idx="9">
                  <c:v>53024.21</c:v>
                </c:pt>
              </c:numCache>
            </c:numRef>
          </c:val>
          <c:extLst>
            <c:ext xmlns:c16="http://schemas.microsoft.com/office/drawing/2014/chart" uri="{C3380CC4-5D6E-409C-BE32-E72D297353CC}">
              <c16:uniqueId val="{00000007-C74D-4F31-BCF7-C079A94F8AD4}"/>
            </c:ext>
          </c:extLst>
        </c:ser>
        <c:ser>
          <c:idx val="3"/>
          <c:order val="3"/>
          <c:tx>
            <c:strRef>
              <c:f>'Pivot Tables'!$S$185:$S$186</c:f>
              <c:strCache>
                <c:ptCount val="1"/>
                <c:pt idx="0">
                  <c:v>Silver</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Tables'!$O$187:$O$197</c:f>
              <c:strCache>
                <c:ptCount val="10"/>
                <c:pt idx="0">
                  <c:v>Bensonhaven</c:v>
                </c:pt>
                <c:pt idx="1">
                  <c:v>East Davidville</c:v>
                </c:pt>
                <c:pt idx="2">
                  <c:v>East Johnstad</c:v>
                </c:pt>
                <c:pt idx="3">
                  <c:v>Hoodberg</c:v>
                </c:pt>
                <c:pt idx="4">
                  <c:v>Johnsonville</c:v>
                </c:pt>
                <c:pt idx="5">
                  <c:v>New Jimmymouth</c:v>
                </c:pt>
                <c:pt idx="6">
                  <c:v>Port Josephberg</c:v>
                </c:pt>
                <c:pt idx="7">
                  <c:v>Port Sharon</c:v>
                </c:pt>
                <c:pt idx="8">
                  <c:v>Sabrinatown</c:v>
                </c:pt>
                <c:pt idx="9">
                  <c:v>Thompsonborough</c:v>
                </c:pt>
              </c:strCache>
            </c:strRef>
          </c:cat>
          <c:val>
            <c:numRef>
              <c:f>'Pivot Tables'!$S$187:$S$197</c:f>
              <c:numCache>
                <c:formatCode>0</c:formatCode>
                <c:ptCount val="10"/>
                <c:pt idx="0">
                  <c:v>26202.788813043477</c:v>
                </c:pt>
                <c:pt idx="1">
                  <c:v>26726.992700000003</c:v>
                </c:pt>
                <c:pt idx="2">
                  <c:v>23519.265300000006</c:v>
                </c:pt>
                <c:pt idx="3">
                  <c:v>25629.072800000002</c:v>
                </c:pt>
                <c:pt idx="4">
                  <c:v>22428.662900000003</c:v>
                </c:pt>
                <c:pt idx="5">
                  <c:v>24047.8076</c:v>
                </c:pt>
                <c:pt idx="6">
                  <c:v>20665.203000000001</c:v>
                </c:pt>
                <c:pt idx="7">
                  <c:v>35469.024099999995</c:v>
                </c:pt>
                <c:pt idx="8">
                  <c:v>22683.874900000003</c:v>
                </c:pt>
                <c:pt idx="9">
                  <c:v>29154.487300000001</c:v>
                </c:pt>
              </c:numCache>
            </c:numRef>
          </c:val>
          <c:extLst>
            <c:ext xmlns:c16="http://schemas.microsoft.com/office/drawing/2014/chart" uri="{C3380CC4-5D6E-409C-BE32-E72D297353CC}">
              <c16:uniqueId val="{00000008-C74D-4F31-BCF7-C079A94F8AD4}"/>
            </c:ext>
          </c:extLst>
        </c:ser>
        <c:ser>
          <c:idx val="4"/>
          <c:order val="4"/>
          <c:tx>
            <c:strRef>
              <c:f>'Pivot Tables'!$T$185:$T$186</c:f>
              <c:strCache>
                <c:ptCount val="1"/>
                <c:pt idx="0">
                  <c:v>UnKno</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Tables'!$O$187:$O$197</c:f>
              <c:strCache>
                <c:ptCount val="10"/>
                <c:pt idx="0">
                  <c:v>Bensonhaven</c:v>
                </c:pt>
                <c:pt idx="1">
                  <c:v>East Davidville</c:v>
                </c:pt>
                <c:pt idx="2">
                  <c:v>East Johnstad</c:v>
                </c:pt>
                <c:pt idx="3">
                  <c:v>Hoodberg</c:v>
                </c:pt>
                <c:pt idx="4">
                  <c:v>Johnsonville</c:v>
                </c:pt>
                <c:pt idx="5">
                  <c:v>New Jimmymouth</c:v>
                </c:pt>
                <c:pt idx="6">
                  <c:v>Port Josephberg</c:v>
                </c:pt>
                <c:pt idx="7">
                  <c:v>Port Sharon</c:v>
                </c:pt>
                <c:pt idx="8">
                  <c:v>Sabrinatown</c:v>
                </c:pt>
                <c:pt idx="9">
                  <c:v>Thompsonborough</c:v>
                </c:pt>
              </c:strCache>
            </c:strRef>
          </c:cat>
          <c:val>
            <c:numRef>
              <c:f>'Pivot Tables'!$T$187:$T$197</c:f>
              <c:numCache>
                <c:formatCode>0</c:formatCode>
                <c:ptCount val="10"/>
                <c:pt idx="2">
                  <c:v>2240.9920000000002</c:v>
                </c:pt>
                <c:pt idx="4">
                  <c:v>924.26199999999994</c:v>
                </c:pt>
                <c:pt idx="5">
                  <c:v>1919.2049999999999</c:v>
                </c:pt>
                <c:pt idx="6">
                  <c:v>1855.5529999999999</c:v>
                </c:pt>
              </c:numCache>
            </c:numRef>
          </c:val>
          <c:extLst>
            <c:ext xmlns:c16="http://schemas.microsoft.com/office/drawing/2014/chart" uri="{C3380CC4-5D6E-409C-BE32-E72D297353CC}">
              <c16:uniqueId val="{00000009-C74D-4F31-BCF7-C079A94F8AD4}"/>
            </c:ext>
          </c:extLst>
        </c:ser>
        <c:dLbls>
          <c:showLegendKey val="0"/>
          <c:showVal val="0"/>
          <c:showCatName val="0"/>
          <c:showSerName val="0"/>
          <c:showPercent val="0"/>
          <c:showBubbleSize val="0"/>
        </c:dLbls>
        <c:gapWidth val="115"/>
        <c:overlap val="-20"/>
        <c:axId val="827168816"/>
        <c:axId val="829659352"/>
      </c:barChart>
      <c:catAx>
        <c:axId val="82716881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9659352"/>
        <c:crosses val="autoZero"/>
        <c:auto val="1"/>
        <c:lblAlgn val="ctr"/>
        <c:lblOffset val="100"/>
        <c:noMultiLvlLbl val="0"/>
      </c:catAx>
      <c:valAx>
        <c:axId val="82965935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7168816"/>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Sales data.xlsx]Pivot Tables!Sales Performance by Catagory</c:name>
    <c:fmtId val="2"/>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a:t>Average sales performance by brand wise Analysis</a:t>
            </a:r>
          </a:p>
        </c:rich>
      </c:tx>
      <c:layout>
        <c:manualLayout>
          <c:xMode val="edge"/>
          <c:yMode val="edge"/>
          <c:x val="0.1309231576822128"/>
          <c:y val="3.3898305084745763E-2"/>
        </c:manualLayout>
      </c:layout>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21981627296587"/>
          <c:y val="0.19805336832895887"/>
          <c:w val="0.63370559930008752"/>
          <c:h val="0.65853091280256637"/>
        </c:manualLayout>
      </c:layout>
      <c:barChart>
        <c:barDir val="col"/>
        <c:grouping val="clustered"/>
        <c:varyColors val="0"/>
        <c:ser>
          <c:idx val="0"/>
          <c:order val="0"/>
          <c:tx>
            <c:strRef>
              <c:f>'Pivot Tables'!$B$3</c:f>
              <c:strCache>
                <c:ptCount val="1"/>
                <c:pt idx="0">
                  <c:v>Average of Cost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Tables'!$A$4:$A$8</c:f>
              <c:strCache>
                <c:ptCount val="5"/>
                <c:pt idx="0">
                  <c:v>Beauty</c:v>
                </c:pt>
                <c:pt idx="1">
                  <c:v>Clothing</c:v>
                </c:pt>
                <c:pt idx="2">
                  <c:v>Electronics</c:v>
                </c:pt>
                <c:pt idx="3">
                  <c:v>Home</c:v>
                </c:pt>
                <c:pt idx="4">
                  <c:v>Sports</c:v>
                </c:pt>
              </c:strCache>
            </c:strRef>
          </c:cat>
          <c:val>
            <c:numRef>
              <c:f>'Pivot Tables'!$B$4:$B$8</c:f>
              <c:numCache>
                <c:formatCode>0.00</c:formatCode>
                <c:ptCount val="5"/>
                <c:pt idx="0">
                  <c:v>256.04605263157896</c:v>
                </c:pt>
                <c:pt idx="1">
                  <c:v>274.82634730538922</c:v>
                </c:pt>
                <c:pt idx="2">
                  <c:v>322.39427312775331</c:v>
                </c:pt>
                <c:pt idx="3">
                  <c:v>242.48536585365855</c:v>
                </c:pt>
                <c:pt idx="4">
                  <c:v>209.00200803212851</c:v>
                </c:pt>
              </c:numCache>
            </c:numRef>
          </c:val>
          <c:extLst>
            <c:ext xmlns:c16="http://schemas.microsoft.com/office/drawing/2014/chart" uri="{C3380CC4-5D6E-409C-BE32-E72D297353CC}">
              <c16:uniqueId val="{00000000-E781-4934-A3F4-AAE2F287FF6D}"/>
            </c:ext>
          </c:extLst>
        </c:ser>
        <c:ser>
          <c:idx val="1"/>
          <c:order val="1"/>
          <c:tx>
            <c:strRef>
              <c:f>'Pivot Tables'!$C$3</c:f>
              <c:strCache>
                <c:ptCount val="1"/>
                <c:pt idx="0">
                  <c:v>Count of Brand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Tables'!$A$4:$A$8</c:f>
              <c:strCache>
                <c:ptCount val="5"/>
                <c:pt idx="0">
                  <c:v>Beauty</c:v>
                </c:pt>
                <c:pt idx="1">
                  <c:v>Clothing</c:v>
                </c:pt>
                <c:pt idx="2">
                  <c:v>Electronics</c:v>
                </c:pt>
                <c:pt idx="3">
                  <c:v>Home</c:v>
                </c:pt>
                <c:pt idx="4">
                  <c:v>Sports</c:v>
                </c:pt>
              </c:strCache>
            </c:strRef>
          </c:cat>
          <c:val>
            <c:numRef>
              <c:f>'Pivot Tables'!$C$4:$C$8</c:f>
              <c:numCache>
                <c:formatCode>General</c:formatCode>
                <c:ptCount val="5"/>
                <c:pt idx="0">
                  <c:v>304</c:v>
                </c:pt>
                <c:pt idx="1">
                  <c:v>334</c:v>
                </c:pt>
                <c:pt idx="2">
                  <c:v>454</c:v>
                </c:pt>
                <c:pt idx="3">
                  <c:v>410</c:v>
                </c:pt>
                <c:pt idx="4">
                  <c:v>498</c:v>
                </c:pt>
              </c:numCache>
            </c:numRef>
          </c:val>
          <c:extLst>
            <c:ext xmlns:c16="http://schemas.microsoft.com/office/drawing/2014/chart" uri="{C3380CC4-5D6E-409C-BE32-E72D297353CC}">
              <c16:uniqueId val="{00000001-E781-4934-A3F4-AAE2F287FF6D}"/>
            </c:ext>
          </c:extLst>
        </c:ser>
        <c:dLbls>
          <c:dLblPos val="inEnd"/>
          <c:showLegendKey val="0"/>
          <c:showVal val="1"/>
          <c:showCatName val="0"/>
          <c:showSerName val="0"/>
          <c:showPercent val="0"/>
          <c:showBubbleSize val="0"/>
        </c:dLbls>
        <c:gapWidth val="100"/>
        <c:overlap val="-24"/>
        <c:axId val="416508808"/>
        <c:axId val="416513848"/>
      </c:barChart>
      <c:catAx>
        <c:axId val="4165088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6513848"/>
        <c:crosses val="autoZero"/>
        <c:auto val="1"/>
        <c:lblAlgn val="ctr"/>
        <c:lblOffset val="100"/>
        <c:noMultiLvlLbl val="0"/>
      </c:catAx>
      <c:valAx>
        <c:axId val="41651384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650880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Sales data.xlsx]Pivot Tables!gender wise Analysis</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Gender wise catagory performance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Tables'!$B$27:$B$28</c:f>
              <c:strCache>
                <c:ptCount val="1"/>
                <c:pt idx="0">
                  <c:v>Beauty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Tables'!$A$29:$A$30</c:f>
              <c:strCache>
                <c:ptCount val="2"/>
                <c:pt idx="0">
                  <c:v>Female</c:v>
                </c:pt>
                <c:pt idx="1">
                  <c:v>Male</c:v>
                </c:pt>
              </c:strCache>
            </c:strRef>
          </c:cat>
          <c:val>
            <c:numRef>
              <c:f>'Pivot Tables'!$B$29:$B$30</c:f>
              <c:numCache>
                <c:formatCode>_-[$$-409]* #,##0_ ;_-[$$-409]* \-#,##0\ ;_-[$$-409]* "-"??_ ;_-@_ </c:formatCode>
                <c:ptCount val="2"/>
                <c:pt idx="0">
                  <c:v>20991.2961</c:v>
                </c:pt>
                <c:pt idx="1">
                  <c:v>31359.231200000002</c:v>
                </c:pt>
              </c:numCache>
            </c:numRef>
          </c:val>
          <c:extLst>
            <c:ext xmlns:c16="http://schemas.microsoft.com/office/drawing/2014/chart" uri="{C3380CC4-5D6E-409C-BE32-E72D297353CC}">
              <c16:uniqueId val="{00000000-477A-4A00-B126-2169A9F1E5E8}"/>
            </c:ext>
          </c:extLst>
        </c:ser>
        <c:ser>
          <c:idx val="1"/>
          <c:order val="1"/>
          <c:tx>
            <c:strRef>
              <c:f>'Pivot Tables'!$C$27:$C$28</c:f>
              <c:strCache>
                <c:ptCount val="1"/>
                <c:pt idx="0">
                  <c:v>Clothing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Tables'!$A$29:$A$30</c:f>
              <c:strCache>
                <c:ptCount val="2"/>
                <c:pt idx="0">
                  <c:v>Female</c:v>
                </c:pt>
                <c:pt idx="1">
                  <c:v>Male</c:v>
                </c:pt>
              </c:strCache>
            </c:strRef>
          </c:cat>
          <c:val>
            <c:numRef>
              <c:f>'Pivot Tables'!$C$29:$C$30</c:f>
              <c:numCache>
                <c:formatCode>_-[$$-409]* #,##0_ ;_-[$$-409]* \-#,##0\ ;_-[$$-409]* "-"??_ ;_-@_ </c:formatCode>
                <c:ptCount val="2"/>
                <c:pt idx="0">
                  <c:v>42215.234100000016</c:v>
                </c:pt>
                <c:pt idx="1">
                  <c:v>14720.8115</c:v>
                </c:pt>
              </c:numCache>
            </c:numRef>
          </c:val>
          <c:extLst>
            <c:ext xmlns:c16="http://schemas.microsoft.com/office/drawing/2014/chart" uri="{C3380CC4-5D6E-409C-BE32-E72D297353CC}">
              <c16:uniqueId val="{00000008-2829-4AED-9AE4-2FE379F25BE2}"/>
            </c:ext>
          </c:extLst>
        </c:ser>
        <c:ser>
          <c:idx val="2"/>
          <c:order val="2"/>
          <c:tx>
            <c:strRef>
              <c:f>'Pivot Tables'!$D$27:$D$28</c:f>
              <c:strCache>
                <c:ptCount val="1"/>
                <c:pt idx="0">
                  <c:v>Electronics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Tables'!$A$29:$A$30</c:f>
              <c:strCache>
                <c:ptCount val="2"/>
                <c:pt idx="0">
                  <c:v>Female</c:v>
                </c:pt>
                <c:pt idx="1">
                  <c:v>Male</c:v>
                </c:pt>
              </c:strCache>
            </c:strRef>
          </c:cat>
          <c:val>
            <c:numRef>
              <c:f>'Pivot Tables'!$D$29:$D$30</c:f>
              <c:numCache>
                <c:formatCode>_-[$$-409]* #,##0_ ;_-[$$-409]* \-#,##0\ ;_-[$$-409]* "-"??_ ;_-@_ </c:formatCode>
                <c:ptCount val="2"/>
                <c:pt idx="0">
                  <c:v>85051.480500000005</c:v>
                </c:pt>
                <c:pt idx="1">
                  <c:v>69135.482499999998</c:v>
                </c:pt>
              </c:numCache>
            </c:numRef>
          </c:val>
          <c:extLst>
            <c:ext xmlns:c16="http://schemas.microsoft.com/office/drawing/2014/chart" uri="{C3380CC4-5D6E-409C-BE32-E72D297353CC}">
              <c16:uniqueId val="{00000009-2829-4AED-9AE4-2FE379F25BE2}"/>
            </c:ext>
          </c:extLst>
        </c:ser>
        <c:ser>
          <c:idx val="3"/>
          <c:order val="3"/>
          <c:tx>
            <c:strRef>
              <c:f>'Pivot Tables'!$E$27:$E$28</c:f>
              <c:strCache>
                <c:ptCount val="1"/>
                <c:pt idx="0">
                  <c:v>Home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Tables'!$A$29:$A$30</c:f>
              <c:strCache>
                <c:ptCount val="2"/>
                <c:pt idx="0">
                  <c:v>Female</c:v>
                </c:pt>
                <c:pt idx="1">
                  <c:v>Male</c:v>
                </c:pt>
              </c:strCache>
            </c:strRef>
          </c:cat>
          <c:val>
            <c:numRef>
              <c:f>'Pivot Tables'!$E$29:$E$30</c:f>
              <c:numCache>
                <c:formatCode>_-[$$-409]* #,##0_ ;_-[$$-409]* \-#,##0\ ;_-[$$-409]* "-"??_ ;_-@_ </c:formatCode>
                <c:ptCount val="2"/>
                <c:pt idx="1">
                  <c:v>34823.063900000001</c:v>
                </c:pt>
              </c:numCache>
            </c:numRef>
          </c:val>
          <c:extLst>
            <c:ext xmlns:c16="http://schemas.microsoft.com/office/drawing/2014/chart" uri="{C3380CC4-5D6E-409C-BE32-E72D297353CC}">
              <c16:uniqueId val="{0000000A-2829-4AED-9AE4-2FE379F25BE2}"/>
            </c:ext>
          </c:extLst>
        </c:ser>
        <c:ser>
          <c:idx val="4"/>
          <c:order val="4"/>
          <c:tx>
            <c:strRef>
              <c:f>'Pivot Tables'!$F$27:$F$28</c:f>
              <c:strCache>
                <c:ptCount val="1"/>
                <c:pt idx="0">
                  <c:v>Sports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Tables'!$A$29:$A$30</c:f>
              <c:strCache>
                <c:ptCount val="2"/>
                <c:pt idx="0">
                  <c:v>Female</c:v>
                </c:pt>
                <c:pt idx="1">
                  <c:v>Male</c:v>
                </c:pt>
              </c:strCache>
            </c:strRef>
          </c:cat>
          <c:val>
            <c:numRef>
              <c:f>'Pivot Tables'!$F$29:$F$30</c:f>
              <c:numCache>
                <c:formatCode>_-[$$-409]* #,##0_ ;_-[$$-409]* \-#,##0\ ;_-[$$-409]* "-"??_ ;_-@_ </c:formatCode>
                <c:ptCount val="2"/>
                <c:pt idx="0">
                  <c:v>68512.636700000003</c:v>
                </c:pt>
                <c:pt idx="1">
                  <c:v>15805.213300000003</c:v>
                </c:pt>
              </c:numCache>
            </c:numRef>
          </c:val>
          <c:extLst>
            <c:ext xmlns:c16="http://schemas.microsoft.com/office/drawing/2014/chart" uri="{C3380CC4-5D6E-409C-BE32-E72D297353CC}">
              <c16:uniqueId val="{0000000B-2829-4AED-9AE4-2FE379F25BE2}"/>
            </c:ext>
          </c:extLst>
        </c:ser>
        <c:dLbls>
          <c:showLegendKey val="0"/>
          <c:showVal val="0"/>
          <c:showCatName val="0"/>
          <c:showSerName val="0"/>
          <c:showPercent val="0"/>
          <c:showBubbleSize val="0"/>
        </c:dLbls>
        <c:gapWidth val="115"/>
        <c:overlap val="-20"/>
        <c:axId val="1359616448"/>
        <c:axId val="1359617168"/>
      </c:barChart>
      <c:catAx>
        <c:axId val="135961644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9617168"/>
        <c:crosses val="autoZero"/>
        <c:auto val="1"/>
        <c:lblAlgn val="ctr"/>
        <c:lblOffset val="100"/>
        <c:noMultiLvlLbl val="0"/>
      </c:catAx>
      <c:valAx>
        <c:axId val="1359617168"/>
        <c:scaling>
          <c:orientation val="minMax"/>
        </c:scaling>
        <c:delete val="0"/>
        <c:axPos val="b"/>
        <c:majorGridlines>
          <c:spPr>
            <a:ln w="9525" cap="flat" cmpd="sng" algn="ctr">
              <a:solidFill>
                <a:schemeClr val="lt1">
                  <a:lumMod val="95000"/>
                  <a:alpha val="10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9616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Sales data.xlsx]Pivot Tables!Average Unit price by top 10 state level and category base.</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10 State level Analysis</a:t>
            </a:r>
          </a:p>
        </c:rich>
      </c:tx>
      <c:layout>
        <c:manualLayout>
          <c:xMode val="edge"/>
          <c:yMode val="edge"/>
          <c:x val="0.28938888888888892"/>
          <c:y val="0.11934966462525518"/>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Tables'!$B$37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Tables'!$A$38:$A$47</c:f>
              <c:strCache>
                <c:ptCount val="10"/>
                <c:pt idx="0">
                  <c:v>Alabama</c:v>
                </c:pt>
                <c:pt idx="1">
                  <c:v>Florida</c:v>
                </c:pt>
                <c:pt idx="2">
                  <c:v>Idaho</c:v>
                </c:pt>
                <c:pt idx="3">
                  <c:v>Indiana</c:v>
                </c:pt>
                <c:pt idx="4">
                  <c:v>Maine</c:v>
                </c:pt>
                <c:pt idx="5">
                  <c:v>Mississippi</c:v>
                </c:pt>
                <c:pt idx="6">
                  <c:v>Nebraska</c:v>
                </c:pt>
                <c:pt idx="7">
                  <c:v>Rhode Island</c:v>
                </c:pt>
                <c:pt idx="8">
                  <c:v>Utah</c:v>
                </c:pt>
                <c:pt idx="9">
                  <c:v>Virginia</c:v>
                </c:pt>
              </c:strCache>
            </c:strRef>
          </c:cat>
          <c:val>
            <c:numRef>
              <c:f>'Pivot Tables'!$B$38:$B$47</c:f>
              <c:numCache>
                <c:formatCode>0.00</c:formatCode>
                <c:ptCount val="10"/>
                <c:pt idx="0">
                  <c:v>551.63043478260875</c:v>
                </c:pt>
                <c:pt idx="1">
                  <c:v>564.09615384615381</c:v>
                </c:pt>
                <c:pt idx="2">
                  <c:v>603.81818181818187</c:v>
                </c:pt>
                <c:pt idx="3">
                  <c:v>598.76923076923072</c:v>
                </c:pt>
                <c:pt idx="4">
                  <c:v>552.86111111111109</c:v>
                </c:pt>
                <c:pt idx="5">
                  <c:v>652.6521739130435</c:v>
                </c:pt>
                <c:pt idx="6">
                  <c:v>560.72727272727275</c:v>
                </c:pt>
                <c:pt idx="7">
                  <c:v>587.10344827586209</c:v>
                </c:pt>
                <c:pt idx="8">
                  <c:v>566</c:v>
                </c:pt>
                <c:pt idx="9">
                  <c:v>580.10638297872345</c:v>
                </c:pt>
              </c:numCache>
            </c:numRef>
          </c:val>
          <c:extLst>
            <c:ext xmlns:c16="http://schemas.microsoft.com/office/drawing/2014/chart" uri="{C3380CC4-5D6E-409C-BE32-E72D297353CC}">
              <c16:uniqueId val="{00000000-9523-4AA7-866B-A053548C4DEB}"/>
            </c:ext>
          </c:extLst>
        </c:ser>
        <c:dLbls>
          <c:showLegendKey val="0"/>
          <c:showVal val="0"/>
          <c:showCatName val="0"/>
          <c:showSerName val="0"/>
          <c:showPercent val="0"/>
          <c:showBubbleSize val="0"/>
        </c:dLbls>
        <c:gapWidth val="150"/>
        <c:overlap val="100"/>
        <c:axId val="1331521256"/>
        <c:axId val="1331520896"/>
      </c:barChart>
      <c:catAx>
        <c:axId val="13315212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1520896"/>
        <c:crosses val="autoZero"/>
        <c:auto val="1"/>
        <c:lblAlgn val="ctr"/>
        <c:lblOffset val="100"/>
        <c:noMultiLvlLbl val="0"/>
      </c:catAx>
      <c:valAx>
        <c:axId val="1331520896"/>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1521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Sales data.xlsx]Pivot Tables!Average sales by Age group</c:name>
    <c:fmtId val="16"/>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a:t>Catagory wise performance by Age group</a:t>
            </a:r>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Tables'!$B$91:$B$92</c:f>
              <c:strCache>
                <c:ptCount val="1"/>
                <c:pt idx="0">
                  <c:v>Beauty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Tables'!$A$93:$A$95</c:f>
              <c:strCache>
                <c:ptCount val="3"/>
                <c:pt idx="0">
                  <c:v>Adults</c:v>
                </c:pt>
                <c:pt idx="1">
                  <c:v>Elders</c:v>
                </c:pt>
                <c:pt idx="2">
                  <c:v>Teens</c:v>
                </c:pt>
              </c:strCache>
            </c:strRef>
          </c:cat>
          <c:val>
            <c:numRef>
              <c:f>'Pivot Tables'!$B$93:$B$95</c:f>
              <c:numCache>
                <c:formatCode>_-[$$-409]* #,##0_ ;_-[$$-409]* \-#,##0\ ;_-[$$-409]* "-"??_ ;_-@_ </c:formatCode>
                <c:ptCount val="3"/>
                <c:pt idx="0">
                  <c:v>1154.8593901639347</c:v>
                </c:pt>
                <c:pt idx="1">
                  <c:v>1034.8472511098887</c:v>
                </c:pt>
                <c:pt idx="2">
                  <c:v>1127.5306166666667</c:v>
                </c:pt>
              </c:numCache>
            </c:numRef>
          </c:val>
          <c:extLst>
            <c:ext xmlns:c16="http://schemas.microsoft.com/office/drawing/2014/chart" uri="{C3380CC4-5D6E-409C-BE32-E72D297353CC}">
              <c16:uniqueId val="{00000000-17FD-4920-B459-6D4319B1E0E3}"/>
            </c:ext>
          </c:extLst>
        </c:ser>
        <c:ser>
          <c:idx val="1"/>
          <c:order val="1"/>
          <c:tx>
            <c:strRef>
              <c:f>'Pivot Tables'!$C$91:$C$92</c:f>
              <c:strCache>
                <c:ptCount val="1"/>
                <c:pt idx="0">
                  <c:v>Clothing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Tables'!$A$93:$A$95</c:f>
              <c:strCache>
                <c:ptCount val="3"/>
                <c:pt idx="0">
                  <c:v>Adults</c:v>
                </c:pt>
                <c:pt idx="1">
                  <c:v>Elders</c:v>
                </c:pt>
                <c:pt idx="2">
                  <c:v>Teens</c:v>
                </c:pt>
              </c:strCache>
            </c:strRef>
          </c:cat>
          <c:val>
            <c:numRef>
              <c:f>'Pivot Tables'!$C$93:$C$95</c:f>
              <c:numCache>
                <c:formatCode>_-[$$-409]* #,##0_ ;_-[$$-409]* \-#,##0\ ;_-[$$-409]* "-"??_ ;_-@_ </c:formatCode>
                <c:ptCount val="3"/>
                <c:pt idx="0">
                  <c:v>983.98129896480305</c:v>
                </c:pt>
                <c:pt idx="1">
                  <c:v>1201.53353520102</c:v>
                </c:pt>
                <c:pt idx="2">
                  <c:v>859.18729999999994</c:v>
                </c:pt>
              </c:numCache>
            </c:numRef>
          </c:val>
          <c:extLst>
            <c:ext xmlns:c16="http://schemas.microsoft.com/office/drawing/2014/chart" uri="{C3380CC4-5D6E-409C-BE32-E72D297353CC}">
              <c16:uniqueId val="{00000008-E706-4EFB-88A5-77E3D3D16DA9}"/>
            </c:ext>
          </c:extLst>
        </c:ser>
        <c:ser>
          <c:idx val="2"/>
          <c:order val="2"/>
          <c:tx>
            <c:strRef>
              <c:f>'Pivot Tables'!$D$91:$D$92</c:f>
              <c:strCache>
                <c:ptCount val="1"/>
                <c:pt idx="0">
                  <c:v>Electronics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Tables'!$A$93:$A$95</c:f>
              <c:strCache>
                <c:ptCount val="3"/>
                <c:pt idx="0">
                  <c:v>Adults</c:v>
                </c:pt>
                <c:pt idx="1">
                  <c:v>Elders</c:v>
                </c:pt>
                <c:pt idx="2">
                  <c:v>Teens</c:v>
                </c:pt>
              </c:strCache>
            </c:strRef>
          </c:cat>
          <c:val>
            <c:numRef>
              <c:f>'Pivot Tables'!$D$93:$D$95</c:f>
              <c:numCache>
                <c:formatCode>_-[$$-409]* #,##0_ ;_-[$$-409]* \-#,##0\ ;_-[$$-409]* "-"??_ ;_-@_ </c:formatCode>
                <c:ptCount val="3"/>
                <c:pt idx="0">
                  <c:v>1143.0824559633029</c:v>
                </c:pt>
                <c:pt idx="1">
                  <c:v>1088.8411674698798</c:v>
                </c:pt>
                <c:pt idx="2">
                  <c:v>1401.5455923076925</c:v>
                </c:pt>
              </c:numCache>
            </c:numRef>
          </c:val>
          <c:extLst>
            <c:ext xmlns:c16="http://schemas.microsoft.com/office/drawing/2014/chart" uri="{C3380CC4-5D6E-409C-BE32-E72D297353CC}">
              <c16:uniqueId val="{00000009-E706-4EFB-88A5-77E3D3D16DA9}"/>
            </c:ext>
          </c:extLst>
        </c:ser>
        <c:ser>
          <c:idx val="3"/>
          <c:order val="3"/>
          <c:tx>
            <c:strRef>
              <c:f>'Pivot Tables'!$E$91:$E$92</c:f>
              <c:strCache>
                <c:ptCount val="1"/>
                <c:pt idx="0">
                  <c:v>Home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Tables'!$A$93:$A$95</c:f>
              <c:strCache>
                <c:ptCount val="3"/>
                <c:pt idx="0">
                  <c:v>Adults</c:v>
                </c:pt>
                <c:pt idx="1">
                  <c:v>Elders</c:v>
                </c:pt>
                <c:pt idx="2">
                  <c:v>Teens</c:v>
                </c:pt>
              </c:strCache>
            </c:strRef>
          </c:cat>
          <c:val>
            <c:numRef>
              <c:f>'Pivot Tables'!$E$93:$E$95</c:f>
              <c:numCache>
                <c:formatCode>_-[$$-409]* #,##0_ ;_-[$$-409]* \-#,##0\ ;_-[$$-409]* "-"??_ ;_-@_ </c:formatCode>
                <c:ptCount val="3"/>
                <c:pt idx="0">
                  <c:v>956.75749438202217</c:v>
                </c:pt>
                <c:pt idx="1">
                  <c:v>1069.3138415873011</c:v>
                </c:pt>
                <c:pt idx="2">
                  <c:v>885.08775000000003</c:v>
                </c:pt>
              </c:numCache>
            </c:numRef>
          </c:val>
          <c:extLst>
            <c:ext xmlns:c16="http://schemas.microsoft.com/office/drawing/2014/chart" uri="{C3380CC4-5D6E-409C-BE32-E72D297353CC}">
              <c16:uniqueId val="{0000000A-E706-4EFB-88A5-77E3D3D16DA9}"/>
            </c:ext>
          </c:extLst>
        </c:ser>
        <c:ser>
          <c:idx val="4"/>
          <c:order val="4"/>
          <c:tx>
            <c:strRef>
              <c:f>'Pivot Tables'!$F$91:$F$92</c:f>
              <c:strCache>
                <c:ptCount val="1"/>
                <c:pt idx="0">
                  <c:v>Sports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Tables'!$A$93:$A$95</c:f>
              <c:strCache>
                <c:ptCount val="3"/>
                <c:pt idx="0">
                  <c:v>Adults</c:v>
                </c:pt>
                <c:pt idx="1">
                  <c:v>Elders</c:v>
                </c:pt>
                <c:pt idx="2">
                  <c:v>Teens</c:v>
                </c:pt>
              </c:strCache>
            </c:strRef>
          </c:cat>
          <c:val>
            <c:numRef>
              <c:f>'Pivot Tables'!$F$93:$F$95</c:f>
              <c:numCache>
                <c:formatCode>_-[$$-409]* #,##0_ ;_-[$$-409]* \-#,##0\ ;_-[$$-409]* "-"??_ ;_-@_ </c:formatCode>
                <c:ptCount val="3"/>
                <c:pt idx="0">
                  <c:v>1115.1254151515154</c:v>
                </c:pt>
                <c:pt idx="1">
                  <c:v>1068.6281660478755</c:v>
                </c:pt>
                <c:pt idx="2">
                  <c:v>1436.2974999999999</c:v>
                </c:pt>
              </c:numCache>
            </c:numRef>
          </c:val>
          <c:extLst>
            <c:ext xmlns:c16="http://schemas.microsoft.com/office/drawing/2014/chart" uri="{C3380CC4-5D6E-409C-BE32-E72D297353CC}">
              <c16:uniqueId val="{0000000B-E706-4EFB-88A5-77E3D3D16DA9}"/>
            </c:ext>
          </c:extLst>
        </c:ser>
        <c:dLbls>
          <c:showLegendKey val="0"/>
          <c:showVal val="1"/>
          <c:showCatName val="0"/>
          <c:showSerName val="0"/>
          <c:showPercent val="0"/>
          <c:showBubbleSize val="0"/>
        </c:dLbls>
        <c:gapWidth val="150"/>
        <c:shape val="box"/>
        <c:axId val="1366875800"/>
        <c:axId val="1366882640"/>
        <c:axId val="0"/>
      </c:bar3DChart>
      <c:catAx>
        <c:axId val="13668758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6882640"/>
        <c:crosses val="autoZero"/>
        <c:auto val="1"/>
        <c:lblAlgn val="ctr"/>
        <c:lblOffset val="100"/>
        <c:noMultiLvlLbl val="0"/>
      </c:catAx>
      <c:valAx>
        <c:axId val="1366882640"/>
        <c:scaling>
          <c:orientation val="minMax"/>
        </c:scaling>
        <c:delete val="0"/>
        <c:axPos val="l"/>
        <c:majorGridlines>
          <c:spPr>
            <a:ln w="9525" cap="flat" cmpd="sng" algn="ctr">
              <a:solidFill>
                <a:schemeClr val="dk1">
                  <a:lumMod val="50000"/>
                  <a:lumOff val="50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6875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Sales data.xlsx]Pivot Tables!Top 10 sales person region wise</c:name>
    <c:fmtId val="22"/>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a:t>Top 10 Sales person performance</a:t>
            </a:r>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triangle"/>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x"/>
          <c:size val="5"/>
          <c:spPr>
            <a:no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Tables'!$B$107:$B$108</c:f>
              <c:strCache>
                <c:ptCount val="1"/>
                <c:pt idx="0">
                  <c:v>EAST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Tables'!$A$109:$A$118</c:f>
              <c:strCache>
                <c:ptCount val="10"/>
                <c:pt idx="0">
                  <c:v>Antonio Leon</c:v>
                </c:pt>
                <c:pt idx="1">
                  <c:v>Crystal Waters</c:v>
                </c:pt>
                <c:pt idx="2">
                  <c:v>Daniel Austin</c:v>
                </c:pt>
                <c:pt idx="3">
                  <c:v>Joshua Wilson</c:v>
                </c:pt>
                <c:pt idx="4">
                  <c:v>Julie Farmer</c:v>
                </c:pt>
                <c:pt idx="5">
                  <c:v>Katherine Cowan</c:v>
                </c:pt>
                <c:pt idx="6">
                  <c:v>Michael Mcneil</c:v>
                </c:pt>
                <c:pt idx="7">
                  <c:v>Steven Smith</c:v>
                </c:pt>
                <c:pt idx="8">
                  <c:v>Tommy Roberts</c:v>
                </c:pt>
                <c:pt idx="9">
                  <c:v>William Jackson</c:v>
                </c:pt>
              </c:strCache>
            </c:strRef>
          </c:cat>
          <c:val>
            <c:numRef>
              <c:f>'Pivot Tables'!$B$109:$B$118</c:f>
              <c:numCache>
                <c:formatCode>_-[$$-409]* #,##0_ ;_-[$$-409]* \-#,##0\ ;_-[$$-409]* "-"??_ ;_-@_ </c:formatCode>
                <c:ptCount val="10"/>
                <c:pt idx="0">
                  <c:v>2066.4261999999999</c:v>
                </c:pt>
                <c:pt idx="2">
                  <c:v>2764.8031999999998</c:v>
                </c:pt>
                <c:pt idx="3">
                  <c:v>1870.5871000000002</c:v>
                </c:pt>
                <c:pt idx="5">
                  <c:v>2221.2697499999999</c:v>
                </c:pt>
                <c:pt idx="7">
                  <c:v>3745.8047999999999</c:v>
                </c:pt>
                <c:pt idx="8">
                  <c:v>3178.2564000000002</c:v>
                </c:pt>
              </c:numCache>
            </c:numRef>
          </c:val>
          <c:extLst>
            <c:ext xmlns:c16="http://schemas.microsoft.com/office/drawing/2014/chart" uri="{C3380CC4-5D6E-409C-BE32-E72D297353CC}">
              <c16:uniqueId val="{00000000-856F-4E44-9CBD-D1CD1199C373}"/>
            </c:ext>
          </c:extLst>
        </c:ser>
        <c:ser>
          <c:idx val="1"/>
          <c:order val="1"/>
          <c:tx>
            <c:strRef>
              <c:f>'Pivot Tables'!$C$107:$C$108</c:f>
              <c:strCache>
                <c:ptCount val="1"/>
                <c:pt idx="0">
                  <c:v>NORTH</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Tables'!$A$109:$A$118</c:f>
              <c:strCache>
                <c:ptCount val="10"/>
                <c:pt idx="0">
                  <c:v>Antonio Leon</c:v>
                </c:pt>
                <c:pt idx="1">
                  <c:v>Crystal Waters</c:v>
                </c:pt>
                <c:pt idx="2">
                  <c:v>Daniel Austin</c:v>
                </c:pt>
                <c:pt idx="3">
                  <c:v>Joshua Wilson</c:v>
                </c:pt>
                <c:pt idx="4">
                  <c:v>Julie Farmer</c:v>
                </c:pt>
                <c:pt idx="5">
                  <c:v>Katherine Cowan</c:v>
                </c:pt>
                <c:pt idx="6">
                  <c:v>Michael Mcneil</c:v>
                </c:pt>
                <c:pt idx="7">
                  <c:v>Steven Smith</c:v>
                </c:pt>
                <c:pt idx="8">
                  <c:v>Tommy Roberts</c:v>
                </c:pt>
                <c:pt idx="9">
                  <c:v>William Jackson</c:v>
                </c:pt>
              </c:strCache>
            </c:strRef>
          </c:cat>
          <c:val>
            <c:numRef>
              <c:f>'Pivot Tables'!$C$109:$C$118</c:f>
              <c:numCache>
                <c:formatCode>_-[$$-409]* #,##0_ ;_-[$$-409]* \-#,##0\ ;_-[$$-409]* "-"??_ ;_-@_ </c:formatCode>
                <c:ptCount val="10"/>
                <c:pt idx="4">
                  <c:v>2319.4512</c:v>
                </c:pt>
                <c:pt idx="6">
                  <c:v>3502.9688000000001</c:v>
                </c:pt>
                <c:pt idx="9">
                  <c:v>570.11760000000004</c:v>
                </c:pt>
              </c:numCache>
            </c:numRef>
          </c:val>
          <c:extLst>
            <c:ext xmlns:c16="http://schemas.microsoft.com/office/drawing/2014/chart" uri="{C3380CC4-5D6E-409C-BE32-E72D297353CC}">
              <c16:uniqueId val="{00000004-6B3E-48C4-A06B-2DDC676B04F1}"/>
            </c:ext>
          </c:extLst>
        </c:ser>
        <c:ser>
          <c:idx val="2"/>
          <c:order val="2"/>
          <c:tx>
            <c:strRef>
              <c:f>'Pivot Tables'!$D$107:$D$108</c:f>
              <c:strCache>
                <c:ptCount val="1"/>
                <c:pt idx="0">
                  <c:v>SOUTH</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Tables'!$A$109:$A$118</c:f>
              <c:strCache>
                <c:ptCount val="10"/>
                <c:pt idx="0">
                  <c:v>Antonio Leon</c:v>
                </c:pt>
                <c:pt idx="1">
                  <c:v>Crystal Waters</c:v>
                </c:pt>
                <c:pt idx="2">
                  <c:v>Daniel Austin</c:v>
                </c:pt>
                <c:pt idx="3">
                  <c:v>Joshua Wilson</c:v>
                </c:pt>
                <c:pt idx="4">
                  <c:v>Julie Farmer</c:v>
                </c:pt>
                <c:pt idx="5">
                  <c:v>Katherine Cowan</c:v>
                </c:pt>
                <c:pt idx="6">
                  <c:v>Michael Mcneil</c:v>
                </c:pt>
                <c:pt idx="7">
                  <c:v>Steven Smith</c:v>
                </c:pt>
                <c:pt idx="8">
                  <c:v>Tommy Roberts</c:v>
                </c:pt>
                <c:pt idx="9">
                  <c:v>William Jackson</c:v>
                </c:pt>
              </c:strCache>
            </c:strRef>
          </c:cat>
          <c:val>
            <c:numRef>
              <c:f>'Pivot Tables'!$D$109:$D$118</c:f>
              <c:numCache>
                <c:formatCode>_-[$$-409]* #,##0_ ;_-[$$-409]* \-#,##0\ ;_-[$$-409]* "-"??_ ;_-@_ </c:formatCode>
                <c:ptCount val="10"/>
                <c:pt idx="0">
                  <c:v>3032.6559999999999</c:v>
                </c:pt>
                <c:pt idx="3">
                  <c:v>2801.768</c:v>
                </c:pt>
                <c:pt idx="9">
                  <c:v>3756.8876</c:v>
                </c:pt>
              </c:numCache>
            </c:numRef>
          </c:val>
          <c:extLst>
            <c:ext xmlns:c16="http://schemas.microsoft.com/office/drawing/2014/chart" uri="{C3380CC4-5D6E-409C-BE32-E72D297353CC}">
              <c16:uniqueId val="{00000005-6B3E-48C4-A06B-2DDC676B04F1}"/>
            </c:ext>
          </c:extLst>
        </c:ser>
        <c:ser>
          <c:idx val="3"/>
          <c:order val="3"/>
          <c:tx>
            <c:strRef>
              <c:f>'Pivot Tables'!$E$107:$E$108</c:f>
              <c:strCache>
                <c:ptCount val="1"/>
                <c:pt idx="0">
                  <c:v>WEST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Tables'!$A$109:$A$118</c:f>
              <c:strCache>
                <c:ptCount val="10"/>
                <c:pt idx="0">
                  <c:v>Antonio Leon</c:v>
                </c:pt>
                <c:pt idx="1">
                  <c:v>Crystal Waters</c:v>
                </c:pt>
                <c:pt idx="2">
                  <c:v>Daniel Austin</c:v>
                </c:pt>
                <c:pt idx="3">
                  <c:v>Joshua Wilson</c:v>
                </c:pt>
                <c:pt idx="4">
                  <c:v>Julie Farmer</c:v>
                </c:pt>
                <c:pt idx="5">
                  <c:v>Katherine Cowan</c:v>
                </c:pt>
                <c:pt idx="6">
                  <c:v>Michael Mcneil</c:v>
                </c:pt>
                <c:pt idx="7">
                  <c:v>Steven Smith</c:v>
                </c:pt>
                <c:pt idx="8">
                  <c:v>Tommy Roberts</c:v>
                </c:pt>
                <c:pt idx="9">
                  <c:v>William Jackson</c:v>
                </c:pt>
              </c:strCache>
            </c:strRef>
          </c:cat>
          <c:val>
            <c:numRef>
              <c:f>'Pivot Tables'!$E$109:$E$118</c:f>
              <c:numCache>
                <c:formatCode>_-[$$-409]* #,##0_ ;_-[$$-409]* \-#,##0\ ;_-[$$-409]* "-"??_ ;_-@_ </c:formatCode>
                <c:ptCount val="10"/>
                <c:pt idx="1">
                  <c:v>2343.4616000000001</c:v>
                </c:pt>
              </c:numCache>
            </c:numRef>
          </c:val>
          <c:extLst>
            <c:ext xmlns:c16="http://schemas.microsoft.com/office/drawing/2014/chart" uri="{C3380CC4-5D6E-409C-BE32-E72D297353CC}">
              <c16:uniqueId val="{00000006-6B3E-48C4-A06B-2DDC676B04F1}"/>
            </c:ext>
          </c:extLst>
        </c:ser>
        <c:dLbls>
          <c:showLegendKey val="0"/>
          <c:showVal val="0"/>
          <c:showCatName val="0"/>
          <c:showSerName val="0"/>
          <c:showPercent val="0"/>
          <c:showBubbleSize val="0"/>
        </c:dLbls>
        <c:gapWidth val="115"/>
        <c:overlap val="-20"/>
        <c:axId val="1359610328"/>
        <c:axId val="1359614288"/>
      </c:barChart>
      <c:catAx>
        <c:axId val="135961032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9614288"/>
        <c:crosses val="autoZero"/>
        <c:auto val="1"/>
        <c:lblAlgn val="ctr"/>
        <c:lblOffset val="100"/>
        <c:noMultiLvlLbl val="0"/>
      </c:catAx>
      <c:valAx>
        <c:axId val="1359614288"/>
        <c:scaling>
          <c:orientation val="minMax"/>
        </c:scaling>
        <c:delete val="0"/>
        <c:axPos val="b"/>
        <c:majorGridlines>
          <c:spPr>
            <a:ln w="9525" cap="flat" cmpd="sng" algn="ctr">
              <a:solidFill>
                <a:schemeClr val="lt1">
                  <a:lumMod val="95000"/>
                  <a:alpha val="10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96103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Sales data.xlsx]Pivot Tables!Average sale by store name and type</c:name>
    <c:fmtId val="4"/>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a:t>Average sales by store type and their names</a:t>
            </a:r>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3"/>
          <c:order val="0"/>
          <c:tx>
            <c:strRef>
              <c:f>'Pivot Tables'!$R$117:$R$118</c:f>
              <c:strCache>
                <c:ptCount val="1"/>
                <c:pt idx="0">
                  <c:v>Flagship</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Tables'!$Q$119:$Q$128</c:f>
              <c:strCache>
                <c:ptCount val="10"/>
                <c:pt idx="0">
                  <c:v>Aguirre-Keller</c:v>
                </c:pt>
                <c:pt idx="1">
                  <c:v>Frederick-Wright</c:v>
                </c:pt>
                <c:pt idx="2">
                  <c:v>Gardner, Humphrey And Contreras</c:v>
                </c:pt>
                <c:pt idx="3">
                  <c:v>Guerrero-Schmitt</c:v>
                </c:pt>
                <c:pt idx="4">
                  <c:v>Holloway Ltd</c:v>
                </c:pt>
                <c:pt idx="5">
                  <c:v>Mann-Austin</c:v>
                </c:pt>
                <c:pt idx="6">
                  <c:v>Martinez, Adkins And Johnson</c:v>
                </c:pt>
                <c:pt idx="7">
                  <c:v>Mcdonald Inc</c:v>
                </c:pt>
                <c:pt idx="8">
                  <c:v>Shelton Plc</c:v>
                </c:pt>
                <c:pt idx="9">
                  <c:v>Thomas, Bridges And Harris</c:v>
                </c:pt>
              </c:strCache>
            </c:strRef>
          </c:cat>
          <c:val>
            <c:numRef>
              <c:f>'Pivot Tables'!$R$119:$R$128</c:f>
              <c:numCache>
                <c:formatCode>_-[$$-409]* #,##0_ ;_-[$$-409]* \-#,##0\ ;_-[$$-409]* "-"??_ ;_-@_ </c:formatCode>
                <c:ptCount val="10"/>
                <c:pt idx="1">
                  <c:v>1053.8202226415094</c:v>
                </c:pt>
                <c:pt idx="2">
                  <c:v>1204.2260157894736</c:v>
                </c:pt>
                <c:pt idx="3">
                  <c:v>993.45766190476172</c:v>
                </c:pt>
                <c:pt idx="4">
                  <c:v>1114.0906428458497</c:v>
                </c:pt>
                <c:pt idx="5">
                  <c:v>1146.8999895833333</c:v>
                </c:pt>
                <c:pt idx="6">
                  <c:v>1075.1128638297876</c:v>
                </c:pt>
                <c:pt idx="8">
                  <c:v>1049.2535368421056</c:v>
                </c:pt>
              </c:numCache>
            </c:numRef>
          </c:val>
          <c:extLst>
            <c:ext xmlns:c16="http://schemas.microsoft.com/office/drawing/2014/chart" uri="{C3380CC4-5D6E-409C-BE32-E72D297353CC}">
              <c16:uniqueId val="{0000000B-59DD-4006-8F75-E5CE56BDCE0D}"/>
            </c:ext>
          </c:extLst>
        </c:ser>
        <c:ser>
          <c:idx val="0"/>
          <c:order val="1"/>
          <c:tx>
            <c:strRef>
              <c:f>'Pivot Tables'!$S$117:$S$118</c:f>
              <c:strCache>
                <c:ptCount val="1"/>
                <c:pt idx="0">
                  <c:v>Online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Tables'!$Q$119:$Q$128</c:f>
              <c:strCache>
                <c:ptCount val="10"/>
                <c:pt idx="0">
                  <c:v>Aguirre-Keller</c:v>
                </c:pt>
                <c:pt idx="1">
                  <c:v>Frederick-Wright</c:v>
                </c:pt>
                <c:pt idx="2">
                  <c:v>Gardner, Humphrey And Contreras</c:v>
                </c:pt>
                <c:pt idx="3">
                  <c:v>Guerrero-Schmitt</c:v>
                </c:pt>
                <c:pt idx="4">
                  <c:v>Holloway Ltd</c:v>
                </c:pt>
                <c:pt idx="5">
                  <c:v>Mann-Austin</c:v>
                </c:pt>
                <c:pt idx="6">
                  <c:v>Martinez, Adkins And Johnson</c:v>
                </c:pt>
                <c:pt idx="7">
                  <c:v>Mcdonald Inc</c:v>
                </c:pt>
                <c:pt idx="8">
                  <c:v>Shelton Plc</c:v>
                </c:pt>
                <c:pt idx="9">
                  <c:v>Thomas, Bridges And Harris</c:v>
                </c:pt>
              </c:strCache>
            </c:strRef>
          </c:cat>
          <c:val>
            <c:numRef>
              <c:f>'Pivot Tables'!$S$119:$S$128</c:f>
              <c:numCache>
                <c:formatCode>_-[$$-409]* #,##0_ ;_-[$$-409]* \-#,##0\ ;_-[$$-409]* "-"??_ ;_-@_ </c:formatCode>
                <c:ptCount val="10"/>
                <c:pt idx="0">
                  <c:v>1057.3652329545455</c:v>
                </c:pt>
                <c:pt idx="5">
                  <c:v>1107.1981931341593</c:v>
                </c:pt>
                <c:pt idx="6">
                  <c:v>1128.6005372478705</c:v>
                </c:pt>
                <c:pt idx="9">
                  <c:v>1168.2922059999996</c:v>
                </c:pt>
              </c:numCache>
            </c:numRef>
          </c:val>
          <c:extLst>
            <c:ext xmlns:c16="http://schemas.microsoft.com/office/drawing/2014/chart" uri="{C3380CC4-5D6E-409C-BE32-E72D297353CC}">
              <c16:uniqueId val="{00000001-2258-45CA-8855-EDCA0CE301CD}"/>
            </c:ext>
          </c:extLst>
        </c:ser>
        <c:ser>
          <c:idx val="1"/>
          <c:order val="2"/>
          <c:tx>
            <c:strRef>
              <c:f>'Pivot Tables'!$T$117:$T$118</c:f>
              <c:strCache>
                <c:ptCount val="1"/>
                <c:pt idx="0">
                  <c:v>Outlet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Tables'!$Q$119:$Q$128</c:f>
              <c:strCache>
                <c:ptCount val="10"/>
                <c:pt idx="0">
                  <c:v>Aguirre-Keller</c:v>
                </c:pt>
                <c:pt idx="1">
                  <c:v>Frederick-Wright</c:v>
                </c:pt>
                <c:pt idx="2">
                  <c:v>Gardner, Humphrey And Contreras</c:v>
                </c:pt>
                <c:pt idx="3">
                  <c:v>Guerrero-Schmitt</c:v>
                </c:pt>
                <c:pt idx="4">
                  <c:v>Holloway Ltd</c:v>
                </c:pt>
                <c:pt idx="5">
                  <c:v>Mann-Austin</c:v>
                </c:pt>
                <c:pt idx="6">
                  <c:v>Martinez, Adkins And Johnson</c:v>
                </c:pt>
                <c:pt idx="7">
                  <c:v>Mcdonald Inc</c:v>
                </c:pt>
                <c:pt idx="8">
                  <c:v>Shelton Plc</c:v>
                </c:pt>
                <c:pt idx="9">
                  <c:v>Thomas, Bridges And Harris</c:v>
                </c:pt>
              </c:strCache>
            </c:strRef>
          </c:cat>
          <c:val>
            <c:numRef>
              <c:f>'Pivot Tables'!$T$119:$T$128</c:f>
              <c:numCache>
                <c:formatCode>_-[$$-409]* #,##0_ ;_-[$$-409]* \-#,##0\ ;_-[$$-409]* "-"??_ ;_-@_ </c:formatCode>
                <c:ptCount val="10"/>
                <c:pt idx="5">
                  <c:v>1059.603120806378</c:v>
                </c:pt>
                <c:pt idx="7">
                  <c:v>1118.4029821052627</c:v>
                </c:pt>
              </c:numCache>
            </c:numRef>
          </c:val>
          <c:extLst>
            <c:ext xmlns:c16="http://schemas.microsoft.com/office/drawing/2014/chart" uri="{C3380CC4-5D6E-409C-BE32-E72D297353CC}">
              <c16:uniqueId val="{00000003-D916-4AD7-8650-E193DC0BC184}"/>
            </c:ext>
          </c:extLst>
        </c:ser>
        <c:dLbls>
          <c:showLegendKey val="0"/>
          <c:showVal val="0"/>
          <c:showCatName val="0"/>
          <c:showSerName val="0"/>
          <c:showPercent val="0"/>
          <c:showBubbleSize val="0"/>
        </c:dLbls>
        <c:gapWidth val="219"/>
        <c:overlap val="-27"/>
        <c:axId val="1179812632"/>
        <c:axId val="1179818032"/>
      </c:barChart>
      <c:catAx>
        <c:axId val="11798126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9818032"/>
        <c:crosses val="autoZero"/>
        <c:auto val="1"/>
        <c:lblAlgn val="ctr"/>
        <c:lblOffset val="100"/>
        <c:noMultiLvlLbl val="0"/>
      </c:catAx>
      <c:valAx>
        <c:axId val="1179818032"/>
        <c:scaling>
          <c:orientation val="minMax"/>
        </c:scaling>
        <c:delete val="0"/>
        <c:axPos val="l"/>
        <c:majorGridlines>
          <c:spPr>
            <a:ln w="9525" cap="flat" cmpd="sng" algn="ctr">
              <a:solidFill>
                <a:schemeClr val="lt1">
                  <a:lumMod val="95000"/>
                  <a:alpha val="10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98126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Sales data.xlsx]Pivot Tables!gender</c:name>
    <c:fmtId val="15"/>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Average sales By Gender Performance</a:t>
            </a:r>
          </a:p>
        </c:rich>
      </c:tx>
      <c:layout>
        <c:manualLayout>
          <c:xMode val="edge"/>
          <c:yMode val="edge"/>
          <c:x val="0.20233080712168497"/>
          <c:y val="0.14619190300327503"/>
        </c:manualLayout>
      </c:layout>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Tables'!$B$84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C8F4-400E-8D3D-8BF5F316C03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C8F4-400E-8D3D-8BF5F316C03C}"/>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Tables'!$A$85:$A$86</c:f>
              <c:strCache>
                <c:ptCount val="2"/>
                <c:pt idx="0">
                  <c:v>Female</c:v>
                </c:pt>
                <c:pt idx="1">
                  <c:v>Male</c:v>
                </c:pt>
              </c:strCache>
            </c:strRef>
          </c:cat>
          <c:val>
            <c:numRef>
              <c:f>'Pivot Tables'!$B$85:$B$86</c:f>
              <c:numCache>
                <c:formatCode>_-[$$-409]* #,##0_ ;_-[$$-409]* \-#,##0\ ;_-[$$-409]* "-"??_ ;_-@_ </c:formatCode>
                <c:ptCount val="2"/>
                <c:pt idx="0">
                  <c:v>1123.5805016423351</c:v>
                </c:pt>
                <c:pt idx="1">
                  <c:v>1044.133283243556</c:v>
                </c:pt>
              </c:numCache>
            </c:numRef>
          </c:val>
          <c:extLst>
            <c:ext xmlns:c16="http://schemas.microsoft.com/office/drawing/2014/chart" uri="{C3380CC4-5D6E-409C-BE32-E72D297353CC}">
              <c16:uniqueId val="{00000004-C8F4-400E-8D3D-8BF5F316C03C}"/>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Sales data.xlsx]Pivot Tables!Average sale by store name and type</c:name>
    <c:fmtId val="14"/>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a:t>Average sales by store and their types</a:t>
            </a:r>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Tables'!$R$117:$R$118</c:f>
              <c:strCache>
                <c:ptCount val="1"/>
                <c:pt idx="0">
                  <c:v>Flagship</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Tables'!$Q$119:$Q$128</c:f>
              <c:strCache>
                <c:ptCount val="10"/>
                <c:pt idx="0">
                  <c:v>Aguirre-Keller</c:v>
                </c:pt>
                <c:pt idx="1">
                  <c:v>Frederick-Wright</c:v>
                </c:pt>
                <c:pt idx="2">
                  <c:v>Gardner, Humphrey And Contreras</c:v>
                </c:pt>
                <c:pt idx="3">
                  <c:v>Guerrero-Schmitt</c:v>
                </c:pt>
                <c:pt idx="4">
                  <c:v>Holloway Ltd</c:v>
                </c:pt>
                <c:pt idx="5">
                  <c:v>Mann-Austin</c:v>
                </c:pt>
                <c:pt idx="6">
                  <c:v>Martinez, Adkins And Johnson</c:v>
                </c:pt>
                <c:pt idx="7">
                  <c:v>Mcdonald Inc</c:v>
                </c:pt>
                <c:pt idx="8">
                  <c:v>Shelton Plc</c:v>
                </c:pt>
                <c:pt idx="9">
                  <c:v>Thomas, Bridges And Harris</c:v>
                </c:pt>
              </c:strCache>
            </c:strRef>
          </c:cat>
          <c:val>
            <c:numRef>
              <c:f>'Pivot Tables'!$R$119:$R$128</c:f>
              <c:numCache>
                <c:formatCode>_-[$$-409]* #,##0_ ;_-[$$-409]* \-#,##0\ ;_-[$$-409]* "-"??_ ;_-@_ </c:formatCode>
                <c:ptCount val="10"/>
                <c:pt idx="1">
                  <c:v>1053.8202226415094</c:v>
                </c:pt>
                <c:pt idx="2">
                  <c:v>1204.2260157894736</c:v>
                </c:pt>
                <c:pt idx="3">
                  <c:v>993.45766190476172</c:v>
                </c:pt>
                <c:pt idx="4">
                  <c:v>1114.0906428458497</c:v>
                </c:pt>
                <c:pt idx="5">
                  <c:v>1146.8999895833333</c:v>
                </c:pt>
                <c:pt idx="6">
                  <c:v>1075.1128638297876</c:v>
                </c:pt>
                <c:pt idx="8">
                  <c:v>1049.2535368421056</c:v>
                </c:pt>
              </c:numCache>
            </c:numRef>
          </c:val>
          <c:extLst>
            <c:ext xmlns:c16="http://schemas.microsoft.com/office/drawing/2014/chart" uri="{C3380CC4-5D6E-409C-BE32-E72D297353CC}">
              <c16:uniqueId val="{00000000-C644-4A51-B3D2-7C4CB5553CFE}"/>
            </c:ext>
          </c:extLst>
        </c:ser>
        <c:ser>
          <c:idx val="1"/>
          <c:order val="1"/>
          <c:tx>
            <c:strRef>
              <c:f>'Pivot Tables'!$S$117:$S$118</c:f>
              <c:strCache>
                <c:ptCount val="1"/>
                <c:pt idx="0">
                  <c:v>Online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Tables'!$Q$119:$Q$128</c:f>
              <c:strCache>
                <c:ptCount val="10"/>
                <c:pt idx="0">
                  <c:v>Aguirre-Keller</c:v>
                </c:pt>
                <c:pt idx="1">
                  <c:v>Frederick-Wright</c:v>
                </c:pt>
                <c:pt idx="2">
                  <c:v>Gardner, Humphrey And Contreras</c:v>
                </c:pt>
                <c:pt idx="3">
                  <c:v>Guerrero-Schmitt</c:v>
                </c:pt>
                <c:pt idx="4">
                  <c:v>Holloway Ltd</c:v>
                </c:pt>
                <c:pt idx="5">
                  <c:v>Mann-Austin</c:v>
                </c:pt>
                <c:pt idx="6">
                  <c:v>Martinez, Adkins And Johnson</c:v>
                </c:pt>
                <c:pt idx="7">
                  <c:v>Mcdonald Inc</c:v>
                </c:pt>
                <c:pt idx="8">
                  <c:v>Shelton Plc</c:v>
                </c:pt>
                <c:pt idx="9">
                  <c:v>Thomas, Bridges And Harris</c:v>
                </c:pt>
              </c:strCache>
            </c:strRef>
          </c:cat>
          <c:val>
            <c:numRef>
              <c:f>'Pivot Tables'!$S$119:$S$128</c:f>
              <c:numCache>
                <c:formatCode>_-[$$-409]* #,##0_ ;_-[$$-409]* \-#,##0\ ;_-[$$-409]* "-"??_ ;_-@_ </c:formatCode>
                <c:ptCount val="10"/>
                <c:pt idx="0">
                  <c:v>1057.3652329545455</c:v>
                </c:pt>
                <c:pt idx="5">
                  <c:v>1107.1981931341593</c:v>
                </c:pt>
                <c:pt idx="6">
                  <c:v>1128.6005372478705</c:v>
                </c:pt>
                <c:pt idx="9">
                  <c:v>1168.2922059999996</c:v>
                </c:pt>
              </c:numCache>
            </c:numRef>
          </c:val>
          <c:extLst>
            <c:ext xmlns:c16="http://schemas.microsoft.com/office/drawing/2014/chart" uri="{C3380CC4-5D6E-409C-BE32-E72D297353CC}">
              <c16:uniqueId val="{00000001-C644-4A51-B3D2-7C4CB5553CFE}"/>
            </c:ext>
          </c:extLst>
        </c:ser>
        <c:ser>
          <c:idx val="2"/>
          <c:order val="2"/>
          <c:tx>
            <c:strRef>
              <c:f>'Pivot Tables'!$T$117:$T$118</c:f>
              <c:strCache>
                <c:ptCount val="1"/>
                <c:pt idx="0">
                  <c:v>Outlet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Tables'!$Q$119:$Q$128</c:f>
              <c:strCache>
                <c:ptCount val="10"/>
                <c:pt idx="0">
                  <c:v>Aguirre-Keller</c:v>
                </c:pt>
                <c:pt idx="1">
                  <c:v>Frederick-Wright</c:v>
                </c:pt>
                <c:pt idx="2">
                  <c:v>Gardner, Humphrey And Contreras</c:v>
                </c:pt>
                <c:pt idx="3">
                  <c:v>Guerrero-Schmitt</c:v>
                </c:pt>
                <c:pt idx="4">
                  <c:v>Holloway Ltd</c:v>
                </c:pt>
                <c:pt idx="5">
                  <c:v>Mann-Austin</c:v>
                </c:pt>
                <c:pt idx="6">
                  <c:v>Martinez, Adkins And Johnson</c:v>
                </c:pt>
                <c:pt idx="7">
                  <c:v>Mcdonald Inc</c:v>
                </c:pt>
                <c:pt idx="8">
                  <c:v>Shelton Plc</c:v>
                </c:pt>
                <c:pt idx="9">
                  <c:v>Thomas, Bridges And Harris</c:v>
                </c:pt>
              </c:strCache>
            </c:strRef>
          </c:cat>
          <c:val>
            <c:numRef>
              <c:f>'Pivot Tables'!$T$119:$T$128</c:f>
              <c:numCache>
                <c:formatCode>_-[$$-409]* #,##0_ ;_-[$$-409]* \-#,##0\ ;_-[$$-409]* "-"??_ ;_-@_ </c:formatCode>
                <c:ptCount val="10"/>
                <c:pt idx="5">
                  <c:v>1059.603120806378</c:v>
                </c:pt>
                <c:pt idx="7">
                  <c:v>1118.4029821052627</c:v>
                </c:pt>
              </c:numCache>
            </c:numRef>
          </c:val>
          <c:extLst>
            <c:ext xmlns:c16="http://schemas.microsoft.com/office/drawing/2014/chart" uri="{C3380CC4-5D6E-409C-BE32-E72D297353CC}">
              <c16:uniqueId val="{00000003-F842-426A-9F07-649538327C70}"/>
            </c:ext>
          </c:extLst>
        </c:ser>
        <c:dLbls>
          <c:showLegendKey val="0"/>
          <c:showVal val="0"/>
          <c:showCatName val="0"/>
          <c:showSerName val="0"/>
          <c:showPercent val="0"/>
          <c:showBubbleSize val="0"/>
        </c:dLbls>
        <c:gapWidth val="219"/>
        <c:overlap val="-27"/>
        <c:axId val="1042986168"/>
        <c:axId val="1042993368"/>
      </c:barChart>
      <c:catAx>
        <c:axId val="10429861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2993368"/>
        <c:crosses val="autoZero"/>
        <c:auto val="1"/>
        <c:lblAlgn val="ctr"/>
        <c:lblOffset val="100"/>
        <c:noMultiLvlLbl val="0"/>
      </c:catAx>
      <c:valAx>
        <c:axId val="1042993368"/>
        <c:scaling>
          <c:orientation val="minMax"/>
        </c:scaling>
        <c:delete val="0"/>
        <c:axPos val="l"/>
        <c:majorGridlines>
          <c:spPr>
            <a:ln w="9525" cap="flat" cmpd="sng" algn="ctr">
              <a:solidFill>
                <a:schemeClr val="lt1">
                  <a:lumMod val="95000"/>
                  <a:alpha val="10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2986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Sales data.xlsx]Pivot Tables!Loyality wise analysis</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Loyality wise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Tables'!$T$22:$T$23</c:f>
              <c:strCache>
                <c:ptCount val="1"/>
                <c:pt idx="0">
                  <c:v>Bronze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Tables'!$S$24:$S$28</c:f>
              <c:strCache>
                <c:ptCount val="4"/>
                <c:pt idx="0">
                  <c:v>EAST</c:v>
                </c:pt>
                <c:pt idx="1">
                  <c:v>NORTH</c:v>
                </c:pt>
                <c:pt idx="2">
                  <c:v>SOUTH</c:v>
                </c:pt>
                <c:pt idx="3">
                  <c:v>WEST</c:v>
                </c:pt>
              </c:strCache>
            </c:strRef>
          </c:cat>
          <c:val>
            <c:numRef>
              <c:f>'Pivot Tables'!$T$24:$T$28</c:f>
              <c:numCache>
                <c:formatCode>0.00</c:formatCode>
                <c:ptCount val="4"/>
                <c:pt idx="0">
                  <c:v>961.34247565789508</c:v>
                </c:pt>
                <c:pt idx="1">
                  <c:v>1095.5326183006534</c:v>
                </c:pt>
                <c:pt idx="2">
                  <c:v>1146.6356708661419</c:v>
                </c:pt>
                <c:pt idx="3">
                  <c:v>1150.183723636364</c:v>
                </c:pt>
              </c:numCache>
            </c:numRef>
          </c:val>
          <c:extLst>
            <c:ext xmlns:c16="http://schemas.microsoft.com/office/drawing/2014/chart" uri="{C3380CC4-5D6E-409C-BE32-E72D297353CC}">
              <c16:uniqueId val="{00000000-C4D2-4C5C-A951-C33101B0CA8B}"/>
            </c:ext>
          </c:extLst>
        </c:ser>
        <c:ser>
          <c:idx val="1"/>
          <c:order val="1"/>
          <c:tx>
            <c:strRef>
              <c:f>'Pivot Tables'!$U$22:$U$23</c:f>
              <c:strCache>
                <c:ptCount val="1"/>
                <c:pt idx="0">
                  <c:v>Gold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Tables'!$S$24:$S$28</c:f>
              <c:strCache>
                <c:ptCount val="4"/>
                <c:pt idx="0">
                  <c:v>EAST</c:v>
                </c:pt>
                <c:pt idx="1">
                  <c:v>NORTH</c:v>
                </c:pt>
                <c:pt idx="2">
                  <c:v>SOUTH</c:v>
                </c:pt>
                <c:pt idx="3">
                  <c:v>WEST</c:v>
                </c:pt>
              </c:strCache>
            </c:strRef>
          </c:cat>
          <c:val>
            <c:numRef>
              <c:f>'Pivot Tables'!$U$24:$U$28</c:f>
              <c:numCache>
                <c:formatCode>0.00</c:formatCode>
                <c:ptCount val="4"/>
                <c:pt idx="0">
                  <c:v>1031.4148703285764</c:v>
                </c:pt>
                <c:pt idx="1">
                  <c:v>1153.6267218045111</c:v>
                </c:pt>
                <c:pt idx="2">
                  <c:v>1126.7756827814571</c:v>
                </c:pt>
                <c:pt idx="3">
                  <c:v>1085.4400777777778</c:v>
                </c:pt>
              </c:numCache>
            </c:numRef>
          </c:val>
          <c:extLst>
            <c:ext xmlns:c16="http://schemas.microsoft.com/office/drawing/2014/chart" uri="{C3380CC4-5D6E-409C-BE32-E72D297353CC}">
              <c16:uniqueId val="{0000000E-C4D2-4C5C-A951-C33101B0CA8B}"/>
            </c:ext>
          </c:extLst>
        </c:ser>
        <c:ser>
          <c:idx val="2"/>
          <c:order val="2"/>
          <c:tx>
            <c:strRef>
              <c:f>'Pivot Tables'!$V$22:$V$23</c:f>
              <c:strCache>
                <c:ptCount val="1"/>
                <c:pt idx="0">
                  <c:v>Platinum</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Tables'!$S$24:$S$28</c:f>
              <c:strCache>
                <c:ptCount val="4"/>
                <c:pt idx="0">
                  <c:v>EAST</c:v>
                </c:pt>
                <c:pt idx="1">
                  <c:v>NORTH</c:v>
                </c:pt>
                <c:pt idx="2">
                  <c:v>SOUTH</c:v>
                </c:pt>
                <c:pt idx="3">
                  <c:v>WEST</c:v>
                </c:pt>
              </c:strCache>
            </c:strRef>
          </c:cat>
          <c:val>
            <c:numRef>
              <c:f>'Pivot Tables'!$V$24:$V$28</c:f>
              <c:numCache>
                <c:formatCode>0.00</c:formatCode>
                <c:ptCount val="4"/>
                <c:pt idx="0">
                  <c:v>1142.1318956280197</c:v>
                </c:pt>
                <c:pt idx="1">
                  <c:v>1009.6753592907452</c:v>
                </c:pt>
                <c:pt idx="2">
                  <c:v>1029.0555651162797</c:v>
                </c:pt>
                <c:pt idx="3">
                  <c:v>1249.0804946666669</c:v>
                </c:pt>
              </c:numCache>
            </c:numRef>
          </c:val>
          <c:extLst>
            <c:ext xmlns:c16="http://schemas.microsoft.com/office/drawing/2014/chart" uri="{C3380CC4-5D6E-409C-BE32-E72D297353CC}">
              <c16:uniqueId val="{0000000F-C4D2-4C5C-A951-C33101B0CA8B}"/>
            </c:ext>
          </c:extLst>
        </c:ser>
        <c:ser>
          <c:idx val="3"/>
          <c:order val="3"/>
          <c:tx>
            <c:strRef>
              <c:f>'Pivot Tables'!$W$22:$W$23</c:f>
              <c:strCache>
                <c:ptCount val="1"/>
                <c:pt idx="0">
                  <c:v>Silver</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Tables'!$S$24:$S$28</c:f>
              <c:strCache>
                <c:ptCount val="4"/>
                <c:pt idx="0">
                  <c:v>EAST</c:v>
                </c:pt>
                <c:pt idx="1">
                  <c:v>NORTH</c:v>
                </c:pt>
                <c:pt idx="2">
                  <c:v>SOUTH</c:v>
                </c:pt>
                <c:pt idx="3">
                  <c:v>WEST</c:v>
                </c:pt>
              </c:strCache>
            </c:strRef>
          </c:cat>
          <c:val>
            <c:numRef>
              <c:f>'Pivot Tables'!$W$24:$W$28</c:f>
              <c:numCache>
                <c:formatCode>0.00</c:formatCode>
                <c:ptCount val="4"/>
                <c:pt idx="0">
                  <c:v>1083.699602521008</c:v>
                </c:pt>
                <c:pt idx="1">
                  <c:v>1105.4920892483988</c:v>
                </c:pt>
                <c:pt idx="2">
                  <c:v>1071.9303496062989</c:v>
                </c:pt>
                <c:pt idx="3">
                  <c:v>1131.9637212765958</c:v>
                </c:pt>
              </c:numCache>
            </c:numRef>
          </c:val>
          <c:extLst>
            <c:ext xmlns:c16="http://schemas.microsoft.com/office/drawing/2014/chart" uri="{C3380CC4-5D6E-409C-BE32-E72D297353CC}">
              <c16:uniqueId val="{00000010-C4D2-4C5C-A951-C33101B0CA8B}"/>
            </c:ext>
          </c:extLst>
        </c:ser>
        <c:ser>
          <c:idx val="4"/>
          <c:order val="4"/>
          <c:tx>
            <c:strRef>
              <c:f>'Pivot Tables'!$X$22:$X$23</c:f>
              <c:strCache>
                <c:ptCount val="1"/>
                <c:pt idx="0">
                  <c:v>UnKno</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Tables'!$S$24:$S$28</c:f>
              <c:strCache>
                <c:ptCount val="4"/>
                <c:pt idx="0">
                  <c:v>EAST</c:v>
                </c:pt>
                <c:pt idx="1">
                  <c:v>NORTH</c:v>
                </c:pt>
                <c:pt idx="2">
                  <c:v>SOUTH</c:v>
                </c:pt>
                <c:pt idx="3">
                  <c:v>WEST</c:v>
                </c:pt>
              </c:strCache>
            </c:strRef>
          </c:cat>
          <c:val>
            <c:numRef>
              <c:f>'Pivot Tables'!$X$24:$X$28</c:f>
              <c:numCache>
                <c:formatCode>0.00</c:formatCode>
                <c:ptCount val="4"/>
                <c:pt idx="0">
                  <c:v>785.55466249999984</c:v>
                </c:pt>
                <c:pt idx="1">
                  <c:v>1497.0835999999999</c:v>
                </c:pt>
                <c:pt idx="2">
                  <c:v>1578.6314500000001</c:v>
                </c:pt>
                <c:pt idx="3">
                  <c:v>959.60249999999996</c:v>
                </c:pt>
              </c:numCache>
            </c:numRef>
          </c:val>
          <c:extLst>
            <c:ext xmlns:c16="http://schemas.microsoft.com/office/drawing/2014/chart" uri="{C3380CC4-5D6E-409C-BE32-E72D297353CC}">
              <c16:uniqueId val="{00000011-C4D2-4C5C-A951-C33101B0CA8B}"/>
            </c:ext>
          </c:extLst>
        </c:ser>
        <c:dLbls>
          <c:showLegendKey val="0"/>
          <c:showVal val="1"/>
          <c:showCatName val="0"/>
          <c:showSerName val="0"/>
          <c:showPercent val="0"/>
          <c:showBubbleSize val="0"/>
        </c:dLbls>
        <c:gapWidth val="150"/>
        <c:shape val="box"/>
        <c:axId val="945776800"/>
        <c:axId val="945778240"/>
        <c:axId val="0"/>
      </c:bar3DChart>
      <c:catAx>
        <c:axId val="9457768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45778240"/>
        <c:crosses val="autoZero"/>
        <c:auto val="1"/>
        <c:lblAlgn val="ctr"/>
        <c:lblOffset val="100"/>
        <c:noMultiLvlLbl val="0"/>
      </c:catAx>
      <c:valAx>
        <c:axId val="94577824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457768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Sales data.xlsx]Pivot Tables!Average sales by region</c:name>
    <c:fmtId val="23"/>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Average sales by region</a:t>
            </a:r>
          </a:p>
        </c:rich>
      </c:tx>
      <c:layout>
        <c:manualLayout>
          <c:xMode val="edge"/>
          <c:yMode val="edge"/>
          <c:x val="0.31543044619422572"/>
          <c:y val="0.15175707203266259"/>
        </c:manualLayout>
      </c:layout>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Tables'!$Q$75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Tables'!$P$76:$P$79</c:f>
              <c:strCache>
                <c:ptCount val="4"/>
                <c:pt idx="0">
                  <c:v>EAST</c:v>
                </c:pt>
                <c:pt idx="1">
                  <c:v>NORTH</c:v>
                </c:pt>
                <c:pt idx="2">
                  <c:v>SOUTH</c:v>
                </c:pt>
                <c:pt idx="3">
                  <c:v>WEST</c:v>
                </c:pt>
              </c:strCache>
            </c:strRef>
          </c:cat>
          <c:val>
            <c:numRef>
              <c:f>'Pivot Tables'!$Q$76:$Q$79</c:f>
              <c:numCache>
                <c:formatCode>0</c:formatCode>
                <c:ptCount val="4"/>
                <c:pt idx="0">
                  <c:v>1054.3522636035375</c:v>
                </c:pt>
                <c:pt idx="1">
                  <c:v>1086.213725882697</c:v>
                </c:pt>
                <c:pt idx="2">
                  <c:v>1093.3099753872634</c:v>
                </c:pt>
                <c:pt idx="3">
                  <c:v>1161.701313304721</c:v>
                </c:pt>
              </c:numCache>
            </c:numRef>
          </c:val>
          <c:smooth val="0"/>
          <c:extLst>
            <c:ext xmlns:c16="http://schemas.microsoft.com/office/drawing/2014/chart" uri="{C3380CC4-5D6E-409C-BE32-E72D297353CC}">
              <c16:uniqueId val="{00000000-1242-4FA0-ADCC-A2A4119F9890}"/>
            </c:ext>
          </c:extLst>
        </c:ser>
        <c:dLbls>
          <c:showLegendKey val="0"/>
          <c:showVal val="0"/>
          <c:showCatName val="0"/>
          <c:showSerName val="0"/>
          <c:showPercent val="0"/>
          <c:showBubbleSize val="0"/>
        </c:dLbls>
        <c:marker val="1"/>
        <c:smooth val="0"/>
        <c:axId val="980457608"/>
        <c:axId val="980451488"/>
      </c:lineChart>
      <c:catAx>
        <c:axId val="98045760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0451488"/>
        <c:crosses val="autoZero"/>
        <c:auto val="1"/>
        <c:lblAlgn val="ctr"/>
        <c:lblOffset val="100"/>
        <c:noMultiLvlLbl val="0"/>
      </c:catAx>
      <c:valAx>
        <c:axId val="98045148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0457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Sales data.xlsx]Pivot Tables!Top 10 city wise Analysis</c:name>
    <c:fmtId val="7"/>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a:t>Top 10 City wise Analysis</a:t>
            </a:r>
          </a:p>
        </c:rich>
      </c:tx>
      <c:layout>
        <c:manualLayout>
          <c:xMode val="edge"/>
          <c:yMode val="edge"/>
          <c:x val="0.14845777898452348"/>
          <c:y val="0"/>
        </c:manualLayout>
      </c:layout>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triangle"/>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x"/>
          <c:size val="5"/>
          <c:spPr>
            <a:no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tar"/>
          <c:size val="5"/>
          <c:spPr>
            <a:no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Tables'!$P$185:$P$186</c:f>
              <c:strCache>
                <c:ptCount val="1"/>
                <c:pt idx="0">
                  <c:v>Bronze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Tables'!$O$187:$O$197</c:f>
              <c:strCache>
                <c:ptCount val="10"/>
                <c:pt idx="0">
                  <c:v>Bensonhaven</c:v>
                </c:pt>
                <c:pt idx="1">
                  <c:v>East Davidville</c:v>
                </c:pt>
                <c:pt idx="2">
                  <c:v>East Johnstad</c:v>
                </c:pt>
                <c:pt idx="3">
                  <c:v>Hoodberg</c:v>
                </c:pt>
                <c:pt idx="4">
                  <c:v>Johnsonville</c:v>
                </c:pt>
                <c:pt idx="5">
                  <c:v>New Jimmymouth</c:v>
                </c:pt>
                <c:pt idx="6">
                  <c:v>Port Josephberg</c:v>
                </c:pt>
                <c:pt idx="7">
                  <c:v>Port Sharon</c:v>
                </c:pt>
                <c:pt idx="8">
                  <c:v>Sabrinatown</c:v>
                </c:pt>
                <c:pt idx="9">
                  <c:v>Thompsonborough</c:v>
                </c:pt>
              </c:strCache>
            </c:strRef>
          </c:cat>
          <c:val>
            <c:numRef>
              <c:f>'Pivot Tables'!$P$187:$P$197</c:f>
              <c:numCache>
                <c:formatCode>0</c:formatCode>
                <c:ptCount val="10"/>
                <c:pt idx="0">
                  <c:v>27013.505599999993</c:v>
                </c:pt>
                <c:pt idx="1">
                  <c:v>38894.412599999996</c:v>
                </c:pt>
                <c:pt idx="2">
                  <c:v>27549.577600000001</c:v>
                </c:pt>
                <c:pt idx="3">
                  <c:v>38505.257900000011</c:v>
                </c:pt>
                <c:pt idx="4">
                  <c:v>19266.2808</c:v>
                </c:pt>
                <c:pt idx="5">
                  <c:v>23634.246599999999</c:v>
                </c:pt>
                <c:pt idx="6">
                  <c:v>27329.406299999999</c:v>
                </c:pt>
                <c:pt idx="7">
                  <c:v>13550.2554</c:v>
                </c:pt>
                <c:pt idx="8">
                  <c:v>34145.3174</c:v>
                </c:pt>
                <c:pt idx="9">
                  <c:v>39625.858200000002</c:v>
                </c:pt>
              </c:numCache>
            </c:numRef>
          </c:val>
          <c:extLst>
            <c:ext xmlns:c16="http://schemas.microsoft.com/office/drawing/2014/chart" uri="{C3380CC4-5D6E-409C-BE32-E72D297353CC}">
              <c16:uniqueId val="{00000000-DD3F-4606-8F27-B19BF584494F}"/>
            </c:ext>
          </c:extLst>
        </c:ser>
        <c:ser>
          <c:idx val="1"/>
          <c:order val="1"/>
          <c:tx>
            <c:strRef>
              <c:f>'Pivot Tables'!$Q$185:$Q$186</c:f>
              <c:strCache>
                <c:ptCount val="1"/>
                <c:pt idx="0">
                  <c:v>Gold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Tables'!$O$187:$O$197</c:f>
              <c:strCache>
                <c:ptCount val="10"/>
                <c:pt idx="0">
                  <c:v>Bensonhaven</c:v>
                </c:pt>
                <c:pt idx="1">
                  <c:v>East Davidville</c:v>
                </c:pt>
                <c:pt idx="2">
                  <c:v>East Johnstad</c:v>
                </c:pt>
                <c:pt idx="3">
                  <c:v>Hoodberg</c:v>
                </c:pt>
                <c:pt idx="4">
                  <c:v>Johnsonville</c:v>
                </c:pt>
                <c:pt idx="5">
                  <c:v>New Jimmymouth</c:v>
                </c:pt>
                <c:pt idx="6">
                  <c:v>Port Josephberg</c:v>
                </c:pt>
                <c:pt idx="7">
                  <c:v>Port Sharon</c:v>
                </c:pt>
                <c:pt idx="8">
                  <c:v>Sabrinatown</c:v>
                </c:pt>
                <c:pt idx="9">
                  <c:v>Thompsonborough</c:v>
                </c:pt>
              </c:strCache>
            </c:strRef>
          </c:cat>
          <c:val>
            <c:numRef>
              <c:f>'Pivot Tables'!$Q$187:$Q$197</c:f>
              <c:numCache>
                <c:formatCode>0</c:formatCode>
                <c:ptCount val="10"/>
                <c:pt idx="0">
                  <c:v>29090.974700000002</c:v>
                </c:pt>
                <c:pt idx="1">
                  <c:v>17286.014113043479</c:v>
                </c:pt>
                <c:pt idx="2">
                  <c:v>33325.7788</c:v>
                </c:pt>
                <c:pt idx="3">
                  <c:v>31704.010699999999</c:v>
                </c:pt>
                <c:pt idx="4">
                  <c:v>24274.651900000001</c:v>
                </c:pt>
                <c:pt idx="5">
                  <c:v>21446.857300000003</c:v>
                </c:pt>
                <c:pt idx="6">
                  <c:v>15043.8406</c:v>
                </c:pt>
                <c:pt idx="7">
                  <c:v>34340.066799999993</c:v>
                </c:pt>
                <c:pt idx="8">
                  <c:v>34524.776099999995</c:v>
                </c:pt>
                <c:pt idx="9">
                  <c:v>37166.906900000002</c:v>
                </c:pt>
              </c:numCache>
            </c:numRef>
          </c:val>
          <c:extLst>
            <c:ext xmlns:c16="http://schemas.microsoft.com/office/drawing/2014/chart" uri="{C3380CC4-5D6E-409C-BE32-E72D297353CC}">
              <c16:uniqueId val="{00000006-DD3F-4606-8F27-B19BF584494F}"/>
            </c:ext>
          </c:extLst>
        </c:ser>
        <c:ser>
          <c:idx val="2"/>
          <c:order val="2"/>
          <c:tx>
            <c:strRef>
              <c:f>'Pivot Tables'!$R$185:$R$186</c:f>
              <c:strCache>
                <c:ptCount val="1"/>
                <c:pt idx="0">
                  <c:v>Platinum</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Tables'!$O$187:$O$197</c:f>
              <c:strCache>
                <c:ptCount val="10"/>
                <c:pt idx="0">
                  <c:v>Bensonhaven</c:v>
                </c:pt>
                <c:pt idx="1">
                  <c:v>East Davidville</c:v>
                </c:pt>
                <c:pt idx="2">
                  <c:v>East Johnstad</c:v>
                </c:pt>
                <c:pt idx="3">
                  <c:v>Hoodberg</c:v>
                </c:pt>
                <c:pt idx="4">
                  <c:v>Johnsonville</c:v>
                </c:pt>
                <c:pt idx="5">
                  <c:v>New Jimmymouth</c:v>
                </c:pt>
                <c:pt idx="6">
                  <c:v>Port Josephberg</c:v>
                </c:pt>
                <c:pt idx="7">
                  <c:v>Port Sharon</c:v>
                </c:pt>
                <c:pt idx="8">
                  <c:v>Sabrinatown</c:v>
                </c:pt>
                <c:pt idx="9">
                  <c:v>Thompsonborough</c:v>
                </c:pt>
              </c:strCache>
            </c:strRef>
          </c:cat>
          <c:val>
            <c:numRef>
              <c:f>'Pivot Tables'!$R$187:$R$197</c:f>
              <c:numCache>
                <c:formatCode>0</c:formatCode>
                <c:ptCount val="10"/>
                <c:pt idx="0">
                  <c:v>40242.7016</c:v>
                </c:pt>
                <c:pt idx="1">
                  <c:v>26566.832699999999</c:v>
                </c:pt>
                <c:pt idx="2">
                  <c:v>23466.785299999996</c:v>
                </c:pt>
                <c:pt idx="3">
                  <c:v>29173.487099999995</c:v>
                </c:pt>
                <c:pt idx="4">
                  <c:v>47507.613899999982</c:v>
                </c:pt>
                <c:pt idx="5">
                  <c:v>40656.82710000001</c:v>
                </c:pt>
                <c:pt idx="6">
                  <c:v>49639.793700000002</c:v>
                </c:pt>
                <c:pt idx="7">
                  <c:v>35454.769399999997</c:v>
                </c:pt>
                <c:pt idx="8">
                  <c:v>25475.252199999999</c:v>
                </c:pt>
                <c:pt idx="9">
                  <c:v>53024.21</c:v>
                </c:pt>
              </c:numCache>
            </c:numRef>
          </c:val>
          <c:extLst>
            <c:ext xmlns:c16="http://schemas.microsoft.com/office/drawing/2014/chart" uri="{C3380CC4-5D6E-409C-BE32-E72D297353CC}">
              <c16:uniqueId val="{00000007-DD3F-4606-8F27-B19BF584494F}"/>
            </c:ext>
          </c:extLst>
        </c:ser>
        <c:ser>
          <c:idx val="3"/>
          <c:order val="3"/>
          <c:tx>
            <c:strRef>
              <c:f>'Pivot Tables'!$S$185:$S$186</c:f>
              <c:strCache>
                <c:ptCount val="1"/>
                <c:pt idx="0">
                  <c:v>Silver</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Tables'!$O$187:$O$197</c:f>
              <c:strCache>
                <c:ptCount val="10"/>
                <c:pt idx="0">
                  <c:v>Bensonhaven</c:v>
                </c:pt>
                <c:pt idx="1">
                  <c:v>East Davidville</c:v>
                </c:pt>
                <c:pt idx="2">
                  <c:v>East Johnstad</c:v>
                </c:pt>
                <c:pt idx="3">
                  <c:v>Hoodberg</c:v>
                </c:pt>
                <c:pt idx="4">
                  <c:v>Johnsonville</c:v>
                </c:pt>
                <c:pt idx="5">
                  <c:v>New Jimmymouth</c:v>
                </c:pt>
                <c:pt idx="6">
                  <c:v>Port Josephberg</c:v>
                </c:pt>
                <c:pt idx="7">
                  <c:v>Port Sharon</c:v>
                </c:pt>
                <c:pt idx="8">
                  <c:v>Sabrinatown</c:v>
                </c:pt>
                <c:pt idx="9">
                  <c:v>Thompsonborough</c:v>
                </c:pt>
              </c:strCache>
            </c:strRef>
          </c:cat>
          <c:val>
            <c:numRef>
              <c:f>'Pivot Tables'!$S$187:$S$197</c:f>
              <c:numCache>
                <c:formatCode>0</c:formatCode>
                <c:ptCount val="10"/>
                <c:pt idx="0">
                  <c:v>26202.788813043477</c:v>
                </c:pt>
                <c:pt idx="1">
                  <c:v>26726.992700000003</c:v>
                </c:pt>
                <c:pt idx="2">
                  <c:v>23519.265300000006</c:v>
                </c:pt>
                <c:pt idx="3">
                  <c:v>25629.072800000002</c:v>
                </c:pt>
                <c:pt idx="4">
                  <c:v>22428.662900000003</c:v>
                </c:pt>
                <c:pt idx="5">
                  <c:v>24047.8076</c:v>
                </c:pt>
                <c:pt idx="6">
                  <c:v>20665.203000000001</c:v>
                </c:pt>
                <c:pt idx="7">
                  <c:v>35469.024099999995</c:v>
                </c:pt>
                <c:pt idx="8">
                  <c:v>22683.874900000003</c:v>
                </c:pt>
                <c:pt idx="9">
                  <c:v>29154.487300000001</c:v>
                </c:pt>
              </c:numCache>
            </c:numRef>
          </c:val>
          <c:extLst>
            <c:ext xmlns:c16="http://schemas.microsoft.com/office/drawing/2014/chart" uri="{C3380CC4-5D6E-409C-BE32-E72D297353CC}">
              <c16:uniqueId val="{00000008-DD3F-4606-8F27-B19BF584494F}"/>
            </c:ext>
          </c:extLst>
        </c:ser>
        <c:ser>
          <c:idx val="4"/>
          <c:order val="4"/>
          <c:tx>
            <c:strRef>
              <c:f>'Pivot Tables'!$T$185:$T$186</c:f>
              <c:strCache>
                <c:ptCount val="1"/>
                <c:pt idx="0">
                  <c:v>UnKno</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Tables'!$O$187:$O$197</c:f>
              <c:strCache>
                <c:ptCount val="10"/>
                <c:pt idx="0">
                  <c:v>Bensonhaven</c:v>
                </c:pt>
                <c:pt idx="1">
                  <c:v>East Davidville</c:v>
                </c:pt>
                <c:pt idx="2">
                  <c:v>East Johnstad</c:v>
                </c:pt>
                <c:pt idx="3">
                  <c:v>Hoodberg</c:v>
                </c:pt>
                <c:pt idx="4">
                  <c:v>Johnsonville</c:v>
                </c:pt>
                <c:pt idx="5">
                  <c:v>New Jimmymouth</c:v>
                </c:pt>
                <c:pt idx="6">
                  <c:v>Port Josephberg</c:v>
                </c:pt>
                <c:pt idx="7">
                  <c:v>Port Sharon</c:v>
                </c:pt>
                <c:pt idx="8">
                  <c:v>Sabrinatown</c:v>
                </c:pt>
                <c:pt idx="9">
                  <c:v>Thompsonborough</c:v>
                </c:pt>
              </c:strCache>
            </c:strRef>
          </c:cat>
          <c:val>
            <c:numRef>
              <c:f>'Pivot Tables'!$T$187:$T$197</c:f>
              <c:numCache>
                <c:formatCode>0</c:formatCode>
                <c:ptCount val="10"/>
                <c:pt idx="2">
                  <c:v>2240.9920000000002</c:v>
                </c:pt>
                <c:pt idx="4">
                  <c:v>924.26199999999994</c:v>
                </c:pt>
                <c:pt idx="5">
                  <c:v>1919.2049999999999</c:v>
                </c:pt>
                <c:pt idx="6">
                  <c:v>1855.5529999999999</c:v>
                </c:pt>
              </c:numCache>
            </c:numRef>
          </c:val>
          <c:extLst>
            <c:ext xmlns:c16="http://schemas.microsoft.com/office/drawing/2014/chart" uri="{C3380CC4-5D6E-409C-BE32-E72D297353CC}">
              <c16:uniqueId val="{00000009-DD3F-4606-8F27-B19BF584494F}"/>
            </c:ext>
          </c:extLst>
        </c:ser>
        <c:dLbls>
          <c:showLegendKey val="0"/>
          <c:showVal val="0"/>
          <c:showCatName val="0"/>
          <c:showSerName val="0"/>
          <c:showPercent val="0"/>
          <c:showBubbleSize val="0"/>
        </c:dLbls>
        <c:gapWidth val="115"/>
        <c:overlap val="-20"/>
        <c:axId val="827168816"/>
        <c:axId val="829659352"/>
      </c:barChart>
      <c:catAx>
        <c:axId val="82716881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9659352"/>
        <c:crosses val="autoZero"/>
        <c:auto val="1"/>
        <c:lblAlgn val="ctr"/>
        <c:lblOffset val="100"/>
        <c:noMultiLvlLbl val="0"/>
      </c:catAx>
      <c:valAx>
        <c:axId val="82965935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7168816"/>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11" Type="http://schemas.openxmlformats.org/officeDocument/2006/relationships/chart" Target="../charts/chart13.xml"/><Relationship Id="rId5" Type="http://schemas.openxmlformats.org/officeDocument/2006/relationships/chart" Target="../charts/chart7.xml"/><Relationship Id="rId10" Type="http://schemas.openxmlformats.org/officeDocument/2006/relationships/chart" Target="../charts/chart12.xml"/><Relationship Id="rId4" Type="http://schemas.openxmlformats.org/officeDocument/2006/relationships/chart" Target="../charts/chart6.xml"/><Relationship Id="rId9"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6</xdr:col>
      <xdr:colOff>438150</xdr:colOff>
      <xdr:row>58</xdr:row>
      <xdr:rowOff>171450</xdr:rowOff>
    </xdr:from>
    <xdr:to>
      <xdr:col>14</xdr:col>
      <xdr:colOff>466725</xdr:colOff>
      <xdr:row>73</xdr:row>
      <xdr:rowOff>57150</xdr:rowOff>
    </xdr:to>
    <xdr:graphicFrame macro="">
      <xdr:nvGraphicFramePr>
        <xdr:cNvPr id="6" name="Chart 5">
          <a:extLst>
            <a:ext uri="{FF2B5EF4-FFF2-40B4-BE49-F238E27FC236}">
              <a16:creationId xmlns:a16="http://schemas.microsoft.com/office/drawing/2014/main" id="{27F59466-F65E-D5FF-4B2A-41D3E463B3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638175</xdr:colOff>
      <xdr:row>178</xdr:row>
      <xdr:rowOff>171450</xdr:rowOff>
    </xdr:from>
    <xdr:to>
      <xdr:col>14</xdr:col>
      <xdr:colOff>666750</xdr:colOff>
      <xdr:row>193</xdr:row>
      <xdr:rowOff>57150</xdr:rowOff>
    </xdr:to>
    <xdr:graphicFrame macro="">
      <xdr:nvGraphicFramePr>
        <xdr:cNvPr id="8" name="Chart 7">
          <a:extLst>
            <a:ext uri="{FF2B5EF4-FFF2-40B4-BE49-F238E27FC236}">
              <a16:creationId xmlns:a16="http://schemas.microsoft.com/office/drawing/2014/main" id="{069BE6D3-1BEA-A80F-C5D9-BB4DEBDB01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57151</xdr:colOff>
      <xdr:row>0</xdr:row>
      <xdr:rowOff>28573</xdr:rowOff>
    </xdr:from>
    <xdr:to>
      <xdr:col>24</xdr:col>
      <xdr:colOff>190501</xdr:colOff>
      <xdr:row>6</xdr:row>
      <xdr:rowOff>142874</xdr:rowOff>
    </xdr:to>
    <xdr:sp macro="" textlink="">
      <xdr:nvSpPr>
        <xdr:cNvPr id="2" name="Rectangle: Rounded Corners 1">
          <a:extLst>
            <a:ext uri="{FF2B5EF4-FFF2-40B4-BE49-F238E27FC236}">
              <a16:creationId xmlns:a16="http://schemas.microsoft.com/office/drawing/2014/main" id="{965A4E84-F5A5-8A60-33ED-3E4E0171A55C}"/>
            </a:ext>
          </a:extLst>
        </xdr:cNvPr>
        <xdr:cNvSpPr/>
      </xdr:nvSpPr>
      <xdr:spPr>
        <a:xfrm>
          <a:off x="57151" y="28573"/>
          <a:ext cx="14763750" cy="1257301"/>
        </a:xfrm>
        <a:prstGeom prst="round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200025</xdr:colOff>
      <xdr:row>0</xdr:row>
      <xdr:rowOff>85725</xdr:rowOff>
    </xdr:from>
    <xdr:to>
      <xdr:col>16</xdr:col>
      <xdr:colOff>381000</xdr:colOff>
      <xdr:row>4</xdr:row>
      <xdr:rowOff>28575</xdr:rowOff>
    </xdr:to>
    <xdr:sp macro="" textlink="">
      <xdr:nvSpPr>
        <xdr:cNvPr id="3" name="TextBox 2">
          <a:extLst>
            <a:ext uri="{FF2B5EF4-FFF2-40B4-BE49-F238E27FC236}">
              <a16:creationId xmlns:a16="http://schemas.microsoft.com/office/drawing/2014/main" id="{DF91D6CD-1A63-0B22-83A9-00D0A5279880}"/>
            </a:ext>
          </a:extLst>
        </xdr:cNvPr>
        <xdr:cNvSpPr txBox="1"/>
      </xdr:nvSpPr>
      <xdr:spPr>
        <a:xfrm>
          <a:off x="4467225" y="85725"/>
          <a:ext cx="5667375" cy="704850"/>
        </a:xfrm>
        <a:prstGeom prst="rect">
          <a:avLst/>
        </a:prstGeom>
        <a:solidFill>
          <a:schemeClr val="tx1">
            <a:lumMod val="65000"/>
            <a:lumOff val="3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400" b="1">
            <a:solidFill>
              <a:srgbClr val="FF0000"/>
            </a:solidFill>
            <a:latin typeface="Times New Roman" panose="02020603050405020304" pitchFamily="18" charset="0"/>
            <a:cs typeface="Times New Roman" panose="02020603050405020304" pitchFamily="18" charset="0"/>
          </a:endParaRPr>
        </a:p>
        <a:p>
          <a:pPr algn="ctr"/>
          <a:endParaRPr lang="en-IN" sz="1400" b="1">
            <a:solidFill>
              <a:srgbClr val="FF0000"/>
            </a:solidFill>
            <a:latin typeface="Times New Roman" panose="02020603050405020304" pitchFamily="18" charset="0"/>
            <a:cs typeface="Times New Roman" panose="02020603050405020304" pitchFamily="18" charset="0"/>
          </a:endParaRPr>
        </a:p>
        <a:p>
          <a:pPr algn="ctr"/>
          <a:endParaRPr lang="en-IN" sz="2000" b="1">
            <a:solidFill>
              <a:srgbClr val="FFC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95250</xdr:colOff>
      <xdr:row>4</xdr:row>
      <xdr:rowOff>9525</xdr:rowOff>
    </xdr:from>
    <xdr:to>
      <xdr:col>5</xdr:col>
      <xdr:colOff>323850</xdr:colOff>
      <xdr:row>15</xdr:row>
      <xdr:rowOff>180975</xdr:rowOff>
    </xdr:to>
    <xdr:graphicFrame macro="">
      <xdr:nvGraphicFramePr>
        <xdr:cNvPr id="4" name="Chart 3">
          <a:extLst>
            <a:ext uri="{FF2B5EF4-FFF2-40B4-BE49-F238E27FC236}">
              <a16:creationId xmlns:a16="http://schemas.microsoft.com/office/drawing/2014/main" id="{F1E4B573-29C5-48A3-9A8E-EB79ACF3F9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95250</xdr:colOff>
      <xdr:row>4</xdr:row>
      <xdr:rowOff>28575</xdr:rowOff>
    </xdr:from>
    <xdr:to>
      <xdr:col>18</xdr:col>
      <xdr:colOff>333375</xdr:colOff>
      <xdr:row>15</xdr:row>
      <xdr:rowOff>123825</xdr:rowOff>
    </xdr:to>
    <xdr:graphicFrame macro="">
      <xdr:nvGraphicFramePr>
        <xdr:cNvPr id="6" name="Chart 5">
          <a:extLst>
            <a:ext uri="{FF2B5EF4-FFF2-40B4-BE49-F238E27FC236}">
              <a16:creationId xmlns:a16="http://schemas.microsoft.com/office/drawing/2014/main" id="{0A6D9404-6961-4053-B966-76440D6102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295275</xdr:colOff>
      <xdr:row>4</xdr:row>
      <xdr:rowOff>19050</xdr:rowOff>
    </xdr:from>
    <xdr:to>
      <xdr:col>24</xdr:col>
      <xdr:colOff>114300</xdr:colOff>
      <xdr:row>15</xdr:row>
      <xdr:rowOff>152400</xdr:rowOff>
    </xdr:to>
    <xdr:graphicFrame macro="">
      <xdr:nvGraphicFramePr>
        <xdr:cNvPr id="7" name="Chart 6">
          <a:extLst>
            <a:ext uri="{FF2B5EF4-FFF2-40B4-BE49-F238E27FC236}">
              <a16:creationId xmlns:a16="http://schemas.microsoft.com/office/drawing/2014/main" id="{FD7080C2-FE5F-4027-9F42-7390603DB4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219075</xdr:colOff>
      <xdr:row>15</xdr:row>
      <xdr:rowOff>85726</xdr:rowOff>
    </xdr:from>
    <xdr:to>
      <xdr:col>18</xdr:col>
      <xdr:colOff>447676</xdr:colOff>
      <xdr:row>26</xdr:row>
      <xdr:rowOff>180975</xdr:rowOff>
    </xdr:to>
    <xdr:graphicFrame macro="">
      <xdr:nvGraphicFramePr>
        <xdr:cNvPr id="12" name="Chart 11">
          <a:extLst>
            <a:ext uri="{FF2B5EF4-FFF2-40B4-BE49-F238E27FC236}">
              <a16:creationId xmlns:a16="http://schemas.microsoft.com/office/drawing/2014/main" id="{CCE335D6-F1CD-438E-933B-62EA06D928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333374</xdr:colOff>
      <xdr:row>15</xdr:row>
      <xdr:rowOff>95250</xdr:rowOff>
    </xdr:from>
    <xdr:to>
      <xdr:col>24</xdr:col>
      <xdr:colOff>161925</xdr:colOff>
      <xdr:row>26</xdr:row>
      <xdr:rowOff>123825</xdr:rowOff>
    </xdr:to>
    <xdr:graphicFrame macro="">
      <xdr:nvGraphicFramePr>
        <xdr:cNvPr id="13" name="Chart 12">
          <a:extLst>
            <a:ext uri="{FF2B5EF4-FFF2-40B4-BE49-F238E27FC236}">
              <a16:creationId xmlns:a16="http://schemas.microsoft.com/office/drawing/2014/main" id="{2D8BB142-D6F0-44A8-8870-11D01C213B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466726</xdr:colOff>
      <xdr:row>15</xdr:row>
      <xdr:rowOff>57149</xdr:rowOff>
    </xdr:from>
    <xdr:to>
      <xdr:col>12</xdr:col>
      <xdr:colOff>257176</xdr:colOff>
      <xdr:row>26</xdr:row>
      <xdr:rowOff>142874</xdr:rowOff>
    </xdr:to>
    <xdr:graphicFrame macro="">
      <xdr:nvGraphicFramePr>
        <xdr:cNvPr id="16" name="Chart 15">
          <a:extLst>
            <a:ext uri="{FF2B5EF4-FFF2-40B4-BE49-F238E27FC236}">
              <a16:creationId xmlns:a16="http://schemas.microsoft.com/office/drawing/2014/main" id="{52421BA4-AFF1-4EBC-9EDF-A5505A129A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219075</xdr:colOff>
      <xdr:row>26</xdr:row>
      <xdr:rowOff>133351</xdr:rowOff>
    </xdr:from>
    <xdr:to>
      <xdr:col>3</xdr:col>
      <xdr:colOff>295275</xdr:colOff>
      <xdr:row>30</xdr:row>
      <xdr:rowOff>180975</xdr:rowOff>
    </xdr:to>
    <mc:AlternateContent xmlns:mc="http://schemas.openxmlformats.org/markup-compatibility/2006" xmlns:a14="http://schemas.microsoft.com/office/drawing/2010/main">
      <mc:Choice Requires="a14">
        <xdr:graphicFrame macro="">
          <xdr:nvGraphicFramePr>
            <xdr:cNvPr id="25" name="Region 1">
              <a:extLst>
                <a:ext uri="{FF2B5EF4-FFF2-40B4-BE49-F238E27FC236}">
                  <a16:creationId xmlns:a16="http://schemas.microsoft.com/office/drawing/2014/main" id="{FD0B1E20-1841-4D20-A5CC-767B19AC999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19075" y="5086351"/>
              <a:ext cx="1905000" cy="8096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247650</xdr:colOff>
      <xdr:row>26</xdr:row>
      <xdr:rowOff>133351</xdr:rowOff>
    </xdr:from>
    <xdr:to>
      <xdr:col>6</xdr:col>
      <xdr:colOff>190500</xdr:colOff>
      <xdr:row>33</xdr:row>
      <xdr:rowOff>1</xdr:rowOff>
    </xdr:to>
    <mc:AlternateContent xmlns:mc="http://schemas.openxmlformats.org/markup-compatibility/2006" xmlns:a14="http://schemas.microsoft.com/office/drawing/2010/main">
      <mc:Choice Requires="a14">
        <xdr:graphicFrame macro="">
          <xdr:nvGraphicFramePr>
            <xdr:cNvPr id="26" name="AGE GROUP 1">
              <a:extLst>
                <a:ext uri="{FF2B5EF4-FFF2-40B4-BE49-F238E27FC236}">
                  <a16:creationId xmlns:a16="http://schemas.microsoft.com/office/drawing/2014/main" id="{0A2C4B30-B0A7-4E17-B73A-4731044A7C5A}"/>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2076450" y="5086351"/>
              <a:ext cx="1771650" cy="120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209551</xdr:colOff>
      <xdr:row>31</xdr:row>
      <xdr:rowOff>57151</xdr:rowOff>
    </xdr:from>
    <xdr:to>
      <xdr:col>6</xdr:col>
      <xdr:colOff>57151</xdr:colOff>
      <xdr:row>37</xdr:row>
      <xdr:rowOff>76200</xdr:rowOff>
    </xdr:to>
    <mc:AlternateContent xmlns:mc="http://schemas.openxmlformats.org/markup-compatibility/2006" xmlns:a14="http://schemas.microsoft.com/office/drawing/2010/main">
      <mc:Choice Requires="a14">
        <xdr:graphicFrame macro="">
          <xdr:nvGraphicFramePr>
            <xdr:cNvPr id="28" name="Category 1">
              <a:extLst>
                <a:ext uri="{FF2B5EF4-FFF2-40B4-BE49-F238E27FC236}">
                  <a16:creationId xmlns:a16="http://schemas.microsoft.com/office/drawing/2014/main" id="{BE311FE6-6B4B-40C4-B404-6F1838E3774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038351" y="5962651"/>
              <a:ext cx="1676400" cy="11620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190500</xdr:colOff>
      <xdr:row>26</xdr:row>
      <xdr:rowOff>104774</xdr:rowOff>
    </xdr:from>
    <xdr:to>
      <xdr:col>24</xdr:col>
      <xdr:colOff>228600</xdr:colOff>
      <xdr:row>36</xdr:row>
      <xdr:rowOff>123825</xdr:rowOff>
    </xdr:to>
    <xdr:graphicFrame macro="">
      <xdr:nvGraphicFramePr>
        <xdr:cNvPr id="10" name="Chart 9">
          <a:extLst>
            <a:ext uri="{FF2B5EF4-FFF2-40B4-BE49-F238E27FC236}">
              <a16:creationId xmlns:a16="http://schemas.microsoft.com/office/drawing/2014/main" id="{27F1C16C-D85C-427C-8841-7D5C9FA587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47625</xdr:colOff>
      <xdr:row>26</xdr:row>
      <xdr:rowOff>123825</xdr:rowOff>
    </xdr:from>
    <xdr:to>
      <xdr:col>12</xdr:col>
      <xdr:colOff>180975</xdr:colOff>
      <xdr:row>36</xdr:row>
      <xdr:rowOff>57150</xdr:rowOff>
    </xdr:to>
    <xdr:graphicFrame macro="">
      <xdr:nvGraphicFramePr>
        <xdr:cNvPr id="20" name="Chart 19">
          <a:extLst>
            <a:ext uri="{FF2B5EF4-FFF2-40B4-BE49-F238E27FC236}">
              <a16:creationId xmlns:a16="http://schemas.microsoft.com/office/drawing/2014/main" id="{3FCCE385-636A-43D1-8F8E-283133BB04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314325</xdr:colOff>
      <xdr:row>4</xdr:row>
      <xdr:rowOff>38101</xdr:rowOff>
    </xdr:from>
    <xdr:to>
      <xdr:col>12</xdr:col>
      <xdr:colOff>152400</xdr:colOff>
      <xdr:row>15</xdr:row>
      <xdr:rowOff>114300</xdr:rowOff>
    </xdr:to>
    <xdr:graphicFrame macro="">
      <xdr:nvGraphicFramePr>
        <xdr:cNvPr id="11" name="Chart 10">
          <a:extLst>
            <a:ext uri="{FF2B5EF4-FFF2-40B4-BE49-F238E27FC236}">
              <a16:creationId xmlns:a16="http://schemas.microsoft.com/office/drawing/2014/main" id="{226ACF5B-65FD-4231-9EB0-1D61BAC25F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171451</xdr:colOff>
      <xdr:row>26</xdr:row>
      <xdr:rowOff>142875</xdr:rowOff>
    </xdr:from>
    <xdr:to>
      <xdr:col>18</xdr:col>
      <xdr:colOff>228600</xdr:colOff>
      <xdr:row>36</xdr:row>
      <xdr:rowOff>171450</xdr:rowOff>
    </xdr:to>
    <xdr:graphicFrame macro="">
      <xdr:nvGraphicFramePr>
        <xdr:cNvPr id="18" name="Chart 17">
          <a:extLst>
            <a:ext uri="{FF2B5EF4-FFF2-40B4-BE49-F238E27FC236}">
              <a16:creationId xmlns:a16="http://schemas.microsoft.com/office/drawing/2014/main" id="{97501478-76DF-4F2E-A3C8-45E894F41A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190499</xdr:colOff>
      <xdr:row>31</xdr:row>
      <xdr:rowOff>9526</xdr:rowOff>
    </xdr:from>
    <xdr:to>
      <xdr:col>3</xdr:col>
      <xdr:colOff>200024</xdr:colOff>
      <xdr:row>37</xdr:row>
      <xdr:rowOff>85726</xdr:rowOff>
    </xdr:to>
    <mc:AlternateContent xmlns:mc="http://schemas.openxmlformats.org/markup-compatibility/2006" xmlns:a14="http://schemas.microsoft.com/office/drawing/2010/main">
      <mc:Choice Requires="a14">
        <xdr:graphicFrame macro="">
          <xdr:nvGraphicFramePr>
            <xdr:cNvPr id="24" name="Loyalyty 1">
              <a:extLst>
                <a:ext uri="{FF2B5EF4-FFF2-40B4-BE49-F238E27FC236}">
                  <a16:creationId xmlns:a16="http://schemas.microsoft.com/office/drawing/2014/main" id="{787B3D10-B561-40F6-95EC-4CFB46A8E9E6}"/>
                </a:ext>
              </a:extLst>
            </xdr:cNvPr>
            <xdr:cNvGraphicFramePr/>
          </xdr:nvGraphicFramePr>
          <xdr:xfrm>
            <a:off x="0" y="0"/>
            <a:ext cx="0" cy="0"/>
          </xdr:xfrm>
          <a:graphic>
            <a:graphicData uri="http://schemas.microsoft.com/office/drawing/2010/slicer">
              <sle:slicer xmlns:sle="http://schemas.microsoft.com/office/drawing/2010/slicer" name="Loyalyty 1"/>
            </a:graphicData>
          </a:graphic>
        </xdr:graphicFrame>
      </mc:Choice>
      <mc:Fallback xmlns="">
        <xdr:sp macro="" textlink="">
          <xdr:nvSpPr>
            <xdr:cNvPr id="0" name=""/>
            <xdr:cNvSpPr>
              <a:spLocks noTextEdit="1"/>
            </xdr:cNvSpPr>
          </xdr:nvSpPr>
          <xdr:spPr>
            <a:xfrm>
              <a:off x="190499" y="5915026"/>
              <a:ext cx="1838325" cy="12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85725</xdr:colOff>
      <xdr:row>15</xdr:row>
      <xdr:rowOff>85725</xdr:rowOff>
    </xdr:from>
    <xdr:to>
      <xdr:col>5</xdr:col>
      <xdr:colOff>466725</xdr:colOff>
      <xdr:row>26</xdr:row>
      <xdr:rowOff>171450</xdr:rowOff>
    </xdr:to>
    <xdr:graphicFrame macro="">
      <xdr:nvGraphicFramePr>
        <xdr:cNvPr id="27" name="Chart 26">
          <a:extLst>
            <a:ext uri="{FF2B5EF4-FFF2-40B4-BE49-F238E27FC236}">
              <a16:creationId xmlns:a16="http://schemas.microsoft.com/office/drawing/2014/main" id="{8CA3F77F-8534-4318-AD2D-1A301BBB31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361950</xdr:colOff>
      <xdr:row>1</xdr:row>
      <xdr:rowOff>85725</xdr:rowOff>
    </xdr:from>
    <xdr:to>
      <xdr:col>16</xdr:col>
      <xdr:colOff>104775</xdr:colOff>
      <xdr:row>3</xdr:row>
      <xdr:rowOff>47625</xdr:rowOff>
    </xdr:to>
    <xdr:sp macro="" textlink="">
      <xdr:nvSpPr>
        <xdr:cNvPr id="29" name="TextBox 28">
          <a:extLst>
            <a:ext uri="{FF2B5EF4-FFF2-40B4-BE49-F238E27FC236}">
              <a16:creationId xmlns:a16="http://schemas.microsoft.com/office/drawing/2014/main" id="{B8FD34C9-D2EC-CC6A-232C-1285766168C2}"/>
            </a:ext>
          </a:extLst>
        </xdr:cNvPr>
        <xdr:cNvSpPr txBox="1"/>
      </xdr:nvSpPr>
      <xdr:spPr>
        <a:xfrm>
          <a:off x="5238750" y="276225"/>
          <a:ext cx="4619625" cy="34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rgbClr val="FF0000"/>
              </a:solidFill>
              <a:effectLst/>
              <a:latin typeface="Times New Roman" panose="02020603050405020304" pitchFamily="18" charset="0"/>
              <a:ea typeface="+mn-ea"/>
              <a:cs typeface="Times New Roman" panose="02020603050405020304" pitchFamily="18" charset="0"/>
            </a:rPr>
            <a:t>E_COMMERCE</a:t>
          </a:r>
          <a:r>
            <a:rPr lang="en-IN" sz="1400" b="1" baseline="0">
              <a:solidFill>
                <a:srgbClr val="FF0000"/>
              </a:solidFill>
              <a:effectLst/>
              <a:latin typeface="Times New Roman" panose="02020603050405020304" pitchFamily="18" charset="0"/>
              <a:ea typeface="+mn-ea"/>
              <a:cs typeface="Times New Roman" panose="02020603050405020304" pitchFamily="18" charset="0"/>
            </a:rPr>
            <a:t> SALES DASHBOARD</a:t>
          </a:r>
          <a:endParaRPr lang="en-IN" sz="1400" b="1">
            <a:solidFill>
              <a:srgbClr val="FF0000"/>
            </a:solidFill>
            <a:effectLst/>
            <a:latin typeface="Times New Roman" panose="02020603050405020304" pitchFamily="18" charset="0"/>
            <a:cs typeface="Times New Roman" panose="02020603050405020304" pitchFamily="18" charset="0"/>
          </a:endParaRPr>
        </a:p>
        <a:p>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161925</xdr:colOff>
      <xdr:row>1</xdr:row>
      <xdr:rowOff>28575</xdr:rowOff>
    </xdr:from>
    <xdr:to>
      <xdr:col>24</xdr:col>
      <xdr:colOff>142875</xdr:colOff>
      <xdr:row>43</xdr:row>
      <xdr:rowOff>47625</xdr:rowOff>
    </xdr:to>
    <xdr:sp macro="" textlink="">
      <xdr:nvSpPr>
        <xdr:cNvPr id="2" name="TextBox 1">
          <a:extLst>
            <a:ext uri="{FF2B5EF4-FFF2-40B4-BE49-F238E27FC236}">
              <a16:creationId xmlns:a16="http://schemas.microsoft.com/office/drawing/2014/main" id="{C8C26B8C-DDC0-37E5-B940-9AC63A34A89B}"/>
            </a:ext>
          </a:extLst>
        </xdr:cNvPr>
        <xdr:cNvSpPr txBox="1"/>
      </xdr:nvSpPr>
      <xdr:spPr>
        <a:xfrm>
          <a:off x="771525" y="219075"/>
          <a:ext cx="14001750" cy="8020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Times New Roman" panose="02020603050405020304" pitchFamily="18" charset="0"/>
              <a:cs typeface="Times New Roman" panose="02020603050405020304" pitchFamily="18" charset="0"/>
            </a:rPr>
            <a:t>The dashboard provides a holistic</a:t>
          </a:r>
          <a:r>
            <a:rPr lang="en-IN" sz="1400" b="1" baseline="0">
              <a:latin typeface="Times New Roman" panose="02020603050405020304" pitchFamily="18" charset="0"/>
              <a:cs typeface="Times New Roman" panose="02020603050405020304" pitchFamily="18" charset="0"/>
            </a:rPr>
            <a:t> view of sales performance across  the USA.The Analyse focus on three mail pillars:</a:t>
          </a:r>
        </a:p>
        <a:p>
          <a:r>
            <a:rPr lang="en-IN" sz="1200" b="1" baseline="0">
              <a:latin typeface="Times New Roman" panose="02020603050405020304" pitchFamily="18" charset="0"/>
              <a:cs typeface="Times New Roman" panose="02020603050405020304" pitchFamily="18" charset="0"/>
            </a:rPr>
            <a:t>1.Customer Profiles</a:t>
          </a:r>
          <a:r>
            <a:rPr lang="en-IN" sz="1100" b="1" baseline="0">
              <a:latin typeface="Times New Roman" panose="02020603050405020304" pitchFamily="18" charset="0"/>
              <a:cs typeface="Times New Roman" panose="02020603050405020304" pitchFamily="18" charset="0"/>
            </a:rPr>
            <a:t>:</a:t>
          </a:r>
        </a:p>
        <a:p>
          <a:r>
            <a:rPr lang="en-IN" sz="1100" b="1" baseline="0">
              <a:latin typeface="Times New Roman" panose="02020603050405020304" pitchFamily="18" charset="0"/>
              <a:cs typeface="Times New Roman" panose="02020603050405020304" pitchFamily="18" charset="0"/>
            </a:rPr>
            <a:t>	</a:t>
          </a:r>
          <a:r>
            <a:rPr lang="en-IN" sz="1100" b="1" i="1" baseline="0">
              <a:latin typeface="Times New Roman" panose="02020603050405020304" pitchFamily="18" charset="0"/>
              <a:cs typeface="Times New Roman" panose="02020603050405020304" pitchFamily="18" charset="0"/>
            </a:rPr>
            <a:t>Analyzing behaviour by loyalty tier,gender, and age group</a:t>
          </a:r>
          <a:r>
            <a:rPr lang="en-IN" sz="1100" b="1" baseline="0">
              <a:latin typeface="Times New Roman" panose="02020603050405020304" pitchFamily="18" charset="0"/>
              <a:cs typeface="Times New Roman" panose="02020603050405020304" pitchFamily="18" charset="0"/>
            </a:rPr>
            <a:t>.</a:t>
          </a:r>
        </a:p>
        <a:p>
          <a:endParaRPr lang="en-IN" sz="1100" b="1" baseline="0">
            <a:latin typeface="Times New Roman" panose="02020603050405020304" pitchFamily="18" charset="0"/>
            <a:cs typeface="Times New Roman" panose="02020603050405020304" pitchFamily="18" charset="0"/>
          </a:endParaRPr>
        </a:p>
        <a:p>
          <a:r>
            <a:rPr lang="en-IN" sz="1200" b="1" baseline="0">
              <a:latin typeface="Times New Roman" panose="02020603050405020304" pitchFamily="18" charset="0"/>
              <a:cs typeface="Times New Roman" panose="02020603050405020304" pitchFamily="18" charset="0"/>
            </a:rPr>
            <a:t>2.Product Performance</a:t>
          </a:r>
          <a:r>
            <a:rPr lang="en-IN" sz="1100" b="1" baseline="0">
              <a:latin typeface="Times New Roman" panose="02020603050405020304" pitchFamily="18" charset="0"/>
              <a:cs typeface="Times New Roman" panose="02020603050405020304" pitchFamily="18" charset="0"/>
            </a:rPr>
            <a:t>:</a:t>
          </a:r>
        </a:p>
        <a:p>
          <a:r>
            <a:rPr lang="en-IN" sz="1100" b="1" baseline="0">
              <a:latin typeface="Times New Roman" panose="02020603050405020304" pitchFamily="18" charset="0"/>
              <a:cs typeface="Times New Roman" panose="02020603050405020304" pitchFamily="18" charset="0"/>
            </a:rPr>
            <a:t>	</a:t>
          </a:r>
          <a:r>
            <a:rPr lang="en-IN" sz="1100" b="1" i="1" baseline="0">
              <a:latin typeface="Times New Roman" panose="02020603050405020304" pitchFamily="18" charset="0"/>
              <a:cs typeface="Times New Roman" panose="02020603050405020304" pitchFamily="18" charset="0"/>
            </a:rPr>
            <a:t>Evaluating which catagories(Sports,Home,Electronics,etc.)resonate with different segments.</a:t>
          </a:r>
        </a:p>
        <a:p>
          <a:endParaRPr lang="en-IN" sz="1100" b="1" baseline="0">
            <a:latin typeface="Times New Roman" panose="02020603050405020304" pitchFamily="18" charset="0"/>
            <a:cs typeface="Times New Roman" panose="02020603050405020304" pitchFamily="18" charset="0"/>
          </a:endParaRPr>
        </a:p>
        <a:p>
          <a:r>
            <a:rPr lang="en-IN" sz="1100" b="1" baseline="0">
              <a:latin typeface="Times New Roman" panose="02020603050405020304" pitchFamily="18" charset="0"/>
              <a:cs typeface="Times New Roman" panose="02020603050405020304" pitchFamily="18" charset="0"/>
            </a:rPr>
            <a:t>3.Operational Metrics:</a:t>
          </a:r>
        </a:p>
        <a:p>
          <a:endParaRPr lang="en-IN" sz="1100" b="1" baseline="0">
            <a:latin typeface="Times New Roman" panose="02020603050405020304" pitchFamily="18" charset="0"/>
            <a:cs typeface="Times New Roman" panose="02020603050405020304" pitchFamily="18" charset="0"/>
          </a:endParaRPr>
        </a:p>
        <a:p>
          <a:r>
            <a:rPr lang="en-IN" sz="1100" b="1" baseline="0">
              <a:latin typeface="Times New Roman" panose="02020603050405020304" pitchFamily="18" charset="0"/>
              <a:cs typeface="Times New Roman" panose="02020603050405020304" pitchFamily="18" charset="0"/>
            </a:rPr>
            <a:t>Key Insights &amp; Findings:</a:t>
          </a:r>
        </a:p>
        <a:p>
          <a:endParaRPr lang="en-IN" sz="1100" b="1" baseline="0">
            <a:latin typeface="Times New Roman" panose="02020603050405020304" pitchFamily="18" charset="0"/>
            <a:cs typeface="Times New Roman" panose="02020603050405020304" pitchFamily="18" charset="0"/>
          </a:endParaRPr>
        </a:p>
        <a:p>
          <a:r>
            <a:rPr lang="en-IN" sz="1200" b="1" baseline="0">
              <a:latin typeface="Times New Roman" panose="02020603050405020304" pitchFamily="18" charset="0"/>
              <a:cs typeface="Times New Roman" panose="02020603050405020304" pitchFamily="18" charset="0"/>
            </a:rPr>
            <a:t>1.Loyalty wise Analysis:</a:t>
          </a:r>
        </a:p>
        <a:p>
          <a:r>
            <a:rPr lang="en-IN" sz="1100" b="1" baseline="0">
              <a:latin typeface="Times New Roman" panose="02020603050405020304" pitchFamily="18" charset="0"/>
              <a:cs typeface="Times New Roman" panose="02020603050405020304" pitchFamily="18" charset="0"/>
            </a:rPr>
            <a:t>	</a:t>
          </a:r>
          <a:r>
            <a:rPr lang="en-IN" sz="1100" b="1" i="1" baseline="0">
              <a:latin typeface="Times New Roman" panose="02020603050405020304" pitchFamily="18" charset="0"/>
              <a:cs typeface="Times New Roman" panose="02020603050405020304" pitchFamily="18" charset="0"/>
            </a:rPr>
            <a:t>The stacked bar chart shows that sales are fairly well-distributed across </a:t>
          </a:r>
          <a:r>
            <a:rPr lang="en-IN" sz="1100" b="1" i="1" baseline="0">
              <a:solidFill>
                <a:srgbClr val="FF0000"/>
              </a:solidFill>
              <a:latin typeface="Times New Roman" panose="02020603050405020304" pitchFamily="18" charset="0"/>
              <a:cs typeface="Times New Roman" panose="02020603050405020304" pitchFamily="18" charset="0"/>
            </a:rPr>
            <a:t>Bronze,Gold,Platinum, and Silver tiers.</a:t>
          </a:r>
        </a:p>
        <a:p>
          <a:r>
            <a:rPr lang="en-IN" sz="1100" b="1" i="1" baseline="0">
              <a:latin typeface="Times New Roman" panose="02020603050405020304" pitchFamily="18" charset="0"/>
              <a:cs typeface="Times New Roman" panose="02020603050405020304" pitchFamily="18" charset="0"/>
            </a:rPr>
            <a:t>	</a:t>
          </a:r>
          <a:r>
            <a:rPr lang="en-IN" sz="1200" b="1" i="1" baseline="0">
              <a:latin typeface="Times New Roman" panose="02020603050405020304" pitchFamily="18" charset="0"/>
              <a:cs typeface="Times New Roman" panose="02020603050405020304" pitchFamily="18" charset="0"/>
            </a:rPr>
            <a:t>Insight:</a:t>
          </a:r>
          <a:r>
            <a:rPr lang="en-IN" sz="1100" b="1" i="1" baseline="0">
              <a:latin typeface="Times New Roman" panose="02020603050405020304" pitchFamily="18" charset="0"/>
              <a:cs typeface="Times New Roman" panose="02020603050405020304" pitchFamily="18" charset="0"/>
            </a:rPr>
            <a:t> The </a:t>
          </a:r>
          <a:r>
            <a:rPr lang="en-IN" sz="1100" b="1" i="1" baseline="0">
              <a:solidFill>
                <a:srgbClr val="FF0000"/>
              </a:solidFill>
              <a:latin typeface="Times New Roman" panose="02020603050405020304" pitchFamily="18" charset="0"/>
              <a:cs typeface="Times New Roman" panose="02020603050405020304" pitchFamily="18" charset="0"/>
            </a:rPr>
            <a:t>"Bronze" </a:t>
          </a:r>
          <a:r>
            <a:rPr lang="en-IN" sz="1100" b="1" i="1" baseline="0">
              <a:latin typeface="Times New Roman" panose="02020603050405020304" pitchFamily="18" charset="0"/>
              <a:cs typeface="Times New Roman" panose="02020603050405020304" pitchFamily="18" charset="0"/>
            </a:rPr>
            <a:t>tier shows high volume in Sports and Beauty.</a:t>
          </a:r>
        </a:p>
        <a:p>
          <a:endParaRPr lang="en-IN" sz="1100" b="1" baseline="0">
            <a:latin typeface="Times New Roman" panose="02020603050405020304" pitchFamily="18" charset="0"/>
            <a:cs typeface="Times New Roman" panose="02020603050405020304" pitchFamily="18" charset="0"/>
          </a:endParaRPr>
        </a:p>
        <a:p>
          <a:r>
            <a:rPr lang="en-IN" sz="1200" b="1" baseline="0">
              <a:latin typeface="Times New Roman" panose="02020603050405020304" pitchFamily="18" charset="0"/>
              <a:cs typeface="Times New Roman" panose="02020603050405020304" pitchFamily="18" charset="0"/>
            </a:rPr>
            <a:t>2.Gender-Based Performance:</a:t>
          </a:r>
        </a:p>
        <a:p>
          <a:r>
            <a:rPr lang="en-IN" sz="1100" b="1" baseline="0">
              <a:latin typeface="Times New Roman" panose="02020603050405020304" pitchFamily="18" charset="0"/>
              <a:cs typeface="Times New Roman" panose="02020603050405020304" pitchFamily="18" charset="0"/>
            </a:rPr>
            <a:t>	</a:t>
          </a:r>
          <a:r>
            <a:rPr lang="en-IN" sz="1100" b="1" i="1" baseline="0">
              <a:latin typeface="Times New Roman" panose="02020603050405020304" pitchFamily="18" charset="0"/>
              <a:cs typeface="Times New Roman" panose="02020603050405020304" pitchFamily="18" charset="0"/>
            </a:rPr>
            <a:t>The horizontal bar chart shows distinct spending patterns.</a:t>
          </a:r>
        </a:p>
        <a:p>
          <a:r>
            <a:rPr lang="en-IN" sz="1100" b="1" i="1" baseline="0">
              <a:latin typeface="Times New Roman" panose="02020603050405020304" pitchFamily="18" charset="0"/>
              <a:cs typeface="Times New Roman" panose="02020603050405020304" pitchFamily="18" charset="0"/>
            </a:rPr>
            <a:t>	</a:t>
          </a:r>
          <a:r>
            <a:rPr lang="en-IN" sz="1200" b="1" i="1" baseline="0">
              <a:latin typeface="Times New Roman" panose="02020603050405020304" pitchFamily="18" charset="0"/>
              <a:cs typeface="Times New Roman" panose="02020603050405020304" pitchFamily="18" charset="0"/>
            </a:rPr>
            <a:t>Insight</a:t>
          </a:r>
          <a:r>
            <a:rPr lang="en-IN" sz="1100" b="1" i="1" baseline="0">
              <a:solidFill>
                <a:srgbClr val="FF0000"/>
              </a:solidFill>
              <a:latin typeface="Times New Roman" panose="02020603050405020304" pitchFamily="18" charset="0"/>
              <a:cs typeface="Times New Roman" panose="02020603050405020304" pitchFamily="18" charset="0"/>
            </a:rPr>
            <a:t>:Female </a:t>
          </a:r>
          <a:r>
            <a:rPr lang="en-IN" sz="1100" b="1" i="1" baseline="0">
              <a:latin typeface="Times New Roman" panose="02020603050405020304" pitchFamily="18" charset="0"/>
              <a:cs typeface="Times New Roman" panose="02020603050405020304" pitchFamily="18" charset="0"/>
            </a:rPr>
            <a:t>customers show a significant lead in the </a:t>
          </a:r>
          <a:r>
            <a:rPr lang="en-IN" sz="1100" b="1" i="1" baseline="0">
              <a:solidFill>
                <a:srgbClr val="FF0000"/>
              </a:solidFill>
              <a:latin typeface="Times New Roman" panose="02020603050405020304" pitchFamily="18" charset="0"/>
              <a:cs typeface="Times New Roman" panose="02020603050405020304" pitchFamily="18" charset="0"/>
            </a:rPr>
            <a:t>Beauty and Clothing </a:t>
          </a:r>
          <a:r>
            <a:rPr lang="en-IN" sz="1100" b="1" i="1" baseline="0">
              <a:latin typeface="Times New Roman" panose="02020603050405020304" pitchFamily="18" charset="0"/>
              <a:cs typeface="Times New Roman" panose="02020603050405020304" pitchFamily="18" charset="0"/>
            </a:rPr>
            <a:t>catagories.	</a:t>
          </a:r>
        </a:p>
        <a:p>
          <a:r>
            <a:rPr lang="en-IN" sz="1100" b="1" i="1" baseline="0">
              <a:latin typeface="Times New Roman" panose="02020603050405020304" pitchFamily="18" charset="0"/>
              <a:cs typeface="Times New Roman" panose="02020603050405020304" pitchFamily="18" charset="0"/>
            </a:rPr>
            <a:t>	             </a:t>
          </a:r>
          <a:r>
            <a:rPr lang="en-IN" sz="1100" b="1" i="1" baseline="0">
              <a:solidFill>
                <a:srgbClr val="FF0000"/>
              </a:solidFill>
              <a:latin typeface="Times New Roman" panose="02020603050405020304" pitchFamily="18" charset="0"/>
              <a:cs typeface="Times New Roman" panose="02020603050405020304" pitchFamily="18" charset="0"/>
            </a:rPr>
            <a:t>Male</a:t>
          </a:r>
          <a:r>
            <a:rPr lang="en-IN" sz="1100" b="1" i="1" baseline="0">
              <a:latin typeface="Times New Roman" panose="02020603050405020304" pitchFamily="18" charset="0"/>
              <a:cs typeface="Times New Roman" panose="02020603050405020304" pitchFamily="18" charset="0"/>
            </a:rPr>
            <a:t> customers show a strong showing in </a:t>
          </a:r>
          <a:r>
            <a:rPr lang="en-IN" sz="1100" b="1" i="1" baseline="0">
              <a:solidFill>
                <a:srgbClr val="FF0000"/>
              </a:solidFill>
              <a:latin typeface="Times New Roman" panose="02020603050405020304" pitchFamily="18" charset="0"/>
              <a:cs typeface="Times New Roman" panose="02020603050405020304" pitchFamily="18" charset="0"/>
            </a:rPr>
            <a:t>Electronics and Sports</a:t>
          </a:r>
          <a:r>
            <a:rPr lang="en-IN" sz="1100" b="1" i="1" baseline="0">
              <a:latin typeface="Times New Roman" panose="02020603050405020304" pitchFamily="18" charset="0"/>
              <a:cs typeface="Times New Roman" panose="02020603050405020304" pitchFamily="18" charset="0"/>
            </a:rPr>
            <a:t>.</a:t>
          </a:r>
        </a:p>
        <a:p>
          <a:endParaRPr lang="en-IN" sz="1100" b="1" baseline="0">
            <a:latin typeface="Times New Roman" panose="02020603050405020304" pitchFamily="18" charset="0"/>
            <a:cs typeface="Times New Roman" panose="02020603050405020304" pitchFamily="18" charset="0"/>
          </a:endParaRPr>
        </a:p>
        <a:p>
          <a:r>
            <a:rPr lang="en-IN" sz="1100" b="1" baseline="0">
              <a:latin typeface="Times New Roman" panose="02020603050405020304" pitchFamily="18" charset="0"/>
              <a:cs typeface="Times New Roman" panose="02020603050405020304" pitchFamily="18" charset="0"/>
            </a:rPr>
            <a:t>3. Catagory wise performance by Age group:</a:t>
          </a:r>
        </a:p>
        <a:p>
          <a:r>
            <a:rPr lang="en-IN" sz="1100" b="1" baseline="0">
              <a:latin typeface="Times New Roman" panose="02020603050405020304" pitchFamily="18" charset="0"/>
              <a:cs typeface="Times New Roman" panose="02020603050405020304" pitchFamily="18" charset="0"/>
            </a:rPr>
            <a:t>	</a:t>
          </a:r>
          <a:r>
            <a:rPr lang="en-IN" sz="1100" b="1" i="1" baseline="0">
              <a:latin typeface="Times New Roman" panose="02020603050405020304" pitchFamily="18" charset="0"/>
              <a:cs typeface="Times New Roman" panose="02020603050405020304" pitchFamily="18" charset="0"/>
            </a:rPr>
            <a:t>The </a:t>
          </a:r>
          <a:r>
            <a:rPr lang="en-IN" sz="1100" b="1" i="1" baseline="0">
              <a:solidFill>
                <a:srgbClr val="FF0000"/>
              </a:solidFill>
              <a:latin typeface="Times New Roman" panose="02020603050405020304" pitchFamily="18" charset="0"/>
              <a:cs typeface="Times New Roman" panose="02020603050405020304" pitchFamily="18" charset="0"/>
            </a:rPr>
            <a:t>Teens</a:t>
          </a:r>
          <a:r>
            <a:rPr lang="en-IN" sz="1100" b="1" i="1" baseline="0">
              <a:latin typeface="Times New Roman" panose="02020603050405020304" pitchFamily="18" charset="0"/>
              <a:cs typeface="Times New Roman" panose="02020603050405020304" pitchFamily="18" charset="0"/>
            </a:rPr>
            <a:t> group shows a very high spike in a specific catagory  looks like </a:t>
          </a:r>
          <a:r>
            <a:rPr lang="en-IN" sz="1100" b="1" i="1" baseline="0">
              <a:solidFill>
                <a:srgbClr val="FF0000"/>
              </a:solidFill>
              <a:latin typeface="Times New Roman" panose="02020603050405020304" pitchFamily="18" charset="0"/>
              <a:cs typeface="Times New Roman" panose="02020603050405020304" pitchFamily="18" charset="0"/>
            </a:rPr>
            <a:t>Beauty or Clothing</a:t>
          </a:r>
          <a:r>
            <a:rPr lang="en-IN" sz="1100" b="1" i="1" baseline="0">
              <a:latin typeface="Times New Roman" panose="02020603050405020304" pitchFamily="18" charset="0"/>
              <a:cs typeface="Times New Roman" panose="02020603050405020304" pitchFamily="18" charset="0"/>
            </a:rPr>
            <a:t>.</a:t>
          </a:r>
        </a:p>
        <a:p>
          <a:r>
            <a:rPr lang="en-IN" sz="1100" b="1" i="1" baseline="0">
              <a:latin typeface="Times New Roman" panose="02020603050405020304" pitchFamily="18" charset="0"/>
              <a:cs typeface="Times New Roman" panose="02020603050405020304" pitchFamily="18" charset="0"/>
            </a:rPr>
            <a:t>	</a:t>
          </a:r>
          <a:r>
            <a:rPr lang="en-IN" sz="1200" b="1" i="1" baseline="0">
              <a:latin typeface="Times New Roman" panose="02020603050405020304" pitchFamily="18" charset="0"/>
              <a:cs typeface="Times New Roman" panose="02020603050405020304" pitchFamily="18" charset="0"/>
            </a:rPr>
            <a:t>Insight</a:t>
          </a:r>
          <a:r>
            <a:rPr lang="en-IN" sz="1100" b="1" i="1" baseline="0">
              <a:latin typeface="Times New Roman" panose="02020603050405020304" pitchFamily="18" charset="0"/>
              <a:cs typeface="Times New Roman" panose="02020603050405020304" pitchFamily="18" charset="0"/>
            </a:rPr>
            <a:t>: Teens and Adults are trend based items,while the </a:t>
          </a:r>
          <a:r>
            <a:rPr lang="en-IN" sz="1100" b="1" i="1" baseline="0">
              <a:solidFill>
                <a:srgbClr val="FF0000"/>
              </a:solidFill>
              <a:latin typeface="Times New Roman" panose="02020603050405020304" pitchFamily="18" charset="0"/>
              <a:cs typeface="Times New Roman" panose="02020603050405020304" pitchFamily="18" charset="0"/>
            </a:rPr>
            <a:t>Elders</a:t>
          </a:r>
          <a:r>
            <a:rPr lang="en-IN" sz="1100" b="1" i="1" baseline="0">
              <a:latin typeface="Times New Roman" panose="02020603050405020304" pitchFamily="18" charset="0"/>
              <a:cs typeface="Times New Roman" panose="02020603050405020304" pitchFamily="18" charset="0"/>
            </a:rPr>
            <a:t> group shows more consistent, leveled spending across catagories like </a:t>
          </a:r>
          <a:r>
            <a:rPr lang="en-IN" sz="1100" b="1" i="1" baseline="0">
              <a:solidFill>
                <a:srgbClr val="FF0000"/>
              </a:solidFill>
              <a:latin typeface="Times New Roman" panose="02020603050405020304" pitchFamily="18" charset="0"/>
              <a:cs typeface="Times New Roman" panose="02020603050405020304" pitchFamily="18" charset="0"/>
            </a:rPr>
            <a:t>Home</a:t>
          </a:r>
          <a:r>
            <a:rPr lang="en-IN" sz="1100" b="1" i="1" baseline="0">
              <a:latin typeface="Times New Roman" panose="02020603050405020304" pitchFamily="18" charset="0"/>
              <a:cs typeface="Times New Roman" panose="02020603050405020304" pitchFamily="18" charset="0"/>
            </a:rPr>
            <a:t>.</a:t>
          </a:r>
        </a:p>
        <a:p>
          <a:endParaRPr lang="en-IN" sz="1100" b="1" i="1" baseline="0">
            <a:latin typeface="Times New Roman" panose="02020603050405020304" pitchFamily="18" charset="0"/>
            <a:cs typeface="Times New Roman" panose="02020603050405020304" pitchFamily="18" charset="0"/>
          </a:endParaRPr>
        </a:p>
        <a:p>
          <a:r>
            <a:rPr lang="en-IN" sz="1200" b="1" baseline="0">
              <a:latin typeface="Times New Roman" panose="02020603050405020304" pitchFamily="18" charset="0"/>
              <a:cs typeface="Times New Roman" panose="02020603050405020304" pitchFamily="18" charset="0"/>
            </a:rPr>
            <a:t>4.Geographic &amp; Store Perfoemance:</a:t>
          </a:r>
        </a:p>
        <a:p>
          <a:r>
            <a:rPr lang="en-IN" sz="1100" b="1" baseline="0">
              <a:latin typeface="Times New Roman" panose="02020603050405020304" pitchFamily="18" charset="0"/>
              <a:cs typeface="Times New Roman" panose="02020603050405020304" pitchFamily="18" charset="0"/>
            </a:rPr>
            <a:t>	</a:t>
          </a:r>
          <a:r>
            <a:rPr lang="en-IN" sz="1100" b="1" i="1" baseline="0">
              <a:solidFill>
                <a:srgbClr val="FF0000"/>
              </a:solidFill>
              <a:latin typeface="Times New Roman" panose="02020603050405020304" pitchFamily="18" charset="0"/>
              <a:cs typeface="Times New Roman" panose="02020603050405020304" pitchFamily="18" charset="0"/>
            </a:rPr>
            <a:t>Top 10 State level Analysis </a:t>
          </a:r>
          <a:r>
            <a:rPr lang="en-IN" sz="1100" b="1" i="1" baseline="0">
              <a:latin typeface="Times New Roman" panose="02020603050405020304" pitchFamily="18" charset="0"/>
              <a:cs typeface="Times New Roman" panose="02020603050405020304" pitchFamily="18" charset="0"/>
            </a:rPr>
            <a:t>highlights specific states like </a:t>
          </a:r>
          <a:r>
            <a:rPr lang="en-IN" sz="1100" b="1" i="1" baseline="0">
              <a:solidFill>
                <a:srgbClr val="FF0000"/>
              </a:solidFill>
              <a:latin typeface="Times New Roman" panose="02020603050405020304" pitchFamily="18" charset="0"/>
              <a:cs typeface="Times New Roman" panose="02020603050405020304" pitchFamily="18" charset="0"/>
            </a:rPr>
            <a:t>Mississippi and Rhode Island </a:t>
          </a:r>
          <a:r>
            <a:rPr lang="en-IN" sz="1100" b="1" i="1" baseline="0">
              <a:latin typeface="Times New Roman" panose="02020603050405020304" pitchFamily="18" charset="0"/>
              <a:cs typeface="Times New Roman" panose="02020603050405020304" pitchFamily="18" charset="0"/>
            </a:rPr>
            <a:t>with peak performance.</a:t>
          </a:r>
        </a:p>
        <a:p>
          <a:r>
            <a:rPr lang="en-IN" sz="1100" b="1" i="1" baseline="0">
              <a:latin typeface="Times New Roman" panose="02020603050405020304" pitchFamily="18" charset="0"/>
              <a:cs typeface="Times New Roman" panose="02020603050405020304" pitchFamily="18" charset="0"/>
            </a:rPr>
            <a:t>	Average sales by store type Online and Flagship stores to be outperforming Outlets in several regions.</a:t>
          </a:r>
        </a:p>
        <a:p>
          <a:r>
            <a:rPr lang="en-IN" sz="1100" b="1" i="1" baseline="0">
              <a:latin typeface="Times New Roman" panose="02020603050405020304" pitchFamily="18" charset="0"/>
              <a:cs typeface="Times New Roman" panose="02020603050405020304" pitchFamily="18" charset="0"/>
            </a:rPr>
            <a:t>	</a:t>
          </a:r>
          <a:r>
            <a:rPr lang="en-IN" sz="1200" b="1" i="1" baseline="0">
              <a:latin typeface="Times New Roman" panose="02020603050405020304" pitchFamily="18" charset="0"/>
              <a:cs typeface="Times New Roman" panose="02020603050405020304" pitchFamily="18" charset="0"/>
            </a:rPr>
            <a:t>Insight: </a:t>
          </a:r>
          <a:r>
            <a:rPr lang="en-IN" sz="1100" b="1" i="1" baseline="0">
              <a:latin typeface="Times New Roman" panose="02020603050405020304" pitchFamily="18" charset="0"/>
              <a:cs typeface="Times New Roman" panose="02020603050405020304" pitchFamily="18" charset="0"/>
            </a:rPr>
            <a:t>your digital presence </a:t>
          </a:r>
          <a:r>
            <a:rPr lang="en-IN" sz="1100" b="1" i="1" baseline="0">
              <a:solidFill>
                <a:srgbClr val="FF0000"/>
              </a:solidFill>
              <a:latin typeface="Times New Roman" panose="02020603050405020304" pitchFamily="18" charset="0"/>
              <a:cs typeface="Times New Roman" panose="02020603050405020304" pitchFamily="18" charset="0"/>
            </a:rPr>
            <a:t>Online</a:t>
          </a:r>
          <a:r>
            <a:rPr lang="en-IN" sz="1100" b="1" i="1" baseline="0">
              <a:latin typeface="Times New Roman" panose="02020603050405020304" pitchFamily="18" charset="0"/>
              <a:cs typeface="Times New Roman" panose="02020603050405020304" pitchFamily="18" charset="0"/>
            </a:rPr>
            <a:t> is likely your most efficient channel.</a:t>
          </a:r>
        </a:p>
        <a:p>
          <a:endParaRPr lang="en-IN" sz="1100" b="1" baseline="0">
            <a:latin typeface="Times New Roman" panose="02020603050405020304" pitchFamily="18" charset="0"/>
            <a:cs typeface="Times New Roman" panose="02020603050405020304" pitchFamily="18" charset="0"/>
          </a:endParaRPr>
        </a:p>
        <a:p>
          <a:r>
            <a:rPr lang="en-IN" sz="1200" b="1" baseline="0">
              <a:latin typeface="Times New Roman" panose="02020603050405020304" pitchFamily="18" charset="0"/>
              <a:cs typeface="Times New Roman" panose="02020603050405020304" pitchFamily="18" charset="0"/>
            </a:rPr>
            <a:t>5.Sales Team Efficiency:</a:t>
          </a:r>
        </a:p>
        <a:p>
          <a:r>
            <a:rPr lang="en-IN" sz="1100" b="1" baseline="0">
              <a:latin typeface="Times New Roman" panose="02020603050405020304" pitchFamily="18" charset="0"/>
              <a:cs typeface="Times New Roman" panose="02020603050405020304" pitchFamily="18" charset="0"/>
            </a:rPr>
            <a:t>	</a:t>
          </a:r>
          <a:r>
            <a:rPr lang="en-IN" sz="1100" b="1" i="1" baseline="0">
              <a:solidFill>
                <a:srgbClr val="FF0000"/>
              </a:solidFill>
              <a:latin typeface="Times New Roman" panose="02020603050405020304" pitchFamily="18" charset="0"/>
              <a:cs typeface="Times New Roman" panose="02020603050405020304" pitchFamily="18" charset="0"/>
            </a:rPr>
            <a:t>Top 10 Sales person Performance </a:t>
          </a:r>
          <a:r>
            <a:rPr lang="en-IN" sz="1100" b="1" i="1" baseline="0">
              <a:latin typeface="Times New Roman" panose="02020603050405020304" pitchFamily="18" charset="0"/>
              <a:cs typeface="Times New Roman" panose="02020603050405020304" pitchFamily="18" charset="0"/>
            </a:rPr>
            <a:t>chart identifies </a:t>
          </a:r>
          <a:r>
            <a:rPr lang="en-IN" sz="1100" b="1" i="1" baseline="0">
              <a:solidFill>
                <a:srgbClr val="FF0000"/>
              </a:solidFill>
              <a:latin typeface="Times New Roman" panose="02020603050405020304" pitchFamily="18" charset="0"/>
              <a:cs typeface="Times New Roman" panose="02020603050405020304" pitchFamily="18" charset="0"/>
            </a:rPr>
            <a:t>Tommy Roberts and Michael McNeil </a:t>
          </a:r>
          <a:r>
            <a:rPr lang="en-IN" sz="1100" b="1" i="1" baseline="0">
              <a:latin typeface="Times New Roman" panose="02020603050405020304" pitchFamily="18" charset="0"/>
              <a:cs typeface="Times New Roman" panose="02020603050405020304" pitchFamily="18" charset="0"/>
            </a:rPr>
            <a:t>as top performers.</a:t>
          </a:r>
        </a:p>
        <a:p>
          <a:r>
            <a:rPr lang="en-IN" sz="1100" b="1" i="1" baseline="0">
              <a:latin typeface="Times New Roman" panose="02020603050405020304" pitchFamily="18" charset="0"/>
              <a:cs typeface="Times New Roman" panose="02020603050405020304" pitchFamily="18" charset="0"/>
            </a:rPr>
            <a:t>	</a:t>
          </a:r>
          <a:r>
            <a:rPr lang="en-IN" sz="1200" b="1" i="1" baseline="0">
              <a:latin typeface="Times New Roman" panose="02020603050405020304" pitchFamily="18" charset="0"/>
              <a:cs typeface="Times New Roman" panose="02020603050405020304" pitchFamily="18" charset="0"/>
            </a:rPr>
            <a:t>Insight:</a:t>
          </a:r>
          <a:r>
            <a:rPr lang="en-IN" sz="1100" b="1" i="1" baseline="0">
              <a:solidFill>
                <a:srgbClr val="FF0000"/>
              </a:solidFill>
              <a:latin typeface="Times New Roman" panose="02020603050405020304" pitchFamily="18" charset="0"/>
              <a:cs typeface="Times New Roman" panose="02020603050405020304" pitchFamily="18" charset="0"/>
            </a:rPr>
            <a:t>West and South </a:t>
          </a:r>
          <a:r>
            <a:rPr lang="en-IN" sz="1100" b="1" i="1" baseline="0">
              <a:latin typeface="Times New Roman" panose="02020603050405020304" pitchFamily="18" charset="0"/>
              <a:cs typeface="Times New Roman" panose="02020603050405020304" pitchFamily="18" charset="0"/>
            </a:rPr>
            <a:t>Region sales as shown in the legent that success in the North and East.</a:t>
          </a:r>
        </a:p>
        <a:p>
          <a:endParaRPr lang="en-IN" sz="1100" b="1" baseline="0">
            <a:latin typeface="Times New Roman" panose="02020603050405020304" pitchFamily="18" charset="0"/>
            <a:cs typeface="Times New Roman" panose="02020603050405020304" pitchFamily="18" charset="0"/>
          </a:endParaRPr>
        </a:p>
        <a:p>
          <a:r>
            <a:rPr lang="en-IN" sz="1100" b="1" baseline="0">
              <a:latin typeface="Times New Roman" panose="02020603050405020304" pitchFamily="18" charset="0"/>
              <a:cs typeface="Times New Roman" panose="02020603050405020304" pitchFamily="18" charset="0"/>
            </a:rPr>
            <a:t>	</a:t>
          </a:r>
          <a:endParaRPr lang="en-IN" sz="1100" b="1">
            <a:latin typeface="Times New Roman" panose="02020603050405020304" pitchFamily="18" charset="0"/>
            <a:cs typeface="Times New Roman" panose="020206030504050203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darkarai Thangaraj" refreshedDate="46119.502598611114" createdVersion="8" refreshedVersion="8" minRefreshableVersion="3" recordCount="2000" xr:uid="{134B2258-2FF0-4CCF-9356-81C3EC6D5B26}">
  <cacheSource type="worksheet">
    <worksheetSource name="sale"/>
  </cacheSource>
  <cacheFields count="28">
    <cacheField name="Sales_ID" numFmtId="0">
      <sharedItems/>
    </cacheField>
    <cacheField name="Order_Date" numFmtId="14">
      <sharedItems containsSemiMixedTypes="0" containsNonDate="0" containsDate="1" containsString="0" minDate="2023-10-14T00:00:00" maxDate="2025-10-14T00:00:00"/>
    </cacheField>
    <cacheField name="Customer_ID" numFmtId="0">
      <sharedItems/>
    </cacheField>
    <cacheField name="Name" numFmtId="0">
      <sharedItems count="490">
        <s v="Sarah Smith"/>
        <s v="Michael Foley"/>
        <s v="Christopher Sutton"/>
        <s v="John Jordan"/>
        <s v="Amanda Powell"/>
        <s v="Anthony Phillips"/>
        <s v="John Scott"/>
        <s v="Patrick Roberts"/>
        <s v="Dr. Suzanne Bullock"/>
        <s v="David Pierce"/>
        <s v="Michael Thomas"/>
        <s v="Jessica Gonzalez"/>
        <s v="Wesley Short"/>
        <s v="Adam Castro"/>
        <s v="Sherry Cabrera"/>
        <s v="Lindsay Beasley"/>
        <s v="Arthur Warren"/>
        <s v="Molly Gardner"/>
        <s v="David Patterson"/>
        <s v="Maria Hill"/>
        <s v="Justin Cross"/>
        <s v="Alexander Byrd"/>
        <s v="Elizabeth Foster"/>
        <s v="Miranda King"/>
        <s v="Jennifer Pruitt"/>
        <s v="Erika Padilla"/>
        <s v="Stuart Johnson"/>
        <s v="Anna Perez"/>
        <s v="Theresa Campbell"/>
        <s v="Joshua Ryan"/>
        <s v="Shane Brown"/>
        <s v="Jennifer Johnson"/>
        <s v="April Phillips"/>
        <s v="Evelyn Brown"/>
        <s v="Julia Jackson"/>
        <s v="Tammy Miller Md"/>
        <s v="Darrell Miller"/>
        <s v="Daniel Austin"/>
        <s v="John Smith"/>
        <s v="Tonya Burch"/>
        <s v="Edward Cole"/>
        <s v="Jennifer Woods"/>
        <s v="Christy Hoffman"/>
        <s v="Sarah Brady"/>
        <s v="Manuel Fisher"/>
        <s v="Eric Singh"/>
        <s v="Melissa Howard"/>
        <s v="Dr. Tamara White Md"/>
        <s v="Maria Ramirez"/>
        <s v="Alex Mann Ii"/>
        <s v="Amy Fowler"/>
        <s v="Jennifer Myers"/>
        <s v="Jennifer Garcia"/>
        <s v="David Ross"/>
        <s v="Melinda Johnson"/>
        <s v="Isabel Foster"/>
        <s v="James Wolfe"/>
        <s v="Damon Perez"/>
        <s v="Mariah Brown"/>
        <s v="Tyrone Olson"/>
        <s v="Jacqueline Anthony"/>
        <s v="Rebecca Baker"/>
        <s v="Cheryl Copeland"/>
        <s v="Daniel Contreras"/>
        <s v="Christopher Carter"/>
        <s v="Samantha Robinson"/>
        <s v="Rachel Myers"/>
        <s v="Michael Torres"/>
        <s v="Daniel Boyd"/>
        <s v="Lisa Young"/>
        <s v="Tyler Conrad"/>
        <s v="John Bradford"/>
        <s v="Dr. Ashley Yates Md"/>
        <s v="Frank Stewart"/>
        <s v="Justin Ingram"/>
        <s v="Katherine Dorsey"/>
        <s v="John Sloan"/>
        <s v="Reginald Willis"/>
        <s v="Mario Jacobs"/>
        <s v="Carlos Skinner"/>
        <s v="Dominic Page"/>
        <s v="David Lozano"/>
        <s v="Tracy Stephens"/>
        <s v="Darren Burton"/>
        <s v="Nancy Page"/>
        <s v="Cynthia Roberts"/>
        <s v="Joseph Richards"/>
        <s v="Andrew Smith"/>
        <s v="Gregory Allen"/>
        <s v="David Cobb"/>
        <s v="Melissa Hamilton"/>
        <s v="David Arnold"/>
        <s v="Dr. Benjamin Price"/>
        <s v="Jasmine Snyder"/>
        <s v="James Gibbs"/>
        <s v="Eric Todd"/>
        <s v="Michael Jones"/>
        <s v="Melissa Duffy Md"/>
        <s v="Christopher David"/>
        <s v="Monica Miller"/>
        <s v="Amber Mcclain"/>
        <s v="Lance Baker"/>
        <s v="Sean Powell"/>
        <s v="Timothy Juarez"/>
        <s v="Matthew Payne"/>
        <s v="Traci Gonzalez"/>
        <s v="Jeffrey Gomez"/>
        <s v="Charles Norman Phd"/>
        <s v="William Rodriguez"/>
        <s v="Ryan Moore"/>
        <s v="Christopher Ford"/>
        <s v="Daniel Rivas"/>
        <s v="Victor Mcintosh"/>
        <s v="Mary Boyd"/>
        <s v="Jose Stewart"/>
        <s v="Heather Valenzuela"/>
        <s v="Laura Mathews"/>
        <s v="Michelle Myers"/>
        <s v="Carol Lewis"/>
        <s v="Amy Wilson"/>
        <s v="Edward Hall"/>
        <s v="John Donaldson"/>
        <s v="Terry Moses"/>
        <s v="John Perez"/>
        <s v="Lisa Chandler"/>
        <s v="Christy Vasquez"/>
        <s v="Mr. Mark Beasley"/>
        <s v="Paul Fox"/>
        <s v="Brian Hammond"/>
        <s v="Elizabeth Johnson"/>
        <s v="Eric Wolfe"/>
        <s v="Brandy Thompson"/>
        <s v="Casey Simpson"/>
        <s v="Alejandro Evans"/>
        <s v="Bridget Allen"/>
        <s v="Nathan Campbell"/>
        <s v="Christopher Brown"/>
        <s v="Crystal Waters"/>
        <s v="Tyler Cook"/>
        <s v="Travis Holland"/>
        <s v="James Orozco"/>
        <s v="Kristen Fischer"/>
        <s v="Michelle Rogers"/>
        <s v="Sara Ingram"/>
        <s v="Gloria Taylor"/>
        <s v="Charles Conley"/>
        <s v="Susan Mcdonald"/>
        <s v="Philip Pennington"/>
        <s v="Cody Diaz"/>
        <s v="Krystal Ford"/>
        <s v="Earl Smith Dds"/>
        <s v="Beth Martin"/>
        <s v="Robert Jones Dds"/>
        <s v="Melinda Thomas"/>
        <s v="Samuel Mullins"/>
        <s v="Adam Rowland"/>
        <s v="Martha Brown"/>
        <s v="Donna Gregory"/>
        <s v="Mr. Christopher Sims"/>
        <s v="Sean Roth"/>
        <s v="Edwin Barnes"/>
        <s v="Kristy Dunlap"/>
        <s v="Matthew Hanna"/>
        <s v="Eric Holmes"/>
        <s v="Deanna Simpson"/>
        <s v="Christopher Garcia Dds"/>
        <s v="Philip Mendoza"/>
        <s v="Melinda Rivera"/>
        <s v="Brent Rivas"/>
        <s v="Leonard Cochran"/>
        <s v="Michael Garner"/>
        <s v="Kenneth Lambert"/>
        <s v="Kelli Smith"/>
        <s v="Carmen Price"/>
        <s v="Joseph Faulkner"/>
        <s v="Cynthia Payne"/>
        <s v="Mary Russell"/>
        <s v="Rhonda Morales"/>
        <s v="Sheila Wilson"/>
        <s v="James Berger"/>
        <s v="Samantha Walker"/>
        <s v="Roy Cole"/>
        <s v="Erica Carney"/>
        <s v="Timothy Weaver"/>
        <s v="Shannon Miller"/>
        <s v="Steve Mclaughlin"/>
        <s v="Justin Lopez"/>
        <s v="Kathryn Garcia"/>
        <s v="Sarah Vance"/>
        <s v="Chloe Aguilar"/>
        <s v="Samantha Lee"/>
        <s v="Thomas Robinson"/>
        <s v="Jonathan Steele"/>
        <s v="William Cortez"/>
        <s v="William Hull"/>
        <s v="George Rosario"/>
        <s v="Denise Williams"/>
        <s v="Debra Mccullough"/>
        <s v="Nathan Hernandez"/>
        <s v="Patrick Coleman"/>
        <s v="Nicholas Webb"/>
        <s v="Steven Stein"/>
        <s v="Teresa Johnson"/>
        <s v="Joan Johnson"/>
        <s v="Kristi Lopez"/>
        <s v="Cristian Wright"/>
        <s v="Thomas Moore"/>
        <s v="Earl Allen"/>
        <s v="Jordan Wells"/>
        <s v="Colleen Maynard"/>
        <s v="Morgan Bowen"/>
        <s v="Jason Mullins"/>
        <s v="Jessica Castro"/>
        <s v="Robert House"/>
        <s v="Robert King"/>
        <s v="Scott Harris"/>
        <s v="Katherine Cowan"/>
        <s v="Russell Lamb"/>
        <s v="Elizabeth Stanley"/>
        <s v="Cynthia Parrish"/>
        <s v="Crystal Davis"/>
        <s v="Karen King"/>
        <s v="Adam Cruz"/>
        <s v="Anthony Morgan"/>
        <s v="Rodney Huffman"/>
        <s v="Todd Poole"/>
        <s v="Wanda Snyder"/>
        <s v="Gregory Curtis"/>
        <s v="William Martin"/>
        <s v="Bryan Tran"/>
        <s v="Ashley Roberts"/>
        <s v="Dylan Gutierrez"/>
        <s v="George Davis"/>
        <s v="Gina Knight"/>
        <s v="Miss Alexandria Li Dvm"/>
        <s v="Timothy Wright"/>
        <s v="Ashley Anderson"/>
        <s v="Dr. Lindsay Hanna"/>
        <s v="Jennifer Carr"/>
        <s v="Monica Flynn"/>
        <s v="Nathaniel Hill"/>
        <s v="Samuel Arias"/>
        <s v="Tyler Garner"/>
        <s v="Hayley Pope"/>
        <s v="Richard Delgado"/>
        <s v="Kelly Garrett"/>
        <s v="Christopher Olson"/>
        <s v="Alejandro Doyle"/>
        <s v="Stephanie Conway"/>
        <s v="Leslie Johnson"/>
        <s v="Ashley Cohen"/>
        <s v="Kristin Stein"/>
        <s v="Christopher Lester"/>
        <s v="Mr. William Horton"/>
        <s v="Jason Wheeler"/>
        <s v="Antonio Jones"/>
        <s v="Sarah Schneider"/>
        <s v="Denise Tate"/>
        <s v="Katherine Young"/>
        <s v="James Holloway Jr."/>
        <s v="Cynthia Morris"/>
        <s v="James Foster"/>
        <s v="Jacob Hopkins"/>
        <s v="Tyler Weber"/>
        <s v="Keith Miller"/>
        <s v="Sheena Bonilla"/>
        <s v="Justin Mason Dds"/>
        <s v="Jamie Yoder"/>
        <s v="Laura Alvarez"/>
        <s v="Ronald Jones"/>
        <s v="Jared Moran"/>
        <s v="Tanya Lopez"/>
        <s v="Matthew Hunter Jr."/>
        <s v="Megan Ryan"/>
        <s v="Tonya Reynolds"/>
        <s v="Heidi Tyler"/>
        <s v="Joseph Snow"/>
        <s v="Amber Jackson"/>
        <s v="Kristine Higgins"/>
        <s v="Cameron Simpson"/>
        <s v="Erin Ward"/>
        <s v="Eugene Nelson"/>
        <s v="Ryan Hernandez"/>
        <s v="Misty Ferguson"/>
        <s v="Sharon Brown"/>
        <s v="Brian Choi"/>
        <s v="Brittney Morgan"/>
        <s v="Zachary Andrade"/>
        <s v="Daniel Nelson"/>
        <s v="Andrea Perez"/>
        <s v="Andrea Harris"/>
        <s v="Brittany Edwards Dds"/>
        <s v="John Mcknight"/>
        <s v="Steve Medina"/>
        <s v="Tanner Thompson"/>
        <s v="Michelle Carpenter"/>
        <s v="Jessica Mitchell"/>
        <s v="Tracy Kelly"/>
        <s v="Joseph Jones"/>
        <s v="Matthew Avery"/>
        <s v="Mallory Allen"/>
        <s v="Andrea Jacobs"/>
        <s v="Andrew Mason"/>
        <s v="Patricia Gardner"/>
        <s v="Luke Parks"/>
        <s v="Robert Harris"/>
        <s v="Maria Sanchez"/>
        <s v="Christy Hill"/>
        <s v="Edward Rivera"/>
        <s v="Brian Lopez"/>
        <s v="Gene Lee"/>
        <s v="Antonio Wade"/>
        <s v="Blake Harrison"/>
        <s v="Kevin Larson"/>
        <s v="Michael Greene"/>
        <s v="Brandon Mcbride"/>
        <s v="John Lawson"/>
        <s v="Joshua Smith Dvm"/>
        <s v="Michelle Gonzalez"/>
        <s v="Carol Bishop"/>
        <s v="Tommy Roberts"/>
        <s v="Diane Watson"/>
        <s v="Casey Flores"/>
        <s v="Robert Jackson"/>
        <s v="Mike Jennings"/>
        <s v="Timothy Valenzuela"/>
        <s v="Jon Ortiz"/>
        <s v="Tiffany Herrera"/>
        <s v="Michelle Garcia Dds"/>
        <s v="Erin Hopkins"/>
        <s v="Paul Zamora"/>
        <s v="Jay Patel"/>
        <s v="Brian Garcia"/>
        <s v="Stephen Fowler"/>
        <s v="James Bean"/>
        <s v="Cynthia Lopez"/>
        <s v="Kimberly Brooks"/>
        <s v="Amber Carlson"/>
        <s v="Jeffery Wolf"/>
        <s v="Denise Griffin"/>
        <s v="Mario Harvey Jr."/>
        <s v="Paul Cox"/>
        <s v="Hunter Sutton"/>
        <s v="Eric Vega"/>
        <s v="William Jackson"/>
        <s v="Rhonda Young"/>
        <s v="Teresa Stokes"/>
        <s v="Christina Garcia"/>
        <s v="Mrs. Susan Buckley"/>
        <s v="Kimberly Roberts"/>
        <s v="Tiffany Williams"/>
        <s v="Bryce Hawkins"/>
        <s v="Kaitlin Brown"/>
        <s v="Colleen Mccarthy"/>
        <s v="Laura Green"/>
        <s v="Thomas Phillips"/>
        <s v="Alyssa Vargas"/>
        <s v="Katrina Perez"/>
        <s v="Daniel Bell"/>
        <s v="John Jones"/>
        <s v="Jackie Thompson"/>
        <s v="Cassandra Perez"/>
        <s v="Tammy Trevino"/>
        <s v="Michele Burke"/>
        <s v="Wayne Mcpherson"/>
        <s v="Wesley Thompson"/>
        <s v="Ryan Torres"/>
        <s v="April Mullins"/>
        <s v="Sarah Rodgers"/>
        <s v="Eric Lee"/>
        <s v="Curtis Lam"/>
        <s v="Brittany Watson"/>
        <s v="Manuel Castillo"/>
        <s v="Jacob Wood"/>
        <s v="Julie Powell"/>
        <s v="Donald Lee"/>
        <s v="Jeffrey Mccarthy"/>
        <s v="Brian Holder"/>
        <s v="Donna Guerra"/>
        <s v="Megan Greer"/>
        <s v="Sheri Joyce"/>
        <s v="Michael Davies"/>
        <s v="Shannon Turner"/>
        <s v="Heather Collins"/>
        <s v="Shelley Ponce"/>
        <s v="Sarah Lane"/>
        <s v="Sarah Marsh"/>
        <s v="Angela Williams"/>
        <s v="Jamie Reyes"/>
        <s v="Timothy Gardner"/>
        <s v="Tammy Brennan"/>
        <s v="Pamela Mcguire"/>
        <s v="Carlos Flores"/>
        <s v="Michelle Cunningham"/>
        <s v="Thomas Rhodes"/>
        <s v="Michael Chang"/>
        <s v="Daisy Johnson Dds"/>
        <s v="Christine Vaughn"/>
        <s v="Douglas Rhodes"/>
        <s v="Charles Miller"/>
        <s v="Elizabeth Smith"/>
        <s v="Joshua Howard"/>
        <s v="Ricardo Jones"/>
        <s v="Barbara Berry"/>
        <s v="Debra Liu"/>
        <s v="Ashley Griffin"/>
        <s v="Angela Robinson"/>
        <s v="Timothy Sanders"/>
        <s v="Christopher Stewart"/>
        <s v="Dalton Walters"/>
        <s v="Steve Hunt"/>
        <s v="Bryan Garcia"/>
        <s v="Christina Robertson"/>
        <s v="Beth Allen"/>
        <s v="Joseph Mendoza"/>
        <s v="Cody Blake"/>
        <s v="Joel Robinson"/>
        <s v="Aaron Luna"/>
        <s v="Anthony Garcia"/>
        <s v="Ronald Ross"/>
        <s v="Jacqueline Payne"/>
        <s v="Amy Walker"/>
        <s v="Kevin Orr"/>
        <s v="David Roberts"/>
        <s v="Dr. David Smith"/>
        <s v="Laura Soto"/>
        <s v="Roberta Green"/>
        <s v="Patty Francis"/>
        <s v="Stacy Collins"/>
        <s v="Julie Hale"/>
        <s v="Antonio Leon"/>
        <s v="Cheryl Carr"/>
        <s v="Lauren George"/>
        <s v="Caroline Collins"/>
        <s v="Holly Robinson"/>
        <s v="Ashley Ferguson"/>
        <s v="Jeanette Nichols"/>
        <s v="Sharon Simpson"/>
        <s v="Curtis Haynes"/>
        <s v="Kara Dodson"/>
        <s v="Ms. Maria Leach"/>
        <s v="Ryan Kane"/>
        <s v="Jordan Jackson Dds"/>
        <s v="Melissa Valentine"/>
        <s v="Joshua Bell"/>
        <s v="Natalie Johnson"/>
        <s v="Melanie Lam"/>
        <s v="Nicholas Bradshaw"/>
        <s v="Summer Weiss"/>
        <s v="Jordan Medina"/>
        <s v="Eric Davis"/>
        <s v="Mark Rogers"/>
        <s v="Jessica Acevedo"/>
        <s v="Elizabeth Jones"/>
        <s v="Rhonda Moss"/>
        <s v="Shane Mills"/>
        <s v="Jeremy Harris"/>
        <s v="David Cole"/>
        <s v="Jeff Martinez"/>
        <s v="John Compton"/>
        <s v="Stephanie Jacobs"/>
        <s v="Linda Kline"/>
        <s v="Mr. Mason Butler"/>
        <s v="Oscar Moon"/>
        <s v="Gregory Pham"/>
        <s v="Monica Wright"/>
        <s v="Maria Davis"/>
        <s v="James Powell"/>
        <s v="Sarah Stewart"/>
        <s v="Joshua Wilson"/>
        <s v="Steven Smith"/>
        <s v="Alexis Castaneda"/>
        <s v="Maria Phillips"/>
        <s v="Veronica Newman"/>
        <s v="Howard Summers"/>
        <s v="Jacqueline Pacheco"/>
        <s v="Kathy Copeland"/>
        <s v="Madison Wright"/>
        <s v="Diana Taylor"/>
        <s v="John Mayer"/>
        <s v="Jennifer Zamora"/>
        <s v="Miguel Reynolds"/>
        <s v="Justin Johnson"/>
        <s v="Michael Mcneil"/>
        <s v="Jennifer Figueroa"/>
        <s v="John Mccoy"/>
        <s v="Rick Dominguez"/>
        <s v="Julie Farmer"/>
        <s v="Monique Castro"/>
        <s v="John Berg"/>
      </sharedItems>
    </cacheField>
    <cacheField name="Age" numFmtId="0">
      <sharedItems containsSemiMixedTypes="0" containsString="0" containsNumber="1" containsInteger="1" minValue="18" maxValue="64"/>
    </cacheField>
    <cacheField name="Gender" numFmtId="0">
      <sharedItems count="2">
        <s v="Male"/>
        <s v="Female"/>
      </sharedItems>
    </cacheField>
    <cacheField name="City" numFmtId="0">
      <sharedItems/>
    </cacheField>
    <cacheField name="State" numFmtId="0">
      <sharedItems count="50">
        <s v="Wyoming"/>
        <s v="Vermont"/>
        <s v="Pennsylvania"/>
        <s v="Tennessee"/>
        <s v="Alabama"/>
        <s v="Rhode Island"/>
        <s v="Missouri"/>
        <s v="Washington"/>
        <s v="Nevada"/>
        <s v="Iowa"/>
        <s v="Montana"/>
        <s v="Texas"/>
        <s v="Idaho"/>
        <s v="Arkansas"/>
        <s v="New York"/>
        <s v="Oklahoma"/>
        <s v="North Dakota"/>
        <s v="Maine"/>
        <s v="Wisconsin"/>
        <s v="New Jersey"/>
        <s v="Michigan"/>
        <s v="New Hampshire"/>
        <s v="Hawaii"/>
        <s v="New Mexico"/>
        <s v="California"/>
        <s v="Mississippi"/>
        <s v="Florida"/>
        <s v="Kentucky"/>
        <s v="Arizona"/>
        <s v="North Carolina"/>
        <s v="Indiana"/>
        <s v="Ohio"/>
        <s v="Kansas"/>
        <s v="Maryland"/>
        <s v="South Dakota"/>
        <s v="West Virginia"/>
        <s v="Georgia"/>
        <s v="Delaware"/>
        <s v="Louisiana"/>
        <s v="Utah"/>
        <s v="Connecticut"/>
        <s v="Alaska"/>
        <s v="South Carolina"/>
        <s v="Massachusetts"/>
        <s v="Colorado"/>
        <s v="Virginia"/>
        <s v="Minnesota"/>
        <s v="Oregon"/>
        <s v="Nebraska"/>
        <s v="Illinois"/>
      </sharedItems>
    </cacheField>
    <cacheField name="Country" numFmtId="0">
      <sharedItems/>
    </cacheField>
    <cacheField name="Product_ID" numFmtId="0">
      <sharedItems/>
    </cacheField>
    <cacheField name="product_name" numFmtId="0">
      <sharedItems/>
    </cacheField>
    <cacheField name="Category" numFmtId="0">
      <sharedItems count="5">
        <s v="Sports"/>
        <s v="Electronics"/>
        <s v="Beauty"/>
        <s v="Home"/>
        <s v="Clothing"/>
      </sharedItems>
    </cacheField>
    <cacheField name="Sub_Catagory" numFmtId="0">
      <sharedItems/>
    </cacheField>
    <cacheField name="Brand" numFmtId="0">
      <sharedItems count="100">
        <s v="Khan Llc"/>
        <s v="Bruce-Bowen"/>
        <s v="Sullivan And Sons"/>
        <s v="Larson Ltd"/>
        <s v="Cline-Mccarthy"/>
        <s v="Thomas Llc"/>
        <s v="Hernandez, Kennedy And Porter"/>
        <s v="Duran Group"/>
        <s v="Campbell Ltd"/>
        <s v="Weiss-Watson"/>
        <s v="Cook Ltd"/>
        <s v="Cummings And Sons"/>
        <s v="Olsen-Daniels"/>
        <s v="Lucero Llc"/>
        <s v="Smith-Mills"/>
        <s v="Montgomery, Benton And Miller"/>
        <s v="Khan, Jones And Paul"/>
        <s v="Gibson, Green And Lopez"/>
        <s v="Davis Plc"/>
        <s v="Robinson Inc"/>
        <s v="Fitzpatrick Ltd"/>
        <s v="Rice Llc"/>
        <s v="Flores-Davis"/>
        <s v="Baldwin, Garza And Gonzalez"/>
        <s v="Flores-King"/>
        <s v="White, Reeves And Woods"/>
        <s v="Dawson-Perkins"/>
        <s v="Hamilton, Woods And Walker"/>
        <s v="Poole Plc"/>
        <s v="Ramirez-Hanson"/>
        <s v="Erickson-Green"/>
        <s v="Hamilton Group"/>
        <s v="Hoffman-Williams"/>
        <s v="Reed-Schmidt"/>
        <s v="Moon, Mora And Santos"/>
        <s v="Hoffman Group"/>
        <s v="Hernandez Inc"/>
        <s v="Stevens, Fernandez And Martin"/>
        <s v="Cox Inc"/>
        <s v="Gardner-Montes"/>
        <s v="Harris Inc"/>
        <s v="Taylor-Elliott"/>
        <s v="Soto-Ellis"/>
        <s v="Taylor-Hart"/>
        <s v="Cook Inc"/>
        <s v="Nolan-Snow"/>
        <s v="May-Reese"/>
        <s v="Martin Llc"/>
        <s v="Sims-Smith"/>
        <s v="Bridges, Banks And Cummings"/>
        <s v="Butler Group"/>
        <s v="Hopkins Ltd"/>
        <s v="Smith-Charles"/>
        <s v="Ford, Murphy And Wilson"/>
        <s v="Kelly, Smith And Perez"/>
        <s v="Terry-Moore"/>
        <s v="Taylor, Dodson And Johnston"/>
        <s v="Smith-King"/>
        <s v="Pineda Ltd"/>
        <s v="Thompson-French"/>
        <s v="Brown And Sons"/>
        <s v="Allison Ltd"/>
        <s v="Flores, Pineda And Rodriguez"/>
        <s v="Holmes Llc"/>
        <s v="Sharp, Taylor And Rodriguez"/>
        <s v="Richardson-Carrillo"/>
        <s v="Luna, Anderson And Bowman"/>
        <s v="Perez-Johnston"/>
        <s v="Jones Llc"/>
        <s v="Bautista, Green And Hale"/>
        <s v="Byrd, Stewart And Valdez"/>
        <s v="Atkinson, Camacho And Oliver"/>
        <s v="Aguilar, Horton And Lewis"/>
        <s v="Torres, Spencer And Potter"/>
        <s v="Reese-Watson"/>
        <s v="Gibson, Hobbs And Weaver"/>
        <s v="Hatfield, Baird And Torres"/>
        <s v="Burns-Hansen"/>
        <s v="French Ltd"/>
        <s v="Griffin Ltd"/>
        <s v="Green, Powell And Palmer"/>
        <s v="Anderson-Riley"/>
        <s v="Robinson-Brown"/>
        <s v="Gonzales-Davis"/>
        <s v="Harrell Llc"/>
        <s v="Murray, Gould And Ware"/>
        <s v="Lopez Llc"/>
        <s v="Shepherd-Gould"/>
        <s v="Wolfe, Ross And Hester"/>
        <s v="Carroll, Long And Mendoza"/>
        <s v="Hunt Inc"/>
        <s v="Zhang Inc"/>
        <s v="Hogan-Lee"/>
        <s v="Hill Plc"/>
        <s v="Collins-Stephenson"/>
        <s v="Sims Inc"/>
        <s v="Davidson Plc"/>
        <s v="Guerra-Hendrix"/>
        <s v="Wilson Group"/>
        <s v="Phillips And Sons"/>
      </sharedItems>
    </cacheField>
    <cacheField name="Cost" numFmtId="0">
      <sharedItems containsSemiMixedTypes="0" containsString="0" containsNumber="1" containsInteger="1" minValue="17" maxValue="496"/>
    </cacheField>
    <cacheField name="Stock" numFmtId="0">
      <sharedItems containsSemiMixedTypes="0" containsString="0" containsNumber="1" containsInteger="1" minValue="57" maxValue="496"/>
    </cacheField>
    <cacheField name="Store_ID" numFmtId="0">
      <sharedItems/>
    </cacheField>
    <cacheField name="Payment_Type" numFmtId="0">
      <sharedItems/>
    </cacheField>
    <cacheField name="Total_Amount2" numFmtId="164">
      <sharedItems containsSemiMixedTypes="0" containsString="0" containsNumber="1" minValue="18.459" maxValue="3908.2428"/>
    </cacheField>
    <cacheField name="Quantity_imp" numFmtId="0">
      <sharedItems containsString="0" containsBlank="1" containsNumber="1" containsInteger="1" minValue="1" maxValue="4"/>
    </cacheField>
    <cacheField name="Unit_Price2" numFmtId="0">
      <sharedItems containsString="0" containsBlank="1" containsNumber="1" containsInteger="1" minValue="20" maxValue="1000"/>
    </cacheField>
    <cacheField name="Discount-im" numFmtId="0">
      <sharedItems containsString="0" containsBlank="1" containsNumber="1" minValue="0" maxValue="0.3"/>
    </cacheField>
    <cacheField name="Region" numFmtId="0">
      <sharedItems count="4">
        <s v="NORTH"/>
        <s v="WEST"/>
        <s v="SOUTH"/>
        <s v="EAST"/>
      </sharedItems>
    </cacheField>
    <cacheField name="Store_name" numFmtId="0">
      <sharedItems count="11">
        <s v="Mann-Austin"/>
        <s v="Holloway Ltd"/>
        <s v="Rivera-Warner"/>
        <s v="Mcdonald Inc"/>
        <s v="Martinez, Adkins And Johnson"/>
        <s v="Frederick-Wright"/>
        <s v="Shelton Plc"/>
        <s v="Gardner, Humphrey And Contreras"/>
        <s v="Guerrero-Schmitt"/>
        <s v="Thomas, Bridges And Harris"/>
        <s v="Aguirre-Keller"/>
      </sharedItems>
    </cacheField>
    <cacheField name="City2" numFmtId="0">
      <sharedItems count="20">
        <s v="Hoodberg"/>
        <s v="Bensonhaven"/>
        <s v="Thompsonborough"/>
        <s v="New Michaelchester"/>
        <s v="Williamsfurt"/>
        <s v="Port Sharon"/>
        <s v="Washingtonfurt"/>
        <s v="Christopherland"/>
        <s v="Danielmouth"/>
        <s v="New Jimmymouth"/>
        <s v="East Jenniferstad"/>
        <s v="East Johnstad"/>
        <s v="Vasquezborough"/>
        <s v="Johnsonville"/>
        <s v="East Stevechester"/>
        <s v="East Davidville"/>
        <s v="Port Josephberg"/>
        <s v="North Nancyview"/>
        <s v="Sabrinatown"/>
        <s v="Lake Michael"/>
      </sharedItems>
    </cacheField>
    <cacheField name="Store_Type" numFmtId="0">
      <sharedItems count="3">
        <s v="Outlet"/>
        <s v="Flagship"/>
        <s v="Online"/>
      </sharedItems>
    </cacheField>
    <cacheField name="AGE GROUP" numFmtId="0">
      <sharedItems count="3">
        <s v="Elders"/>
        <s v="Adults"/>
        <s v="Teens"/>
      </sharedItems>
    </cacheField>
    <cacheField name="Loyalyty" numFmtId="0">
      <sharedItems count="5">
        <s v="Gold"/>
        <s v="Platinum"/>
        <s v="Silver"/>
        <s v="Bronze"/>
        <s v="UnKno"/>
      </sharedItems>
    </cacheField>
  </cacheFields>
  <extLst>
    <ext xmlns:x14="http://schemas.microsoft.com/office/spreadsheetml/2009/9/main" uri="{725AE2AE-9491-48be-B2B4-4EB974FC3084}">
      <x14:pivotCacheDefinition pivotCacheId="6324551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0"/>
    <d v="2024-07-07T00:00:00"/>
    <s v="Cust1409"/>
    <x v="0"/>
    <n v="55"/>
    <x v="0"/>
    <s v="Kathleenport"/>
    <x v="0"/>
    <s v="USA"/>
    <s v="Prod97"/>
    <s v="Cricket Bat"/>
    <x v="0"/>
    <s v="Team Sports"/>
    <x v="0"/>
    <n v="246"/>
    <n v="471"/>
    <s v="Store3"/>
    <s v="Credit Card"/>
    <n v="198.41640000000001"/>
    <n v="1"/>
    <n v="218"/>
    <n v="0.06"/>
    <x v="0"/>
    <x v="0"/>
    <x v="0"/>
    <x v="0"/>
    <x v="0"/>
    <x v="0"/>
  </r>
  <r>
    <s v="Sale1"/>
    <d v="2023-12-25T00:00:00"/>
    <s v="Cust1467"/>
    <x v="1"/>
    <n v="63"/>
    <x v="1"/>
    <s v="Oneillfurt"/>
    <x v="1"/>
    <s v="USA"/>
    <s v="Prod74"/>
    <s v="Bluetooth Car Audio System"/>
    <x v="1"/>
    <s v="Audio"/>
    <x v="1"/>
    <n v="404"/>
    <n v="159"/>
    <s v="Store17"/>
    <s v="Paypal"/>
    <n v="228.7893"/>
    <n v="3"/>
    <n v="104"/>
    <n v="0.09"/>
    <x v="0"/>
    <x v="1"/>
    <x v="1"/>
    <x v="1"/>
    <x v="0"/>
    <x v="0"/>
  </r>
  <r>
    <s v="Sale2"/>
    <d v="2024-06-03T00:00:00"/>
    <s v="Cust1056"/>
    <x v="2"/>
    <n v="49"/>
    <x v="1"/>
    <s v="Deborahberg"/>
    <x v="2"/>
    <s v="USA"/>
    <s v="Prod49"/>
    <s v="Men'S Roll-On Perfume"/>
    <x v="2"/>
    <s v="Fragrance"/>
    <x v="2"/>
    <n v="43"/>
    <n v="267"/>
    <s v="Store8"/>
    <s v="Credit Card"/>
    <n v="2742.15"/>
    <n v="4"/>
    <n v="914"/>
    <n v="0.27"/>
    <x v="1"/>
    <x v="0"/>
    <x v="2"/>
    <x v="2"/>
    <x v="0"/>
    <x v="0"/>
  </r>
  <r>
    <s v="Sale3"/>
    <d v="2023-11-29T00:00:00"/>
    <s v="Cust1346"/>
    <x v="3"/>
    <n v="58"/>
    <x v="1"/>
    <s v="Port Crystalberg"/>
    <x v="3"/>
    <s v="USA"/>
    <s v="Prod76"/>
    <s v="Wireless Mouse"/>
    <x v="1"/>
    <s v="Computer"/>
    <x v="3"/>
    <n v="393"/>
    <n v="320"/>
    <s v="Store8"/>
    <s v="Cod"/>
    <n v="774.0684"/>
    <n v="1"/>
    <n v="922"/>
    <n v="0.25"/>
    <x v="1"/>
    <x v="0"/>
    <x v="2"/>
    <x v="2"/>
    <x v="0"/>
    <x v="1"/>
  </r>
  <r>
    <s v="Sale4"/>
    <d v="2024-01-06T00:00:00"/>
    <s v="Cust1493"/>
    <x v="4"/>
    <n v="28"/>
    <x v="0"/>
    <s v="South William"/>
    <x v="4"/>
    <s v="USA"/>
    <s v="Prod59"/>
    <s v="Men'S Hair Styling Gel"/>
    <x v="2"/>
    <s v="Haircare"/>
    <x v="4"/>
    <n v="17"/>
    <n v="399"/>
    <s v="Store5"/>
    <s v="Credit Card"/>
    <n v="1833.4380000000001"/>
    <n v="3"/>
    <n v="745"/>
    <n v="0.16"/>
    <x v="0"/>
    <x v="0"/>
    <x v="3"/>
    <x v="0"/>
    <x v="1"/>
    <x v="2"/>
  </r>
  <r>
    <s v="Sale5"/>
    <d v="2024-07-26T00:00:00"/>
    <s v="Cust1116"/>
    <x v="5"/>
    <n v="18"/>
    <x v="1"/>
    <s v="North Davidport"/>
    <x v="5"/>
    <s v="USA"/>
    <s v="Prod15"/>
    <s v="4K Home Projector"/>
    <x v="1"/>
    <s v="Appliances"/>
    <x v="5"/>
    <n v="465"/>
    <n v="301"/>
    <s v="Store7"/>
    <s v="Cod"/>
    <n v="357.23430000000002"/>
    <n v="3"/>
    <n v="147"/>
    <n v="0.18"/>
    <x v="2"/>
    <x v="0"/>
    <x v="4"/>
    <x v="2"/>
    <x v="2"/>
    <x v="1"/>
  </r>
  <r>
    <s v="Sale6"/>
    <d v="2025-07-12T00:00:00"/>
    <s v="Cust1016"/>
    <x v="6"/>
    <n v="24"/>
    <x v="1"/>
    <s v="South Christopher"/>
    <x v="2"/>
    <s v="USA"/>
    <s v="Prod56"/>
    <s v="Premium Blanket Throw"/>
    <x v="3"/>
    <s v="Decor"/>
    <x v="6"/>
    <n v="461"/>
    <n v="190"/>
    <s v="Store4"/>
    <s v="Paypal"/>
    <n v="1335.027"/>
    <n v="2"/>
    <n v="785"/>
    <n v="0.19"/>
    <x v="2"/>
    <x v="0"/>
    <x v="5"/>
    <x v="2"/>
    <x v="1"/>
    <x v="3"/>
  </r>
  <r>
    <s v="Sale7"/>
    <d v="2023-11-18T00:00:00"/>
    <s v="Cust1152"/>
    <x v="7"/>
    <n v="41"/>
    <x v="1"/>
    <s v="Jaredville"/>
    <x v="6"/>
    <s v="USA"/>
    <s v="Prod70"/>
    <s v="Kitchen Storage Rack"/>
    <x v="3"/>
    <s v="Storage"/>
    <x v="7"/>
    <n v="138"/>
    <n v="89"/>
    <s v="Store8"/>
    <s v="Paypal"/>
    <n v="1054.5612000000001"/>
    <n v="4"/>
    <n v="342"/>
    <n v="0.15"/>
    <x v="1"/>
    <x v="0"/>
    <x v="2"/>
    <x v="2"/>
    <x v="0"/>
    <x v="1"/>
  </r>
  <r>
    <s v="Sale8"/>
    <d v="2025-05-04T00:00:00"/>
    <s v="Cust1187"/>
    <x v="8"/>
    <n v="60"/>
    <x v="1"/>
    <s v="Lake Blaketon"/>
    <x v="4"/>
    <s v="USA"/>
    <s v="Prod99"/>
    <s v="Stainless Steel Cookware Set"/>
    <x v="3"/>
    <s v="Kitchen"/>
    <x v="8"/>
    <n v="201"/>
    <n v="146"/>
    <s v="Store5"/>
    <s v="Paypal"/>
    <n v="1250.6175000000001"/>
    <n v="3"/>
    <n v="448"/>
    <n v="0.23"/>
    <x v="0"/>
    <x v="0"/>
    <x v="3"/>
    <x v="0"/>
    <x v="0"/>
    <x v="1"/>
  </r>
  <r>
    <s v="Sale9"/>
    <d v="2025-07-31T00:00:00"/>
    <s v="Cust1464"/>
    <x v="9"/>
    <n v="45"/>
    <x v="1"/>
    <s v="Grayland"/>
    <x v="7"/>
    <s v="USA"/>
    <s v="Prod33"/>
    <s v="Modern Wall Clock"/>
    <x v="3"/>
    <s v="Decor"/>
    <x v="9"/>
    <n v="180"/>
    <n v="305"/>
    <s v="Store0"/>
    <s v="Paypal"/>
    <n v="1344.6818000000001"/>
    <n v="2"/>
    <n v="873"/>
    <n v="7.0000000000000007E-2"/>
    <x v="3"/>
    <x v="2"/>
    <x v="6"/>
    <x v="1"/>
    <x v="0"/>
    <x v="1"/>
  </r>
  <r>
    <s v="Sale10"/>
    <d v="2024-02-13T00:00:00"/>
    <s v="Cust1065"/>
    <x v="10"/>
    <n v="21"/>
    <x v="1"/>
    <s v="Woodmouth"/>
    <x v="8"/>
    <s v="USA"/>
    <s v="Prod24"/>
    <s v="Foldable Camping Chair"/>
    <x v="0"/>
    <s v="Outdoor"/>
    <x v="10"/>
    <n v="166"/>
    <n v="340"/>
    <s v="Store14"/>
    <s v="Credit Card"/>
    <n v="259.1259"/>
    <n v="1"/>
    <n v="279"/>
    <n v="0.23"/>
    <x v="2"/>
    <x v="3"/>
    <x v="7"/>
    <x v="0"/>
    <x v="1"/>
    <x v="2"/>
  </r>
  <r>
    <s v="Sale11"/>
    <d v="2025-05-24T00:00:00"/>
    <s v="Cust1320"/>
    <x v="11"/>
    <n v="34"/>
    <x v="1"/>
    <s v="South Darrenland"/>
    <x v="9"/>
    <s v="USA"/>
    <s v="Prod39"/>
    <s v="Portable Power Bank"/>
    <x v="1"/>
    <s v="Mobile"/>
    <x v="11"/>
    <n v="326"/>
    <n v="301"/>
    <s v="Store1"/>
    <s v="Credit Card"/>
    <n v="952.57439999999997"/>
    <n v="4"/>
    <n v="287"/>
    <n v="7.0000000000000007E-2"/>
    <x v="0"/>
    <x v="4"/>
    <x v="8"/>
    <x v="1"/>
    <x v="0"/>
    <x v="3"/>
  </r>
  <r>
    <s v="Sale12"/>
    <d v="2024-08-24T00:00:00"/>
    <s v="Cust1237"/>
    <x v="12"/>
    <n v="41"/>
    <x v="1"/>
    <s v="Susanstad"/>
    <x v="10"/>
    <s v="USA"/>
    <s v="Prod88"/>
    <s v="Sports Wrist Sweatbands"/>
    <x v="0"/>
    <s v="Accessories"/>
    <x v="12"/>
    <n v="131"/>
    <n v="232"/>
    <s v="Store4"/>
    <s v="Credit Card"/>
    <n v="2552.5367999999999"/>
    <n v="4"/>
    <n v="645"/>
    <n v="0.17"/>
    <x v="2"/>
    <x v="0"/>
    <x v="5"/>
    <x v="2"/>
    <x v="0"/>
    <x v="0"/>
  </r>
  <r>
    <s v="Sale13"/>
    <d v="2025-08-06T00:00:00"/>
    <s v="Cust1443"/>
    <x v="13"/>
    <n v="51"/>
    <x v="0"/>
    <s v="New Donnabury"/>
    <x v="11"/>
    <s v="USA"/>
    <s v="Prod34"/>
    <s v="Gaming Mechanical Keyboard"/>
    <x v="1"/>
    <s v="Computer"/>
    <x v="13"/>
    <n v="419"/>
    <n v="86"/>
    <s v="Store16"/>
    <s v="Paypal"/>
    <n v="443.66"/>
    <n v="2"/>
    <n v="317"/>
    <n v="0.01"/>
    <x v="1"/>
    <x v="5"/>
    <x v="9"/>
    <x v="1"/>
    <x v="0"/>
    <x v="2"/>
  </r>
  <r>
    <s v="Sale14"/>
    <d v="2025-06-21T00:00:00"/>
    <s v="Cust1348"/>
    <x v="14"/>
    <n v="55"/>
    <x v="0"/>
    <s v="Shannonview"/>
    <x v="2"/>
    <s v="USA"/>
    <s v="Prod24"/>
    <s v="Foldable Camping Chair"/>
    <x v="0"/>
    <s v="Outdoor"/>
    <x v="10"/>
    <n v="166"/>
    <n v="340"/>
    <s v="Store15"/>
    <s v="Paypal"/>
    <n v="1145.8548000000001"/>
    <n v="4"/>
    <n v="403"/>
    <n v="0.3"/>
    <x v="0"/>
    <x v="6"/>
    <x v="10"/>
    <x v="1"/>
    <x v="0"/>
    <x v="2"/>
  </r>
  <r>
    <s v="Sale15"/>
    <d v="2024-12-10T00:00:00"/>
    <s v="Cust1435"/>
    <x v="15"/>
    <n v="37"/>
    <x v="1"/>
    <s v="Wesleyhaven"/>
    <x v="12"/>
    <s v="USA"/>
    <s v="Prod36"/>
    <s v="Women'S Summer Dress"/>
    <x v="4"/>
    <s v="Tops"/>
    <x v="14"/>
    <n v="223"/>
    <n v="154"/>
    <s v="Store9"/>
    <s v="Cod"/>
    <n v="2509.4591999999998"/>
    <n v="3"/>
    <n v="871"/>
    <n v="0.28999999999999998"/>
    <x v="2"/>
    <x v="0"/>
    <x v="11"/>
    <x v="1"/>
    <x v="0"/>
    <x v="2"/>
  </r>
  <r>
    <s v="Sale16"/>
    <d v="2025-09-13T00:00:00"/>
    <s v="Cust1276"/>
    <x v="16"/>
    <n v="38"/>
    <x v="0"/>
    <s v="Ericshire"/>
    <x v="8"/>
    <s v="USA"/>
    <s v="Prod65"/>
    <s v="Adjustable Dumbbells 20Kg"/>
    <x v="0"/>
    <s v="Fitness"/>
    <x v="15"/>
    <n v="241"/>
    <n v="423"/>
    <s v="Store19"/>
    <s v="Credit Card"/>
    <n v="677.97"/>
    <n v="2"/>
    <n v="452"/>
    <n v="0.04"/>
    <x v="3"/>
    <x v="0"/>
    <x v="12"/>
    <x v="2"/>
    <x v="0"/>
    <x v="0"/>
  </r>
  <r>
    <s v="Sale17"/>
    <d v="2024-12-11T00:00:00"/>
    <s v="Cust1079"/>
    <x v="17"/>
    <n v="22"/>
    <x v="1"/>
    <s v="Nicoleborough"/>
    <x v="13"/>
    <s v="USA"/>
    <s v="Prod27"/>
    <s v="Decorative Floor Vase"/>
    <x v="3"/>
    <s v="Decor"/>
    <x v="16"/>
    <n v="317"/>
    <n v="378"/>
    <s v="Store4"/>
    <s v="Credit Card"/>
    <n v="774.14260000000002"/>
    <n v="2"/>
    <n v="503"/>
    <n v="0.25"/>
    <x v="2"/>
    <x v="0"/>
    <x v="5"/>
    <x v="2"/>
    <x v="1"/>
    <x v="1"/>
  </r>
  <r>
    <s v="Sale18"/>
    <d v="2024-08-13T00:00:00"/>
    <s v="Cust1094"/>
    <x v="18"/>
    <n v="43"/>
    <x v="1"/>
    <s v="New Amyport"/>
    <x v="8"/>
    <s v="USA"/>
    <s v="Prod39"/>
    <s v="Portable Power Bank"/>
    <x v="1"/>
    <s v="Mobile"/>
    <x v="11"/>
    <n v="326"/>
    <n v="301"/>
    <s v="Store4"/>
    <s v="Cod"/>
    <n v="838.84500000000003"/>
    <n v="2"/>
    <n v="559"/>
    <n v="0.23"/>
    <x v="2"/>
    <x v="0"/>
    <x v="5"/>
    <x v="2"/>
    <x v="0"/>
    <x v="0"/>
  </r>
  <r>
    <s v="Sale19"/>
    <d v="2024-03-18T00:00:00"/>
    <s v="Cust1239"/>
    <x v="19"/>
    <n v="58"/>
    <x v="1"/>
    <s v="Zamoraborough"/>
    <x v="8"/>
    <s v="USA"/>
    <s v="Prod60"/>
    <s v="Luxury Perfume Spray"/>
    <x v="2"/>
    <s v="Fragrance"/>
    <x v="17"/>
    <n v="483"/>
    <n v="444"/>
    <s v="Store13"/>
    <s v="Cod"/>
    <n v="1782.4512"/>
    <n v="4"/>
    <n v="518"/>
    <n v="0.25"/>
    <x v="3"/>
    <x v="7"/>
    <x v="13"/>
    <x v="1"/>
    <x v="0"/>
    <x v="1"/>
  </r>
  <r>
    <s v="Sale20"/>
    <d v="2025-07-05T00:00:00"/>
    <s v="Cust1144"/>
    <x v="20"/>
    <n v="62"/>
    <x v="1"/>
    <s v="North Anthonychester"/>
    <x v="8"/>
    <s v="USA"/>
    <s v="Prod72"/>
    <s v="Professional Jump Rope"/>
    <x v="0"/>
    <s v="Fitness"/>
    <x v="18"/>
    <n v="478"/>
    <n v="300"/>
    <s v="Store17"/>
    <s v="Cod"/>
    <n v="2159.4276"/>
    <n v="3"/>
    <n v="986"/>
    <n v="0.04"/>
    <x v="0"/>
    <x v="1"/>
    <x v="1"/>
    <x v="1"/>
    <x v="0"/>
    <x v="3"/>
  </r>
  <r>
    <s v="Sale21"/>
    <d v="2024-06-04T00:00:00"/>
    <s v="Cust1396"/>
    <x v="21"/>
    <n v="25"/>
    <x v="1"/>
    <s v="Parkerview"/>
    <x v="14"/>
    <s v="USA"/>
    <s v="Prod43"/>
    <s v="Usb External Hard Drive"/>
    <x v="1"/>
    <s v="Computer"/>
    <x v="19"/>
    <n v="253"/>
    <n v="266"/>
    <s v="Store18"/>
    <s v="Credit Card"/>
    <n v="459.85680000000002"/>
    <n v="1"/>
    <n v="590"/>
    <n v="0.27"/>
    <x v="3"/>
    <x v="8"/>
    <x v="14"/>
    <x v="1"/>
    <x v="1"/>
    <x v="2"/>
  </r>
  <r>
    <s v="Sale22"/>
    <d v="2024-04-12T00:00:00"/>
    <s v="Cust1476"/>
    <x v="22"/>
    <n v="33"/>
    <x v="1"/>
    <s v="Anthonymouth"/>
    <x v="15"/>
    <s v="USA"/>
    <s v="Prod69"/>
    <s v="Men'S Sports Shorts"/>
    <x v="4"/>
    <s v="Bottoms"/>
    <x v="20"/>
    <n v="218"/>
    <n v="224"/>
    <s v="Store10"/>
    <s v="Paypal"/>
    <n v="2850.1122"/>
    <n v="3"/>
    <n v="979"/>
    <n v="0.22"/>
    <x v="3"/>
    <x v="4"/>
    <x v="15"/>
    <x v="2"/>
    <x v="0"/>
    <x v="0"/>
  </r>
  <r>
    <s v="Sale23"/>
    <d v="2024-06-23T00:00:00"/>
    <s v="Cust1368"/>
    <x v="23"/>
    <n v="34"/>
    <x v="1"/>
    <s v="West Mathew"/>
    <x v="14"/>
    <s v="USA"/>
    <s v="Prod12"/>
    <s v="Hair Strengthening Shampoo"/>
    <x v="2"/>
    <s v="Haircare"/>
    <x v="21"/>
    <n v="116"/>
    <n v="460"/>
    <s v="Store8"/>
    <s v="Credit Card"/>
    <n v="661.73760000000004"/>
    <n v="1"/>
    <n v="719"/>
    <n v="0.03"/>
    <x v="1"/>
    <x v="0"/>
    <x v="2"/>
    <x v="2"/>
    <x v="0"/>
    <x v="1"/>
  </r>
  <r>
    <s v="Sale24"/>
    <d v="2025-09-08T00:00:00"/>
    <s v="Cust1186"/>
    <x v="24"/>
    <n v="53"/>
    <x v="0"/>
    <s v="East Justin"/>
    <x v="6"/>
    <s v="USA"/>
    <s v="Prod67"/>
    <s v="Smart Led Light Strip"/>
    <x v="1"/>
    <s v="Accessories"/>
    <x v="22"/>
    <n v="349"/>
    <n v="476"/>
    <s v="Store6"/>
    <s v="Credit Card"/>
    <n v="216.50399999999999"/>
    <n v="3"/>
    <n v="78"/>
    <n v="0.08"/>
    <x v="3"/>
    <x v="0"/>
    <x v="16"/>
    <x v="2"/>
    <x v="0"/>
    <x v="2"/>
  </r>
  <r>
    <s v="Sale25"/>
    <d v="2024-09-17T00:00:00"/>
    <s v="Cust1381"/>
    <x v="25"/>
    <n v="50"/>
    <x v="0"/>
    <s v="Andrewsland"/>
    <x v="4"/>
    <s v="USA"/>
    <s v="Prod5"/>
    <s v="Men'S Leather Belt"/>
    <x v="4"/>
    <s v="Accessories"/>
    <x v="23"/>
    <n v="261"/>
    <n v="59"/>
    <s v="Store3"/>
    <s v="Paypal"/>
    <n v="2933.3224"/>
    <n v="4"/>
    <n v="853"/>
    <n v="7.0000000000000007E-2"/>
    <x v="0"/>
    <x v="0"/>
    <x v="0"/>
    <x v="0"/>
    <x v="0"/>
    <x v="2"/>
  </r>
  <r>
    <s v="Sale26"/>
    <d v="2024-01-03T00:00:00"/>
    <s v="Cust1213"/>
    <x v="26"/>
    <n v="42"/>
    <x v="1"/>
    <s v="West Markport"/>
    <x v="16"/>
    <s v="USA"/>
    <s v="Prod98"/>
    <s v="Portable Bluetooth Speaker"/>
    <x v="1"/>
    <s v="Audio"/>
    <x v="24"/>
    <n v="432"/>
    <n v="73"/>
    <s v="Store8"/>
    <s v="Credit Card"/>
    <n v="599.65440000000001"/>
    <n v="4"/>
    <n v="156"/>
    <n v="0.14000000000000001"/>
    <x v="1"/>
    <x v="0"/>
    <x v="2"/>
    <x v="2"/>
    <x v="0"/>
    <x v="1"/>
  </r>
  <r>
    <s v="Sale27"/>
    <d v="2025-02-22T00:00:00"/>
    <s v="Cust1200"/>
    <x v="27"/>
    <n v="30"/>
    <x v="0"/>
    <s v="South Jerry"/>
    <x v="17"/>
    <s v="USA"/>
    <s v="Prod77"/>
    <s v="Wifi Mesh Router"/>
    <x v="1"/>
    <s v="Appliances"/>
    <x v="25"/>
    <n v="481"/>
    <n v="104"/>
    <s v="Store8"/>
    <s v="Credit Card"/>
    <n v="2030.5700999999999"/>
    <n v="3"/>
    <n v="815"/>
    <n v="0.15043545878693623"/>
    <x v="1"/>
    <x v="0"/>
    <x v="2"/>
    <x v="2"/>
    <x v="0"/>
    <x v="1"/>
  </r>
  <r>
    <s v="Sale28"/>
    <d v="2025-09-23T00:00:00"/>
    <s v="Cust1148"/>
    <x v="28"/>
    <n v="42"/>
    <x v="1"/>
    <s v="New Brian"/>
    <x v="18"/>
    <s v="USA"/>
    <s v="Prod13"/>
    <s v="Usb-C Fast Charger"/>
    <x v="1"/>
    <s v="Accessories"/>
    <x v="26"/>
    <n v="242"/>
    <n v="453"/>
    <s v="Store2"/>
    <s v="Paypal"/>
    <n v="132.09379999999999"/>
    <n v="2"/>
    <n v="74"/>
    <n v="0.17"/>
    <x v="2"/>
    <x v="0"/>
    <x v="17"/>
    <x v="0"/>
    <x v="0"/>
    <x v="3"/>
  </r>
  <r>
    <s v="Sale29"/>
    <d v="2024-01-11T00:00:00"/>
    <s v="Cust1348"/>
    <x v="14"/>
    <n v="55"/>
    <x v="0"/>
    <s v="Shannonview"/>
    <x v="2"/>
    <s v="USA"/>
    <s v="Prod99"/>
    <s v="Stainless Steel Cookware Set"/>
    <x v="3"/>
    <s v="Kitchen"/>
    <x v="8"/>
    <n v="201"/>
    <n v="146"/>
    <s v="Store3"/>
    <s v="Credit Card"/>
    <n v="1535.6780000000001"/>
    <n v="3"/>
    <n v="452"/>
    <n v="0.11"/>
    <x v="0"/>
    <x v="0"/>
    <x v="0"/>
    <x v="0"/>
    <x v="0"/>
    <x v="2"/>
  </r>
  <r>
    <s v="Sale30"/>
    <d v="2023-10-18T00:00:00"/>
    <s v="Cust1028"/>
    <x v="29"/>
    <n v="27"/>
    <x v="1"/>
    <s v="New David"/>
    <x v="19"/>
    <s v="USA"/>
    <s v="Prod5"/>
    <s v="Men'S Leather Belt"/>
    <x v="4"/>
    <s v="Accessories"/>
    <x v="23"/>
    <n v="261"/>
    <n v="59"/>
    <s v="Store19"/>
    <s v="Paypal"/>
    <n v="373.56060000000002"/>
    <n v="1"/>
    <n v="429"/>
    <n v="0.15"/>
    <x v="3"/>
    <x v="0"/>
    <x v="12"/>
    <x v="2"/>
    <x v="1"/>
    <x v="1"/>
  </r>
  <r>
    <s v="Sale31"/>
    <d v="2024-10-28T00:00:00"/>
    <s v="Cust1412"/>
    <x v="30"/>
    <n v="23"/>
    <x v="1"/>
    <s v="East Andrea"/>
    <x v="20"/>
    <s v="USA"/>
    <s v="Prod53"/>
    <s v="Men'S Track Pants"/>
    <x v="4"/>
    <s v="Bottoms"/>
    <x v="27"/>
    <n v="387"/>
    <n v="125"/>
    <s v="Store12"/>
    <s v="Cod"/>
    <n v="288.98239999999998"/>
    <n v="2"/>
    <n v="149"/>
    <n v="0.13"/>
    <x v="0"/>
    <x v="9"/>
    <x v="18"/>
    <x v="2"/>
    <x v="1"/>
    <x v="0"/>
  </r>
  <r>
    <s v="Sale32"/>
    <d v="2024-11-01T00:00:00"/>
    <s v="Cust1398"/>
    <x v="31"/>
    <n v="54"/>
    <x v="0"/>
    <s v="Cheyenneborough"/>
    <x v="21"/>
    <s v="USA"/>
    <s v="Prod75"/>
    <s v="Women'S Ankle Boots"/>
    <x v="4"/>
    <s v="Footwear"/>
    <x v="28"/>
    <n v="158"/>
    <n v="82"/>
    <s v="Store8"/>
    <s v="Credit Card"/>
    <n v="1154.8943999999999"/>
    <n v="4"/>
    <n v="314"/>
    <n v="0.03"/>
    <x v="1"/>
    <x v="0"/>
    <x v="2"/>
    <x v="2"/>
    <x v="0"/>
    <x v="3"/>
  </r>
  <r>
    <s v="Sale33"/>
    <d v="2024-11-24T00:00:00"/>
    <s v="Cust1453"/>
    <x v="32"/>
    <n v="62"/>
    <x v="1"/>
    <s v="Lake Carolyn"/>
    <x v="22"/>
    <s v="USA"/>
    <s v="Prod12"/>
    <s v="Hair Strengthening Shampoo"/>
    <x v="2"/>
    <s v="Haircare"/>
    <x v="21"/>
    <n v="116"/>
    <n v="460"/>
    <s v="Store6"/>
    <s v="Credit Card"/>
    <n v="1219.4269999999999"/>
    <n v="2"/>
    <n v="717"/>
    <n v="0.08"/>
    <x v="3"/>
    <x v="0"/>
    <x v="16"/>
    <x v="2"/>
    <x v="0"/>
    <x v="1"/>
  </r>
  <r>
    <s v="Sale34"/>
    <d v="2023-10-16T00:00:00"/>
    <s v="Cust1344"/>
    <x v="33"/>
    <n v="39"/>
    <x v="0"/>
    <s v="West Victoriaborough"/>
    <x v="23"/>
    <s v="USA"/>
    <s v="Prod79"/>
    <s v="Decorative Lamp Shade"/>
    <x v="3"/>
    <s v="Lighting"/>
    <x v="29"/>
    <n v="229"/>
    <n v="469"/>
    <s v="Store1"/>
    <s v="Credit Card"/>
    <n v="2148.1212"/>
    <n v="3"/>
    <n v="873"/>
    <n v="0.15"/>
    <x v="0"/>
    <x v="4"/>
    <x v="8"/>
    <x v="1"/>
    <x v="0"/>
    <x v="0"/>
  </r>
  <r>
    <s v="Sale35"/>
    <d v="2025-08-09T00:00:00"/>
    <s v="Cust1218"/>
    <x v="34"/>
    <n v="46"/>
    <x v="0"/>
    <s v="Edwardland"/>
    <x v="24"/>
    <s v="USA"/>
    <s v="Prod16"/>
    <s v="Beard Grooming Kit"/>
    <x v="2"/>
    <s v="Grooming"/>
    <x v="30"/>
    <n v="337"/>
    <n v="256"/>
    <s v="Store3"/>
    <s v="Cod"/>
    <n v="354.32639999999998"/>
    <n v="4"/>
    <n v="109"/>
    <n v="0.18"/>
    <x v="0"/>
    <x v="0"/>
    <x v="0"/>
    <x v="0"/>
    <x v="0"/>
    <x v="1"/>
  </r>
  <r>
    <s v="Sale36"/>
    <d v="2024-12-09T00:00:00"/>
    <s v="Cust1086"/>
    <x v="35"/>
    <n v="19"/>
    <x v="1"/>
    <s v="Austinfurt"/>
    <x v="25"/>
    <s v="USA"/>
    <s v="Prod5"/>
    <s v="Men'S Leather Belt"/>
    <x v="4"/>
    <s v="Accessories"/>
    <x v="23"/>
    <n v="261"/>
    <n v="59"/>
    <s v="Store7"/>
    <s v="Paypal"/>
    <n v="1409.9903999999999"/>
    <n v="3"/>
    <n v="560"/>
    <n v="0.19"/>
    <x v="2"/>
    <x v="0"/>
    <x v="4"/>
    <x v="2"/>
    <x v="1"/>
    <x v="0"/>
  </r>
  <r>
    <s v="Sale37"/>
    <d v="2024-02-07T00:00:00"/>
    <s v="Cust1492"/>
    <x v="36"/>
    <n v="59"/>
    <x v="1"/>
    <s v="Port Carol"/>
    <x v="26"/>
    <s v="USA"/>
    <s v="Prod10"/>
    <s v="Ceramic Kitchen Bowl Set"/>
    <x v="3"/>
    <s v="Kitchen"/>
    <x v="31"/>
    <n v="299"/>
    <n v="308"/>
    <s v="Store17"/>
    <s v="Paypal"/>
    <n v="266.65440000000001"/>
    <n v="3"/>
    <n v="122"/>
    <n v="0.16"/>
    <x v="0"/>
    <x v="1"/>
    <x v="1"/>
    <x v="1"/>
    <x v="0"/>
    <x v="1"/>
  </r>
  <r>
    <s v="Sale38"/>
    <d v="2024-03-27T00:00:00"/>
    <s v="Cust1189"/>
    <x v="37"/>
    <n v="29"/>
    <x v="0"/>
    <s v="Lake Howardberg"/>
    <x v="27"/>
    <s v="USA"/>
    <s v="Prod33"/>
    <s v="Modern Wall Clock"/>
    <x v="3"/>
    <s v="Decor"/>
    <x v="9"/>
    <n v="180"/>
    <n v="305"/>
    <s v="Store13"/>
    <s v="Cod"/>
    <n v="2764.8031999999998"/>
    <n v="4"/>
    <n v="735"/>
    <n v="0.27"/>
    <x v="3"/>
    <x v="7"/>
    <x v="13"/>
    <x v="1"/>
    <x v="1"/>
    <x v="0"/>
  </r>
  <r>
    <s v="Sale39"/>
    <d v="2023-12-04T00:00:00"/>
    <s v="Cust1431"/>
    <x v="38"/>
    <n v="27"/>
    <x v="0"/>
    <s v="South Andrewport"/>
    <x v="24"/>
    <s v="USA"/>
    <s v="Prod94"/>
    <s v="Vitamin E Body Lotion"/>
    <x v="2"/>
    <s v="Skincare"/>
    <x v="32"/>
    <n v="358"/>
    <n v="213"/>
    <s v="Store3"/>
    <s v="Credit Card"/>
    <n v="1105.3432"/>
    <n v="2"/>
    <n v="601"/>
    <n v="0.06"/>
    <x v="0"/>
    <x v="0"/>
    <x v="0"/>
    <x v="0"/>
    <x v="1"/>
    <x v="1"/>
  </r>
  <r>
    <s v="Sale40"/>
    <d v="2024-07-13T00:00:00"/>
    <s v="Cust1072"/>
    <x v="39"/>
    <n v="39"/>
    <x v="1"/>
    <s v="Olsonhaven"/>
    <x v="9"/>
    <s v="USA"/>
    <s v="Prod26"/>
    <s v="Wireless Bluetooth Speaker"/>
    <x v="1"/>
    <s v="Audio"/>
    <x v="33"/>
    <n v="322"/>
    <n v="213"/>
    <s v="Store19"/>
    <s v="Cod"/>
    <n v="1625.3796"/>
    <n v="2"/>
    <n v="874"/>
    <n v="0.08"/>
    <x v="3"/>
    <x v="0"/>
    <x v="12"/>
    <x v="2"/>
    <x v="0"/>
    <x v="0"/>
  </r>
  <r>
    <s v="Sale41"/>
    <d v="2023-11-11T00:00:00"/>
    <s v="Cust1302"/>
    <x v="40"/>
    <n v="36"/>
    <x v="0"/>
    <s v="Lake Charlotte"/>
    <x v="28"/>
    <s v="USA"/>
    <s v="Prod23"/>
    <s v="Men'S Formal Shirt"/>
    <x v="4"/>
    <s v="Tops"/>
    <x v="34"/>
    <n v="317"/>
    <n v="360"/>
    <s v="Store8"/>
    <s v="Paypal"/>
    <n v="945.21720000000005"/>
    <n v="3"/>
    <n v="342"/>
    <n v="7.0000000000000007E-2"/>
    <x v="1"/>
    <x v="0"/>
    <x v="2"/>
    <x v="2"/>
    <x v="0"/>
    <x v="0"/>
  </r>
  <r>
    <s v="Sale42"/>
    <d v="2024-12-23T00:00:00"/>
    <s v="Cust1335"/>
    <x v="41"/>
    <n v="37"/>
    <x v="0"/>
    <s v="West Brendamouth"/>
    <x v="29"/>
    <s v="USA"/>
    <s v="Prod29"/>
    <s v="Fabric Sofa Throw Blanket"/>
    <x v="3"/>
    <s v="Decor"/>
    <x v="35"/>
    <n v="218"/>
    <n v="276"/>
    <s v="Store9"/>
    <s v="Paypal"/>
    <n v="1537.452"/>
    <n v="2"/>
    <n v="915"/>
    <n v="0.08"/>
    <x v="2"/>
    <x v="0"/>
    <x v="11"/>
    <x v="1"/>
    <x v="0"/>
    <x v="1"/>
  </r>
  <r>
    <s v="Sale43"/>
    <d v="2025-01-20T00:00:00"/>
    <s v="Cust1084"/>
    <x v="42"/>
    <n v="26"/>
    <x v="1"/>
    <s v="Garyberg"/>
    <x v="30"/>
    <s v="USA"/>
    <s v="Prod33"/>
    <s v="Modern Wall Clock"/>
    <x v="3"/>
    <s v="Decor"/>
    <x v="9"/>
    <n v="180"/>
    <n v="305"/>
    <s v="Store17"/>
    <s v="Paypal"/>
    <n v="1864.3176000000001"/>
    <n v="3"/>
    <n v="863"/>
    <n v="0.16"/>
    <x v="0"/>
    <x v="1"/>
    <x v="1"/>
    <x v="1"/>
    <x v="1"/>
    <x v="1"/>
  </r>
  <r>
    <s v="Sale44"/>
    <d v="2024-09-03T00:00:00"/>
    <s v="Cust1203"/>
    <x v="43"/>
    <n v="47"/>
    <x v="0"/>
    <s v="Johnsonland"/>
    <x v="9"/>
    <s v="USA"/>
    <s v="Prod43"/>
    <s v="Usb External Hard Drive"/>
    <x v="1"/>
    <s v="Computer"/>
    <x v="19"/>
    <n v="253"/>
    <n v="266"/>
    <s v="Store12"/>
    <s v="Cod"/>
    <n v="322.3528"/>
    <n v="2"/>
    <n v="209"/>
    <n v="0.28000000000000003"/>
    <x v="0"/>
    <x v="9"/>
    <x v="18"/>
    <x v="2"/>
    <x v="0"/>
    <x v="1"/>
  </r>
  <r>
    <s v="Sale45"/>
    <d v="2024-11-10T00:00:00"/>
    <s v="Cust1470"/>
    <x v="44"/>
    <n v="21"/>
    <x v="1"/>
    <s v="Kanebury"/>
    <x v="21"/>
    <s v="USA"/>
    <s v="Prod59"/>
    <s v="Men'S Hair Styling Gel"/>
    <x v="2"/>
    <s v="Haircare"/>
    <x v="4"/>
    <n v="17"/>
    <n v="399"/>
    <s v="Store8"/>
    <s v="Paypal"/>
    <n v="1050.5039999999999"/>
    <n v="4"/>
    <n v="289"/>
    <n v="0.23"/>
    <x v="1"/>
    <x v="0"/>
    <x v="2"/>
    <x v="2"/>
    <x v="1"/>
    <x v="0"/>
  </r>
  <r>
    <s v="Sale46"/>
    <d v="2024-10-05T00:00:00"/>
    <s v="Cust1070"/>
    <x v="45"/>
    <n v="29"/>
    <x v="1"/>
    <s v="Port Lisa"/>
    <x v="23"/>
    <s v="USA"/>
    <s v="Prod78"/>
    <s v="Essential Oil Diffuser"/>
    <x v="3"/>
    <s v="Decor"/>
    <x v="36"/>
    <n v="325"/>
    <n v="400"/>
    <s v="Store16"/>
    <s v="Paypal"/>
    <n v="393.5686"/>
    <n v="1"/>
    <n v="419"/>
    <n v="0.09"/>
    <x v="1"/>
    <x v="5"/>
    <x v="9"/>
    <x v="1"/>
    <x v="1"/>
    <x v="0"/>
  </r>
  <r>
    <s v="Sale47"/>
    <d v="2024-06-23T00:00:00"/>
    <s v="Cust1008"/>
    <x v="46"/>
    <n v="53"/>
    <x v="1"/>
    <s v="Maynardton"/>
    <x v="21"/>
    <s v="USA"/>
    <s v="Prod30"/>
    <s v="Stainless Steel Cutlery Set"/>
    <x v="3"/>
    <s v="Kitchen"/>
    <x v="37"/>
    <n v="20"/>
    <n v="57"/>
    <s v="Store11"/>
    <s v="Paypal"/>
    <n v="116.77079999999999"/>
    <n v="1"/>
    <n v="136"/>
    <n v="0.06"/>
    <x v="2"/>
    <x v="10"/>
    <x v="19"/>
    <x v="2"/>
    <x v="0"/>
    <x v="0"/>
  </r>
  <r>
    <s v="Sale48"/>
    <d v="2023-10-19T00:00:00"/>
    <s v="Cust1203"/>
    <x v="43"/>
    <n v="47"/>
    <x v="0"/>
    <s v="Johnsonland"/>
    <x v="9"/>
    <s v="USA"/>
    <s v="Prod44"/>
    <s v="Adjustable Jump Rope"/>
    <x v="0"/>
    <s v="Fitness"/>
    <x v="38"/>
    <n v="167"/>
    <n v="316"/>
    <s v="Store17"/>
    <s v="Credit Card"/>
    <n v="372.33359999999999"/>
    <n v="1"/>
    <n v="517"/>
    <n v="0.14000000000000001"/>
    <x v="0"/>
    <x v="1"/>
    <x v="1"/>
    <x v="1"/>
    <x v="0"/>
    <x v="1"/>
  </r>
  <r>
    <s v="Sale49"/>
    <d v="2024-11-11T00:00:00"/>
    <s v="Cust1420"/>
    <x v="47"/>
    <n v="60"/>
    <x v="0"/>
    <s v="New Benjamin"/>
    <x v="29"/>
    <s v="USA"/>
    <s v="Prod21"/>
    <s v="Multi-Purpose Storage Box"/>
    <x v="3"/>
    <s v="Storage"/>
    <x v="39"/>
    <n v="123"/>
    <n v="76"/>
    <s v="Store16"/>
    <s v="Cod"/>
    <n v="707.77440000000001"/>
    <n v="2"/>
    <n v="385"/>
    <n v="0.28000000000000003"/>
    <x v="1"/>
    <x v="5"/>
    <x v="9"/>
    <x v="1"/>
    <x v="0"/>
    <x v="3"/>
  </r>
  <r>
    <s v="Sale50"/>
    <d v="2023-12-31T00:00:00"/>
    <s v="Cust1070"/>
    <x v="45"/>
    <n v="29"/>
    <x v="1"/>
    <s v="Port Lisa"/>
    <x v="23"/>
    <s v="USA"/>
    <s v="Prod52"/>
    <s v="Rugby Ball"/>
    <x v="0"/>
    <s v="Team Sports"/>
    <x v="40"/>
    <n v="212"/>
    <n v="82"/>
    <s v="Store9"/>
    <s v="Paypal"/>
    <n v="190.83600000000001"/>
    <n v="3"/>
    <n v="84"/>
    <n v="0.08"/>
    <x v="2"/>
    <x v="0"/>
    <x v="11"/>
    <x v="1"/>
    <x v="1"/>
    <x v="0"/>
  </r>
  <r>
    <s v="Sale51"/>
    <d v="2025-02-01T00:00:00"/>
    <s v="Cust1142"/>
    <x v="48"/>
    <n v="37"/>
    <x v="0"/>
    <s v="West Brandon"/>
    <x v="10"/>
    <s v="USA"/>
    <s v="Prod69"/>
    <s v="Men'S Sports Shorts"/>
    <x v="4"/>
    <s v="Bottoms"/>
    <x v="20"/>
    <n v="218"/>
    <n v="224"/>
    <s v="Store7"/>
    <s v="Credit Card"/>
    <n v="169.9854"/>
    <n v="3"/>
    <n v="77"/>
    <n v="0.24"/>
    <x v="2"/>
    <x v="0"/>
    <x v="4"/>
    <x v="2"/>
    <x v="0"/>
    <x v="3"/>
  </r>
  <r>
    <s v="Sale52"/>
    <d v="2025-08-25T00:00:00"/>
    <s v="Cust1148"/>
    <x v="28"/>
    <n v="42"/>
    <x v="1"/>
    <s v="New Brian"/>
    <x v="18"/>
    <s v="USA"/>
    <s v="Prod89"/>
    <s v="Face Foundation Kit"/>
    <x v="2"/>
    <s v="Makeup"/>
    <x v="41"/>
    <n v="183"/>
    <n v="457"/>
    <s v="Store6"/>
    <s v="Credit Card"/>
    <n v="486.06330000000003"/>
    <n v="3"/>
    <n v="518"/>
    <n v="0.26"/>
    <x v="3"/>
    <x v="0"/>
    <x v="16"/>
    <x v="2"/>
    <x v="0"/>
    <x v="3"/>
  </r>
  <r>
    <s v="Sale53"/>
    <d v="2025-01-20T00:00:00"/>
    <s v="Cust1324"/>
    <x v="49"/>
    <n v="58"/>
    <x v="0"/>
    <s v="South Zacharychester"/>
    <x v="15"/>
    <s v="USA"/>
    <s v="Prod20"/>
    <s v="Outdoor Sports Water Bottle"/>
    <x v="0"/>
    <s v="Accessories"/>
    <x v="42"/>
    <n v="132"/>
    <n v="275"/>
    <s v="Store8"/>
    <s v="Cod"/>
    <n v="783.30449999999996"/>
    <n v="1"/>
    <n v="900"/>
    <n v="0.15043545878693623"/>
    <x v="1"/>
    <x v="0"/>
    <x v="2"/>
    <x v="2"/>
    <x v="0"/>
    <x v="3"/>
  </r>
  <r>
    <s v="Sale54"/>
    <d v="2025-02-18T00:00:00"/>
    <s v="Cust1095"/>
    <x v="50"/>
    <n v="62"/>
    <x v="1"/>
    <s v="West Bobbyshire"/>
    <x v="14"/>
    <s v="USA"/>
    <s v="Prod40"/>
    <s v="Noise-Canceling Headphones"/>
    <x v="1"/>
    <s v="Audio"/>
    <x v="43"/>
    <n v="39"/>
    <n v="378"/>
    <s v="Store10"/>
    <s v="Credit Card"/>
    <n v="1592.4947999999999"/>
    <n v="4"/>
    <n v="428"/>
    <n v="0.13"/>
    <x v="3"/>
    <x v="4"/>
    <x v="15"/>
    <x v="2"/>
    <x v="0"/>
    <x v="1"/>
  </r>
  <r>
    <s v="Sale55"/>
    <d v="2024-10-24T00:00:00"/>
    <s v="Cust1416"/>
    <x v="51"/>
    <n v="46"/>
    <x v="0"/>
    <s v="Marthaborough"/>
    <x v="18"/>
    <s v="USA"/>
    <s v="Prod49"/>
    <s v="Men'S Roll-On Perfume"/>
    <x v="2"/>
    <s v="Fragrance"/>
    <x v="2"/>
    <n v="43"/>
    <n v="267"/>
    <s v="Store11"/>
    <s v="Cod"/>
    <n v="783.59400000000005"/>
    <n v="2"/>
    <n v="560"/>
    <n v="7.0000000000000007E-2"/>
    <x v="2"/>
    <x v="10"/>
    <x v="19"/>
    <x v="2"/>
    <x v="0"/>
    <x v="1"/>
  </r>
  <r>
    <s v="Sale56"/>
    <d v="2023-12-22T00:00:00"/>
    <s v="Cust1080"/>
    <x v="52"/>
    <n v="61"/>
    <x v="1"/>
    <s v="New Sean"/>
    <x v="23"/>
    <s v="USA"/>
    <s v="Prod34"/>
    <s v="Gaming Mechanical Keyboard"/>
    <x v="1"/>
    <s v="Computer"/>
    <x v="13"/>
    <n v="419"/>
    <n v="86"/>
    <s v="Store6"/>
    <s v="Paypal"/>
    <n v="1567.356"/>
    <n v="2"/>
    <n v="834"/>
    <n v="0.3"/>
    <x v="3"/>
    <x v="0"/>
    <x v="16"/>
    <x v="2"/>
    <x v="0"/>
    <x v="3"/>
  </r>
  <r>
    <s v="Sale57"/>
    <d v="2024-06-19T00:00:00"/>
    <s v="Cust1467"/>
    <x v="1"/>
    <n v="63"/>
    <x v="1"/>
    <s v="Oneillfurt"/>
    <x v="1"/>
    <s v="USA"/>
    <s v="Prod47"/>
    <s v="Makeup Brush Set"/>
    <x v="2"/>
    <s v="Makeup"/>
    <x v="44"/>
    <n v="317"/>
    <n v="431"/>
    <s v="Store14"/>
    <s v="Credit Card"/>
    <n v="979.43039999999996"/>
    <n v="2"/>
    <n v="680"/>
    <n v="0.06"/>
    <x v="2"/>
    <x v="3"/>
    <x v="7"/>
    <x v="0"/>
    <x v="0"/>
    <x v="0"/>
  </r>
  <r>
    <s v="Sale58"/>
    <d v="2024-12-07T00:00:00"/>
    <s v="Cust1404"/>
    <x v="53"/>
    <n v="22"/>
    <x v="1"/>
    <s v="South Angela"/>
    <x v="13"/>
    <s v="USA"/>
    <s v="Prod15"/>
    <s v="4K Home Projector"/>
    <x v="1"/>
    <s v="Appliances"/>
    <x v="5"/>
    <n v="465"/>
    <n v="301"/>
    <s v="Store7"/>
    <s v="Paypal"/>
    <n v="2552.3015999999998"/>
    <n v="4"/>
    <n v="733"/>
    <n v="0.28000000000000003"/>
    <x v="2"/>
    <x v="0"/>
    <x v="4"/>
    <x v="2"/>
    <x v="1"/>
    <x v="2"/>
  </r>
  <r>
    <s v="Sale59"/>
    <d v="2023-11-27T00:00:00"/>
    <s v="Cust1367"/>
    <x v="54"/>
    <n v="51"/>
    <x v="0"/>
    <s v="Kaufmanfurt"/>
    <x v="31"/>
    <s v="USA"/>
    <s v="Prod89"/>
    <s v="Face Foundation Kit"/>
    <x v="2"/>
    <s v="Makeup"/>
    <x v="41"/>
    <n v="183"/>
    <n v="457"/>
    <s v="Store11"/>
    <s v="Paypal"/>
    <n v="767.17409999999995"/>
    <n v="1"/>
    <n v="996"/>
    <n v="0.15043545878693623"/>
    <x v="2"/>
    <x v="10"/>
    <x v="19"/>
    <x v="2"/>
    <x v="0"/>
    <x v="3"/>
  </r>
  <r>
    <s v="Sale60"/>
    <d v="2025-07-16T00:00:00"/>
    <s v="Cust1408"/>
    <x v="55"/>
    <n v="36"/>
    <x v="0"/>
    <s v="Port Joshuaville"/>
    <x v="19"/>
    <s v="USA"/>
    <s v="Prod31"/>
    <s v="Basketball"/>
    <x v="0"/>
    <s v="Team Sports"/>
    <x v="45"/>
    <n v="204"/>
    <n v="281"/>
    <s v="Store10"/>
    <s v="Cod"/>
    <n v="180.93530000000001"/>
    <n v="1"/>
    <n v="199"/>
    <n v="0.23"/>
    <x v="3"/>
    <x v="4"/>
    <x v="15"/>
    <x v="2"/>
    <x v="0"/>
    <x v="0"/>
  </r>
  <r>
    <s v="Sale61"/>
    <d v="2025-02-28T00:00:00"/>
    <s v="Cust1239"/>
    <x v="19"/>
    <n v="58"/>
    <x v="1"/>
    <s v="Zamoraborough"/>
    <x v="8"/>
    <s v="USA"/>
    <s v="Prod19"/>
    <s v="Knee Support Brace"/>
    <x v="0"/>
    <s v="Equipment"/>
    <x v="46"/>
    <n v="21"/>
    <n v="65"/>
    <s v="Store7"/>
    <s v="Paypal"/>
    <n v="307.43439999999998"/>
    <n v="1"/>
    <n v="375"/>
    <n v="0.09"/>
    <x v="2"/>
    <x v="0"/>
    <x v="4"/>
    <x v="2"/>
    <x v="0"/>
    <x v="1"/>
  </r>
  <r>
    <s v="Sale62"/>
    <d v="2024-08-11T00:00:00"/>
    <s v="Cust1464"/>
    <x v="9"/>
    <n v="45"/>
    <x v="1"/>
    <s v="Grayland"/>
    <x v="7"/>
    <s v="USA"/>
    <s v="Prod93"/>
    <s v="Usb-C Laptop Charger"/>
    <x v="1"/>
    <s v="Computer"/>
    <x v="47"/>
    <n v="378"/>
    <n v="485"/>
    <s v="Store16"/>
    <s v="Credit Card"/>
    <n v="412.66719999999998"/>
    <n v="1"/>
    <n v="469"/>
    <n v="0.18"/>
    <x v="1"/>
    <x v="5"/>
    <x v="9"/>
    <x v="1"/>
    <x v="0"/>
    <x v="1"/>
  </r>
  <r>
    <s v="Sale63"/>
    <d v="2025-09-27T00:00:00"/>
    <s v="Cust1126"/>
    <x v="56"/>
    <n v="62"/>
    <x v="1"/>
    <s v="Benjaminton"/>
    <x v="28"/>
    <s v="USA"/>
    <s v="Prod89"/>
    <s v="Face Foundation Kit"/>
    <x v="2"/>
    <s v="Makeup"/>
    <x v="41"/>
    <n v="183"/>
    <n v="457"/>
    <s v="Store12"/>
    <s v="Credit Card"/>
    <n v="230.60300000000001"/>
    <n v="2"/>
    <n v="121"/>
    <n v="0.12"/>
    <x v="0"/>
    <x v="9"/>
    <x v="18"/>
    <x v="2"/>
    <x v="0"/>
    <x v="0"/>
  </r>
  <r>
    <s v="Sale64"/>
    <d v="2025-09-14T00:00:00"/>
    <s v="Cust1255"/>
    <x v="57"/>
    <n v="21"/>
    <x v="0"/>
    <s v="Jasonton"/>
    <x v="31"/>
    <s v="USA"/>
    <s v="Prod53"/>
    <s v="Men'S Track Pants"/>
    <x v="4"/>
    <s v="Bottoms"/>
    <x v="27"/>
    <n v="387"/>
    <n v="125"/>
    <s v="Store10"/>
    <s v="Credit Card"/>
    <n v="1108.315113043479"/>
    <n v="3"/>
    <n v="480"/>
    <n v="0.05"/>
    <x v="3"/>
    <x v="4"/>
    <x v="15"/>
    <x v="2"/>
    <x v="1"/>
    <x v="0"/>
  </r>
  <r>
    <s v="Sale65"/>
    <d v="2023-12-30T00:00:00"/>
    <s v="Cust1162"/>
    <x v="58"/>
    <n v="37"/>
    <x v="0"/>
    <s v="Palmerbury"/>
    <x v="3"/>
    <s v="USA"/>
    <s v="Prod99"/>
    <s v="Stainless Steel Cookware Set"/>
    <x v="3"/>
    <s v="Kitchen"/>
    <x v="8"/>
    <n v="201"/>
    <n v="146"/>
    <s v="Store17"/>
    <s v="Credit Card"/>
    <n v="1301.9864"/>
    <n v="2"/>
    <n v="857"/>
    <n v="0.01"/>
    <x v="0"/>
    <x v="1"/>
    <x v="1"/>
    <x v="1"/>
    <x v="0"/>
    <x v="2"/>
  </r>
  <r>
    <s v="Sale66"/>
    <d v="2023-10-14T00:00:00"/>
    <s v="Cust1269"/>
    <x v="59"/>
    <n v="45"/>
    <x v="1"/>
    <s v="Emilytown"/>
    <x v="24"/>
    <s v="USA"/>
    <s v="Prod77"/>
    <s v="Wifi Mesh Router"/>
    <x v="1"/>
    <s v="Appliances"/>
    <x v="25"/>
    <n v="481"/>
    <n v="104"/>
    <s v="Store2"/>
    <s v="Credit Card"/>
    <n v="2670.74"/>
    <n v="4"/>
    <n v="814"/>
    <n v="0.24"/>
    <x v="2"/>
    <x v="0"/>
    <x v="17"/>
    <x v="0"/>
    <x v="0"/>
    <x v="2"/>
  </r>
  <r>
    <s v="Sale67"/>
    <d v="2023-11-25T00:00:00"/>
    <s v="Cust1483"/>
    <x v="0"/>
    <n v="48"/>
    <x v="0"/>
    <s v="East Rodney"/>
    <x v="8"/>
    <s v="USA"/>
    <s v="Prod12"/>
    <s v="Hair Strengthening Shampoo"/>
    <x v="2"/>
    <s v="Haircare"/>
    <x v="21"/>
    <n v="116"/>
    <n v="460"/>
    <s v="Store2"/>
    <s v="Paypal"/>
    <n v="791.33600000000001"/>
    <n v="1"/>
    <n v="989"/>
    <n v="0.18"/>
    <x v="2"/>
    <x v="0"/>
    <x v="17"/>
    <x v="0"/>
    <x v="0"/>
    <x v="0"/>
  </r>
  <r>
    <s v="Sale68"/>
    <d v="2023-12-10T00:00:00"/>
    <s v="Cust1372"/>
    <x v="60"/>
    <n v="28"/>
    <x v="0"/>
    <s v="Vincentside"/>
    <x v="31"/>
    <s v="USA"/>
    <s v="Prod72"/>
    <s v="Professional Jump Rope"/>
    <x v="0"/>
    <s v="Fitness"/>
    <x v="18"/>
    <n v="478"/>
    <n v="300"/>
    <s v="Store10"/>
    <s v="Credit Card"/>
    <n v="204.93440000000001"/>
    <n v="4"/>
    <n v="62"/>
    <n v="0.2"/>
    <x v="3"/>
    <x v="4"/>
    <x v="15"/>
    <x v="2"/>
    <x v="1"/>
    <x v="3"/>
  </r>
  <r>
    <s v="Sale69"/>
    <d v="2025-08-28T00:00:00"/>
    <s v="Cust1423"/>
    <x v="61"/>
    <n v="35"/>
    <x v="0"/>
    <s v="New Katherine"/>
    <x v="32"/>
    <s v="USA"/>
    <s v="Prod13"/>
    <s v="Usb-C Fast Charger"/>
    <x v="1"/>
    <s v="Accessories"/>
    <x v="26"/>
    <n v="242"/>
    <n v="453"/>
    <s v="Store16"/>
    <s v="Credit Card"/>
    <n v="1706.1695999999999"/>
    <n v="4"/>
    <n v="561"/>
    <n v="0.18"/>
    <x v="1"/>
    <x v="5"/>
    <x v="9"/>
    <x v="1"/>
    <x v="0"/>
    <x v="2"/>
  </r>
  <r>
    <s v="Sale70"/>
    <d v="2025-07-11T00:00:00"/>
    <s v="Cust1058"/>
    <x v="62"/>
    <n v="51"/>
    <x v="0"/>
    <s v="Snowmouth"/>
    <x v="33"/>
    <s v="USA"/>
    <s v="Prod60"/>
    <s v="Luxury Perfume Spray"/>
    <x v="2"/>
    <s v="Fragrance"/>
    <x v="17"/>
    <n v="483"/>
    <n v="444"/>
    <s v="Store5"/>
    <s v="Cod"/>
    <n v="1108.315113043479"/>
    <n v="3"/>
    <n v="92"/>
    <n v="0.24"/>
    <x v="0"/>
    <x v="0"/>
    <x v="3"/>
    <x v="0"/>
    <x v="0"/>
    <x v="1"/>
  </r>
  <r>
    <s v="Sale71"/>
    <d v="2025-08-20T00:00:00"/>
    <s v="Cust1168"/>
    <x v="63"/>
    <n v="36"/>
    <x v="1"/>
    <s v="Robertview"/>
    <x v="26"/>
    <s v="USA"/>
    <s v="Prod72"/>
    <s v="Professional Jump Rope"/>
    <x v="0"/>
    <s v="Fitness"/>
    <x v="18"/>
    <n v="478"/>
    <n v="300"/>
    <s v="Store1"/>
    <s v="Credit Card"/>
    <n v="1243.038"/>
    <n v="2"/>
    <n v="668"/>
    <n v="0.28000000000000003"/>
    <x v="0"/>
    <x v="4"/>
    <x v="8"/>
    <x v="1"/>
    <x v="0"/>
    <x v="1"/>
  </r>
  <r>
    <s v="Sale72"/>
    <d v="2024-08-29T00:00:00"/>
    <s v="Cust1409"/>
    <x v="0"/>
    <n v="55"/>
    <x v="0"/>
    <s v="Kathleenport"/>
    <x v="0"/>
    <s v="USA"/>
    <s v="Prod38"/>
    <s v="Sports Water Hydration Pack"/>
    <x v="0"/>
    <s v="Outdoor"/>
    <x v="48"/>
    <n v="136"/>
    <n v="394"/>
    <s v="Store5"/>
    <s v="Credit Card"/>
    <n v="503.97620000000001"/>
    <n v="1"/>
    <n v="554"/>
    <n v="7.0000000000000007E-2"/>
    <x v="0"/>
    <x v="0"/>
    <x v="3"/>
    <x v="0"/>
    <x v="0"/>
    <x v="0"/>
  </r>
  <r>
    <s v="Sale73"/>
    <d v="2024-11-30T00:00:00"/>
    <s v="Cust1037"/>
    <x v="64"/>
    <n v="27"/>
    <x v="1"/>
    <s v="Brendastad"/>
    <x v="34"/>
    <s v="USA"/>
    <s v="Prod45"/>
    <s v="High-Grip Football"/>
    <x v="0"/>
    <s v="Team Sports"/>
    <x v="49"/>
    <n v="319"/>
    <n v="114"/>
    <s v="Store11"/>
    <s v="Credit Card"/>
    <n v="968.18820000000005"/>
    <n v="2"/>
    <n v="556"/>
    <n v="0.09"/>
    <x v="2"/>
    <x v="10"/>
    <x v="19"/>
    <x v="2"/>
    <x v="1"/>
    <x v="4"/>
  </r>
  <r>
    <s v="Sale74"/>
    <d v="2025-10-12T00:00:00"/>
    <s v="Cust1273"/>
    <x v="65"/>
    <n v="23"/>
    <x v="0"/>
    <s v="North Roy"/>
    <x v="25"/>
    <s v="USA"/>
    <s v="Prod20"/>
    <s v="Outdoor Sports Water Bottle"/>
    <x v="0"/>
    <s v="Accessories"/>
    <x v="42"/>
    <n v="132"/>
    <n v="275"/>
    <s v="Store8"/>
    <s v="Cod"/>
    <n v="166.482"/>
    <n v="1"/>
    <n v="185"/>
    <n v="0.13"/>
    <x v="1"/>
    <x v="0"/>
    <x v="2"/>
    <x v="2"/>
    <x v="1"/>
    <x v="3"/>
  </r>
  <r>
    <s v="Sale75"/>
    <d v="2024-07-27T00:00:00"/>
    <s v="Cust1035"/>
    <x v="66"/>
    <n v="52"/>
    <x v="0"/>
    <s v="Robertberg"/>
    <x v="16"/>
    <s v="USA"/>
    <s v="Prod97"/>
    <s v="Cricket Bat"/>
    <x v="0"/>
    <s v="Team Sports"/>
    <x v="0"/>
    <n v="246"/>
    <n v="471"/>
    <s v="Store12"/>
    <s v="Credit Card"/>
    <n v="2156.5544"/>
    <n v="4"/>
    <n v="700"/>
    <n v="0.1"/>
    <x v="0"/>
    <x v="9"/>
    <x v="18"/>
    <x v="2"/>
    <x v="0"/>
    <x v="2"/>
  </r>
  <r>
    <s v="Sale76"/>
    <d v="2023-12-25T00:00:00"/>
    <s v="Cust1019"/>
    <x v="67"/>
    <n v="46"/>
    <x v="1"/>
    <s v="Gonzalezfort"/>
    <x v="19"/>
    <s v="USA"/>
    <s v="Prod76"/>
    <s v="Wireless Mouse"/>
    <x v="1"/>
    <s v="Computer"/>
    <x v="3"/>
    <n v="393"/>
    <n v="320"/>
    <s v="Store10"/>
    <s v="Credit Card"/>
    <n v="1029.4649999999999"/>
    <n v="2"/>
    <n v="686"/>
    <n v="0.23"/>
    <x v="3"/>
    <x v="4"/>
    <x v="15"/>
    <x v="2"/>
    <x v="0"/>
    <x v="1"/>
  </r>
  <r>
    <s v="Sale77"/>
    <d v="2025-05-23T00:00:00"/>
    <s v="Cust1007"/>
    <x v="68"/>
    <n v="29"/>
    <x v="1"/>
    <s v="West Pamelafurt"/>
    <x v="35"/>
    <s v="USA"/>
    <s v="Prod67"/>
    <s v="Smart Led Light Strip"/>
    <x v="1"/>
    <s v="Accessories"/>
    <x v="22"/>
    <n v="349"/>
    <n v="476"/>
    <s v="Store15"/>
    <s v="Cod"/>
    <n v="502.10860000000002"/>
    <n v="1"/>
    <n v="688"/>
    <n v="0.25"/>
    <x v="0"/>
    <x v="6"/>
    <x v="10"/>
    <x v="1"/>
    <x v="1"/>
    <x v="3"/>
  </r>
  <r>
    <s v="Sale78"/>
    <d v="2024-11-13T00:00:00"/>
    <s v="Cust1221"/>
    <x v="69"/>
    <n v="38"/>
    <x v="0"/>
    <s v="Maybury"/>
    <x v="36"/>
    <s v="USA"/>
    <s v="Prod83"/>
    <s v="Hydrating Face Cleanser"/>
    <x v="2"/>
    <s v="Skincare"/>
    <x v="50"/>
    <n v="317"/>
    <n v="159"/>
    <s v="Store8"/>
    <s v="Credit Card"/>
    <n v="1512.924"/>
    <n v="2"/>
    <n v="901"/>
    <n v="0.27"/>
    <x v="1"/>
    <x v="0"/>
    <x v="2"/>
    <x v="2"/>
    <x v="0"/>
    <x v="1"/>
  </r>
  <r>
    <s v="Sale79"/>
    <d v="2023-12-08T00:00:00"/>
    <s v="Cust1115"/>
    <x v="70"/>
    <n v="53"/>
    <x v="1"/>
    <s v="North Curtischester"/>
    <x v="16"/>
    <s v="USA"/>
    <s v="Prod21"/>
    <s v="Multi-Purpose Storage Box"/>
    <x v="3"/>
    <s v="Storage"/>
    <x v="39"/>
    <n v="123"/>
    <n v="76"/>
    <s v="Store2"/>
    <s v="Credit Card"/>
    <n v="289.99450000000002"/>
    <n v="1"/>
    <n v="341"/>
    <n v="0.16"/>
    <x v="2"/>
    <x v="0"/>
    <x v="17"/>
    <x v="0"/>
    <x v="0"/>
    <x v="1"/>
  </r>
  <r>
    <s v="Sale80"/>
    <d v="2025-08-16T00:00:00"/>
    <s v="Cust1176"/>
    <x v="71"/>
    <n v="48"/>
    <x v="0"/>
    <s v="Anabury"/>
    <x v="1"/>
    <s v="USA"/>
    <s v="Prod52"/>
    <s v="Rugby Ball"/>
    <x v="0"/>
    <s v="Team Sports"/>
    <x v="40"/>
    <n v="212"/>
    <n v="82"/>
    <s v="Store8"/>
    <s v="Cod"/>
    <n v="415.73379999999997"/>
    <n v="1"/>
    <n v="442"/>
    <n v="0.15"/>
    <x v="1"/>
    <x v="0"/>
    <x v="2"/>
    <x v="2"/>
    <x v="0"/>
    <x v="2"/>
  </r>
  <r>
    <s v="Sale81"/>
    <d v="2024-11-20T00:00:00"/>
    <s v="Cust1253"/>
    <x v="72"/>
    <n v="32"/>
    <x v="0"/>
    <s v="New Maria"/>
    <x v="18"/>
    <s v="USA"/>
    <s v="Prod71"/>
    <s v="Hair Repair Oil Treatment"/>
    <x v="2"/>
    <s v="Haircare"/>
    <x v="51"/>
    <n v="214"/>
    <n v="383"/>
    <s v="Store9"/>
    <s v="Paypal"/>
    <n v="272.79750000000001"/>
    <n v="1"/>
    <n v="364"/>
    <n v="0.06"/>
    <x v="2"/>
    <x v="0"/>
    <x v="11"/>
    <x v="1"/>
    <x v="0"/>
    <x v="3"/>
  </r>
  <r>
    <s v="Sale82"/>
    <d v="2024-08-14T00:00:00"/>
    <s v="Cust1378"/>
    <x v="73"/>
    <n v="44"/>
    <x v="1"/>
    <s v="Fischerborough"/>
    <x v="37"/>
    <s v="USA"/>
    <s v="Prod91"/>
    <s v="Women'S High Heels"/>
    <x v="4"/>
    <s v="Footwear"/>
    <x v="52"/>
    <n v="438"/>
    <n v="496"/>
    <s v="Store17"/>
    <s v="Paypal"/>
    <n v="1010.2344000000001"/>
    <n v="2"/>
    <n v="601"/>
    <n v="0.25"/>
    <x v="0"/>
    <x v="1"/>
    <x v="1"/>
    <x v="1"/>
    <x v="0"/>
    <x v="3"/>
  </r>
  <r>
    <s v="Sale83"/>
    <d v="2024-05-15T00:00:00"/>
    <s v="Cust1403"/>
    <x v="74"/>
    <n v="34"/>
    <x v="0"/>
    <s v="Lake Lisaland"/>
    <x v="38"/>
    <s v="USA"/>
    <s v="Prod17"/>
    <s v="Soccer Training Cone Set"/>
    <x v="0"/>
    <s v="Accessories"/>
    <x v="53"/>
    <n v="145"/>
    <n v="367"/>
    <s v="Store18"/>
    <s v="Paypal"/>
    <n v="133.4332"/>
    <n v="4"/>
    <n v="34"/>
    <n v="0.16"/>
    <x v="3"/>
    <x v="8"/>
    <x v="14"/>
    <x v="1"/>
    <x v="0"/>
    <x v="3"/>
  </r>
  <r>
    <s v="Sale84"/>
    <d v="2023-12-08T00:00:00"/>
    <s v="Cust1423"/>
    <x v="61"/>
    <n v="35"/>
    <x v="0"/>
    <s v="New Katherine"/>
    <x v="32"/>
    <s v="USA"/>
    <s v="Prod46"/>
    <s v="Men'S Winter Jacket"/>
    <x v="4"/>
    <s v="Outerwear"/>
    <x v="54"/>
    <n v="167"/>
    <n v="296"/>
    <s v="Store17"/>
    <s v="Cod"/>
    <n v="1108.315113043479"/>
    <n v="1"/>
    <n v="774"/>
    <n v="0.03"/>
    <x v="0"/>
    <x v="1"/>
    <x v="1"/>
    <x v="1"/>
    <x v="0"/>
    <x v="2"/>
  </r>
  <r>
    <s v="Sale85"/>
    <d v="2023-12-22T00:00:00"/>
    <s v="Cust1054"/>
    <x v="75"/>
    <n v="24"/>
    <x v="0"/>
    <s v="Christopherland"/>
    <x v="15"/>
    <s v="USA"/>
    <s v="Prod88"/>
    <s v="Sports Wrist Sweatbands"/>
    <x v="0"/>
    <s v="Accessories"/>
    <x v="12"/>
    <n v="131"/>
    <n v="232"/>
    <s v="Store7"/>
    <s v="Cod"/>
    <n v="386.38400000000001"/>
    <n v="4"/>
    <n v="127"/>
    <n v="0.05"/>
    <x v="2"/>
    <x v="0"/>
    <x v="4"/>
    <x v="2"/>
    <x v="1"/>
    <x v="1"/>
  </r>
  <r>
    <s v="Sale86"/>
    <d v="2024-09-10T00:00:00"/>
    <s v="Cust1303"/>
    <x v="76"/>
    <n v="23"/>
    <x v="1"/>
    <s v="East Johntown"/>
    <x v="37"/>
    <s v="USA"/>
    <s v="Prod20"/>
    <s v="Outdoor Sports Water Bottle"/>
    <x v="0"/>
    <s v="Accessories"/>
    <x v="42"/>
    <n v="132"/>
    <n v="275"/>
    <s v="Store3"/>
    <s v="Paypal"/>
    <n v="1943.0927999999999"/>
    <n v="3"/>
    <n v="900"/>
    <n v="0.24"/>
    <x v="0"/>
    <x v="0"/>
    <x v="0"/>
    <x v="0"/>
    <x v="1"/>
    <x v="1"/>
  </r>
  <r>
    <s v="Sale87"/>
    <d v="2025-04-08T00:00:00"/>
    <s v="Cust1327"/>
    <x v="77"/>
    <n v="62"/>
    <x v="1"/>
    <s v="Kellybury"/>
    <x v="14"/>
    <s v="USA"/>
    <s v="Prod1"/>
    <s v="Men'S Graphic T-Shirt"/>
    <x v="4"/>
    <s v="Tops"/>
    <x v="55"/>
    <n v="343"/>
    <n v="181"/>
    <s v="Store10"/>
    <s v="Credit Card"/>
    <n v="2777.4432000000002"/>
    <n v="3"/>
    <n v="964"/>
    <n v="0.28000000000000003"/>
    <x v="3"/>
    <x v="4"/>
    <x v="15"/>
    <x v="2"/>
    <x v="0"/>
    <x v="3"/>
  </r>
  <r>
    <s v="Sale88"/>
    <d v="2024-10-23T00:00:00"/>
    <s v="Cust1183"/>
    <x v="78"/>
    <n v="18"/>
    <x v="0"/>
    <s v="Port James"/>
    <x v="14"/>
    <s v="USA"/>
    <s v="Prod38"/>
    <s v="Sports Water Hydration Pack"/>
    <x v="0"/>
    <s v="Outdoor"/>
    <x v="48"/>
    <n v="136"/>
    <n v="394"/>
    <s v="Store0"/>
    <s v="Paypal"/>
    <n v="374.66759999999999"/>
    <n v="2"/>
    <n v="218"/>
    <n v="0.04"/>
    <x v="3"/>
    <x v="2"/>
    <x v="6"/>
    <x v="1"/>
    <x v="2"/>
    <x v="1"/>
  </r>
  <r>
    <s v="Sale89"/>
    <d v="2025-07-10T00:00:00"/>
    <s v="Cust1143"/>
    <x v="79"/>
    <n v="46"/>
    <x v="0"/>
    <s v="Dwaynemouth"/>
    <x v="4"/>
    <s v="USA"/>
    <s v="Prod17"/>
    <s v="Soccer Training Cone Set"/>
    <x v="0"/>
    <s v="Accessories"/>
    <x v="53"/>
    <n v="145"/>
    <n v="367"/>
    <s v="Store1"/>
    <s v="Cod"/>
    <n v="705.78959999999995"/>
    <n v="4"/>
    <n v="188"/>
    <n v="0.14000000000000001"/>
    <x v="0"/>
    <x v="4"/>
    <x v="8"/>
    <x v="1"/>
    <x v="0"/>
    <x v="3"/>
  </r>
  <r>
    <s v="Sale90"/>
    <d v="2024-10-12T00:00:00"/>
    <s v="Cust1010"/>
    <x v="80"/>
    <n v="53"/>
    <x v="0"/>
    <s v="Port Michaelburgh"/>
    <x v="2"/>
    <s v="USA"/>
    <s v="Prod33"/>
    <s v="Modern Wall Clock"/>
    <x v="3"/>
    <s v="Decor"/>
    <x v="9"/>
    <n v="180"/>
    <n v="305"/>
    <s v="Store18"/>
    <s v="Cod"/>
    <n v="616.21119999999996"/>
    <n v="2"/>
    <n v="350"/>
    <n v="0.06"/>
    <x v="3"/>
    <x v="8"/>
    <x v="14"/>
    <x v="1"/>
    <x v="0"/>
    <x v="3"/>
  </r>
  <r>
    <s v="Sale91"/>
    <d v="2024-01-21T00:00:00"/>
    <s v="Cust1406"/>
    <x v="81"/>
    <n v="23"/>
    <x v="1"/>
    <s v="North Michaelfurt"/>
    <x v="18"/>
    <s v="USA"/>
    <s v="Prod16"/>
    <s v="Beard Grooming Kit"/>
    <x v="2"/>
    <s v="Grooming"/>
    <x v="30"/>
    <n v="337"/>
    <n v="256"/>
    <s v="Store1"/>
    <s v="Paypal"/>
    <n v="339.27080000000001"/>
    <n v="4"/>
    <n v="102"/>
    <n v="0.12"/>
    <x v="0"/>
    <x v="4"/>
    <x v="8"/>
    <x v="1"/>
    <x v="1"/>
    <x v="0"/>
  </r>
  <r>
    <s v="Sale92"/>
    <d v="2024-02-28T00:00:00"/>
    <s v="Cust1007"/>
    <x v="68"/>
    <n v="29"/>
    <x v="1"/>
    <s v="West Pamelafurt"/>
    <x v="35"/>
    <s v="USA"/>
    <s v="Prod86"/>
    <s v="Kitchen Cutting Board"/>
    <x v="3"/>
    <s v="Kitchen"/>
    <x v="56"/>
    <n v="176"/>
    <n v="82"/>
    <s v="Store4"/>
    <s v="Credit Card"/>
    <n v="578.11990000000003"/>
    <n v="1"/>
    <n v="697"/>
    <n v="0.17"/>
    <x v="2"/>
    <x v="0"/>
    <x v="5"/>
    <x v="2"/>
    <x v="1"/>
    <x v="3"/>
  </r>
  <r>
    <s v="Sale93"/>
    <d v="2024-12-31T00:00:00"/>
    <s v="Cust1065"/>
    <x v="10"/>
    <n v="21"/>
    <x v="1"/>
    <s v="Woodmouth"/>
    <x v="8"/>
    <s v="USA"/>
    <s v="Prod19"/>
    <s v="Knee Support Brace"/>
    <x v="0"/>
    <s v="Equipment"/>
    <x v="46"/>
    <n v="21"/>
    <n v="65"/>
    <s v="Store4"/>
    <s v="Paypal"/>
    <n v="556.78399999999999"/>
    <n v="2"/>
    <n v="328"/>
    <n v="0.17"/>
    <x v="2"/>
    <x v="0"/>
    <x v="5"/>
    <x v="2"/>
    <x v="1"/>
    <x v="2"/>
  </r>
  <r>
    <s v="Sale94"/>
    <d v="2024-08-26T00:00:00"/>
    <s v="Cust1298"/>
    <x v="82"/>
    <n v="64"/>
    <x v="0"/>
    <s v="New Joshuatown"/>
    <x v="17"/>
    <s v="USA"/>
    <s v="Prod97"/>
    <s v="Cricket Bat"/>
    <x v="0"/>
    <s v="Team Sports"/>
    <x v="0"/>
    <n v="246"/>
    <n v="471"/>
    <s v="Store19"/>
    <s v="Paypal"/>
    <n v="1108.315113043479"/>
    <n v="2"/>
    <n v="569"/>
    <n v="0.15"/>
    <x v="3"/>
    <x v="0"/>
    <x v="12"/>
    <x v="2"/>
    <x v="0"/>
    <x v="1"/>
  </r>
  <r>
    <s v="Sale95"/>
    <d v="2024-09-21T00:00:00"/>
    <s v="Cust1321"/>
    <x v="83"/>
    <n v="21"/>
    <x v="1"/>
    <s v="Lake Alice"/>
    <x v="3"/>
    <s v="USA"/>
    <s v="Prod99"/>
    <s v="Stainless Steel Cookware Set"/>
    <x v="3"/>
    <s v="Kitchen"/>
    <x v="8"/>
    <n v="201"/>
    <n v="146"/>
    <s v="Store6"/>
    <s v="Cod"/>
    <n v="117.4588"/>
    <n v="2"/>
    <n v="68"/>
    <n v="0.01"/>
    <x v="3"/>
    <x v="0"/>
    <x v="16"/>
    <x v="2"/>
    <x v="1"/>
    <x v="3"/>
  </r>
  <r>
    <s v="Sale96"/>
    <d v="2024-08-19T00:00:00"/>
    <s v="Cust1244"/>
    <x v="84"/>
    <n v="19"/>
    <x v="0"/>
    <s v="West Julia"/>
    <x v="39"/>
    <s v="USA"/>
    <s v="Prod50"/>
    <s v="Boxing Hand Wraps"/>
    <x v="0"/>
    <s v="Fitness"/>
    <x v="57"/>
    <n v="190"/>
    <n v="260"/>
    <s v="Store10"/>
    <s v="Cod"/>
    <n v="792.32600000000002"/>
    <n v="1"/>
    <n v="843"/>
    <n v="0.14000000000000001"/>
    <x v="3"/>
    <x v="4"/>
    <x v="15"/>
    <x v="2"/>
    <x v="1"/>
    <x v="3"/>
  </r>
  <r>
    <s v="Sale97"/>
    <d v="2024-10-22T00:00:00"/>
    <s v="Cust1287"/>
    <x v="85"/>
    <n v="22"/>
    <x v="1"/>
    <s v="Millerfort"/>
    <x v="1"/>
    <s v="USA"/>
    <s v="Prod3"/>
    <s v="Men'S Running Jacket"/>
    <x v="4"/>
    <s v="Outerwear"/>
    <x v="58"/>
    <n v="365"/>
    <n v="452"/>
    <s v="Store3"/>
    <s v="Paypal"/>
    <n v="1669.3068000000001"/>
    <n v="3"/>
    <n v="752"/>
    <n v="0.06"/>
    <x v="0"/>
    <x v="0"/>
    <x v="0"/>
    <x v="0"/>
    <x v="1"/>
    <x v="0"/>
  </r>
  <r>
    <s v="Sale98"/>
    <d v="2024-10-15T00:00:00"/>
    <s v="Cust1131"/>
    <x v="86"/>
    <n v="34"/>
    <x v="1"/>
    <s v="Wigginsville"/>
    <x v="4"/>
    <s v="USA"/>
    <s v="Prod56"/>
    <s v="Premium Blanket Throw"/>
    <x v="3"/>
    <s v="Decor"/>
    <x v="6"/>
    <n v="461"/>
    <n v="190"/>
    <s v="Store7"/>
    <s v="Credit Card"/>
    <n v="1581.2496000000001"/>
    <n v="4"/>
    <n v="476"/>
    <n v="0.26"/>
    <x v="2"/>
    <x v="0"/>
    <x v="4"/>
    <x v="2"/>
    <x v="0"/>
    <x v="3"/>
  </r>
  <r>
    <s v="Sale99"/>
    <d v="2024-07-06T00:00:00"/>
    <s v="Cust1325"/>
    <x v="87"/>
    <n v="60"/>
    <x v="0"/>
    <s v="East Matthew"/>
    <x v="18"/>
    <s v="USA"/>
    <s v="Prod54"/>
    <s v="Sports Stopwatch Pro"/>
    <x v="0"/>
    <s v="Accessories"/>
    <x v="59"/>
    <n v="435"/>
    <n v="185"/>
    <s v="Store3"/>
    <s v="Cod"/>
    <n v="1235.7372"/>
    <n v="3"/>
    <n v="542"/>
    <n v="0.17"/>
    <x v="0"/>
    <x v="0"/>
    <x v="0"/>
    <x v="0"/>
    <x v="0"/>
    <x v="3"/>
  </r>
  <r>
    <s v="Sale100"/>
    <d v="2025-01-20T00:00:00"/>
    <s v="Cust1369"/>
    <x v="88"/>
    <n v="20"/>
    <x v="1"/>
    <s v="West Bruce"/>
    <x v="1"/>
    <s v="USA"/>
    <s v="Prod33"/>
    <s v="Modern Wall Clock"/>
    <x v="3"/>
    <s v="Decor"/>
    <x v="9"/>
    <n v="180"/>
    <n v="305"/>
    <s v="Store5"/>
    <s v="Credit Card"/>
    <n v="658.46"/>
    <n v="2"/>
    <n v="402"/>
    <n v="0.24"/>
    <x v="0"/>
    <x v="0"/>
    <x v="3"/>
    <x v="0"/>
    <x v="1"/>
    <x v="1"/>
  </r>
  <r>
    <s v="Sale101"/>
    <d v="2024-06-10T00:00:00"/>
    <s v="Cust1084"/>
    <x v="42"/>
    <n v="26"/>
    <x v="1"/>
    <s v="Garyberg"/>
    <x v="30"/>
    <s v="USA"/>
    <s v="Prod25"/>
    <s v="Women'S Scarf Set"/>
    <x v="4"/>
    <s v="Accessories"/>
    <x v="60"/>
    <n v="174"/>
    <n v="268"/>
    <s v="Store13"/>
    <s v="Paypal"/>
    <n v="895.30439999999999"/>
    <n v="3"/>
    <n v="360"/>
    <n v="0.18"/>
    <x v="3"/>
    <x v="7"/>
    <x v="13"/>
    <x v="1"/>
    <x v="1"/>
    <x v="1"/>
  </r>
  <r>
    <s v="Sale102"/>
    <d v="2024-09-17T00:00:00"/>
    <s v="Cust1097"/>
    <x v="89"/>
    <n v="36"/>
    <x v="0"/>
    <s v="Lake Thomas"/>
    <x v="34"/>
    <s v="USA"/>
    <s v="Prod80"/>
    <s v="Wall-Mounted Spice Rack"/>
    <x v="3"/>
    <s v="Kitchen"/>
    <x v="61"/>
    <n v="143"/>
    <n v="58"/>
    <s v="Store12"/>
    <s v="Paypal"/>
    <n v="717.25760000000002"/>
    <n v="2"/>
    <n v="472"/>
    <n v="0.17"/>
    <x v="0"/>
    <x v="9"/>
    <x v="18"/>
    <x v="2"/>
    <x v="0"/>
    <x v="2"/>
  </r>
  <r>
    <s v="Sale103"/>
    <d v="2025-09-07T00:00:00"/>
    <s v="Cust1182"/>
    <x v="90"/>
    <n v="23"/>
    <x v="1"/>
    <s v="Hutchinsonville"/>
    <x v="15"/>
    <s v="USA"/>
    <s v="Prod34"/>
    <s v="Gaming Mechanical Keyboard"/>
    <x v="1"/>
    <s v="Computer"/>
    <x v="13"/>
    <n v="419"/>
    <n v="86"/>
    <s v="Store4"/>
    <s v="Paypal"/>
    <n v="2997.6156000000001"/>
    <n v="4"/>
    <n v="925"/>
    <n v="0.24"/>
    <x v="2"/>
    <x v="0"/>
    <x v="5"/>
    <x v="2"/>
    <x v="1"/>
    <x v="2"/>
  </r>
  <r>
    <s v="Sale104"/>
    <d v="2024-02-08T00:00:00"/>
    <s v="Cust1029"/>
    <x v="91"/>
    <n v="54"/>
    <x v="1"/>
    <s v="East Jennifer"/>
    <x v="24"/>
    <s v="USA"/>
    <s v="Prod86"/>
    <s v="Kitchen Cutting Board"/>
    <x v="3"/>
    <s v="Kitchen"/>
    <x v="56"/>
    <n v="176"/>
    <n v="82"/>
    <s v="Store11"/>
    <s v="Cod"/>
    <n v="1636.1117999999999"/>
    <n v="2"/>
    <n v="880"/>
    <n v="0.19"/>
    <x v="2"/>
    <x v="10"/>
    <x v="19"/>
    <x v="2"/>
    <x v="0"/>
    <x v="2"/>
  </r>
  <r>
    <s v="Sale105"/>
    <d v="2023-10-15T00:00:00"/>
    <s v="Cust1002"/>
    <x v="92"/>
    <n v="29"/>
    <x v="1"/>
    <s v="Kylebury"/>
    <x v="4"/>
    <s v="USA"/>
    <s v="Prod79"/>
    <s v="Decorative Lamp Shade"/>
    <x v="3"/>
    <s v="Lighting"/>
    <x v="29"/>
    <n v="229"/>
    <n v="469"/>
    <s v="Store17"/>
    <s v="Credit Card"/>
    <n v="602.25120000000004"/>
    <n v="2"/>
    <n v="418"/>
    <n v="7.0000000000000007E-2"/>
    <x v="0"/>
    <x v="1"/>
    <x v="1"/>
    <x v="1"/>
    <x v="1"/>
    <x v="1"/>
  </r>
  <r>
    <s v="Sale106"/>
    <d v="2025-08-22T00:00:00"/>
    <s v="Cust1269"/>
    <x v="59"/>
    <n v="45"/>
    <x v="1"/>
    <s v="Emilytown"/>
    <x v="24"/>
    <s v="USA"/>
    <s v="Prod19"/>
    <s v="Knee Support Brace"/>
    <x v="0"/>
    <s v="Equipment"/>
    <x v="46"/>
    <n v="21"/>
    <n v="65"/>
    <s v="Store18"/>
    <s v="Cod"/>
    <n v="1605.5052000000001"/>
    <n v="3"/>
    <n v="552"/>
    <n v="0.28000000000000003"/>
    <x v="3"/>
    <x v="8"/>
    <x v="14"/>
    <x v="1"/>
    <x v="0"/>
    <x v="2"/>
  </r>
  <r>
    <s v="Sale107"/>
    <d v="2024-02-01T00:00:00"/>
    <s v="Cust1338"/>
    <x v="93"/>
    <n v="46"/>
    <x v="1"/>
    <s v="Hudsonfort"/>
    <x v="40"/>
    <s v="USA"/>
    <s v="Prod86"/>
    <s v="Kitchen Cutting Board"/>
    <x v="3"/>
    <s v="Kitchen"/>
    <x v="56"/>
    <n v="176"/>
    <n v="82"/>
    <s v="Store7"/>
    <s v="Paypal"/>
    <n v="2060.3912"/>
    <n v="4"/>
    <n v="526"/>
    <n v="0.03"/>
    <x v="2"/>
    <x v="0"/>
    <x v="4"/>
    <x v="2"/>
    <x v="0"/>
    <x v="2"/>
  </r>
  <r>
    <s v="Sale108"/>
    <d v="2025-05-08T00:00:00"/>
    <s v="Cust1041"/>
    <x v="94"/>
    <n v="21"/>
    <x v="0"/>
    <s v="Mooneyshire"/>
    <x v="41"/>
    <s v="USA"/>
    <s v="Prod22"/>
    <s v="Carbon Fiber Tennis Racket"/>
    <x v="0"/>
    <s v="Equipment"/>
    <x v="62"/>
    <n v="485"/>
    <n v="432"/>
    <s v="Store13"/>
    <s v="Credit Card"/>
    <n v="2372.5230000000001"/>
    <n v="3"/>
    <n v="815"/>
    <n v="0.02"/>
    <x v="3"/>
    <x v="7"/>
    <x v="13"/>
    <x v="1"/>
    <x v="1"/>
    <x v="1"/>
  </r>
  <r>
    <s v="Sale109"/>
    <d v="2025-03-22T00:00:00"/>
    <s v="Cust1214"/>
    <x v="95"/>
    <n v="61"/>
    <x v="0"/>
    <s v="Danielstad"/>
    <x v="10"/>
    <s v="USA"/>
    <s v="Prod91"/>
    <s v="Women'S High Heels"/>
    <x v="4"/>
    <s v="Footwear"/>
    <x v="52"/>
    <n v="438"/>
    <n v="496"/>
    <s v="Store0"/>
    <s v="Cod"/>
    <n v="1027.7357999999999"/>
    <n v="3"/>
    <n v="376"/>
    <n v="0.03"/>
    <x v="3"/>
    <x v="2"/>
    <x v="6"/>
    <x v="1"/>
    <x v="0"/>
    <x v="0"/>
  </r>
  <r>
    <s v="Sale110"/>
    <d v="2025-07-13T00:00:00"/>
    <s v="Cust1007"/>
    <x v="68"/>
    <n v="29"/>
    <x v="1"/>
    <s v="West Pamelafurt"/>
    <x v="35"/>
    <s v="USA"/>
    <s v="Prod42"/>
    <s v="Smart Home Wifi Camera"/>
    <x v="1"/>
    <s v="Accessories"/>
    <x v="63"/>
    <n v="451"/>
    <n v="389"/>
    <s v="Store8"/>
    <s v="Credit Card"/>
    <n v="882.57439999999997"/>
    <n v="4"/>
    <n v="240"/>
    <n v="0.09"/>
    <x v="1"/>
    <x v="0"/>
    <x v="2"/>
    <x v="2"/>
    <x v="1"/>
    <x v="3"/>
  </r>
  <r>
    <s v="Sale111"/>
    <d v="2025-05-21T00:00:00"/>
    <s v="Cust1119"/>
    <x v="96"/>
    <n v="40"/>
    <x v="0"/>
    <s v="North Edwardton"/>
    <x v="3"/>
    <s v="USA"/>
    <s v="Prod90"/>
    <s v="Gaming Mouse Pad Xl"/>
    <x v="1"/>
    <s v="Accessories"/>
    <x v="64"/>
    <n v="340"/>
    <n v="361"/>
    <s v="Store3"/>
    <s v="Paypal"/>
    <n v="1674.5057999999999"/>
    <n v="2"/>
    <n v="846"/>
    <n v="0.08"/>
    <x v="0"/>
    <x v="0"/>
    <x v="0"/>
    <x v="0"/>
    <x v="0"/>
    <x v="3"/>
  </r>
  <r>
    <s v="Sale112"/>
    <d v="2025-02-17T00:00:00"/>
    <s v="Cust1087"/>
    <x v="97"/>
    <n v="58"/>
    <x v="1"/>
    <s v="East Jenna"/>
    <x v="42"/>
    <s v="USA"/>
    <s v="Prod76"/>
    <s v="Wireless Mouse"/>
    <x v="1"/>
    <s v="Computer"/>
    <x v="3"/>
    <n v="393"/>
    <n v="320"/>
    <s v="Store13"/>
    <s v="Credit Card"/>
    <n v="2020.7097000000001"/>
    <n v="3"/>
    <n v="949"/>
    <n v="0.01"/>
    <x v="3"/>
    <x v="7"/>
    <x v="13"/>
    <x v="1"/>
    <x v="0"/>
    <x v="3"/>
  </r>
  <r>
    <s v="Sale113"/>
    <d v="2024-05-01T00:00:00"/>
    <s v="Cust1467"/>
    <x v="1"/>
    <n v="63"/>
    <x v="1"/>
    <s v="Oneillfurt"/>
    <x v="1"/>
    <s v="USA"/>
    <s v="Prod27"/>
    <s v="Decorative Floor Vase"/>
    <x v="3"/>
    <s v="Decor"/>
    <x v="16"/>
    <n v="317"/>
    <n v="378"/>
    <s v="Store10"/>
    <s v="Paypal"/>
    <n v="225.57599999999999"/>
    <n v="1"/>
    <n v="282"/>
    <n v="0.28999999999999998"/>
    <x v="3"/>
    <x v="4"/>
    <x v="15"/>
    <x v="2"/>
    <x v="0"/>
    <x v="0"/>
  </r>
  <r>
    <s v="Sale114"/>
    <d v="2024-07-09T00:00:00"/>
    <s v="Cust1152"/>
    <x v="7"/>
    <n v="41"/>
    <x v="1"/>
    <s v="Jaredville"/>
    <x v="6"/>
    <s v="USA"/>
    <s v="Prod91"/>
    <s v="Women'S High Heels"/>
    <x v="4"/>
    <s v="Footwear"/>
    <x v="52"/>
    <n v="438"/>
    <n v="496"/>
    <s v="Store4"/>
    <s v="Paypal"/>
    <n v="1388.9190000000001"/>
    <n v="2"/>
    <n v="731"/>
    <n v="0.2"/>
    <x v="2"/>
    <x v="0"/>
    <x v="5"/>
    <x v="2"/>
    <x v="0"/>
    <x v="1"/>
  </r>
  <r>
    <s v="Sale115"/>
    <d v="2025-09-25T00:00:00"/>
    <s v="Cust1257"/>
    <x v="98"/>
    <n v="42"/>
    <x v="0"/>
    <s v="Karenmouth"/>
    <x v="43"/>
    <s v="USA"/>
    <s v="Prod85"/>
    <s v="Women'S Beanie Hat"/>
    <x v="4"/>
    <s v="Accessories"/>
    <x v="65"/>
    <n v="120"/>
    <n v="210"/>
    <s v="Store7"/>
    <s v="Paypal"/>
    <n v="3239.3580000000002"/>
    <n v="4"/>
    <n v="931"/>
    <n v="0.05"/>
    <x v="2"/>
    <x v="0"/>
    <x v="4"/>
    <x v="2"/>
    <x v="0"/>
    <x v="2"/>
  </r>
  <r>
    <s v="Sale116"/>
    <d v="2024-05-08T00:00:00"/>
    <s v="Cust1419"/>
    <x v="99"/>
    <n v="33"/>
    <x v="0"/>
    <s v="Lake David"/>
    <x v="25"/>
    <s v="USA"/>
    <s v="Prod3"/>
    <s v="Men'S Running Jacket"/>
    <x v="4"/>
    <s v="Outerwear"/>
    <x v="58"/>
    <n v="365"/>
    <n v="452"/>
    <s v="Store8"/>
    <s v="Credit Card"/>
    <n v="2404.8024"/>
    <n v="4"/>
    <n v="771"/>
    <n v="0.13"/>
    <x v="1"/>
    <x v="0"/>
    <x v="2"/>
    <x v="2"/>
    <x v="0"/>
    <x v="0"/>
  </r>
  <r>
    <s v="Sale117"/>
    <d v="2024-09-19T00:00:00"/>
    <s v="Cust1067"/>
    <x v="100"/>
    <n v="58"/>
    <x v="0"/>
    <s v="Brendaburgh"/>
    <x v="26"/>
    <s v="USA"/>
    <s v="Prod46"/>
    <s v="Men'S Winter Jacket"/>
    <x v="4"/>
    <s v="Outerwear"/>
    <x v="54"/>
    <n v="167"/>
    <n v="296"/>
    <s v="Store4"/>
    <s v="Paypal"/>
    <n v="1007.223"/>
    <n v="3"/>
    <n v="480"/>
    <n v="0.22"/>
    <x v="2"/>
    <x v="0"/>
    <x v="5"/>
    <x v="2"/>
    <x v="0"/>
    <x v="2"/>
  </r>
  <r>
    <s v="Sale118"/>
    <d v="2024-04-23T00:00:00"/>
    <s v="Cust1105"/>
    <x v="101"/>
    <n v="50"/>
    <x v="1"/>
    <s v="Port Victoria"/>
    <x v="26"/>
    <s v="USA"/>
    <s v="Prod39"/>
    <s v="Portable Power Bank"/>
    <x v="1"/>
    <s v="Mobile"/>
    <x v="11"/>
    <n v="326"/>
    <n v="301"/>
    <s v="Store11"/>
    <s v="Cod"/>
    <n v="115.5"/>
    <n v="1"/>
    <n v="165"/>
    <n v="0.3"/>
    <x v="2"/>
    <x v="10"/>
    <x v="19"/>
    <x v="2"/>
    <x v="0"/>
    <x v="0"/>
  </r>
  <r>
    <s v="Sale119"/>
    <d v="2024-07-30T00:00:00"/>
    <s v="Cust1158"/>
    <x v="102"/>
    <n v="43"/>
    <x v="0"/>
    <s v="South Kevin"/>
    <x v="1"/>
    <s v="USA"/>
    <s v="Prod19"/>
    <s v="Knee Support Brace"/>
    <x v="0"/>
    <s v="Equipment"/>
    <x v="46"/>
    <n v="21"/>
    <n v="65"/>
    <s v="Store8"/>
    <s v="Cod"/>
    <n v="215.14420000000001"/>
    <n v="2"/>
    <n v="152"/>
    <n v="0.3"/>
    <x v="1"/>
    <x v="0"/>
    <x v="2"/>
    <x v="2"/>
    <x v="0"/>
    <x v="3"/>
  </r>
  <r>
    <s v="Sale120"/>
    <d v="2023-12-14T00:00:00"/>
    <s v="Cust1231"/>
    <x v="103"/>
    <n v="22"/>
    <x v="1"/>
    <s v="Grahamstad"/>
    <x v="42"/>
    <s v="USA"/>
    <s v="Prod31"/>
    <s v="Basketball"/>
    <x v="0"/>
    <s v="Team Sports"/>
    <x v="45"/>
    <n v="204"/>
    <n v="281"/>
    <s v="Store17"/>
    <s v="Cod"/>
    <n v="1239.5606"/>
    <n v="2"/>
    <n v="873"/>
    <n v="0.28999999999999998"/>
    <x v="0"/>
    <x v="1"/>
    <x v="1"/>
    <x v="1"/>
    <x v="1"/>
    <x v="3"/>
  </r>
  <r>
    <s v="Sale121"/>
    <d v="2024-09-23T00:00:00"/>
    <s v="Cust1264"/>
    <x v="104"/>
    <n v="25"/>
    <x v="0"/>
    <s v="Grahamfurt"/>
    <x v="0"/>
    <s v="USA"/>
    <s v="Prod22"/>
    <s v="Carbon Fiber Tennis Racket"/>
    <x v="0"/>
    <s v="Equipment"/>
    <x v="62"/>
    <n v="485"/>
    <n v="432"/>
    <s v="Store10"/>
    <s v="Credit Card"/>
    <n v="1245.3119999999999"/>
    <n v="3"/>
    <n v="432"/>
    <n v="0.28999999999999998"/>
    <x v="3"/>
    <x v="4"/>
    <x v="15"/>
    <x v="2"/>
    <x v="1"/>
    <x v="0"/>
  </r>
  <r>
    <s v="Sale122"/>
    <d v="2025-08-17T00:00:00"/>
    <s v="Cust1338"/>
    <x v="93"/>
    <n v="46"/>
    <x v="1"/>
    <s v="Hudsonfort"/>
    <x v="40"/>
    <s v="USA"/>
    <s v="Prod50"/>
    <s v="Boxing Hand Wraps"/>
    <x v="0"/>
    <s v="Fitness"/>
    <x v="57"/>
    <n v="190"/>
    <n v="260"/>
    <s v="Store7"/>
    <s v="Credit Card"/>
    <n v="379.69920000000002"/>
    <n v="2"/>
    <n v="198"/>
    <n v="0.04"/>
    <x v="2"/>
    <x v="0"/>
    <x v="4"/>
    <x v="2"/>
    <x v="0"/>
    <x v="2"/>
  </r>
  <r>
    <s v="Sale123"/>
    <d v="2025-01-17T00:00:00"/>
    <s v="Cust1476"/>
    <x v="22"/>
    <n v="33"/>
    <x v="1"/>
    <s v="Anthonymouth"/>
    <x v="15"/>
    <s v="USA"/>
    <s v="Prod40"/>
    <s v="Noise-Canceling Headphones"/>
    <x v="1"/>
    <s v="Audio"/>
    <x v="43"/>
    <n v="39"/>
    <n v="378"/>
    <s v="Store2"/>
    <s v="Paypal"/>
    <n v="893.38199999999995"/>
    <n v="3"/>
    <n v="335"/>
    <n v="0.04"/>
    <x v="2"/>
    <x v="0"/>
    <x v="17"/>
    <x v="0"/>
    <x v="0"/>
    <x v="0"/>
  </r>
  <r>
    <s v="Sale124"/>
    <d v="2025-04-30T00:00:00"/>
    <s v="Cust1087"/>
    <x v="97"/>
    <n v="58"/>
    <x v="1"/>
    <s v="East Jenna"/>
    <x v="42"/>
    <s v="USA"/>
    <s v="Prod14"/>
    <s v="Decorative Wall Mirror"/>
    <x v="3"/>
    <s v="Decor"/>
    <x v="66"/>
    <n v="48"/>
    <n v="439"/>
    <s v="Store3"/>
    <s v="Cod"/>
    <n v="70.959999999999994"/>
    <n v="2"/>
    <n v="44"/>
    <n v="0.11"/>
    <x v="0"/>
    <x v="0"/>
    <x v="0"/>
    <x v="0"/>
    <x v="0"/>
    <x v="3"/>
  </r>
  <r>
    <s v="Sale125"/>
    <d v="2024-11-02T00:00:00"/>
    <s v="Cust1498"/>
    <x v="105"/>
    <n v="35"/>
    <x v="0"/>
    <s v="Snyderfurt"/>
    <x v="23"/>
    <s v="USA"/>
    <s v="Prod8"/>
    <s v="Wireless Bluetooth Earbuds"/>
    <x v="1"/>
    <s v="Audio"/>
    <x v="67"/>
    <n v="439"/>
    <n v="142"/>
    <s v="Store6"/>
    <s v="Paypal"/>
    <n v="803.99450000000002"/>
    <n v="1"/>
    <n v="846"/>
    <n v="0.2"/>
    <x v="3"/>
    <x v="0"/>
    <x v="16"/>
    <x v="2"/>
    <x v="0"/>
    <x v="2"/>
  </r>
  <r>
    <s v="Sale126"/>
    <d v="2025-08-15T00:00:00"/>
    <s v="Cust1131"/>
    <x v="86"/>
    <n v="34"/>
    <x v="1"/>
    <s v="Wigginsville"/>
    <x v="4"/>
    <s v="USA"/>
    <s v="Prod35"/>
    <s v="Bedroom Table Lamp"/>
    <x v="3"/>
    <s v="Lighting"/>
    <x v="68"/>
    <n v="382"/>
    <n v="329"/>
    <s v="Store12"/>
    <s v="Cod"/>
    <n v="926.72640000000001"/>
    <n v="1"/>
    <n v="996"/>
    <n v="0.05"/>
    <x v="0"/>
    <x v="9"/>
    <x v="18"/>
    <x v="2"/>
    <x v="0"/>
    <x v="3"/>
  </r>
  <r>
    <s v="Sale127"/>
    <d v="2025-09-16T00:00:00"/>
    <s v="Cust1277"/>
    <x v="106"/>
    <n v="22"/>
    <x v="1"/>
    <s v="Lake Nicole"/>
    <x v="44"/>
    <s v="USA"/>
    <s v="Prod93"/>
    <s v="Usb-C Laptop Charger"/>
    <x v="1"/>
    <s v="Computer"/>
    <x v="47"/>
    <n v="378"/>
    <n v="485"/>
    <s v="Store6"/>
    <s v="Cod"/>
    <n v="2762.1428999999998"/>
    <n v="3"/>
    <n v="949"/>
    <n v="7.0000000000000007E-2"/>
    <x v="3"/>
    <x v="0"/>
    <x v="16"/>
    <x v="2"/>
    <x v="1"/>
    <x v="1"/>
  </r>
  <r>
    <s v="Sale128"/>
    <d v="2024-02-25T00:00:00"/>
    <s v="Cust1397"/>
    <x v="107"/>
    <n v="62"/>
    <x v="1"/>
    <s v="East Jennifer"/>
    <x v="32"/>
    <s v="USA"/>
    <s v="Prod94"/>
    <s v="Vitamin E Body Lotion"/>
    <x v="2"/>
    <s v="Skincare"/>
    <x v="32"/>
    <n v="358"/>
    <n v="213"/>
    <s v="Store9"/>
    <s v="Credit Card"/>
    <n v="1304.9459999999999"/>
    <n v="2"/>
    <n v="725"/>
    <n v="0.03"/>
    <x v="2"/>
    <x v="0"/>
    <x v="11"/>
    <x v="1"/>
    <x v="0"/>
    <x v="1"/>
  </r>
  <r>
    <s v="Sale129"/>
    <d v="2025-03-07T00:00:00"/>
    <s v="Cust1315"/>
    <x v="108"/>
    <n v="49"/>
    <x v="0"/>
    <s v="Port Chad"/>
    <x v="43"/>
    <s v="USA"/>
    <s v="Prod1"/>
    <s v="Men'S Graphic T-Shirt"/>
    <x v="4"/>
    <s v="Tops"/>
    <x v="55"/>
    <n v="343"/>
    <n v="181"/>
    <s v="Store16"/>
    <s v="Credit Card"/>
    <n v="548.27499999999998"/>
    <n v="1"/>
    <n v="783"/>
    <n v="0.1"/>
    <x v="1"/>
    <x v="5"/>
    <x v="9"/>
    <x v="1"/>
    <x v="0"/>
    <x v="2"/>
  </r>
  <r>
    <s v="Sale130"/>
    <d v="2024-07-22T00:00:00"/>
    <s v="Cust1343"/>
    <x v="109"/>
    <n v="38"/>
    <x v="0"/>
    <s v="Cartershire"/>
    <x v="45"/>
    <s v="USA"/>
    <s v="Prod17"/>
    <s v="Soccer Training Cone Set"/>
    <x v="0"/>
    <s v="Accessories"/>
    <x v="53"/>
    <n v="145"/>
    <n v="367"/>
    <s v="Store3"/>
    <s v="Credit Card"/>
    <n v="782.17539999999997"/>
    <n v="1"/>
    <n v="942"/>
    <n v="0.3"/>
    <x v="0"/>
    <x v="0"/>
    <x v="0"/>
    <x v="0"/>
    <x v="0"/>
    <x v="3"/>
  </r>
  <r>
    <s v="Sale131"/>
    <d v="2024-06-01T00:00:00"/>
    <s v="Cust1496"/>
    <x v="110"/>
    <n v="56"/>
    <x v="0"/>
    <s v="North Seanfurt"/>
    <x v="31"/>
    <s v="USA"/>
    <s v="Prod51"/>
    <s v="Hdmi Cable – 2M"/>
    <x v="1"/>
    <s v="Accessories"/>
    <x v="69"/>
    <n v="88"/>
    <n v="246"/>
    <s v="Store11"/>
    <s v="Cod"/>
    <n v="850.29750000000001"/>
    <n v="3"/>
    <n v="298"/>
    <n v="0.17"/>
    <x v="2"/>
    <x v="10"/>
    <x v="19"/>
    <x v="2"/>
    <x v="0"/>
    <x v="3"/>
  </r>
  <r>
    <s v="Sale132"/>
    <d v="2025-01-05T00:00:00"/>
    <s v="Cust1164"/>
    <x v="111"/>
    <n v="39"/>
    <x v="1"/>
    <s v="Dominiquefort"/>
    <x v="36"/>
    <s v="USA"/>
    <s v="Prod48"/>
    <s v="Car Dashboard Phone Holder"/>
    <x v="1"/>
    <s v="Accessories"/>
    <x v="70"/>
    <n v="178"/>
    <n v="103"/>
    <s v="Store12"/>
    <s v="Paypal"/>
    <n v="3306.1392000000001"/>
    <n v="4"/>
    <n v="950"/>
    <n v="0.05"/>
    <x v="0"/>
    <x v="9"/>
    <x v="18"/>
    <x v="2"/>
    <x v="0"/>
    <x v="2"/>
  </r>
  <r>
    <s v="Sale133"/>
    <d v="2025-09-10T00:00:00"/>
    <s v="Cust1329"/>
    <x v="112"/>
    <n v="62"/>
    <x v="1"/>
    <s v="Tiffanyshire"/>
    <x v="46"/>
    <s v="USA"/>
    <s v="Prod57"/>
    <s v="Foam Roller"/>
    <x v="0"/>
    <s v="Fitness"/>
    <x v="71"/>
    <n v="31"/>
    <n v="138"/>
    <s v="Store4"/>
    <s v="Credit Card"/>
    <n v="496.97340000000003"/>
    <n v="2"/>
    <n v="267"/>
    <n v="0.13"/>
    <x v="2"/>
    <x v="0"/>
    <x v="5"/>
    <x v="2"/>
    <x v="0"/>
    <x v="3"/>
  </r>
  <r>
    <s v="Sale134"/>
    <d v="2025-06-19T00:00:00"/>
    <s v="Cust1201"/>
    <x v="113"/>
    <n v="25"/>
    <x v="1"/>
    <s v="New Logan"/>
    <x v="20"/>
    <s v="USA"/>
    <s v="Prod87"/>
    <s v="Led Bedside Lamp"/>
    <x v="3"/>
    <s v="Lighting"/>
    <x v="72"/>
    <n v="371"/>
    <n v="220"/>
    <s v="Store15"/>
    <s v="Paypal"/>
    <n v="273.08879999999999"/>
    <n v="4"/>
    <n v="73"/>
    <n v="7.0000000000000007E-2"/>
    <x v="0"/>
    <x v="6"/>
    <x v="10"/>
    <x v="1"/>
    <x v="1"/>
    <x v="3"/>
  </r>
  <r>
    <s v="Sale135"/>
    <d v="2024-09-09T00:00:00"/>
    <s v="Cust1427"/>
    <x v="114"/>
    <n v="18"/>
    <x v="1"/>
    <s v="South Robert"/>
    <x v="17"/>
    <s v="USA"/>
    <s v="Prod53"/>
    <s v="Men'S Track Pants"/>
    <x v="4"/>
    <s v="Bottoms"/>
    <x v="27"/>
    <n v="387"/>
    <n v="125"/>
    <s v="Store5"/>
    <s v="Cod"/>
    <n v="1349.0568000000001"/>
    <n v="3"/>
    <n v="577"/>
    <n v="0.06"/>
    <x v="0"/>
    <x v="0"/>
    <x v="3"/>
    <x v="0"/>
    <x v="2"/>
    <x v="0"/>
  </r>
  <r>
    <s v="Sale136"/>
    <d v="2025-04-04T00:00:00"/>
    <s v="Cust1349"/>
    <x v="115"/>
    <n v="31"/>
    <x v="0"/>
    <s v="New Angiefurt"/>
    <x v="41"/>
    <s v="USA"/>
    <s v="Prod71"/>
    <s v="Hair Repair Oil Treatment"/>
    <x v="2"/>
    <s v="Haircare"/>
    <x v="51"/>
    <n v="214"/>
    <n v="383"/>
    <s v="Store9"/>
    <s v="Credit Card"/>
    <n v="2471.6376"/>
    <n v="3"/>
    <n v="849"/>
    <n v="0.22"/>
    <x v="2"/>
    <x v="0"/>
    <x v="11"/>
    <x v="1"/>
    <x v="0"/>
    <x v="3"/>
  </r>
  <r>
    <s v="Sale137"/>
    <d v="2024-04-10T00:00:00"/>
    <s v="Cust1473"/>
    <x v="116"/>
    <n v="53"/>
    <x v="0"/>
    <s v="Chambersfurt"/>
    <x v="18"/>
    <s v="USA"/>
    <s v="Prod50"/>
    <s v="Boxing Hand Wraps"/>
    <x v="0"/>
    <s v="Fitness"/>
    <x v="57"/>
    <n v="190"/>
    <n v="260"/>
    <s v="Store6"/>
    <s v="Cod"/>
    <n v="201.59700000000001"/>
    <n v="1"/>
    <n v="246"/>
    <n v="0.03"/>
    <x v="3"/>
    <x v="0"/>
    <x v="16"/>
    <x v="2"/>
    <x v="0"/>
    <x v="3"/>
  </r>
  <r>
    <s v="Sale138"/>
    <d v="2024-10-24T00:00:00"/>
    <s v="Cust1178"/>
    <x v="117"/>
    <n v="33"/>
    <x v="1"/>
    <s v="West Daniel"/>
    <x v="42"/>
    <s v="USA"/>
    <s v="Prod97"/>
    <s v="Cricket Bat"/>
    <x v="0"/>
    <s v="Team Sports"/>
    <x v="0"/>
    <n v="246"/>
    <n v="471"/>
    <s v="Store10"/>
    <s v="Cod"/>
    <n v="641.73599999999999"/>
    <n v="3"/>
    <n v="238"/>
    <n v="0.18"/>
    <x v="3"/>
    <x v="4"/>
    <x v="15"/>
    <x v="2"/>
    <x v="0"/>
    <x v="3"/>
  </r>
  <r>
    <s v="Sale139"/>
    <d v="2025-04-09T00:00:00"/>
    <s v="Cust1337"/>
    <x v="118"/>
    <n v="40"/>
    <x v="1"/>
    <s v="Ryanport"/>
    <x v="29"/>
    <s v="USA"/>
    <s v="Prod71"/>
    <s v="Hair Repair Oil Treatment"/>
    <x v="2"/>
    <s v="Haircare"/>
    <x v="51"/>
    <n v="214"/>
    <n v="383"/>
    <s v="Store14"/>
    <s v="Paypal"/>
    <n v="2147.5500000000002"/>
    <n v="4"/>
    <n v="716"/>
    <n v="0.1"/>
    <x v="2"/>
    <x v="3"/>
    <x v="7"/>
    <x v="0"/>
    <x v="0"/>
    <x v="3"/>
  </r>
  <r>
    <s v="Sale140"/>
    <d v="2023-11-25T00:00:00"/>
    <s v="Cust1171"/>
    <x v="119"/>
    <n v="44"/>
    <x v="1"/>
    <s v="Morrisburgh"/>
    <x v="30"/>
    <s v="USA"/>
    <s v="Prod90"/>
    <s v="Gaming Mouse Pad Xl"/>
    <x v="1"/>
    <s v="Accessories"/>
    <x v="64"/>
    <n v="340"/>
    <n v="361"/>
    <s v="Store5"/>
    <s v="Cod"/>
    <n v="948.12300000000005"/>
    <n v="2"/>
    <n v="479"/>
    <n v="0.25"/>
    <x v="0"/>
    <x v="0"/>
    <x v="3"/>
    <x v="0"/>
    <x v="0"/>
    <x v="1"/>
  </r>
  <r>
    <s v="Sale141"/>
    <d v="2025-03-02T00:00:00"/>
    <s v="Cust1113"/>
    <x v="120"/>
    <n v="51"/>
    <x v="0"/>
    <s v="New William"/>
    <x v="23"/>
    <s v="USA"/>
    <s v="Prod47"/>
    <s v="Makeup Brush Set"/>
    <x v="2"/>
    <s v="Makeup"/>
    <x v="44"/>
    <n v="317"/>
    <n v="431"/>
    <s v="Store0"/>
    <s v="Cod"/>
    <n v="372.923"/>
    <n v="1"/>
    <n v="504"/>
    <n v="0.01"/>
    <x v="3"/>
    <x v="2"/>
    <x v="6"/>
    <x v="1"/>
    <x v="0"/>
    <x v="0"/>
  </r>
  <r>
    <s v="Sale142"/>
    <d v="2024-10-08T00:00:00"/>
    <s v="Cust1399"/>
    <x v="121"/>
    <n v="27"/>
    <x v="0"/>
    <s v="New Edward"/>
    <x v="17"/>
    <s v="USA"/>
    <s v="Prod66"/>
    <s v="Women'S Hair Dryer Brush"/>
    <x v="2"/>
    <s v="Haircare"/>
    <x v="73"/>
    <n v="340"/>
    <n v="177"/>
    <s v="Store12"/>
    <s v="Cod"/>
    <n v="1443.7103999999999"/>
    <n v="2"/>
    <n v="975"/>
    <n v="0.26"/>
    <x v="0"/>
    <x v="9"/>
    <x v="18"/>
    <x v="2"/>
    <x v="1"/>
    <x v="3"/>
  </r>
  <r>
    <s v="Sale143"/>
    <d v="2025-08-15T00:00:00"/>
    <s v="Cust1401"/>
    <x v="122"/>
    <n v="51"/>
    <x v="1"/>
    <s v="Leahmouth"/>
    <x v="8"/>
    <s v="USA"/>
    <s v="Prod34"/>
    <s v="Gaming Mechanical Keyboard"/>
    <x v="1"/>
    <s v="Computer"/>
    <x v="13"/>
    <n v="419"/>
    <n v="86"/>
    <s v="Store16"/>
    <s v="Cod"/>
    <n v="1278.3407999999999"/>
    <n v="4"/>
    <n v="450"/>
    <n v="0.26"/>
    <x v="1"/>
    <x v="5"/>
    <x v="9"/>
    <x v="1"/>
    <x v="0"/>
    <x v="1"/>
  </r>
  <r>
    <s v="Sale144"/>
    <d v="2024-06-05T00:00:00"/>
    <s v="Cust1435"/>
    <x v="15"/>
    <n v="37"/>
    <x v="1"/>
    <s v="Wesleyhaven"/>
    <x v="12"/>
    <s v="USA"/>
    <s v="Prod36"/>
    <s v="Women'S Summer Dress"/>
    <x v="4"/>
    <s v="Tops"/>
    <x v="14"/>
    <n v="223"/>
    <n v="154"/>
    <s v="Store8"/>
    <s v="Paypal"/>
    <n v="540.90719999999999"/>
    <n v="3"/>
    <n v="237"/>
    <n v="0.28999999999999998"/>
    <x v="1"/>
    <x v="0"/>
    <x v="2"/>
    <x v="2"/>
    <x v="0"/>
    <x v="2"/>
  </r>
  <r>
    <s v="Sale145"/>
    <d v="2024-08-18T00:00:00"/>
    <s v="Cust1459"/>
    <x v="123"/>
    <n v="29"/>
    <x v="1"/>
    <s v="Brandontown"/>
    <x v="42"/>
    <s v="USA"/>
    <s v="Prod54"/>
    <s v="Sports Stopwatch Pro"/>
    <x v="0"/>
    <s v="Accessories"/>
    <x v="59"/>
    <n v="435"/>
    <n v="185"/>
    <s v="Store15"/>
    <s v="Cod"/>
    <n v="977.04880000000003"/>
    <n v="2"/>
    <n v="537"/>
    <n v="0.24"/>
    <x v="0"/>
    <x v="6"/>
    <x v="10"/>
    <x v="1"/>
    <x v="1"/>
    <x v="0"/>
  </r>
  <r>
    <s v="Sale146"/>
    <d v="2024-11-30T00:00:00"/>
    <s v="Cust1443"/>
    <x v="13"/>
    <n v="51"/>
    <x v="0"/>
    <s v="New Donnabury"/>
    <x v="11"/>
    <s v="USA"/>
    <s v="Prod36"/>
    <s v="Women'S Summer Dress"/>
    <x v="4"/>
    <s v="Tops"/>
    <x v="14"/>
    <n v="223"/>
    <n v="154"/>
    <s v="Store19"/>
    <s v="Cod"/>
    <n v="1753.23"/>
    <n v="3"/>
    <n v="584"/>
    <n v="0.09"/>
    <x v="3"/>
    <x v="0"/>
    <x v="12"/>
    <x v="2"/>
    <x v="0"/>
    <x v="2"/>
  </r>
  <r>
    <s v="Sale147"/>
    <d v="2024-11-21T00:00:00"/>
    <s v="Cust1294"/>
    <x v="124"/>
    <n v="29"/>
    <x v="0"/>
    <s v="Port Richard"/>
    <x v="10"/>
    <s v="USA"/>
    <s v="Prod82"/>
    <s v="Fitness Resistance Bands"/>
    <x v="0"/>
    <s v="Fitness"/>
    <x v="74"/>
    <n v="153"/>
    <n v="281"/>
    <s v="Store19"/>
    <s v="Paypal"/>
    <n v="562.32820000000004"/>
    <n v="1"/>
    <n v="654"/>
    <n v="0"/>
    <x v="3"/>
    <x v="0"/>
    <x v="12"/>
    <x v="2"/>
    <x v="1"/>
    <x v="1"/>
  </r>
  <r>
    <s v="Sale148"/>
    <d v="2025-08-09T00:00:00"/>
    <s v="Cust1493"/>
    <x v="4"/>
    <n v="28"/>
    <x v="0"/>
    <s v="South William"/>
    <x v="4"/>
    <s v="USA"/>
    <s v="Prod87"/>
    <s v="Led Bedside Lamp"/>
    <x v="3"/>
    <s v="Lighting"/>
    <x v="72"/>
    <n v="371"/>
    <n v="220"/>
    <s v="Store0"/>
    <s v="Credit Card"/>
    <n v="475.9819"/>
    <n v="1"/>
    <n v="652"/>
    <n v="0.14000000000000001"/>
    <x v="3"/>
    <x v="2"/>
    <x v="6"/>
    <x v="1"/>
    <x v="1"/>
    <x v="2"/>
  </r>
  <r>
    <s v="Sale149"/>
    <d v="2024-07-29T00:00:00"/>
    <s v="Cust1093"/>
    <x v="125"/>
    <n v="28"/>
    <x v="1"/>
    <s v="Port Travisstad"/>
    <x v="42"/>
    <s v="USA"/>
    <s v="Prod5"/>
    <s v="Men'S Leather Belt"/>
    <x v="4"/>
    <s v="Accessories"/>
    <x v="23"/>
    <n v="261"/>
    <n v="59"/>
    <s v="Store12"/>
    <s v="Cod"/>
    <n v="1432.2744"/>
    <n v="3"/>
    <n v="513"/>
    <n v="0.27"/>
    <x v="0"/>
    <x v="9"/>
    <x v="18"/>
    <x v="2"/>
    <x v="1"/>
    <x v="0"/>
  </r>
  <r>
    <s v="Sale150"/>
    <d v="2024-05-21T00:00:00"/>
    <s v="Cust1068"/>
    <x v="126"/>
    <n v="24"/>
    <x v="1"/>
    <s v="West Johnchester"/>
    <x v="30"/>
    <s v="USA"/>
    <s v="Prod52"/>
    <s v="Rugby Ball"/>
    <x v="0"/>
    <s v="Team Sports"/>
    <x v="40"/>
    <n v="212"/>
    <n v="82"/>
    <s v="Store5"/>
    <s v="Cod"/>
    <n v="1194.9503999999999"/>
    <n v="4"/>
    <n v="356"/>
    <n v="7.0000000000000007E-2"/>
    <x v="0"/>
    <x v="0"/>
    <x v="3"/>
    <x v="0"/>
    <x v="1"/>
    <x v="2"/>
  </r>
  <r>
    <s v="Sale151"/>
    <d v="2024-10-29T00:00:00"/>
    <s v="Cust1022"/>
    <x v="127"/>
    <n v="33"/>
    <x v="1"/>
    <s v="Michaelton"/>
    <x v="22"/>
    <s v="USA"/>
    <s v="Prod13"/>
    <s v="Usb-C Fast Charger"/>
    <x v="1"/>
    <s v="Accessories"/>
    <x v="26"/>
    <n v="242"/>
    <n v="453"/>
    <s v="Store8"/>
    <s v="Paypal"/>
    <n v="1584.7840000000001"/>
    <n v="4"/>
    <n v="535"/>
    <n v="0.16"/>
    <x v="1"/>
    <x v="0"/>
    <x v="2"/>
    <x v="2"/>
    <x v="0"/>
    <x v="2"/>
  </r>
  <r>
    <s v="Sale152"/>
    <d v="2025-05-21T00:00:00"/>
    <s v="Cust1243"/>
    <x v="128"/>
    <n v="56"/>
    <x v="1"/>
    <s v="North Nicholas"/>
    <x v="11"/>
    <s v="USA"/>
    <s v="Prod69"/>
    <s v="Men'S Sports Shorts"/>
    <x v="4"/>
    <s v="Bottoms"/>
    <x v="20"/>
    <n v="218"/>
    <n v="224"/>
    <s v="Store19"/>
    <s v="Paypal"/>
    <n v="193.55719999999999"/>
    <n v="2"/>
    <n v="109"/>
    <n v="0.26"/>
    <x v="3"/>
    <x v="0"/>
    <x v="12"/>
    <x v="2"/>
    <x v="0"/>
    <x v="0"/>
  </r>
  <r>
    <s v="Sale153"/>
    <d v="2024-10-14T00:00:00"/>
    <s v="Cust1314"/>
    <x v="129"/>
    <n v="53"/>
    <x v="1"/>
    <s v="Anitaland"/>
    <x v="7"/>
    <s v="USA"/>
    <s v="Prod11"/>
    <s v="Hd Smart Tv Stick"/>
    <x v="1"/>
    <s v="Accessories"/>
    <x v="75"/>
    <n v="449"/>
    <n v="275"/>
    <s v="Store19"/>
    <s v="Credit Card"/>
    <n v="1491.7896000000001"/>
    <n v="3"/>
    <n v="592"/>
    <n v="0.11"/>
    <x v="3"/>
    <x v="0"/>
    <x v="12"/>
    <x v="2"/>
    <x v="0"/>
    <x v="2"/>
  </r>
  <r>
    <s v="Sale154"/>
    <d v="2024-11-17T00:00:00"/>
    <s v="Cust1405"/>
    <x v="130"/>
    <n v="18"/>
    <x v="1"/>
    <s v="Garciaview"/>
    <x v="38"/>
    <s v="USA"/>
    <s v="Prod48"/>
    <s v="Car Dashboard Phone Holder"/>
    <x v="1"/>
    <s v="Accessories"/>
    <x v="70"/>
    <n v="178"/>
    <n v="103"/>
    <s v="Store2"/>
    <s v="Cod"/>
    <n v="300.2022"/>
    <n v="1"/>
    <n v="345"/>
    <n v="0.16"/>
    <x v="2"/>
    <x v="0"/>
    <x v="17"/>
    <x v="0"/>
    <x v="2"/>
    <x v="0"/>
  </r>
  <r>
    <s v="Sale155"/>
    <d v="2025-03-29T00:00:00"/>
    <s v="Cust1307"/>
    <x v="131"/>
    <n v="56"/>
    <x v="1"/>
    <s v="West Patriciaview"/>
    <x v="4"/>
    <s v="USA"/>
    <s v="Prod93"/>
    <s v="Usb-C Laptop Charger"/>
    <x v="1"/>
    <s v="Computer"/>
    <x v="47"/>
    <n v="378"/>
    <n v="485"/>
    <s v="Store12"/>
    <s v="Credit Card"/>
    <n v="3077.5992000000001"/>
    <n v="4"/>
    <n v="986"/>
    <n v="0.13"/>
    <x v="0"/>
    <x v="9"/>
    <x v="18"/>
    <x v="2"/>
    <x v="0"/>
    <x v="3"/>
  </r>
  <r>
    <s v="Sale156"/>
    <d v="2024-07-21T00:00:00"/>
    <s v="Cust1319"/>
    <x v="132"/>
    <n v="54"/>
    <x v="0"/>
    <s v="West Mathewside"/>
    <x v="25"/>
    <s v="USA"/>
    <s v="Prod49"/>
    <s v="Men'S Roll-On Perfume"/>
    <x v="2"/>
    <s v="Fragrance"/>
    <x v="2"/>
    <n v="43"/>
    <n v="267"/>
    <s v="Store0"/>
    <s v="Paypal"/>
    <n v="1843.04"/>
    <n v="2"/>
    <n v="922"/>
    <n v="0.22"/>
    <x v="3"/>
    <x v="2"/>
    <x v="6"/>
    <x v="1"/>
    <x v="0"/>
    <x v="1"/>
  </r>
  <r>
    <s v="Sale157"/>
    <d v="2025-08-14T00:00:00"/>
    <s v="Cust1097"/>
    <x v="89"/>
    <n v="36"/>
    <x v="0"/>
    <s v="Lake Thomas"/>
    <x v="34"/>
    <s v="USA"/>
    <s v="Prod55"/>
    <s v="Ceramic Plant Pot"/>
    <x v="3"/>
    <s v="Decor"/>
    <x v="76"/>
    <n v="82"/>
    <n v="275"/>
    <s v="Store5"/>
    <s v="Paypal"/>
    <n v="79.775999999999996"/>
    <n v="1"/>
    <n v="83"/>
    <n v="0"/>
    <x v="0"/>
    <x v="0"/>
    <x v="3"/>
    <x v="0"/>
    <x v="0"/>
    <x v="2"/>
  </r>
  <r>
    <s v="Sale158"/>
    <d v="2024-11-05T00:00:00"/>
    <s v="Cust1369"/>
    <x v="88"/>
    <n v="20"/>
    <x v="1"/>
    <s v="West Bruce"/>
    <x v="1"/>
    <s v="USA"/>
    <s v="Prod28"/>
    <s v="Sports Stopwatch Timer"/>
    <x v="0"/>
    <s v="Accessories"/>
    <x v="77"/>
    <n v="39"/>
    <n v="137"/>
    <s v="Store11"/>
    <s v="Paypal"/>
    <n v="93.909199999999998"/>
    <n v="2"/>
    <n v="61"/>
    <n v="0.04"/>
    <x v="2"/>
    <x v="10"/>
    <x v="19"/>
    <x v="2"/>
    <x v="1"/>
    <x v="1"/>
  </r>
  <r>
    <s v="Sale159"/>
    <d v="2024-06-11T00:00:00"/>
    <s v="Cust1394"/>
    <x v="133"/>
    <n v="43"/>
    <x v="1"/>
    <s v="Cannonberg"/>
    <x v="40"/>
    <s v="USA"/>
    <s v="Prod89"/>
    <s v="Face Foundation Kit"/>
    <x v="2"/>
    <s v="Makeup"/>
    <x v="41"/>
    <n v="183"/>
    <n v="457"/>
    <s v="Store16"/>
    <s v="Cod"/>
    <n v="193.1234"/>
    <n v="2"/>
    <n v="122"/>
    <n v="0.23"/>
    <x v="1"/>
    <x v="5"/>
    <x v="9"/>
    <x v="1"/>
    <x v="0"/>
    <x v="3"/>
  </r>
  <r>
    <s v="Sale160"/>
    <d v="2025-09-18T00:00:00"/>
    <s v="Cust1020"/>
    <x v="134"/>
    <n v="59"/>
    <x v="0"/>
    <s v="Lake Shaneburgh"/>
    <x v="37"/>
    <s v="USA"/>
    <s v="Prod70"/>
    <s v="Kitchen Storage Rack"/>
    <x v="3"/>
    <s v="Storage"/>
    <x v="7"/>
    <n v="138"/>
    <n v="89"/>
    <s v="Store18"/>
    <s v="Credit Card"/>
    <n v="1084.6812"/>
    <n v="2"/>
    <n v="623"/>
    <n v="0.21"/>
    <x v="3"/>
    <x v="8"/>
    <x v="14"/>
    <x v="1"/>
    <x v="0"/>
    <x v="2"/>
  </r>
  <r>
    <s v="Sale161"/>
    <d v="2025-03-13T00:00:00"/>
    <s v="Cust1058"/>
    <x v="62"/>
    <n v="51"/>
    <x v="0"/>
    <s v="Snowmouth"/>
    <x v="33"/>
    <s v="USA"/>
    <s v="Prod70"/>
    <s v="Kitchen Storage Rack"/>
    <x v="3"/>
    <s v="Storage"/>
    <x v="7"/>
    <n v="138"/>
    <n v="89"/>
    <s v="Store0"/>
    <s v="Paypal"/>
    <n v="455.601"/>
    <n v="1"/>
    <n v="480"/>
    <n v="0.13"/>
    <x v="3"/>
    <x v="2"/>
    <x v="6"/>
    <x v="1"/>
    <x v="0"/>
    <x v="1"/>
  </r>
  <r>
    <s v="Sale162"/>
    <d v="2023-12-16T00:00:00"/>
    <s v="Cust1298"/>
    <x v="82"/>
    <n v="64"/>
    <x v="0"/>
    <s v="New Joshuatown"/>
    <x v="17"/>
    <s v="USA"/>
    <s v="Prod73"/>
    <s v="Shin Guards – Adult"/>
    <x v="0"/>
    <s v="Team Sports"/>
    <x v="78"/>
    <n v="107"/>
    <n v="359"/>
    <s v="Store6"/>
    <s v="Paypal"/>
    <n v="952.84559999999999"/>
    <n v="3"/>
    <n v="369"/>
    <n v="0.05"/>
    <x v="3"/>
    <x v="0"/>
    <x v="16"/>
    <x v="2"/>
    <x v="0"/>
    <x v="1"/>
  </r>
  <r>
    <s v="Sale163"/>
    <d v="2025-07-13T00:00:00"/>
    <s v="Cust1076"/>
    <x v="135"/>
    <n v="37"/>
    <x v="0"/>
    <s v="Rodrigueztown"/>
    <x v="15"/>
    <s v="USA"/>
    <s v="Prod32"/>
    <s v="Vitamin C Face Serum"/>
    <x v="2"/>
    <s v="Skincare"/>
    <x v="79"/>
    <n v="284"/>
    <n v="244"/>
    <s v="Store1"/>
    <s v="Paypal"/>
    <n v="473.66070000000002"/>
    <n v="1"/>
    <n v="488"/>
    <n v="0.14000000000000001"/>
    <x v="0"/>
    <x v="4"/>
    <x v="8"/>
    <x v="1"/>
    <x v="0"/>
    <x v="0"/>
  </r>
  <r>
    <s v="Sale164"/>
    <d v="2024-05-06T00:00:00"/>
    <s v="Cust1276"/>
    <x v="16"/>
    <n v="38"/>
    <x v="0"/>
    <s v="Ericshire"/>
    <x v="8"/>
    <s v="USA"/>
    <s v="Prod54"/>
    <s v="Sports Stopwatch Pro"/>
    <x v="0"/>
    <s v="Accessories"/>
    <x v="59"/>
    <n v="435"/>
    <n v="185"/>
    <s v="Store12"/>
    <s v="Credit Card"/>
    <n v="485.55840000000001"/>
    <n v="4"/>
    <n v="164"/>
    <n v="0.03"/>
    <x v="0"/>
    <x v="9"/>
    <x v="18"/>
    <x v="2"/>
    <x v="0"/>
    <x v="0"/>
  </r>
  <r>
    <s v="Sale165"/>
    <d v="2024-08-04T00:00:00"/>
    <s v="Cust1073"/>
    <x v="136"/>
    <n v="56"/>
    <x v="1"/>
    <s v="Sandrastad"/>
    <x v="35"/>
    <s v="USA"/>
    <s v="Prod10"/>
    <s v="Ceramic Kitchen Bowl Set"/>
    <x v="3"/>
    <s v="Kitchen"/>
    <x v="31"/>
    <n v="299"/>
    <n v="308"/>
    <s v="Store17"/>
    <s v="Paypal"/>
    <n v="1741.557"/>
    <n v="3"/>
    <n v="708"/>
    <n v="0.26"/>
    <x v="0"/>
    <x v="1"/>
    <x v="1"/>
    <x v="1"/>
    <x v="0"/>
    <x v="2"/>
  </r>
  <r>
    <s v="Sale166"/>
    <d v="2023-12-09T00:00:00"/>
    <s v="Cust1295"/>
    <x v="137"/>
    <n v="19"/>
    <x v="1"/>
    <s v="North Michelleport"/>
    <x v="32"/>
    <s v="USA"/>
    <s v="Prod69"/>
    <s v="Men'S Sports Shorts"/>
    <x v="4"/>
    <s v="Bottoms"/>
    <x v="20"/>
    <n v="218"/>
    <n v="224"/>
    <s v="Store8"/>
    <s v="Cod"/>
    <n v="2343.4616000000001"/>
    <n v="4"/>
    <n v="714"/>
    <n v="0.18"/>
    <x v="1"/>
    <x v="0"/>
    <x v="2"/>
    <x v="2"/>
    <x v="1"/>
    <x v="3"/>
  </r>
  <r>
    <s v="Sale167"/>
    <d v="2025-07-28T00:00:00"/>
    <s v="Cust1415"/>
    <x v="138"/>
    <n v="26"/>
    <x v="1"/>
    <s v="Kramerview"/>
    <x v="41"/>
    <s v="USA"/>
    <s v="Prod79"/>
    <s v="Decorative Lamp Shade"/>
    <x v="3"/>
    <s v="Lighting"/>
    <x v="29"/>
    <n v="229"/>
    <n v="469"/>
    <s v="Store7"/>
    <s v="Credit Card"/>
    <n v="1620.8255999999999"/>
    <n v="4"/>
    <n v="422"/>
    <n v="0.18"/>
    <x v="2"/>
    <x v="0"/>
    <x v="4"/>
    <x v="2"/>
    <x v="1"/>
    <x v="2"/>
  </r>
  <r>
    <s v="Sale168"/>
    <d v="2024-06-19T00:00:00"/>
    <s v="Cust1108"/>
    <x v="139"/>
    <n v="38"/>
    <x v="0"/>
    <s v="Webstermouth"/>
    <x v="21"/>
    <s v="USA"/>
    <s v="Prod30"/>
    <s v="Stainless Steel Cutlery Set"/>
    <x v="3"/>
    <s v="Kitchen"/>
    <x v="37"/>
    <n v="20"/>
    <n v="57"/>
    <s v="Store9"/>
    <s v="Credit Card"/>
    <n v="798.55200000000002"/>
    <n v="1"/>
    <n v="998"/>
    <n v="0.04"/>
    <x v="2"/>
    <x v="0"/>
    <x v="11"/>
    <x v="1"/>
    <x v="0"/>
    <x v="3"/>
  </r>
  <r>
    <s v="Sale169"/>
    <d v="2024-01-22T00:00:00"/>
    <s v="Cust1373"/>
    <x v="140"/>
    <n v="37"/>
    <x v="1"/>
    <s v="Simpsonfort"/>
    <x v="17"/>
    <s v="USA"/>
    <s v="Prod72"/>
    <s v="Professional Jump Rope"/>
    <x v="0"/>
    <s v="Fitness"/>
    <x v="18"/>
    <n v="478"/>
    <n v="300"/>
    <s v="Store7"/>
    <s v="Cod"/>
    <n v="604.41920000000005"/>
    <n v="2"/>
    <n v="343"/>
    <n v="0.2"/>
    <x v="2"/>
    <x v="0"/>
    <x v="4"/>
    <x v="2"/>
    <x v="0"/>
    <x v="0"/>
  </r>
  <r>
    <s v="Sale170"/>
    <d v="2024-04-08T00:00:00"/>
    <s v="Cust1256"/>
    <x v="141"/>
    <n v="57"/>
    <x v="0"/>
    <s v="Lake Christopher"/>
    <x v="13"/>
    <s v="USA"/>
    <s v="Prod34"/>
    <s v="Gaming Mechanical Keyboard"/>
    <x v="1"/>
    <s v="Computer"/>
    <x v="13"/>
    <n v="419"/>
    <n v="86"/>
    <s v="Store6"/>
    <s v="Cod"/>
    <n v="109.5624"/>
    <n v="1"/>
    <n v="152"/>
    <n v="0.12"/>
    <x v="3"/>
    <x v="0"/>
    <x v="16"/>
    <x v="2"/>
    <x v="0"/>
    <x v="1"/>
  </r>
  <r>
    <s v="Sale171"/>
    <d v="2025-05-18T00:00:00"/>
    <s v="Cust1175"/>
    <x v="142"/>
    <n v="56"/>
    <x v="0"/>
    <s v="East Jessicaborough"/>
    <x v="22"/>
    <s v="USA"/>
    <s v="Prod49"/>
    <s v="Men'S Roll-On Perfume"/>
    <x v="2"/>
    <s v="Fragrance"/>
    <x v="2"/>
    <n v="43"/>
    <n v="267"/>
    <s v="Store11"/>
    <s v="Paypal"/>
    <n v="240.5592"/>
    <n v="1"/>
    <n v="325"/>
    <n v="0.28000000000000003"/>
    <x v="2"/>
    <x v="10"/>
    <x v="19"/>
    <x v="2"/>
    <x v="0"/>
    <x v="1"/>
  </r>
  <r>
    <s v="Sale172"/>
    <d v="2023-12-07T00:00:00"/>
    <s v="Cust1344"/>
    <x v="33"/>
    <n v="39"/>
    <x v="0"/>
    <s v="West Victoriaborough"/>
    <x v="23"/>
    <s v="USA"/>
    <s v="Prod89"/>
    <s v="Face Foundation Kit"/>
    <x v="2"/>
    <s v="Makeup"/>
    <x v="41"/>
    <n v="183"/>
    <n v="457"/>
    <s v="Store10"/>
    <s v="Cod"/>
    <n v="1241.8800000000001"/>
    <n v="2"/>
    <n v="828"/>
    <n v="0.26"/>
    <x v="3"/>
    <x v="4"/>
    <x v="15"/>
    <x v="2"/>
    <x v="0"/>
    <x v="0"/>
  </r>
  <r>
    <s v="Sale173"/>
    <d v="2024-01-23T00:00:00"/>
    <s v="Cust1485"/>
    <x v="143"/>
    <n v="46"/>
    <x v="1"/>
    <s v="East Dillonview"/>
    <x v="45"/>
    <s v="USA"/>
    <s v="Prod26"/>
    <s v="Wireless Bluetooth Speaker"/>
    <x v="1"/>
    <s v="Audio"/>
    <x v="33"/>
    <n v="322"/>
    <n v="213"/>
    <s v="Store2"/>
    <s v="Cod"/>
    <n v="1068.2460000000001"/>
    <n v="2"/>
    <n v="593"/>
    <n v="0.25"/>
    <x v="2"/>
    <x v="0"/>
    <x v="17"/>
    <x v="0"/>
    <x v="0"/>
    <x v="3"/>
  </r>
  <r>
    <s v="Sale174"/>
    <d v="2023-12-07T00:00:00"/>
    <s v="Cust1293"/>
    <x v="144"/>
    <n v="56"/>
    <x v="1"/>
    <s v="North Daniel"/>
    <x v="38"/>
    <s v="USA"/>
    <s v="Prod20"/>
    <s v="Outdoor Sports Water Bottle"/>
    <x v="0"/>
    <s v="Accessories"/>
    <x v="42"/>
    <n v="132"/>
    <n v="275"/>
    <s v="Store7"/>
    <s v="Cod"/>
    <n v="2873.864"/>
    <n v="4"/>
    <n v="756"/>
    <n v="0.1"/>
    <x v="2"/>
    <x v="0"/>
    <x v="4"/>
    <x v="2"/>
    <x v="0"/>
    <x v="1"/>
  </r>
  <r>
    <s v="Sale175"/>
    <d v="2024-12-15T00:00:00"/>
    <s v="Cust1377"/>
    <x v="145"/>
    <n v="39"/>
    <x v="1"/>
    <s v="Nathanshire"/>
    <x v="17"/>
    <s v="USA"/>
    <s v="Prod92"/>
    <s v="Microwave Oven"/>
    <x v="3"/>
    <s v="Appliances"/>
    <x v="80"/>
    <n v="447"/>
    <n v="191"/>
    <s v="Store1"/>
    <s v="Credit Card"/>
    <n v="1217.1579999999999"/>
    <n v="2"/>
    <n v="708"/>
    <n v="0.05"/>
    <x v="0"/>
    <x v="4"/>
    <x v="8"/>
    <x v="1"/>
    <x v="0"/>
    <x v="0"/>
  </r>
  <r>
    <s v="Sale176"/>
    <d v="2024-03-20T00:00:00"/>
    <s v="Cust1128"/>
    <x v="146"/>
    <n v="45"/>
    <x v="0"/>
    <s v="East Ellen"/>
    <x v="13"/>
    <s v="USA"/>
    <s v="Prod25"/>
    <s v="Women'S Scarf Set"/>
    <x v="4"/>
    <s v="Accessories"/>
    <x v="60"/>
    <n v="174"/>
    <n v="268"/>
    <s v="Store15"/>
    <s v="Paypal"/>
    <n v="617.29200000000003"/>
    <n v="1"/>
    <n v="857"/>
    <n v="0.14000000000000001"/>
    <x v="0"/>
    <x v="6"/>
    <x v="10"/>
    <x v="1"/>
    <x v="0"/>
    <x v="2"/>
  </r>
  <r>
    <s v="Sale177"/>
    <d v="2025-01-13T00:00:00"/>
    <s v="Cust1499"/>
    <x v="147"/>
    <n v="27"/>
    <x v="1"/>
    <s v="East Valerieview"/>
    <x v="47"/>
    <s v="USA"/>
    <s v="Prod55"/>
    <s v="Ceramic Plant Pot"/>
    <x v="3"/>
    <s v="Decor"/>
    <x v="76"/>
    <n v="82"/>
    <n v="275"/>
    <s v="Store8"/>
    <s v="Paypal"/>
    <n v="75.84"/>
    <n v="1"/>
    <n v="79"/>
    <n v="0.28000000000000003"/>
    <x v="1"/>
    <x v="0"/>
    <x v="2"/>
    <x v="2"/>
    <x v="1"/>
    <x v="1"/>
  </r>
  <r>
    <s v="Sale178"/>
    <d v="2025-08-16T00:00:00"/>
    <s v="Cust1066"/>
    <x v="148"/>
    <n v="27"/>
    <x v="1"/>
    <s v="South Aaronside"/>
    <x v="21"/>
    <s v="USA"/>
    <s v="Prod94"/>
    <s v="Vitamin E Body Lotion"/>
    <x v="2"/>
    <s v="Skincare"/>
    <x v="32"/>
    <n v="358"/>
    <n v="213"/>
    <s v="Store5"/>
    <s v="Cod"/>
    <n v="2555.64"/>
    <n v="4"/>
    <n v="639"/>
    <n v="0.04"/>
    <x v="0"/>
    <x v="0"/>
    <x v="3"/>
    <x v="0"/>
    <x v="1"/>
    <x v="2"/>
  </r>
  <r>
    <s v="Sale179"/>
    <d v="2025-06-04T00:00:00"/>
    <s v="Cust1081"/>
    <x v="149"/>
    <n v="34"/>
    <x v="1"/>
    <s v="South David"/>
    <x v="28"/>
    <s v="USA"/>
    <s v="Prod45"/>
    <s v="High-Grip Football"/>
    <x v="0"/>
    <s v="Team Sports"/>
    <x v="49"/>
    <n v="319"/>
    <n v="114"/>
    <s v="Store0"/>
    <s v="Credit Card"/>
    <n v="762.3682"/>
    <n v="2"/>
    <n v="522"/>
    <n v="0"/>
    <x v="3"/>
    <x v="2"/>
    <x v="6"/>
    <x v="1"/>
    <x v="0"/>
    <x v="1"/>
  </r>
  <r>
    <s v="Sale180"/>
    <d v="2023-11-05T00:00:00"/>
    <s v="Cust1478"/>
    <x v="150"/>
    <n v="59"/>
    <x v="0"/>
    <s v="West Sarah"/>
    <x v="34"/>
    <s v="USA"/>
    <s v="Prod39"/>
    <s v="Portable Power Bank"/>
    <x v="1"/>
    <s v="Mobile"/>
    <x v="11"/>
    <n v="326"/>
    <n v="301"/>
    <s v="Store12"/>
    <s v="Credit Card"/>
    <n v="2089.8951000000002"/>
    <n v="3"/>
    <n v="954"/>
    <n v="0.27"/>
    <x v="0"/>
    <x v="9"/>
    <x v="18"/>
    <x v="2"/>
    <x v="0"/>
    <x v="0"/>
  </r>
  <r>
    <s v="Sale181"/>
    <d v="2025-02-22T00:00:00"/>
    <s v="Cust1462"/>
    <x v="151"/>
    <n v="34"/>
    <x v="1"/>
    <s v="Burkefurt"/>
    <x v="35"/>
    <s v="USA"/>
    <s v="Prod33"/>
    <s v="Modern Wall Clock"/>
    <x v="3"/>
    <s v="Decor"/>
    <x v="9"/>
    <n v="180"/>
    <n v="305"/>
    <s v="Store13"/>
    <s v="Paypal"/>
    <n v="137.49600000000001"/>
    <n v="3"/>
    <n v="54"/>
    <n v="0.27"/>
    <x v="3"/>
    <x v="7"/>
    <x v="13"/>
    <x v="1"/>
    <x v="0"/>
    <x v="2"/>
  </r>
  <r>
    <s v="Sale182"/>
    <d v="2025-04-06T00:00:00"/>
    <s v="Cust1396"/>
    <x v="21"/>
    <n v="25"/>
    <x v="1"/>
    <s v="Parkerview"/>
    <x v="14"/>
    <s v="USA"/>
    <s v="Prod34"/>
    <s v="Gaming Mechanical Keyboard"/>
    <x v="1"/>
    <s v="Computer"/>
    <x v="13"/>
    <n v="419"/>
    <n v="86"/>
    <s v="Store0"/>
    <s v="Cod"/>
    <n v="2908.1696000000002"/>
    <n v="4"/>
    <n v="742"/>
    <n v="0.15"/>
    <x v="3"/>
    <x v="2"/>
    <x v="6"/>
    <x v="1"/>
    <x v="1"/>
    <x v="2"/>
  </r>
  <r>
    <s v="Sale183"/>
    <d v="2024-10-29T00:00:00"/>
    <s v="Cust1033"/>
    <x v="152"/>
    <n v="25"/>
    <x v="0"/>
    <s v="Tristanton"/>
    <x v="15"/>
    <s v="USA"/>
    <s v="Prod46"/>
    <s v="Men'S Winter Jacket"/>
    <x v="4"/>
    <s v="Outerwear"/>
    <x v="54"/>
    <n v="167"/>
    <n v="296"/>
    <s v="Store3"/>
    <s v="Paypal"/>
    <n v="541.6191"/>
    <n v="1"/>
    <n v="547"/>
    <n v="0.02"/>
    <x v="0"/>
    <x v="0"/>
    <x v="0"/>
    <x v="0"/>
    <x v="1"/>
    <x v="1"/>
  </r>
  <r>
    <s v="Sale184"/>
    <d v="2025-01-29T00:00:00"/>
    <s v="Cust1489"/>
    <x v="153"/>
    <n v="42"/>
    <x v="1"/>
    <s v="Lake Elizabethside"/>
    <x v="30"/>
    <s v="USA"/>
    <s v="Prod89"/>
    <s v="Face Foundation Kit"/>
    <x v="2"/>
    <s v="Makeup"/>
    <x v="41"/>
    <n v="183"/>
    <n v="457"/>
    <s v="Store3"/>
    <s v="Paypal"/>
    <n v="678.84100000000001"/>
    <n v="1"/>
    <n v="789"/>
    <n v="0.01"/>
    <x v="0"/>
    <x v="0"/>
    <x v="0"/>
    <x v="0"/>
    <x v="0"/>
    <x v="2"/>
  </r>
  <r>
    <s v="Sale185"/>
    <d v="2024-03-03T00:00:00"/>
    <s v="Cust1428"/>
    <x v="154"/>
    <n v="27"/>
    <x v="1"/>
    <s v="Hartmouth"/>
    <x v="38"/>
    <s v="USA"/>
    <s v="Prod63"/>
    <s v="Organic Sunscreen Lotion"/>
    <x v="2"/>
    <s v="Skincare"/>
    <x v="81"/>
    <n v="267"/>
    <n v="458"/>
    <s v="Store3"/>
    <s v="Cod"/>
    <n v="1301.6094000000001"/>
    <n v="3"/>
    <n v="477"/>
    <n v="0.14000000000000001"/>
    <x v="0"/>
    <x v="0"/>
    <x v="0"/>
    <x v="0"/>
    <x v="1"/>
    <x v="3"/>
  </r>
  <r>
    <s v="Sale186"/>
    <d v="2024-11-04T00:00:00"/>
    <s v="Cust1453"/>
    <x v="32"/>
    <n v="62"/>
    <x v="1"/>
    <s v="Lake Carolyn"/>
    <x v="22"/>
    <s v="USA"/>
    <s v="Prod79"/>
    <s v="Decorative Lamp Shade"/>
    <x v="3"/>
    <s v="Lighting"/>
    <x v="29"/>
    <n v="229"/>
    <n v="469"/>
    <s v="Store18"/>
    <s v="Paypal"/>
    <n v="968.17920000000004"/>
    <n v="2"/>
    <n v="504"/>
    <n v="0.09"/>
    <x v="3"/>
    <x v="8"/>
    <x v="14"/>
    <x v="1"/>
    <x v="0"/>
    <x v="1"/>
  </r>
  <r>
    <s v="Sale187"/>
    <d v="2024-09-03T00:00:00"/>
    <s v="Cust1272"/>
    <x v="155"/>
    <n v="48"/>
    <x v="1"/>
    <s v="Welchview"/>
    <x v="24"/>
    <s v="USA"/>
    <s v="Prod81"/>
    <s v="Badminton Racket Set"/>
    <x v="0"/>
    <s v="Equipment"/>
    <x v="82"/>
    <n v="286"/>
    <n v="358"/>
    <s v="Store6"/>
    <s v="Cod"/>
    <n v="1087.6733999999999"/>
    <n v="2"/>
    <n v="549"/>
    <n v="0.04"/>
    <x v="3"/>
    <x v="0"/>
    <x v="16"/>
    <x v="2"/>
    <x v="0"/>
    <x v="0"/>
  </r>
  <r>
    <s v="Sale188"/>
    <d v="2024-04-29T00:00:00"/>
    <s v="Cust1382"/>
    <x v="156"/>
    <n v="20"/>
    <x v="1"/>
    <s v="Novakstad"/>
    <x v="24"/>
    <s v="USA"/>
    <s v="Prod4"/>
    <s v="Women'S Yoga Pants"/>
    <x v="4"/>
    <s v="Bottoms"/>
    <x v="83"/>
    <n v="306"/>
    <n v="487"/>
    <s v="Store3"/>
    <s v="Credit Card"/>
    <n v="1786.2336"/>
    <n v="3"/>
    <n v="620"/>
    <n v="0.01"/>
    <x v="0"/>
    <x v="0"/>
    <x v="0"/>
    <x v="0"/>
    <x v="1"/>
    <x v="0"/>
  </r>
  <r>
    <s v="Sale189"/>
    <d v="2024-04-29T00:00:00"/>
    <s v="Cust1091"/>
    <x v="157"/>
    <n v="29"/>
    <x v="1"/>
    <s v="South Amandahaven"/>
    <x v="28"/>
    <s v="USA"/>
    <s v="Prod46"/>
    <s v="Men'S Winter Jacket"/>
    <x v="4"/>
    <s v="Outerwear"/>
    <x v="54"/>
    <n v="167"/>
    <n v="296"/>
    <s v="Store3"/>
    <s v="Cod"/>
    <n v="522.68399999999997"/>
    <n v="1"/>
    <n v="581"/>
    <n v="0.04"/>
    <x v="0"/>
    <x v="0"/>
    <x v="0"/>
    <x v="0"/>
    <x v="1"/>
    <x v="2"/>
  </r>
  <r>
    <s v="Sale190"/>
    <d v="2025-04-28T00:00:00"/>
    <s v="Cust1334"/>
    <x v="158"/>
    <n v="50"/>
    <x v="1"/>
    <s v="Donaldsontown"/>
    <x v="40"/>
    <s v="USA"/>
    <s v="Prod71"/>
    <s v="Hair Repair Oil Treatment"/>
    <x v="2"/>
    <s v="Haircare"/>
    <x v="51"/>
    <n v="214"/>
    <n v="383"/>
    <s v="Store9"/>
    <s v="Paypal"/>
    <n v="1146.9390000000001"/>
    <n v="3"/>
    <n v="445"/>
    <n v="0.1"/>
    <x v="2"/>
    <x v="0"/>
    <x v="11"/>
    <x v="1"/>
    <x v="0"/>
    <x v="2"/>
  </r>
  <r>
    <s v="Sale191"/>
    <d v="2024-06-16T00:00:00"/>
    <s v="Cust1138"/>
    <x v="159"/>
    <n v="43"/>
    <x v="0"/>
    <s v="Lake Michael"/>
    <x v="45"/>
    <s v="USA"/>
    <s v="Prod46"/>
    <s v="Men'S Winter Jacket"/>
    <x v="4"/>
    <s v="Outerwear"/>
    <x v="54"/>
    <n v="167"/>
    <n v="296"/>
    <s v="Store18"/>
    <s v="Paypal"/>
    <n v="780.75300000000004"/>
    <n v="1"/>
    <n v="805"/>
    <n v="0.14000000000000001"/>
    <x v="3"/>
    <x v="8"/>
    <x v="14"/>
    <x v="1"/>
    <x v="0"/>
    <x v="0"/>
  </r>
  <r>
    <s v="Sale192"/>
    <d v="2024-11-21T00:00:00"/>
    <s v="Cust1424"/>
    <x v="160"/>
    <n v="53"/>
    <x v="0"/>
    <s v="Lake Alexandra"/>
    <x v="29"/>
    <s v="USA"/>
    <s v="Prod92"/>
    <s v="Microwave Oven"/>
    <x v="3"/>
    <s v="Appliances"/>
    <x v="80"/>
    <n v="447"/>
    <n v="191"/>
    <s v="Store14"/>
    <s v="Cod"/>
    <n v="922.20749999999998"/>
    <n v="3"/>
    <n v="362"/>
    <n v="0.03"/>
    <x v="2"/>
    <x v="3"/>
    <x v="7"/>
    <x v="0"/>
    <x v="0"/>
    <x v="3"/>
  </r>
  <r>
    <s v="Sale193"/>
    <d v="2025-04-16T00:00:00"/>
    <s v="Cust1162"/>
    <x v="58"/>
    <n v="37"/>
    <x v="0"/>
    <s v="Palmerbury"/>
    <x v="3"/>
    <s v="USA"/>
    <s v="Prod7"/>
    <s v="Led Table Lamp"/>
    <x v="3"/>
    <s v="Lighting"/>
    <x v="84"/>
    <n v="219"/>
    <n v="170"/>
    <s v="Store4"/>
    <s v="Credit Card"/>
    <n v="263.60719999999998"/>
    <n v="1"/>
    <n v="272"/>
    <n v="0.15"/>
    <x v="2"/>
    <x v="0"/>
    <x v="5"/>
    <x v="2"/>
    <x v="0"/>
    <x v="2"/>
  </r>
  <r>
    <s v="Sale194"/>
    <d v="2024-11-22T00:00:00"/>
    <s v="Cust1323"/>
    <x v="161"/>
    <n v="64"/>
    <x v="1"/>
    <s v="Whiteport"/>
    <x v="29"/>
    <s v="USA"/>
    <s v="Prod49"/>
    <s v="Men'S Roll-On Perfume"/>
    <x v="2"/>
    <s v="Fragrance"/>
    <x v="2"/>
    <n v="43"/>
    <n v="267"/>
    <s v="Store10"/>
    <s v="Cod"/>
    <n v="2184.5819999999999"/>
    <n v="3"/>
    <n v="958"/>
    <n v="0.03"/>
    <x v="3"/>
    <x v="4"/>
    <x v="15"/>
    <x v="2"/>
    <x v="0"/>
    <x v="1"/>
  </r>
  <r>
    <s v="Sale195"/>
    <d v="2023-12-30T00:00:00"/>
    <s v="Cust1427"/>
    <x v="114"/>
    <n v="18"/>
    <x v="1"/>
    <s v="South Robert"/>
    <x v="17"/>
    <s v="USA"/>
    <s v="Prod60"/>
    <s v="Luxury Perfume Spray"/>
    <x v="2"/>
    <s v="Fragrance"/>
    <x v="17"/>
    <n v="483"/>
    <n v="444"/>
    <s v="Store17"/>
    <s v="Credit Card"/>
    <n v="862.51430000000005"/>
    <n v="1"/>
    <n v="889"/>
    <n v="0.24"/>
    <x v="0"/>
    <x v="1"/>
    <x v="1"/>
    <x v="1"/>
    <x v="2"/>
    <x v="0"/>
  </r>
  <r>
    <s v="Sale196"/>
    <d v="2025-09-04T00:00:00"/>
    <s v="Cust1464"/>
    <x v="9"/>
    <n v="45"/>
    <x v="1"/>
    <s v="Grayland"/>
    <x v="7"/>
    <s v="USA"/>
    <s v="Prod57"/>
    <s v="Foam Roller"/>
    <x v="0"/>
    <s v="Fitness"/>
    <x v="71"/>
    <n v="31"/>
    <n v="138"/>
    <s v="Store16"/>
    <s v="Cod"/>
    <n v="2620.7460000000001"/>
    <n v="4"/>
    <n v="690"/>
    <n v="0.03"/>
    <x v="1"/>
    <x v="5"/>
    <x v="9"/>
    <x v="1"/>
    <x v="0"/>
    <x v="1"/>
  </r>
  <r>
    <s v="Sale197"/>
    <d v="2023-10-28T00:00:00"/>
    <s v="Cust1135"/>
    <x v="162"/>
    <n v="33"/>
    <x v="1"/>
    <s v="Gonzalezbury"/>
    <x v="20"/>
    <s v="USA"/>
    <s v="Prod44"/>
    <s v="Adjustable Jump Rope"/>
    <x v="0"/>
    <s v="Fitness"/>
    <x v="38"/>
    <n v="167"/>
    <n v="316"/>
    <s v="Store11"/>
    <s v="Paypal"/>
    <n v="525.00279999999998"/>
    <n v="1"/>
    <n v="541"/>
    <n v="0.05"/>
    <x v="2"/>
    <x v="10"/>
    <x v="19"/>
    <x v="2"/>
    <x v="0"/>
    <x v="1"/>
  </r>
  <r>
    <s v="Sale198"/>
    <d v="2024-11-04T00:00:00"/>
    <s v="Cust1448"/>
    <x v="163"/>
    <n v="64"/>
    <x v="1"/>
    <s v="Smithville"/>
    <x v="0"/>
    <s v="USA"/>
    <s v="Prod81"/>
    <s v="Badminton Racket Set"/>
    <x v="0"/>
    <s v="Equipment"/>
    <x v="82"/>
    <n v="286"/>
    <n v="358"/>
    <s v="Store6"/>
    <s v="Paypal"/>
    <n v="381.95639999999997"/>
    <n v="1"/>
    <n v="455"/>
    <n v="0.03"/>
    <x v="3"/>
    <x v="0"/>
    <x v="16"/>
    <x v="2"/>
    <x v="0"/>
    <x v="3"/>
  </r>
  <r>
    <s v="Sale199"/>
    <d v="2024-12-20T00:00:00"/>
    <s v="Cust1038"/>
    <x v="164"/>
    <n v="35"/>
    <x v="1"/>
    <s v="Brownport"/>
    <x v="16"/>
    <s v="USA"/>
    <s v="Prod66"/>
    <s v="Women'S Hair Dryer Brush"/>
    <x v="2"/>
    <s v="Haircare"/>
    <x v="73"/>
    <n v="340"/>
    <n v="177"/>
    <s v="Store5"/>
    <s v="Credit Card"/>
    <n v="588.49239999999998"/>
    <n v="2"/>
    <n v="398"/>
    <n v="0.16"/>
    <x v="0"/>
    <x v="0"/>
    <x v="3"/>
    <x v="0"/>
    <x v="0"/>
    <x v="3"/>
  </r>
  <r>
    <s v="Sale200"/>
    <d v="2025-03-09T00:00:00"/>
    <s v="Cust1170"/>
    <x v="165"/>
    <n v="18"/>
    <x v="0"/>
    <s v="New Joseph"/>
    <x v="6"/>
    <s v="USA"/>
    <s v="Prod83"/>
    <s v="Hydrating Face Cleanser"/>
    <x v="2"/>
    <s v="Skincare"/>
    <x v="50"/>
    <n v="317"/>
    <n v="159"/>
    <s v="Store6"/>
    <s v="Paypal"/>
    <n v="1661.8032000000001"/>
    <n v="3"/>
    <n v="749"/>
    <n v="0.26"/>
    <x v="3"/>
    <x v="0"/>
    <x v="16"/>
    <x v="2"/>
    <x v="2"/>
    <x v="0"/>
  </r>
  <r>
    <s v="Sale201"/>
    <d v="2025-03-26T00:00:00"/>
    <s v="Cust1144"/>
    <x v="20"/>
    <n v="62"/>
    <x v="1"/>
    <s v="North Anthonychester"/>
    <x v="8"/>
    <s v="USA"/>
    <s v="Prod33"/>
    <s v="Modern Wall Clock"/>
    <x v="3"/>
    <s v="Decor"/>
    <x v="9"/>
    <n v="180"/>
    <n v="305"/>
    <s v="Store4"/>
    <s v="Credit Card"/>
    <n v="752.86199999999997"/>
    <n v="1"/>
    <n v="886"/>
    <n v="0.26"/>
    <x v="2"/>
    <x v="0"/>
    <x v="5"/>
    <x v="2"/>
    <x v="0"/>
    <x v="3"/>
  </r>
  <r>
    <s v="Sale202"/>
    <d v="2025-04-03T00:00:00"/>
    <s v="Cust1108"/>
    <x v="139"/>
    <n v="38"/>
    <x v="0"/>
    <s v="Webstermouth"/>
    <x v="21"/>
    <s v="USA"/>
    <s v="Prod62"/>
    <s v="Laptop Cooling Pad"/>
    <x v="1"/>
    <s v="Computer"/>
    <x v="85"/>
    <n v="86"/>
    <n v="222"/>
    <s v="Store1"/>
    <s v="Cod"/>
    <n v="1175.2416000000001"/>
    <n v="4"/>
    <n v="408"/>
    <n v="0.15"/>
    <x v="0"/>
    <x v="4"/>
    <x v="8"/>
    <x v="1"/>
    <x v="0"/>
    <x v="3"/>
  </r>
  <r>
    <s v="Sale203"/>
    <d v="2024-02-05T00:00:00"/>
    <s v="Cust1472"/>
    <x v="166"/>
    <n v="42"/>
    <x v="0"/>
    <s v="Tylermouth"/>
    <x v="43"/>
    <s v="USA"/>
    <s v="Prod34"/>
    <s v="Gaming Mechanical Keyboard"/>
    <x v="1"/>
    <s v="Computer"/>
    <x v="13"/>
    <n v="419"/>
    <n v="86"/>
    <s v="Store9"/>
    <s v="Paypal"/>
    <n v="859.7808"/>
    <n v="2"/>
    <n v="597"/>
    <n v="0.28000000000000003"/>
    <x v="2"/>
    <x v="0"/>
    <x v="11"/>
    <x v="1"/>
    <x v="0"/>
    <x v="2"/>
  </r>
  <r>
    <s v="Sale204"/>
    <d v="2024-06-22T00:00:00"/>
    <s v="Cust1022"/>
    <x v="127"/>
    <n v="33"/>
    <x v="1"/>
    <s v="Michaelton"/>
    <x v="22"/>
    <s v="USA"/>
    <s v="Prod67"/>
    <s v="Smart Led Light Strip"/>
    <x v="1"/>
    <s v="Accessories"/>
    <x v="22"/>
    <n v="349"/>
    <n v="476"/>
    <s v="Store9"/>
    <s v="Cod"/>
    <n v="1909.9608000000001"/>
    <n v="3"/>
    <n v="723"/>
    <n v="0.28000000000000003"/>
    <x v="2"/>
    <x v="0"/>
    <x v="11"/>
    <x v="1"/>
    <x v="0"/>
    <x v="2"/>
  </r>
  <r>
    <s v="Sale205"/>
    <d v="2025-08-14T00:00:00"/>
    <s v="Cust1437"/>
    <x v="167"/>
    <n v="47"/>
    <x v="1"/>
    <s v="East Davidmouth"/>
    <x v="21"/>
    <s v="USA"/>
    <s v="Prod88"/>
    <s v="Sports Wrist Sweatbands"/>
    <x v="0"/>
    <s v="Accessories"/>
    <x v="12"/>
    <n v="131"/>
    <n v="232"/>
    <s v="Store5"/>
    <s v="Credit Card"/>
    <n v="374.34539999999998"/>
    <n v="1"/>
    <n v="480"/>
    <n v="0.12"/>
    <x v="0"/>
    <x v="0"/>
    <x v="3"/>
    <x v="0"/>
    <x v="0"/>
    <x v="1"/>
  </r>
  <r>
    <s v="Sale206"/>
    <d v="2024-06-02T00:00:00"/>
    <s v="Cust1243"/>
    <x v="128"/>
    <n v="56"/>
    <x v="1"/>
    <s v="North Nicholas"/>
    <x v="11"/>
    <s v="USA"/>
    <s v="Prod34"/>
    <s v="Gaming Mechanical Keyboard"/>
    <x v="1"/>
    <s v="Computer"/>
    <x v="13"/>
    <n v="419"/>
    <n v="86"/>
    <s v="Store16"/>
    <s v="Cod"/>
    <n v="1146.4795999999999"/>
    <n v="4"/>
    <n v="363"/>
    <n v="0.22"/>
    <x v="1"/>
    <x v="5"/>
    <x v="9"/>
    <x v="1"/>
    <x v="0"/>
    <x v="0"/>
  </r>
  <r>
    <s v="Sale207"/>
    <d v="2024-12-14T00:00:00"/>
    <s v="Cust1185"/>
    <x v="168"/>
    <n v="54"/>
    <x v="1"/>
    <s v="North Kellyberg"/>
    <x v="19"/>
    <s v="USA"/>
    <s v="Prod79"/>
    <s v="Decorative Lamp Shade"/>
    <x v="3"/>
    <s v="Lighting"/>
    <x v="29"/>
    <n v="229"/>
    <n v="469"/>
    <s v="Store3"/>
    <s v="Paypal"/>
    <n v="125.8389"/>
    <n v="1"/>
    <n v="127"/>
    <n v="0.21"/>
    <x v="0"/>
    <x v="0"/>
    <x v="0"/>
    <x v="0"/>
    <x v="0"/>
    <x v="1"/>
  </r>
  <r>
    <s v="Sale208"/>
    <d v="2024-04-29T00:00:00"/>
    <s v="Cust1184"/>
    <x v="169"/>
    <n v="46"/>
    <x v="1"/>
    <s v="Port Sherryview"/>
    <x v="16"/>
    <s v="USA"/>
    <s v="Prod34"/>
    <s v="Gaming Mechanical Keyboard"/>
    <x v="1"/>
    <s v="Computer"/>
    <x v="13"/>
    <n v="419"/>
    <n v="86"/>
    <s v="Store17"/>
    <s v="Credit Card"/>
    <n v="3576.0383999999999"/>
    <n v="4"/>
    <n v="931"/>
    <n v="0.01"/>
    <x v="0"/>
    <x v="1"/>
    <x v="1"/>
    <x v="1"/>
    <x v="0"/>
    <x v="2"/>
  </r>
  <r>
    <s v="Sale209"/>
    <d v="2023-10-25T00:00:00"/>
    <s v="Cust1371"/>
    <x v="170"/>
    <n v="21"/>
    <x v="1"/>
    <s v="Port Crystal"/>
    <x v="21"/>
    <s v="USA"/>
    <s v="Prod67"/>
    <s v="Smart Led Light Strip"/>
    <x v="1"/>
    <s v="Accessories"/>
    <x v="22"/>
    <n v="349"/>
    <n v="476"/>
    <s v="Store8"/>
    <s v="Paypal"/>
    <n v="595.97760000000005"/>
    <n v="1"/>
    <n v="621"/>
    <n v="0.04"/>
    <x v="1"/>
    <x v="0"/>
    <x v="2"/>
    <x v="2"/>
    <x v="1"/>
    <x v="1"/>
  </r>
  <r>
    <s v="Sale210"/>
    <d v="2024-07-24T00:00:00"/>
    <s v="Cust1094"/>
    <x v="18"/>
    <n v="43"/>
    <x v="1"/>
    <s v="New Amyport"/>
    <x v="8"/>
    <s v="USA"/>
    <s v="Prod50"/>
    <s v="Boxing Hand Wraps"/>
    <x v="0"/>
    <s v="Fitness"/>
    <x v="57"/>
    <n v="190"/>
    <n v="260"/>
    <s v="Store2"/>
    <s v="Cod"/>
    <n v="600.97979999999995"/>
    <n v="1"/>
    <n v="823"/>
    <n v="0.04"/>
    <x v="2"/>
    <x v="0"/>
    <x v="17"/>
    <x v="0"/>
    <x v="0"/>
    <x v="0"/>
  </r>
  <r>
    <s v="Sale211"/>
    <d v="2025-05-30T00:00:00"/>
    <s v="Cust1012"/>
    <x v="171"/>
    <n v="55"/>
    <x v="1"/>
    <s v="North Kathryn"/>
    <x v="32"/>
    <s v="USA"/>
    <s v="Prod27"/>
    <s v="Decorative Floor Vase"/>
    <x v="3"/>
    <s v="Decor"/>
    <x v="16"/>
    <n v="317"/>
    <n v="378"/>
    <s v="Store8"/>
    <s v="Cod"/>
    <n v="1491.4119000000001"/>
    <n v="3"/>
    <n v="681"/>
    <n v="0.27"/>
    <x v="1"/>
    <x v="0"/>
    <x v="2"/>
    <x v="2"/>
    <x v="0"/>
    <x v="1"/>
  </r>
  <r>
    <s v="Sale212"/>
    <d v="2025-10-12T00:00:00"/>
    <s v="Cust1442"/>
    <x v="172"/>
    <n v="42"/>
    <x v="1"/>
    <s v="North Maryfort"/>
    <x v="47"/>
    <s v="USA"/>
    <s v="Prod56"/>
    <s v="Premium Blanket Throw"/>
    <x v="3"/>
    <s v="Decor"/>
    <x v="6"/>
    <n v="461"/>
    <n v="190"/>
    <s v="Store19"/>
    <s v="Credit Card"/>
    <n v="417.00839999999999"/>
    <n v="4"/>
    <n v="120"/>
    <n v="0.27"/>
    <x v="3"/>
    <x v="0"/>
    <x v="12"/>
    <x v="2"/>
    <x v="0"/>
    <x v="3"/>
  </r>
  <r>
    <s v="Sale213"/>
    <d v="2024-01-23T00:00:00"/>
    <s v="Cust1307"/>
    <x v="131"/>
    <n v="56"/>
    <x v="1"/>
    <s v="West Patriciaview"/>
    <x v="4"/>
    <s v="USA"/>
    <s v="Prod78"/>
    <s v="Essential Oil Diffuser"/>
    <x v="3"/>
    <s v="Decor"/>
    <x v="36"/>
    <n v="325"/>
    <n v="400"/>
    <s v="Store2"/>
    <s v="Paypal"/>
    <n v="558.39020000000005"/>
    <n v="1"/>
    <n v="576"/>
    <n v="0.13"/>
    <x v="2"/>
    <x v="0"/>
    <x v="17"/>
    <x v="0"/>
    <x v="0"/>
    <x v="3"/>
  </r>
  <r>
    <s v="Sale214"/>
    <d v="2025-10-13T00:00:00"/>
    <s v="Cust1199"/>
    <x v="173"/>
    <n v="46"/>
    <x v="0"/>
    <s v="North Briannamouth"/>
    <x v="3"/>
    <s v="USA"/>
    <s v="Prod48"/>
    <s v="Car Dashboard Phone Holder"/>
    <x v="1"/>
    <s v="Accessories"/>
    <x v="70"/>
    <n v="178"/>
    <n v="103"/>
    <s v="Store16"/>
    <s v="Credit Card"/>
    <n v="574.12159999999994"/>
    <n v="1"/>
    <n v="776"/>
    <n v="0.03"/>
    <x v="1"/>
    <x v="5"/>
    <x v="9"/>
    <x v="1"/>
    <x v="0"/>
    <x v="3"/>
  </r>
  <r>
    <s v="Sale215"/>
    <d v="2024-03-05T00:00:00"/>
    <s v="Cust1443"/>
    <x v="13"/>
    <n v="51"/>
    <x v="0"/>
    <s v="New Donnabury"/>
    <x v="11"/>
    <s v="USA"/>
    <s v="Prod14"/>
    <s v="Decorative Wall Mirror"/>
    <x v="3"/>
    <s v="Decor"/>
    <x v="66"/>
    <n v="48"/>
    <n v="439"/>
    <s v="Store9"/>
    <s v="Credit Card"/>
    <n v="907.52549999999997"/>
    <n v="3"/>
    <n v="318"/>
    <n v="0.26"/>
    <x v="2"/>
    <x v="0"/>
    <x v="11"/>
    <x v="1"/>
    <x v="0"/>
    <x v="2"/>
  </r>
  <r>
    <s v="Sale216"/>
    <d v="2025-07-16T00:00:00"/>
    <s v="Cust1153"/>
    <x v="174"/>
    <n v="31"/>
    <x v="0"/>
    <s v="New Leahfurt"/>
    <x v="16"/>
    <s v="USA"/>
    <s v="Prod72"/>
    <s v="Professional Jump Rope"/>
    <x v="0"/>
    <s v="Fitness"/>
    <x v="18"/>
    <n v="478"/>
    <n v="300"/>
    <s v="Store8"/>
    <s v="Cod"/>
    <n v="390.81599999999997"/>
    <n v="3"/>
    <n v="142"/>
    <n v="0.05"/>
    <x v="1"/>
    <x v="0"/>
    <x v="2"/>
    <x v="2"/>
    <x v="0"/>
    <x v="3"/>
  </r>
  <r>
    <s v="Sale217"/>
    <d v="2023-10-20T00:00:00"/>
    <s v="Cust1266"/>
    <x v="175"/>
    <n v="32"/>
    <x v="1"/>
    <s v="South Gina"/>
    <x v="27"/>
    <s v="USA"/>
    <s v="Prod15"/>
    <s v="4K Home Projector"/>
    <x v="1"/>
    <s v="Appliances"/>
    <x v="5"/>
    <n v="465"/>
    <n v="301"/>
    <s v="Store19"/>
    <s v="Paypal"/>
    <n v="286.22519999999997"/>
    <n v="1"/>
    <n v="333"/>
    <n v="0.08"/>
    <x v="3"/>
    <x v="0"/>
    <x v="12"/>
    <x v="2"/>
    <x v="0"/>
    <x v="3"/>
  </r>
  <r>
    <s v="Sale218"/>
    <d v="2024-06-04T00:00:00"/>
    <s v="Cust1246"/>
    <x v="176"/>
    <n v="58"/>
    <x v="0"/>
    <s v="South Regina"/>
    <x v="13"/>
    <s v="USA"/>
    <s v="Prod72"/>
    <s v="Professional Jump Rope"/>
    <x v="0"/>
    <s v="Fitness"/>
    <x v="18"/>
    <n v="478"/>
    <n v="300"/>
    <s v="Store1"/>
    <s v="Cod"/>
    <n v="2281.8532"/>
    <n v="4"/>
    <n v="641"/>
    <n v="0.14000000000000001"/>
    <x v="0"/>
    <x v="4"/>
    <x v="8"/>
    <x v="1"/>
    <x v="0"/>
    <x v="3"/>
  </r>
  <r>
    <s v="Sale219"/>
    <d v="2023-10-26T00:00:00"/>
    <s v="Cust1203"/>
    <x v="43"/>
    <n v="47"/>
    <x v="0"/>
    <s v="Johnsonland"/>
    <x v="9"/>
    <s v="USA"/>
    <s v="Prod90"/>
    <s v="Gaming Mouse Pad Xl"/>
    <x v="1"/>
    <s v="Accessories"/>
    <x v="64"/>
    <n v="340"/>
    <n v="361"/>
    <s v="Store15"/>
    <s v="Cod"/>
    <n v="295.4504"/>
    <n v="4"/>
    <n v="75"/>
    <n v="0.11"/>
    <x v="0"/>
    <x v="6"/>
    <x v="10"/>
    <x v="1"/>
    <x v="0"/>
    <x v="1"/>
  </r>
  <r>
    <s v="Sale220"/>
    <d v="2025-04-07T00:00:00"/>
    <s v="Cust1075"/>
    <x v="177"/>
    <n v="61"/>
    <x v="1"/>
    <s v="Lake Barryfurt"/>
    <x v="24"/>
    <s v="USA"/>
    <s v="Prod16"/>
    <s v="Beard Grooming Kit"/>
    <x v="2"/>
    <s v="Grooming"/>
    <x v="30"/>
    <n v="337"/>
    <n v="256"/>
    <s v="Store18"/>
    <s v="Cod"/>
    <n v="1199.3579999999999"/>
    <n v="3"/>
    <n v="435"/>
    <n v="0.02"/>
    <x v="3"/>
    <x v="8"/>
    <x v="14"/>
    <x v="1"/>
    <x v="0"/>
    <x v="0"/>
  </r>
  <r>
    <s v="Sale221"/>
    <d v="2025-03-13T00:00:00"/>
    <s v="Cust1099"/>
    <x v="178"/>
    <n v="35"/>
    <x v="0"/>
    <s v="South Dustin"/>
    <x v="3"/>
    <s v="USA"/>
    <s v="Prod26"/>
    <s v="Wireless Bluetooth Speaker"/>
    <x v="1"/>
    <s v="Audio"/>
    <x v="33"/>
    <n v="322"/>
    <n v="213"/>
    <s v="Store14"/>
    <s v="Credit Card"/>
    <n v="2217.752"/>
    <n v="4"/>
    <n v="652"/>
    <n v="0.08"/>
    <x v="2"/>
    <x v="3"/>
    <x v="7"/>
    <x v="0"/>
    <x v="0"/>
    <x v="2"/>
  </r>
  <r>
    <s v="Sale222"/>
    <d v="2024-07-07T00:00:00"/>
    <s v="Cust1269"/>
    <x v="59"/>
    <n v="45"/>
    <x v="1"/>
    <s v="Emilytown"/>
    <x v="24"/>
    <s v="USA"/>
    <s v="Prod76"/>
    <s v="Wireless Mouse"/>
    <x v="1"/>
    <s v="Computer"/>
    <x v="3"/>
    <n v="393"/>
    <n v="320"/>
    <s v="Store17"/>
    <s v="Credit Card"/>
    <n v="529.89"/>
    <n v="3"/>
    <n v="208"/>
    <n v="0.15"/>
    <x v="0"/>
    <x v="1"/>
    <x v="1"/>
    <x v="1"/>
    <x v="0"/>
    <x v="2"/>
  </r>
  <r>
    <s v="Sale223"/>
    <d v="2024-03-10T00:00:00"/>
    <s v="Cust1495"/>
    <x v="179"/>
    <n v="23"/>
    <x v="1"/>
    <s v="Bryanmouth"/>
    <x v="37"/>
    <s v="USA"/>
    <s v="Prod61"/>
    <s v="Tennis Ball 3-Pack"/>
    <x v="0"/>
    <s v="Equipment"/>
    <x v="86"/>
    <n v="103"/>
    <n v="465"/>
    <s v="Store15"/>
    <s v="Paypal"/>
    <n v="1495.74"/>
    <n v="4"/>
    <n v="386"/>
    <n v="0.15"/>
    <x v="0"/>
    <x v="6"/>
    <x v="10"/>
    <x v="1"/>
    <x v="1"/>
    <x v="3"/>
  </r>
  <r>
    <s v="Sale224"/>
    <d v="2025-09-15T00:00:00"/>
    <s v="Cust1096"/>
    <x v="180"/>
    <n v="30"/>
    <x v="1"/>
    <s v="Timothyburgh"/>
    <x v="38"/>
    <s v="USA"/>
    <s v="Prod65"/>
    <s v="Adjustable Dumbbells 20Kg"/>
    <x v="0"/>
    <s v="Fitness"/>
    <x v="15"/>
    <n v="241"/>
    <n v="423"/>
    <s v="Store6"/>
    <s v="Credit Card"/>
    <n v="1447.2216000000001"/>
    <n v="3"/>
    <n v="548"/>
    <n v="0.03"/>
    <x v="3"/>
    <x v="0"/>
    <x v="16"/>
    <x v="2"/>
    <x v="0"/>
    <x v="1"/>
  </r>
  <r>
    <s v="Sale225"/>
    <d v="2024-11-11T00:00:00"/>
    <s v="Cust1069"/>
    <x v="181"/>
    <n v="24"/>
    <x v="1"/>
    <s v="North Cynthiatown"/>
    <x v="19"/>
    <s v="USA"/>
    <s v="Prod73"/>
    <s v="Shin Guards – Adult"/>
    <x v="0"/>
    <s v="Team Sports"/>
    <x v="78"/>
    <n v="107"/>
    <n v="359"/>
    <s v="Store9"/>
    <s v="Credit Card"/>
    <n v="2532.348"/>
    <n v="3"/>
    <n v="928"/>
    <n v="0.12"/>
    <x v="2"/>
    <x v="0"/>
    <x v="11"/>
    <x v="1"/>
    <x v="1"/>
    <x v="1"/>
  </r>
  <r>
    <s v="Sale226"/>
    <d v="2025-01-09T00:00:00"/>
    <s v="Cust1266"/>
    <x v="175"/>
    <n v="32"/>
    <x v="1"/>
    <s v="South Gina"/>
    <x v="27"/>
    <s v="USA"/>
    <s v="Prod61"/>
    <s v="Tennis Ball 3-Pack"/>
    <x v="0"/>
    <s v="Equipment"/>
    <x v="86"/>
    <n v="103"/>
    <n v="465"/>
    <s v="Store3"/>
    <s v="Paypal"/>
    <n v="1825.3248000000001"/>
    <n v="4"/>
    <n v="585"/>
    <n v="0.09"/>
    <x v="0"/>
    <x v="0"/>
    <x v="0"/>
    <x v="0"/>
    <x v="0"/>
    <x v="3"/>
  </r>
  <r>
    <s v="Sale227"/>
    <d v="2024-04-24T00:00:00"/>
    <s v="Cust1499"/>
    <x v="147"/>
    <n v="27"/>
    <x v="1"/>
    <s v="East Valerieview"/>
    <x v="47"/>
    <s v="USA"/>
    <s v="Prod39"/>
    <s v="Portable Power Bank"/>
    <x v="1"/>
    <s v="Mobile"/>
    <x v="11"/>
    <n v="326"/>
    <n v="301"/>
    <s v="Store2"/>
    <s v="Credit Card"/>
    <n v="1819.7998"/>
    <n v="2"/>
    <n v="1000"/>
    <n v="0.22"/>
    <x v="2"/>
    <x v="0"/>
    <x v="17"/>
    <x v="0"/>
    <x v="1"/>
    <x v="1"/>
  </r>
  <r>
    <s v="Sale228"/>
    <d v="2023-12-24T00:00:00"/>
    <s v="Cust1107"/>
    <x v="182"/>
    <n v="62"/>
    <x v="1"/>
    <s v="North Justin"/>
    <x v="16"/>
    <s v="USA"/>
    <s v="Prod75"/>
    <s v="Women'S Ankle Boots"/>
    <x v="4"/>
    <s v="Footwear"/>
    <x v="28"/>
    <n v="158"/>
    <n v="82"/>
    <s v="Store3"/>
    <s v="Paypal"/>
    <n v="1630.0416"/>
    <n v="2"/>
    <n v="849"/>
    <n v="0.09"/>
    <x v="0"/>
    <x v="0"/>
    <x v="0"/>
    <x v="0"/>
    <x v="0"/>
    <x v="1"/>
  </r>
  <r>
    <s v="Sale229"/>
    <d v="2024-02-26T00:00:00"/>
    <s v="Cust1142"/>
    <x v="48"/>
    <n v="37"/>
    <x v="0"/>
    <s v="West Brandon"/>
    <x v="10"/>
    <s v="USA"/>
    <s v="Prod60"/>
    <s v="Luxury Perfume Spray"/>
    <x v="2"/>
    <s v="Fragrance"/>
    <x v="17"/>
    <n v="483"/>
    <n v="444"/>
    <s v="Store14"/>
    <s v="Credit Card"/>
    <n v="2123.9856"/>
    <n v="3"/>
    <n v="770"/>
    <n v="0.04"/>
    <x v="2"/>
    <x v="3"/>
    <x v="7"/>
    <x v="0"/>
    <x v="0"/>
    <x v="3"/>
  </r>
  <r>
    <s v="Sale230"/>
    <d v="2025-01-19T00:00:00"/>
    <s v="Cust1049"/>
    <x v="183"/>
    <n v="45"/>
    <x v="1"/>
    <s v="New Amy"/>
    <x v="31"/>
    <s v="USA"/>
    <s v="Prod48"/>
    <s v="Car Dashboard Phone Holder"/>
    <x v="1"/>
    <s v="Accessories"/>
    <x v="70"/>
    <n v="178"/>
    <n v="103"/>
    <s v="Store13"/>
    <s v="Paypal"/>
    <n v="1214.6759999999999"/>
    <n v="3"/>
    <n v="450"/>
    <n v="0.08"/>
    <x v="3"/>
    <x v="7"/>
    <x v="13"/>
    <x v="1"/>
    <x v="0"/>
    <x v="0"/>
  </r>
  <r>
    <s v="Sale231"/>
    <d v="2025-07-25T00:00:00"/>
    <s v="Cust1275"/>
    <x v="184"/>
    <n v="22"/>
    <x v="0"/>
    <s v="North Austinport"/>
    <x v="27"/>
    <s v="USA"/>
    <s v="Prod69"/>
    <s v="Men'S Sports Shorts"/>
    <x v="4"/>
    <s v="Bottoms"/>
    <x v="20"/>
    <n v="218"/>
    <n v="224"/>
    <s v="Store12"/>
    <s v="Credit Card"/>
    <n v="1519.6104"/>
    <n v="4"/>
    <n v="384"/>
    <n v="0.1"/>
    <x v="0"/>
    <x v="9"/>
    <x v="18"/>
    <x v="2"/>
    <x v="1"/>
    <x v="0"/>
  </r>
  <r>
    <s v="Sale232"/>
    <d v="2024-04-27T00:00:00"/>
    <s v="Cust1148"/>
    <x v="28"/>
    <n v="42"/>
    <x v="1"/>
    <s v="New Brian"/>
    <x v="18"/>
    <s v="USA"/>
    <s v="Prod58"/>
    <s v="Womens Cotton Scarf"/>
    <x v="4"/>
    <s v="Accessories"/>
    <x v="87"/>
    <n v="114"/>
    <n v="485"/>
    <s v="Store10"/>
    <s v="Paypal"/>
    <n v="2416.7087999999999"/>
    <n v="4"/>
    <n v="795"/>
    <n v="0.01"/>
    <x v="3"/>
    <x v="4"/>
    <x v="15"/>
    <x v="2"/>
    <x v="0"/>
    <x v="3"/>
  </r>
  <r>
    <s v="Sale233"/>
    <d v="2025-08-11T00:00:00"/>
    <s v="Cust1010"/>
    <x v="80"/>
    <n v="53"/>
    <x v="0"/>
    <s v="Port Michaelburgh"/>
    <x v="2"/>
    <s v="USA"/>
    <s v="Prod79"/>
    <s v="Decorative Lamp Shade"/>
    <x v="3"/>
    <s v="Lighting"/>
    <x v="29"/>
    <n v="229"/>
    <n v="469"/>
    <s v="Store5"/>
    <s v="Paypal"/>
    <n v="940.14850000000001"/>
    <n v="1"/>
    <n v="990"/>
    <n v="0.24"/>
    <x v="0"/>
    <x v="0"/>
    <x v="3"/>
    <x v="0"/>
    <x v="0"/>
    <x v="3"/>
  </r>
  <r>
    <s v="Sale234"/>
    <d v="2025-03-15T00:00:00"/>
    <s v="Cust1335"/>
    <x v="41"/>
    <n v="37"/>
    <x v="0"/>
    <s v="West Brendamouth"/>
    <x v="29"/>
    <s v="USA"/>
    <s v="Prod54"/>
    <s v="Sports Stopwatch Pro"/>
    <x v="0"/>
    <s v="Accessories"/>
    <x v="59"/>
    <n v="435"/>
    <n v="185"/>
    <s v="Store0"/>
    <s v="Cod"/>
    <n v="348.78480000000002"/>
    <n v="1"/>
    <n v="447"/>
    <n v="0.05"/>
    <x v="3"/>
    <x v="2"/>
    <x v="6"/>
    <x v="1"/>
    <x v="0"/>
    <x v="1"/>
  </r>
  <r>
    <s v="Sale235"/>
    <d v="2025-01-14T00:00:00"/>
    <s v="Cust1008"/>
    <x v="46"/>
    <n v="53"/>
    <x v="1"/>
    <s v="Maynardton"/>
    <x v="21"/>
    <s v="USA"/>
    <s v="Prod94"/>
    <s v="Vitamin E Body Lotion"/>
    <x v="2"/>
    <s v="Skincare"/>
    <x v="32"/>
    <n v="358"/>
    <n v="213"/>
    <s v="Store6"/>
    <s v="Cod"/>
    <n v="672.29899999999998"/>
    <n v="1"/>
    <n v="947"/>
    <n v="0.22"/>
    <x v="3"/>
    <x v="0"/>
    <x v="16"/>
    <x v="2"/>
    <x v="0"/>
    <x v="0"/>
  </r>
  <r>
    <s v="Sale236"/>
    <d v="2025-06-01T00:00:00"/>
    <s v="Cust1169"/>
    <x v="185"/>
    <n v="64"/>
    <x v="0"/>
    <s v="Josephmouth"/>
    <x v="21"/>
    <s v="USA"/>
    <s v="Prod17"/>
    <s v="Soccer Training Cone Set"/>
    <x v="0"/>
    <s v="Accessories"/>
    <x v="53"/>
    <n v="145"/>
    <n v="367"/>
    <s v="Store0"/>
    <s v="Credit Card"/>
    <n v="1521.7632000000001"/>
    <n v="4"/>
    <n v="470"/>
    <n v="0.28999999999999998"/>
    <x v="3"/>
    <x v="2"/>
    <x v="6"/>
    <x v="1"/>
    <x v="0"/>
    <x v="3"/>
  </r>
  <r>
    <s v="Sale237"/>
    <d v="2024-09-24T00:00:00"/>
    <s v="Cust1494"/>
    <x v="186"/>
    <n v="21"/>
    <x v="0"/>
    <s v="Port Cheryl"/>
    <x v="11"/>
    <s v="USA"/>
    <s v="Prod28"/>
    <s v="Sports Stopwatch Timer"/>
    <x v="0"/>
    <s v="Accessories"/>
    <x v="77"/>
    <n v="39"/>
    <n v="137"/>
    <s v="Store17"/>
    <s v="Cod"/>
    <n v="1026.048"/>
    <n v="4"/>
    <n v="321"/>
    <n v="0.19"/>
    <x v="0"/>
    <x v="1"/>
    <x v="1"/>
    <x v="1"/>
    <x v="1"/>
    <x v="0"/>
  </r>
  <r>
    <s v="Sale238"/>
    <d v="2023-11-23T00:00:00"/>
    <s v="Cust1135"/>
    <x v="162"/>
    <n v="33"/>
    <x v="1"/>
    <s v="Gonzalezbury"/>
    <x v="20"/>
    <s v="USA"/>
    <s v="Prod15"/>
    <s v="4K Home Projector"/>
    <x v="1"/>
    <s v="Appliances"/>
    <x v="5"/>
    <n v="465"/>
    <n v="301"/>
    <s v="Store5"/>
    <s v="Credit Card"/>
    <n v="469.60759999999999"/>
    <n v="1"/>
    <n v="594"/>
    <n v="0.2"/>
    <x v="0"/>
    <x v="0"/>
    <x v="3"/>
    <x v="0"/>
    <x v="0"/>
    <x v="1"/>
  </r>
  <r>
    <s v="Sale239"/>
    <d v="2025-07-23T00:00:00"/>
    <s v="Cust1216"/>
    <x v="187"/>
    <n v="44"/>
    <x v="0"/>
    <s v="Morrismouth"/>
    <x v="24"/>
    <s v="USA"/>
    <s v="Prod86"/>
    <s v="Kitchen Cutting Board"/>
    <x v="3"/>
    <s v="Kitchen"/>
    <x v="56"/>
    <n v="176"/>
    <n v="82"/>
    <s v="Store8"/>
    <s v="Cod"/>
    <n v="253.09200000000001"/>
    <n v="3"/>
    <n v="92"/>
    <n v="0.21"/>
    <x v="1"/>
    <x v="0"/>
    <x v="2"/>
    <x v="2"/>
    <x v="0"/>
    <x v="1"/>
  </r>
  <r>
    <s v="Sale240"/>
    <d v="2025-09-17T00:00:00"/>
    <s v="Cust1031"/>
    <x v="188"/>
    <n v="41"/>
    <x v="0"/>
    <s v="Johnsonville"/>
    <x v="47"/>
    <s v="USA"/>
    <s v="Prod62"/>
    <s v="Laptop Cooling Pad"/>
    <x v="1"/>
    <s v="Computer"/>
    <x v="85"/>
    <n v="86"/>
    <n v="222"/>
    <s v="Store12"/>
    <s v="Credit Card"/>
    <n v="2157.2703000000001"/>
    <n v="3"/>
    <n v="741"/>
    <n v="0.08"/>
    <x v="0"/>
    <x v="9"/>
    <x v="18"/>
    <x v="2"/>
    <x v="0"/>
    <x v="2"/>
  </r>
  <r>
    <s v="Sale241"/>
    <d v="2025-04-07T00:00:00"/>
    <s v="Cust1476"/>
    <x v="22"/>
    <n v="33"/>
    <x v="1"/>
    <s v="Anthonymouth"/>
    <x v="15"/>
    <s v="USA"/>
    <s v="Prod16"/>
    <s v="Beard Grooming Kit"/>
    <x v="2"/>
    <s v="Grooming"/>
    <x v="30"/>
    <n v="337"/>
    <n v="256"/>
    <s v="Store19"/>
    <s v="Cod"/>
    <n v="655.17380000000003"/>
    <n v="1"/>
    <n v="923"/>
    <n v="0.03"/>
    <x v="3"/>
    <x v="0"/>
    <x v="12"/>
    <x v="2"/>
    <x v="0"/>
    <x v="0"/>
  </r>
  <r>
    <s v="Sale242"/>
    <d v="2024-01-21T00:00:00"/>
    <s v="Cust1325"/>
    <x v="87"/>
    <n v="60"/>
    <x v="0"/>
    <s v="East Matthew"/>
    <x v="18"/>
    <s v="USA"/>
    <s v="Prod8"/>
    <s v="Wireless Bluetooth Earbuds"/>
    <x v="1"/>
    <s v="Audio"/>
    <x v="67"/>
    <n v="439"/>
    <n v="142"/>
    <s v="Store16"/>
    <s v="Paypal"/>
    <n v="358.85849999999999"/>
    <n v="1"/>
    <n v="394"/>
    <n v="0.28999999999999998"/>
    <x v="1"/>
    <x v="5"/>
    <x v="9"/>
    <x v="1"/>
    <x v="0"/>
    <x v="3"/>
  </r>
  <r>
    <s v="Sale243"/>
    <d v="2024-07-07T00:00:00"/>
    <s v="Cust1364"/>
    <x v="189"/>
    <n v="58"/>
    <x v="0"/>
    <s v="Lake Johnside"/>
    <x v="28"/>
    <s v="USA"/>
    <s v="Prod65"/>
    <s v="Adjustable Dumbbells 20Kg"/>
    <x v="0"/>
    <s v="Fitness"/>
    <x v="15"/>
    <n v="241"/>
    <n v="423"/>
    <s v="Store11"/>
    <s v="Credit Card"/>
    <n v="1365.663"/>
    <n v="2"/>
    <n v="704"/>
    <n v="0.09"/>
    <x v="2"/>
    <x v="10"/>
    <x v="19"/>
    <x v="2"/>
    <x v="0"/>
    <x v="3"/>
  </r>
  <r>
    <s v="Sale244"/>
    <d v="2025-05-03T00:00:00"/>
    <s v="Cust1200"/>
    <x v="27"/>
    <n v="30"/>
    <x v="0"/>
    <s v="South Jerry"/>
    <x v="17"/>
    <s v="USA"/>
    <s v="Prod14"/>
    <s v="Decorative Wall Mirror"/>
    <x v="3"/>
    <s v="Decor"/>
    <x v="66"/>
    <n v="48"/>
    <n v="439"/>
    <s v="Store0"/>
    <s v="Paypal"/>
    <n v="1303.6895999999999"/>
    <n v="4"/>
    <n v="453"/>
    <n v="0.03"/>
    <x v="3"/>
    <x v="2"/>
    <x v="6"/>
    <x v="1"/>
    <x v="0"/>
    <x v="1"/>
  </r>
  <r>
    <s v="Sale245"/>
    <d v="2024-02-27T00:00:00"/>
    <s v="Cust1463"/>
    <x v="190"/>
    <n v="36"/>
    <x v="1"/>
    <s v="Port Anthony"/>
    <x v="40"/>
    <s v="USA"/>
    <s v="Prod8"/>
    <s v="Wireless Bluetooth Earbuds"/>
    <x v="1"/>
    <s v="Audio"/>
    <x v="67"/>
    <n v="439"/>
    <n v="142"/>
    <s v="Store7"/>
    <s v="Paypal"/>
    <n v="641.41"/>
    <n v="2"/>
    <n v="377"/>
    <n v="0.28000000000000003"/>
    <x v="2"/>
    <x v="0"/>
    <x v="4"/>
    <x v="2"/>
    <x v="0"/>
    <x v="3"/>
  </r>
  <r>
    <s v="Sale246"/>
    <d v="2025-07-08T00:00:00"/>
    <s v="Cust1344"/>
    <x v="33"/>
    <n v="39"/>
    <x v="0"/>
    <s v="West Victoriaborough"/>
    <x v="23"/>
    <s v="USA"/>
    <s v="Prod74"/>
    <s v="Bluetooth Car Audio System"/>
    <x v="1"/>
    <s v="Audio"/>
    <x v="1"/>
    <n v="404"/>
    <n v="159"/>
    <s v="Store7"/>
    <s v="Paypal"/>
    <n v="200.9392"/>
    <n v="2"/>
    <n v="130"/>
    <n v="0.15"/>
    <x v="2"/>
    <x v="0"/>
    <x v="4"/>
    <x v="2"/>
    <x v="0"/>
    <x v="0"/>
  </r>
  <r>
    <s v="Sale247"/>
    <d v="2025-03-13T00:00:00"/>
    <s v="Cust1435"/>
    <x v="15"/>
    <n v="37"/>
    <x v="1"/>
    <s v="Wesleyhaven"/>
    <x v="12"/>
    <s v="USA"/>
    <s v="Prod94"/>
    <s v="Vitamin E Body Lotion"/>
    <x v="2"/>
    <s v="Skincare"/>
    <x v="32"/>
    <n v="358"/>
    <n v="213"/>
    <s v="Store12"/>
    <s v="Cod"/>
    <n v="736.59950000000003"/>
    <n v="1"/>
    <n v="809"/>
    <n v="0.23"/>
    <x v="0"/>
    <x v="9"/>
    <x v="18"/>
    <x v="2"/>
    <x v="0"/>
    <x v="2"/>
  </r>
  <r>
    <s v="Sale248"/>
    <d v="2025-04-21T00:00:00"/>
    <s v="Cust1083"/>
    <x v="191"/>
    <n v="48"/>
    <x v="1"/>
    <s v="Nicholastown"/>
    <x v="36"/>
    <s v="USA"/>
    <s v="Prod45"/>
    <s v="High-Grip Football"/>
    <x v="0"/>
    <s v="Team Sports"/>
    <x v="49"/>
    <n v="319"/>
    <n v="114"/>
    <s v="Store9"/>
    <s v="Paypal"/>
    <n v="1422.492"/>
    <n v="3"/>
    <n v="499"/>
    <n v="0.09"/>
    <x v="2"/>
    <x v="0"/>
    <x v="11"/>
    <x v="1"/>
    <x v="0"/>
    <x v="3"/>
  </r>
  <r>
    <s v="Sale249"/>
    <d v="2024-11-10T00:00:00"/>
    <s v="Cust1023"/>
    <x v="192"/>
    <n v="52"/>
    <x v="1"/>
    <s v="Molinabury"/>
    <x v="47"/>
    <s v="USA"/>
    <s v="Prod68"/>
    <s v="Wooden Nightstand"/>
    <x v="3"/>
    <s v="Furniture"/>
    <x v="88"/>
    <n v="244"/>
    <n v="130"/>
    <s v="Store3"/>
    <s v="Credit Card"/>
    <n v="1341.87"/>
    <n v="2"/>
    <n v="895"/>
    <n v="0.05"/>
    <x v="0"/>
    <x v="0"/>
    <x v="0"/>
    <x v="0"/>
    <x v="0"/>
    <x v="2"/>
  </r>
  <r>
    <s v="Sale250"/>
    <d v="2024-08-09T00:00:00"/>
    <s v="Cust1131"/>
    <x v="86"/>
    <n v="34"/>
    <x v="1"/>
    <s v="Wigginsville"/>
    <x v="4"/>
    <s v="USA"/>
    <s v="Prod75"/>
    <s v="Women'S Ankle Boots"/>
    <x v="4"/>
    <s v="Footwear"/>
    <x v="28"/>
    <n v="158"/>
    <n v="82"/>
    <s v="Store9"/>
    <s v="Credit Card"/>
    <n v="2290.4243999999999"/>
    <n v="4"/>
    <n v="578"/>
    <n v="0.25"/>
    <x v="2"/>
    <x v="0"/>
    <x v="11"/>
    <x v="1"/>
    <x v="0"/>
    <x v="3"/>
  </r>
  <r>
    <s v="Sale251"/>
    <d v="2024-03-05T00:00:00"/>
    <s v="Cust1485"/>
    <x v="143"/>
    <n v="46"/>
    <x v="1"/>
    <s v="East Dillonview"/>
    <x v="45"/>
    <s v="USA"/>
    <s v="Prod41"/>
    <s v="Yoga Exercise Mat"/>
    <x v="0"/>
    <s v="Fitness"/>
    <x v="89"/>
    <n v="313"/>
    <n v="369"/>
    <s v="Store17"/>
    <s v="Paypal"/>
    <n v="3143.84"/>
    <n v="4"/>
    <n v="982"/>
    <n v="0.01"/>
    <x v="0"/>
    <x v="1"/>
    <x v="1"/>
    <x v="1"/>
    <x v="0"/>
    <x v="3"/>
  </r>
  <r>
    <s v="Sale252"/>
    <d v="2025-09-25T00:00:00"/>
    <s v="Cust1449"/>
    <x v="193"/>
    <n v="29"/>
    <x v="0"/>
    <s v="Port Hannahport"/>
    <x v="31"/>
    <s v="USA"/>
    <s v="Prod98"/>
    <s v="Portable Bluetooth Speaker"/>
    <x v="1"/>
    <s v="Audio"/>
    <x v="24"/>
    <n v="432"/>
    <n v="73"/>
    <s v="Store19"/>
    <s v="Paypal"/>
    <n v="494.56799999999998"/>
    <n v="1"/>
    <n v="550"/>
    <n v="0.2"/>
    <x v="3"/>
    <x v="0"/>
    <x v="12"/>
    <x v="2"/>
    <x v="1"/>
    <x v="3"/>
  </r>
  <r>
    <s v="Sale253"/>
    <d v="2025-08-07T00:00:00"/>
    <s v="Cust1240"/>
    <x v="194"/>
    <n v="59"/>
    <x v="1"/>
    <s v="Heathfort"/>
    <x v="20"/>
    <s v="USA"/>
    <s v="Prod92"/>
    <s v="Microwave Oven"/>
    <x v="3"/>
    <s v="Appliances"/>
    <x v="80"/>
    <n v="447"/>
    <n v="191"/>
    <s v="Store18"/>
    <s v="Credit Card"/>
    <n v="403.06560000000002"/>
    <n v="2"/>
    <n v="240"/>
    <n v="0.1"/>
    <x v="3"/>
    <x v="8"/>
    <x v="14"/>
    <x v="1"/>
    <x v="0"/>
    <x v="1"/>
  </r>
  <r>
    <s v="Sale254"/>
    <d v="2024-02-16T00:00:00"/>
    <s v="Cust1082"/>
    <x v="195"/>
    <n v="53"/>
    <x v="0"/>
    <s v="Leburgh"/>
    <x v="26"/>
    <s v="USA"/>
    <s v="Prod92"/>
    <s v="Microwave Oven"/>
    <x v="3"/>
    <s v="Appliances"/>
    <x v="80"/>
    <n v="447"/>
    <n v="191"/>
    <s v="Store6"/>
    <s v="Paypal"/>
    <n v="1562.9290000000001"/>
    <n v="2"/>
    <n v="878"/>
    <n v="0.16"/>
    <x v="3"/>
    <x v="0"/>
    <x v="16"/>
    <x v="2"/>
    <x v="0"/>
    <x v="3"/>
  </r>
  <r>
    <s v="Sale255"/>
    <d v="2025-03-30T00:00:00"/>
    <s v="Cust1044"/>
    <x v="196"/>
    <n v="34"/>
    <x v="0"/>
    <s v="Christianstad"/>
    <x v="22"/>
    <s v="USA"/>
    <s v="Prod1"/>
    <s v="Men'S Graphic T-Shirt"/>
    <x v="4"/>
    <s v="Tops"/>
    <x v="55"/>
    <n v="343"/>
    <n v="181"/>
    <s v="Store9"/>
    <s v="Credit Card"/>
    <n v="1329.1128000000001"/>
    <n v="3"/>
    <n v="547"/>
    <n v="0.11"/>
    <x v="2"/>
    <x v="0"/>
    <x v="11"/>
    <x v="1"/>
    <x v="0"/>
    <x v="3"/>
  </r>
  <r>
    <s v="Sale256"/>
    <d v="2025-02-18T00:00:00"/>
    <s v="Cust1471"/>
    <x v="197"/>
    <n v="42"/>
    <x v="0"/>
    <s v="Mcdanielfurt"/>
    <x v="10"/>
    <s v="USA"/>
    <s v="Prod17"/>
    <s v="Soccer Training Cone Set"/>
    <x v="0"/>
    <s v="Accessories"/>
    <x v="53"/>
    <n v="145"/>
    <n v="367"/>
    <s v="Store10"/>
    <s v="Credit Card"/>
    <n v="111.96120000000001"/>
    <n v="2"/>
    <n v="72"/>
    <n v="0.19"/>
    <x v="3"/>
    <x v="4"/>
    <x v="15"/>
    <x v="2"/>
    <x v="0"/>
    <x v="1"/>
  </r>
  <r>
    <s v="Sale257"/>
    <d v="2025-03-01T00:00:00"/>
    <s v="Cust1013"/>
    <x v="198"/>
    <n v="32"/>
    <x v="1"/>
    <s v="New Becky"/>
    <x v="10"/>
    <s v="USA"/>
    <s v="Prod24"/>
    <s v="Foldable Camping Chair"/>
    <x v="0"/>
    <s v="Outdoor"/>
    <x v="10"/>
    <n v="166"/>
    <n v="340"/>
    <s v="Store1"/>
    <s v="Cod"/>
    <n v="1060.5816"/>
    <n v="2"/>
    <n v="680"/>
    <n v="0.22"/>
    <x v="0"/>
    <x v="4"/>
    <x v="8"/>
    <x v="1"/>
    <x v="0"/>
    <x v="2"/>
  </r>
  <r>
    <s v="Sale258"/>
    <d v="2024-01-09T00:00:00"/>
    <s v="Cust1136"/>
    <x v="199"/>
    <n v="29"/>
    <x v="0"/>
    <s v="New Jeffrey"/>
    <x v="48"/>
    <s v="USA"/>
    <s v="Prod35"/>
    <s v="Bedroom Table Lamp"/>
    <x v="3"/>
    <s v="Lighting"/>
    <x v="68"/>
    <n v="382"/>
    <n v="329"/>
    <s v="Store17"/>
    <s v="Credit Card"/>
    <n v="180.5814"/>
    <n v="1"/>
    <n v="223"/>
    <n v="0.22"/>
    <x v="0"/>
    <x v="1"/>
    <x v="1"/>
    <x v="1"/>
    <x v="1"/>
    <x v="2"/>
  </r>
  <r>
    <s v="Sale259"/>
    <d v="2025-04-26T00:00:00"/>
    <s v="Cust1248"/>
    <x v="200"/>
    <n v="19"/>
    <x v="0"/>
    <s v="Lake Timothy"/>
    <x v="8"/>
    <s v="USA"/>
    <s v="Prod35"/>
    <s v="Bedroom Table Lamp"/>
    <x v="3"/>
    <s v="Lighting"/>
    <x v="68"/>
    <n v="382"/>
    <n v="329"/>
    <s v="Store2"/>
    <s v="Paypal"/>
    <n v="589.798"/>
    <n v="2"/>
    <n v="355"/>
    <n v="0.19"/>
    <x v="2"/>
    <x v="0"/>
    <x v="17"/>
    <x v="0"/>
    <x v="1"/>
    <x v="0"/>
  </r>
  <r>
    <s v="Sale260"/>
    <d v="2024-07-24T00:00:00"/>
    <s v="Cust1103"/>
    <x v="201"/>
    <n v="21"/>
    <x v="0"/>
    <s v="West Lauren"/>
    <x v="40"/>
    <s v="USA"/>
    <s v="Prod89"/>
    <s v="Face Foundation Kit"/>
    <x v="2"/>
    <s v="Makeup"/>
    <x v="41"/>
    <n v="183"/>
    <n v="457"/>
    <s v="Store19"/>
    <s v="Paypal"/>
    <n v="2176.2280000000001"/>
    <n v="4"/>
    <n v="611"/>
    <n v="0.15043545878693623"/>
    <x v="3"/>
    <x v="0"/>
    <x v="12"/>
    <x v="2"/>
    <x v="1"/>
    <x v="3"/>
  </r>
  <r>
    <s v="Sale261"/>
    <d v="2025-03-26T00:00:00"/>
    <s v="Cust1333"/>
    <x v="202"/>
    <n v="64"/>
    <x v="1"/>
    <s v="Johnsonbury"/>
    <x v="36"/>
    <s v="USA"/>
    <s v="Prod0"/>
    <s v="Brother Laser Printer"/>
    <x v="1"/>
    <s v="Computer"/>
    <x v="90"/>
    <n v="112"/>
    <n v="416"/>
    <s v="Store8"/>
    <s v="Credit Card"/>
    <n v="3159.0612000000001"/>
    <n v="4"/>
    <n v="849"/>
    <n v="0.11"/>
    <x v="1"/>
    <x v="0"/>
    <x v="2"/>
    <x v="2"/>
    <x v="0"/>
    <x v="0"/>
  </r>
  <r>
    <s v="Sale262"/>
    <d v="2025-02-25T00:00:00"/>
    <s v="Cust1209"/>
    <x v="203"/>
    <n v="50"/>
    <x v="1"/>
    <s v="Lake Josephport"/>
    <x v="17"/>
    <s v="USA"/>
    <s v="Prod42"/>
    <s v="Smart Home Wifi Camera"/>
    <x v="1"/>
    <s v="Accessories"/>
    <x v="63"/>
    <n v="451"/>
    <n v="389"/>
    <s v="Store7"/>
    <s v="Cod"/>
    <n v="1194.7392"/>
    <n v="3"/>
    <n v="553"/>
    <n v="7.0000000000000007E-2"/>
    <x v="2"/>
    <x v="0"/>
    <x v="4"/>
    <x v="2"/>
    <x v="0"/>
    <x v="1"/>
  </r>
  <r>
    <s v="Sale263"/>
    <d v="2025-06-18T00:00:00"/>
    <s v="Cust1282"/>
    <x v="204"/>
    <n v="46"/>
    <x v="1"/>
    <s v="Spencermouth"/>
    <x v="19"/>
    <s v="USA"/>
    <s v="Prod91"/>
    <s v="Women'S High Heels"/>
    <x v="4"/>
    <s v="Footwear"/>
    <x v="52"/>
    <n v="438"/>
    <n v="496"/>
    <s v="Store9"/>
    <s v="Cod"/>
    <n v="1481.0512000000001"/>
    <n v="2"/>
    <n v="903"/>
    <n v="0.28000000000000003"/>
    <x v="2"/>
    <x v="0"/>
    <x v="11"/>
    <x v="1"/>
    <x v="0"/>
    <x v="0"/>
  </r>
  <r>
    <s v="Sale264"/>
    <d v="2024-12-22T00:00:00"/>
    <s v="Cust1478"/>
    <x v="150"/>
    <n v="59"/>
    <x v="0"/>
    <s v="West Sarah"/>
    <x v="34"/>
    <s v="USA"/>
    <s v="Prod16"/>
    <s v="Beard Grooming Kit"/>
    <x v="2"/>
    <s v="Grooming"/>
    <x v="30"/>
    <n v="337"/>
    <n v="256"/>
    <s v="Store11"/>
    <s v="Cod"/>
    <n v="2407.2647999999999"/>
    <n v="4"/>
    <n v="640"/>
    <n v="0.18"/>
    <x v="2"/>
    <x v="10"/>
    <x v="19"/>
    <x v="2"/>
    <x v="0"/>
    <x v="0"/>
  </r>
  <r>
    <s v="Sale265"/>
    <d v="2025-06-28T00:00:00"/>
    <s v="Cust1141"/>
    <x v="205"/>
    <n v="30"/>
    <x v="0"/>
    <s v="Port Denise"/>
    <x v="24"/>
    <s v="USA"/>
    <s v="Prod21"/>
    <s v="Multi-Purpose Storage Box"/>
    <x v="3"/>
    <s v="Storage"/>
    <x v="39"/>
    <n v="123"/>
    <n v="76"/>
    <s v="Store6"/>
    <s v="Credit Card"/>
    <n v="388.5"/>
    <n v="1"/>
    <n v="518"/>
    <n v="0.06"/>
    <x v="3"/>
    <x v="0"/>
    <x v="16"/>
    <x v="2"/>
    <x v="0"/>
    <x v="3"/>
  </r>
  <r>
    <s v="Sale266"/>
    <d v="2024-05-25T00:00:00"/>
    <s v="Cust1433"/>
    <x v="206"/>
    <n v="51"/>
    <x v="1"/>
    <s v="Williamsberg"/>
    <x v="14"/>
    <s v="USA"/>
    <s v="Prod64"/>
    <s v="Matte Lipstick Set"/>
    <x v="2"/>
    <s v="Makeup"/>
    <x v="91"/>
    <n v="299"/>
    <n v="118"/>
    <s v="Store4"/>
    <s v="Credit Card"/>
    <n v="2337.75"/>
    <n v="4"/>
    <n v="779"/>
    <n v="0.25"/>
    <x v="2"/>
    <x v="0"/>
    <x v="5"/>
    <x v="2"/>
    <x v="0"/>
    <x v="2"/>
  </r>
  <r>
    <s v="Sale267"/>
    <d v="2025-05-30T00:00:00"/>
    <s v="Cust1118"/>
    <x v="207"/>
    <n v="36"/>
    <x v="0"/>
    <s v="New Jenniferburgh"/>
    <x v="48"/>
    <s v="USA"/>
    <s v="Prod83"/>
    <s v="Hydrating Face Cleanser"/>
    <x v="2"/>
    <s v="Skincare"/>
    <x v="50"/>
    <n v="317"/>
    <n v="159"/>
    <s v="Store7"/>
    <s v="Credit Card"/>
    <n v="692.27"/>
    <n v="2"/>
    <n v="468"/>
    <n v="0.25"/>
    <x v="2"/>
    <x v="0"/>
    <x v="4"/>
    <x v="2"/>
    <x v="0"/>
    <x v="1"/>
  </r>
  <r>
    <s v="Sale268"/>
    <d v="2024-09-20T00:00:00"/>
    <s v="Cust1406"/>
    <x v="81"/>
    <n v="23"/>
    <x v="1"/>
    <s v="North Michaelfurt"/>
    <x v="18"/>
    <s v="USA"/>
    <s v="Prod90"/>
    <s v="Gaming Mouse Pad Xl"/>
    <x v="1"/>
    <s v="Accessories"/>
    <x v="64"/>
    <n v="340"/>
    <n v="361"/>
    <s v="Store18"/>
    <s v="Credit Card"/>
    <n v="315.24779999999998"/>
    <n v="3"/>
    <n v="518"/>
    <n v="0.26"/>
    <x v="3"/>
    <x v="8"/>
    <x v="14"/>
    <x v="1"/>
    <x v="1"/>
    <x v="0"/>
  </r>
  <r>
    <s v="Sale269"/>
    <d v="2025-05-26T00:00:00"/>
    <s v="Cust1219"/>
    <x v="208"/>
    <n v="47"/>
    <x v="1"/>
    <s v="Phillipschester   "/>
    <x v="19"/>
    <s v="USA"/>
    <s v="Prod37"/>
    <s v="Men'S Casual Sneakers"/>
    <x v="4"/>
    <s v="Footwear"/>
    <x v="92"/>
    <n v="353"/>
    <n v="214"/>
    <s v="Store0"/>
    <s v="Paypal"/>
    <n v="2599.5947999999999"/>
    <n v="4"/>
    <n v="747"/>
    <n v="0.06"/>
    <x v="3"/>
    <x v="2"/>
    <x v="6"/>
    <x v="1"/>
    <x v="0"/>
    <x v="0"/>
  </r>
  <r>
    <s v="Sale270"/>
    <d v="2025-03-19T00:00:00"/>
    <s v="Cust1101"/>
    <x v="209"/>
    <n v="29"/>
    <x v="0"/>
    <s v="Singletonmouth"/>
    <x v="39"/>
    <s v="USA"/>
    <s v="Prod89"/>
    <s v="Face Foundation Kit"/>
    <x v="2"/>
    <s v="Makeup"/>
    <x v="41"/>
    <n v="183"/>
    <n v="457"/>
    <s v="Store12"/>
    <s v="Paypal"/>
    <n v="1330.0704000000001"/>
    <n v="4"/>
    <n v="462"/>
    <n v="0.13"/>
    <x v="0"/>
    <x v="9"/>
    <x v="18"/>
    <x v="2"/>
    <x v="1"/>
    <x v="0"/>
  </r>
  <r>
    <s v="Sale271"/>
    <d v="2025-04-03T00:00:00"/>
    <s v="Cust1134"/>
    <x v="210"/>
    <n v="54"/>
    <x v="0"/>
    <s v="Parksfort"/>
    <x v="7"/>
    <s v="USA"/>
    <s v="Prod70"/>
    <s v="Kitchen Storage Rack"/>
    <x v="3"/>
    <s v="Storage"/>
    <x v="7"/>
    <n v="138"/>
    <n v="89"/>
    <s v="Store8"/>
    <s v="Credit Card"/>
    <n v="197.68199999999999"/>
    <n v="2"/>
    <n v="105"/>
    <n v="0.28000000000000003"/>
    <x v="1"/>
    <x v="0"/>
    <x v="2"/>
    <x v="2"/>
    <x v="0"/>
    <x v="0"/>
  </r>
  <r>
    <s v="Sale272"/>
    <d v="2025-02-05T00:00:00"/>
    <s v="Cust1033"/>
    <x v="152"/>
    <n v="25"/>
    <x v="0"/>
    <s v="Tristanton"/>
    <x v="15"/>
    <s v="USA"/>
    <s v="Prod23"/>
    <s v="Men'S Formal Shirt"/>
    <x v="4"/>
    <s v="Tops"/>
    <x v="34"/>
    <n v="317"/>
    <n v="360"/>
    <s v="Store3"/>
    <s v="Cod"/>
    <n v="1519.4975999999999"/>
    <n v="3"/>
    <n v="610"/>
    <n v="0.06"/>
    <x v="0"/>
    <x v="0"/>
    <x v="0"/>
    <x v="0"/>
    <x v="1"/>
    <x v="1"/>
  </r>
  <r>
    <s v="Sale273"/>
    <d v="2025-01-10T00:00:00"/>
    <s v="Cust1312"/>
    <x v="211"/>
    <n v="47"/>
    <x v="1"/>
    <s v="Brianchester"/>
    <x v="37"/>
    <s v="USA"/>
    <s v="Prod74"/>
    <s v="Bluetooth Car Audio System"/>
    <x v="1"/>
    <s v="Audio"/>
    <x v="1"/>
    <n v="404"/>
    <n v="159"/>
    <s v="Store8"/>
    <s v="Paypal"/>
    <n v="811.07159999999999"/>
    <n v="1"/>
    <n v="872"/>
    <n v="0.17"/>
    <x v="1"/>
    <x v="0"/>
    <x v="2"/>
    <x v="2"/>
    <x v="0"/>
    <x v="2"/>
  </r>
  <r>
    <s v="Sale274"/>
    <d v="2024-01-25T00:00:00"/>
    <s v="Cust1433"/>
    <x v="206"/>
    <n v="51"/>
    <x v="1"/>
    <s v="Williamsberg"/>
    <x v="14"/>
    <s v="USA"/>
    <s v="Prod10"/>
    <s v="Ceramic Kitchen Bowl Set"/>
    <x v="3"/>
    <s v="Kitchen"/>
    <x v="31"/>
    <n v="299"/>
    <n v="308"/>
    <s v="Store1"/>
    <s v="Cod"/>
    <n v="394.58629999999999"/>
    <n v="1"/>
    <n v="407"/>
    <n v="7.0000000000000007E-2"/>
    <x v="0"/>
    <x v="4"/>
    <x v="8"/>
    <x v="1"/>
    <x v="0"/>
    <x v="2"/>
  </r>
  <r>
    <s v="Sale275"/>
    <d v="2025-10-02T00:00:00"/>
    <s v="Cust1372"/>
    <x v="60"/>
    <n v="28"/>
    <x v="0"/>
    <s v="Vincentside"/>
    <x v="31"/>
    <s v="USA"/>
    <s v="Prod54"/>
    <s v="Sports Stopwatch Pro"/>
    <x v="0"/>
    <s v="Accessories"/>
    <x v="59"/>
    <n v="435"/>
    <n v="185"/>
    <s v="Store14"/>
    <s v="Paypal"/>
    <n v="581.76959999999997"/>
    <n v="1"/>
    <n v="606"/>
    <n v="0.03"/>
    <x v="2"/>
    <x v="3"/>
    <x v="7"/>
    <x v="0"/>
    <x v="1"/>
    <x v="3"/>
  </r>
  <r>
    <s v="Sale276"/>
    <d v="2024-07-10T00:00:00"/>
    <s v="Cust1349"/>
    <x v="115"/>
    <n v="31"/>
    <x v="0"/>
    <s v="New Angiefurt"/>
    <x v="41"/>
    <s v="USA"/>
    <s v="Prod17"/>
    <s v="Soccer Training Cone Set"/>
    <x v="0"/>
    <s v="Accessories"/>
    <x v="53"/>
    <n v="145"/>
    <n v="367"/>
    <s v="Store5"/>
    <s v="Credit Card"/>
    <n v="1212.9007999999999"/>
    <n v="4"/>
    <n v="323"/>
    <n v="0.04"/>
    <x v="0"/>
    <x v="0"/>
    <x v="3"/>
    <x v="0"/>
    <x v="0"/>
    <x v="3"/>
  </r>
  <r>
    <s v="Sale277"/>
    <d v="2025-01-04T00:00:00"/>
    <s v="Cust1484"/>
    <x v="212"/>
    <n v="32"/>
    <x v="0"/>
    <s v="West Markton"/>
    <x v="43"/>
    <s v="USA"/>
    <s v="Prod77"/>
    <s v="Wifi Mesh Router"/>
    <x v="1"/>
    <s v="Appliances"/>
    <x v="25"/>
    <n v="481"/>
    <n v="104"/>
    <s v="Store18"/>
    <s v="Paypal"/>
    <n v="1741.5192"/>
    <n v="4"/>
    <n v="463"/>
    <n v="0.06"/>
    <x v="3"/>
    <x v="8"/>
    <x v="14"/>
    <x v="1"/>
    <x v="0"/>
    <x v="3"/>
  </r>
  <r>
    <s v="Sale278"/>
    <d v="2025-05-21T00:00:00"/>
    <s v="Cust1316"/>
    <x v="213"/>
    <n v="34"/>
    <x v="0"/>
    <s v="Lake James"/>
    <x v="33"/>
    <s v="USA"/>
    <s v="Prod25"/>
    <s v="Women'S Scarf Set"/>
    <x v="4"/>
    <s v="Accessories"/>
    <x v="60"/>
    <n v="174"/>
    <n v="268"/>
    <s v="Store7"/>
    <s v="Paypal"/>
    <n v="937.4896"/>
    <n v="4"/>
    <n v="286"/>
    <n v="0.06"/>
    <x v="2"/>
    <x v="0"/>
    <x v="4"/>
    <x v="2"/>
    <x v="0"/>
    <x v="0"/>
  </r>
  <r>
    <s v="Sale279"/>
    <d v="2025-07-30T00:00:00"/>
    <s v="Cust1326"/>
    <x v="214"/>
    <n v="58"/>
    <x v="1"/>
    <s v="Cindyton"/>
    <x v="5"/>
    <s v="USA"/>
    <s v="Prod37"/>
    <s v="Men'S Casual Sneakers"/>
    <x v="4"/>
    <s v="Footwear"/>
    <x v="92"/>
    <n v="353"/>
    <n v="214"/>
    <s v="Store11"/>
    <s v="Paypal"/>
    <n v="2687.5259999999998"/>
    <n v="3"/>
    <n v="995"/>
    <n v="0.18"/>
    <x v="2"/>
    <x v="10"/>
    <x v="19"/>
    <x v="2"/>
    <x v="0"/>
    <x v="0"/>
  </r>
  <r>
    <s v="Sale280"/>
    <d v="2025-04-10T00:00:00"/>
    <s v="Cust1119"/>
    <x v="96"/>
    <n v="40"/>
    <x v="0"/>
    <s v="North Edwardton"/>
    <x v="3"/>
    <s v="USA"/>
    <s v="Prod62"/>
    <s v="Laptop Cooling Pad"/>
    <x v="1"/>
    <s v="Computer"/>
    <x v="85"/>
    <n v="86"/>
    <n v="222"/>
    <s v="Store8"/>
    <s v="Credit Card"/>
    <n v="299.6721"/>
    <n v="1"/>
    <n v="329"/>
    <n v="0.1"/>
    <x v="1"/>
    <x v="0"/>
    <x v="2"/>
    <x v="2"/>
    <x v="0"/>
    <x v="3"/>
  </r>
  <r>
    <s v="Sale281"/>
    <d v="2024-07-02T00:00:00"/>
    <s v="Cust1490"/>
    <x v="215"/>
    <n v="23"/>
    <x v="0"/>
    <s v="North Nataliemouth"/>
    <x v="33"/>
    <s v="USA"/>
    <s v="Prod47"/>
    <s v="Makeup Brush Set"/>
    <x v="2"/>
    <s v="Makeup"/>
    <x v="44"/>
    <n v="317"/>
    <n v="431"/>
    <s v="Store16"/>
    <s v="Cod"/>
    <n v="177.19200000000001"/>
    <n v="3"/>
    <n v="64"/>
    <n v="0.09"/>
    <x v="1"/>
    <x v="5"/>
    <x v="9"/>
    <x v="1"/>
    <x v="1"/>
    <x v="1"/>
  </r>
  <r>
    <s v="Sale282"/>
    <d v="2025-06-21T00:00:00"/>
    <s v="Cust1262"/>
    <x v="216"/>
    <n v="60"/>
    <x v="1"/>
    <s v="New Ana"/>
    <x v="10"/>
    <s v="USA"/>
    <s v="Prod11"/>
    <s v="Hd Smart Tv Stick"/>
    <x v="1"/>
    <s v="Accessories"/>
    <x v="75"/>
    <n v="449"/>
    <n v="275"/>
    <s v="Store13"/>
    <s v="Cod"/>
    <n v="1568.5425"/>
    <n v="3"/>
    <n v="697"/>
    <n v="0.08"/>
    <x v="3"/>
    <x v="7"/>
    <x v="13"/>
    <x v="1"/>
    <x v="0"/>
    <x v="2"/>
  </r>
  <r>
    <s v="Sale283"/>
    <d v="2024-12-13T00:00:00"/>
    <s v="Cust1022"/>
    <x v="127"/>
    <n v="33"/>
    <x v="1"/>
    <s v="Michaelton"/>
    <x v="22"/>
    <s v="USA"/>
    <s v="Prod9"/>
    <s v="Adjustable Dumbbell Set"/>
    <x v="0"/>
    <s v="Fitness"/>
    <x v="93"/>
    <n v="496"/>
    <n v="323"/>
    <s v="Store5"/>
    <s v="Credit Card"/>
    <n v="346.49400000000003"/>
    <n v="3"/>
    <n v="134"/>
    <n v="0.25"/>
    <x v="0"/>
    <x v="0"/>
    <x v="3"/>
    <x v="0"/>
    <x v="0"/>
    <x v="2"/>
  </r>
  <r>
    <s v="Sale284"/>
    <d v="2024-08-14T00:00:00"/>
    <s v="Cust1260"/>
    <x v="217"/>
    <n v="63"/>
    <x v="1"/>
    <s v="North Jonathon"/>
    <x v="28"/>
    <s v="USA"/>
    <s v="Prod84"/>
    <s v="Wooden Bookshelf"/>
    <x v="3"/>
    <s v="Furniture"/>
    <x v="94"/>
    <n v="388"/>
    <n v="208"/>
    <s v="Store13"/>
    <s v="Credit Card"/>
    <n v="442.79050000000001"/>
    <n v="1"/>
    <n v="521"/>
    <n v="0.14000000000000001"/>
    <x v="3"/>
    <x v="7"/>
    <x v="13"/>
    <x v="1"/>
    <x v="0"/>
    <x v="1"/>
  </r>
  <r>
    <s v="Sale285"/>
    <d v="2025-03-05T00:00:00"/>
    <s v="Cust1225"/>
    <x v="218"/>
    <n v="46"/>
    <x v="1"/>
    <s v="Bethanyton"/>
    <x v="39"/>
    <s v="USA"/>
    <s v="Prod19"/>
    <s v="Knee Support Brace"/>
    <x v="0"/>
    <s v="Equipment"/>
    <x v="46"/>
    <n v="21"/>
    <n v="65"/>
    <s v="Store7"/>
    <s v="Cod"/>
    <n v="553.18960000000004"/>
    <n v="2"/>
    <n v="350"/>
    <n v="0.15"/>
    <x v="2"/>
    <x v="0"/>
    <x v="4"/>
    <x v="2"/>
    <x v="0"/>
    <x v="1"/>
  </r>
  <r>
    <s v="Sale286"/>
    <d v="2024-01-17T00:00:00"/>
    <s v="Cust1466"/>
    <x v="219"/>
    <n v="18"/>
    <x v="0"/>
    <s v="Espinozaberg"/>
    <x v="46"/>
    <s v="USA"/>
    <s v="Prod48"/>
    <s v="Car Dashboard Phone Holder"/>
    <x v="1"/>
    <s v="Accessories"/>
    <x v="70"/>
    <n v="178"/>
    <n v="103"/>
    <s v="Store19"/>
    <s v="Paypal"/>
    <n v="2181.4650000000001"/>
    <n v="3"/>
    <n v="808"/>
    <n v="0.21"/>
    <x v="3"/>
    <x v="0"/>
    <x v="12"/>
    <x v="2"/>
    <x v="2"/>
    <x v="2"/>
  </r>
  <r>
    <s v="Sale287"/>
    <d v="2025-08-20T00:00:00"/>
    <s v="Cust1335"/>
    <x v="41"/>
    <n v="37"/>
    <x v="0"/>
    <s v="West Brendamouth"/>
    <x v="29"/>
    <s v="USA"/>
    <s v="Prod38"/>
    <s v="Sports Water Hydration Pack"/>
    <x v="0"/>
    <s v="Outdoor"/>
    <x v="48"/>
    <n v="136"/>
    <n v="394"/>
    <s v="Store6"/>
    <s v="Paypal"/>
    <n v="2175.5252"/>
    <n v="4"/>
    <n v="766"/>
    <n v="0.1"/>
    <x v="3"/>
    <x v="0"/>
    <x v="16"/>
    <x v="2"/>
    <x v="0"/>
    <x v="1"/>
  </r>
  <r>
    <s v="Sale288"/>
    <d v="2024-04-04T00:00:00"/>
    <s v="Cust1182"/>
    <x v="90"/>
    <n v="23"/>
    <x v="1"/>
    <s v="Hutchinsonville"/>
    <x v="15"/>
    <s v="USA"/>
    <s v="Prod57"/>
    <s v="Foam Roller"/>
    <x v="0"/>
    <s v="Fitness"/>
    <x v="71"/>
    <n v="31"/>
    <n v="138"/>
    <s v="Store8"/>
    <s v="Cod"/>
    <n v="1504.4760000000001"/>
    <n v="3"/>
    <n v="545"/>
    <n v="0.28999999999999998"/>
    <x v="1"/>
    <x v="0"/>
    <x v="2"/>
    <x v="2"/>
    <x v="1"/>
    <x v="2"/>
  </r>
  <r>
    <s v="Sale289"/>
    <d v="2024-05-26T00:00:00"/>
    <s v="Cust1263"/>
    <x v="220"/>
    <n v="50"/>
    <x v="0"/>
    <s v="Sallymouth"/>
    <x v="38"/>
    <s v="USA"/>
    <s v="Prod65"/>
    <s v="Adjustable Dumbbells 20Kg"/>
    <x v="0"/>
    <s v="Fitness"/>
    <x v="15"/>
    <n v="241"/>
    <n v="423"/>
    <s v="Store7"/>
    <s v="Cod"/>
    <n v="154.74359999999999"/>
    <n v="1"/>
    <n v="204"/>
    <n v="0.08"/>
    <x v="2"/>
    <x v="0"/>
    <x v="4"/>
    <x v="2"/>
    <x v="0"/>
    <x v="3"/>
  </r>
  <r>
    <s v="Sale290"/>
    <d v="2025-07-18T00:00:00"/>
    <s v="Cust1417"/>
    <x v="221"/>
    <n v="64"/>
    <x v="1"/>
    <s v="Kimburgh"/>
    <x v="29"/>
    <s v="USA"/>
    <s v="Prod97"/>
    <s v="Cricket Bat"/>
    <x v="0"/>
    <s v="Team Sports"/>
    <x v="0"/>
    <n v="246"/>
    <n v="471"/>
    <s v="Store15"/>
    <s v="Cod"/>
    <n v="1501.152"/>
    <n v="4"/>
    <n v="494"/>
    <n v="0.24"/>
    <x v="0"/>
    <x v="6"/>
    <x v="10"/>
    <x v="1"/>
    <x v="0"/>
    <x v="3"/>
  </r>
  <r>
    <s v="Sale291"/>
    <d v="2024-07-12T00:00:00"/>
    <s v="Cust1017"/>
    <x v="222"/>
    <n v="60"/>
    <x v="1"/>
    <s v="Brandonville"/>
    <x v="36"/>
    <s v="USA"/>
    <s v="Prod41"/>
    <s v="Yoga Exercise Mat"/>
    <x v="0"/>
    <s v="Fitness"/>
    <x v="89"/>
    <n v="313"/>
    <n v="369"/>
    <s v="Store17"/>
    <s v="Credit Card"/>
    <n v="480.41250000000002"/>
    <n v="1"/>
    <n v="641"/>
    <n v="0.24"/>
    <x v="0"/>
    <x v="1"/>
    <x v="1"/>
    <x v="1"/>
    <x v="0"/>
    <x v="1"/>
  </r>
  <r>
    <s v="Sale292"/>
    <d v="2024-09-10T00:00:00"/>
    <s v="Cust1119"/>
    <x v="96"/>
    <n v="40"/>
    <x v="0"/>
    <s v="North Edwardton"/>
    <x v="3"/>
    <s v="USA"/>
    <s v="Prod74"/>
    <s v="Bluetooth Car Audio System"/>
    <x v="1"/>
    <s v="Audio"/>
    <x v="1"/>
    <n v="404"/>
    <n v="159"/>
    <s v="Store4"/>
    <s v="Credit Card"/>
    <n v="491.77100000000002"/>
    <n v="1"/>
    <n v="703"/>
    <n v="0.25"/>
    <x v="2"/>
    <x v="0"/>
    <x v="5"/>
    <x v="2"/>
    <x v="0"/>
    <x v="3"/>
  </r>
  <r>
    <s v="Sale293"/>
    <d v="2025-06-18T00:00:00"/>
    <s v="Cust1224"/>
    <x v="223"/>
    <n v="29"/>
    <x v="0"/>
    <s v="New Anthonyfurt"/>
    <x v="6"/>
    <s v="USA"/>
    <s v="Prod39"/>
    <s v="Portable Power Bank"/>
    <x v="1"/>
    <s v="Mobile"/>
    <x v="11"/>
    <n v="326"/>
    <n v="301"/>
    <s v="Store8"/>
    <s v="Credit Card"/>
    <n v="425.41759999999999"/>
    <n v="4"/>
    <n v="140"/>
    <n v="0.3"/>
    <x v="1"/>
    <x v="0"/>
    <x v="2"/>
    <x v="2"/>
    <x v="1"/>
    <x v="2"/>
  </r>
  <r>
    <s v="Sale294"/>
    <d v="2024-12-28T00:00:00"/>
    <s v="Cust1277"/>
    <x v="106"/>
    <n v="22"/>
    <x v="1"/>
    <s v="Lake Nicole"/>
    <x v="44"/>
    <s v="USA"/>
    <s v="Prod19"/>
    <s v="Knee Support Brace"/>
    <x v="0"/>
    <s v="Equipment"/>
    <x v="46"/>
    <n v="21"/>
    <n v="65"/>
    <s v="Store8"/>
    <s v="Credit Card"/>
    <n v="378.59399999999999"/>
    <n v="2"/>
    <n v="231"/>
    <n v="0.24"/>
    <x v="1"/>
    <x v="0"/>
    <x v="2"/>
    <x v="2"/>
    <x v="1"/>
    <x v="1"/>
  </r>
  <r>
    <s v="Sale295"/>
    <d v="2024-09-21T00:00:00"/>
    <s v="Cust1211"/>
    <x v="224"/>
    <n v="20"/>
    <x v="1"/>
    <s v="Garzafort"/>
    <x v="37"/>
    <s v="USA"/>
    <s v="Prod85"/>
    <s v="Women'S Beanie Hat"/>
    <x v="4"/>
    <s v="Accessories"/>
    <x v="65"/>
    <n v="120"/>
    <n v="210"/>
    <s v="Store17"/>
    <s v="Cod"/>
    <n v="1879.05"/>
    <n v="4"/>
    <n v="626"/>
    <n v="0.18"/>
    <x v="0"/>
    <x v="1"/>
    <x v="1"/>
    <x v="1"/>
    <x v="1"/>
    <x v="2"/>
  </r>
  <r>
    <s v="Sale296"/>
    <d v="2024-05-22T00:00:00"/>
    <s v="Cust1082"/>
    <x v="195"/>
    <n v="53"/>
    <x v="0"/>
    <s v="Leburgh"/>
    <x v="26"/>
    <s v="USA"/>
    <s v="Prod41"/>
    <s v="Yoga Exercise Mat"/>
    <x v="0"/>
    <s v="Fitness"/>
    <x v="89"/>
    <n v="313"/>
    <n v="369"/>
    <s v="Store14"/>
    <s v="Paypal"/>
    <n v="356.04399999999998"/>
    <n v="4"/>
    <n v="109"/>
    <n v="0.25"/>
    <x v="2"/>
    <x v="3"/>
    <x v="7"/>
    <x v="0"/>
    <x v="0"/>
    <x v="3"/>
  </r>
  <r>
    <s v="Sale297"/>
    <d v="2025-08-02T00:00:00"/>
    <s v="Cust1191"/>
    <x v="225"/>
    <n v="29"/>
    <x v="1"/>
    <s v="Johnsonshire"/>
    <x v="31"/>
    <s v="USA"/>
    <s v="Prod17"/>
    <s v="Soccer Training Cone Set"/>
    <x v="0"/>
    <s v="Accessories"/>
    <x v="53"/>
    <n v="145"/>
    <n v="367"/>
    <s v="Store1"/>
    <s v="Cod"/>
    <n v="1372.2396000000001"/>
    <n v="4"/>
    <n v="354"/>
    <n v="0.18"/>
    <x v="0"/>
    <x v="4"/>
    <x v="8"/>
    <x v="1"/>
    <x v="1"/>
    <x v="3"/>
  </r>
  <r>
    <s v="Sale298"/>
    <d v="2024-10-18T00:00:00"/>
    <s v="Cust1065"/>
    <x v="10"/>
    <n v="21"/>
    <x v="1"/>
    <s v="Woodmouth"/>
    <x v="8"/>
    <s v="USA"/>
    <s v="Prod90"/>
    <s v="Gaming Mouse Pad Xl"/>
    <x v="1"/>
    <s v="Accessories"/>
    <x v="64"/>
    <n v="340"/>
    <n v="361"/>
    <s v="Store1"/>
    <s v="Credit Card"/>
    <n v="208.25280000000001"/>
    <n v="4"/>
    <n v="62"/>
    <n v="0.03"/>
    <x v="0"/>
    <x v="4"/>
    <x v="8"/>
    <x v="1"/>
    <x v="1"/>
    <x v="2"/>
  </r>
  <r>
    <s v="Sale299"/>
    <d v="2024-02-26T00:00:00"/>
    <s v="Cust1216"/>
    <x v="187"/>
    <n v="44"/>
    <x v="0"/>
    <s v="Morrismouth"/>
    <x v="24"/>
    <s v="USA"/>
    <s v="Prod22"/>
    <s v="Carbon Fiber Tennis Racket"/>
    <x v="0"/>
    <s v="Equipment"/>
    <x v="62"/>
    <n v="485"/>
    <n v="432"/>
    <s v="Store19"/>
    <s v="Paypal"/>
    <n v="1536.6559999999999"/>
    <n v="2"/>
    <n v="873"/>
    <n v="0.16"/>
    <x v="3"/>
    <x v="0"/>
    <x v="12"/>
    <x v="2"/>
    <x v="0"/>
    <x v="1"/>
  </r>
  <r>
    <s v="Sale300"/>
    <d v="2023-12-08T00:00:00"/>
    <s v="Cust1198"/>
    <x v="226"/>
    <n v="54"/>
    <x v="0"/>
    <s v="Frostmouth"/>
    <x v="1"/>
    <s v="USA"/>
    <s v="Prod12"/>
    <s v="Hair Strengthening Shampoo"/>
    <x v="2"/>
    <s v="Haircare"/>
    <x v="21"/>
    <n v="116"/>
    <n v="460"/>
    <s v="Store15"/>
    <s v="Credit Card"/>
    <n v="2703.9888000000001"/>
    <n v="4"/>
    <n v="889"/>
    <n v="0.12"/>
    <x v="0"/>
    <x v="6"/>
    <x v="10"/>
    <x v="1"/>
    <x v="0"/>
    <x v="3"/>
  </r>
  <r>
    <s v="Sale301"/>
    <d v="2024-10-31T00:00:00"/>
    <s v="Cust1028"/>
    <x v="29"/>
    <n v="27"/>
    <x v="1"/>
    <s v="New David"/>
    <x v="19"/>
    <s v="USA"/>
    <s v="Prod74"/>
    <s v="Bluetooth Car Audio System"/>
    <x v="1"/>
    <s v="Audio"/>
    <x v="1"/>
    <n v="404"/>
    <n v="159"/>
    <s v="Store11"/>
    <s v="Cod"/>
    <n v="1953.1368"/>
    <n v="3"/>
    <n v="804"/>
    <n v="0.24"/>
    <x v="2"/>
    <x v="10"/>
    <x v="19"/>
    <x v="2"/>
    <x v="1"/>
    <x v="1"/>
  </r>
  <r>
    <s v="Sale302"/>
    <d v="2024-11-28T00:00:00"/>
    <s v="Cust1468"/>
    <x v="227"/>
    <n v="45"/>
    <x v="0"/>
    <s v="Bergermouth"/>
    <x v="1"/>
    <s v="USA"/>
    <s v="Prod75"/>
    <s v="Women'S Ankle Boots"/>
    <x v="4"/>
    <s v="Footwear"/>
    <x v="28"/>
    <n v="158"/>
    <n v="82"/>
    <s v="Store5"/>
    <s v="Paypal"/>
    <n v="1384.2239999999999"/>
    <n v="2"/>
    <n v="865"/>
    <n v="0.19"/>
    <x v="0"/>
    <x v="0"/>
    <x v="3"/>
    <x v="0"/>
    <x v="0"/>
    <x v="3"/>
  </r>
  <r>
    <s v="Sale303"/>
    <d v="2025-06-05T00:00:00"/>
    <s v="Cust1097"/>
    <x v="89"/>
    <n v="36"/>
    <x v="0"/>
    <s v="Lake Thomas"/>
    <x v="34"/>
    <s v="USA"/>
    <s v="Prod31"/>
    <s v="Basketball"/>
    <x v="0"/>
    <s v="Team Sports"/>
    <x v="45"/>
    <n v="204"/>
    <n v="281"/>
    <s v="Store9"/>
    <s v="Cod"/>
    <n v="1283.086"/>
    <n v="2"/>
    <n v="916"/>
    <n v="0.2"/>
    <x v="2"/>
    <x v="0"/>
    <x v="11"/>
    <x v="1"/>
    <x v="0"/>
    <x v="2"/>
  </r>
  <r>
    <s v="Sale304"/>
    <d v="2024-11-19T00:00:00"/>
    <s v="Cust1042"/>
    <x v="228"/>
    <n v="19"/>
    <x v="0"/>
    <s v="Ryanburgh"/>
    <x v="40"/>
    <s v="USA"/>
    <s v="Prod51"/>
    <s v="Hdmi Cable – 2M"/>
    <x v="1"/>
    <s v="Accessories"/>
    <x v="69"/>
    <n v="88"/>
    <n v="246"/>
    <s v="Store12"/>
    <s v="Credit Card"/>
    <n v="2062.8696"/>
    <n v="3"/>
    <n v="781"/>
    <n v="0.3"/>
    <x v="0"/>
    <x v="9"/>
    <x v="18"/>
    <x v="2"/>
    <x v="1"/>
    <x v="1"/>
  </r>
  <r>
    <s v="Sale305"/>
    <d v="2024-05-19T00:00:00"/>
    <s v="Cust1211"/>
    <x v="224"/>
    <n v="20"/>
    <x v="1"/>
    <s v="Garzafort"/>
    <x v="37"/>
    <s v="USA"/>
    <s v="Prod38"/>
    <s v="Sports Water Hydration Pack"/>
    <x v="0"/>
    <s v="Outdoor"/>
    <x v="48"/>
    <n v="136"/>
    <n v="394"/>
    <s v="Store12"/>
    <s v="Cod"/>
    <n v="2156.6952000000001"/>
    <n v="4"/>
    <n v="620"/>
    <n v="0.12"/>
    <x v="0"/>
    <x v="9"/>
    <x v="18"/>
    <x v="2"/>
    <x v="1"/>
    <x v="2"/>
  </r>
  <r>
    <s v="Sale306"/>
    <d v="2025-01-22T00:00:00"/>
    <s v="Cust1481"/>
    <x v="229"/>
    <n v="21"/>
    <x v="0"/>
    <s v="Kelseybury"/>
    <x v="36"/>
    <s v="USA"/>
    <s v="Prod62"/>
    <s v="Laptop Cooling Pad"/>
    <x v="1"/>
    <s v="Computer"/>
    <x v="85"/>
    <n v="86"/>
    <n v="222"/>
    <s v="Store14"/>
    <s v="Cod"/>
    <n v="1625.2544"/>
    <n v="2"/>
    <n v="838"/>
    <n v="0.13"/>
    <x v="2"/>
    <x v="3"/>
    <x v="7"/>
    <x v="0"/>
    <x v="1"/>
    <x v="0"/>
  </r>
  <r>
    <s v="Sale307"/>
    <d v="2025-07-04T00:00:00"/>
    <s v="Cust1451"/>
    <x v="230"/>
    <n v="46"/>
    <x v="0"/>
    <s v="Josephmouth"/>
    <x v="23"/>
    <s v="USA"/>
    <s v="Prod90"/>
    <s v="Gaming Mouse Pad Xl"/>
    <x v="1"/>
    <s v="Accessories"/>
    <x v="64"/>
    <n v="340"/>
    <n v="361"/>
    <s v="Store1"/>
    <s v="Credit Card"/>
    <n v="326.25599999999997"/>
    <n v="3"/>
    <n v="136"/>
    <n v="0.03"/>
    <x v="0"/>
    <x v="4"/>
    <x v="8"/>
    <x v="1"/>
    <x v="0"/>
    <x v="0"/>
  </r>
  <r>
    <s v="Sale308"/>
    <d v="2025-05-19T00:00:00"/>
    <s v="Cust1479"/>
    <x v="231"/>
    <n v="40"/>
    <x v="0"/>
    <s v="New Jamesview"/>
    <x v="35"/>
    <s v="USA"/>
    <s v="Prod74"/>
    <s v="Bluetooth Car Audio System"/>
    <x v="1"/>
    <s v="Audio"/>
    <x v="1"/>
    <n v="404"/>
    <n v="159"/>
    <s v="Store1"/>
    <s v="Paypal"/>
    <n v="1475.0916"/>
    <n v="4"/>
    <n v="397"/>
    <n v="0.2"/>
    <x v="0"/>
    <x v="4"/>
    <x v="8"/>
    <x v="1"/>
    <x v="0"/>
    <x v="3"/>
  </r>
  <r>
    <s v="Sale309"/>
    <d v="2023-12-04T00:00:00"/>
    <s v="Cust1220"/>
    <x v="232"/>
    <n v="50"/>
    <x v="1"/>
    <s v="    Lake Lisa"/>
    <x v="43"/>
    <s v="USA"/>
    <s v="Prod29"/>
    <s v="Fabric Sofa Throw Blanket"/>
    <x v="3"/>
    <s v="Decor"/>
    <x v="35"/>
    <n v="218"/>
    <n v="276"/>
    <s v="Store14"/>
    <s v="Paypal"/>
    <n v="1127.0219999999999"/>
    <n v="2"/>
    <n v="722"/>
    <n v="7.0000000000000007E-2"/>
    <x v="2"/>
    <x v="3"/>
    <x v="7"/>
    <x v="0"/>
    <x v="0"/>
    <x v="3"/>
  </r>
  <r>
    <s v="Sale310"/>
    <d v="2024-07-31T00:00:00"/>
    <s v="Cust1047"/>
    <x v="233"/>
    <n v="54"/>
    <x v="1"/>
    <s v="Lake Roberthaven"/>
    <x v="8"/>
    <s v="USA"/>
    <s v="Prod64"/>
    <s v="Matte Lipstick Set"/>
    <x v="2"/>
    <s v="Makeup"/>
    <x v="91"/>
    <n v="299"/>
    <n v="118"/>
    <s v="Store2"/>
    <s v="Credit Card"/>
    <n v="271.28359999999998"/>
    <n v="2"/>
    <n v="138"/>
    <n v="0.22"/>
    <x v="2"/>
    <x v="0"/>
    <x v="17"/>
    <x v="0"/>
    <x v="0"/>
    <x v="2"/>
  </r>
  <r>
    <s v="Sale311"/>
    <d v="2025-01-22T00:00:00"/>
    <s v="Cust1126"/>
    <x v="56"/>
    <n v="62"/>
    <x v="1"/>
    <s v="Benjaminton"/>
    <x v="28"/>
    <s v="USA"/>
    <s v="Prod80"/>
    <s v="Wall-Mounted Spice Rack"/>
    <x v="3"/>
    <s v="Kitchen"/>
    <x v="61"/>
    <n v="143"/>
    <n v="58"/>
    <s v="Store2"/>
    <s v="Cod"/>
    <n v="2699.0963999999999"/>
    <n v="4"/>
    <n v="742"/>
    <n v="0.02"/>
    <x v="2"/>
    <x v="0"/>
    <x v="17"/>
    <x v="0"/>
    <x v="0"/>
    <x v="0"/>
  </r>
  <r>
    <s v="Sale312"/>
    <d v="2024-11-15T00:00:00"/>
    <s v="Cust1023"/>
    <x v="192"/>
    <n v="52"/>
    <x v="1"/>
    <s v="Molinabury"/>
    <x v="47"/>
    <s v="USA"/>
    <s v="Prod80"/>
    <s v="Wall-Mounted Spice Rack"/>
    <x v="3"/>
    <s v="Kitchen"/>
    <x v="61"/>
    <n v="143"/>
    <n v="58"/>
    <s v="Store17"/>
    <s v="Paypal"/>
    <n v="954.01800000000003"/>
    <n v="2"/>
    <n v="589"/>
    <n v="0.09"/>
    <x v="0"/>
    <x v="1"/>
    <x v="1"/>
    <x v="1"/>
    <x v="0"/>
    <x v="2"/>
  </r>
  <r>
    <s v="Sale313"/>
    <d v="2024-04-07T00:00:00"/>
    <s v="Cust1304"/>
    <x v="234"/>
    <n v="41"/>
    <x v="0"/>
    <s v="Port Jenniferton"/>
    <x v="32"/>
    <s v="USA"/>
    <s v="Prod50"/>
    <s v="Boxing Hand Wraps"/>
    <x v="0"/>
    <s v="Fitness"/>
    <x v="57"/>
    <n v="190"/>
    <n v="260"/>
    <s v="Store2"/>
    <s v="Paypal"/>
    <n v="72.025199999999998"/>
    <n v="1"/>
    <n v="89"/>
    <n v="0.19"/>
    <x v="2"/>
    <x v="0"/>
    <x v="17"/>
    <x v="0"/>
    <x v="0"/>
    <x v="2"/>
  </r>
  <r>
    <s v="Sale314"/>
    <d v="2024-02-17T00:00:00"/>
    <s v="Cust1118"/>
    <x v="207"/>
    <n v="36"/>
    <x v="0"/>
    <s v="New Jenniferburgh"/>
    <x v="48"/>
    <s v="USA"/>
    <s v="Prod61"/>
    <s v="Tennis Ball 3-Pack"/>
    <x v="0"/>
    <s v="Equipment"/>
    <x v="86"/>
    <n v="103"/>
    <n v="465"/>
    <s v="Store16"/>
    <s v="Cod"/>
    <n v="269.21699999999998"/>
    <n v="1"/>
    <n v="299"/>
    <n v="0.19"/>
    <x v="1"/>
    <x v="5"/>
    <x v="9"/>
    <x v="1"/>
    <x v="0"/>
    <x v="1"/>
  </r>
  <r>
    <s v="Sale315"/>
    <d v="2024-05-21T00:00:00"/>
    <s v="Cust1116"/>
    <x v="5"/>
    <n v="18"/>
    <x v="1"/>
    <s v="North Davidport"/>
    <x v="5"/>
    <s v="USA"/>
    <s v="Prod77"/>
    <s v="Wifi Mesh Router"/>
    <x v="1"/>
    <s v="Appliances"/>
    <x v="25"/>
    <n v="481"/>
    <n v="104"/>
    <s v="Store3"/>
    <s v="Credit Card"/>
    <n v="844.38199999999995"/>
    <n v="2"/>
    <n v="548"/>
    <n v="0.1"/>
    <x v="0"/>
    <x v="0"/>
    <x v="0"/>
    <x v="0"/>
    <x v="2"/>
    <x v="1"/>
  </r>
  <r>
    <s v="Sale316"/>
    <d v="2024-05-23T00:00:00"/>
    <s v="Cust1262"/>
    <x v="216"/>
    <n v="60"/>
    <x v="1"/>
    <s v="New Ana"/>
    <x v="10"/>
    <s v="USA"/>
    <s v="Prod54"/>
    <s v="Sports Stopwatch Pro"/>
    <x v="0"/>
    <s v="Accessories"/>
    <x v="59"/>
    <n v="435"/>
    <n v="185"/>
    <s v="Store10"/>
    <s v="Paypal"/>
    <n v="2873.9969999999998"/>
    <n v="3"/>
    <n v="978"/>
    <n v="0.23"/>
    <x v="3"/>
    <x v="4"/>
    <x v="15"/>
    <x v="2"/>
    <x v="0"/>
    <x v="2"/>
  </r>
  <r>
    <s v="Sale317"/>
    <d v="2025-06-15T00:00:00"/>
    <s v="Cust1346"/>
    <x v="3"/>
    <n v="58"/>
    <x v="1"/>
    <s v="Port Crystalberg"/>
    <x v="3"/>
    <s v="USA"/>
    <s v="Prod44"/>
    <s v="Adjustable Jump Rope"/>
    <x v="0"/>
    <s v="Fitness"/>
    <x v="38"/>
    <n v="167"/>
    <n v="316"/>
    <s v="Store18"/>
    <s v="Cod"/>
    <n v="330.7824"/>
    <n v="1"/>
    <n v="459"/>
    <n v="0.02"/>
    <x v="3"/>
    <x v="8"/>
    <x v="14"/>
    <x v="1"/>
    <x v="0"/>
    <x v="1"/>
  </r>
  <r>
    <s v="Sale318"/>
    <d v="2025-01-06T00:00:00"/>
    <s v="Cust1088"/>
    <x v="235"/>
    <n v="58"/>
    <x v="0"/>
    <s v="Ashleystad"/>
    <x v="13"/>
    <s v="USA"/>
    <s v="Prod2"/>
    <s v="Women'S Casual Hoodie"/>
    <x v="4"/>
    <s v="Outerwear"/>
    <x v="95"/>
    <n v="317"/>
    <n v="352"/>
    <s v="Store4"/>
    <s v="Credit Card"/>
    <n v="199.56780000000001"/>
    <n v="2"/>
    <n v="123"/>
    <n v="0.28000000000000003"/>
    <x v="2"/>
    <x v="0"/>
    <x v="5"/>
    <x v="2"/>
    <x v="0"/>
    <x v="2"/>
  </r>
  <r>
    <s v="Sale319"/>
    <d v="2025-08-10T00:00:00"/>
    <s v="Cust1358"/>
    <x v="236"/>
    <n v="60"/>
    <x v="1"/>
    <s v="West Johnmouth"/>
    <x v="25"/>
    <s v="USA"/>
    <s v="Prod55"/>
    <s v="Ceramic Plant Pot"/>
    <x v="3"/>
    <s v="Decor"/>
    <x v="76"/>
    <n v="82"/>
    <n v="275"/>
    <s v="Store19"/>
    <s v="Paypal"/>
    <n v="218.49100000000001"/>
    <n v="1"/>
    <n v="223"/>
    <n v="0.19"/>
    <x v="3"/>
    <x v="0"/>
    <x v="12"/>
    <x v="2"/>
    <x v="0"/>
    <x v="0"/>
  </r>
  <r>
    <s v="Sale320"/>
    <d v="2025-07-02T00:00:00"/>
    <s v="Cust1332"/>
    <x v="237"/>
    <n v="34"/>
    <x v="1"/>
    <s v="New Paulstad"/>
    <x v="22"/>
    <s v="USA"/>
    <s v="Prod32"/>
    <s v="Vitamin C Face Serum"/>
    <x v="2"/>
    <s v="Skincare"/>
    <x v="79"/>
    <n v="284"/>
    <n v="244"/>
    <s v="Store4"/>
    <s v="Credit Card"/>
    <n v="1552.9793999999999"/>
    <n v="3"/>
    <n v="602"/>
    <n v="0.02"/>
    <x v="2"/>
    <x v="0"/>
    <x v="5"/>
    <x v="2"/>
    <x v="0"/>
    <x v="3"/>
  </r>
  <r>
    <s v="Sale321"/>
    <d v="2024-03-29T00:00:00"/>
    <s v="Cust1297"/>
    <x v="238"/>
    <n v="47"/>
    <x v="1"/>
    <s v="Lake Brett"/>
    <x v="6"/>
    <s v="USA"/>
    <s v="Prod69"/>
    <s v="Men'S Sports Shorts"/>
    <x v="4"/>
    <s v="Bottoms"/>
    <x v="20"/>
    <n v="218"/>
    <n v="224"/>
    <s v="Store2"/>
    <s v="Credit Card"/>
    <n v="547.17700000000002"/>
    <n v="1"/>
    <n v="564"/>
    <n v="0.14000000000000001"/>
    <x v="2"/>
    <x v="0"/>
    <x v="17"/>
    <x v="0"/>
    <x v="0"/>
    <x v="2"/>
  </r>
  <r>
    <s v="Sale322"/>
    <d v="2025-01-15T00:00:00"/>
    <s v="Cust1095"/>
    <x v="50"/>
    <n v="62"/>
    <x v="1"/>
    <s v="West Bobbyshire"/>
    <x v="14"/>
    <s v="USA"/>
    <s v="Prod80"/>
    <s v="Wall-Mounted Spice Rack"/>
    <x v="3"/>
    <s v="Kitchen"/>
    <x v="61"/>
    <n v="143"/>
    <n v="58"/>
    <s v="Store5"/>
    <s v="Credit Card"/>
    <n v="423.6284"/>
    <n v="1"/>
    <n v="517"/>
    <n v="0.03"/>
    <x v="0"/>
    <x v="0"/>
    <x v="3"/>
    <x v="0"/>
    <x v="0"/>
    <x v="1"/>
  </r>
  <r>
    <s v="Sale323"/>
    <d v="2024-07-24T00:00:00"/>
    <s v="Cust1438"/>
    <x v="239"/>
    <n v="59"/>
    <x v="1"/>
    <s v="Amberburgh"/>
    <x v="3"/>
    <s v="USA"/>
    <s v="Prod63"/>
    <s v="Organic Sunscreen Lotion"/>
    <x v="2"/>
    <s v="Skincare"/>
    <x v="81"/>
    <n v="267"/>
    <n v="458"/>
    <s v="Store12"/>
    <s v="Paypal"/>
    <n v="831.92750000000001"/>
    <n v="1"/>
    <n v="935"/>
    <n v="0.18"/>
    <x v="0"/>
    <x v="9"/>
    <x v="18"/>
    <x v="2"/>
    <x v="0"/>
    <x v="1"/>
  </r>
  <r>
    <s v="Sale324"/>
    <d v="2024-04-25T00:00:00"/>
    <s v="Cust1234"/>
    <x v="240"/>
    <n v="43"/>
    <x v="1"/>
    <s v="Lake Mark"/>
    <x v="32"/>
    <s v="USA"/>
    <s v="Prod98"/>
    <s v="Portable Bluetooth Speaker"/>
    <x v="1"/>
    <s v="Audio"/>
    <x v="24"/>
    <n v="432"/>
    <n v="73"/>
    <s v="Store7"/>
    <s v="Paypal"/>
    <n v="2084.0720000000001"/>
    <n v="4"/>
    <n v="548"/>
    <n v="0.11"/>
    <x v="2"/>
    <x v="0"/>
    <x v="4"/>
    <x v="2"/>
    <x v="0"/>
    <x v="0"/>
  </r>
  <r>
    <s v="Sale325"/>
    <d v="2025-04-17T00:00:00"/>
    <s v="Cust1013"/>
    <x v="198"/>
    <n v="32"/>
    <x v="1"/>
    <s v="New Becky"/>
    <x v="10"/>
    <s v="USA"/>
    <s v="Prod37"/>
    <s v="Men'S Casual Sneakers"/>
    <x v="4"/>
    <s v="Footwear"/>
    <x v="92"/>
    <n v="353"/>
    <n v="214"/>
    <s v="Store3"/>
    <s v="Credit Card"/>
    <n v="1018.3302"/>
    <n v="3"/>
    <n v="361"/>
    <n v="0.05"/>
    <x v="0"/>
    <x v="0"/>
    <x v="0"/>
    <x v="0"/>
    <x v="0"/>
    <x v="2"/>
  </r>
  <r>
    <s v="Sale326"/>
    <d v="2025-09-24T00:00:00"/>
    <s v="Cust1187"/>
    <x v="8"/>
    <n v="60"/>
    <x v="1"/>
    <s v="Lake Blaketon"/>
    <x v="4"/>
    <s v="USA"/>
    <s v="Prod13"/>
    <s v="Usb-C Fast Charger"/>
    <x v="1"/>
    <s v="Accessories"/>
    <x v="26"/>
    <n v="242"/>
    <n v="453"/>
    <s v="Store1"/>
    <s v="Paypal"/>
    <n v="1098.6659999999999"/>
    <n v="2"/>
    <n v="610"/>
    <n v="0.06"/>
    <x v="0"/>
    <x v="4"/>
    <x v="8"/>
    <x v="1"/>
    <x v="0"/>
    <x v="1"/>
  </r>
  <r>
    <s v="Sale327"/>
    <d v="2023-11-10T00:00:00"/>
    <s v="Cust1334"/>
    <x v="158"/>
    <n v="50"/>
    <x v="1"/>
    <s v="Donaldsontown"/>
    <x v="40"/>
    <s v="USA"/>
    <s v="Prod51"/>
    <s v="Hdmi Cable – 2M"/>
    <x v="1"/>
    <s v="Accessories"/>
    <x v="69"/>
    <n v="88"/>
    <n v="246"/>
    <s v="Store16"/>
    <s v="Credit Card"/>
    <n v="190.54"/>
    <n v="1"/>
    <n v="272"/>
    <n v="0.1"/>
    <x v="1"/>
    <x v="5"/>
    <x v="9"/>
    <x v="1"/>
    <x v="0"/>
    <x v="2"/>
  </r>
  <r>
    <s v="Sale328"/>
    <d v="2024-02-27T00:00:00"/>
    <s v="Cust1438"/>
    <x v="239"/>
    <n v="59"/>
    <x v="1"/>
    <s v="Amberburgh"/>
    <x v="3"/>
    <s v="USA"/>
    <s v="Prod77"/>
    <s v="Wifi Mesh Router"/>
    <x v="1"/>
    <s v="Appliances"/>
    <x v="25"/>
    <n v="481"/>
    <n v="104"/>
    <s v="Store6"/>
    <s v="Cod"/>
    <n v="1444.212"/>
    <n v="3"/>
    <n v="573"/>
    <n v="0.3"/>
    <x v="3"/>
    <x v="0"/>
    <x v="16"/>
    <x v="2"/>
    <x v="0"/>
    <x v="1"/>
  </r>
  <r>
    <s v="Sale329"/>
    <d v="2025-04-09T00:00:00"/>
    <s v="Cust1322"/>
    <x v="241"/>
    <n v="54"/>
    <x v="0"/>
    <s v="North Nicole"/>
    <x v="0"/>
    <s v="USA"/>
    <s v="Prod6"/>
    <s v="Herbal Face Moisturizer"/>
    <x v="2"/>
    <s v="Skincare"/>
    <x v="96"/>
    <n v="313"/>
    <n v="350"/>
    <s v="Store0"/>
    <s v="Credit Card"/>
    <n v="71.193600000000004"/>
    <n v="4"/>
    <n v="25"/>
    <n v="0.16"/>
    <x v="3"/>
    <x v="2"/>
    <x v="6"/>
    <x v="1"/>
    <x v="0"/>
    <x v="3"/>
  </r>
  <r>
    <s v="Sale330"/>
    <d v="2024-07-05T00:00:00"/>
    <s v="Cust1251"/>
    <x v="242"/>
    <n v="64"/>
    <x v="0"/>
    <s v="Port Coreyfort"/>
    <x v="4"/>
    <s v="USA"/>
    <s v="Prod9"/>
    <s v="Adjustable Dumbbell Set"/>
    <x v="0"/>
    <s v="Fitness"/>
    <x v="93"/>
    <n v="496"/>
    <n v="323"/>
    <s v="Store9"/>
    <s v="Cod"/>
    <n v="750.20309999999995"/>
    <n v="3"/>
    <n v="269"/>
    <n v="0.28000000000000003"/>
    <x v="2"/>
    <x v="0"/>
    <x v="11"/>
    <x v="1"/>
    <x v="0"/>
    <x v="2"/>
  </r>
  <r>
    <s v="Sale331"/>
    <d v="2025-08-21T00:00:00"/>
    <s v="Cust1257"/>
    <x v="98"/>
    <n v="42"/>
    <x v="0"/>
    <s v="Karenmouth"/>
    <x v="43"/>
    <s v="USA"/>
    <s v="Prod68"/>
    <s v="Wooden Nightstand"/>
    <x v="3"/>
    <s v="Furniture"/>
    <x v="88"/>
    <n v="244"/>
    <n v="130"/>
    <s v="Store9"/>
    <s v="Cod"/>
    <n v="65.155000000000001"/>
    <n v="1"/>
    <n v="78"/>
    <n v="7.0000000000000007E-2"/>
    <x v="2"/>
    <x v="0"/>
    <x v="11"/>
    <x v="1"/>
    <x v="0"/>
    <x v="2"/>
  </r>
  <r>
    <s v="Sale332"/>
    <d v="2025-06-07T00:00:00"/>
    <s v="Cust1133"/>
    <x v="243"/>
    <n v="62"/>
    <x v="1"/>
    <s v="West Stephenville"/>
    <x v="26"/>
    <s v="USA"/>
    <s v="Prod36"/>
    <s v="Women'S Summer Dress"/>
    <x v="4"/>
    <s v="Tops"/>
    <x v="14"/>
    <n v="223"/>
    <n v="154"/>
    <s v="Store4"/>
    <s v="Credit Card"/>
    <n v="1174.2947999999999"/>
    <n v="3"/>
    <n v="399"/>
    <n v="0.17"/>
    <x v="2"/>
    <x v="0"/>
    <x v="5"/>
    <x v="2"/>
    <x v="0"/>
    <x v="3"/>
  </r>
  <r>
    <s v="Sale333"/>
    <d v="2025-08-22T00:00:00"/>
    <s v="Cust1085"/>
    <x v="244"/>
    <n v="36"/>
    <x v="0"/>
    <s v="West Theodorechester"/>
    <x v="2"/>
    <s v="USA"/>
    <s v="Prod31"/>
    <s v="Basketball"/>
    <x v="0"/>
    <s v="Team Sports"/>
    <x v="45"/>
    <n v="204"/>
    <n v="281"/>
    <s v="Store19"/>
    <s v="Paypal"/>
    <n v="1353.7854"/>
    <n v="3"/>
    <n v="456"/>
    <n v="0.02"/>
    <x v="3"/>
    <x v="0"/>
    <x v="12"/>
    <x v="2"/>
    <x v="0"/>
    <x v="2"/>
  </r>
  <r>
    <s v="Sale334"/>
    <d v="2024-11-13T00:00:00"/>
    <s v="Cust1349"/>
    <x v="115"/>
    <n v="31"/>
    <x v="0"/>
    <s v="New Angiefurt"/>
    <x v="41"/>
    <s v="USA"/>
    <s v="Prod50"/>
    <s v="Boxing Hand Wraps"/>
    <x v="0"/>
    <s v="Fitness"/>
    <x v="57"/>
    <n v="190"/>
    <n v="260"/>
    <s v="Store5"/>
    <s v="Paypal"/>
    <n v="1042.491"/>
    <n v="2"/>
    <n v="613"/>
    <n v="0.01"/>
    <x v="0"/>
    <x v="0"/>
    <x v="3"/>
    <x v="0"/>
    <x v="0"/>
    <x v="3"/>
  </r>
  <r>
    <s v="Sale335"/>
    <d v="2024-01-18T00:00:00"/>
    <s v="Cust1458"/>
    <x v="245"/>
    <n v="62"/>
    <x v="1"/>
    <s v="Port Taylorberg"/>
    <x v="2"/>
    <s v="USA"/>
    <s v="Prod2"/>
    <s v="Women'S Casual Hoodie"/>
    <x v="4"/>
    <s v="Outerwear"/>
    <x v="95"/>
    <n v="317"/>
    <n v="352"/>
    <s v="Store14"/>
    <s v="Paypal"/>
    <n v="2799.0720000000001"/>
    <n v="4"/>
    <n v="972"/>
    <n v="0.15"/>
    <x v="2"/>
    <x v="3"/>
    <x v="7"/>
    <x v="0"/>
    <x v="0"/>
    <x v="2"/>
  </r>
  <r>
    <s v="Sale336"/>
    <d v="2024-08-15T00:00:00"/>
    <s v="Cust1034"/>
    <x v="246"/>
    <n v="27"/>
    <x v="1"/>
    <s v="West Richard"/>
    <x v="33"/>
    <s v="USA"/>
    <s v="Prod28"/>
    <s v="Sports Stopwatch Timer"/>
    <x v="0"/>
    <s v="Accessories"/>
    <x v="77"/>
    <n v="39"/>
    <n v="137"/>
    <s v="Store7"/>
    <s v="Paypal"/>
    <n v="2495.4744000000001"/>
    <n v="3"/>
    <n v="885"/>
    <n v="0.28000000000000003"/>
    <x v="2"/>
    <x v="0"/>
    <x v="4"/>
    <x v="2"/>
    <x v="1"/>
    <x v="1"/>
  </r>
  <r>
    <s v="Sale337"/>
    <d v="2025-09-21T00:00:00"/>
    <s v="Cust1087"/>
    <x v="97"/>
    <n v="58"/>
    <x v="1"/>
    <s v="East Jenna"/>
    <x v="42"/>
    <s v="USA"/>
    <s v="Prod8"/>
    <s v="Wireless Bluetooth Earbuds"/>
    <x v="1"/>
    <s v="Audio"/>
    <x v="67"/>
    <n v="439"/>
    <n v="142"/>
    <s v="Store9"/>
    <s v="Credit Card"/>
    <n v="96.25"/>
    <n v="1"/>
    <n v="125"/>
    <n v="0.06"/>
    <x v="2"/>
    <x v="0"/>
    <x v="11"/>
    <x v="1"/>
    <x v="0"/>
    <x v="3"/>
  </r>
  <r>
    <s v="Sale338"/>
    <d v="2024-06-22T00:00:00"/>
    <s v="Cust1128"/>
    <x v="146"/>
    <n v="45"/>
    <x v="0"/>
    <s v="East Ellen"/>
    <x v="13"/>
    <s v="USA"/>
    <s v="Prod10"/>
    <s v="Ceramic Kitchen Bowl Set"/>
    <x v="3"/>
    <s v="Kitchen"/>
    <x v="31"/>
    <n v="299"/>
    <n v="308"/>
    <s v="Store15"/>
    <s v="Paypal"/>
    <n v="346.38"/>
    <n v="2"/>
    <n v="188"/>
    <n v="0.23"/>
    <x v="0"/>
    <x v="6"/>
    <x v="10"/>
    <x v="1"/>
    <x v="0"/>
    <x v="2"/>
  </r>
  <r>
    <s v="Sale339"/>
    <d v="2024-01-12T00:00:00"/>
    <s v="Cust1222"/>
    <x v="247"/>
    <n v="35"/>
    <x v="0"/>
    <s v="East Crystalton"/>
    <x v="23"/>
    <s v="USA"/>
    <s v="Prod46"/>
    <s v="Men'S Winter Jacket"/>
    <x v="4"/>
    <s v="Outerwear"/>
    <x v="54"/>
    <n v="167"/>
    <n v="296"/>
    <s v="Store6"/>
    <s v="Paypal"/>
    <n v="1032.3599999999999"/>
    <n v="4"/>
    <n v="344"/>
    <n v="0.08"/>
    <x v="3"/>
    <x v="0"/>
    <x v="16"/>
    <x v="2"/>
    <x v="0"/>
    <x v="1"/>
  </r>
  <r>
    <s v="Sale340"/>
    <d v="2023-10-19T00:00:00"/>
    <s v="Cust1047"/>
    <x v="233"/>
    <n v="54"/>
    <x v="1"/>
    <s v="Lake Roberthaven"/>
    <x v="8"/>
    <s v="USA"/>
    <s v="Prod17"/>
    <s v="Soccer Training Cone Set"/>
    <x v="0"/>
    <s v="Accessories"/>
    <x v="53"/>
    <n v="145"/>
    <n v="367"/>
    <s v="Store19"/>
    <s v="Cod"/>
    <n v="2724.4034999999999"/>
    <n v="3"/>
    <n v="998"/>
    <n v="0.25"/>
    <x v="3"/>
    <x v="0"/>
    <x v="12"/>
    <x v="2"/>
    <x v="0"/>
    <x v="2"/>
  </r>
  <r>
    <s v="Sale341"/>
    <d v="2025-03-11T00:00:00"/>
    <s v="Cust1150"/>
    <x v="248"/>
    <n v="24"/>
    <x v="0"/>
    <s v="Port Frankmouth"/>
    <x v="25"/>
    <s v="USA"/>
    <s v="Prod11"/>
    <s v="Hd Smart Tv Stick"/>
    <x v="1"/>
    <s v="Accessories"/>
    <x v="75"/>
    <n v="449"/>
    <n v="275"/>
    <s v="Store15"/>
    <s v="Paypal"/>
    <n v="339.37560000000002"/>
    <n v="3"/>
    <n v="122"/>
    <n v="0.09"/>
    <x v="0"/>
    <x v="6"/>
    <x v="10"/>
    <x v="1"/>
    <x v="1"/>
    <x v="0"/>
  </r>
  <r>
    <s v="Sale342"/>
    <d v="2024-09-22T00:00:00"/>
    <s v="Cust1221"/>
    <x v="69"/>
    <n v="38"/>
    <x v="0"/>
    <s v="Maybury"/>
    <x v="36"/>
    <s v="USA"/>
    <s v="Prod68"/>
    <s v="Wooden Nightstand"/>
    <x v="3"/>
    <s v="Furniture"/>
    <x v="88"/>
    <n v="244"/>
    <n v="130"/>
    <s v="Store10"/>
    <s v="Paypal"/>
    <n v="1205.3327999999999"/>
    <n v="2"/>
    <n v="693"/>
    <n v="7.0000000000000007E-2"/>
    <x v="3"/>
    <x v="4"/>
    <x v="15"/>
    <x v="2"/>
    <x v="0"/>
    <x v="1"/>
  </r>
  <r>
    <s v="Sale343"/>
    <d v="2024-11-27T00:00:00"/>
    <s v="Cust1027"/>
    <x v="249"/>
    <n v="31"/>
    <x v="0"/>
    <s v="Mollyshire"/>
    <x v="39"/>
    <s v="USA"/>
    <s v="Prod24"/>
    <s v="Foldable Camping Chair"/>
    <x v="0"/>
    <s v="Outdoor"/>
    <x v="10"/>
    <n v="166"/>
    <n v="340"/>
    <s v="Store19"/>
    <s v="Paypal"/>
    <n v="2312.2568999999999"/>
    <n v="3"/>
    <n v="795"/>
    <n v="0.13"/>
    <x v="3"/>
    <x v="0"/>
    <x v="12"/>
    <x v="2"/>
    <x v="0"/>
    <x v="4"/>
  </r>
  <r>
    <s v="Sale344"/>
    <d v="2023-10-25T00:00:00"/>
    <s v="Cust1014"/>
    <x v="250"/>
    <n v="53"/>
    <x v="1"/>
    <s v="Lake Kristamouth"/>
    <x v="48"/>
    <s v="USA"/>
    <s v="Prod26"/>
    <s v="Wireless Bluetooth Speaker"/>
    <x v="1"/>
    <s v="Audio"/>
    <x v="33"/>
    <n v="322"/>
    <n v="213"/>
    <s v="Store9"/>
    <s v="Paypal"/>
    <n v="817.15499999999997"/>
    <n v="1"/>
    <n v="908"/>
    <n v="0.03"/>
    <x v="2"/>
    <x v="0"/>
    <x v="11"/>
    <x v="1"/>
    <x v="0"/>
    <x v="2"/>
  </r>
  <r>
    <s v="Sale345"/>
    <d v="2025-10-10T00:00:00"/>
    <s v="Cust1287"/>
    <x v="85"/>
    <n v="22"/>
    <x v="1"/>
    <s v="Millerfort"/>
    <x v="1"/>
    <s v="USA"/>
    <s v="Prod50"/>
    <s v="Boxing Hand Wraps"/>
    <x v="0"/>
    <s v="Fitness"/>
    <x v="57"/>
    <n v="190"/>
    <n v="260"/>
    <s v="Store0"/>
    <s v="Credit Card"/>
    <n v="1083.7284"/>
    <n v="2"/>
    <n v="661"/>
    <n v="0.1"/>
    <x v="3"/>
    <x v="2"/>
    <x v="6"/>
    <x v="1"/>
    <x v="1"/>
    <x v="0"/>
  </r>
  <r>
    <s v="Sale346"/>
    <d v="2025-09-15T00:00:00"/>
    <s v="Cust1061"/>
    <x v="251"/>
    <n v="23"/>
    <x v="0"/>
    <s v="Jennifermouth"/>
    <x v="6"/>
    <s v="USA"/>
    <s v="Prod51"/>
    <s v="Hdmi Cable – 2M"/>
    <x v="1"/>
    <s v="Accessories"/>
    <x v="69"/>
    <n v="88"/>
    <n v="246"/>
    <s v="Store8"/>
    <s v="Cod"/>
    <n v="1321.9595999999999"/>
    <n v="3"/>
    <n v="565"/>
    <n v="0.18"/>
    <x v="1"/>
    <x v="0"/>
    <x v="2"/>
    <x v="2"/>
    <x v="1"/>
    <x v="2"/>
  </r>
  <r>
    <s v="Sale347"/>
    <d v="2024-09-06T00:00:00"/>
    <s v="Cust1054"/>
    <x v="75"/>
    <n v="24"/>
    <x v="0"/>
    <s v="Christopherland"/>
    <x v="15"/>
    <s v="USA"/>
    <s v="Prod15"/>
    <s v="4K Home Projector"/>
    <x v="1"/>
    <s v="Appliances"/>
    <x v="5"/>
    <n v="465"/>
    <n v="301"/>
    <s v="Store15"/>
    <s v="Cod"/>
    <n v="437.37720000000002"/>
    <n v="2"/>
    <n v="280"/>
    <n v="0.22"/>
    <x v="0"/>
    <x v="6"/>
    <x v="10"/>
    <x v="1"/>
    <x v="1"/>
    <x v="1"/>
  </r>
  <r>
    <s v="Sale348"/>
    <d v="2024-07-16T00:00:00"/>
    <s v="Cust1372"/>
    <x v="60"/>
    <n v="28"/>
    <x v="0"/>
    <s v="Vincentside"/>
    <x v="31"/>
    <s v="USA"/>
    <s v="Prod50"/>
    <s v="Boxing Hand Wraps"/>
    <x v="0"/>
    <s v="Fitness"/>
    <x v="57"/>
    <n v="190"/>
    <n v="260"/>
    <s v="Store3"/>
    <s v="Credit Card"/>
    <n v="148.30019999999999"/>
    <n v="2"/>
    <n v="85"/>
    <n v="0.22"/>
    <x v="0"/>
    <x v="0"/>
    <x v="0"/>
    <x v="0"/>
    <x v="1"/>
    <x v="3"/>
  </r>
  <r>
    <s v="Sale349"/>
    <d v="2025-04-01T00:00:00"/>
    <s v="Cust1312"/>
    <x v="211"/>
    <n v="47"/>
    <x v="1"/>
    <s v="Brianchester"/>
    <x v="37"/>
    <s v="USA"/>
    <s v="Prod27"/>
    <s v="Decorative Floor Vase"/>
    <x v="3"/>
    <s v="Decor"/>
    <x v="16"/>
    <n v="317"/>
    <n v="378"/>
    <s v="Store13"/>
    <s v="Credit Card"/>
    <n v="833.68399999999997"/>
    <n v="2"/>
    <n v="563"/>
    <n v="0.13"/>
    <x v="3"/>
    <x v="7"/>
    <x v="13"/>
    <x v="1"/>
    <x v="0"/>
    <x v="2"/>
  </r>
  <r>
    <s v="Sale350"/>
    <d v="2024-01-18T00:00:00"/>
    <s v="Cust1033"/>
    <x v="152"/>
    <n v="25"/>
    <x v="0"/>
    <s v="Tristanton"/>
    <x v="15"/>
    <s v="USA"/>
    <s v="Prod80"/>
    <s v="Wall-Mounted Spice Rack"/>
    <x v="3"/>
    <s v="Kitchen"/>
    <x v="61"/>
    <n v="143"/>
    <n v="58"/>
    <s v="Store18"/>
    <s v="Paypal"/>
    <n v="1589.3951999999999"/>
    <n v="2"/>
    <n v="828"/>
    <n v="0.26"/>
    <x v="3"/>
    <x v="8"/>
    <x v="14"/>
    <x v="1"/>
    <x v="1"/>
    <x v="1"/>
  </r>
  <r>
    <s v="Sale351"/>
    <d v="2024-11-25T00:00:00"/>
    <s v="Cust1214"/>
    <x v="95"/>
    <n v="61"/>
    <x v="0"/>
    <s v="Danielstad"/>
    <x v="10"/>
    <s v="USA"/>
    <s v="Prod12"/>
    <s v="Hair Strengthening Shampoo"/>
    <x v="2"/>
    <s v="Haircare"/>
    <x v="21"/>
    <n v="116"/>
    <n v="460"/>
    <s v="Store18"/>
    <s v="Paypal"/>
    <n v="2317.1543999999999"/>
    <n v="3"/>
    <n v="878"/>
    <n v="0.04"/>
    <x v="3"/>
    <x v="8"/>
    <x v="14"/>
    <x v="1"/>
    <x v="0"/>
    <x v="0"/>
  </r>
  <r>
    <s v="Sale352"/>
    <d v="2024-11-07T00:00:00"/>
    <s v="Cust1257"/>
    <x v="98"/>
    <n v="42"/>
    <x v="0"/>
    <s v="Karenmouth"/>
    <x v="43"/>
    <s v="USA"/>
    <s v="Prod57"/>
    <s v="Foam Roller"/>
    <x v="0"/>
    <s v="Fitness"/>
    <x v="71"/>
    <n v="31"/>
    <n v="138"/>
    <s v="Store9"/>
    <s v="Cod"/>
    <n v="1446.1376"/>
    <n v="4"/>
    <n v="489"/>
    <n v="0.12"/>
    <x v="2"/>
    <x v="0"/>
    <x v="11"/>
    <x v="1"/>
    <x v="0"/>
    <x v="2"/>
  </r>
  <r>
    <s v="Sale353"/>
    <d v="2024-07-28T00:00:00"/>
    <s v="Cust1104"/>
    <x v="252"/>
    <n v="64"/>
    <x v="0"/>
    <s v="South Jenniferville"/>
    <x v="36"/>
    <s v="USA"/>
    <s v="Prod25"/>
    <s v="Women'S Scarf Set"/>
    <x v="4"/>
    <s v="Accessories"/>
    <x v="60"/>
    <n v="174"/>
    <n v="268"/>
    <s v="Store12"/>
    <s v="Paypal"/>
    <n v="612.16679999999997"/>
    <n v="4"/>
    <n v="176"/>
    <n v="0.26"/>
    <x v="0"/>
    <x v="9"/>
    <x v="18"/>
    <x v="2"/>
    <x v="0"/>
    <x v="2"/>
  </r>
  <r>
    <s v="Sale354"/>
    <d v="2024-04-16T00:00:00"/>
    <s v="Cust1248"/>
    <x v="200"/>
    <n v="19"/>
    <x v="0"/>
    <s v="Lake Timothy"/>
    <x v="8"/>
    <s v="USA"/>
    <s v="Prod87"/>
    <s v="Led Bedside Lamp"/>
    <x v="3"/>
    <s v="Lighting"/>
    <x v="72"/>
    <n v="371"/>
    <n v="220"/>
    <s v="Store8"/>
    <s v="Cod"/>
    <n v="868.98"/>
    <n v="4"/>
    <n v="290"/>
    <n v="0.13"/>
    <x v="1"/>
    <x v="0"/>
    <x v="2"/>
    <x v="2"/>
    <x v="1"/>
    <x v="0"/>
  </r>
  <r>
    <s v="Sale355"/>
    <d v="2024-01-13T00:00:00"/>
    <s v="Cust1241"/>
    <x v="253"/>
    <n v="31"/>
    <x v="0"/>
    <s v="Dawsonchester"/>
    <x v="45"/>
    <s v="USA"/>
    <s v="Prod15"/>
    <s v="4K Home Projector"/>
    <x v="1"/>
    <s v="Appliances"/>
    <x v="5"/>
    <n v="465"/>
    <n v="301"/>
    <s v="Store15"/>
    <s v="Credit Card"/>
    <n v="1492.7882"/>
    <n v="2"/>
    <n v="899"/>
    <n v="0.25"/>
    <x v="0"/>
    <x v="6"/>
    <x v="10"/>
    <x v="1"/>
    <x v="0"/>
    <x v="1"/>
  </r>
  <r>
    <s v="Sale356"/>
    <d v="2024-01-08T00:00:00"/>
    <s v="Cust1065"/>
    <x v="10"/>
    <n v="21"/>
    <x v="1"/>
    <s v="Woodmouth"/>
    <x v="8"/>
    <s v="USA"/>
    <s v="Prod18"/>
    <s v="Women'S Denim Jeans"/>
    <x v="4"/>
    <s v="Bottoms"/>
    <x v="97"/>
    <n v="317"/>
    <n v="343"/>
    <s v="Store1"/>
    <s v="Cod"/>
    <n v="615.32820000000004"/>
    <n v="1"/>
    <n v="691"/>
    <n v="0.17"/>
    <x v="0"/>
    <x v="4"/>
    <x v="8"/>
    <x v="1"/>
    <x v="1"/>
    <x v="2"/>
  </r>
  <r>
    <s v="Sale357"/>
    <d v="2024-09-29T00:00:00"/>
    <s v="Cust1165"/>
    <x v="254"/>
    <n v="47"/>
    <x v="1"/>
    <s v="Carolview"/>
    <x v="49"/>
    <s v="USA"/>
    <s v="Prod27"/>
    <s v="Decorative Floor Vase"/>
    <x v="3"/>
    <s v="Decor"/>
    <x v="16"/>
    <n v="317"/>
    <n v="378"/>
    <s v="Store0"/>
    <s v="Credit Card"/>
    <n v="414.25920000000002"/>
    <n v="3"/>
    <n v="159"/>
    <n v="0.11"/>
    <x v="3"/>
    <x v="2"/>
    <x v="6"/>
    <x v="1"/>
    <x v="0"/>
    <x v="1"/>
  </r>
  <r>
    <s v="Sale358"/>
    <d v="2024-05-01T00:00:00"/>
    <s v="Cust1210"/>
    <x v="255"/>
    <n v="48"/>
    <x v="0"/>
    <s v="Matthewborough"/>
    <x v="36"/>
    <s v="USA"/>
    <s v="Prod60"/>
    <s v="Luxury Perfume Spray"/>
    <x v="2"/>
    <s v="Fragrance"/>
    <x v="17"/>
    <n v="483"/>
    <n v="444"/>
    <s v="Store16"/>
    <s v="Cod"/>
    <n v="2019.684"/>
    <n v="4"/>
    <n v="537"/>
    <n v="0.13"/>
    <x v="1"/>
    <x v="5"/>
    <x v="9"/>
    <x v="1"/>
    <x v="0"/>
    <x v="2"/>
  </r>
  <r>
    <s v="Sale359"/>
    <d v="2024-07-07T00:00:00"/>
    <s v="Cust1417"/>
    <x v="221"/>
    <n v="64"/>
    <x v="1"/>
    <s v="Kimburgh"/>
    <x v="29"/>
    <s v="USA"/>
    <s v="Prod41"/>
    <s v="Yoga Exercise Mat"/>
    <x v="0"/>
    <s v="Fitness"/>
    <x v="89"/>
    <n v="313"/>
    <n v="369"/>
    <s v="Store9"/>
    <s v="Cod"/>
    <n v="2199.3449999999998"/>
    <n v="3"/>
    <n v="772"/>
    <n v="0.06"/>
    <x v="2"/>
    <x v="0"/>
    <x v="11"/>
    <x v="1"/>
    <x v="0"/>
    <x v="3"/>
  </r>
  <r>
    <s v="Sale360"/>
    <d v="2024-11-14T00:00:00"/>
    <s v="Cust1108"/>
    <x v="139"/>
    <n v="38"/>
    <x v="0"/>
    <s v="Webstermouth"/>
    <x v="21"/>
    <s v="USA"/>
    <s v="Prod88"/>
    <s v="Sports Wrist Sweatbands"/>
    <x v="0"/>
    <s v="Accessories"/>
    <x v="12"/>
    <n v="131"/>
    <n v="232"/>
    <s v="Store1"/>
    <s v="Paypal"/>
    <n v="2329.7399999999998"/>
    <n v="4"/>
    <n v="677"/>
    <n v="0.05"/>
    <x v="0"/>
    <x v="4"/>
    <x v="8"/>
    <x v="1"/>
    <x v="0"/>
    <x v="3"/>
  </r>
  <r>
    <s v="Sale361"/>
    <d v="2025-04-16T00:00:00"/>
    <s v="Cust1102"/>
    <x v="256"/>
    <n v="34"/>
    <x v="1"/>
    <s v="Port Joshuachester"/>
    <x v="2"/>
    <s v="USA"/>
    <s v="Prod98"/>
    <s v="Portable Bluetooth Speaker"/>
    <x v="1"/>
    <s v="Audio"/>
    <x v="24"/>
    <n v="432"/>
    <n v="73"/>
    <s v="Store11"/>
    <s v="Cod"/>
    <n v="477.65519999999998"/>
    <n v="1"/>
    <n v="645"/>
    <n v="0.14000000000000001"/>
    <x v="2"/>
    <x v="10"/>
    <x v="19"/>
    <x v="2"/>
    <x v="0"/>
    <x v="3"/>
  </r>
  <r>
    <s v="Sale362"/>
    <d v="2025-07-18T00:00:00"/>
    <s v="Cust1360"/>
    <x v="257"/>
    <n v="34"/>
    <x v="0"/>
    <s v="Andersonside"/>
    <x v="13"/>
    <s v="USA"/>
    <s v="Prod73"/>
    <s v="Shin Guards – Adult"/>
    <x v="0"/>
    <s v="Team Sports"/>
    <x v="78"/>
    <n v="107"/>
    <n v="359"/>
    <s v="Store2"/>
    <s v="Cod"/>
    <n v="1307.5999999999999"/>
    <n v="2"/>
    <n v="934"/>
    <n v="0.26"/>
    <x v="2"/>
    <x v="0"/>
    <x v="17"/>
    <x v="0"/>
    <x v="0"/>
    <x v="1"/>
  </r>
  <r>
    <s v="Sale363"/>
    <d v="2025-02-24T00:00:00"/>
    <s v="Cust1334"/>
    <x v="158"/>
    <n v="50"/>
    <x v="1"/>
    <s v="Donaldsontown"/>
    <x v="40"/>
    <s v="USA"/>
    <s v="Prod46"/>
    <s v="Men'S Winter Jacket"/>
    <x v="4"/>
    <s v="Outerwear"/>
    <x v="54"/>
    <n v="167"/>
    <n v="296"/>
    <s v="Store2"/>
    <s v="Credit Card"/>
    <n v="535.62400000000002"/>
    <n v="1"/>
    <n v="670"/>
    <n v="0.3"/>
    <x v="2"/>
    <x v="0"/>
    <x v="17"/>
    <x v="0"/>
    <x v="0"/>
    <x v="2"/>
  </r>
  <r>
    <s v="Sale364"/>
    <d v="2025-03-07T00:00:00"/>
    <s v="Cust1216"/>
    <x v="187"/>
    <n v="44"/>
    <x v="0"/>
    <s v="Morrismouth"/>
    <x v="24"/>
    <s v="USA"/>
    <s v="Prod35"/>
    <s v="Bedroom Table Lamp"/>
    <x v="3"/>
    <s v="Lighting"/>
    <x v="68"/>
    <n v="382"/>
    <n v="329"/>
    <s v="Store18"/>
    <s v="Cod"/>
    <n v="153.85679999999999"/>
    <n v="1"/>
    <n v="214"/>
    <n v="0.2"/>
    <x v="3"/>
    <x v="8"/>
    <x v="14"/>
    <x v="1"/>
    <x v="0"/>
    <x v="1"/>
  </r>
  <r>
    <s v="Sale365"/>
    <d v="2025-02-18T00:00:00"/>
    <s v="Cust1077"/>
    <x v="258"/>
    <n v="29"/>
    <x v="0"/>
    <s v="North Valeriemouth"/>
    <x v="1"/>
    <s v="USA"/>
    <s v="Prod21"/>
    <s v="Multi-Purpose Storage Box"/>
    <x v="3"/>
    <s v="Storage"/>
    <x v="39"/>
    <n v="123"/>
    <n v="76"/>
    <s v="Store19"/>
    <s v="Paypal"/>
    <n v="158.56"/>
    <n v="2"/>
    <n v="99"/>
    <n v="0.28000000000000003"/>
    <x v="3"/>
    <x v="0"/>
    <x v="12"/>
    <x v="2"/>
    <x v="1"/>
    <x v="0"/>
  </r>
  <r>
    <s v="Sale366"/>
    <d v="2024-06-26T00:00:00"/>
    <s v="Cust1370"/>
    <x v="259"/>
    <n v="45"/>
    <x v="0"/>
    <s v="Millston"/>
    <x v="30"/>
    <s v="USA"/>
    <s v="Prod37"/>
    <s v="Men'S Casual Sneakers"/>
    <x v="4"/>
    <s v="Footwear"/>
    <x v="92"/>
    <n v="353"/>
    <n v="214"/>
    <s v="Store16"/>
    <s v="Cod"/>
    <n v="610.11059999999998"/>
    <n v="1"/>
    <n v="629"/>
    <n v="0.2"/>
    <x v="1"/>
    <x v="5"/>
    <x v="9"/>
    <x v="1"/>
    <x v="0"/>
    <x v="2"/>
  </r>
  <r>
    <s v="Sale367"/>
    <d v="2025-02-23T00:00:00"/>
    <s v="Cust1085"/>
    <x v="244"/>
    <n v="36"/>
    <x v="0"/>
    <s v="West Theodorechester"/>
    <x v="2"/>
    <s v="USA"/>
    <s v="Prod84"/>
    <s v="Wooden Bookshelf"/>
    <x v="3"/>
    <s v="Furniture"/>
    <x v="94"/>
    <n v="388"/>
    <n v="208"/>
    <s v="Store4"/>
    <s v="Credit Card"/>
    <n v="2097.1008000000002"/>
    <n v="3"/>
    <n v="945"/>
    <n v="0.03"/>
    <x v="2"/>
    <x v="0"/>
    <x v="5"/>
    <x v="2"/>
    <x v="0"/>
    <x v="2"/>
  </r>
  <r>
    <s v="Sale368"/>
    <d v="2025-06-15T00:00:00"/>
    <s v="Cust1471"/>
    <x v="197"/>
    <n v="42"/>
    <x v="0"/>
    <s v="Mcdanielfurt"/>
    <x v="10"/>
    <s v="USA"/>
    <s v="Prod93"/>
    <s v="Usb-C Laptop Charger"/>
    <x v="1"/>
    <s v="Computer"/>
    <x v="47"/>
    <n v="378"/>
    <n v="485"/>
    <s v="Store12"/>
    <s v="Cod"/>
    <n v="228.79599999999999"/>
    <n v="2"/>
    <n v="122"/>
    <n v="0.26"/>
    <x v="0"/>
    <x v="9"/>
    <x v="18"/>
    <x v="2"/>
    <x v="0"/>
    <x v="1"/>
  </r>
  <r>
    <s v="Sale369"/>
    <d v="2023-10-18T00:00:00"/>
    <s v="Cust1448"/>
    <x v="163"/>
    <n v="64"/>
    <x v="1"/>
    <s v="Smithville"/>
    <x v="0"/>
    <s v="USA"/>
    <s v="Prod65"/>
    <s v="Adjustable Dumbbells 20Kg"/>
    <x v="0"/>
    <s v="Fitness"/>
    <x v="15"/>
    <n v="241"/>
    <n v="423"/>
    <s v="Store3"/>
    <s v="Paypal"/>
    <n v="1002.5028"/>
    <n v="4"/>
    <n v="269"/>
    <n v="0.06"/>
    <x v="0"/>
    <x v="0"/>
    <x v="0"/>
    <x v="0"/>
    <x v="0"/>
    <x v="3"/>
  </r>
  <r>
    <s v="Sale370"/>
    <d v="2025-03-17T00:00:00"/>
    <s v="Cust1099"/>
    <x v="178"/>
    <n v="35"/>
    <x v="0"/>
    <s v="South Dustin"/>
    <x v="3"/>
    <s v="USA"/>
    <s v="Prod22"/>
    <s v="Carbon Fiber Tennis Racket"/>
    <x v="0"/>
    <s v="Equipment"/>
    <x v="62"/>
    <n v="485"/>
    <n v="432"/>
    <s v="Store18"/>
    <s v="Credit Card"/>
    <n v="583.25199999999995"/>
    <n v="1"/>
    <n v="678"/>
    <n v="7.0000000000000007E-2"/>
    <x v="3"/>
    <x v="8"/>
    <x v="14"/>
    <x v="1"/>
    <x v="0"/>
    <x v="2"/>
  </r>
  <r>
    <s v="Sale371"/>
    <d v="2024-08-16T00:00:00"/>
    <s v="Cust1231"/>
    <x v="103"/>
    <n v="22"/>
    <x v="1"/>
    <s v="Grahamstad"/>
    <x v="42"/>
    <s v="USA"/>
    <s v="Prod90"/>
    <s v="Gaming Mouse Pad Xl"/>
    <x v="1"/>
    <s v="Accessories"/>
    <x v="64"/>
    <n v="340"/>
    <n v="361"/>
    <s v="Store13"/>
    <s v="Cod"/>
    <n v="594.43550000000005"/>
    <n v="1"/>
    <n v="752"/>
    <n v="0.14000000000000001"/>
    <x v="3"/>
    <x v="7"/>
    <x v="13"/>
    <x v="1"/>
    <x v="1"/>
    <x v="3"/>
  </r>
  <r>
    <s v="Sale372"/>
    <d v="2024-03-22T00:00:00"/>
    <s v="Cust1037"/>
    <x v="64"/>
    <n v="27"/>
    <x v="1"/>
    <s v="Brendastad"/>
    <x v="34"/>
    <s v="USA"/>
    <s v="Prod94"/>
    <s v="Vitamin E Body Lotion"/>
    <x v="2"/>
    <s v="Skincare"/>
    <x v="32"/>
    <n v="358"/>
    <n v="213"/>
    <s v="Store13"/>
    <s v="Credit Card"/>
    <n v="331.26280000000003"/>
    <n v="2"/>
    <n v="210"/>
    <n v="0.21"/>
    <x v="3"/>
    <x v="7"/>
    <x v="13"/>
    <x v="1"/>
    <x v="1"/>
    <x v="4"/>
  </r>
  <r>
    <s v="Sale373"/>
    <d v="2025-01-31T00:00:00"/>
    <s v="Cust1161"/>
    <x v="260"/>
    <n v="18"/>
    <x v="1"/>
    <s v="Hessmouth"/>
    <x v="28"/>
    <s v="USA"/>
    <s v="Prod97"/>
    <s v="Cricket Bat"/>
    <x v="0"/>
    <s v="Team Sports"/>
    <x v="0"/>
    <n v="246"/>
    <n v="471"/>
    <s v="Store19"/>
    <s v="Cod"/>
    <n v="1331.91"/>
    <n v="2"/>
    <n v="740"/>
    <n v="0.21"/>
    <x v="3"/>
    <x v="0"/>
    <x v="12"/>
    <x v="2"/>
    <x v="2"/>
    <x v="2"/>
  </r>
  <r>
    <s v="Sale374"/>
    <d v="2023-12-16T00:00:00"/>
    <s v="Cust1469"/>
    <x v="261"/>
    <n v="19"/>
    <x v="0"/>
    <s v="East Audrey"/>
    <x v="39"/>
    <s v="USA"/>
    <s v="Prod45"/>
    <s v="High-Grip Football"/>
    <x v="0"/>
    <s v="Team Sports"/>
    <x v="49"/>
    <n v="319"/>
    <n v="114"/>
    <s v="Store15"/>
    <s v="Cod"/>
    <n v="456.4948"/>
    <n v="1"/>
    <n v="496"/>
    <n v="0.1"/>
    <x v="0"/>
    <x v="6"/>
    <x v="10"/>
    <x v="1"/>
    <x v="1"/>
    <x v="0"/>
  </r>
  <r>
    <s v="Sale375"/>
    <d v="2025-04-09T00:00:00"/>
    <s v="Cust1044"/>
    <x v="196"/>
    <n v="34"/>
    <x v="0"/>
    <s v="Christianstad"/>
    <x v="22"/>
    <s v="USA"/>
    <s v="Prod9"/>
    <s v="Adjustable Dumbbell Set"/>
    <x v="0"/>
    <s v="Fitness"/>
    <x v="93"/>
    <n v="496"/>
    <n v="323"/>
    <s v="Store12"/>
    <s v="Paypal"/>
    <n v="303.29640000000001"/>
    <n v="1"/>
    <n v="306"/>
    <n v="0.08"/>
    <x v="0"/>
    <x v="9"/>
    <x v="18"/>
    <x v="2"/>
    <x v="0"/>
    <x v="3"/>
  </r>
  <r>
    <s v="Sale376"/>
    <d v="2024-01-18T00:00:00"/>
    <s v="Cust1120"/>
    <x v="262"/>
    <n v="44"/>
    <x v="1"/>
    <s v="Lake Tylerfort"/>
    <x v="2"/>
    <s v="USA"/>
    <s v="Prod73"/>
    <s v="Shin Guards – Adult"/>
    <x v="0"/>
    <s v="Team Sports"/>
    <x v="78"/>
    <n v="107"/>
    <n v="359"/>
    <s v="Store4"/>
    <s v="Paypal"/>
    <n v="2634.0079999999998"/>
    <n v="4"/>
    <n v="693"/>
    <n v="0.01"/>
    <x v="2"/>
    <x v="0"/>
    <x v="5"/>
    <x v="2"/>
    <x v="0"/>
    <x v="1"/>
  </r>
  <r>
    <s v="Sale377"/>
    <d v="2025-03-28T00:00:00"/>
    <s v="Cust1455"/>
    <x v="263"/>
    <n v="54"/>
    <x v="0"/>
    <s v="East Yvette"/>
    <x v="49"/>
    <s v="USA"/>
    <s v="Prod83"/>
    <s v="Hydrating Face Cleanser"/>
    <x v="2"/>
    <s v="Skincare"/>
    <x v="50"/>
    <n v="317"/>
    <n v="159"/>
    <s v="Store10"/>
    <s v="Paypal"/>
    <n v="776.50559999999996"/>
    <n v="1"/>
    <n v="996"/>
    <n v="0.05"/>
    <x v="3"/>
    <x v="4"/>
    <x v="15"/>
    <x v="2"/>
    <x v="0"/>
    <x v="0"/>
  </r>
  <r>
    <s v="Sale378"/>
    <d v="2024-08-31T00:00:00"/>
    <s v="Cust1125"/>
    <x v="264"/>
    <n v="64"/>
    <x v="1"/>
    <s v="West Jameston"/>
    <x v="17"/>
    <s v="USA"/>
    <s v="Prod7"/>
    <s v="Led Table Lamp"/>
    <x v="3"/>
    <s v="Lighting"/>
    <x v="84"/>
    <n v="219"/>
    <n v="170"/>
    <s v="Store18"/>
    <s v="Cod"/>
    <n v="685.34879999999998"/>
    <n v="4"/>
    <n v="241"/>
    <n v="0.22"/>
    <x v="3"/>
    <x v="8"/>
    <x v="14"/>
    <x v="1"/>
    <x v="0"/>
    <x v="1"/>
  </r>
  <r>
    <s v="Sale379"/>
    <d v="2023-11-10T00:00:00"/>
    <s v="Cust1239"/>
    <x v="19"/>
    <n v="58"/>
    <x v="1"/>
    <s v="Zamoraborough"/>
    <x v="8"/>
    <s v="USA"/>
    <s v="Prod78"/>
    <s v="Essential Oil Diffuser"/>
    <x v="3"/>
    <s v="Decor"/>
    <x v="36"/>
    <n v="325"/>
    <n v="400"/>
    <s v="Store1"/>
    <s v="Cod"/>
    <n v="1793.6045999999999"/>
    <n v="3"/>
    <n v="636"/>
    <n v="0.28999999999999998"/>
    <x v="0"/>
    <x v="4"/>
    <x v="8"/>
    <x v="1"/>
    <x v="0"/>
    <x v="1"/>
  </r>
  <r>
    <s v="Sale380"/>
    <d v="2023-12-15T00:00:00"/>
    <s v="Cust1096"/>
    <x v="180"/>
    <n v="30"/>
    <x v="1"/>
    <s v="Timothyburgh"/>
    <x v="38"/>
    <s v="USA"/>
    <s v="Prod4"/>
    <s v="Women'S Yoga Pants"/>
    <x v="4"/>
    <s v="Bottoms"/>
    <x v="83"/>
    <n v="306"/>
    <n v="487"/>
    <s v="Store19"/>
    <s v="Credit Card"/>
    <n v="2051.2539999999999"/>
    <n v="4"/>
    <n v="603"/>
    <n v="0.06"/>
    <x v="3"/>
    <x v="0"/>
    <x v="12"/>
    <x v="2"/>
    <x v="0"/>
    <x v="1"/>
  </r>
  <r>
    <s v="Sale381"/>
    <d v="2024-05-15T00:00:00"/>
    <s v="Cust1075"/>
    <x v="177"/>
    <n v="61"/>
    <x v="1"/>
    <s v="Lake Barryfurt"/>
    <x v="24"/>
    <s v="USA"/>
    <s v="Prod89"/>
    <s v="Face Foundation Kit"/>
    <x v="2"/>
    <s v="Makeup"/>
    <x v="41"/>
    <n v="183"/>
    <n v="457"/>
    <s v="Store10"/>
    <s v="Cod"/>
    <n v="959.13239999999996"/>
    <n v="3"/>
    <n v="438"/>
    <n v="0.15"/>
    <x v="3"/>
    <x v="4"/>
    <x v="15"/>
    <x v="2"/>
    <x v="0"/>
    <x v="0"/>
  </r>
  <r>
    <s v="Sale382"/>
    <d v="2024-01-31T00:00:00"/>
    <s v="Cust1208"/>
    <x v="123"/>
    <n v="54"/>
    <x v="0"/>
    <s v="Kathrynview"/>
    <x v="38"/>
    <s v="USA"/>
    <s v="Prod34"/>
    <s v="Gaming Mechanical Keyboard"/>
    <x v="1"/>
    <s v="Computer"/>
    <x v="13"/>
    <n v="419"/>
    <n v="86"/>
    <s v="Store4"/>
    <s v="Cod"/>
    <n v="104.7144"/>
    <n v="2"/>
    <n v="57"/>
    <n v="0.27"/>
    <x v="2"/>
    <x v="0"/>
    <x v="5"/>
    <x v="2"/>
    <x v="0"/>
    <x v="1"/>
  </r>
  <r>
    <s v="Sale383"/>
    <d v="2023-12-06T00:00:00"/>
    <s v="Cust1334"/>
    <x v="158"/>
    <n v="50"/>
    <x v="1"/>
    <s v="Donaldsontown"/>
    <x v="40"/>
    <s v="USA"/>
    <s v="Prod76"/>
    <s v="Wireless Mouse"/>
    <x v="1"/>
    <s v="Computer"/>
    <x v="3"/>
    <n v="393"/>
    <n v="320"/>
    <s v="Store6"/>
    <s v="Credit Card"/>
    <n v="127.611"/>
    <n v="1"/>
    <n v="142"/>
    <n v="0.08"/>
    <x v="3"/>
    <x v="0"/>
    <x v="16"/>
    <x v="2"/>
    <x v="0"/>
    <x v="2"/>
  </r>
  <r>
    <s v="Sale384"/>
    <d v="2024-01-11T00:00:00"/>
    <s v="Cust1483"/>
    <x v="0"/>
    <n v="48"/>
    <x v="0"/>
    <s v="East Rodney"/>
    <x v="8"/>
    <s v="USA"/>
    <s v="Prod9"/>
    <s v="Adjustable Dumbbell Set"/>
    <x v="0"/>
    <s v="Fitness"/>
    <x v="93"/>
    <n v="496"/>
    <n v="323"/>
    <s v="Store15"/>
    <s v="Cod"/>
    <n v="1193.2704000000001"/>
    <n v="4"/>
    <n v="355"/>
    <n v="0.1"/>
    <x v="0"/>
    <x v="6"/>
    <x v="10"/>
    <x v="1"/>
    <x v="0"/>
    <x v="0"/>
  </r>
  <r>
    <s v="Sale385"/>
    <d v="2025-09-07T00:00:00"/>
    <s v="Cust1211"/>
    <x v="224"/>
    <n v="20"/>
    <x v="1"/>
    <s v="Garzafort"/>
    <x v="37"/>
    <s v="USA"/>
    <s v="Prod38"/>
    <s v="Sports Water Hydration Pack"/>
    <x v="0"/>
    <s v="Outdoor"/>
    <x v="48"/>
    <n v="136"/>
    <n v="394"/>
    <s v="Store6"/>
    <s v="Cod"/>
    <n v="3265.2919999999999"/>
    <n v="4"/>
    <n v="960"/>
    <n v="0.16"/>
    <x v="3"/>
    <x v="0"/>
    <x v="16"/>
    <x v="2"/>
    <x v="1"/>
    <x v="2"/>
  </r>
  <r>
    <s v="Sale386"/>
    <d v="2024-05-21T00:00:00"/>
    <s v="Cust1420"/>
    <x v="47"/>
    <n v="60"/>
    <x v="0"/>
    <s v="New Benjamin"/>
    <x v="29"/>
    <s v="USA"/>
    <s v="Prod69"/>
    <s v="Men'S Sports Shorts"/>
    <x v="4"/>
    <s v="Bottoms"/>
    <x v="20"/>
    <n v="218"/>
    <n v="224"/>
    <s v="Store16"/>
    <s v="Paypal"/>
    <n v="2389.1322"/>
    <n v="3"/>
    <n v="847"/>
    <n v="0.15"/>
    <x v="1"/>
    <x v="5"/>
    <x v="9"/>
    <x v="1"/>
    <x v="0"/>
    <x v="3"/>
  </r>
  <r>
    <s v="Sale387"/>
    <d v="2025-08-23T00:00:00"/>
    <s v="Cust1066"/>
    <x v="148"/>
    <n v="27"/>
    <x v="1"/>
    <s v="South Aaronside"/>
    <x v="21"/>
    <s v="USA"/>
    <s v="Prod80"/>
    <s v="Wall-Mounted Spice Rack"/>
    <x v="3"/>
    <s v="Kitchen"/>
    <x v="61"/>
    <n v="143"/>
    <n v="58"/>
    <s v="Store10"/>
    <s v="Cod"/>
    <n v="2847.6208000000001"/>
    <n v="4"/>
    <n v="774"/>
    <n v="0.06"/>
    <x v="3"/>
    <x v="4"/>
    <x v="15"/>
    <x v="2"/>
    <x v="1"/>
    <x v="2"/>
  </r>
  <r>
    <s v="Sale388"/>
    <d v="2025-05-03T00:00:00"/>
    <s v="Cust1000"/>
    <x v="265"/>
    <n v="55"/>
    <x v="0"/>
    <s v="Donaldton"/>
    <x v="29"/>
    <s v="USA"/>
    <s v="Prod63"/>
    <s v="Organic Sunscreen Lotion"/>
    <x v="2"/>
    <s v="Skincare"/>
    <x v="81"/>
    <n v="267"/>
    <n v="458"/>
    <s v="Store16"/>
    <s v="Paypal"/>
    <n v="598.23900000000003"/>
    <n v="1"/>
    <n v="665"/>
    <n v="0.08"/>
    <x v="1"/>
    <x v="5"/>
    <x v="9"/>
    <x v="1"/>
    <x v="0"/>
    <x v="4"/>
  </r>
  <r>
    <s v="Sale389"/>
    <d v="2023-11-03T00:00:00"/>
    <s v="Cust1347"/>
    <x v="266"/>
    <n v="39"/>
    <x v="1"/>
    <s v="Peggystad"/>
    <x v="40"/>
    <s v="USA"/>
    <s v="Prod37"/>
    <s v="Men'S Casual Sneakers"/>
    <x v="4"/>
    <s v="Footwear"/>
    <x v="92"/>
    <n v="353"/>
    <n v="214"/>
    <s v="Store7"/>
    <s v="Paypal"/>
    <n v="1793.2632000000001"/>
    <n v="4"/>
    <n v="482"/>
    <n v="0.1"/>
    <x v="2"/>
    <x v="0"/>
    <x v="4"/>
    <x v="2"/>
    <x v="0"/>
    <x v="0"/>
  </r>
  <r>
    <s v="Sale390"/>
    <d v="2025-03-26T00:00:00"/>
    <s v="Cust1089"/>
    <x v="267"/>
    <n v="43"/>
    <x v="0"/>
    <s v="New Gabrielleville"/>
    <x v="18"/>
    <s v="USA"/>
    <s v="Prod57"/>
    <s v="Foam Roller"/>
    <x v="0"/>
    <s v="Fitness"/>
    <x v="71"/>
    <n v="31"/>
    <n v="138"/>
    <s v="Store3"/>
    <s v="Paypal"/>
    <n v="3225.5819999999999"/>
    <n v="4"/>
    <n v="996"/>
    <n v="7.0000000000000007E-2"/>
    <x v="0"/>
    <x v="0"/>
    <x v="0"/>
    <x v="0"/>
    <x v="0"/>
    <x v="1"/>
  </r>
  <r>
    <s v="Sale391"/>
    <d v="2024-07-05T00:00:00"/>
    <s v="Cust1141"/>
    <x v="205"/>
    <n v="30"/>
    <x v="0"/>
    <s v="Port Denise"/>
    <x v="24"/>
    <s v="USA"/>
    <s v="Prod93"/>
    <s v="Usb-C Laptop Charger"/>
    <x v="1"/>
    <s v="Computer"/>
    <x v="47"/>
    <n v="378"/>
    <n v="485"/>
    <s v="Store13"/>
    <s v="Paypal"/>
    <n v="224.60640000000001"/>
    <n v="2"/>
    <n v="154"/>
    <n v="0.19"/>
    <x v="3"/>
    <x v="7"/>
    <x v="13"/>
    <x v="1"/>
    <x v="0"/>
    <x v="3"/>
  </r>
  <r>
    <s v="Sale392"/>
    <d v="2025-05-12T00:00:00"/>
    <s v="Cust1153"/>
    <x v="174"/>
    <n v="31"/>
    <x v="0"/>
    <s v="New Leahfurt"/>
    <x v="16"/>
    <s v="USA"/>
    <s v="Prod78"/>
    <s v="Essential Oil Diffuser"/>
    <x v="3"/>
    <s v="Decor"/>
    <x v="36"/>
    <n v="325"/>
    <n v="400"/>
    <s v="Store6"/>
    <s v="Cod"/>
    <n v="836.47410000000002"/>
    <n v="3"/>
    <n v="362"/>
    <n v="0.27"/>
    <x v="3"/>
    <x v="0"/>
    <x v="16"/>
    <x v="2"/>
    <x v="0"/>
    <x v="3"/>
  </r>
  <r>
    <s v="Sale393"/>
    <d v="2024-09-26T00:00:00"/>
    <s v="Cust1472"/>
    <x v="166"/>
    <n v="42"/>
    <x v="0"/>
    <s v="Tylermouth"/>
    <x v="43"/>
    <s v="USA"/>
    <s v="Prod43"/>
    <s v="Usb External Hard Drive"/>
    <x v="1"/>
    <s v="Computer"/>
    <x v="19"/>
    <n v="253"/>
    <n v="266"/>
    <s v="Store8"/>
    <s v="Credit Card"/>
    <n v="299.73419999999999"/>
    <n v="3"/>
    <n v="112"/>
    <n v="0.23"/>
    <x v="1"/>
    <x v="0"/>
    <x v="2"/>
    <x v="2"/>
    <x v="0"/>
    <x v="2"/>
  </r>
  <r>
    <s v="Sale394"/>
    <d v="2024-03-27T00:00:00"/>
    <s v="Cust1203"/>
    <x v="43"/>
    <n v="47"/>
    <x v="0"/>
    <s v="Johnsonland"/>
    <x v="9"/>
    <s v="USA"/>
    <s v="Prod94"/>
    <s v="Vitamin E Body Lotion"/>
    <x v="2"/>
    <s v="Skincare"/>
    <x v="32"/>
    <n v="358"/>
    <n v="213"/>
    <s v="Store19"/>
    <s v="Cod"/>
    <n v="1810.0827999999999"/>
    <n v="2"/>
    <n v="963"/>
    <n v="0.11"/>
    <x v="3"/>
    <x v="0"/>
    <x v="12"/>
    <x v="2"/>
    <x v="0"/>
    <x v="1"/>
  </r>
  <r>
    <s v="Sale395"/>
    <d v="2024-01-17T00:00:00"/>
    <s v="Cust1213"/>
    <x v="26"/>
    <n v="42"/>
    <x v="1"/>
    <s v="West Markport"/>
    <x v="16"/>
    <s v="USA"/>
    <s v="Prod21"/>
    <s v="Multi-Purpose Storage Box"/>
    <x v="3"/>
    <s v="Storage"/>
    <x v="39"/>
    <n v="123"/>
    <n v="76"/>
    <s v="Store0"/>
    <s v="Credit Card"/>
    <n v="972.32960000000003"/>
    <n v="4"/>
    <n v="276"/>
    <n v="0.06"/>
    <x v="3"/>
    <x v="2"/>
    <x v="6"/>
    <x v="1"/>
    <x v="0"/>
    <x v="1"/>
  </r>
  <r>
    <s v="Sale396"/>
    <d v="2024-04-25T00:00:00"/>
    <s v="Cust1015"/>
    <x v="268"/>
    <n v="49"/>
    <x v="1"/>
    <s v="Lawsonhaven"/>
    <x v="7"/>
    <s v="USA"/>
    <s v="Prod18"/>
    <s v="Women'S Denim Jeans"/>
    <x v="4"/>
    <s v="Bottoms"/>
    <x v="97"/>
    <n v="317"/>
    <n v="343"/>
    <s v="Store14"/>
    <s v="Paypal"/>
    <n v="2676.6990000000001"/>
    <n v="3"/>
    <n v="991"/>
    <n v="0.12"/>
    <x v="2"/>
    <x v="3"/>
    <x v="7"/>
    <x v="0"/>
    <x v="0"/>
    <x v="1"/>
  </r>
  <r>
    <s v="Sale397"/>
    <d v="2025-09-29T00:00:00"/>
    <s v="Cust1168"/>
    <x v="63"/>
    <n v="36"/>
    <x v="1"/>
    <s v="Robertview"/>
    <x v="26"/>
    <s v="USA"/>
    <s v="Prod21"/>
    <s v="Multi-Purpose Storage Box"/>
    <x v="3"/>
    <s v="Storage"/>
    <x v="39"/>
    <n v="123"/>
    <n v="76"/>
    <s v="Store13"/>
    <s v="Credit Card"/>
    <n v="2785.7894999999999"/>
    <n v="3"/>
    <n v="977"/>
    <n v="0.1"/>
    <x v="3"/>
    <x v="7"/>
    <x v="13"/>
    <x v="1"/>
    <x v="0"/>
    <x v="1"/>
  </r>
  <r>
    <s v="Sale398"/>
    <d v="2025-07-06T00:00:00"/>
    <s v="Cust1206"/>
    <x v="269"/>
    <n v="26"/>
    <x v="1"/>
    <s v="Brownshire"/>
    <x v="3"/>
    <s v="USA"/>
    <s v="Prod94"/>
    <s v="Vitamin E Body Lotion"/>
    <x v="2"/>
    <s v="Skincare"/>
    <x v="32"/>
    <n v="358"/>
    <n v="213"/>
    <s v="Store12"/>
    <s v="Paypal"/>
    <n v="493.92"/>
    <n v="2"/>
    <n v="309"/>
    <n v="0.05"/>
    <x v="0"/>
    <x v="9"/>
    <x v="18"/>
    <x v="2"/>
    <x v="1"/>
    <x v="2"/>
  </r>
  <r>
    <s v="Sale399"/>
    <d v="2024-10-14T00:00:00"/>
    <s v="Cust1037"/>
    <x v="64"/>
    <n v="27"/>
    <x v="1"/>
    <s v="Brendastad"/>
    <x v="34"/>
    <s v="USA"/>
    <s v="Prod6"/>
    <s v="Herbal Face Moisturizer"/>
    <x v="2"/>
    <s v="Skincare"/>
    <x v="96"/>
    <n v="313"/>
    <n v="350"/>
    <s v="Store16"/>
    <s v="Paypal"/>
    <n v="1320.9659999999999"/>
    <n v="2"/>
    <n v="734"/>
    <n v="0.2"/>
    <x v="1"/>
    <x v="5"/>
    <x v="9"/>
    <x v="1"/>
    <x v="1"/>
    <x v="4"/>
  </r>
  <r>
    <s v="Sale400"/>
    <d v="2023-10-28T00:00:00"/>
    <s v="Cust1095"/>
    <x v="50"/>
    <n v="62"/>
    <x v="1"/>
    <s v="West Bobbyshire"/>
    <x v="14"/>
    <s v="USA"/>
    <s v="Prod19"/>
    <s v="Knee Support Brace"/>
    <x v="0"/>
    <s v="Equipment"/>
    <x v="46"/>
    <n v="21"/>
    <n v="65"/>
    <s v="Store16"/>
    <s v="Paypal"/>
    <n v="35.053199999999997"/>
    <n v="2"/>
    <n v="22"/>
    <n v="0.1"/>
    <x v="1"/>
    <x v="5"/>
    <x v="9"/>
    <x v="1"/>
    <x v="0"/>
    <x v="1"/>
  </r>
  <r>
    <s v="Sale401"/>
    <d v="2024-03-29T00:00:00"/>
    <s v="Cust1348"/>
    <x v="14"/>
    <n v="55"/>
    <x v="0"/>
    <s v="Shannonview"/>
    <x v="2"/>
    <s v="USA"/>
    <s v="Prod57"/>
    <s v="Foam Roller"/>
    <x v="0"/>
    <s v="Fitness"/>
    <x v="71"/>
    <n v="31"/>
    <n v="138"/>
    <s v="Store13"/>
    <s v="Credit Card"/>
    <n v="2266.7328000000002"/>
    <n v="4"/>
    <n v="651"/>
    <n v="0.22"/>
    <x v="3"/>
    <x v="7"/>
    <x v="13"/>
    <x v="1"/>
    <x v="0"/>
    <x v="2"/>
  </r>
  <r>
    <s v="Sale402"/>
    <d v="2025-06-09T00:00:00"/>
    <s v="Cust1296"/>
    <x v="270"/>
    <n v="28"/>
    <x v="1"/>
    <s v="South David"/>
    <x v="35"/>
    <s v="USA"/>
    <s v="Prod14"/>
    <s v="Decorative Wall Mirror"/>
    <x v="3"/>
    <s v="Decor"/>
    <x v="66"/>
    <n v="48"/>
    <n v="439"/>
    <s v="Store10"/>
    <s v="Cod"/>
    <n v="723.25440000000003"/>
    <n v="1"/>
    <n v="753"/>
    <n v="0.13"/>
    <x v="3"/>
    <x v="4"/>
    <x v="15"/>
    <x v="2"/>
    <x v="1"/>
    <x v="3"/>
  </r>
  <r>
    <s v="Sale403"/>
    <d v="2024-10-11T00:00:00"/>
    <s v="Cust1201"/>
    <x v="113"/>
    <n v="25"/>
    <x v="1"/>
    <s v="New Logan"/>
    <x v="20"/>
    <s v="USA"/>
    <s v="Prod71"/>
    <s v="Hair Repair Oil Treatment"/>
    <x v="2"/>
    <s v="Haircare"/>
    <x v="51"/>
    <n v="214"/>
    <n v="383"/>
    <s v="Store12"/>
    <s v="Cod"/>
    <n v="2989.0783999999999"/>
    <n v="4"/>
    <n v="849"/>
    <n v="0.04"/>
    <x v="0"/>
    <x v="9"/>
    <x v="18"/>
    <x v="2"/>
    <x v="1"/>
    <x v="3"/>
  </r>
  <r>
    <s v="Sale404"/>
    <d v="2024-07-22T00:00:00"/>
    <s v="Cust1379"/>
    <x v="271"/>
    <n v="34"/>
    <x v="1"/>
    <s v="West Jeffreyburgh"/>
    <x v="9"/>
    <s v="USA"/>
    <s v="Prod20"/>
    <s v="Outdoor Sports Water Bottle"/>
    <x v="0"/>
    <s v="Accessories"/>
    <x v="42"/>
    <n v="132"/>
    <n v="275"/>
    <s v="Store0"/>
    <s v="Cod"/>
    <n v="1756.35"/>
    <n v="4"/>
    <n v="585"/>
    <n v="0.12"/>
    <x v="3"/>
    <x v="2"/>
    <x v="6"/>
    <x v="1"/>
    <x v="0"/>
    <x v="0"/>
  </r>
  <r>
    <s v="Sale405"/>
    <d v="2024-12-02T00:00:00"/>
    <s v="Cust1476"/>
    <x v="22"/>
    <n v="33"/>
    <x v="1"/>
    <s v="Anthonymouth"/>
    <x v="15"/>
    <s v="USA"/>
    <s v="Prod75"/>
    <s v="Women'S Ankle Boots"/>
    <x v="4"/>
    <s v="Footwear"/>
    <x v="28"/>
    <n v="158"/>
    <n v="82"/>
    <s v="Store16"/>
    <s v="Cod"/>
    <n v="558.86249999999995"/>
    <n v="1"/>
    <n v="745"/>
    <n v="0.25"/>
    <x v="1"/>
    <x v="5"/>
    <x v="9"/>
    <x v="1"/>
    <x v="0"/>
    <x v="0"/>
  </r>
  <r>
    <s v="Sale406"/>
    <d v="2023-11-14T00:00:00"/>
    <s v="Cust1050"/>
    <x v="272"/>
    <n v="61"/>
    <x v="1"/>
    <s v="Gregoryview"/>
    <x v="49"/>
    <s v="USA"/>
    <s v="Prod99"/>
    <s v="Stainless Steel Cookware Set"/>
    <x v="3"/>
    <s v="Kitchen"/>
    <x v="8"/>
    <n v="201"/>
    <n v="146"/>
    <s v="Store2"/>
    <s v="Cod"/>
    <n v="814.74239999999998"/>
    <n v="1"/>
    <n v="849"/>
    <n v="0.25"/>
    <x v="2"/>
    <x v="0"/>
    <x v="17"/>
    <x v="0"/>
    <x v="0"/>
    <x v="0"/>
  </r>
  <r>
    <s v="Sale407"/>
    <d v="2024-02-14T00:00:00"/>
    <s v="Cust1413"/>
    <x v="273"/>
    <n v="59"/>
    <x v="1"/>
    <s v="Andrewsfurt"/>
    <x v="12"/>
    <s v="USA"/>
    <s v="Prod70"/>
    <s v="Kitchen Storage Rack"/>
    <x v="3"/>
    <s v="Storage"/>
    <x v="7"/>
    <n v="138"/>
    <n v="89"/>
    <s v="Store14"/>
    <s v="Paypal"/>
    <n v="445.80599999999998"/>
    <n v="2"/>
    <n v="248"/>
    <n v="0.04"/>
    <x v="2"/>
    <x v="3"/>
    <x v="7"/>
    <x v="0"/>
    <x v="0"/>
    <x v="3"/>
  </r>
  <r>
    <s v="Sale408"/>
    <d v="2024-06-22T00:00:00"/>
    <s v="Cust1039"/>
    <x v="274"/>
    <n v="55"/>
    <x v="1"/>
    <s v="Darleneton"/>
    <x v="20"/>
    <s v="USA"/>
    <s v="Prod74"/>
    <s v="Bluetooth Car Audio System"/>
    <x v="1"/>
    <s v="Audio"/>
    <x v="1"/>
    <n v="404"/>
    <n v="159"/>
    <s v="Store3"/>
    <s v="Paypal"/>
    <n v="648.29939999999999"/>
    <n v="3"/>
    <n v="221"/>
    <n v="0.1"/>
    <x v="0"/>
    <x v="0"/>
    <x v="0"/>
    <x v="0"/>
    <x v="0"/>
    <x v="0"/>
  </r>
  <r>
    <s v="Sale409"/>
    <d v="2025-06-29T00:00:00"/>
    <s v="Cust1327"/>
    <x v="77"/>
    <n v="62"/>
    <x v="1"/>
    <s v="Kellybury"/>
    <x v="14"/>
    <s v="USA"/>
    <s v="Prod15"/>
    <s v="4K Home Projector"/>
    <x v="1"/>
    <s v="Appliances"/>
    <x v="5"/>
    <n v="465"/>
    <n v="301"/>
    <s v="Store16"/>
    <s v="Credit Card"/>
    <n v="1363.9184"/>
    <n v="4"/>
    <n v="371"/>
    <n v="0.02"/>
    <x v="1"/>
    <x v="5"/>
    <x v="9"/>
    <x v="1"/>
    <x v="0"/>
    <x v="3"/>
  </r>
  <r>
    <s v="Sale410"/>
    <d v="2025-02-18T00:00:00"/>
    <s v="Cust1391"/>
    <x v="275"/>
    <n v="40"/>
    <x v="1"/>
    <s v="Dawnstad"/>
    <x v="47"/>
    <s v="USA"/>
    <s v="Prod29"/>
    <s v="Fabric Sofa Throw Blanket"/>
    <x v="3"/>
    <s v="Decor"/>
    <x v="35"/>
    <n v="218"/>
    <n v="276"/>
    <s v="Store19"/>
    <s v="Credit Card"/>
    <n v="1245.4304"/>
    <n v="4"/>
    <n v="350"/>
    <n v="0.08"/>
    <x v="3"/>
    <x v="0"/>
    <x v="12"/>
    <x v="2"/>
    <x v="0"/>
    <x v="3"/>
  </r>
  <r>
    <s v="Sale411"/>
    <d v="2025-06-15T00:00:00"/>
    <s v="Cust1043"/>
    <x v="276"/>
    <n v="45"/>
    <x v="0"/>
    <s v="South Michaelfort"/>
    <x v="1"/>
    <s v="USA"/>
    <s v="Prod39"/>
    <s v="Portable Power Bank"/>
    <x v="1"/>
    <s v="Mobile"/>
    <x v="11"/>
    <n v="326"/>
    <n v="301"/>
    <s v="Store12"/>
    <s v="Cod"/>
    <n v="693.78300000000002"/>
    <n v="1"/>
    <n v="771"/>
    <n v="0.11"/>
    <x v="0"/>
    <x v="9"/>
    <x v="18"/>
    <x v="2"/>
    <x v="0"/>
    <x v="0"/>
  </r>
  <r>
    <s v="Sale412"/>
    <d v="2024-08-14T00:00:00"/>
    <s v="Cust1479"/>
    <x v="231"/>
    <n v="40"/>
    <x v="0"/>
    <s v="New Jamesview"/>
    <x v="35"/>
    <s v="USA"/>
    <s v="Prod99"/>
    <s v="Stainless Steel Cookware Set"/>
    <x v="3"/>
    <s v="Kitchen"/>
    <x v="8"/>
    <n v="201"/>
    <n v="146"/>
    <s v="Store17"/>
    <s v="Paypal"/>
    <n v="1430.6705999999999"/>
    <n v="3"/>
    <n v="507"/>
    <n v="0.1"/>
    <x v="0"/>
    <x v="1"/>
    <x v="1"/>
    <x v="1"/>
    <x v="0"/>
    <x v="3"/>
  </r>
  <r>
    <s v="Sale413"/>
    <d v="2025-07-25T00:00:00"/>
    <s v="Cust1185"/>
    <x v="168"/>
    <n v="54"/>
    <x v="1"/>
    <s v="North Kellyberg"/>
    <x v="19"/>
    <s v="USA"/>
    <s v="Prod66"/>
    <s v="Women'S Hair Dryer Brush"/>
    <x v="2"/>
    <s v="Haircare"/>
    <x v="73"/>
    <n v="340"/>
    <n v="177"/>
    <s v="Store9"/>
    <s v="Credit Card"/>
    <n v="82.513199999999998"/>
    <n v="1"/>
    <n v="88"/>
    <n v="0.06"/>
    <x v="2"/>
    <x v="0"/>
    <x v="11"/>
    <x v="1"/>
    <x v="0"/>
    <x v="1"/>
  </r>
  <r>
    <s v="Sale414"/>
    <d v="2025-01-09T00:00:00"/>
    <s v="Cust1006"/>
    <x v="277"/>
    <n v="29"/>
    <x v="1"/>
    <s v="Deborahborough"/>
    <x v="34"/>
    <s v="USA"/>
    <s v="Prod93"/>
    <s v="Usb-C Laptop Charger"/>
    <x v="1"/>
    <s v="Computer"/>
    <x v="47"/>
    <n v="378"/>
    <n v="485"/>
    <s v="Store4"/>
    <s v="Credit Card"/>
    <n v="1204.6944000000001"/>
    <n v="2"/>
    <n v="772"/>
    <n v="0.06"/>
    <x v="2"/>
    <x v="0"/>
    <x v="5"/>
    <x v="2"/>
    <x v="1"/>
    <x v="1"/>
  </r>
  <r>
    <s v="Sale415"/>
    <d v="2025-06-05T00:00:00"/>
    <s v="Cust1047"/>
    <x v="233"/>
    <n v="54"/>
    <x v="1"/>
    <s v="Lake Roberthaven"/>
    <x v="8"/>
    <s v="USA"/>
    <s v="Prod70"/>
    <s v="Kitchen Storage Rack"/>
    <x v="3"/>
    <s v="Storage"/>
    <x v="7"/>
    <n v="138"/>
    <n v="89"/>
    <s v="Store14"/>
    <s v="Cod"/>
    <n v="97.442999999999998"/>
    <n v="1"/>
    <n v="108"/>
    <n v="0.22"/>
    <x v="2"/>
    <x v="3"/>
    <x v="7"/>
    <x v="0"/>
    <x v="0"/>
    <x v="2"/>
  </r>
  <r>
    <s v="Sale416"/>
    <d v="2024-12-07T00:00:00"/>
    <s v="Cust1347"/>
    <x v="266"/>
    <n v="39"/>
    <x v="1"/>
    <s v="Peggystad"/>
    <x v="40"/>
    <s v="USA"/>
    <s v="Prod38"/>
    <s v="Sports Water Hydration Pack"/>
    <x v="0"/>
    <s v="Outdoor"/>
    <x v="48"/>
    <n v="136"/>
    <n v="394"/>
    <s v="Store17"/>
    <s v="Paypal"/>
    <n v="1325.9992"/>
    <n v="2"/>
    <n v="839"/>
    <n v="0.1"/>
    <x v="0"/>
    <x v="1"/>
    <x v="1"/>
    <x v="1"/>
    <x v="0"/>
    <x v="0"/>
  </r>
  <r>
    <s v="Sale417"/>
    <d v="2024-02-09T00:00:00"/>
    <s v="Cust1383"/>
    <x v="278"/>
    <n v="27"/>
    <x v="1"/>
    <s v="Jennifertown"/>
    <x v="42"/>
    <s v="USA"/>
    <s v="Prod58"/>
    <s v="Womens Cotton Scarf"/>
    <x v="4"/>
    <s v="Accessories"/>
    <x v="87"/>
    <n v="114"/>
    <n v="485"/>
    <s v="Store10"/>
    <s v="Paypal"/>
    <n v="829.9606"/>
    <n v="2"/>
    <n v="466"/>
    <n v="0.21"/>
    <x v="3"/>
    <x v="4"/>
    <x v="15"/>
    <x v="2"/>
    <x v="1"/>
    <x v="2"/>
  </r>
  <r>
    <s v="Sale418"/>
    <d v="2025-10-12T00:00:00"/>
    <s v="Cust1398"/>
    <x v="31"/>
    <n v="54"/>
    <x v="0"/>
    <s v="Cheyenneborough"/>
    <x v="21"/>
    <s v="USA"/>
    <s v="Prod62"/>
    <s v="Laptop Cooling Pad"/>
    <x v="1"/>
    <s v="Computer"/>
    <x v="85"/>
    <n v="86"/>
    <n v="222"/>
    <s v="Store14"/>
    <s v="Credit Card"/>
    <n v="2851.3002000000001"/>
    <n v="3"/>
    <n v="970"/>
    <n v="0.11"/>
    <x v="2"/>
    <x v="3"/>
    <x v="7"/>
    <x v="0"/>
    <x v="0"/>
    <x v="3"/>
  </r>
  <r>
    <s v="Sale419"/>
    <d v="2025-06-16T00:00:00"/>
    <s v="Cust1417"/>
    <x v="221"/>
    <n v="64"/>
    <x v="1"/>
    <s v="Kimburgh"/>
    <x v="29"/>
    <s v="USA"/>
    <s v="Prod91"/>
    <s v="Women'S High Heels"/>
    <x v="4"/>
    <s v="Footwear"/>
    <x v="52"/>
    <n v="438"/>
    <n v="496"/>
    <s v="Store19"/>
    <s v="Paypal"/>
    <n v="1298.3026"/>
    <n v="2"/>
    <n v="782"/>
    <n v="0.02"/>
    <x v="3"/>
    <x v="0"/>
    <x v="12"/>
    <x v="2"/>
    <x v="0"/>
    <x v="3"/>
  </r>
  <r>
    <s v="Sale420"/>
    <d v="2025-09-21T00:00:00"/>
    <s v="Cust1451"/>
    <x v="230"/>
    <n v="46"/>
    <x v="0"/>
    <s v="Josephmouth"/>
    <x v="23"/>
    <s v="USA"/>
    <s v="Prod40"/>
    <s v="Noise-Canceling Headphones"/>
    <x v="1"/>
    <s v="Audio"/>
    <x v="43"/>
    <n v="39"/>
    <n v="378"/>
    <s v="Store11"/>
    <s v="Paypal"/>
    <n v="147.76740000000001"/>
    <n v="2"/>
    <n v="75"/>
    <n v="0.17"/>
    <x v="2"/>
    <x v="10"/>
    <x v="19"/>
    <x v="2"/>
    <x v="0"/>
    <x v="0"/>
  </r>
  <r>
    <s v="Sale421"/>
    <d v="2025-09-09T00:00:00"/>
    <s v="Cust1041"/>
    <x v="94"/>
    <n v="21"/>
    <x v="0"/>
    <s v="Mooneyshire"/>
    <x v="41"/>
    <s v="USA"/>
    <s v="Prod85"/>
    <s v="Women'S Beanie Hat"/>
    <x v="4"/>
    <s v="Accessories"/>
    <x v="65"/>
    <n v="120"/>
    <n v="210"/>
    <s v="Store6"/>
    <s v="Paypal"/>
    <n v="1176.2550000000001"/>
    <n v="3"/>
    <n v="523"/>
    <n v="0.01"/>
    <x v="3"/>
    <x v="0"/>
    <x v="16"/>
    <x v="2"/>
    <x v="1"/>
    <x v="1"/>
  </r>
  <r>
    <s v="Sale422"/>
    <d v="2025-07-15T00:00:00"/>
    <s v="Cust1338"/>
    <x v="93"/>
    <n v="46"/>
    <x v="1"/>
    <s v="Hudsonfort"/>
    <x v="40"/>
    <s v="USA"/>
    <s v="Prod13"/>
    <s v="Usb-C Fast Charger"/>
    <x v="1"/>
    <s v="Accessories"/>
    <x v="26"/>
    <n v="242"/>
    <n v="453"/>
    <s v="Store15"/>
    <s v="Paypal"/>
    <n v="175.48249999999999"/>
    <n v="1"/>
    <n v="206"/>
    <n v="0.25"/>
    <x v="0"/>
    <x v="6"/>
    <x v="10"/>
    <x v="1"/>
    <x v="0"/>
    <x v="2"/>
  </r>
  <r>
    <s v="Sale423"/>
    <d v="2024-10-15T00:00:00"/>
    <s v="Cust1145"/>
    <x v="279"/>
    <n v="46"/>
    <x v="0"/>
    <s v="Michaelfort"/>
    <x v="30"/>
    <s v="USA"/>
    <s v="Prod69"/>
    <s v="Men'S Sports Shorts"/>
    <x v="4"/>
    <s v="Bottoms"/>
    <x v="20"/>
    <n v="218"/>
    <n v="224"/>
    <s v="Store5"/>
    <s v="Paypal"/>
    <n v="570.87099999999998"/>
    <n v="1"/>
    <n v="816"/>
    <n v="0.15"/>
    <x v="0"/>
    <x v="0"/>
    <x v="3"/>
    <x v="0"/>
    <x v="0"/>
    <x v="1"/>
  </r>
  <r>
    <s v="Sale424"/>
    <d v="2023-10-21T00:00:00"/>
    <s v="Cust1037"/>
    <x v="64"/>
    <n v="27"/>
    <x v="1"/>
    <s v="Brendastad"/>
    <x v="34"/>
    <s v="USA"/>
    <s v="Prod79"/>
    <s v="Decorative Lamp Shade"/>
    <x v="3"/>
    <s v="Lighting"/>
    <x v="29"/>
    <n v="229"/>
    <n v="469"/>
    <s v="Store13"/>
    <s v="Cod"/>
    <n v="592.99919999999997"/>
    <n v="1"/>
    <n v="824"/>
    <n v="0.3"/>
    <x v="3"/>
    <x v="7"/>
    <x v="13"/>
    <x v="1"/>
    <x v="1"/>
    <x v="4"/>
  </r>
  <r>
    <s v="Sale425"/>
    <d v="2025-05-30T00:00:00"/>
    <s v="Cust1478"/>
    <x v="150"/>
    <n v="59"/>
    <x v="0"/>
    <s v="West Sarah"/>
    <x v="34"/>
    <s v="USA"/>
    <s v="Prod87"/>
    <s v="Led Bedside Lamp"/>
    <x v="3"/>
    <s v="Lighting"/>
    <x v="72"/>
    <n v="371"/>
    <n v="220"/>
    <s v="Store9"/>
    <s v="Credit Card"/>
    <n v="419.92"/>
    <n v="2"/>
    <n v="210"/>
    <n v="0.28000000000000003"/>
    <x v="2"/>
    <x v="0"/>
    <x v="11"/>
    <x v="1"/>
    <x v="0"/>
    <x v="0"/>
  </r>
  <r>
    <s v="Sale426"/>
    <d v="2024-06-19T00:00:00"/>
    <s v="Cust1175"/>
    <x v="142"/>
    <n v="56"/>
    <x v="0"/>
    <s v="East Jessicaborough"/>
    <x v="22"/>
    <s v="USA"/>
    <s v="Prod0"/>
    <s v="Brother Laser Printer"/>
    <x v="1"/>
    <s v="Computer"/>
    <x v="90"/>
    <n v="112"/>
    <n v="416"/>
    <s v="Store16"/>
    <s v="Cod"/>
    <n v="3412.134"/>
    <n v="4"/>
    <n v="898"/>
    <n v="0"/>
    <x v="1"/>
    <x v="5"/>
    <x v="9"/>
    <x v="1"/>
    <x v="0"/>
    <x v="1"/>
  </r>
  <r>
    <s v="Sale427"/>
    <d v="2024-12-20T00:00:00"/>
    <s v="Cust1181"/>
    <x v="280"/>
    <n v="60"/>
    <x v="0"/>
    <s v="New Brianchester"/>
    <x v="14"/>
    <s v="USA"/>
    <s v="Prod63"/>
    <s v="Organic Sunscreen Lotion"/>
    <x v="2"/>
    <s v="Skincare"/>
    <x v="81"/>
    <n v="267"/>
    <n v="458"/>
    <s v="Store0"/>
    <s v="Cod"/>
    <n v="3111.192"/>
    <n v="4"/>
    <n v="926"/>
    <n v="0.05"/>
    <x v="3"/>
    <x v="2"/>
    <x v="6"/>
    <x v="1"/>
    <x v="0"/>
    <x v="3"/>
  </r>
  <r>
    <s v="Sale428"/>
    <d v="2024-08-16T00:00:00"/>
    <s v="Cust1084"/>
    <x v="42"/>
    <n v="26"/>
    <x v="1"/>
    <s v="Garyberg"/>
    <x v="30"/>
    <s v="USA"/>
    <s v="Prod51"/>
    <s v="Hdmi Cable – 2M"/>
    <x v="1"/>
    <s v="Accessories"/>
    <x v="69"/>
    <n v="88"/>
    <n v="246"/>
    <s v="Store6"/>
    <s v="Cod"/>
    <n v="1111.7945999999999"/>
    <n v="2"/>
    <n v="573"/>
    <n v="0.16"/>
    <x v="3"/>
    <x v="0"/>
    <x v="16"/>
    <x v="2"/>
    <x v="1"/>
    <x v="1"/>
  </r>
  <r>
    <s v="Sale429"/>
    <d v="2025-03-15T00:00:00"/>
    <s v="Cust1183"/>
    <x v="78"/>
    <n v="18"/>
    <x v="0"/>
    <s v="Port James"/>
    <x v="14"/>
    <s v="USA"/>
    <s v="Prod7"/>
    <s v="Led Table Lamp"/>
    <x v="3"/>
    <s v="Lighting"/>
    <x v="84"/>
    <n v="219"/>
    <n v="170"/>
    <s v="Store4"/>
    <s v="Credit Card"/>
    <n v="587.33360000000005"/>
    <n v="4"/>
    <n v="150"/>
    <n v="0.03"/>
    <x v="2"/>
    <x v="0"/>
    <x v="5"/>
    <x v="2"/>
    <x v="2"/>
    <x v="1"/>
  </r>
  <r>
    <s v="Sale430"/>
    <d v="2024-06-02T00:00:00"/>
    <s v="Cust1001"/>
    <x v="281"/>
    <n v="26"/>
    <x v="1"/>
    <s v="Phillipsmouth"/>
    <x v="16"/>
    <s v="USA"/>
    <s v="Prod51"/>
    <s v="Hdmi Cable – 2M"/>
    <x v="1"/>
    <s v="Accessories"/>
    <x v="69"/>
    <n v="88"/>
    <n v="246"/>
    <s v="Store14"/>
    <s v="Cod"/>
    <n v="837.23609999999996"/>
    <n v="3"/>
    <n v="288"/>
    <n v="0.02"/>
    <x v="2"/>
    <x v="3"/>
    <x v="7"/>
    <x v="0"/>
    <x v="1"/>
    <x v="1"/>
  </r>
  <r>
    <s v="Sale431"/>
    <d v="2025-07-22T00:00:00"/>
    <s v="Cust1094"/>
    <x v="18"/>
    <n v="43"/>
    <x v="1"/>
    <s v="New Amyport"/>
    <x v="8"/>
    <s v="USA"/>
    <s v="Prod67"/>
    <s v="Smart Led Light Strip"/>
    <x v="1"/>
    <s v="Accessories"/>
    <x v="22"/>
    <n v="349"/>
    <n v="476"/>
    <s v="Store6"/>
    <s v="Cod"/>
    <n v="1597.624"/>
    <n v="2"/>
    <n v="850"/>
    <n v="0.03"/>
    <x v="3"/>
    <x v="0"/>
    <x v="16"/>
    <x v="2"/>
    <x v="0"/>
    <x v="0"/>
  </r>
  <r>
    <s v="Sale432"/>
    <d v="2025-03-09T00:00:00"/>
    <s v="Cust1016"/>
    <x v="6"/>
    <n v="24"/>
    <x v="1"/>
    <s v="South Christopher"/>
    <x v="2"/>
    <s v="USA"/>
    <s v="Prod41"/>
    <s v="Yoga Exercise Mat"/>
    <x v="0"/>
    <s v="Fitness"/>
    <x v="89"/>
    <n v="313"/>
    <n v="369"/>
    <s v="Store3"/>
    <s v="Paypal"/>
    <n v="1042.3728000000001"/>
    <n v="3"/>
    <n v="483"/>
    <n v="0.06"/>
    <x v="0"/>
    <x v="0"/>
    <x v="0"/>
    <x v="0"/>
    <x v="1"/>
    <x v="3"/>
  </r>
  <r>
    <s v="Sale433"/>
    <d v="2025-02-11T00:00:00"/>
    <s v="Cust1114"/>
    <x v="282"/>
    <n v="30"/>
    <x v="0"/>
    <s v="East Donna"/>
    <x v="8"/>
    <s v="USA"/>
    <s v="Prod59"/>
    <s v="Men'S Hair Styling Gel"/>
    <x v="2"/>
    <s v="Haircare"/>
    <x v="4"/>
    <n v="17"/>
    <n v="399"/>
    <s v="Store2"/>
    <s v="Credit Card"/>
    <n v="129.4"/>
    <n v="2"/>
    <n v="65"/>
    <n v="0.28000000000000003"/>
    <x v="2"/>
    <x v="0"/>
    <x v="17"/>
    <x v="0"/>
    <x v="0"/>
    <x v="3"/>
  </r>
  <r>
    <s v="Sale434"/>
    <d v="2023-12-06T00:00:00"/>
    <s v="Cust1148"/>
    <x v="28"/>
    <n v="42"/>
    <x v="1"/>
    <s v="New Brian"/>
    <x v="18"/>
    <s v="USA"/>
    <s v="Prod5"/>
    <s v="Men'S Leather Belt"/>
    <x v="4"/>
    <s v="Accessories"/>
    <x v="23"/>
    <n v="261"/>
    <n v="59"/>
    <s v="Store5"/>
    <s v="Credit Card"/>
    <n v="1309.4226000000001"/>
    <n v="3"/>
    <n v="590"/>
    <n v="0"/>
    <x v="0"/>
    <x v="0"/>
    <x v="3"/>
    <x v="0"/>
    <x v="0"/>
    <x v="3"/>
  </r>
  <r>
    <s v="Sale435"/>
    <d v="2025-08-20T00:00:00"/>
    <s v="Cust1288"/>
    <x v="283"/>
    <n v="58"/>
    <x v="0"/>
    <s v="North Joseside"/>
    <x v="40"/>
    <s v="USA"/>
    <s v="Prod3"/>
    <s v="Men'S Running Jacket"/>
    <x v="4"/>
    <s v="Outerwear"/>
    <x v="58"/>
    <n v="365"/>
    <n v="452"/>
    <s v="Store9"/>
    <s v="Cod"/>
    <n v="2548.5264000000002"/>
    <n v="4"/>
    <n v="758"/>
    <n v="0.26"/>
    <x v="2"/>
    <x v="0"/>
    <x v="11"/>
    <x v="1"/>
    <x v="0"/>
    <x v="0"/>
  </r>
  <r>
    <s v="Sale436"/>
    <d v="2024-09-20T00:00:00"/>
    <s v="Cust1053"/>
    <x v="284"/>
    <n v="37"/>
    <x v="1"/>
    <s v="East Andrea"/>
    <x v="20"/>
    <s v="USA"/>
    <s v="Prod37"/>
    <s v="Men'S Casual Sneakers"/>
    <x v="4"/>
    <s v="Footwear"/>
    <x v="92"/>
    <n v="353"/>
    <n v="214"/>
    <s v="Store12"/>
    <s v="Cod"/>
    <n v="2721.1183999999998"/>
    <n v="4"/>
    <n v="748"/>
    <n v="0.16"/>
    <x v="0"/>
    <x v="9"/>
    <x v="18"/>
    <x v="2"/>
    <x v="0"/>
    <x v="0"/>
  </r>
  <r>
    <s v="Sale437"/>
    <d v="2025-06-05T00:00:00"/>
    <s v="Cust1253"/>
    <x v="72"/>
    <n v="32"/>
    <x v="0"/>
    <s v="New Maria"/>
    <x v="18"/>
    <s v="USA"/>
    <s v="Prod40"/>
    <s v="Noise-Canceling Headphones"/>
    <x v="1"/>
    <s v="Audio"/>
    <x v="43"/>
    <n v="39"/>
    <n v="378"/>
    <s v="Store17"/>
    <s v="Paypal"/>
    <n v="1455.2208000000001"/>
    <n v="3"/>
    <n v="551"/>
    <n v="0.09"/>
    <x v="0"/>
    <x v="1"/>
    <x v="1"/>
    <x v="1"/>
    <x v="0"/>
    <x v="3"/>
  </r>
  <r>
    <s v="Sale438"/>
    <d v="2025-06-03T00:00:00"/>
    <s v="Cust1159"/>
    <x v="285"/>
    <n v="46"/>
    <x v="1"/>
    <s v="Floydton"/>
    <x v="19"/>
    <s v="USA"/>
    <s v="Prod69"/>
    <s v="Men'S Sports Shorts"/>
    <x v="4"/>
    <s v="Bottoms"/>
    <x v="20"/>
    <n v="218"/>
    <n v="224"/>
    <s v="Store14"/>
    <s v="Paypal"/>
    <n v="874.91959999999995"/>
    <n v="2"/>
    <n v="527"/>
    <n v="0.12"/>
    <x v="2"/>
    <x v="3"/>
    <x v="7"/>
    <x v="0"/>
    <x v="0"/>
    <x v="0"/>
  </r>
  <r>
    <s v="Sale439"/>
    <d v="2025-01-13T00:00:00"/>
    <s v="Cust1098"/>
    <x v="286"/>
    <n v="24"/>
    <x v="0"/>
    <s v="Lake Kaylahaven"/>
    <x v="41"/>
    <s v="USA"/>
    <s v="Prod62"/>
    <s v="Laptop Cooling Pad"/>
    <x v="1"/>
    <s v="Computer"/>
    <x v="85"/>
    <n v="86"/>
    <n v="222"/>
    <s v="Store5"/>
    <s v="Credit Card"/>
    <n v="2556.1972000000001"/>
    <n v="4"/>
    <n v="875"/>
    <n v="0.17"/>
    <x v="0"/>
    <x v="0"/>
    <x v="3"/>
    <x v="0"/>
    <x v="1"/>
    <x v="0"/>
  </r>
  <r>
    <s v="Sale440"/>
    <d v="2025-03-20T00:00:00"/>
    <s v="Cust1007"/>
    <x v="68"/>
    <n v="29"/>
    <x v="1"/>
    <s v="West Pamelafurt"/>
    <x v="35"/>
    <s v="USA"/>
    <s v="Prod85"/>
    <s v="Women'S Beanie Hat"/>
    <x v="4"/>
    <s v="Accessories"/>
    <x v="65"/>
    <n v="120"/>
    <n v="210"/>
    <s v="Store0"/>
    <s v="Credit Card"/>
    <n v="439.27420000000001"/>
    <n v="2"/>
    <n v="226"/>
    <n v="0.27"/>
    <x v="3"/>
    <x v="2"/>
    <x v="6"/>
    <x v="1"/>
    <x v="1"/>
    <x v="3"/>
  </r>
  <r>
    <s v="Sale441"/>
    <d v="2024-07-07T00:00:00"/>
    <s v="Cust1035"/>
    <x v="66"/>
    <n v="52"/>
    <x v="0"/>
    <s v="Robertberg"/>
    <x v="16"/>
    <s v="USA"/>
    <s v="Prod79"/>
    <s v="Decorative Lamp Shade"/>
    <x v="3"/>
    <s v="Lighting"/>
    <x v="29"/>
    <n v="229"/>
    <n v="469"/>
    <s v="Store5"/>
    <s v="Credit Card"/>
    <n v="513.702"/>
    <n v="2"/>
    <n v="285"/>
    <n v="0.03"/>
    <x v="0"/>
    <x v="0"/>
    <x v="3"/>
    <x v="0"/>
    <x v="0"/>
    <x v="2"/>
  </r>
  <r>
    <s v="Sale442"/>
    <d v="2025-09-29T00:00:00"/>
    <s v="Cust1334"/>
    <x v="158"/>
    <n v="50"/>
    <x v="1"/>
    <s v="Donaldsontown"/>
    <x v="40"/>
    <s v="USA"/>
    <s v="Prod11"/>
    <s v="Hd Smart Tv Stick"/>
    <x v="1"/>
    <s v="Accessories"/>
    <x v="75"/>
    <n v="449"/>
    <n v="275"/>
    <s v="Store15"/>
    <s v="Credit Card"/>
    <n v="566.21900000000005"/>
    <n v="2"/>
    <n v="298"/>
    <n v="0.1"/>
    <x v="0"/>
    <x v="6"/>
    <x v="10"/>
    <x v="1"/>
    <x v="0"/>
    <x v="2"/>
  </r>
  <r>
    <s v="Sale443"/>
    <d v="2024-11-30T00:00:00"/>
    <s v="Cust1159"/>
    <x v="285"/>
    <n v="46"/>
    <x v="1"/>
    <s v="Floydton"/>
    <x v="19"/>
    <s v="USA"/>
    <s v="Prod40"/>
    <s v="Noise-Canceling Headphones"/>
    <x v="1"/>
    <s v="Audio"/>
    <x v="43"/>
    <n v="39"/>
    <n v="378"/>
    <s v="Store4"/>
    <s v="Cod"/>
    <n v="2230.3303999999998"/>
    <n v="4"/>
    <n v="753"/>
    <n v="0.05"/>
    <x v="2"/>
    <x v="0"/>
    <x v="5"/>
    <x v="2"/>
    <x v="0"/>
    <x v="0"/>
  </r>
  <r>
    <s v="Sale444"/>
    <d v="2024-06-17T00:00:00"/>
    <s v="Cust1488"/>
    <x v="287"/>
    <n v="23"/>
    <x v="1"/>
    <s v="South Davidport"/>
    <x v="24"/>
    <s v="USA"/>
    <s v="Prod78"/>
    <s v="Essential Oil Diffuser"/>
    <x v="3"/>
    <s v="Decor"/>
    <x v="36"/>
    <n v="325"/>
    <n v="400"/>
    <s v="Store12"/>
    <s v="Paypal"/>
    <n v="216.44739999999999"/>
    <n v="2"/>
    <n v="130"/>
    <n v="0.26"/>
    <x v="0"/>
    <x v="9"/>
    <x v="18"/>
    <x v="2"/>
    <x v="1"/>
    <x v="1"/>
  </r>
  <r>
    <s v="Sale445"/>
    <d v="2025-02-21T00:00:00"/>
    <s v="Cust1345"/>
    <x v="288"/>
    <n v="33"/>
    <x v="0"/>
    <s v="North Jonathan"/>
    <x v="15"/>
    <s v="USA"/>
    <s v="Prod22"/>
    <s v="Carbon Fiber Tennis Racket"/>
    <x v="0"/>
    <s v="Equipment"/>
    <x v="62"/>
    <n v="485"/>
    <n v="432"/>
    <s v="Store9"/>
    <s v="Paypal"/>
    <n v="649.51919999999996"/>
    <n v="4"/>
    <n v="164"/>
    <n v="0.17"/>
    <x v="2"/>
    <x v="0"/>
    <x v="11"/>
    <x v="1"/>
    <x v="0"/>
    <x v="3"/>
  </r>
  <r>
    <s v="Sale446"/>
    <d v="2024-09-16T00:00:00"/>
    <s v="Cust1164"/>
    <x v="111"/>
    <n v="39"/>
    <x v="1"/>
    <s v="Dominiquefort"/>
    <x v="36"/>
    <s v="USA"/>
    <s v="Prod29"/>
    <s v="Fabric Sofa Throw Blanket"/>
    <x v="3"/>
    <s v="Decor"/>
    <x v="35"/>
    <n v="218"/>
    <n v="276"/>
    <s v="Store4"/>
    <s v="Paypal"/>
    <n v="865.1164"/>
    <n v="2"/>
    <n v="528"/>
    <n v="0.01"/>
    <x v="2"/>
    <x v="0"/>
    <x v="5"/>
    <x v="2"/>
    <x v="0"/>
    <x v="2"/>
  </r>
  <r>
    <s v="Sale447"/>
    <d v="2025-10-09T00:00:00"/>
    <s v="Cust1253"/>
    <x v="72"/>
    <n v="32"/>
    <x v="0"/>
    <s v="New Maria"/>
    <x v="18"/>
    <s v="USA"/>
    <s v="Prod57"/>
    <s v="Foam Roller"/>
    <x v="0"/>
    <s v="Fitness"/>
    <x v="71"/>
    <n v="31"/>
    <n v="138"/>
    <s v="Store13"/>
    <s v="Credit Card"/>
    <n v="1394.5596"/>
    <n v="3"/>
    <n v="628"/>
    <n v="0.18"/>
    <x v="3"/>
    <x v="7"/>
    <x v="13"/>
    <x v="1"/>
    <x v="0"/>
    <x v="3"/>
  </r>
  <r>
    <s v="Sale448"/>
    <d v="2024-09-18T00:00:00"/>
    <s v="Cust1269"/>
    <x v="59"/>
    <n v="45"/>
    <x v="1"/>
    <s v="Emilytown"/>
    <x v="24"/>
    <s v="USA"/>
    <s v="Prod56"/>
    <s v="Premium Blanket Throw"/>
    <x v="3"/>
    <s v="Decor"/>
    <x v="6"/>
    <n v="461"/>
    <n v="190"/>
    <s v="Store3"/>
    <s v="Credit Card"/>
    <n v="810.57140000000004"/>
    <n v="1"/>
    <n v="862"/>
    <n v="0.26"/>
    <x v="0"/>
    <x v="0"/>
    <x v="0"/>
    <x v="0"/>
    <x v="0"/>
    <x v="2"/>
  </r>
  <r>
    <s v="Sale449"/>
    <d v="2025-05-29T00:00:00"/>
    <s v="Cust1071"/>
    <x v="289"/>
    <n v="61"/>
    <x v="1"/>
    <s v="South Shaun"/>
    <x v="23"/>
    <s v="USA"/>
    <s v="Prod83"/>
    <s v="Hydrating Face Cleanser"/>
    <x v="2"/>
    <s v="Skincare"/>
    <x v="50"/>
    <n v="317"/>
    <n v="159"/>
    <s v="Store14"/>
    <s v="Cod"/>
    <n v="1050.2965999999999"/>
    <n v="2"/>
    <n v="541"/>
    <n v="0.06"/>
    <x v="2"/>
    <x v="3"/>
    <x v="7"/>
    <x v="0"/>
    <x v="0"/>
    <x v="0"/>
  </r>
  <r>
    <s v="Sale450"/>
    <d v="2025-06-03T00:00:00"/>
    <s v="Cust1477"/>
    <x v="290"/>
    <n v="41"/>
    <x v="1"/>
    <s v="West Kelseyberg"/>
    <x v="32"/>
    <s v="USA"/>
    <s v="Prod76"/>
    <s v="Wireless Mouse"/>
    <x v="1"/>
    <s v="Computer"/>
    <x v="3"/>
    <n v="393"/>
    <n v="320"/>
    <s v="Store16"/>
    <s v="Cod"/>
    <n v="2148.2759999999998"/>
    <n v="3"/>
    <n v="762"/>
    <n v="0.03"/>
    <x v="1"/>
    <x v="5"/>
    <x v="9"/>
    <x v="1"/>
    <x v="0"/>
    <x v="1"/>
  </r>
  <r>
    <s v="Sale451"/>
    <d v="2024-08-04T00:00:00"/>
    <s v="Cust1422"/>
    <x v="291"/>
    <n v="42"/>
    <x v="1"/>
    <s v="Aliciahaven"/>
    <x v="32"/>
    <s v="USA"/>
    <s v="Prod49"/>
    <s v="Men'S Roll-On Perfume"/>
    <x v="2"/>
    <s v="Fragrance"/>
    <x v="2"/>
    <n v="43"/>
    <n v="267"/>
    <s v="Store2"/>
    <s v="Paypal"/>
    <n v="2952.5216"/>
    <n v="4"/>
    <n v="829"/>
    <n v="0.06"/>
    <x v="2"/>
    <x v="0"/>
    <x v="17"/>
    <x v="0"/>
    <x v="0"/>
    <x v="1"/>
  </r>
  <r>
    <s v="Sale452"/>
    <d v="2024-06-17T00:00:00"/>
    <s v="Cust1404"/>
    <x v="53"/>
    <n v="22"/>
    <x v="1"/>
    <s v="South Angela"/>
    <x v="13"/>
    <s v="USA"/>
    <s v="Prod23"/>
    <s v="Men'S Formal Shirt"/>
    <x v="4"/>
    <s v="Tops"/>
    <x v="34"/>
    <n v="317"/>
    <n v="360"/>
    <s v="Store16"/>
    <s v="Paypal"/>
    <n v="773.60919999999999"/>
    <n v="2"/>
    <n v="425"/>
    <n v="0.11"/>
    <x v="1"/>
    <x v="5"/>
    <x v="9"/>
    <x v="1"/>
    <x v="1"/>
    <x v="2"/>
  </r>
  <r>
    <s v="Sale453"/>
    <d v="2024-01-20T00:00:00"/>
    <s v="Cust1127"/>
    <x v="292"/>
    <n v="39"/>
    <x v="0"/>
    <s v="South Nathan"/>
    <x v="1"/>
    <s v="USA"/>
    <s v="Prod55"/>
    <s v="Ceramic Plant Pot"/>
    <x v="3"/>
    <s v="Decor"/>
    <x v="76"/>
    <n v="82"/>
    <n v="275"/>
    <s v="Store0"/>
    <s v="Credit Card"/>
    <n v="1640.0519999999999"/>
    <n v="2"/>
    <n v="911"/>
    <n v="0.09"/>
    <x v="3"/>
    <x v="2"/>
    <x v="6"/>
    <x v="1"/>
    <x v="0"/>
    <x v="1"/>
  </r>
  <r>
    <s v="Sale454"/>
    <d v="2025-09-06T00:00:00"/>
    <s v="Cust1084"/>
    <x v="42"/>
    <n v="26"/>
    <x v="1"/>
    <s v="Garyberg"/>
    <x v="30"/>
    <s v="USA"/>
    <s v="Prod68"/>
    <s v="Wooden Nightstand"/>
    <x v="3"/>
    <s v="Furniture"/>
    <x v="88"/>
    <n v="244"/>
    <n v="130"/>
    <s v="Store8"/>
    <s v="Credit Card"/>
    <n v="1729.4748"/>
    <n v="3"/>
    <n v="812"/>
    <n v="0.1"/>
    <x v="1"/>
    <x v="0"/>
    <x v="2"/>
    <x v="2"/>
    <x v="1"/>
    <x v="1"/>
  </r>
  <r>
    <s v="Sale455"/>
    <d v="2024-03-29T00:00:00"/>
    <s v="Cust1273"/>
    <x v="65"/>
    <n v="23"/>
    <x v="0"/>
    <s v="North Roy"/>
    <x v="25"/>
    <s v="USA"/>
    <s v="Prod31"/>
    <s v="Basketball"/>
    <x v="0"/>
    <s v="Team Sports"/>
    <x v="45"/>
    <n v="204"/>
    <n v="281"/>
    <s v="Store10"/>
    <s v="Cod"/>
    <n v="1372.8879999999999"/>
    <n v="2"/>
    <n v="780"/>
    <n v="0.28999999999999998"/>
    <x v="3"/>
    <x v="4"/>
    <x v="15"/>
    <x v="2"/>
    <x v="1"/>
    <x v="3"/>
  </r>
  <r>
    <s v="Sale456"/>
    <d v="2024-08-23T00:00:00"/>
    <s v="Cust1215"/>
    <x v="293"/>
    <n v="50"/>
    <x v="1"/>
    <s v="East Josephside"/>
    <x v="47"/>
    <s v="USA"/>
    <s v="Prod32"/>
    <s v="Vitamin C Face Serum"/>
    <x v="2"/>
    <s v="Skincare"/>
    <x v="79"/>
    <n v="284"/>
    <n v="244"/>
    <s v="Store9"/>
    <s v="Cod"/>
    <n v="1023.678"/>
    <n v="4"/>
    <n v="316"/>
    <n v="0.12"/>
    <x v="2"/>
    <x v="0"/>
    <x v="11"/>
    <x v="1"/>
    <x v="0"/>
    <x v="0"/>
  </r>
  <r>
    <s v="Sale457"/>
    <d v="2025-05-19T00:00:00"/>
    <s v="Cust1229"/>
    <x v="294"/>
    <n v="32"/>
    <x v="1"/>
    <s v="Port Lisashire"/>
    <x v="33"/>
    <s v="USA"/>
    <s v="Prod52"/>
    <s v="Rugby Ball"/>
    <x v="0"/>
    <s v="Team Sports"/>
    <x v="40"/>
    <n v="212"/>
    <n v="82"/>
    <s v="Store9"/>
    <s v="Credit Card"/>
    <n v="1182.8481999999999"/>
    <n v="2"/>
    <n v="810"/>
    <n v="0.19"/>
    <x v="2"/>
    <x v="0"/>
    <x v="11"/>
    <x v="1"/>
    <x v="0"/>
    <x v="3"/>
  </r>
  <r>
    <s v="Sale458"/>
    <d v="2024-04-07T00:00:00"/>
    <s v="Cust1205"/>
    <x v="295"/>
    <n v="44"/>
    <x v="1"/>
    <s v="Lake Danielleton"/>
    <x v="19"/>
    <s v="USA"/>
    <s v="Prod84"/>
    <s v="Wooden Bookshelf"/>
    <x v="3"/>
    <s v="Furniture"/>
    <x v="94"/>
    <n v="388"/>
    <n v="208"/>
    <s v="Store4"/>
    <s v="Paypal"/>
    <n v="1484.7293999999999"/>
    <n v="3"/>
    <n v="505"/>
    <n v="0.27"/>
    <x v="2"/>
    <x v="0"/>
    <x v="5"/>
    <x v="2"/>
    <x v="0"/>
    <x v="0"/>
  </r>
  <r>
    <s v="Sale459"/>
    <d v="2024-01-24T00:00:00"/>
    <s v="Cust1467"/>
    <x v="1"/>
    <n v="63"/>
    <x v="1"/>
    <s v="Oneillfurt"/>
    <x v="1"/>
    <s v="USA"/>
    <s v="Prod72"/>
    <s v="Professional Jump Rope"/>
    <x v="0"/>
    <s v="Fitness"/>
    <x v="18"/>
    <n v="478"/>
    <n v="300"/>
    <s v="Store17"/>
    <s v="Credit Card"/>
    <n v="1208.27"/>
    <n v="2"/>
    <n v="737"/>
    <n v="0.02"/>
    <x v="0"/>
    <x v="1"/>
    <x v="1"/>
    <x v="1"/>
    <x v="0"/>
    <x v="0"/>
  </r>
  <r>
    <s v="Sale460"/>
    <d v="2024-01-20T00:00:00"/>
    <s v="Cust1027"/>
    <x v="249"/>
    <n v="31"/>
    <x v="0"/>
    <s v="Mollyshire"/>
    <x v="39"/>
    <s v="USA"/>
    <s v="Prod77"/>
    <s v="Wifi Mesh Router"/>
    <x v="1"/>
    <s v="Appliances"/>
    <x v="25"/>
    <n v="481"/>
    <n v="104"/>
    <s v="Store9"/>
    <s v="Paypal"/>
    <n v="2240.9920000000002"/>
    <n v="4"/>
    <n v="700"/>
    <n v="0.18"/>
    <x v="2"/>
    <x v="0"/>
    <x v="11"/>
    <x v="1"/>
    <x v="0"/>
    <x v="4"/>
  </r>
  <r>
    <s v="Sale461"/>
    <d v="2023-12-10T00:00:00"/>
    <s v="Cust1129"/>
    <x v="296"/>
    <n v="43"/>
    <x v="1"/>
    <s v="Matthewbury"/>
    <x v="34"/>
    <s v="USA"/>
    <s v="Prod91"/>
    <s v="Women'S High Heels"/>
    <x v="4"/>
    <s v="Footwear"/>
    <x v="52"/>
    <n v="438"/>
    <n v="496"/>
    <s v="Store11"/>
    <s v="Credit Card"/>
    <n v="615.47839999999997"/>
    <n v="4"/>
    <n v="202"/>
    <n v="0.2"/>
    <x v="2"/>
    <x v="10"/>
    <x v="19"/>
    <x v="2"/>
    <x v="0"/>
    <x v="2"/>
  </r>
  <r>
    <s v="Sale462"/>
    <d v="2023-12-19T00:00:00"/>
    <s v="Cust1265"/>
    <x v="297"/>
    <n v="38"/>
    <x v="0"/>
    <s v="West Jamieport"/>
    <x v="3"/>
    <s v="USA"/>
    <s v="Prod87"/>
    <s v="Led Bedside Lamp"/>
    <x v="3"/>
    <s v="Lighting"/>
    <x v="72"/>
    <n v="371"/>
    <n v="220"/>
    <s v="Store1"/>
    <s v="Paypal"/>
    <n v="437.76"/>
    <n v="2"/>
    <n v="292"/>
    <n v="0.24"/>
    <x v="0"/>
    <x v="4"/>
    <x v="8"/>
    <x v="1"/>
    <x v="0"/>
    <x v="2"/>
  </r>
  <r>
    <s v="Sale463"/>
    <d v="2023-11-22T00:00:00"/>
    <s v="Cust1163"/>
    <x v="298"/>
    <n v="21"/>
    <x v="0"/>
    <s v="North Matthew"/>
    <x v="49"/>
    <s v="USA"/>
    <s v="Prod97"/>
    <s v="Cricket Bat"/>
    <x v="0"/>
    <s v="Team Sports"/>
    <x v="0"/>
    <n v="246"/>
    <n v="471"/>
    <s v="Store5"/>
    <s v="Credit Card"/>
    <n v="434.05680000000001"/>
    <n v="2"/>
    <n v="261"/>
    <n v="0.25"/>
    <x v="0"/>
    <x v="0"/>
    <x v="3"/>
    <x v="0"/>
    <x v="1"/>
    <x v="3"/>
  </r>
  <r>
    <s v="Sale464"/>
    <d v="2025-10-08T00:00:00"/>
    <s v="Cust1300"/>
    <x v="299"/>
    <n v="29"/>
    <x v="0"/>
    <s v="Lake Melissashire"/>
    <x v="47"/>
    <s v="USA"/>
    <s v="Prod36"/>
    <s v="Women'S Summer Dress"/>
    <x v="4"/>
    <s v="Tops"/>
    <x v="14"/>
    <n v="223"/>
    <n v="154"/>
    <s v="Store14"/>
    <s v="Paypal"/>
    <n v="612.59760000000006"/>
    <n v="1"/>
    <n v="851"/>
    <n v="0.17"/>
    <x v="2"/>
    <x v="3"/>
    <x v="7"/>
    <x v="0"/>
    <x v="1"/>
    <x v="2"/>
  </r>
  <r>
    <s v="Sale465"/>
    <d v="2025-02-23T00:00:00"/>
    <s v="Cust1405"/>
    <x v="130"/>
    <n v="18"/>
    <x v="1"/>
    <s v="Garciaview"/>
    <x v="38"/>
    <s v="USA"/>
    <s v="Prod46"/>
    <s v="Men'S Winter Jacket"/>
    <x v="4"/>
    <s v="Outerwear"/>
    <x v="54"/>
    <n v="167"/>
    <n v="296"/>
    <s v="Store9"/>
    <s v="Credit Card"/>
    <n v="79.638499999999993"/>
    <n v="1"/>
    <n v="84"/>
    <n v="0.28000000000000003"/>
    <x v="2"/>
    <x v="0"/>
    <x v="11"/>
    <x v="1"/>
    <x v="2"/>
    <x v="0"/>
  </r>
  <r>
    <s v="Sale466"/>
    <d v="2025-02-25T00:00:00"/>
    <s v="Cust1006"/>
    <x v="277"/>
    <n v="29"/>
    <x v="1"/>
    <s v="Deborahborough"/>
    <x v="34"/>
    <s v="USA"/>
    <s v="Prod88"/>
    <s v="Sports Wrist Sweatbands"/>
    <x v="0"/>
    <s v="Accessories"/>
    <x v="12"/>
    <n v="131"/>
    <n v="232"/>
    <s v="Store16"/>
    <s v="Cod"/>
    <n v="1403.8920000000001"/>
    <n v="3"/>
    <n v="650"/>
    <n v="0.05"/>
    <x v="1"/>
    <x v="5"/>
    <x v="9"/>
    <x v="1"/>
    <x v="1"/>
    <x v="1"/>
  </r>
  <r>
    <s v="Sale467"/>
    <d v="2024-09-30T00:00:00"/>
    <s v="Cust1366"/>
    <x v="300"/>
    <n v="40"/>
    <x v="1"/>
    <s v="North Theresa"/>
    <x v="4"/>
    <s v="USA"/>
    <s v="Prod73"/>
    <s v="Shin Guards – Adult"/>
    <x v="0"/>
    <s v="Team Sports"/>
    <x v="78"/>
    <n v="107"/>
    <n v="359"/>
    <s v="Store6"/>
    <s v="Paypal"/>
    <n v="3066.6687999999999"/>
    <n v="4"/>
    <n v="935"/>
    <n v="0.28000000000000003"/>
    <x v="3"/>
    <x v="0"/>
    <x v="16"/>
    <x v="2"/>
    <x v="0"/>
    <x v="1"/>
  </r>
  <r>
    <s v="Sale468"/>
    <d v="2023-12-19T00:00:00"/>
    <s v="Cust1206"/>
    <x v="269"/>
    <n v="26"/>
    <x v="1"/>
    <s v="Brownshire"/>
    <x v="3"/>
    <s v="USA"/>
    <s v="Prod17"/>
    <s v="Soccer Training Cone Set"/>
    <x v="0"/>
    <s v="Accessories"/>
    <x v="53"/>
    <n v="145"/>
    <n v="367"/>
    <s v="Store14"/>
    <s v="Cod"/>
    <n v="766.37429999999995"/>
    <n v="1"/>
    <n v="881"/>
    <n v="0.18"/>
    <x v="2"/>
    <x v="3"/>
    <x v="7"/>
    <x v="0"/>
    <x v="1"/>
    <x v="2"/>
  </r>
  <r>
    <s v="Sale469"/>
    <d v="2024-11-18T00:00:00"/>
    <s v="Cust1477"/>
    <x v="290"/>
    <n v="41"/>
    <x v="1"/>
    <s v="West Kelseyberg"/>
    <x v="32"/>
    <s v="USA"/>
    <s v="Prod98"/>
    <s v="Portable Bluetooth Speaker"/>
    <x v="1"/>
    <s v="Audio"/>
    <x v="24"/>
    <n v="432"/>
    <n v="73"/>
    <s v="Store8"/>
    <s v="Paypal"/>
    <n v="2198.16"/>
    <n v="4"/>
    <n v="611"/>
    <n v="0.13"/>
    <x v="1"/>
    <x v="0"/>
    <x v="2"/>
    <x v="2"/>
    <x v="0"/>
    <x v="1"/>
  </r>
  <r>
    <s v="Sale470"/>
    <d v="2025-09-12T00:00:00"/>
    <s v="Cust1075"/>
    <x v="177"/>
    <n v="61"/>
    <x v="1"/>
    <s v="Lake Barryfurt"/>
    <x v="24"/>
    <s v="USA"/>
    <s v="Prod28"/>
    <s v="Sports Stopwatch Timer"/>
    <x v="0"/>
    <s v="Accessories"/>
    <x v="77"/>
    <n v="39"/>
    <n v="137"/>
    <s v="Store18"/>
    <s v="Credit Card"/>
    <n v="411.35199999999998"/>
    <n v="1"/>
    <n v="514"/>
    <n v="0.1"/>
    <x v="3"/>
    <x v="8"/>
    <x v="14"/>
    <x v="1"/>
    <x v="0"/>
    <x v="0"/>
  </r>
  <r>
    <s v="Sale471"/>
    <d v="2025-01-31T00:00:00"/>
    <s v="Cust1399"/>
    <x v="121"/>
    <n v="27"/>
    <x v="0"/>
    <s v="New Edward"/>
    <x v="17"/>
    <s v="USA"/>
    <s v="Prod37"/>
    <s v="Men'S Casual Sneakers"/>
    <x v="4"/>
    <s v="Footwear"/>
    <x v="92"/>
    <n v="353"/>
    <n v="214"/>
    <s v="Store13"/>
    <s v="Paypal"/>
    <n v="426.036"/>
    <n v="1"/>
    <n v="546"/>
    <n v="0.2"/>
    <x v="3"/>
    <x v="7"/>
    <x v="13"/>
    <x v="1"/>
    <x v="1"/>
    <x v="3"/>
  </r>
  <r>
    <s v="Sale472"/>
    <d v="2024-10-26T00:00:00"/>
    <s v="Cust1197"/>
    <x v="301"/>
    <n v="45"/>
    <x v="1"/>
    <s v="Christopherland"/>
    <x v="46"/>
    <s v="USA"/>
    <s v="Prod37"/>
    <s v="Men'S Casual Sneakers"/>
    <x v="4"/>
    <s v="Footwear"/>
    <x v="92"/>
    <n v="353"/>
    <n v="214"/>
    <s v="Store0"/>
    <s v="Credit Card"/>
    <n v="1223.0694000000001"/>
    <n v="3"/>
    <n v="416"/>
    <n v="0.22"/>
    <x v="3"/>
    <x v="2"/>
    <x v="6"/>
    <x v="1"/>
    <x v="0"/>
    <x v="1"/>
  </r>
  <r>
    <s v="Sale473"/>
    <d v="2025-07-26T00:00:00"/>
    <s v="Cust1384"/>
    <x v="302"/>
    <n v="52"/>
    <x v="1"/>
    <s v="North Michael"/>
    <x v="9"/>
    <s v="USA"/>
    <s v="Prod74"/>
    <s v="Bluetooth Car Audio System"/>
    <x v="1"/>
    <s v="Audio"/>
    <x v="1"/>
    <n v="404"/>
    <n v="159"/>
    <s v="Store10"/>
    <s v="Cod"/>
    <n v="24.442599999999999"/>
    <n v="1"/>
    <n v="31"/>
    <n v="0.02"/>
    <x v="3"/>
    <x v="4"/>
    <x v="15"/>
    <x v="2"/>
    <x v="0"/>
    <x v="3"/>
  </r>
  <r>
    <s v="Sale474"/>
    <d v="2025-08-06T00:00:00"/>
    <s v="Cust1200"/>
    <x v="27"/>
    <n v="30"/>
    <x v="0"/>
    <s v="South Jerry"/>
    <x v="17"/>
    <s v="USA"/>
    <s v="Prod58"/>
    <s v="Womens Cotton Scarf"/>
    <x v="4"/>
    <s v="Accessories"/>
    <x v="87"/>
    <n v="114"/>
    <n v="485"/>
    <s v="Store16"/>
    <s v="Cod"/>
    <n v="1579.3443"/>
    <n v="3"/>
    <n v="666"/>
    <n v="0.21"/>
    <x v="1"/>
    <x v="5"/>
    <x v="9"/>
    <x v="1"/>
    <x v="0"/>
    <x v="1"/>
  </r>
  <r>
    <s v="Sale475"/>
    <d v="2025-05-20T00:00:00"/>
    <s v="Cust1166"/>
    <x v="303"/>
    <n v="25"/>
    <x v="1"/>
    <s v="South Ashleyton"/>
    <x v="20"/>
    <s v="USA"/>
    <s v="Prod81"/>
    <s v="Badminton Racket Set"/>
    <x v="0"/>
    <s v="Equipment"/>
    <x v="82"/>
    <n v="286"/>
    <n v="358"/>
    <s v="Store10"/>
    <s v="Paypal"/>
    <n v="235.3212"/>
    <n v="2"/>
    <n v="145"/>
    <n v="0.21"/>
    <x v="3"/>
    <x v="4"/>
    <x v="15"/>
    <x v="2"/>
    <x v="1"/>
    <x v="2"/>
  </r>
  <r>
    <s v="Sale476"/>
    <d v="2024-03-13T00:00:00"/>
    <s v="Cust1118"/>
    <x v="207"/>
    <n v="36"/>
    <x v="0"/>
    <s v="New Jenniferburgh"/>
    <x v="48"/>
    <s v="USA"/>
    <s v="Prod91"/>
    <s v="Women'S High Heels"/>
    <x v="4"/>
    <s v="Footwear"/>
    <x v="52"/>
    <n v="438"/>
    <n v="496"/>
    <s v="Store5"/>
    <s v="Cod"/>
    <n v="2859.9407999999999"/>
    <n v="4"/>
    <n v="941"/>
    <n v="0.19"/>
    <x v="0"/>
    <x v="0"/>
    <x v="3"/>
    <x v="0"/>
    <x v="0"/>
    <x v="1"/>
  </r>
  <r>
    <s v="Sale477"/>
    <d v="2025-02-12T00:00:00"/>
    <s v="Cust1469"/>
    <x v="261"/>
    <n v="19"/>
    <x v="0"/>
    <s v="East Audrey"/>
    <x v="39"/>
    <s v="USA"/>
    <s v="Prod46"/>
    <s v="Men'S Winter Jacket"/>
    <x v="4"/>
    <s v="Outerwear"/>
    <x v="54"/>
    <n v="167"/>
    <n v="296"/>
    <s v="Store17"/>
    <s v="Credit Card"/>
    <n v="645.08079999999995"/>
    <n v="1"/>
    <n v="709"/>
    <n v="0.24"/>
    <x v="0"/>
    <x v="1"/>
    <x v="1"/>
    <x v="1"/>
    <x v="1"/>
    <x v="0"/>
  </r>
  <r>
    <s v="Sale478"/>
    <d v="2025-09-24T00:00:00"/>
    <s v="Cust1307"/>
    <x v="131"/>
    <n v="56"/>
    <x v="1"/>
    <s v="West Patriciaview"/>
    <x v="4"/>
    <s v="USA"/>
    <s v="Prod30"/>
    <s v="Stainless Steel Cutlery Set"/>
    <x v="3"/>
    <s v="Kitchen"/>
    <x v="37"/>
    <n v="20"/>
    <n v="57"/>
    <s v="Store2"/>
    <s v="Paypal"/>
    <n v="600.95479999999998"/>
    <n v="1"/>
    <n v="791"/>
    <n v="0.09"/>
    <x v="2"/>
    <x v="0"/>
    <x v="17"/>
    <x v="0"/>
    <x v="0"/>
    <x v="3"/>
  </r>
  <r>
    <s v="Sale479"/>
    <d v="2024-10-09T00:00:00"/>
    <s v="Cust1449"/>
    <x v="193"/>
    <n v="29"/>
    <x v="0"/>
    <s v="Port Hannahport"/>
    <x v="31"/>
    <s v="USA"/>
    <s v="Prod15"/>
    <s v="4K Home Projector"/>
    <x v="1"/>
    <s v="Appliances"/>
    <x v="5"/>
    <n v="465"/>
    <n v="301"/>
    <s v="Store9"/>
    <s v="Paypal"/>
    <n v="1733.9049"/>
    <n v="3"/>
    <n v="635"/>
    <n v="0.24"/>
    <x v="2"/>
    <x v="0"/>
    <x v="11"/>
    <x v="1"/>
    <x v="1"/>
    <x v="3"/>
  </r>
  <r>
    <s v="Sale480"/>
    <d v="2023-11-03T00:00:00"/>
    <s v="Cust1266"/>
    <x v="175"/>
    <n v="32"/>
    <x v="1"/>
    <s v="South Gina"/>
    <x v="27"/>
    <s v="USA"/>
    <s v="Prod93"/>
    <s v="Usb-C Laptop Charger"/>
    <x v="1"/>
    <s v="Computer"/>
    <x v="47"/>
    <n v="378"/>
    <n v="485"/>
    <s v="Store14"/>
    <s v="Cod"/>
    <n v="633.14800000000002"/>
    <n v="1"/>
    <n v="745"/>
    <n v="0.09"/>
    <x v="2"/>
    <x v="3"/>
    <x v="7"/>
    <x v="0"/>
    <x v="0"/>
    <x v="3"/>
  </r>
  <r>
    <s v="Sale481"/>
    <d v="2025-03-29T00:00:00"/>
    <s v="Cust1183"/>
    <x v="78"/>
    <n v="18"/>
    <x v="0"/>
    <s v="Port James"/>
    <x v="14"/>
    <s v="USA"/>
    <s v="Prod28"/>
    <s v="Sports Stopwatch Timer"/>
    <x v="0"/>
    <s v="Accessories"/>
    <x v="77"/>
    <n v="39"/>
    <n v="137"/>
    <s v="Store1"/>
    <s v="Credit Card"/>
    <n v="462.01499999999999"/>
    <n v="3"/>
    <n v="205"/>
    <n v="0.15"/>
    <x v="0"/>
    <x v="4"/>
    <x v="8"/>
    <x v="1"/>
    <x v="2"/>
    <x v="1"/>
  </r>
  <r>
    <s v="Sale482"/>
    <d v="2025-07-13T00:00:00"/>
    <s v="Cust1419"/>
    <x v="99"/>
    <n v="33"/>
    <x v="0"/>
    <s v="Lake David"/>
    <x v="25"/>
    <s v="USA"/>
    <s v="Prod29"/>
    <s v="Fabric Sofa Throw Blanket"/>
    <x v="3"/>
    <s v="Decor"/>
    <x v="35"/>
    <n v="218"/>
    <n v="276"/>
    <s v="Store8"/>
    <s v="Credit Card"/>
    <n v="1286.56"/>
    <n v="2"/>
    <n v="757"/>
    <n v="0.25"/>
    <x v="1"/>
    <x v="0"/>
    <x v="2"/>
    <x v="2"/>
    <x v="0"/>
    <x v="0"/>
  </r>
  <r>
    <s v="Sale483"/>
    <d v="2024-01-17T00:00:00"/>
    <s v="Cust1044"/>
    <x v="196"/>
    <n v="34"/>
    <x v="0"/>
    <s v="Christianstad"/>
    <x v="22"/>
    <s v="USA"/>
    <s v="Prod21"/>
    <s v="Multi-Purpose Storage Box"/>
    <x v="3"/>
    <s v="Storage"/>
    <x v="39"/>
    <n v="123"/>
    <n v="76"/>
    <s v="Store10"/>
    <s v="Credit Card"/>
    <n v="617.38400000000001"/>
    <n v="1"/>
    <n v="772"/>
    <n v="0.15"/>
    <x v="3"/>
    <x v="4"/>
    <x v="15"/>
    <x v="2"/>
    <x v="0"/>
    <x v="3"/>
  </r>
  <r>
    <s v="Sale484"/>
    <d v="2024-12-13T00:00:00"/>
    <s v="Cust1479"/>
    <x v="231"/>
    <n v="40"/>
    <x v="0"/>
    <s v="New Jamesview"/>
    <x v="35"/>
    <s v="USA"/>
    <s v="Prod66"/>
    <s v="Women'S Hair Dryer Brush"/>
    <x v="2"/>
    <s v="Haircare"/>
    <x v="73"/>
    <n v="340"/>
    <n v="177"/>
    <s v="Store17"/>
    <s v="Paypal"/>
    <n v="426.98430000000002"/>
    <n v="1"/>
    <n v="440"/>
    <n v="0.2"/>
    <x v="0"/>
    <x v="1"/>
    <x v="1"/>
    <x v="1"/>
    <x v="0"/>
    <x v="3"/>
  </r>
  <r>
    <s v="Sale485"/>
    <d v="2025-09-19T00:00:00"/>
    <s v="Cust1047"/>
    <x v="233"/>
    <n v="54"/>
    <x v="1"/>
    <s v="Lake Roberthaven"/>
    <x v="8"/>
    <s v="USA"/>
    <s v="Prod4"/>
    <s v="Women'S Yoga Pants"/>
    <x v="4"/>
    <s v="Bottoms"/>
    <x v="83"/>
    <n v="306"/>
    <n v="487"/>
    <s v="Store2"/>
    <s v="Credit Card"/>
    <n v="678.94"/>
    <n v="2"/>
    <n v="409"/>
    <n v="0.03"/>
    <x v="2"/>
    <x v="0"/>
    <x v="17"/>
    <x v="0"/>
    <x v="0"/>
    <x v="2"/>
  </r>
  <r>
    <s v="Sale486"/>
    <d v="2024-02-11T00:00:00"/>
    <s v="Cust1343"/>
    <x v="109"/>
    <n v="38"/>
    <x v="0"/>
    <s v="Cartershire"/>
    <x v="45"/>
    <s v="USA"/>
    <s v="Prod38"/>
    <s v="Sports Water Hydration Pack"/>
    <x v="0"/>
    <s v="Outdoor"/>
    <x v="48"/>
    <n v="136"/>
    <n v="394"/>
    <s v="Store19"/>
    <s v="Cod"/>
    <n v="387.59039999999999"/>
    <n v="3"/>
    <n v="135"/>
    <n v="0.17"/>
    <x v="3"/>
    <x v="0"/>
    <x v="12"/>
    <x v="2"/>
    <x v="0"/>
    <x v="3"/>
  </r>
  <r>
    <s v="Sale487"/>
    <d v="2025-06-03T00:00:00"/>
    <s v="Cust1348"/>
    <x v="14"/>
    <n v="55"/>
    <x v="0"/>
    <s v="Shannonview"/>
    <x v="2"/>
    <s v="USA"/>
    <s v="Prod39"/>
    <s v="Portable Power Bank"/>
    <x v="1"/>
    <s v="Mobile"/>
    <x v="11"/>
    <n v="326"/>
    <n v="301"/>
    <s v="Store7"/>
    <s v="Credit Card"/>
    <n v="1115.0047999999999"/>
    <n v="4"/>
    <n v="284"/>
    <n v="0.04"/>
    <x v="2"/>
    <x v="0"/>
    <x v="4"/>
    <x v="2"/>
    <x v="0"/>
    <x v="2"/>
  </r>
  <r>
    <s v="Sale488"/>
    <d v="2025-03-10T00:00:00"/>
    <s v="Cust1405"/>
    <x v="130"/>
    <n v="18"/>
    <x v="1"/>
    <s v="Garciaview"/>
    <x v="38"/>
    <s v="USA"/>
    <s v="Prod73"/>
    <s v="Shin Guards – Adult"/>
    <x v="0"/>
    <s v="Team Sports"/>
    <x v="78"/>
    <n v="107"/>
    <n v="359"/>
    <s v="Store13"/>
    <s v="Credit Card"/>
    <n v="3100.2384000000002"/>
    <n v="4"/>
    <n v="923"/>
    <n v="0.02"/>
    <x v="3"/>
    <x v="7"/>
    <x v="13"/>
    <x v="1"/>
    <x v="2"/>
    <x v="0"/>
  </r>
  <r>
    <s v="Sale489"/>
    <d v="2024-12-18T00:00:00"/>
    <s v="Cust1275"/>
    <x v="184"/>
    <n v="22"/>
    <x v="0"/>
    <s v="North Austinport"/>
    <x v="27"/>
    <s v="USA"/>
    <s v="Prod36"/>
    <s v="Women'S Summer Dress"/>
    <x v="4"/>
    <s v="Tops"/>
    <x v="14"/>
    <n v="223"/>
    <n v="154"/>
    <s v="Store6"/>
    <s v="Credit Card"/>
    <n v="1429.2719999999999"/>
    <n v="2"/>
    <n v="993"/>
    <n v="0.16"/>
    <x v="3"/>
    <x v="0"/>
    <x v="16"/>
    <x v="2"/>
    <x v="1"/>
    <x v="0"/>
  </r>
  <r>
    <s v="Sale490"/>
    <d v="2024-03-20T00:00:00"/>
    <s v="Cust1418"/>
    <x v="304"/>
    <n v="60"/>
    <x v="1"/>
    <s v="West Mario"/>
    <x v="21"/>
    <s v="USA"/>
    <s v="Prod89"/>
    <s v="Face Foundation Kit"/>
    <x v="2"/>
    <s v="Makeup"/>
    <x v="41"/>
    <n v="183"/>
    <n v="457"/>
    <s v="Store18"/>
    <s v="Credit Card"/>
    <n v="165.31710000000001"/>
    <n v="1"/>
    <n v="170"/>
    <n v="0.28000000000000003"/>
    <x v="3"/>
    <x v="8"/>
    <x v="14"/>
    <x v="1"/>
    <x v="0"/>
    <x v="2"/>
  </r>
  <r>
    <s v="Sale491"/>
    <d v="2024-06-19T00:00:00"/>
    <s v="Cust1223"/>
    <x v="305"/>
    <n v="50"/>
    <x v="0"/>
    <s v="East Jeremy"/>
    <x v="9"/>
    <s v="USA"/>
    <s v="Prod72"/>
    <s v="Professional Jump Rope"/>
    <x v="0"/>
    <s v="Fitness"/>
    <x v="18"/>
    <n v="478"/>
    <n v="300"/>
    <s v="Store2"/>
    <s v="Credit Card"/>
    <n v="1398.2841000000001"/>
    <n v="3"/>
    <n v="481"/>
    <n v="0.03"/>
    <x v="2"/>
    <x v="0"/>
    <x v="17"/>
    <x v="0"/>
    <x v="0"/>
    <x v="1"/>
  </r>
  <r>
    <s v="Sale492"/>
    <d v="2024-12-06T00:00:00"/>
    <s v="Cust1156"/>
    <x v="306"/>
    <n v="46"/>
    <x v="0"/>
    <s v="East Peterbury"/>
    <x v="16"/>
    <s v="USA"/>
    <s v="Prod49"/>
    <s v="Men'S Roll-On Perfume"/>
    <x v="2"/>
    <s v="Fragrance"/>
    <x v="2"/>
    <n v="43"/>
    <n v="267"/>
    <s v="Store7"/>
    <s v="Cod"/>
    <n v="1357.0372"/>
    <n v="2"/>
    <n v="956"/>
    <n v="0.03"/>
    <x v="2"/>
    <x v="0"/>
    <x v="4"/>
    <x v="2"/>
    <x v="0"/>
    <x v="3"/>
  </r>
  <r>
    <s v="Sale493"/>
    <d v="2025-07-25T00:00:00"/>
    <s v="Cust1451"/>
    <x v="230"/>
    <n v="46"/>
    <x v="0"/>
    <s v="Josephmouth"/>
    <x v="23"/>
    <s v="USA"/>
    <s v="Prod72"/>
    <s v="Professional Jump Rope"/>
    <x v="0"/>
    <s v="Fitness"/>
    <x v="18"/>
    <n v="478"/>
    <n v="300"/>
    <s v="Store0"/>
    <s v="Paypal"/>
    <n v="712.50919999999996"/>
    <n v="2"/>
    <n v="488"/>
    <n v="0.28999999999999998"/>
    <x v="3"/>
    <x v="2"/>
    <x v="6"/>
    <x v="1"/>
    <x v="0"/>
    <x v="0"/>
  </r>
  <r>
    <s v="Sale494"/>
    <d v="2024-07-28T00:00:00"/>
    <s v="Cust1240"/>
    <x v="194"/>
    <n v="59"/>
    <x v="1"/>
    <s v="Heathfort"/>
    <x v="20"/>
    <s v="USA"/>
    <s v="Prod18"/>
    <s v="Women'S Denim Jeans"/>
    <x v="4"/>
    <s v="Bottoms"/>
    <x v="97"/>
    <n v="317"/>
    <n v="343"/>
    <s v="Store0"/>
    <s v="Cod"/>
    <n v="797.93790000000001"/>
    <n v="1"/>
    <n v="917"/>
    <n v="0.27"/>
    <x v="3"/>
    <x v="2"/>
    <x v="6"/>
    <x v="1"/>
    <x v="0"/>
    <x v="1"/>
  </r>
  <r>
    <s v="Sale495"/>
    <d v="2024-10-03T00:00:00"/>
    <s v="Cust1324"/>
    <x v="49"/>
    <n v="58"/>
    <x v="0"/>
    <s v="South Zacharychester"/>
    <x v="15"/>
    <s v="USA"/>
    <s v="Prod8"/>
    <s v="Wireless Bluetooth Earbuds"/>
    <x v="1"/>
    <s v="Audio"/>
    <x v="67"/>
    <n v="439"/>
    <n v="142"/>
    <s v="Store5"/>
    <s v="Paypal"/>
    <n v="569.04399999999998"/>
    <n v="2"/>
    <n v="406"/>
    <n v="0.13"/>
    <x v="0"/>
    <x v="0"/>
    <x v="3"/>
    <x v="0"/>
    <x v="0"/>
    <x v="3"/>
  </r>
  <r>
    <s v="Sale496"/>
    <d v="2023-11-08T00:00:00"/>
    <s v="Cust1232"/>
    <x v="307"/>
    <n v="27"/>
    <x v="1"/>
    <s v="Tammyton"/>
    <x v="19"/>
    <s v="USA"/>
    <s v="Prod95"/>
    <s v="Sports Stopwatch Basic"/>
    <x v="0"/>
    <s v="Accessories"/>
    <x v="98"/>
    <n v="61"/>
    <n v="75"/>
    <s v="Store0"/>
    <s v="Cod"/>
    <n v="470.61419999999998"/>
    <n v="2"/>
    <n v="264"/>
    <n v="0.3"/>
    <x v="3"/>
    <x v="2"/>
    <x v="6"/>
    <x v="1"/>
    <x v="1"/>
    <x v="1"/>
  </r>
  <r>
    <s v="Sale497"/>
    <d v="2025-04-07T00:00:00"/>
    <s v="Cust1191"/>
    <x v="225"/>
    <n v="29"/>
    <x v="1"/>
    <s v="Johnsonshire"/>
    <x v="31"/>
    <s v="USA"/>
    <s v="Prod68"/>
    <s v="Wooden Nightstand"/>
    <x v="3"/>
    <s v="Furniture"/>
    <x v="88"/>
    <n v="244"/>
    <n v="130"/>
    <s v="Store16"/>
    <s v="Paypal"/>
    <n v="323.67660000000001"/>
    <n v="1"/>
    <n v="415"/>
    <n v="0.11"/>
    <x v="1"/>
    <x v="5"/>
    <x v="9"/>
    <x v="1"/>
    <x v="1"/>
    <x v="3"/>
  </r>
  <r>
    <s v="Sale498"/>
    <d v="2023-12-20T00:00:00"/>
    <s v="Cust1146"/>
    <x v="308"/>
    <n v="32"/>
    <x v="1"/>
    <s v="Chungmouth"/>
    <x v="42"/>
    <s v="USA"/>
    <s v="Prod25"/>
    <s v="Women'S Scarf Set"/>
    <x v="4"/>
    <s v="Accessories"/>
    <x v="60"/>
    <n v="174"/>
    <n v="268"/>
    <s v="Store12"/>
    <s v="Cod"/>
    <n v="933.61599999999999"/>
    <n v="2"/>
    <n v="584"/>
    <n v="0.22"/>
    <x v="0"/>
    <x v="9"/>
    <x v="18"/>
    <x v="2"/>
    <x v="0"/>
    <x v="0"/>
  </r>
  <r>
    <s v="Sale499"/>
    <d v="2025-09-11T00:00:00"/>
    <s v="Cust1011"/>
    <x v="309"/>
    <n v="28"/>
    <x v="1"/>
    <s v="East Krista"/>
    <x v="14"/>
    <s v="USA"/>
    <s v="Prod31"/>
    <s v="Basketball"/>
    <x v="0"/>
    <s v="Team Sports"/>
    <x v="45"/>
    <n v="204"/>
    <n v="281"/>
    <s v="Store17"/>
    <s v="Paypal"/>
    <n v="560.37950000000001"/>
    <n v="1"/>
    <n v="659"/>
    <n v="0.2"/>
    <x v="0"/>
    <x v="1"/>
    <x v="1"/>
    <x v="1"/>
    <x v="1"/>
    <x v="0"/>
  </r>
  <r>
    <s v="Sale500"/>
    <d v="2024-12-01T00:00:00"/>
    <s v="Cust1445"/>
    <x v="310"/>
    <n v="41"/>
    <x v="1"/>
    <s v="Mcfarlandmouth"/>
    <x v="45"/>
    <s v="USA"/>
    <s v="Prod2"/>
    <s v="Women'S Casual Hoodie"/>
    <x v="4"/>
    <s v="Outerwear"/>
    <x v="95"/>
    <n v="317"/>
    <n v="352"/>
    <s v="Store4"/>
    <s v="Cod"/>
    <n v="341.31200000000001"/>
    <n v="4"/>
    <n v="107"/>
    <n v="0.15"/>
    <x v="2"/>
    <x v="0"/>
    <x v="5"/>
    <x v="2"/>
    <x v="0"/>
    <x v="1"/>
  </r>
  <r>
    <s v="Sale501"/>
    <d v="2024-11-21T00:00:00"/>
    <s v="Cust1163"/>
    <x v="298"/>
    <n v="21"/>
    <x v="0"/>
    <s v="North Matthew"/>
    <x v="49"/>
    <s v="USA"/>
    <s v="Prod10"/>
    <s v="Ceramic Kitchen Bowl Set"/>
    <x v="3"/>
    <s v="Kitchen"/>
    <x v="31"/>
    <n v="299"/>
    <n v="308"/>
    <s v="Store5"/>
    <s v="Paypal"/>
    <n v="573.07000000000005"/>
    <n v="4"/>
    <n v="169"/>
    <n v="0.2"/>
    <x v="0"/>
    <x v="0"/>
    <x v="3"/>
    <x v="0"/>
    <x v="1"/>
    <x v="3"/>
  </r>
  <r>
    <s v="Sale502"/>
    <d v="2025-08-30T00:00:00"/>
    <s v="Cust1488"/>
    <x v="287"/>
    <n v="23"/>
    <x v="1"/>
    <s v="South Davidport"/>
    <x v="24"/>
    <s v="USA"/>
    <s v="Prod44"/>
    <s v="Adjustable Jump Rope"/>
    <x v="0"/>
    <s v="Fitness"/>
    <x v="38"/>
    <n v="167"/>
    <n v="316"/>
    <s v="Store2"/>
    <s v="Cod"/>
    <n v="216.69820000000001"/>
    <n v="1"/>
    <n v="231"/>
    <n v="0.15"/>
    <x v="2"/>
    <x v="0"/>
    <x v="17"/>
    <x v="0"/>
    <x v="1"/>
    <x v="1"/>
  </r>
  <r>
    <s v="Sale503"/>
    <d v="2025-08-20T00:00:00"/>
    <s v="Cust1007"/>
    <x v="68"/>
    <n v="29"/>
    <x v="1"/>
    <s v="West Pamelafurt"/>
    <x v="35"/>
    <s v="USA"/>
    <s v="Prod54"/>
    <s v="Sports Stopwatch Pro"/>
    <x v="0"/>
    <s v="Accessories"/>
    <x v="59"/>
    <n v="435"/>
    <n v="185"/>
    <s v="Store1"/>
    <s v="Cod"/>
    <n v="618.41340000000002"/>
    <n v="2"/>
    <n v="355"/>
    <n v="0.06"/>
    <x v="0"/>
    <x v="4"/>
    <x v="8"/>
    <x v="1"/>
    <x v="1"/>
    <x v="3"/>
  </r>
  <r>
    <s v="Sale504"/>
    <d v="2025-10-13T00:00:00"/>
    <s v="Cust1167"/>
    <x v="311"/>
    <n v="36"/>
    <x v="1"/>
    <s v="New Jasonmouth"/>
    <x v="3"/>
    <s v="USA"/>
    <s v="Prod47"/>
    <s v="Makeup Brush Set"/>
    <x v="2"/>
    <s v="Makeup"/>
    <x v="44"/>
    <n v="317"/>
    <n v="431"/>
    <s v="Store2"/>
    <s v="Credit Card"/>
    <n v="1973.6496"/>
    <n v="3"/>
    <n v="843"/>
    <n v="0.13"/>
    <x v="2"/>
    <x v="0"/>
    <x v="17"/>
    <x v="0"/>
    <x v="0"/>
    <x v="0"/>
  </r>
  <r>
    <s v="Sale505"/>
    <d v="2024-01-15T00:00:00"/>
    <s v="Cust1163"/>
    <x v="298"/>
    <n v="21"/>
    <x v="0"/>
    <s v="North Matthew"/>
    <x v="49"/>
    <s v="USA"/>
    <s v="Prod95"/>
    <s v="Sports Stopwatch Basic"/>
    <x v="0"/>
    <s v="Accessories"/>
    <x v="98"/>
    <n v="61"/>
    <n v="75"/>
    <s v="Store1"/>
    <s v="Credit Card"/>
    <n v="220.16800000000001"/>
    <n v="1"/>
    <n v="302"/>
    <n v="0.22"/>
    <x v="0"/>
    <x v="4"/>
    <x v="8"/>
    <x v="1"/>
    <x v="1"/>
    <x v="3"/>
  </r>
  <r>
    <s v="Sale506"/>
    <d v="2025-04-25T00:00:00"/>
    <s v="Cust1042"/>
    <x v="228"/>
    <n v="19"/>
    <x v="0"/>
    <s v="Ryanburgh"/>
    <x v="40"/>
    <s v="USA"/>
    <s v="Prod89"/>
    <s v="Face Foundation Kit"/>
    <x v="2"/>
    <s v="Makeup"/>
    <x v="41"/>
    <n v="183"/>
    <n v="457"/>
    <s v="Store2"/>
    <s v="Cod"/>
    <n v="54.406799999999997"/>
    <n v="3"/>
    <n v="22"/>
    <n v="0.27"/>
    <x v="2"/>
    <x v="0"/>
    <x v="17"/>
    <x v="0"/>
    <x v="1"/>
    <x v="1"/>
  </r>
  <r>
    <s v="Sale507"/>
    <d v="2024-02-24T00:00:00"/>
    <s v="Cust1212"/>
    <x v="312"/>
    <n v="63"/>
    <x v="1"/>
    <s v="Lyonsfort"/>
    <x v="7"/>
    <s v="USA"/>
    <s v="Prod13"/>
    <s v="Usb-C Fast Charger"/>
    <x v="1"/>
    <s v="Accessories"/>
    <x v="26"/>
    <n v="242"/>
    <n v="453"/>
    <s v="Store2"/>
    <s v="Credit Card"/>
    <n v="1034.6335999999999"/>
    <n v="4"/>
    <n v="284"/>
    <n v="0.16"/>
    <x v="2"/>
    <x v="0"/>
    <x v="17"/>
    <x v="0"/>
    <x v="0"/>
    <x v="1"/>
  </r>
  <r>
    <s v="Sale508"/>
    <d v="2024-12-30T00:00:00"/>
    <s v="Cust1368"/>
    <x v="23"/>
    <n v="34"/>
    <x v="1"/>
    <s v="West Mathew"/>
    <x v="14"/>
    <s v="USA"/>
    <s v="Prod5"/>
    <s v="Men'S Leather Belt"/>
    <x v="4"/>
    <s v="Accessories"/>
    <x v="23"/>
    <n v="261"/>
    <n v="59"/>
    <s v="Store9"/>
    <s v="Paypal"/>
    <n v="139.86799999999999"/>
    <n v="1"/>
    <n v="192"/>
    <n v="0.09"/>
    <x v="2"/>
    <x v="0"/>
    <x v="11"/>
    <x v="1"/>
    <x v="0"/>
    <x v="1"/>
  </r>
  <r>
    <s v="Sale509"/>
    <d v="2025-04-15T00:00:00"/>
    <s v="Cust1311"/>
    <x v="313"/>
    <n v="35"/>
    <x v="0"/>
    <s v="Port Edwardmouth"/>
    <x v="47"/>
    <s v="USA"/>
    <s v="Prod78"/>
    <s v="Essential Oil Diffuser"/>
    <x v="3"/>
    <s v="Decor"/>
    <x v="36"/>
    <n v="325"/>
    <n v="400"/>
    <s v="Store12"/>
    <s v="Credit Card"/>
    <n v="962.47320000000002"/>
    <n v="2"/>
    <n v="617"/>
    <n v="0.27"/>
    <x v="0"/>
    <x v="9"/>
    <x v="18"/>
    <x v="2"/>
    <x v="0"/>
    <x v="1"/>
  </r>
  <r>
    <s v="Sale510"/>
    <d v="2024-10-15T00:00:00"/>
    <s v="Cust1168"/>
    <x v="63"/>
    <n v="36"/>
    <x v="1"/>
    <s v="Robertview"/>
    <x v="26"/>
    <s v="USA"/>
    <s v="Prod28"/>
    <s v="Sports Stopwatch Timer"/>
    <x v="0"/>
    <s v="Accessories"/>
    <x v="77"/>
    <n v="39"/>
    <n v="137"/>
    <s v="Store10"/>
    <s v="Cod"/>
    <n v="279.00959999999998"/>
    <n v="3"/>
    <n v="126"/>
    <n v="0.22"/>
    <x v="3"/>
    <x v="4"/>
    <x v="15"/>
    <x v="2"/>
    <x v="0"/>
    <x v="1"/>
  </r>
  <r>
    <s v="Sale511"/>
    <d v="2025-01-19T00:00:00"/>
    <s v="Cust1352"/>
    <x v="314"/>
    <n v="52"/>
    <x v="1"/>
    <s v="Port Saramouth"/>
    <x v="18"/>
    <s v="USA"/>
    <s v="Prod43"/>
    <s v="Usb External Hard Drive"/>
    <x v="1"/>
    <s v="Computer"/>
    <x v="19"/>
    <n v="253"/>
    <n v="266"/>
    <s v="Store4"/>
    <s v="Credit Card"/>
    <n v="701.05439999999999"/>
    <n v="3"/>
    <n v="307"/>
    <n v="0.26"/>
    <x v="2"/>
    <x v="0"/>
    <x v="5"/>
    <x v="2"/>
    <x v="0"/>
    <x v="2"/>
  </r>
  <r>
    <s v="Sale512"/>
    <d v="2024-07-22T00:00:00"/>
    <s v="Cust1298"/>
    <x v="82"/>
    <n v="64"/>
    <x v="0"/>
    <s v="New Joshuatown"/>
    <x v="17"/>
    <s v="USA"/>
    <s v="Prod2"/>
    <s v="Women'S Casual Hoodie"/>
    <x v="4"/>
    <s v="Outerwear"/>
    <x v="95"/>
    <n v="317"/>
    <n v="352"/>
    <s v="Store19"/>
    <s v="Credit Card"/>
    <n v="449.65469999999999"/>
    <n v="1"/>
    <n v="505"/>
    <n v="0.24"/>
    <x v="3"/>
    <x v="0"/>
    <x v="12"/>
    <x v="2"/>
    <x v="0"/>
    <x v="1"/>
  </r>
  <r>
    <s v="Sale513"/>
    <d v="2025-03-19T00:00:00"/>
    <s v="Cust1365"/>
    <x v="315"/>
    <n v="63"/>
    <x v="1"/>
    <s v="Kellyside"/>
    <x v="41"/>
    <s v="USA"/>
    <s v="Prod45"/>
    <s v="High-Grip Football"/>
    <x v="0"/>
    <s v="Team Sports"/>
    <x v="49"/>
    <n v="319"/>
    <n v="114"/>
    <s v="Store16"/>
    <s v="Cod"/>
    <n v="691.02719999999999"/>
    <n v="1"/>
    <n v="853"/>
    <n v="0.11"/>
    <x v="1"/>
    <x v="5"/>
    <x v="9"/>
    <x v="1"/>
    <x v="0"/>
    <x v="1"/>
  </r>
  <r>
    <s v="Sale514"/>
    <d v="2024-01-21T00:00:00"/>
    <s v="Cust1129"/>
    <x v="296"/>
    <n v="43"/>
    <x v="1"/>
    <s v="Matthewbury"/>
    <x v="34"/>
    <s v="USA"/>
    <s v="Prod0"/>
    <s v="Brother Laser Printer"/>
    <x v="1"/>
    <s v="Computer"/>
    <x v="90"/>
    <n v="112"/>
    <n v="416"/>
    <s v="Store7"/>
    <s v="Paypal"/>
    <n v="620.94600000000003"/>
    <n v="4"/>
    <n v="192"/>
    <n v="0.19"/>
    <x v="2"/>
    <x v="0"/>
    <x v="4"/>
    <x v="2"/>
    <x v="0"/>
    <x v="2"/>
  </r>
  <r>
    <s v="Sale515"/>
    <d v="2023-12-26T00:00:00"/>
    <s v="Cust1160"/>
    <x v="316"/>
    <n v="41"/>
    <x v="1"/>
    <s v="New Juliemouth"/>
    <x v="29"/>
    <s v="USA"/>
    <s v="Prod47"/>
    <s v="Makeup Brush Set"/>
    <x v="2"/>
    <s v="Makeup"/>
    <x v="44"/>
    <n v="317"/>
    <n v="431"/>
    <s v="Store3"/>
    <s v="Credit Card"/>
    <n v="132.35820000000001"/>
    <n v="1"/>
    <n v="170"/>
    <n v="0.19"/>
    <x v="0"/>
    <x v="0"/>
    <x v="0"/>
    <x v="0"/>
    <x v="0"/>
    <x v="1"/>
  </r>
  <r>
    <s v="Sale516"/>
    <d v="2024-03-21T00:00:00"/>
    <s v="Cust1175"/>
    <x v="142"/>
    <n v="56"/>
    <x v="0"/>
    <s v="East Jessicaborough"/>
    <x v="22"/>
    <s v="USA"/>
    <s v="Prod62"/>
    <s v="Laptop Cooling Pad"/>
    <x v="1"/>
    <s v="Computer"/>
    <x v="85"/>
    <n v="86"/>
    <n v="222"/>
    <s v="Store14"/>
    <s v="Credit Card"/>
    <n v="133.79560000000001"/>
    <n v="1"/>
    <n v="145"/>
    <n v="0.22"/>
    <x v="2"/>
    <x v="3"/>
    <x v="7"/>
    <x v="0"/>
    <x v="0"/>
    <x v="1"/>
  </r>
  <r>
    <s v="Sale517"/>
    <d v="2024-12-07T00:00:00"/>
    <s v="Cust1084"/>
    <x v="42"/>
    <n v="26"/>
    <x v="1"/>
    <s v="Garyberg"/>
    <x v="30"/>
    <s v="USA"/>
    <s v="Prod93"/>
    <s v="Usb-C Laptop Charger"/>
    <x v="1"/>
    <s v="Computer"/>
    <x v="47"/>
    <n v="378"/>
    <n v="485"/>
    <s v="Store12"/>
    <s v="Credit Card"/>
    <n v="2750.1219999999998"/>
    <n v="4"/>
    <n v="828"/>
    <n v="0.08"/>
    <x v="0"/>
    <x v="9"/>
    <x v="18"/>
    <x v="2"/>
    <x v="1"/>
    <x v="1"/>
  </r>
  <r>
    <s v="Sale518"/>
    <d v="2024-11-02T00:00:00"/>
    <s v="Cust1362"/>
    <x v="317"/>
    <n v="60"/>
    <x v="0"/>
    <s v="Melvinton"/>
    <x v="41"/>
    <s v="USA"/>
    <s v="Prod95"/>
    <s v="Sports Stopwatch Basic"/>
    <x v="0"/>
    <s v="Accessories"/>
    <x v="98"/>
    <n v="61"/>
    <n v="75"/>
    <s v="Store7"/>
    <s v="Paypal"/>
    <n v="798.21720000000005"/>
    <n v="3"/>
    <n v="269"/>
    <n v="0.17"/>
    <x v="2"/>
    <x v="0"/>
    <x v="4"/>
    <x v="2"/>
    <x v="0"/>
    <x v="0"/>
  </r>
  <r>
    <s v="Sale519"/>
    <d v="2024-07-22T00:00:00"/>
    <s v="Cust1233"/>
    <x v="318"/>
    <n v="59"/>
    <x v="0"/>
    <s v="Clarkport"/>
    <x v="35"/>
    <s v="USA"/>
    <s v="Prod88"/>
    <s v="Sports Wrist Sweatbands"/>
    <x v="0"/>
    <s v="Accessories"/>
    <x v="12"/>
    <n v="131"/>
    <n v="232"/>
    <s v="Store0"/>
    <s v="Cod"/>
    <n v="1154.6808000000001"/>
    <n v="4"/>
    <n v="370"/>
    <n v="0.01"/>
    <x v="3"/>
    <x v="2"/>
    <x v="6"/>
    <x v="1"/>
    <x v="0"/>
    <x v="2"/>
  </r>
  <r>
    <s v="Sale520"/>
    <d v="2023-10-30T00:00:00"/>
    <s v="Cust1253"/>
    <x v="72"/>
    <n v="32"/>
    <x v="0"/>
    <s v="New Maria"/>
    <x v="18"/>
    <s v="USA"/>
    <s v="Prod78"/>
    <s v="Essential Oil Diffuser"/>
    <x v="3"/>
    <s v="Decor"/>
    <x v="36"/>
    <n v="325"/>
    <n v="400"/>
    <s v="Store6"/>
    <s v="Paypal"/>
    <n v="1813.5174"/>
    <n v="3"/>
    <n v="679"/>
    <n v="0.22"/>
    <x v="3"/>
    <x v="0"/>
    <x v="16"/>
    <x v="2"/>
    <x v="0"/>
    <x v="3"/>
  </r>
  <r>
    <s v="Sale521"/>
    <d v="2024-05-21T00:00:00"/>
    <s v="Cust1373"/>
    <x v="140"/>
    <n v="37"/>
    <x v="1"/>
    <s v="Simpsonfort"/>
    <x v="17"/>
    <s v="USA"/>
    <s v="Prod73"/>
    <s v="Shin Guards – Adult"/>
    <x v="0"/>
    <s v="Team Sports"/>
    <x v="78"/>
    <n v="107"/>
    <n v="359"/>
    <s v="Store0"/>
    <s v="Cod"/>
    <n v="2107.8629999999998"/>
    <n v="3"/>
    <n v="781"/>
    <n v="0.11"/>
    <x v="3"/>
    <x v="2"/>
    <x v="6"/>
    <x v="1"/>
    <x v="0"/>
    <x v="0"/>
  </r>
  <r>
    <s v="Sale522"/>
    <d v="2025-04-19T00:00:00"/>
    <s v="Cust1261"/>
    <x v="319"/>
    <n v="27"/>
    <x v="1"/>
    <s v="Lake Saramouth"/>
    <x v="47"/>
    <s v="USA"/>
    <s v="Prod42"/>
    <s v="Smart Home Wifi Camera"/>
    <x v="1"/>
    <s v="Accessories"/>
    <x v="63"/>
    <n v="451"/>
    <n v="389"/>
    <s v="Store2"/>
    <s v="Paypal"/>
    <n v="70.470799999999997"/>
    <n v="2"/>
    <n v="43"/>
    <n v="0.1"/>
    <x v="2"/>
    <x v="0"/>
    <x v="17"/>
    <x v="0"/>
    <x v="1"/>
    <x v="2"/>
  </r>
  <r>
    <s v="Sale523"/>
    <d v="2024-12-13T00:00:00"/>
    <s v="Cust1286"/>
    <x v="320"/>
    <n v="22"/>
    <x v="0"/>
    <s v="Port Tonyfort"/>
    <x v="34"/>
    <s v="USA"/>
    <s v="Prod82"/>
    <s v="Fitness Resistance Bands"/>
    <x v="0"/>
    <s v="Fitness"/>
    <x v="74"/>
    <n v="153"/>
    <n v="281"/>
    <s v="Store0"/>
    <s v="Paypal"/>
    <n v="3178.2564000000002"/>
    <n v="4"/>
    <n v="854"/>
    <n v="0.18"/>
    <x v="3"/>
    <x v="2"/>
    <x v="6"/>
    <x v="1"/>
    <x v="1"/>
    <x v="2"/>
  </r>
  <r>
    <s v="Sale524"/>
    <d v="2025-04-27T00:00:00"/>
    <s v="Cust1100"/>
    <x v="321"/>
    <n v="53"/>
    <x v="1"/>
    <s v="North Codyport"/>
    <x v="11"/>
    <s v="USA"/>
    <s v="Prod24"/>
    <s v="Foldable Camping Chair"/>
    <x v="0"/>
    <s v="Outdoor"/>
    <x v="10"/>
    <n v="166"/>
    <n v="340"/>
    <s v="Store16"/>
    <s v="Cod"/>
    <n v="769.89760000000001"/>
    <n v="2"/>
    <n v="410"/>
    <n v="7.0000000000000007E-2"/>
    <x v="1"/>
    <x v="5"/>
    <x v="9"/>
    <x v="1"/>
    <x v="0"/>
    <x v="1"/>
  </r>
  <r>
    <s v="Sale525"/>
    <d v="2024-10-04T00:00:00"/>
    <s v="Cust1164"/>
    <x v="111"/>
    <n v="39"/>
    <x v="1"/>
    <s v="Dominiquefort"/>
    <x v="36"/>
    <s v="USA"/>
    <s v="Prod74"/>
    <s v="Bluetooth Car Audio System"/>
    <x v="1"/>
    <s v="Audio"/>
    <x v="1"/>
    <n v="404"/>
    <n v="159"/>
    <s v="Store10"/>
    <s v="Credit Card"/>
    <n v="643.78679999999997"/>
    <n v="2"/>
    <n v="407"/>
    <n v="0.06"/>
    <x v="3"/>
    <x v="4"/>
    <x v="15"/>
    <x v="2"/>
    <x v="0"/>
    <x v="2"/>
  </r>
  <r>
    <s v="Sale526"/>
    <d v="2025-07-18T00:00:00"/>
    <s v="Cust1228"/>
    <x v="322"/>
    <n v="52"/>
    <x v="1"/>
    <s v="Lake Michael"/>
    <x v="39"/>
    <s v="USA"/>
    <s v="Prod4"/>
    <s v="Women'S Yoga Pants"/>
    <x v="4"/>
    <s v="Bottoms"/>
    <x v="83"/>
    <n v="306"/>
    <n v="487"/>
    <s v="Store8"/>
    <s v="Paypal"/>
    <n v="524.76480000000004"/>
    <n v="1"/>
    <n v="729"/>
    <n v="0.21"/>
    <x v="1"/>
    <x v="0"/>
    <x v="2"/>
    <x v="2"/>
    <x v="0"/>
    <x v="0"/>
  </r>
  <r>
    <s v="Sale527"/>
    <d v="2024-03-11T00:00:00"/>
    <s v="Cust1453"/>
    <x v="32"/>
    <n v="62"/>
    <x v="1"/>
    <s v="Lake Carolyn"/>
    <x v="22"/>
    <s v="USA"/>
    <s v="Prod78"/>
    <s v="Essential Oil Diffuser"/>
    <x v="3"/>
    <s v="Decor"/>
    <x v="36"/>
    <n v="325"/>
    <n v="400"/>
    <s v="Store6"/>
    <s v="Paypal"/>
    <n v="1719.4431999999999"/>
    <n v="4"/>
    <n v="467"/>
    <n v="0.28000000000000003"/>
    <x v="3"/>
    <x v="0"/>
    <x v="16"/>
    <x v="2"/>
    <x v="0"/>
    <x v="1"/>
  </r>
  <r>
    <s v="Sale528"/>
    <d v="2024-06-14T00:00:00"/>
    <s v="Cust1092"/>
    <x v="323"/>
    <n v="44"/>
    <x v="1"/>
    <s v="Lake Brandy"/>
    <x v="3"/>
    <s v="USA"/>
    <s v="Prod10"/>
    <s v="Ceramic Kitchen Bowl Set"/>
    <x v="3"/>
    <s v="Kitchen"/>
    <x v="31"/>
    <n v="299"/>
    <n v="308"/>
    <s v="Store11"/>
    <s v="Paypal"/>
    <n v="50.407800000000002"/>
    <n v="1"/>
    <n v="58"/>
    <n v="0.08"/>
    <x v="2"/>
    <x v="10"/>
    <x v="19"/>
    <x v="2"/>
    <x v="0"/>
    <x v="1"/>
  </r>
  <r>
    <s v="Sale529"/>
    <d v="2024-02-16T00:00:00"/>
    <s v="Cust1344"/>
    <x v="33"/>
    <n v="39"/>
    <x v="0"/>
    <s v="West Victoriaborough"/>
    <x v="23"/>
    <s v="USA"/>
    <s v="Prod49"/>
    <s v="Men'S Roll-On Perfume"/>
    <x v="2"/>
    <s v="Fragrance"/>
    <x v="2"/>
    <n v="43"/>
    <n v="267"/>
    <s v="Store17"/>
    <s v="Credit Card"/>
    <n v="421.27800000000002"/>
    <n v="1"/>
    <n v="540"/>
    <n v="0.13"/>
    <x v="0"/>
    <x v="1"/>
    <x v="1"/>
    <x v="1"/>
    <x v="0"/>
    <x v="0"/>
  </r>
  <r>
    <s v="Sale530"/>
    <d v="2024-09-17T00:00:00"/>
    <s v="Cust1077"/>
    <x v="258"/>
    <n v="29"/>
    <x v="0"/>
    <s v="North Valeriemouth"/>
    <x v="1"/>
    <s v="USA"/>
    <s v="Prod8"/>
    <s v="Wireless Bluetooth Earbuds"/>
    <x v="1"/>
    <s v="Audio"/>
    <x v="67"/>
    <n v="439"/>
    <n v="142"/>
    <s v="Store19"/>
    <s v="Cod"/>
    <n v="2775.3519999999999"/>
    <n v="4"/>
    <n v="816"/>
    <n v="0.22"/>
    <x v="3"/>
    <x v="0"/>
    <x v="12"/>
    <x v="2"/>
    <x v="1"/>
    <x v="0"/>
  </r>
  <r>
    <s v="Sale531"/>
    <d v="2025-08-26T00:00:00"/>
    <s v="Cust1178"/>
    <x v="117"/>
    <n v="33"/>
    <x v="1"/>
    <s v="West Daniel"/>
    <x v="42"/>
    <s v="USA"/>
    <s v="Prod42"/>
    <s v="Smart Home Wifi Camera"/>
    <x v="1"/>
    <s v="Accessories"/>
    <x v="63"/>
    <n v="451"/>
    <n v="389"/>
    <s v="Store8"/>
    <s v="Credit Card"/>
    <n v="2589.8643999999999"/>
    <n v="4"/>
    <n v="727"/>
    <n v="0.15"/>
    <x v="1"/>
    <x v="0"/>
    <x v="2"/>
    <x v="2"/>
    <x v="0"/>
    <x v="3"/>
  </r>
  <r>
    <s v="Sale532"/>
    <d v="2024-06-04T00:00:00"/>
    <s v="Cust1171"/>
    <x v="119"/>
    <n v="44"/>
    <x v="1"/>
    <s v="Morrisburgh"/>
    <x v="30"/>
    <s v="USA"/>
    <s v="Prod86"/>
    <s v="Kitchen Cutting Board"/>
    <x v="3"/>
    <s v="Kitchen"/>
    <x v="56"/>
    <n v="176"/>
    <n v="82"/>
    <s v="Store13"/>
    <s v="Credit Card"/>
    <n v="2584.6271999999999"/>
    <n v="4"/>
    <n v="818"/>
    <n v="0.11"/>
    <x v="3"/>
    <x v="7"/>
    <x v="13"/>
    <x v="1"/>
    <x v="0"/>
    <x v="1"/>
  </r>
  <r>
    <s v="Sale533"/>
    <d v="2024-10-13T00:00:00"/>
    <s v="Cust1325"/>
    <x v="87"/>
    <n v="60"/>
    <x v="0"/>
    <s v="East Matthew"/>
    <x v="18"/>
    <s v="USA"/>
    <s v="Prod38"/>
    <s v="Sports Water Hydration Pack"/>
    <x v="0"/>
    <s v="Outdoor"/>
    <x v="48"/>
    <n v="136"/>
    <n v="394"/>
    <s v="Store7"/>
    <s v="Cod"/>
    <n v="666.71699999999998"/>
    <n v="2"/>
    <n v="358"/>
    <n v="0.21"/>
    <x v="2"/>
    <x v="0"/>
    <x v="4"/>
    <x v="2"/>
    <x v="0"/>
    <x v="3"/>
  </r>
  <r>
    <s v="Sale534"/>
    <d v="2025-02-09T00:00:00"/>
    <s v="Cust1201"/>
    <x v="113"/>
    <n v="25"/>
    <x v="1"/>
    <s v="New Logan"/>
    <x v="20"/>
    <s v="USA"/>
    <s v="Prod87"/>
    <s v="Led Bedside Lamp"/>
    <x v="3"/>
    <s v="Lighting"/>
    <x v="72"/>
    <n v="371"/>
    <n v="220"/>
    <s v="Store9"/>
    <s v="Cod"/>
    <n v="680.44200000000001"/>
    <n v="1"/>
    <n v="972"/>
    <n v="7.0000000000000007E-2"/>
    <x v="2"/>
    <x v="0"/>
    <x v="11"/>
    <x v="1"/>
    <x v="1"/>
    <x v="3"/>
  </r>
  <r>
    <s v="Sale535"/>
    <d v="2023-12-21T00:00:00"/>
    <s v="Cust1032"/>
    <x v="324"/>
    <n v="48"/>
    <x v="1"/>
    <s v="Fostermouth"/>
    <x v="28"/>
    <s v="USA"/>
    <s v="Prod16"/>
    <s v="Beard Grooming Kit"/>
    <x v="2"/>
    <s v="Grooming"/>
    <x v="30"/>
    <n v="337"/>
    <n v="256"/>
    <s v="Store0"/>
    <s v="Paypal"/>
    <n v="743.87840000000006"/>
    <n v="1"/>
    <n v="791"/>
    <n v="0.3"/>
    <x v="3"/>
    <x v="2"/>
    <x v="6"/>
    <x v="1"/>
    <x v="0"/>
    <x v="0"/>
  </r>
  <r>
    <s v="Sale536"/>
    <d v="2025-07-17T00:00:00"/>
    <s v="Cust1314"/>
    <x v="129"/>
    <n v="53"/>
    <x v="1"/>
    <s v="Anitaland"/>
    <x v="7"/>
    <s v="USA"/>
    <s v="Prod64"/>
    <s v="Matte Lipstick Set"/>
    <x v="2"/>
    <s v="Makeup"/>
    <x v="91"/>
    <n v="299"/>
    <n v="118"/>
    <s v="Store5"/>
    <s v="Cod"/>
    <n v="2485.364"/>
    <n v="4"/>
    <n v="840"/>
    <n v="0.06"/>
    <x v="0"/>
    <x v="0"/>
    <x v="3"/>
    <x v="0"/>
    <x v="0"/>
    <x v="2"/>
  </r>
  <r>
    <s v="Sale537"/>
    <d v="2025-05-16T00:00:00"/>
    <s v="Cust1255"/>
    <x v="57"/>
    <n v="21"/>
    <x v="0"/>
    <s v="Jasonton"/>
    <x v="31"/>
    <s v="USA"/>
    <s v="Prod72"/>
    <s v="Professional Jump Rope"/>
    <x v="0"/>
    <s v="Fitness"/>
    <x v="18"/>
    <n v="478"/>
    <n v="300"/>
    <s v="Store2"/>
    <s v="Cod"/>
    <n v="437.0256"/>
    <n v="2"/>
    <n v="246"/>
    <n v="0.26"/>
    <x v="2"/>
    <x v="0"/>
    <x v="17"/>
    <x v="0"/>
    <x v="1"/>
    <x v="0"/>
  </r>
  <r>
    <s v="Sale538"/>
    <d v="2025-08-12T00:00:00"/>
    <s v="Cust1388"/>
    <x v="325"/>
    <n v="53"/>
    <x v="0"/>
    <s v="Stevensshire"/>
    <x v="6"/>
    <s v="USA"/>
    <s v="Prod82"/>
    <s v="Fitness Resistance Bands"/>
    <x v="0"/>
    <s v="Fitness"/>
    <x v="74"/>
    <n v="153"/>
    <n v="281"/>
    <s v="Store8"/>
    <s v="Paypal"/>
    <n v="2221.9061999999999"/>
    <n v="3"/>
    <n v="788"/>
    <n v="0.11"/>
    <x v="1"/>
    <x v="0"/>
    <x v="2"/>
    <x v="2"/>
    <x v="0"/>
    <x v="1"/>
  </r>
  <r>
    <s v="Sale539"/>
    <d v="2025-08-21T00:00:00"/>
    <s v="Cust1053"/>
    <x v="284"/>
    <n v="37"/>
    <x v="1"/>
    <s v="East Andrea"/>
    <x v="20"/>
    <s v="USA"/>
    <s v="Prod75"/>
    <s v="Women'S Ankle Boots"/>
    <x v="4"/>
    <s v="Footwear"/>
    <x v="28"/>
    <n v="158"/>
    <n v="82"/>
    <s v="Store4"/>
    <s v="Credit Card"/>
    <n v="1106.3052"/>
    <n v="2"/>
    <n v="709"/>
    <n v="0.06"/>
    <x v="2"/>
    <x v="0"/>
    <x v="5"/>
    <x v="2"/>
    <x v="0"/>
    <x v="0"/>
  </r>
  <r>
    <s v="Sale540"/>
    <d v="2023-11-21T00:00:00"/>
    <s v="Cust1235"/>
    <x v="326"/>
    <n v="28"/>
    <x v="1"/>
    <s v="South Angelaport"/>
    <x v="37"/>
    <s v="USA"/>
    <s v="Prod91"/>
    <s v="Women'S High Heels"/>
    <x v="4"/>
    <s v="Footwear"/>
    <x v="52"/>
    <n v="438"/>
    <n v="496"/>
    <s v="Store7"/>
    <s v="Credit Card"/>
    <n v="929.02080000000001"/>
    <n v="2"/>
    <n v="534"/>
    <n v="0.22"/>
    <x v="2"/>
    <x v="0"/>
    <x v="4"/>
    <x v="2"/>
    <x v="1"/>
    <x v="3"/>
  </r>
  <r>
    <s v="Sale541"/>
    <d v="2025-02-07T00:00:00"/>
    <s v="Cust1492"/>
    <x v="36"/>
    <n v="59"/>
    <x v="1"/>
    <s v="Port Carol"/>
    <x v="26"/>
    <s v="USA"/>
    <s v="Prod42"/>
    <s v="Smart Home Wifi Camera"/>
    <x v="1"/>
    <s v="Accessories"/>
    <x v="63"/>
    <n v="451"/>
    <n v="389"/>
    <s v="Store0"/>
    <s v="Cod"/>
    <n v="632.76480000000004"/>
    <n v="1"/>
    <n v="879"/>
    <n v="0.13"/>
    <x v="3"/>
    <x v="2"/>
    <x v="6"/>
    <x v="1"/>
    <x v="0"/>
    <x v="1"/>
  </r>
  <r>
    <s v="Sale542"/>
    <d v="2023-12-27T00:00:00"/>
    <s v="Cust1204"/>
    <x v="327"/>
    <n v="52"/>
    <x v="0"/>
    <s v="New Dianebury"/>
    <x v="45"/>
    <s v="USA"/>
    <s v="Prod44"/>
    <s v="Adjustable Jump Rope"/>
    <x v="0"/>
    <s v="Fitness"/>
    <x v="38"/>
    <n v="167"/>
    <n v="316"/>
    <s v="Store16"/>
    <s v="Credit Card"/>
    <n v="380.42959999999999"/>
    <n v="1"/>
    <n v="442"/>
    <n v="0.28000000000000003"/>
    <x v="1"/>
    <x v="5"/>
    <x v="9"/>
    <x v="1"/>
    <x v="0"/>
    <x v="1"/>
  </r>
  <r>
    <s v="Sale543"/>
    <d v="2025-02-23T00:00:00"/>
    <s v="Cust1333"/>
    <x v="202"/>
    <n v="64"/>
    <x v="1"/>
    <s v="Johnsonbury"/>
    <x v="36"/>
    <s v="USA"/>
    <s v="Prod35"/>
    <s v="Bedroom Table Lamp"/>
    <x v="3"/>
    <s v="Lighting"/>
    <x v="68"/>
    <n v="382"/>
    <n v="329"/>
    <s v="Store6"/>
    <s v="Cod"/>
    <n v="679.37260000000003"/>
    <n v="1"/>
    <n v="763"/>
    <n v="0.14000000000000001"/>
    <x v="3"/>
    <x v="0"/>
    <x v="16"/>
    <x v="2"/>
    <x v="0"/>
    <x v="0"/>
  </r>
  <r>
    <s v="Sale544"/>
    <d v="2025-07-04T00:00:00"/>
    <s v="Cust1166"/>
    <x v="303"/>
    <n v="25"/>
    <x v="1"/>
    <s v="South Ashleyton"/>
    <x v="20"/>
    <s v="USA"/>
    <s v="Prod59"/>
    <s v="Men'S Hair Styling Gel"/>
    <x v="2"/>
    <s v="Haircare"/>
    <x v="4"/>
    <n v="17"/>
    <n v="399"/>
    <s v="Store18"/>
    <s v="Cod"/>
    <n v="454.46100000000001"/>
    <n v="3"/>
    <n v="178"/>
    <n v="0.11"/>
    <x v="3"/>
    <x v="8"/>
    <x v="14"/>
    <x v="1"/>
    <x v="1"/>
    <x v="2"/>
  </r>
  <r>
    <s v="Sale545"/>
    <d v="2023-11-25T00:00:00"/>
    <s v="Cust1103"/>
    <x v="201"/>
    <n v="21"/>
    <x v="0"/>
    <s v="West Lauren"/>
    <x v="40"/>
    <s v="USA"/>
    <s v="Prod26"/>
    <s v="Wireless Bluetooth Speaker"/>
    <x v="1"/>
    <s v="Audio"/>
    <x v="33"/>
    <n v="322"/>
    <n v="213"/>
    <s v="Store1"/>
    <s v="Paypal"/>
    <n v="332.37759999999997"/>
    <n v="4"/>
    <n v="90"/>
    <n v="0.15"/>
    <x v="0"/>
    <x v="4"/>
    <x v="8"/>
    <x v="1"/>
    <x v="1"/>
    <x v="3"/>
  </r>
  <r>
    <s v="Sale546"/>
    <d v="2025-02-07T00:00:00"/>
    <s v="Cust1378"/>
    <x v="73"/>
    <n v="44"/>
    <x v="1"/>
    <s v="Fischerborough"/>
    <x v="37"/>
    <s v="USA"/>
    <s v="Prod10"/>
    <s v="Ceramic Kitchen Bowl Set"/>
    <x v="3"/>
    <s v="Kitchen"/>
    <x v="31"/>
    <n v="299"/>
    <n v="308"/>
    <s v="Store6"/>
    <s v="Credit Card"/>
    <n v="1112.79"/>
    <n v="3"/>
    <n v="371"/>
    <n v="0.08"/>
    <x v="3"/>
    <x v="0"/>
    <x v="16"/>
    <x v="2"/>
    <x v="0"/>
    <x v="3"/>
  </r>
  <r>
    <s v="Sale547"/>
    <d v="2023-12-21T00:00:00"/>
    <s v="Cust1046"/>
    <x v="328"/>
    <n v="55"/>
    <x v="1"/>
    <s v="Perezbury"/>
    <x v="31"/>
    <s v="USA"/>
    <s v="Prod23"/>
    <s v="Men'S Formal Shirt"/>
    <x v="4"/>
    <s v="Tops"/>
    <x v="34"/>
    <n v="317"/>
    <n v="360"/>
    <s v="Store15"/>
    <s v="Paypal"/>
    <n v="303.08980000000003"/>
    <n v="1"/>
    <n v="352"/>
    <n v="0"/>
    <x v="0"/>
    <x v="6"/>
    <x v="10"/>
    <x v="1"/>
    <x v="0"/>
    <x v="1"/>
  </r>
  <r>
    <s v="Sale548"/>
    <d v="2024-01-04T00:00:00"/>
    <s v="Cust1123"/>
    <x v="329"/>
    <n v="40"/>
    <x v="0"/>
    <s v="North Sabrina"/>
    <x v="9"/>
    <s v="USA"/>
    <s v="Prod12"/>
    <s v="Hair Strengthening Shampoo"/>
    <x v="2"/>
    <s v="Haircare"/>
    <x v="21"/>
    <n v="116"/>
    <n v="460"/>
    <s v="Store15"/>
    <s v="Credit Card"/>
    <n v="900.75199999999995"/>
    <n v="2"/>
    <n v="563"/>
    <n v="0.14000000000000001"/>
    <x v="0"/>
    <x v="6"/>
    <x v="10"/>
    <x v="1"/>
    <x v="0"/>
    <x v="2"/>
  </r>
  <r>
    <s v="Sale549"/>
    <d v="2023-11-30T00:00:00"/>
    <s v="Cust1157"/>
    <x v="330"/>
    <n v="59"/>
    <x v="0"/>
    <s v="North Larryfurt"/>
    <x v="16"/>
    <s v="USA"/>
    <s v="Prod55"/>
    <s v="Ceramic Plant Pot"/>
    <x v="3"/>
    <s v="Decor"/>
    <x v="76"/>
    <n v="82"/>
    <n v="275"/>
    <s v="Store7"/>
    <s v="Paypal"/>
    <n v="460.108"/>
    <n v="1"/>
    <n v="523"/>
    <n v="0.2"/>
    <x v="2"/>
    <x v="0"/>
    <x v="4"/>
    <x v="2"/>
    <x v="0"/>
    <x v="1"/>
  </r>
  <r>
    <s v="Sale550"/>
    <d v="2025-07-13T00:00:00"/>
    <s v="Cust1349"/>
    <x v="115"/>
    <n v="31"/>
    <x v="0"/>
    <s v="New Angiefurt"/>
    <x v="41"/>
    <s v="USA"/>
    <s v="Prod21"/>
    <s v="Multi-Purpose Storage Box"/>
    <x v="3"/>
    <s v="Storage"/>
    <x v="39"/>
    <n v="123"/>
    <n v="76"/>
    <s v="Store16"/>
    <s v="Credit Card"/>
    <n v="2430.6260000000002"/>
    <n v="4"/>
    <n v="715"/>
    <n v="0.12"/>
    <x v="1"/>
    <x v="5"/>
    <x v="9"/>
    <x v="1"/>
    <x v="0"/>
    <x v="3"/>
  </r>
  <r>
    <s v="Sale551"/>
    <d v="2023-10-23T00:00:00"/>
    <s v="Cust1187"/>
    <x v="8"/>
    <n v="60"/>
    <x v="1"/>
    <s v="Lake Blaketon"/>
    <x v="4"/>
    <s v="USA"/>
    <s v="Prod43"/>
    <s v="Usb External Hard Drive"/>
    <x v="1"/>
    <s v="Computer"/>
    <x v="19"/>
    <n v="253"/>
    <n v="266"/>
    <s v="Store2"/>
    <s v="Paypal"/>
    <n v="305.8494"/>
    <n v="3"/>
    <n v="138"/>
    <n v="0.15"/>
    <x v="2"/>
    <x v="0"/>
    <x v="17"/>
    <x v="0"/>
    <x v="0"/>
    <x v="1"/>
  </r>
  <r>
    <s v="Sale552"/>
    <d v="2025-10-10T00:00:00"/>
    <s v="Cust1027"/>
    <x v="249"/>
    <n v="31"/>
    <x v="0"/>
    <s v="Mollyshire"/>
    <x v="39"/>
    <s v="USA"/>
    <s v="Prod92"/>
    <s v="Microwave Oven"/>
    <x v="3"/>
    <s v="Appliances"/>
    <x v="80"/>
    <n v="447"/>
    <n v="191"/>
    <s v="Store11"/>
    <s v="Paypal"/>
    <n v="2017.5011999999999"/>
    <n v="3"/>
    <n v="862"/>
    <n v="0.26"/>
    <x v="2"/>
    <x v="10"/>
    <x v="19"/>
    <x v="2"/>
    <x v="0"/>
    <x v="4"/>
  </r>
  <r>
    <s v="Sale553"/>
    <d v="2025-06-14T00:00:00"/>
    <s v="Cust1057"/>
    <x v="331"/>
    <n v="43"/>
    <x v="1"/>
    <s v="Morrisbury"/>
    <x v="5"/>
    <s v="USA"/>
    <s v="Prod38"/>
    <s v="Sports Water Hydration Pack"/>
    <x v="0"/>
    <s v="Outdoor"/>
    <x v="48"/>
    <n v="136"/>
    <n v="394"/>
    <s v="Store14"/>
    <s v="Paypal"/>
    <n v="1267.1328000000001"/>
    <n v="2"/>
    <n v="834"/>
    <n v="0.22"/>
    <x v="2"/>
    <x v="3"/>
    <x v="7"/>
    <x v="0"/>
    <x v="0"/>
    <x v="1"/>
  </r>
  <r>
    <s v="Sale554"/>
    <d v="2025-04-05T00:00:00"/>
    <s v="Cust1270"/>
    <x v="332"/>
    <n v="31"/>
    <x v="1"/>
    <s v="Ramosmouth"/>
    <x v="38"/>
    <s v="USA"/>
    <s v="Prod19"/>
    <s v="Knee Support Brace"/>
    <x v="0"/>
    <s v="Equipment"/>
    <x v="46"/>
    <n v="21"/>
    <n v="65"/>
    <s v="Store15"/>
    <s v="Cod"/>
    <n v="1548.1769999999999"/>
    <n v="3"/>
    <n v="543"/>
    <n v="0.24"/>
    <x v="0"/>
    <x v="6"/>
    <x v="10"/>
    <x v="1"/>
    <x v="0"/>
    <x v="0"/>
  </r>
  <r>
    <s v="Sale555"/>
    <d v="2025-01-20T00:00:00"/>
    <s v="Cust1278"/>
    <x v="333"/>
    <n v="42"/>
    <x v="1"/>
    <s v="Port Mariastad"/>
    <x v="5"/>
    <s v="USA"/>
    <s v="Prod88"/>
    <s v="Sports Wrist Sweatbands"/>
    <x v="0"/>
    <s v="Accessories"/>
    <x v="12"/>
    <n v="131"/>
    <n v="232"/>
    <s v="Store2"/>
    <s v="Cod"/>
    <n v="1824.2927999999999"/>
    <n v="3"/>
    <n v="691"/>
    <n v="0.05"/>
    <x v="2"/>
    <x v="0"/>
    <x v="17"/>
    <x v="0"/>
    <x v="0"/>
    <x v="1"/>
  </r>
  <r>
    <s v="Sale556"/>
    <d v="2023-11-23T00:00:00"/>
    <s v="Cust1087"/>
    <x v="97"/>
    <n v="58"/>
    <x v="1"/>
    <s v="East Jenna"/>
    <x v="42"/>
    <s v="USA"/>
    <s v="Prod86"/>
    <s v="Kitchen Cutting Board"/>
    <x v="3"/>
    <s v="Kitchen"/>
    <x v="56"/>
    <n v="176"/>
    <n v="82"/>
    <s v="Store17"/>
    <s v="Credit Card"/>
    <n v="1111.0344"/>
    <n v="4"/>
    <n v="339"/>
    <n v="0.12"/>
    <x v="0"/>
    <x v="1"/>
    <x v="1"/>
    <x v="1"/>
    <x v="0"/>
    <x v="3"/>
  </r>
  <r>
    <s v="Sale557"/>
    <d v="2024-04-07T00:00:00"/>
    <s v="Cust1062"/>
    <x v="334"/>
    <n v="50"/>
    <x v="0"/>
    <s v="Stevensonton"/>
    <x v="23"/>
    <s v="USA"/>
    <s v="Prod84"/>
    <s v="Wooden Bookshelf"/>
    <x v="3"/>
    <s v="Furniture"/>
    <x v="94"/>
    <n v="388"/>
    <n v="208"/>
    <s v="Store16"/>
    <s v="Credit Card"/>
    <n v="1043.328"/>
    <n v="3"/>
    <n v="366"/>
    <n v="0.18"/>
    <x v="1"/>
    <x v="5"/>
    <x v="9"/>
    <x v="1"/>
    <x v="0"/>
    <x v="3"/>
  </r>
  <r>
    <s v="Sale558"/>
    <d v="2025-07-02T00:00:00"/>
    <s v="Cust1105"/>
    <x v="101"/>
    <n v="50"/>
    <x v="1"/>
    <s v="Port Victoria"/>
    <x v="26"/>
    <s v="USA"/>
    <s v="Prod13"/>
    <s v="Usb-C Fast Charger"/>
    <x v="1"/>
    <s v="Accessories"/>
    <x v="26"/>
    <n v="242"/>
    <n v="453"/>
    <s v="Store13"/>
    <s v="Cod"/>
    <n v="1553.7023999999999"/>
    <n v="4"/>
    <n v="539"/>
    <n v="0.05"/>
    <x v="3"/>
    <x v="7"/>
    <x v="13"/>
    <x v="1"/>
    <x v="0"/>
    <x v="0"/>
  </r>
  <r>
    <s v="Sale559"/>
    <d v="2023-11-26T00:00:00"/>
    <s v="Cust1389"/>
    <x v="335"/>
    <n v="50"/>
    <x v="0"/>
    <s v="Joseland"/>
    <x v="48"/>
    <s v="USA"/>
    <s v="Prod91"/>
    <s v="Women'S High Heels"/>
    <x v="4"/>
    <s v="Footwear"/>
    <x v="52"/>
    <n v="438"/>
    <n v="496"/>
    <s v="Store16"/>
    <s v="Cod"/>
    <n v="484.60230000000001"/>
    <n v="1"/>
    <n v="500"/>
    <n v="0.28000000000000003"/>
    <x v="1"/>
    <x v="5"/>
    <x v="9"/>
    <x v="1"/>
    <x v="0"/>
    <x v="1"/>
  </r>
  <r>
    <s v="Sale560"/>
    <d v="2024-02-04T00:00:00"/>
    <s v="Cust1188"/>
    <x v="336"/>
    <n v="42"/>
    <x v="0"/>
    <s v="Kingfort"/>
    <x v="23"/>
    <s v="USA"/>
    <s v="Prod30"/>
    <s v="Stainless Steel Cutlery Set"/>
    <x v="3"/>
    <s v="Kitchen"/>
    <x v="37"/>
    <n v="20"/>
    <n v="57"/>
    <s v="Store8"/>
    <s v="Credit Card"/>
    <n v="792.096"/>
    <n v="3"/>
    <n v="330"/>
    <n v="0.03"/>
    <x v="1"/>
    <x v="0"/>
    <x v="2"/>
    <x v="2"/>
    <x v="0"/>
    <x v="2"/>
  </r>
  <r>
    <s v="Sale561"/>
    <d v="2024-06-16T00:00:00"/>
    <s v="Cust1182"/>
    <x v="90"/>
    <n v="23"/>
    <x v="1"/>
    <s v="Hutchinsonville"/>
    <x v="15"/>
    <s v="USA"/>
    <s v="Prod11"/>
    <s v="Hd Smart Tv Stick"/>
    <x v="1"/>
    <s v="Accessories"/>
    <x v="75"/>
    <n v="449"/>
    <n v="275"/>
    <s v="Store17"/>
    <s v="Paypal"/>
    <n v="1528.4588000000001"/>
    <n v="2"/>
    <n v="813"/>
    <n v="0.2"/>
    <x v="0"/>
    <x v="1"/>
    <x v="1"/>
    <x v="1"/>
    <x v="1"/>
    <x v="2"/>
  </r>
  <r>
    <s v="Sale562"/>
    <d v="2025-02-27T00:00:00"/>
    <s v="Cust1026"/>
    <x v="337"/>
    <n v="18"/>
    <x v="1"/>
    <s v="East Michellemouth"/>
    <x v="6"/>
    <s v="USA"/>
    <s v="Prod1"/>
    <s v="Men'S Graphic T-Shirt"/>
    <x v="4"/>
    <s v="Tops"/>
    <x v="55"/>
    <n v="343"/>
    <n v="181"/>
    <s v="Store2"/>
    <s v="Paypal"/>
    <n v="794.62400000000002"/>
    <n v="4"/>
    <n v="205"/>
    <n v="0.06"/>
    <x v="2"/>
    <x v="0"/>
    <x v="17"/>
    <x v="0"/>
    <x v="2"/>
    <x v="0"/>
  </r>
  <r>
    <s v="Sale563"/>
    <d v="2023-10-24T00:00:00"/>
    <s v="Cust1011"/>
    <x v="309"/>
    <n v="28"/>
    <x v="1"/>
    <s v="East Krista"/>
    <x v="14"/>
    <s v="USA"/>
    <s v="Prod3"/>
    <s v="Men'S Running Jacket"/>
    <x v="4"/>
    <s v="Outerwear"/>
    <x v="58"/>
    <n v="365"/>
    <n v="452"/>
    <s v="Store3"/>
    <s v="Credit Card"/>
    <n v="2163.1104"/>
    <n v="3"/>
    <n v="728"/>
    <n v="0.03"/>
    <x v="0"/>
    <x v="0"/>
    <x v="0"/>
    <x v="0"/>
    <x v="1"/>
    <x v="0"/>
  </r>
  <r>
    <s v="Sale564"/>
    <d v="2024-08-03T00:00:00"/>
    <s v="Cust1452"/>
    <x v="338"/>
    <n v="60"/>
    <x v="1"/>
    <s v="New Laura"/>
    <x v="25"/>
    <s v="USA"/>
    <s v="Prod59"/>
    <s v="Men'S Hair Styling Gel"/>
    <x v="2"/>
    <s v="Haircare"/>
    <x v="4"/>
    <n v="17"/>
    <n v="399"/>
    <s v="Store7"/>
    <s v="Credit Card"/>
    <n v="2509.1999999999998"/>
    <n v="3"/>
    <n v="836"/>
    <n v="0.01"/>
    <x v="2"/>
    <x v="0"/>
    <x v="4"/>
    <x v="2"/>
    <x v="0"/>
    <x v="3"/>
  </r>
  <r>
    <s v="Sale565"/>
    <d v="2025-07-05T00:00:00"/>
    <s v="Cust1149"/>
    <x v="339"/>
    <n v="33"/>
    <x v="0"/>
    <s v="West Markhaven"/>
    <x v="26"/>
    <s v="USA"/>
    <s v="Prod90"/>
    <s v="Gaming Mouse Pad Xl"/>
    <x v="1"/>
    <s v="Accessories"/>
    <x v="64"/>
    <n v="340"/>
    <n v="361"/>
    <s v="Store12"/>
    <s v="Cod"/>
    <n v="764.55679999999995"/>
    <n v="1"/>
    <n v="780"/>
    <n v="0"/>
    <x v="0"/>
    <x v="9"/>
    <x v="18"/>
    <x v="2"/>
    <x v="0"/>
    <x v="1"/>
  </r>
  <r>
    <s v="Sale566"/>
    <d v="2025-05-27T00:00:00"/>
    <s v="Cust1470"/>
    <x v="44"/>
    <n v="21"/>
    <x v="1"/>
    <s v="Kanebury"/>
    <x v="21"/>
    <s v="USA"/>
    <s v="Prod46"/>
    <s v="Men'S Winter Jacket"/>
    <x v="4"/>
    <s v="Outerwear"/>
    <x v="54"/>
    <n v="167"/>
    <n v="296"/>
    <s v="Store13"/>
    <s v="Paypal"/>
    <n v="1331.4911999999999"/>
    <n v="4"/>
    <n v="354"/>
    <n v="0.02"/>
    <x v="3"/>
    <x v="7"/>
    <x v="13"/>
    <x v="1"/>
    <x v="1"/>
    <x v="0"/>
  </r>
  <r>
    <s v="Sale567"/>
    <d v="2024-11-06T00:00:00"/>
    <s v="Cust1452"/>
    <x v="338"/>
    <n v="60"/>
    <x v="1"/>
    <s v="New Laura"/>
    <x v="25"/>
    <s v="USA"/>
    <s v="Prod63"/>
    <s v="Organic Sunscreen Lotion"/>
    <x v="2"/>
    <s v="Skincare"/>
    <x v="81"/>
    <n v="267"/>
    <n v="458"/>
    <s v="Store2"/>
    <s v="Paypal"/>
    <n v="1005.6288"/>
    <n v="4"/>
    <n v="282"/>
    <n v="0.06"/>
    <x v="2"/>
    <x v="0"/>
    <x v="17"/>
    <x v="0"/>
    <x v="0"/>
    <x v="3"/>
  </r>
  <r>
    <s v="Sale568"/>
    <d v="2024-06-03T00:00:00"/>
    <s v="Cust1328"/>
    <x v="340"/>
    <n v="46"/>
    <x v="0"/>
    <s v="Jessicaport"/>
    <x v="46"/>
    <s v="USA"/>
    <s v="Prod20"/>
    <s v="Outdoor Sports Water Bottle"/>
    <x v="0"/>
    <s v="Accessories"/>
    <x v="42"/>
    <n v="132"/>
    <n v="275"/>
    <s v="Store6"/>
    <s v="Paypal"/>
    <n v="1451.7328"/>
    <n v="2"/>
    <n v="741"/>
    <n v="0.11"/>
    <x v="3"/>
    <x v="0"/>
    <x v="16"/>
    <x v="2"/>
    <x v="0"/>
    <x v="1"/>
  </r>
  <r>
    <s v="Sale569"/>
    <d v="2024-04-02T00:00:00"/>
    <s v="Cust1105"/>
    <x v="101"/>
    <n v="50"/>
    <x v="1"/>
    <s v="Port Victoria"/>
    <x v="26"/>
    <s v="USA"/>
    <s v="Prod56"/>
    <s v="Premium Blanket Throw"/>
    <x v="3"/>
    <s v="Decor"/>
    <x v="6"/>
    <n v="461"/>
    <n v="190"/>
    <s v="Store9"/>
    <s v="Cod"/>
    <n v="1279.2354"/>
    <n v="3"/>
    <n v="601"/>
    <n v="0.02"/>
    <x v="2"/>
    <x v="0"/>
    <x v="11"/>
    <x v="1"/>
    <x v="0"/>
    <x v="0"/>
  </r>
  <r>
    <s v="Sale570"/>
    <d v="2024-02-26T00:00:00"/>
    <s v="Cust1461"/>
    <x v="341"/>
    <n v="60"/>
    <x v="1"/>
    <s v="East Julie"/>
    <x v="32"/>
    <s v="USA"/>
    <s v="Prod65"/>
    <s v="Adjustable Dumbbells 20Kg"/>
    <x v="0"/>
    <s v="Fitness"/>
    <x v="15"/>
    <n v="241"/>
    <n v="423"/>
    <s v="Store3"/>
    <s v="Credit Card"/>
    <n v="808.65719999999999"/>
    <n v="3"/>
    <n v="346"/>
    <n v="0.28999999999999998"/>
    <x v="0"/>
    <x v="0"/>
    <x v="0"/>
    <x v="0"/>
    <x v="0"/>
    <x v="2"/>
  </r>
  <r>
    <s v="Sale571"/>
    <d v="2025-01-31T00:00:00"/>
    <s v="Cust1284"/>
    <x v="342"/>
    <n v="54"/>
    <x v="0"/>
    <s v="Patrickshire"/>
    <x v="40"/>
    <s v="USA"/>
    <s v="Prod18"/>
    <s v="Women'S Denim Jeans"/>
    <x v="4"/>
    <s v="Bottoms"/>
    <x v="97"/>
    <n v="317"/>
    <n v="343"/>
    <s v="Store11"/>
    <s v="Paypal"/>
    <n v="964.77480000000003"/>
    <n v="1"/>
    <n v="975"/>
    <n v="0.22"/>
    <x v="2"/>
    <x v="10"/>
    <x v="19"/>
    <x v="2"/>
    <x v="0"/>
    <x v="0"/>
  </r>
  <r>
    <s v="Sale572"/>
    <d v="2023-11-19T00:00:00"/>
    <s v="Cust1040"/>
    <x v="343"/>
    <n v="50"/>
    <x v="0"/>
    <s v="Williamsonland"/>
    <x v="32"/>
    <s v="USA"/>
    <s v="Prod17"/>
    <s v="Soccer Training Cone Set"/>
    <x v="0"/>
    <s v="Accessories"/>
    <x v="53"/>
    <n v="145"/>
    <n v="367"/>
    <s v="Store1"/>
    <s v="Credit Card"/>
    <n v="787.70069999999998"/>
    <n v="3"/>
    <n v="282"/>
    <n v="0.01"/>
    <x v="0"/>
    <x v="4"/>
    <x v="8"/>
    <x v="1"/>
    <x v="0"/>
    <x v="0"/>
  </r>
  <r>
    <s v="Sale573"/>
    <d v="2025-03-10T00:00:00"/>
    <s v="Cust1382"/>
    <x v="156"/>
    <n v="20"/>
    <x v="1"/>
    <s v="Novakstad"/>
    <x v="24"/>
    <s v="USA"/>
    <s v="Prod76"/>
    <s v="Wireless Mouse"/>
    <x v="1"/>
    <s v="Computer"/>
    <x v="3"/>
    <n v="393"/>
    <n v="320"/>
    <s v="Store19"/>
    <s v="Paypal"/>
    <n v="576.7944"/>
    <n v="4"/>
    <n v="158"/>
    <n v="7.0000000000000007E-2"/>
    <x v="3"/>
    <x v="0"/>
    <x v="12"/>
    <x v="2"/>
    <x v="1"/>
    <x v="0"/>
  </r>
  <r>
    <s v="Sale574"/>
    <d v="2023-12-23T00:00:00"/>
    <s v="Cust1343"/>
    <x v="109"/>
    <n v="38"/>
    <x v="0"/>
    <s v="Cartershire"/>
    <x v="45"/>
    <s v="USA"/>
    <s v="Prod55"/>
    <s v="Ceramic Plant Pot"/>
    <x v="3"/>
    <s v="Decor"/>
    <x v="76"/>
    <n v="82"/>
    <n v="275"/>
    <s v="Store7"/>
    <s v="Cod"/>
    <n v="1385.8368"/>
    <n v="2"/>
    <n v="779"/>
    <n v="0.09"/>
    <x v="2"/>
    <x v="0"/>
    <x v="4"/>
    <x v="2"/>
    <x v="0"/>
    <x v="3"/>
  </r>
  <r>
    <s v="Sale575"/>
    <d v="2024-03-02T00:00:00"/>
    <s v="Cust1237"/>
    <x v="12"/>
    <n v="41"/>
    <x v="1"/>
    <s v="Susanstad"/>
    <x v="10"/>
    <s v="USA"/>
    <s v="Prod50"/>
    <s v="Boxing Hand Wraps"/>
    <x v="0"/>
    <s v="Fitness"/>
    <x v="57"/>
    <n v="190"/>
    <n v="260"/>
    <s v="Store19"/>
    <s v="Cod"/>
    <n v="918.9248"/>
    <n v="4"/>
    <n v="280"/>
    <n v="0.11"/>
    <x v="3"/>
    <x v="0"/>
    <x v="12"/>
    <x v="2"/>
    <x v="0"/>
    <x v="0"/>
  </r>
  <r>
    <s v="Sale576"/>
    <d v="2024-10-27T00:00:00"/>
    <s v="Cust1287"/>
    <x v="85"/>
    <n v="22"/>
    <x v="1"/>
    <s v="Millerfort"/>
    <x v="1"/>
    <s v="USA"/>
    <s v="Prod71"/>
    <s v="Hair Repair Oil Treatment"/>
    <x v="2"/>
    <s v="Haircare"/>
    <x v="51"/>
    <n v="214"/>
    <n v="383"/>
    <s v="Store13"/>
    <s v="Paypal"/>
    <n v="922.36099999999999"/>
    <n v="2"/>
    <n v="650"/>
    <n v="0.18"/>
    <x v="3"/>
    <x v="7"/>
    <x v="13"/>
    <x v="1"/>
    <x v="1"/>
    <x v="0"/>
  </r>
  <r>
    <s v="Sale577"/>
    <d v="2024-03-09T00:00:00"/>
    <s v="Cust1007"/>
    <x v="68"/>
    <n v="29"/>
    <x v="1"/>
    <s v="West Pamelafurt"/>
    <x v="35"/>
    <s v="USA"/>
    <s v="Prod88"/>
    <s v="Sports Wrist Sweatbands"/>
    <x v="0"/>
    <s v="Accessories"/>
    <x v="12"/>
    <n v="131"/>
    <n v="232"/>
    <s v="Store2"/>
    <s v="Paypal"/>
    <n v="1451.7072000000001"/>
    <n v="2"/>
    <n v="994"/>
    <n v="0.28999999999999998"/>
    <x v="2"/>
    <x v="0"/>
    <x v="17"/>
    <x v="0"/>
    <x v="1"/>
    <x v="3"/>
  </r>
  <r>
    <s v="Sale578"/>
    <d v="2024-12-23T00:00:00"/>
    <s v="Cust1223"/>
    <x v="305"/>
    <n v="50"/>
    <x v="0"/>
    <s v="East Jeremy"/>
    <x v="9"/>
    <s v="USA"/>
    <s v="Prod81"/>
    <s v="Badminton Racket Set"/>
    <x v="0"/>
    <s v="Equipment"/>
    <x v="82"/>
    <n v="286"/>
    <n v="358"/>
    <s v="Store12"/>
    <s v="Paypal"/>
    <n v="51.302599999999998"/>
    <n v="1"/>
    <n v="65"/>
    <n v="0.27"/>
    <x v="0"/>
    <x v="9"/>
    <x v="18"/>
    <x v="2"/>
    <x v="0"/>
    <x v="1"/>
  </r>
  <r>
    <s v="Sale579"/>
    <d v="2025-02-21T00:00:00"/>
    <s v="Cust1136"/>
    <x v="199"/>
    <n v="29"/>
    <x v="0"/>
    <s v="New Jeffrey"/>
    <x v="48"/>
    <s v="USA"/>
    <s v="Prod39"/>
    <s v="Portable Power Bank"/>
    <x v="1"/>
    <s v="Mobile"/>
    <x v="11"/>
    <n v="326"/>
    <n v="301"/>
    <s v="Store7"/>
    <s v="Cod"/>
    <n v="1015.32"/>
    <n v="2"/>
    <n v="508"/>
    <n v="0.21"/>
    <x v="2"/>
    <x v="0"/>
    <x v="4"/>
    <x v="2"/>
    <x v="1"/>
    <x v="2"/>
  </r>
  <r>
    <s v="Sale580"/>
    <d v="2023-12-13T00:00:00"/>
    <s v="Cust1242"/>
    <x v="344"/>
    <n v="58"/>
    <x v="1"/>
    <s v="New Tina"/>
    <x v="40"/>
    <s v="USA"/>
    <s v="Prod81"/>
    <s v="Badminton Racket Set"/>
    <x v="0"/>
    <s v="Equipment"/>
    <x v="82"/>
    <n v="286"/>
    <n v="358"/>
    <s v="Store4"/>
    <s v="Paypal"/>
    <n v="3756.8876"/>
    <n v="4"/>
    <n v="968"/>
    <n v="0"/>
    <x v="2"/>
    <x v="0"/>
    <x v="5"/>
    <x v="2"/>
    <x v="0"/>
    <x v="2"/>
  </r>
  <r>
    <s v="Sale581"/>
    <d v="2023-11-20T00:00:00"/>
    <s v="Cust1017"/>
    <x v="222"/>
    <n v="60"/>
    <x v="1"/>
    <s v="Brandonville"/>
    <x v="36"/>
    <s v="USA"/>
    <s v="Prod88"/>
    <s v="Sports Wrist Sweatbands"/>
    <x v="0"/>
    <s v="Accessories"/>
    <x v="12"/>
    <n v="131"/>
    <n v="232"/>
    <s v="Store5"/>
    <s v="Paypal"/>
    <n v="1633.056"/>
    <n v="4"/>
    <n v="510"/>
    <n v="0.03"/>
    <x v="0"/>
    <x v="0"/>
    <x v="3"/>
    <x v="0"/>
    <x v="0"/>
    <x v="1"/>
  </r>
  <r>
    <s v="Sale582"/>
    <d v="2024-09-04T00:00:00"/>
    <s v="Cust1011"/>
    <x v="309"/>
    <n v="28"/>
    <x v="1"/>
    <s v="East Krista"/>
    <x v="14"/>
    <s v="USA"/>
    <s v="Prod44"/>
    <s v="Adjustable Jump Rope"/>
    <x v="0"/>
    <s v="Fitness"/>
    <x v="38"/>
    <n v="167"/>
    <n v="316"/>
    <s v="Store19"/>
    <s v="Cod"/>
    <n v="257.03719999999998"/>
    <n v="2"/>
    <n v="157"/>
    <n v="0.2"/>
    <x v="3"/>
    <x v="0"/>
    <x v="12"/>
    <x v="2"/>
    <x v="1"/>
    <x v="0"/>
  </r>
  <r>
    <s v="Sale583"/>
    <d v="2025-06-02T00:00:00"/>
    <s v="Cust1142"/>
    <x v="48"/>
    <n v="37"/>
    <x v="0"/>
    <s v="West Brandon"/>
    <x v="10"/>
    <s v="USA"/>
    <s v="Prod99"/>
    <s v="Stainless Steel Cookware Set"/>
    <x v="3"/>
    <s v="Kitchen"/>
    <x v="8"/>
    <n v="201"/>
    <n v="146"/>
    <s v="Store10"/>
    <s v="Credit Card"/>
    <n v="122.7324"/>
    <n v="3"/>
    <n v="54"/>
    <n v="0.18"/>
    <x v="3"/>
    <x v="4"/>
    <x v="15"/>
    <x v="2"/>
    <x v="0"/>
    <x v="3"/>
  </r>
  <r>
    <s v="Sale584"/>
    <d v="2024-02-28T00:00:00"/>
    <s v="Cust1377"/>
    <x v="145"/>
    <n v="39"/>
    <x v="1"/>
    <s v="Nathanshire"/>
    <x v="17"/>
    <s v="USA"/>
    <s v="Prod78"/>
    <s v="Essential Oil Diffuser"/>
    <x v="3"/>
    <s v="Decor"/>
    <x v="36"/>
    <n v="325"/>
    <n v="400"/>
    <s v="Store4"/>
    <s v="Cod"/>
    <n v="31.239000000000001"/>
    <n v="1"/>
    <n v="35"/>
    <n v="0.24"/>
    <x v="2"/>
    <x v="0"/>
    <x v="5"/>
    <x v="2"/>
    <x v="0"/>
    <x v="0"/>
  </r>
  <r>
    <s v="Sale585"/>
    <d v="2024-12-07T00:00:00"/>
    <s v="Cust1229"/>
    <x v="294"/>
    <n v="32"/>
    <x v="1"/>
    <s v="Port Lisashire"/>
    <x v="33"/>
    <s v="USA"/>
    <s v="Prod77"/>
    <s v="Wifi Mesh Router"/>
    <x v="1"/>
    <s v="Appliances"/>
    <x v="25"/>
    <n v="481"/>
    <n v="104"/>
    <s v="Store1"/>
    <s v="Paypal"/>
    <n v="1475.8869999999999"/>
    <n v="2"/>
    <n v="829"/>
    <n v="0.1"/>
    <x v="0"/>
    <x v="4"/>
    <x v="8"/>
    <x v="1"/>
    <x v="0"/>
    <x v="3"/>
  </r>
  <r>
    <s v="Sale586"/>
    <d v="2025-05-21T00:00:00"/>
    <s v="Cust1264"/>
    <x v="104"/>
    <n v="25"/>
    <x v="0"/>
    <s v="Grahamfurt"/>
    <x v="0"/>
    <s v="USA"/>
    <s v="Prod98"/>
    <s v="Portable Bluetooth Speaker"/>
    <x v="1"/>
    <s v="Audio"/>
    <x v="24"/>
    <n v="432"/>
    <n v="73"/>
    <s v="Store3"/>
    <s v="Cod"/>
    <n v="867.34799999999996"/>
    <n v="2"/>
    <n v="482"/>
    <n v="0.11"/>
    <x v="0"/>
    <x v="0"/>
    <x v="0"/>
    <x v="0"/>
    <x v="1"/>
    <x v="0"/>
  </r>
  <r>
    <s v="Sale587"/>
    <d v="2024-03-03T00:00:00"/>
    <s v="Cust1147"/>
    <x v="345"/>
    <n v="49"/>
    <x v="1"/>
    <s v="Lake Nathanfort"/>
    <x v="41"/>
    <s v="USA"/>
    <s v="Prod52"/>
    <s v="Rugby Ball"/>
    <x v="0"/>
    <s v="Team Sports"/>
    <x v="40"/>
    <n v="212"/>
    <n v="82"/>
    <s v="Store7"/>
    <s v="Cod"/>
    <n v="2965.1507999999999"/>
    <n v="4"/>
    <n v="915"/>
    <n v="0.1"/>
    <x v="2"/>
    <x v="0"/>
    <x v="4"/>
    <x v="2"/>
    <x v="0"/>
    <x v="1"/>
  </r>
  <r>
    <s v="Sale588"/>
    <d v="2024-03-06T00:00:00"/>
    <s v="Cust1214"/>
    <x v="95"/>
    <n v="61"/>
    <x v="0"/>
    <s v="Danielstad"/>
    <x v="10"/>
    <s v="USA"/>
    <s v="Prod71"/>
    <s v="Hair Repair Oil Treatment"/>
    <x v="2"/>
    <s v="Haircare"/>
    <x v="51"/>
    <n v="214"/>
    <n v="383"/>
    <s v="Store18"/>
    <s v="Paypal"/>
    <n v="243.42150000000001"/>
    <n v="1"/>
    <n v="251"/>
    <n v="0.19"/>
    <x v="3"/>
    <x v="8"/>
    <x v="14"/>
    <x v="1"/>
    <x v="0"/>
    <x v="0"/>
  </r>
  <r>
    <s v="Sale589"/>
    <d v="2023-11-27T00:00:00"/>
    <s v="Cust1325"/>
    <x v="87"/>
    <n v="60"/>
    <x v="0"/>
    <s v="East Matthew"/>
    <x v="18"/>
    <s v="USA"/>
    <s v="Prod96"/>
    <s v="Women'S Formal Blazer"/>
    <x v="4"/>
    <s v="Outerwear"/>
    <x v="99"/>
    <n v="358"/>
    <n v="143"/>
    <s v="Store5"/>
    <s v="Credit Card"/>
    <n v="2383.6680000000001"/>
    <n v="3"/>
    <n v="883"/>
    <n v="0.03"/>
    <x v="0"/>
    <x v="0"/>
    <x v="3"/>
    <x v="0"/>
    <x v="0"/>
    <x v="3"/>
  </r>
  <r>
    <s v="Sale590"/>
    <d v="2025-02-14T00:00:00"/>
    <s v="Cust1138"/>
    <x v="159"/>
    <n v="43"/>
    <x v="0"/>
    <s v="Lake Michael"/>
    <x v="45"/>
    <s v="USA"/>
    <s v="Prod19"/>
    <s v="Knee Support Brace"/>
    <x v="0"/>
    <s v="Equipment"/>
    <x v="46"/>
    <n v="21"/>
    <n v="65"/>
    <s v="Store18"/>
    <s v="Cod"/>
    <n v="2201.7408"/>
    <n v="4"/>
    <n v="573"/>
    <n v="0.1"/>
    <x v="3"/>
    <x v="8"/>
    <x v="14"/>
    <x v="1"/>
    <x v="0"/>
    <x v="0"/>
  </r>
  <r>
    <s v="Sale591"/>
    <d v="2024-01-27T00:00:00"/>
    <s v="Cust1058"/>
    <x v="62"/>
    <n v="51"/>
    <x v="0"/>
    <s v="Snowmouth"/>
    <x v="33"/>
    <s v="USA"/>
    <s v="Prod32"/>
    <s v="Vitamin C Face Serum"/>
    <x v="2"/>
    <s v="Skincare"/>
    <x v="79"/>
    <n v="284"/>
    <n v="244"/>
    <s v="Store12"/>
    <s v="Credit Card"/>
    <n v="1793.4336000000001"/>
    <n v="3"/>
    <n v="623"/>
    <n v="0.04"/>
    <x v="0"/>
    <x v="9"/>
    <x v="18"/>
    <x v="2"/>
    <x v="0"/>
    <x v="1"/>
  </r>
  <r>
    <s v="Sale592"/>
    <d v="2025-10-13T00:00:00"/>
    <s v="Cust1388"/>
    <x v="325"/>
    <n v="53"/>
    <x v="0"/>
    <s v="Stevensshire"/>
    <x v="6"/>
    <s v="USA"/>
    <s v="Prod92"/>
    <s v="Microwave Oven"/>
    <x v="3"/>
    <s v="Appliances"/>
    <x v="80"/>
    <n v="447"/>
    <n v="191"/>
    <s v="Store17"/>
    <s v="Credit Card"/>
    <n v="592.20719999999994"/>
    <n v="3"/>
    <n v="260"/>
    <n v="0.04"/>
    <x v="0"/>
    <x v="1"/>
    <x v="1"/>
    <x v="1"/>
    <x v="0"/>
    <x v="1"/>
  </r>
  <r>
    <s v="Sale593"/>
    <d v="2025-04-22T00:00:00"/>
    <s v="Cust1054"/>
    <x v="75"/>
    <n v="24"/>
    <x v="0"/>
    <s v="Christopherland"/>
    <x v="15"/>
    <s v="USA"/>
    <s v="Prod28"/>
    <s v="Sports Stopwatch Timer"/>
    <x v="0"/>
    <s v="Accessories"/>
    <x v="77"/>
    <n v="39"/>
    <n v="137"/>
    <s v="Store13"/>
    <s v="Cod"/>
    <n v="3271.7496000000001"/>
    <n v="4"/>
    <n v="951"/>
    <n v="0.24"/>
    <x v="3"/>
    <x v="7"/>
    <x v="13"/>
    <x v="1"/>
    <x v="1"/>
    <x v="1"/>
  </r>
  <r>
    <s v="Sale594"/>
    <d v="2025-04-18T00:00:00"/>
    <s v="Cust1199"/>
    <x v="173"/>
    <n v="46"/>
    <x v="0"/>
    <s v="North Briannamouth"/>
    <x v="3"/>
    <s v="USA"/>
    <s v="Prod99"/>
    <s v="Stainless Steel Cookware Set"/>
    <x v="3"/>
    <s v="Kitchen"/>
    <x v="8"/>
    <n v="201"/>
    <n v="146"/>
    <s v="Store2"/>
    <s v="Cod"/>
    <n v="55.216700000000003"/>
    <n v="1"/>
    <n v="72"/>
    <n v="0.14000000000000001"/>
    <x v="2"/>
    <x v="0"/>
    <x v="17"/>
    <x v="0"/>
    <x v="0"/>
    <x v="3"/>
  </r>
  <r>
    <s v="Sale595"/>
    <d v="2025-08-22T00:00:00"/>
    <s v="Cust1173"/>
    <x v="346"/>
    <n v="41"/>
    <x v="1"/>
    <s v="New William"/>
    <x v="9"/>
    <s v="USA"/>
    <s v="Prod20"/>
    <s v="Outdoor Sports Water Bottle"/>
    <x v="0"/>
    <s v="Accessories"/>
    <x v="42"/>
    <n v="132"/>
    <n v="275"/>
    <s v="Store7"/>
    <s v="Cod"/>
    <n v="3400.7339999999999"/>
    <n v="4"/>
    <n v="895"/>
    <n v="0.23"/>
    <x v="2"/>
    <x v="0"/>
    <x v="4"/>
    <x v="2"/>
    <x v="0"/>
    <x v="1"/>
  </r>
  <r>
    <s v="Sale596"/>
    <d v="2025-07-04T00:00:00"/>
    <s v="Cust1202"/>
    <x v="347"/>
    <n v="37"/>
    <x v="1"/>
    <s v="Clarkeside"/>
    <x v="32"/>
    <s v="USA"/>
    <s v="Prod78"/>
    <s v="Essential Oil Diffuser"/>
    <x v="3"/>
    <s v="Decor"/>
    <x v="36"/>
    <n v="325"/>
    <n v="400"/>
    <s v="Store8"/>
    <s v="Cod"/>
    <n v="3028.2264"/>
    <n v="4"/>
    <n v="870"/>
    <n v="0.05"/>
    <x v="1"/>
    <x v="0"/>
    <x v="2"/>
    <x v="2"/>
    <x v="0"/>
    <x v="1"/>
  </r>
  <r>
    <s v="Sale597"/>
    <d v="2024-03-31T00:00:00"/>
    <s v="Cust1278"/>
    <x v="333"/>
    <n v="42"/>
    <x v="1"/>
    <s v="Port Mariastad"/>
    <x v="5"/>
    <s v="USA"/>
    <s v="Prod64"/>
    <s v="Matte Lipstick Set"/>
    <x v="2"/>
    <s v="Makeup"/>
    <x v="91"/>
    <n v="299"/>
    <n v="118"/>
    <s v="Store2"/>
    <s v="Paypal"/>
    <n v="1039.1135999999999"/>
    <n v="2"/>
    <n v="553"/>
    <n v="0.13"/>
    <x v="2"/>
    <x v="0"/>
    <x v="17"/>
    <x v="0"/>
    <x v="0"/>
    <x v="1"/>
  </r>
  <r>
    <s v="Sale598"/>
    <d v="2023-11-06T00:00:00"/>
    <s v="Cust1246"/>
    <x v="176"/>
    <n v="58"/>
    <x v="0"/>
    <s v="South Regina"/>
    <x v="13"/>
    <s v="USA"/>
    <s v="Prod39"/>
    <s v="Portable Power Bank"/>
    <x v="1"/>
    <s v="Mobile"/>
    <x v="11"/>
    <n v="326"/>
    <n v="301"/>
    <s v="Store8"/>
    <s v="Cod"/>
    <n v="2080.2770999999998"/>
    <n v="3"/>
    <n v="700"/>
    <n v="0.06"/>
    <x v="1"/>
    <x v="0"/>
    <x v="2"/>
    <x v="2"/>
    <x v="0"/>
    <x v="3"/>
  </r>
  <r>
    <s v="Sale599"/>
    <d v="2025-05-29T00:00:00"/>
    <s v="Cust1339"/>
    <x v="348"/>
    <n v="52"/>
    <x v="1"/>
    <s v="Stevensbury"/>
    <x v="28"/>
    <s v="USA"/>
    <s v="Prod9"/>
    <s v="Adjustable Dumbbell Set"/>
    <x v="0"/>
    <s v="Fitness"/>
    <x v="93"/>
    <n v="496"/>
    <n v="323"/>
    <s v="Store2"/>
    <s v="Paypal"/>
    <n v="1349.7692"/>
    <n v="2"/>
    <n v="823"/>
    <n v="0.01"/>
    <x v="2"/>
    <x v="0"/>
    <x v="17"/>
    <x v="0"/>
    <x v="0"/>
    <x v="1"/>
  </r>
  <r>
    <s v="Sale600"/>
    <d v="2024-04-19T00:00:00"/>
    <s v="Cust1255"/>
    <x v="57"/>
    <n v="21"/>
    <x v="0"/>
    <s v="Jasonton"/>
    <x v="31"/>
    <s v="USA"/>
    <s v="Prod92"/>
    <s v="Microwave Oven"/>
    <x v="3"/>
    <s v="Appliances"/>
    <x v="80"/>
    <n v="447"/>
    <n v="191"/>
    <s v="Store6"/>
    <s v="Credit Card"/>
    <n v="92.722300000000004"/>
    <n v="1"/>
    <n v="117"/>
    <n v="0.18"/>
    <x v="3"/>
    <x v="0"/>
    <x v="16"/>
    <x v="2"/>
    <x v="1"/>
    <x v="0"/>
  </r>
  <r>
    <s v="Sale601"/>
    <d v="2025-02-28T00:00:00"/>
    <s v="Cust1104"/>
    <x v="252"/>
    <n v="64"/>
    <x v="0"/>
    <s v="South Jenniferville"/>
    <x v="36"/>
    <s v="USA"/>
    <s v="Prod56"/>
    <s v="Premium Blanket Throw"/>
    <x v="3"/>
    <s v="Decor"/>
    <x v="6"/>
    <n v="461"/>
    <n v="190"/>
    <s v="Store1"/>
    <s v="Credit Card"/>
    <n v="469.6508"/>
    <n v="4"/>
    <n v="165"/>
    <n v="0.21"/>
    <x v="0"/>
    <x v="4"/>
    <x v="8"/>
    <x v="1"/>
    <x v="0"/>
    <x v="2"/>
  </r>
  <r>
    <s v="Sale602"/>
    <d v="2025-03-02T00:00:00"/>
    <s v="Cust1378"/>
    <x v="73"/>
    <n v="44"/>
    <x v="1"/>
    <s v="Fischerborough"/>
    <x v="37"/>
    <s v="USA"/>
    <s v="Prod6"/>
    <s v="Herbal Face Moisturizer"/>
    <x v="2"/>
    <s v="Skincare"/>
    <x v="96"/>
    <n v="313"/>
    <n v="350"/>
    <s v="Store10"/>
    <s v="Credit Card"/>
    <n v="1376.721"/>
    <n v="3"/>
    <n v="483"/>
    <n v="0.28999999999999998"/>
    <x v="3"/>
    <x v="4"/>
    <x v="15"/>
    <x v="2"/>
    <x v="0"/>
    <x v="3"/>
  </r>
  <r>
    <s v="Sale603"/>
    <d v="2024-03-28T00:00:00"/>
    <s v="Cust1293"/>
    <x v="144"/>
    <n v="56"/>
    <x v="1"/>
    <s v="North Daniel"/>
    <x v="38"/>
    <s v="USA"/>
    <s v="Prod81"/>
    <s v="Badminton Racket Set"/>
    <x v="0"/>
    <s v="Equipment"/>
    <x v="82"/>
    <n v="286"/>
    <n v="358"/>
    <s v="Store7"/>
    <s v="Paypal"/>
    <n v="796.63199999999995"/>
    <n v="4"/>
    <n v="262"/>
    <n v="0.05"/>
    <x v="2"/>
    <x v="0"/>
    <x v="4"/>
    <x v="2"/>
    <x v="0"/>
    <x v="1"/>
  </r>
  <r>
    <s v="Sale604"/>
    <d v="2024-12-09T00:00:00"/>
    <s v="Cust1463"/>
    <x v="190"/>
    <n v="36"/>
    <x v="1"/>
    <s v="Port Anthony"/>
    <x v="40"/>
    <s v="USA"/>
    <s v="Prod14"/>
    <s v="Decorative Wall Mirror"/>
    <x v="3"/>
    <s v="Decor"/>
    <x v="66"/>
    <n v="48"/>
    <n v="439"/>
    <s v="Store14"/>
    <s v="Cod"/>
    <n v="2592.2763"/>
    <n v="3"/>
    <n v="971"/>
    <n v="0.24"/>
    <x v="2"/>
    <x v="3"/>
    <x v="7"/>
    <x v="0"/>
    <x v="0"/>
    <x v="3"/>
  </r>
  <r>
    <s v="Sale605"/>
    <d v="2023-10-23T00:00:00"/>
    <s v="Cust1216"/>
    <x v="187"/>
    <n v="44"/>
    <x v="0"/>
    <s v="Morrismouth"/>
    <x v="24"/>
    <s v="USA"/>
    <s v="Prod72"/>
    <s v="Professional Jump Rope"/>
    <x v="0"/>
    <s v="Fitness"/>
    <x v="18"/>
    <n v="478"/>
    <n v="300"/>
    <s v="Store0"/>
    <s v="Paypal"/>
    <n v="54.999000000000002"/>
    <n v="1"/>
    <n v="61"/>
    <n v="0.11"/>
    <x v="3"/>
    <x v="2"/>
    <x v="6"/>
    <x v="1"/>
    <x v="0"/>
    <x v="1"/>
  </r>
  <r>
    <s v="Sale606"/>
    <d v="2024-09-20T00:00:00"/>
    <s v="Cust1029"/>
    <x v="91"/>
    <n v="54"/>
    <x v="1"/>
    <s v="East Jennifer"/>
    <x v="24"/>
    <s v="USA"/>
    <s v="Prod27"/>
    <s v="Decorative Floor Vase"/>
    <x v="3"/>
    <s v="Decor"/>
    <x v="16"/>
    <n v="317"/>
    <n v="378"/>
    <s v="Store8"/>
    <s v="Paypal"/>
    <n v="2011.7483999999999"/>
    <n v="3"/>
    <n v="828"/>
    <n v="0.1"/>
    <x v="1"/>
    <x v="0"/>
    <x v="2"/>
    <x v="2"/>
    <x v="0"/>
    <x v="2"/>
  </r>
  <r>
    <s v="Sale607"/>
    <d v="2024-10-18T00:00:00"/>
    <s v="Cust1430"/>
    <x v="349"/>
    <n v="36"/>
    <x v="1"/>
    <s v="Josephchester"/>
    <x v="19"/>
    <s v="USA"/>
    <s v="Prod87"/>
    <s v="Led Bedside Lamp"/>
    <x v="3"/>
    <s v="Lighting"/>
    <x v="72"/>
    <n v="371"/>
    <n v="220"/>
    <s v="Store13"/>
    <s v="Cod"/>
    <n v="2280.0509999999999"/>
    <n v="3"/>
    <n v="927"/>
    <n v="0.19"/>
    <x v="3"/>
    <x v="7"/>
    <x v="13"/>
    <x v="1"/>
    <x v="0"/>
    <x v="0"/>
  </r>
  <r>
    <s v="Sale608"/>
    <d v="2025-01-05T00:00:00"/>
    <s v="Cust1317"/>
    <x v="350"/>
    <n v="64"/>
    <x v="1"/>
    <s v="Richardsport"/>
    <x v="21"/>
    <s v="USA"/>
    <s v="Prod10"/>
    <s v="Ceramic Kitchen Bowl Set"/>
    <x v="3"/>
    <s v="Kitchen"/>
    <x v="31"/>
    <n v="299"/>
    <n v="308"/>
    <s v="Store14"/>
    <s v="Paypal"/>
    <n v="620.95889999999997"/>
    <n v="1"/>
    <n v="875"/>
    <n v="0.18"/>
    <x v="2"/>
    <x v="3"/>
    <x v="7"/>
    <x v="0"/>
    <x v="0"/>
    <x v="0"/>
  </r>
  <r>
    <s v="Sale609"/>
    <d v="2025-09-21T00:00:00"/>
    <s v="Cust1470"/>
    <x v="44"/>
    <n v="21"/>
    <x v="1"/>
    <s v="Kanebury"/>
    <x v="21"/>
    <s v="USA"/>
    <s v="Prod15"/>
    <s v="4K Home Projector"/>
    <x v="1"/>
    <s v="Appliances"/>
    <x v="5"/>
    <n v="465"/>
    <n v="301"/>
    <s v="Store1"/>
    <s v="Paypal"/>
    <n v="1456.4944"/>
    <n v="4"/>
    <n v="479"/>
    <n v="0.28999999999999998"/>
    <x v="0"/>
    <x v="4"/>
    <x v="8"/>
    <x v="1"/>
    <x v="1"/>
    <x v="0"/>
  </r>
  <r>
    <s v="Sale610"/>
    <d v="2024-07-17T00:00:00"/>
    <s v="Cust1213"/>
    <x v="26"/>
    <n v="42"/>
    <x v="1"/>
    <s v="West Markport"/>
    <x v="16"/>
    <s v="USA"/>
    <s v="Prod32"/>
    <s v="Vitamin C Face Serum"/>
    <x v="2"/>
    <s v="Skincare"/>
    <x v="79"/>
    <n v="284"/>
    <n v="244"/>
    <s v="Store17"/>
    <s v="Credit Card"/>
    <n v="389.59829999999999"/>
    <n v="3"/>
    <n v="183"/>
    <n v="0.24"/>
    <x v="0"/>
    <x v="1"/>
    <x v="1"/>
    <x v="1"/>
    <x v="0"/>
    <x v="1"/>
  </r>
  <r>
    <s v="Sale611"/>
    <d v="2024-12-26T00:00:00"/>
    <s v="Cust1272"/>
    <x v="155"/>
    <n v="48"/>
    <x v="1"/>
    <s v="Welchview"/>
    <x v="24"/>
    <s v="USA"/>
    <s v="Prod34"/>
    <s v="Gaming Mechanical Keyboard"/>
    <x v="1"/>
    <s v="Computer"/>
    <x v="13"/>
    <n v="419"/>
    <n v="86"/>
    <s v="Store5"/>
    <s v="Credit Card"/>
    <n v="2832.9380000000001"/>
    <n v="4"/>
    <n v="746"/>
    <n v="0.28999999999999998"/>
    <x v="0"/>
    <x v="0"/>
    <x v="3"/>
    <x v="0"/>
    <x v="0"/>
    <x v="0"/>
  </r>
  <r>
    <s v="Sale612"/>
    <d v="2024-11-02T00:00:00"/>
    <s v="Cust1481"/>
    <x v="229"/>
    <n v="21"/>
    <x v="0"/>
    <s v="Kelseybury"/>
    <x v="36"/>
    <s v="USA"/>
    <s v="Prod88"/>
    <s v="Sports Wrist Sweatbands"/>
    <x v="0"/>
    <s v="Accessories"/>
    <x v="12"/>
    <n v="131"/>
    <n v="232"/>
    <s v="Store15"/>
    <s v="Credit Card"/>
    <n v="2651.3568"/>
    <n v="3"/>
    <n v="921"/>
    <n v="0.05"/>
    <x v="0"/>
    <x v="6"/>
    <x v="10"/>
    <x v="1"/>
    <x v="1"/>
    <x v="0"/>
  </r>
  <r>
    <s v="Sale613"/>
    <d v="2025-04-25T00:00:00"/>
    <s v="Cust1425"/>
    <x v="351"/>
    <n v="40"/>
    <x v="0"/>
    <s v="Lake Monique"/>
    <x v="39"/>
    <s v="USA"/>
    <s v="Prod75"/>
    <s v="Women'S Ankle Boots"/>
    <x v="4"/>
    <s v="Footwear"/>
    <x v="28"/>
    <n v="158"/>
    <n v="82"/>
    <s v="Store10"/>
    <s v="Credit Card"/>
    <n v="2240.7020000000002"/>
    <n v="4"/>
    <n v="659"/>
    <n v="0.04"/>
    <x v="3"/>
    <x v="4"/>
    <x v="15"/>
    <x v="2"/>
    <x v="0"/>
    <x v="3"/>
  </r>
  <r>
    <s v="Sale614"/>
    <d v="2024-02-16T00:00:00"/>
    <s v="Cust1491"/>
    <x v="352"/>
    <n v="52"/>
    <x v="1"/>
    <s v="Kellyberg"/>
    <x v="34"/>
    <s v="USA"/>
    <s v="Prod9"/>
    <s v="Adjustable Dumbbell Set"/>
    <x v="0"/>
    <s v="Fitness"/>
    <x v="93"/>
    <n v="496"/>
    <n v="323"/>
    <s v="Store2"/>
    <s v="Paypal"/>
    <n v="275.36079999999998"/>
    <n v="1"/>
    <n v="313"/>
    <n v="0.15"/>
    <x v="2"/>
    <x v="0"/>
    <x v="17"/>
    <x v="0"/>
    <x v="0"/>
    <x v="0"/>
  </r>
  <r>
    <s v="Sale615"/>
    <d v="2024-08-20T00:00:00"/>
    <s v="Cust1228"/>
    <x v="322"/>
    <n v="52"/>
    <x v="1"/>
    <s v="Lake Michael"/>
    <x v="39"/>
    <s v="USA"/>
    <s v="Prod12"/>
    <s v="Hair Strengthening Shampoo"/>
    <x v="2"/>
    <s v="Haircare"/>
    <x v="21"/>
    <n v="116"/>
    <n v="460"/>
    <s v="Store18"/>
    <s v="Paypal"/>
    <n v="2512.0783999999999"/>
    <n v="4"/>
    <n v="706"/>
    <n v="0.12"/>
    <x v="3"/>
    <x v="8"/>
    <x v="14"/>
    <x v="1"/>
    <x v="0"/>
    <x v="0"/>
  </r>
  <r>
    <s v="Sale616"/>
    <d v="2024-07-24T00:00:00"/>
    <s v="Cust1144"/>
    <x v="20"/>
    <n v="62"/>
    <x v="1"/>
    <s v="North Anthonychester"/>
    <x v="8"/>
    <s v="USA"/>
    <s v="Prod9"/>
    <s v="Adjustable Dumbbell Set"/>
    <x v="0"/>
    <s v="Fitness"/>
    <x v="93"/>
    <n v="496"/>
    <n v="323"/>
    <s v="Store10"/>
    <s v="Cod"/>
    <n v="1344.7067999999999"/>
    <n v="4"/>
    <n v="386"/>
    <n v="0.11"/>
    <x v="3"/>
    <x v="4"/>
    <x v="15"/>
    <x v="2"/>
    <x v="0"/>
    <x v="3"/>
  </r>
  <r>
    <s v="Sale617"/>
    <d v="2024-08-30T00:00:00"/>
    <s v="Cust1029"/>
    <x v="91"/>
    <n v="54"/>
    <x v="1"/>
    <s v="East Jennifer"/>
    <x v="24"/>
    <s v="USA"/>
    <s v="Prod94"/>
    <s v="Vitamin E Body Lotion"/>
    <x v="2"/>
    <s v="Skincare"/>
    <x v="32"/>
    <n v="358"/>
    <n v="213"/>
    <s v="Store11"/>
    <s v="Cod"/>
    <n v="733.85640000000001"/>
    <n v="3"/>
    <n v="266"/>
    <n v="0.13"/>
    <x v="2"/>
    <x v="10"/>
    <x v="19"/>
    <x v="2"/>
    <x v="0"/>
    <x v="2"/>
  </r>
  <r>
    <s v="Sale618"/>
    <d v="2025-09-25T00:00:00"/>
    <s v="Cust1075"/>
    <x v="177"/>
    <n v="61"/>
    <x v="1"/>
    <s v="Lake Barryfurt"/>
    <x v="24"/>
    <s v="USA"/>
    <s v="Prod30"/>
    <s v="Stainless Steel Cutlery Set"/>
    <x v="3"/>
    <s v="Kitchen"/>
    <x v="37"/>
    <n v="20"/>
    <n v="57"/>
    <s v="Store16"/>
    <s v="Credit Card"/>
    <n v="499.24360000000001"/>
    <n v="1"/>
    <n v="703"/>
    <n v="0.08"/>
    <x v="1"/>
    <x v="5"/>
    <x v="9"/>
    <x v="1"/>
    <x v="0"/>
    <x v="0"/>
  </r>
  <r>
    <s v="Sale619"/>
    <d v="2025-04-18T00:00:00"/>
    <s v="Cust1471"/>
    <x v="197"/>
    <n v="42"/>
    <x v="0"/>
    <s v="Mcdanielfurt"/>
    <x v="10"/>
    <s v="USA"/>
    <s v="Prod97"/>
    <s v="Cricket Bat"/>
    <x v="0"/>
    <s v="Team Sports"/>
    <x v="0"/>
    <n v="246"/>
    <n v="471"/>
    <s v="Store13"/>
    <s v="Cod"/>
    <n v="560.19000000000005"/>
    <n v="2"/>
    <n v="394"/>
    <n v="0.28999999999999998"/>
    <x v="3"/>
    <x v="7"/>
    <x v="13"/>
    <x v="1"/>
    <x v="0"/>
    <x v="1"/>
  </r>
  <r>
    <s v="Sale620"/>
    <d v="2025-08-13T00:00:00"/>
    <s v="Cust1117"/>
    <x v="353"/>
    <n v="21"/>
    <x v="1"/>
    <s v="North Katherine"/>
    <x v="7"/>
    <s v="USA"/>
    <s v="Prod97"/>
    <s v="Cricket Bat"/>
    <x v="0"/>
    <s v="Team Sports"/>
    <x v="0"/>
    <n v="246"/>
    <n v="471"/>
    <s v="Store7"/>
    <s v="Credit Card"/>
    <n v="1172.0625"/>
    <n v="3"/>
    <n v="411"/>
    <n v="0.28999999999999998"/>
    <x v="2"/>
    <x v="0"/>
    <x v="4"/>
    <x v="2"/>
    <x v="1"/>
    <x v="1"/>
  </r>
  <r>
    <s v="Sale621"/>
    <d v="2025-09-23T00:00:00"/>
    <s v="Cust1353"/>
    <x v="354"/>
    <n v="56"/>
    <x v="1"/>
    <s v="Westbury"/>
    <x v="47"/>
    <s v="USA"/>
    <s v="Prod48"/>
    <s v="Car Dashboard Phone Holder"/>
    <x v="1"/>
    <s v="Accessories"/>
    <x v="70"/>
    <n v="178"/>
    <n v="103"/>
    <s v="Store2"/>
    <s v="Credit Card"/>
    <n v="1565.982"/>
    <n v="4"/>
    <n v="395"/>
    <n v="0.05"/>
    <x v="2"/>
    <x v="0"/>
    <x v="17"/>
    <x v="0"/>
    <x v="0"/>
    <x v="1"/>
  </r>
  <r>
    <s v="Sale622"/>
    <d v="2024-05-09T00:00:00"/>
    <s v="Cust1036"/>
    <x v="355"/>
    <n v="20"/>
    <x v="1"/>
    <s v="Luisfurt"/>
    <x v="36"/>
    <s v="USA"/>
    <s v="Prod90"/>
    <s v="Gaming Mouse Pad Xl"/>
    <x v="1"/>
    <s v="Accessories"/>
    <x v="64"/>
    <n v="340"/>
    <n v="361"/>
    <s v="Store5"/>
    <s v="Credit Card"/>
    <n v="1045.6292000000001"/>
    <n v="2"/>
    <n v="679"/>
    <n v="0.01"/>
    <x v="0"/>
    <x v="0"/>
    <x v="3"/>
    <x v="0"/>
    <x v="1"/>
    <x v="0"/>
  </r>
  <r>
    <s v="Sale623"/>
    <d v="2024-11-12T00:00:00"/>
    <s v="Cust1072"/>
    <x v="39"/>
    <n v="39"/>
    <x v="1"/>
    <s v="Olsonhaven"/>
    <x v="9"/>
    <s v="USA"/>
    <s v="Prod27"/>
    <s v="Decorative Floor Vase"/>
    <x v="3"/>
    <s v="Decor"/>
    <x v="16"/>
    <n v="317"/>
    <n v="378"/>
    <s v="Store14"/>
    <s v="Cod"/>
    <n v="2242.8216000000002"/>
    <n v="4"/>
    <n v="758"/>
    <n v="0.23"/>
    <x v="2"/>
    <x v="3"/>
    <x v="7"/>
    <x v="0"/>
    <x v="0"/>
    <x v="0"/>
  </r>
  <r>
    <s v="Sale624"/>
    <d v="2024-12-18T00:00:00"/>
    <s v="Cust1059"/>
    <x v="356"/>
    <n v="53"/>
    <x v="0"/>
    <s v="New Kathrynland"/>
    <x v="10"/>
    <s v="USA"/>
    <s v="Prod94"/>
    <s v="Vitamin E Body Lotion"/>
    <x v="2"/>
    <s v="Skincare"/>
    <x v="32"/>
    <n v="358"/>
    <n v="213"/>
    <s v="Store4"/>
    <s v="Cod"/>
    <n v="615.46699999999998"/>
    <n v="1"/>
    <n v="648"/>
    <n v="0.26"/>
    <x v="2"/>
    <x v="0"/>
    <x v="5"/>
    <x v="2"/>
    <x v="0"/>
    <x v="1"/>
  </r>
  <r>
    <s v="Sale625"/>
    <d v="2024-08-13T00:00:00"/>
    <s v="Cust1135"/>
    <x v="162"/>
    <n v="33"/>
    <x v="1"/>
    <s v="Gonzalezbury"/>
    <x v="20"/>
    <s v="USA"/>
    <s v="Prod12"/>
    <s v="Hair Strengthening Shampoo"/>
    <x v="2"/>
    <s v="Haircare"/>
    <x v="21"/>
    <n v="116"/>
    <n v="460"/>
    <s v="Store6"/>
    <s v="Paypal"/>
    <n v="323.35199999999998"/>
    <n v="2"/>
    <n v="180"/>
    <n v="0.05"/>
    <x v="3"/>
    <x v="0"/>
    <x v="16"/>
    <x v="2"/>
    <x v="0"/>
    <x v="1"/>
  </r>
  <r>
    <s v="Sale626"/>
    <d v="2024-09-10T00:00:00"/>
    <s v="Cust1396"/>
    <x v="21"/>
    <n v="25"/>
    <x v="1"/>
    <s v="Parkerview"/>
    <x v="14"/>
    <s v="USA"/>
    <s v="Prod62"/>
    <s v="Laptop Cooling Pad"/>
    <x v="1"/>
    <s v="Computer"/>
    <x v="85"/>
    <n v="86"/>
    <n v="222"/>
    <s v="Store4"/>
    <s v="Paypal"/>
    <n v="977.69849999999997"/>
    <n v="3"/>
    <n v="393"/>
    <n v="0.1"/>
    <x v="2"/>
    <x v="0"/>
    <x v="5"/>
    <x v="2"/>
    <x v="1"/>
    <x v="2"/>
  </r>
  <r>
    <s v="Sale627"/>
    <d v="2024-09-12T00:00:00"/>
    <s v="Cust1176"/>
    <x v="71"/>
    <n v="48"/>
    <x v="0"/>
    <s v="Anabury"/>
    <x v="1"/>
    <s v="USA"/>
    <s v="Prod91"/>
    <s v="Women'S High Heels"/>
    <x v="4"/>
    <s v="Footwear"/>
    <x v="52"/>
    <n v="438"/>
    <n v="496"/>
    <s v="Store16"/>
    <s v="Cod"/>
    <n v="3529.1619999999998"/>
    <n v="4"/>
    <n v="970"/>
    <n v="0.17"/>
    <x v="1"/>
    <x v="5"/>
    <x v="9"/>
    <x v="1"/>
    <x v="0"/>
    <x v="2"/>
  </r>
  <r>
    <s v="Sale628"/>
    <d v="2024-05-21T00:00:00"/>
    <s v="Cust1462"/>
    <x v="151"/>
    <n v="34"/>
    <x v="1"/>
    <s v="Burkefurt"/>
    <x v="35"/>
    <s v="USA"/>
    <s v="Prod74"/>
    <s v="Bluetooth Car Audio System"/>
    <x v="1"/>
    <s v="Audio"/>
    <x v="1"/>
    <n v="404"/>
    <n v="159"/>
    <s v="Store12"/>
    <s v="Credit Card"/>
    <n v="959.1318"/>
    <n v="3"/>
    <n v="323"/>
    <n v="0.09"/>
    <x v="0"/>
    <x v="9"/>
    <x v="18"/>
    <x v="2"/>
    <x v="0"/>
    <x v="2"/>
  </r>
  <r>
    <s v="Sale629"/>
    <d v="2025-05-15T00:00:00"/>
    <s v="Cust1362"/>
    <x v="317"/>
    <n v="60"/>
    <x v="0"/>
    <s v="Melvinton"/>
    <x v="41"/>
    <s v="USA"/>
    <s v="Prod83"/>
    <s v="Hydrating Face Cleanser"/>
    <x v="2"/>
    <s v="Skincare"/>
    <x v="50"/>
    <n v="317"/>
    <n v="159"/>
    <s v="Store0"/>
    <s v="Paypal"/>
    <n v="68.694199999999995"/>
    <n v="1"/>
    <n v="93"/>
    <n v="0.01"/>
    <x v="3"/>
    <x v="2"/>
    <x v="6"/>
    <x v="1"/>
    <x v="0"/>
    <x v="0"/>
  </r>
  <r>
    <s v="Sale630"/>
    <d v="2025-05-27T00:00:00"/>
    <s v="Cust1420"/>
    <x v="47"/>
    <n v="60"/>
    <x v="0"/>
    <s v="New Benjamin"/>
    <x v="29"/>
    <s v="USA"/>
    <s v="Prod8"/>
    <s v="Wireless Bluetooth Earbuds"/>
    <x v="1"/>
    <s v="Audio"/>
    <x v="67"/>
    <n v="439"/>
    <n v="142"/>
    <s v="Store3"/>
    <s v="Cod"/>
    <n v="1452.4944"/>
    <n v="4"/>
    <n v="432"/>
    <n v="0.26"/>
    <x v="0"/>
    <x v="0"/>
    <x v="0"/>
    <x v="0"/>
    <x v="0"/>
    <x v="3"/>
  </r>
  <r>
    <s v="Sale631"/>
    <d v="2024-01-20T00:00:00"/>
    <s v="Cust1080"/>
    <x v="52"/>
    <n v="61"/>
    <x v="1"/>
    <s v="New Sean"/>
    <x v="23"/>
    <s v="USA"/>
    <s v="Prod39"/>
    <s v="Portable Power Bank"/>
    <x v="1"/>
    <s v="Mobile"/>
    <x v="11"/>
    <n v="326"/>
    <n v="301"/>
    <s v="Store13"/>
    <s v="Cod"/>
    <n v="1592.3416"/>
    <n v="2"/>
    <n v="926"/>
    <n v="0.16"/>
    <x v="3"/>
    <x v="7"/>
    <x v="13"/>
    <x v="1"/>
    <x v="0"/>
    <x v="3"/>
  </r>
  <r>
    <s v="Sale632"/>
    <d v="2024-11-09T00:00:00"/>
    <s v="Cust1477"/>
    <x v="290"/>
    <n v="41"/>
    <x v="1"/>
    <s v="West Kelseyberg"/>
    <x v="32"/>
    <s v="USA"/>
    <s v="Prod25"/>
    <s v="Women'S Scarf Set"/>
    <x v="4"/>
    <s v="Accessories"/>
    <x v="60"/>
    <n v="174"/>
    <n v="268"/>
    <s v="Store11"/>
    <s v="Paypal"/>
    <n v="239.32259999999999"/>
    <n v="2"/>
    <n v="151"/>
    <n v="0.14000000000000001"/>
    <x v="2"/>
    <x v="10"/>
    <x v="19"/>
    <x v="2"/>
    <x v="0"/>
    <x v="1"/>
  </r>
  <r>
    <s v="Sale633"/>
    <d v="2024-02-16T00:00:00"/>
    <s v="Cust1449"/>
    <x v="193"/>
    <n v="29"/>
    <x v="0"/>
    <s v="Port Hannahport"/>
    <x v="31"/>
    <s v="USA"/>
    <s v="Prod83"/>
    <s v="Hydrating Face Cleanser"/>
    <x v="2"/>
    <s v="Skincare"/>
    <x v="50"/>
    <n v="317"/>
    <n v="159"/>
    <s v="Store10"/>
    <s v="Paypal"/>
    <n v="246.99600000000001"/>
    <n v="1"/>
    <n v="343"/>
    <n v="0.21"/>
    <x v="3"/>
    <x v="4"/>
    <x v="15"/>
    <x v="2"/>
    <x v="1"/>
    <x v="3"/>
  </r>
  <r>
    <s v="Sale634"/>
    <d v="2024-12-16T00:00:00"/>
    <s v="Cust1066"/>
    <x v="148"/>
    <n v="27"/>
    <x v="1"/>
    <s v="South Aaronside"/>
    <x v="21"/>
    <s v="USA"/>
    <s v="Prod17"/>
    <s v="Soccer Training Cone Set"/>
    <x v="0"/>
    <s v="Accessories"/>
    <x v="53"/>
    <n v="145"/>
    <n v="367"/>
    <s v="Store4"/>
    <s v="Paypal"/>
    <n v="332.02339999999998"/>
    <n v="1"/>
    <n v="373"/>
    <n v="0.28000000000000003"/>
    <x v="2"/>
    <x v="0"/>
    <x v="5"/>
    <x v="2"/>
    <x v="1"/>
    <x v="2"/>
  </r>
  <r>
    <s v="Sale635"/>
    <d v="2025-02-05T00:00:00"/>
    <s v="Cust1411"/>
    <x v="357"/>
    <n v="63"/>
    <x v="0"/>
    <s v="West Rebecca"/>
    <x v="31"/>
    <s v="USA"/>
    <s v="Prod18"/>
    <s v="Women'S Denim Jeans"/>
    <x v="4"/>
    <s v="Bottoms"/>
    <x v="97"/>
    <n v="317"/>
    <n v="343"/>
    <s v="Store15"/>
    <s v="Cod"/>
    <n v="116.23139999999999"/>
    <n v="1"/>
    <n v="125"/>
    <n v="0.11"/>
    <x v="0"/>
    <x v="6"/>
    <x v="10"/>
    <x v="1"/>
    <x v="0"/>
    <x v="2"/>
  </r>
  <r>
    <s v="Sale636"/>
    <d v="2025-04-16T00:00:00"/>
    <s v="Cust1272"/>
    <x v="155"/>
    <n v="48"/>
    <x v="1"/>
    <s v="Welchview"/>
    <x v="24"/>
    <s v="USA"/>
    <s v="Prod73"/>
    <s v="Shin Guards – Adult"/>
    <x v="0"/>
    <s v="Team Sports"/>
    <x v="78"/>
    <n v="107"/>
    <n v="359"/>
    <s v="Store19"/>
    <s v="Paypal"/>
    <n v="655.61040000000003"/>
    <n v="4"/>
    <n v="221"/>
    <n v="7.0000000000000007E-2"/>
    <x v="3"/>
    <x v="0"/>
    <x v="12"/>
    <x v="2"/>
    <x v="0"/>
    <x v="0"/>
  </r>
  <r>
    <s v="Sale637"/>
    <d v="2024-10-07T00:00:00"/>
    <s v="Cust1170"/>
    <x v="165"/>
    <n v="18"/>
    <x v="0"/>
    <s v="New Joseph"/>
    <x v="6"/>
    <s v="USA"/>
    <s v="Prod23"/>
    <s v="Men'S Formal Shirt"/>
    <x v="4"/>
    <s v="Tops"/>
    <x v="34"/>
    <n v="317"/>
    <n v="360"/>
    <s v="Store15"/>
    <s v="Paypal"/>
    <n v="557.68679999999995"/>
    <n v="1"/>
    <n v="563"/>
    <n v="0.26"/>
    <x v="0"/>
    <x v="6"/>
    <x v="10"/>
    <x v="1"/>
    <x v="2"/>
    <x v="0"/>
  </r>
  <r>
    <s v="Sale638"/>
    <d v="2024-02-16T00:00:00"/>
    <s v="Cust1390"/>
    <x v="358"/>
    <n v="56"/>
    <x v="0"/>
    <s v="Deniseberg"/>
    <x v="13"/>
    <s v="USA"/>
    <s v="Prod11"/>
    <s v="Hd Smart Tv Stick"/>
    <x v="1"/>
    <s v="Accessories"/>
    <x v="75"/>
    <n v="449"/>
    <n v="275"/>
    <s v="Store0"/>
    <s v="Credit Card"/>
    <n v="264.93889999999999"/>
    <n v="1"/>
    <n v="363"/>
    <n v="0.01"/>
    <x v="3"/>
    <x v="2"/>
    <x v="6"/>
    <x v="1"/>
    <x v="0"/>
    <x v="2"/>
  </r>
  <r>
    <s v="Sale639"/>
    <d v="2024-03-22T00:00:00"/>
    <s v="Cust1336"/>
    <x v="359"/>
    <n v="58"/>
    <x v="1"/>
    <s v="North Michaelborough"/>
    <x v="47"/>
    <s v="USA"/>
    <s v="Prod11"/>
    <s v="Hd Smart Tv Stick"/>
    <x v="1"/>
    <s v="Accessories"/>
    <x v="75"/>
    <n v="449"/>
    <n v="275"/>
    <s v="Store15"/>
    <s v="Cod"/>
    <n v="1211.0416"/>
    <n v="4"/>
    <n v="369"/>
    <n v="0.27"/>
    <x v="0"/>
    <x v="6"/>
    <x v="10"/>
    <x v="1"/>
    <x v="0"/>
    <x v="2"/>
  </r>
  <r>
    <s v="Sale640"/>
    <d v="2024-10-25T00:00:00"/>
    <s v="Cust1410"/>
    <x v="360"/>
    <n v="48"/>
    <x v="1"/>
    <s v="South Edwin"/>
    <x v="19"/>
    <s v="USA"/>
    <s v="Prod96"/>
    <s v="Women'S Formal Blazer"/>
    <x v="4"/>
    <s v="Outerwear"/>
    <x v="99"/>
    <n v="358"/>
    <n v="143"/>
    <s v="Store14"/>
    <s v="Paypal"/>
    <n v="2681.3406"/>
    <n v="3"/>
    <n v="951"/>
    <n v="0.18"/>
    <x v="2"/>
    <x v="3"/>
    <x v="7"/>
    <x v="0"/>
    <x v="0"/>
    <x v="3"/>
  </r>
  <r>
    <s v="Sale641"/>
    <d v="2024-03-14T00:00:00"/>
    <s v="Cust1143"/>
    <x v="79"/>
    <n v="46"/>
    <x v="0"/>
    <s v="Dwaynemouth"/>
    <x v="4"/>
    <s v="USA"/>
    <s v="Prod37"/>
    <s v="Men'S Casual Sneakers"/>
    <x v="4"/>
    <s v="Footwear"/>
    <x v="92"/>
    <n v="353"/>
    <n v="214"/>
    <s v="Store13"/>
    <s v="Credit Card"/>
    <n v="1006.2063000000001"/>
    <n v="3"/>
    <n v="339"/>
    <n v="0.06"/>
    <x v="3"/>
    <x v="7"/>
    <x v="13"/>
    <x v="1"/>
    <x v="0"/>
    <x v="3"/>
  </r>
  <r>
    <s v="Sale642"/>
    <d v="2025-02-23T00:00:00"/>
    <s v="Cust1146"/>
    <x v="308"/>
    <n v="32"/>
    <x v="1"/>
    <s v="Chungmouth"/>
    <x v="42"/>
    <s v="USA"/>
    <s v="Prod90"/>
    <s v="Gaming Mouse Pad Xl"/>
    <x v="1"/>
    <s v="Accessories"/>
    <x v="64"/>
    <n v="340"/>
    <n v="361"/>
    <s v="Store1"/>
    <s v="Cod"/>
    <n v="2380.7628"/>
    <n v="3"/>
    <n v="853"/>
    <n v="0.01"/>
    <x v="0"/>
    <x v="4"/>
    <x v="8"/>
    <x v="1"/>
    <x v="0"/>
    <x v="0"/>
  </r>
  <r>
    <s v="Sale643"/>
    <d v="2024-10-21T00:00:00"/>
    <s v="Cust1149"/>
    <x v="339"/>
    <n v="33"/>
    <x v="0"/>
    <s v="West Markhaven"/>
    <x v="26"/>
    <s v="USA"/>
    <s v="Prod76"/>
    <s v="Wireless Mouse"/>
    <x v="1"/>
    <s v="Computer"/>
    <x v="3"/>
    <n v="393"/>
    <n v="320"/>
    <s v="Store6"/>
    <s v="Cod"/>
    <n v="215.47200000000001"/>
    <n v="3"/>
    <n v="90"/>
    <n v="7.0000000000000007E-2"/>
    <x v="3"/>
    <x v="0"/>
    <x v="16"/>
    <x v="2"/>
    <x v="0"/>
    <x v="1"/>
  </r>
  <r>
    <s v="Sale644"/>
    <d v="2024-02-12T00:00:00"/>
    <s v="Cust1191"/>
    <x v="225"/>
    <n v="29"/>
    <x v="1"/>
    <s v="Johnsonshire"/>
    <x v="31"/>
    <s v="USA"/>
    <s v="Prod55"/>
    <s v="Ceramic Plant Pot"/>
    <x v="3"/>
    <s v="Decor"/>
    <x v="76"/>
    <n v="82"/>
    <n v="275"/>
    <s v="Store1"/>
    <s v="Paypal"/>
    <n v="165.1584"/>
    <n v="1"/>
    <n v="172"/>
    <n v="0.2"/>
    <x v="0"/>
    <x v="4"/>
    <x v="8"/>
    <x v="1"/>
    <x v="1"/>
    <x v="3"/>
  </r>
  <r>
    <s v="Sale645"/>
    <d v="2024-02-11T00:00:00"/>
    <s v="Cust1467"/>
    <x v="1"/>
    <n v="63"/>
    <x v="1"/>
    <s v="Oneillfurt"/>
    <x v="1"/>
    <s v="USA"/>
    <s v="Prod54"/>
    <s v="Sports Stopwatch Pro"/>
    <x v="0"/>
    <s v="Accessories"/>
    <x v="59"/>
    <n v="435"/>
    <n v="185"/>
    <s v="Store1"/>
    <s v="Credit Card"/>
    <n v="369.74"/>
    <n v="1"/>
    <n v="389"/>
    <n v="0.04"/>
    <x v="0"/>
    <x v="4"/>
    <x v="8"/>
    <x v="1"/>
    <x v="0"/>
    <x v="0"/>
  </r>
  <r>
    <s v="Sale646"/>
    <d v="2025-05-01T00:00:00"/>
    <s v="Cust1461"/>
    <x v="341"/>
    <n v="60"/>
    <x v="1"/>
    <s v="East Julie"/>
    <x v="32"/>
    <s v="USA"/>
    <s v="Prod77"/>
    <s v="Wifi Mesh Router"/>
    <x v="1"/>
    <s v="Appliances"/>
    <x v="25"/>
    <n v="481"/>
    <n v="104"/>
    <s v="Store13"/>
    <s v="Paypal"/>
    <n v="2286.1343999999999"/>
    <n v="3"/>
    <n v="866"/>
    <n v="0.05"/>
    <x v="3"/>
    <x v="7"/>
    <x v="13"/>
    <x v="1"/>
    <x v="0"/>
    <x v="2"/>
  </r>
  <r>
    <s v="Sale647"/>
    <d v="2024-10-27T00:00:00"/>
    <s v="Cust1169"/>
    <x v="185"/>
    <n v="64"/>
    <x v="0"/>
    <s v="Josephmouth"/>
    <x v="21"/>
    <s v="USA"/>
    <s v="Prod19"/>
    <s v="Knee Support Brace"/>
    <x v="0"/>
    <s v="Equipment"/>
    <x v="46"/>
    <n v="21"/>
    <n v="65"/>
    <s v="Store1"/>
    <s v="Cod"/>
    <n v="191.88"/>
    <n v="3"/>
    <n v="80"/>
    <n v="0.12"/>
    <x v="0"/>
    <x v="4"/>
    <x v="8"/>
    <x v="1"/>
    <x v="0"/>
    <x v="3"/>
  </r>
  <r>
    <s v="Sale648"/>
    <d v="2023-11-29T00:00:00"/>
    <s v="Cust1381"/>
    <x v="25"/>
    <n v="50"/>
    <x v="0"/>
    <s v="Andrewsland"/>
    <x v="4"/>
    <s v="USA"/>
    <s v="Prod26"/>
    <s v="Wireless Bluetooth Speaker"/>
    <x v="1"/>
    <s v="Audio"/>
    <x v="33"/>
    <n v="322"/>
    <n v="213"/>
    <s v="Store7"/>
    <s v="Cod"/>
    <n v="424.875"/>
    <n v="1"/>
    <n v="566"/>
    <n v="0.2"/>
    <x v="2"/>
    <x v="0"/>
    <x v="4"/>
    <x v="2"/>
    <x v="0"/>
    <x v="2"/>
  </r>
  <r>
    <s v="Sale649"/>
    <d v="2025-05-24T00:00:00"/>
    <s v="Cust1402"/>
    <x v="361"/>
    <n v="31"/>
    <x v="0"/>
    <s v="Brandonville"/>
    <x v="25"/>
    <s v="USA"/>
    <s v="Prod21"/>
    <s v="Multi-Purpose Storage Box"/>
    <x v="3"/>
    <s v="Storage"/>
    <x v="39"/>
    <n v="123"/>
    <n v="76"/>
    <s v="Store0"/>
    <s v="Cod"/>
    <n v="605.43299999999999"/>
    <n v="2"/>
    <n v="348"/>
    <n v="0.25"/>
    <x v="3"/>
    <x v="2"/>
    <x v="6"/>
    <x v="1"/>
    <x v="0"/>
    <x v="3"/>
  </r>
  <r>
    <s v="Sale650"/>
    <d v="2024-02-25T00:00:00"/>
    <s v="Cust1209"/>
    <x v="203"/>
    <n v="50"/>
    <x v="1"/>
    <s v="Lake Josephport"/>
    <x v="17"/>
    <s v="USA"/>
    <s v="Prod58"/>
    <s v="Womens Cotton Scarf"/>
    <x v="4"/>
    <s v="Accessories"/>
    <x v="87"/>
    <n v="114"/>
    <n v="485"/>
    <s v="Store3"/>
    <s v="Paypal"/>
    <n v="426.411"/>
    <n v="2"/>
    <n v="251"/>
    <n v="0.13"/>
    <x v="0"/>
    <x v="0"/>
    <x v="0"/>
    <x v="0"/>
    <x v="0"/>
    <x v="1"/>
  </r>
  <r>
    <s v="Sale651"/>
    <d v="2025-03-05T00:00:00"/>
    <s v="Cust1149"/>
    <x v="339"/>
    <n v="33"/>
    <x v="0"/>
    <s v="West Markhaven"/>
    <x v="26"/>
    <s v="USA"/>
    <s v="Prod71"/>
    <s v="Hair Repair Oil Treatment"/>
    <x v="2"/>
    <s v="Haircare"/>
    <x v="51"/>
    <n v="214"/>
    <n v="383"/>
    <s v="Store1"/>
    <s v="Paypal"/>
    <n v="710.44"/>
    <n v="1"/>
    <n v="888"/>
    <n v="0.15"/>
    <x v="0"/>
    <x v="4"/>
    <x v="8"/>
    <x v="1"/>
    <x v="0"/>
    <x v="1"/>
  </r>
  <r>
    <s v="Sale652"/>
    <d v="2024-08-27T00:00:00"/>
    <s v="Cust1006"/>
    <x v="277"/>
    <n v="29"/>
    <x v="1"/>
    <s v="Deborahborough"/>
    <x v="34"/>
    <s v="USA"/>
    <s v="Prod39"/>
    <s v="Portable Power Bank"/>
    <x v="1"/>
    <s v="Mobile"/>
    <x v="11"/>
    <n v="326"/>
    <n v="301"/>
    <s v="Store18"/>
    <s v="Paypal"/>
    <n v="1197.9756"/>
    <n v="2"/>
    <n v="673"/>
    <n v="0.2"/>
    <x v="3"/>
    <x v="8"/>
    <x v="14"/>
    <x v="1"/>
    <x v="1"/>
    <x v="1"/>
  </r>
  <r>
    <s v="Sale653"/>
    <d v="2024-02-10T00:00:00"/>
    <s v="Cust1440"/>
    <x v="362"/>
    <n v="60"/>
    <x v="0"/>
    <s v="Justinberg"/>
    <x v="16"/>
    <s v="USA"/>
    <s v="Prod64"/>
    <s v="Matte Lipstick Set"/>
    <x v="2"/>
    <s v="Makeup"/>
    <x v="91"/>
    <n v="299"/>
    <n v="118"/>
    <s v="Store3"/>
    <s v="Cod"/>
    <n v="729.07759999999996"/>
    <n v="2"/>
    <n v="493"/>
    <n v="0.11"/>
    <x v="0"/>
    <x v="0"/>
    <x v="0"/>
    <x v="0"/>
    <x v="0"/>
    <x v="2"/>
  </r>
  <r>
    <s v="Sale654"/>
    <d v="2024-02-22T00:00:00"/>
    <s v="Cust1376"/>
    <x v="363"/>
    <n v="30"/>
    <x v="0"/>
    <s v="Chambersberg"/>
    <x v="40"/>
    <s v="USA"/>
    <s v="Prod85"/>
    <s v="Women'S Beanie Hat"/>
    <x v="4"/>
    <s v="Accessories"/>
    <x v="65"/>
    <n v="120"/>
    <n v="210"/>
    <s v="Store3"/>
    <s v="Credit Card"/>
    <n v="3908.2428"/>
    <n v="4"/>
    <n v="987"/>
    <n v="0.26"/>
    <x v="0"/>
    <x v="0"/>
    <x v="0"/>
    <x v="0"/>
    <x v="0"/>
    <x v="3"/>
  </r>
  <r>
    <s v="Sale655"/>
    <d v="2024-04-06T00:00:00"/>
    <s v="Cust1479"/>
    <x v="231"/>
    <n v="40"/>
    <x v="0"/>
    <s v="New Jamesview"/>
    <x v="35"/>
    <s v="USA"/>
    <s v="Prod22"/>
    <s v="Carbon Fiber Tennis Racket"/>
    <x v="0"/>
    <s v="Equipment"/>
    <x v="62"/>
    <n v="485"/>
    <n v="432"/>
    <s v="Store12"/>
    <s v="Paypal"/>
    <n v="1547.9168"/>
    <n v="4"/>
    <n v="412"/>
    <n v="0.01"/>
    <x v="0"/>
    <x v="9"/>
    <x v="18"/>
    <x v="2"/>
    <x v="0"/>
    <x v="3"/>
  </r>
  <r>
    <s v="Sale656"/>
    <d v="2024-04-15T00:00:00"/>
    <s v="Cust1219"/>
    <x v="208"/>
    <n v="47"/>
    <x v="1"/>
    <s v="Phillipschester   "/>
    <x v="19"/>
    <s v="USA"/>
    <s v="Prod36"/>
    <s v="Women'S Summer Dress"/>
    <x v="4"/>
    <s v="Tops"/>
    <x v="14"/>
    <n v="223"/>
    <n v="154"/>
    <s v="Store17"/>
    <s v="Cod"/>
    <n v="1211.364"/>
    <n v="2"/>
    <n v="638"/>
    <n v="0.06"/>
    <x v="0"/>
    <x v="1"/>
    <x v="1"/>
    <x v="1"/>
    <x v="0"/>
    <x v="0"/>
  </r>
  <r>
    <s v="Sale657"/>
    <d v="2024-12-07T00:00:00"/>
    <s v="Cust1014"/>
    <x v="250"/>
    <n v="53"/>
    <x v="1"/>
    <s v="Lake Kristamouth"/>
    <x v="48"/>
    <s v="USA"/>
    <s v="Prod13"/>
    <s v="Usb-C Fast Charger"/>
    <x v="1"/>
    <s v="Accessories"/>
    <x v="26"/>
    <n v="242"/>
    <n v="453"/>
    <s v="Store3"/>
    <s v="Credit Card"/>
    <n v="1548.0453"/>
    <n v="3"/>
    <n v="707"/>
    <n v="0.05"/>
    <x v="0"/>
    <x v="0"/>
    <x v="0"/>
    <x v="0"/>
    <x v="0"/>
    <x v="2"/>
  </r>
  <r>
    <s v="Sale658"/>
    <d v="2024-12-03T00:00:00"/>
    <s v="Cust1055"/>
    <x v="364"/>
    <n v="56"/>
    <x v="1"/>
    <s v="Edwardsfort"/>
    <x v="46"/>
    <s v="USA"/>
    <s v="Prod15"/>
    <s v="4K Home Projector"/>
    <x v="1"/>
    <s v="Appliances"/>
    <x v="5"/>
    <n v="465"/>
    <n v="301"/>
    <s v="Store6"/>
    <s v="Cod"/>
    <n v="1768.96"/>
    <n v="2"/>
    <n v="884"/>
    <n v="0.27"/>
    <x v="3"/>
    <x v="0"/>
    <x v="16"/>
    <x v="2"/>
    <x v="0"/>
    <x v="3"/>
  </r>
  <r>
    <s v="Sale659"/>
    <d v="2023-12-31T00:00:00"/>
    <s v="Cust1047"/>
    <x v="233"/>
    <n v="54"/>
    <x v="1"/>
    <s v="Lake Roberthaven"/>
    <x v="8"/>
    <s v="USA"/>
    <s v="Prod92"/>
    <s v="Microwave Oven"/>
    <x v="3"/>
    <s v="Appliances"/>
    <x v="80"/>
    <n v="447"/>
    <n v="191"/>
    <s v="Store4"/>
    <s v="Paypal"/>
    <n v="1745.2989"/>
    <n v="3"/>
    <n v="718"/>
    <n v="0"/>
    <x v="2"/>
    <x v="0"/>
    <x v="5"/>
    <x v="2"/>
    <x v="0"/>
    <x v="2"/>
  </r>
  <r>
    <s v="Sale660"/>
    <d v="2025-09-14T00:00:00"/>
    <s v="Cust1180"/>
    <x v="365"/>
    <n v="38"/>
    <x v="0"/>
    <s v="East Davidmouth"/>
    <x v="17"/>
    <s v="USA"/>
    <s v="Prod90"/>
    <s v="Gaming Mouse Pad Xl"/>
    <x v="1"/>
    <s v="Accessories"/>
    <x v="64"/>
    <n v="340"/>
    <n v="361"/>
    <s v="Store18"/>
    <s v="Paypal"/>
    <n v="235.2936"/>
    <n v="3"/>
    <n v="107"/>
    <n v="0.19"/>
    <x v="3"/>
    <x v="8"/>
    <x v="14"/>
    <x v="1"/>
    <x v="0"/>
    <x v="3"/>
  </r>
  <r>
    <s v="Sale661"/>
    <d v="2025-01-16T00:00:00"/>
    <s v="Cust1056"/>
    <x v="2"/>
    <n v="49"/>
    <x v="1"/>
    <s v="Deborahberg"/>
    <x v="2"/>
    <s v="USA"/>
    <s v="Prod46"/>
    <s v="Men'S Winter Jacket"/>
    <x v="4"/>
    <s v="Outerwear"/>
    <x v="54"/>
    <n v="167"/>
    <n v="296"/>
    <s v="Store3"/>
    <s v="Cod"/>
    <n v="2094.8568"/>
    <n v="4"/>
    <n v="609"/>
    <n v="0.27"/>
    <x v="0"/>
    <x v="0"/>
    <x v="0"/>
    <x v="0"/>
    <x v="0"/>
    <x v="0"/>
  </r>
  <r>
    <s v="Sale662"/>
    <d v="2025-02-01T00:00:00"/>
    <s v="Cust1354"/>
    <x v="366"/>
    <n v="38"/>
    <x v="0"/>
    <s v="Guerreroport"/>
    <x v="40"/>
    <s v="USA"/>
    <s v="Prod61"/>
    <s v="Tennis Ball 3-Pack"/>
    <x v="0"/>
    <s v="Equipment"/>
    <x v="86"/>
    <n v="103"/>
    <n v="465"/>
    <s v="Store6"/>
    <s v="Credit Card"/>
    <n v="711.05579999999998"/>
    <n v="3"/>
    <n v="260"/>
    <n v="0.14000000000000001"/>
    <x v="3"/>
    <x v="0"/>
    <x v="16"/>
    <x v="2"/>
    <x v="0"/>
    <x v="2"/>
  </r>
  <r>
    <s v="Sale663"/>
    <d v="2024-12-20T00:00:00"/>
    <s v="Cust1123"/>
    <x v="329"/>
    <n v="40"/>
    <x v="0"/>
    <s v="North Sabrina"/>
    <x v="9"/>
    <s v="USA"/>
    <s v="Prod22"/>
    <s v="Carbon Fiber Tennis Racket"/>
    <x v="0"/>
    <s v="Equipment"/>
    <x v="62"/>
    <n v="485"/>
    <n v="432"/>
    <s v="Store6"/>
    <s v="Credit Card"/>
    <n v="739.55970000000002"/>
    <n v="1"/>
    <n v="747"/>
    <n v="0.09"/>
    <x v="3"/>
    <x v="0"/>
    <x v="16"/>
    <x v="2"/>
    <x v="0"/>
    <x v="2"/>
  </r>
  <r>
    <s v="Sale664"/>
    <d v="2024-07-02T00:00:00"/>
    <s v="Cust1404"/>
    <x v="53"/>
    <n v="22"/>
    <x v="1"/>
    <s v="South Angela"/>
    <x v="13"/>
    <s v="USA"/>
    <s v="Prod16"/>
    <s v="Beard Grooming Kit"/>
    <x v="2"/>
    <s v="Grooming"/>
    <x v="30"/>
    <n v="337"/>
    <n v="256"/>
    <s v="Store8"/>
    <s v="Paypal"/>
    <n v="2158.7103999999999"/>
    <n v="4"/>
    <n v="701"/>
    <n v="0.01"/>
    <x v="1"/>
    <x v="0"/>
    <x v="2"/>
    <x v="2"/>
    <x v="1"/>
    <x v="2"/>
  </r>
  <r>
    <s v="Sale665"/>
    <d v="2025-05-04T00:00:00"/>
    <s v="Cust1048"/>
    <x v="367"/>
    <n v="54"/>
    <x v="0"/>
    <s v="Dawsonbury"/>
    <x v="29"/>
    <s v="USA"/>
    <s v="Prod95"/>
    <s v="Sports Stopwatch Basic"/>
    <x v="0"/>
    <s v="Accessories"/>
    <x v="98"/>
    <n v="61"/>
    <n v="75"/>
    <s v="Store14"/>
    <s v="Paypal"/>
    <n v="67.502399999999994"/>
    <n v="4"/>
    <n v="20"/>
    <n v="0.23"/>
    <x v="2"/>
    <x v="3"/>
    <x v="7"/>
    <x v="0"/>
    <x v="0"/>
    <x v="1"/>
  </r>
  <r>
    <s v="Sale666"/>
    <d v="2024-12-28T00:00:00"/>
    <s v="Cust1062"/>
    <x v="334"/>
    <n v="50"/>
    <x v="0"/>
    <s v="Stevensonton"/>
    <x v="23"/>
    <s v="USA"/>
    <s v="Prod37"/>
    <s v="Men'S Casual Sneakers"/>
    <x v="4"/>
    <s v="Footwear"/>
    <x v="92"/>
    <n v="353"/>
    <n v="214"/>
    <s v="Store11"/>
    <s v="Paypal"/>
    <n v="2092.2192"/>
    <n v="3"/>
    <n v="918"/>
    <n v="0.16"/>
    <x v="2"/>
    <x v="10"/>
    <x v="19"/>
    <x v="2"/>
    <x v="0"/>
    <x v="3"/>
  </r>
  <r>
    <s v="Sale667"/>
    <d v="2024-10-29T00:00:00"/>
    <s v="Cust1051"/>
    <x v="368"/>
    <n v="23"/>
    <x v="1"/>
    <s v="New Julia"/>
    <x v="35"/>
    <s v="USA"/>
    <s v="Prod21"/>
    <s v="Multi-Purpose Storage Box"/>
    <x v="3"/>
    <s v="Storage"/>
    <x v="39"/>
    <n v="123"/>
    <n v="76"/>
    <s v="Store0"/>
    <s v="Paypal"/>
    <n v="198.50559999999999"/>
    <n v="1"/>
    <n v="242"/>
    <n v="0.24"/>
    <x v="3"/>
    <x v="2"/>
    <x v="6"/>
    <x v="1"/>
    <x v="1"/>
    <x v="0"/>
  </r>
  <r>
    <s v="Sale668"/>
    <d v="2024-10-16T00:00:00"/>
    <s v="Cust1057"/>
    <x v="331"/>
    <n v="43"/>
    <x v="1"/>
    <s v="Morrisbury"/>
    <x v="5"/>
    <s v="USA"/>
    <s v="Prod63"/>
    <s v="Organic Sunscreen Lotion"/>
    <x v="2"/>
    <s v="Skincare"/>
    <x v="81"/>
    <n v="267"/>
    <n v="458"/>
    <s v="Store7"/>
    <s v="Credit Card"/>
    <n v="391.77640000000002"/>
    <n v="1"/>
    <n v="537"/>
    <n v="0.18"/>
    <x v="2"/>
    <x v="0"/>
    <x v="4"/>
    <x v="2"/>
    <x v="0"/>
    <x v="1"/>
  </r>
  <r>
    <s v="Sale669"/>
    <d v="2025-04-01T00:00:00"/>
    <s v="Cust1094"/>
    <x v="18"/>
    <n v="43"/>
    <x v="1"/>
    <s v="New Amyport"/>
    <x v="8"/>
    <s v="USA"/>
    <s v="Prod29"/>
    <s v="Fabric Sofa Throw Blanket"/>
    <x v="3"/>
    <s v="Decor"/>
    <x v="35"/>
    <n v="218"/>
    <n v="276"/>
    <s v="Store4"/>
    <s v="Paypal"/>
    <n v="214.8664"/>
    <n v="2"/>
    <n v="145"/>
    <n v="0.27"/>
    <x v="2"/>
    <x v="0"/>
    <x v="5"/>
    <x v="2"/>
    <x v="0"/>
    <x v="0"/>
  </r>
  <r>
    <s v="Sale670"/>
    <d v="2024-03-18T00:00:00"/>
    <s v="Cust1221"/>
    <x v="69"/>
    <n v="38"/>
    <x v="0"/>
    <s v="Maybury"/>
    <x v="36"/>
    <s v="USA"/>
    <s v="Prod67"/>
    <s v="Smart Led Light Strip"/>
    <x v="1"/>
    <s v="Accessories"/>
    <x v="22"/>
    <n v="349"/>
    <n v="476"/>
    <s v="Store4"/>
    <s v="Cod"/>
    <n v="231.0198"/>
    <n v="2"/>
    <n v="133"/>
    <n v="0.26"/>
    <x v="2"/>
    <x v="0"/>
    <x v="5"/>
    <x v="2"/>
    <x v="0"/>
    <x v="1"/>
  </r>
  <r>
    <s v="Sale671"/>
    <d v="2025-02-13T00:00:00"/>
    <s v="Cust1013"/>
    <x v="198"/>
    <n v="32"/>
    <x v="1"/>
    <s v="New Becky"/>
    <x v="10"/>
    <s v="USA"/>
    <s v="Prod41"/>
    <s v="Yoga Exercise Mat"/>
    <x v="0"/>
    <s v="Fitness"/>
    <x v="89"/>
    <n v="313"/>
    <n v="369"/>
    <s v="Store9"/>
    <s v="Credit Card"/>
    <n v="2346.4584"/>
    <n v="4"/>
    <n v="682"/>
    <n v="0.13"/>
    <x v="2"/>
    <x v="0"/>
    <x v="11"/>
    <x v="1"/>
    <x v="0"/>
    <x v="2"/>
  </r>
  <r>
    <s v="Sale672"/>
    <d v="2024-08-06T00:00:00"/>
    <s v="Cust1486"/>
    <x v="369"/>
    <n v="22"/>
    <x v="1"/>
    <s v="Lake April"/>
    <x v="1"/>
    <s v="USA"/>
    <s v="Prod40"/>
    <s v="Noise-Canceling Headphones"/>
    <x v="1"/>
    <s v="Audio"/>
    <x v="43"/>
    <n v="39"/>
    <n v="378"/>
    <s v="Store17"/>
    <s v="Cod"/>
    <n v="1730.1479999999999"/>
    <n v="4"/>
    <n v="503"/>
    <n v="0.14000000000000001"/>
    <x v="0"/>
    <x v="1"/>
    <x v="1"/>
    <x v="1"/>
    <x v="1"/>
    <x v="3"/>
  </r>
  <r>
    <s v="Sale673"/>
    <d v="2024-09-03T00:00:00"/>
    <s v="Cust1234"/>
    <x v="240"/>
    <n v="43"/>
    <x v="1"/>
    <s v="Lake Mark"/>
    <x v="32"/>
    <s v="USA"/>
    <s v="Prod37"/>
    <s v="Men'S Casual Sneakers"/>
    <x v="4"/>
    <s v="Footwear"/>
    <x v="92"/>
    <n v="353"/>
    <n v="214"/>
    <s v="Store16"/>
    <s v="Credit Card"/>
    <n v="878.06880000000001"/>
    <n v="2"/>
    <n v="472"/>
    <n v="0.14000000000000001"/>
    <x v="1"/>
    <x v="5"/>
    <x v="9"/>
    <x v="1"/>
    <x v="0"/>
    <x v="0"/>
  </r>
  <r>
    <s v="Sale674"/>
    <d v="2025-01-08T00:00:00"/>
    <s v="Cust1473"/>
    <x v="116"/>
    <n v="53"/>
    <x v="0"/>
    <s v="Chambersfurt"/>
    <x v="18"/>
    <s v="USA"/>
    <s v="Prod57"/>
    <s v="Foam Roller"/>
    <x v="0"/>
    <s v="Fitness"/>
    <x v="71"/>
    <n v="31"/>
    <n v="138"/>
    <s v="Store17"/>
    <s v="Cod"/>
    <n v="427.49560000000002"/>
    <n v="2"/>
    <n v="218"/>
    <n v="7.0000000000000007E-2"/>
    <x v="0"/>
    <x v="1"/>
    <x v="1"/>
    <x v="1"/>
    <x v="0"/>
    <x v="3"/>
  </r>
  <r>
    <s v="Sale675"/>
    <d v="2025-07-21T00:00:00"/>
    <s v="Cust1057"/>
    <x v="331"/>
    <n v="43"/>
    <x v="1"/>
    <s v="Morrisbury"/>
    <x v="5"/>
    <s v="USA"/>
    <s v="Prod1"/>
    <s v="Men'S Graphic T-Shirt"/>
    <x v="4"/>
    <s v="Tops"/>
    <x v="55"/>
    <n v="343"/>
    <n v="181"/>
    <s v="Store6"/>
    <s v="Paypal"/>
    <n v="3179.3807999999999"/>
    <n v="4"/>
    <n v="846"/>
    <n v="0.02"/>
    <x v="3"/>
    <x v="0"/>
    <x v="16"/>
    <x v="2"/>
    <x v="0"/>
    <x v="1"/>
  </r>
  <r>
    <s v="Sale676"/>
    <d v="2023-11-25T00:00:00"/>
    <s v="Cust1128"/>
    <x v="146"/>
    <n v="45"/>
    <x v="0"/>
    <s v="East Ellen"/>
    <x v="13"/>
    <s v="USA"/>
    <s v="Prod80"/>
    <s v="Wall-Mounted Spice Rack"/>
    <x v="3"/>
    <s v="Kitchen"/>
    <x v="61"/>
    <n v="143"/>
    <n v="58"/>
    <s v="Store2"/>
    <s v="Credit Card"/>
    <n v="191.4016"/>
    <n v="2"/>
    <n v="111"/>
    <n v="0.06"/>
    <x v="2"/>
    <x v="0"/>
    <x v="17"/>
    <x v="0"/>
    <x v="0"/>
    <x v="2"/>
  </r>
  <r>
    <s v="Sale677"/>
    <d v="2025-07-04T00:00:00"/>
    <s v="Cust1177"/>
    <x v="370"/>
    <n v="55"/>
    <x v="0"/>
    <s v="Butlerberg"/>
    <x v="27"/>
    <s v="USA"/>
    <s v="Prod59"/>
    <s v="Men'S Hair Styling Gel"/>
    <x v="2"/>
    <s v="Haircare"/>
    <x v="4"/>
    <n v="17"/>
    <n v="399"/>
    <s v="Store14"/>
    <s v="Credit Card"/>
    <n v="60.280200000000001"/>
    <n v="2"/>
    <n v="37"/>
    <n v="0.14000000000000001"/>
    <x v="2"/>
    <x v="3"/>
    <x v="7"/>
    <x v="0"/>
    <x v="0"/>
    <x v="1"/>
  </r>
  <r>
    <s v="Sale678"/>
    <d v="2023-10-21T00:00:00"/>
    <s v="Cust1417"/>
    <x v="221"/>
    <n v="64"/>
    <x v="1"/>
    <s v="Kimburgh"/>
    <x v="29"/>
    <s v="USA"/>
    <s v="Prod62"/>
    <s v="Laptop Cooling Pad"/>
    <x v="1"/>
    <s v="Computer"/>
    <x v="85"/>
    <n v="86"/>
    <n v="222"/>
    <s v="Store13"/>
    <s v="Credit Card"/>
    <n v="318.46080000000001"/>
    <n v="1"/>
    <n v="332"/>
    <n v="0.19"/>
    <x v="3"/>
    <x v="7"/>
    <x v="13"/>
    <x v="1"/>
    <x v="0"/>
    <x v="3"/>
  </r>
  <r>
    <s v="Sale679"/>
    <d v="2023-12-13T00:00:00"/>
    <s v="Cust1364"/>
    <x v="189"/>
    <n v="58"/>
    <x v="0"/>
    <s v="Lake Johnside"/>
    <x v="28"/>
    <s v="USA"/>
    <s v="Prod70"/>
    <s v="Kitchen Storage Rack"/>
    <x v="3"/>
    <s v="Storage"/>
    <x v="7"/>
    <n v="138"/>
    <n v="89"/>
    <s v="Store12"/>
    <s v="Paypal"/>
    <n v="837.31830000000002"/>
    <n v="3"/>
    <n v="307"/>
    <n v="0.04"/>
    <x v="0"/>
    <x v="9"/>
    <x v="18"/>
    <x v="2"/>
    <x v="0"/>
    <x v="3"/>
  </r>
  <r>
    <s v="Sale680"/>
    <d v="2024-06-13T00:00:00"/>
    <s v="Cust1270"/>
    <x v="332"/>
    <n v="31"/>
    <x v="1"/>
    <s v="Ramosmouth"/>
    <x v="38"/>
    <s v="USA"/>
    <s v="Prod25"/>
    <s v="Women'S Scarf Set"/>
    <x v="4"/>
    <s v="Accessories"/>
    <x v="60"/>
    <n v="174"/>
    <n v="268"/>
    <s v="Store6"/>
    <s v="Paypal"/>
    <n v="1396.5696"/>
    <n v="4"/>
    <n v="485"/>
    <n v="0.09"/>
    <x v="3"/>
    <x v="0"/>
    <x v="16"/>
    <x v="2"/>
    <x v="0"/>
    <x v="0"/>
  </r>
  <r>
    <s v="Sale681"/>
    <d v="2024-01-01T00:00:00"/>
    <s v="Cust1043"/>
    <x v="276"/>
    <n v="45"/>
    <x v="0"/>
    <s v="South Michaelfort"/>
    <x v="1"/>
    <s v="USA"/>
    <s v="Prod50"/>
    <s v="Boxing Hand Wraps"/>
    <x v="0"/>
    <s v="Fitness"/>
    <x v="57"/>
    <n v="190"/>
    <n v="260"/>
    <s v="Store5"/>
    <s v="Credit Card"/>
    <n v="78.194400000000002"/>
    <n v="2"/>
    <n v="42"/>
    <n v="0.28000000000000003"/>
    <x v="0"/>
    <x v="0"/>
    <x v="3"/>
    <x v="0"/>
    <x v="0"/>
    <x v="0"/>
  </r>
  <r>
    <s v="Sale682"/>
    <d v="2023-12-18T00:00:00"/>
    <s v="Cust1281"/>
    <x v="371"/>
    <n v="59"/>
    <x v="0"/>
    <s v="North Joshualand"/>
    <x v="40"/>
    <s v="USA"/>
    <s v="Prod55"/>
    <s v="Ceramic Plant Pot"/>
    <x v="3"/>
    <s v="Decor"/>
    <x v="76"/>
    <n v="82"/>
    <n v="275"/>
    <s v="Store6"/>
    <s v="Paypal"/>
    <n v="1402.7832000000001"/>
    <n v="3"/>
    <n v="599"/>
    <n v="7.0000000000000007E-2"/>
    <x v="3"/>
    <x v="0"/>
    <x v="16"/>
    <x v="2"/>
    <x v="0"/>
    <x v="1"/>
  </r>
  <r>
    <s v="Sale683"/>
    <d v="2023-11-02T00:00:00"/>
    <s v="Cust1357"/>
    <x v="372"/>
    <n v="41"/>
    <x v="0"/>
    <s v="Nealview"/>
    <x v="3"/>
    <s v="USA"/>
    <s v="Prod17"/>
    <s v="Soccer Training Cone Set"/>
    <x v="0"/>
    <s v="Accessories"/>
    <x v="53"/>
    <n v="145"/>
    <n v="367"/>
    <s v="Store1"/>
    <s v="Cod"/>
    <n v="1192.2174"/>
    <n v="3"/>
    <n v="401"/>
    <n v="0.22"/>
    <x v="0"/>
    <x v="4"/>
    <x v="8"/>
    <x v="1"/>
    <x v="0"/>
    <x v="0"/>
  </r>
  <r>
    <s v="Sale684"/>
    <d v="2025-09-07T00:00:00"/>
    <s v="Cust1192"/>
    <x v="373"/>
    <n v="26"/>
    <x v="0"/>
    <s v="Lake Samanthafort"/>
    <x v="12"/>
    <s v="USA"/>
    <s v="Prod46"/>
    <s v="Men'S Winter Jacket"/>
    <x v="4"/>
    <s v="Outerwear"/>
    <x v="54"/>
    <n v="167"/>
    <n v="296"/>
    <s v="Store8"/>
    <s v="Credit Card"/>
    <n v="1663.9503999999999"/>
    <n v="4"/>
    <n v="443"/>
    <n v="0.01"/>
    <x v="1"/>
    <x v="0"/>
    <x v="2"/>
    <x v="2"/>
    <x v="1"/>
    <x v="0"/>
  </r>
  <r>
    <s v="Sale685"/>
    <d v="2023-12-10T00:00:00"/>
    <s v="Cust1456"/>
    <x v="374"/>
    <n v="59"/>
    <x v="1"/>
    <s v="South Barbara"/>
    <x v="13"/>
    <s v="USA"/>
    <s v="Prod88"/>
    <s v="Sports Wrist Sweatbands"/>
    <x v="0"/>
    <s v="Accessories"/>
    <x v="12"/>
    <n v="131"/>
    <n v="232"/>
    <s v="Store13"/>
    <s v="Paypal"/>
    <n v="1697.3016"/>
    <n v="4"/>
    <n v="451"/>
    <n v="0.06"/>
    <x v="3"/>
    <x v="7"/>
    <x v="13"/>
    <x v="1"/>
    <x v="0"/>
    <x v="0"/>
  </r>
  <r>
    <s v="Sale686"/>
    <d v="2025-10-12T00:00:00"/>
    <s v="Cust1265"/>
    <x v="297"/>
    <n v="38"/>
    <x v="0"/>
    <s v="West Jamieport"/>
    <x v="3"/>
    <s v="USA"/>
    <s v="Prod91"/>
    <s v="Women'S High Heels"/>
    <x v="4"/>
    <s v="Footwear"/>
    <x v="52"/>
    <n v="438"/>
    <n v="496"/>
    <s v="Store9"/>
    <s v="Credit Card"/>
    <n v="1641.63"/>
    <n v="4"/>
    <n v="547"/>
    <n v="0.06"/>
    <x v="2"/>
    <x v="0"/>
    <x v="11"/>
    <x v="1"/>
    <x v="0"/>
    <x v="2"/>
  </r>
  <r>
    <s v="Sale687"/>
    <d v="2025-04-03T00:00:00"/>
    <s v="Cust1203"/>
    <x v="43"/>
    <n v="47"/>
    <x v="0"/>
    <s v="Johnsonland"/>
    <x v="9"/>
    <s v="USA"/>
    <s v="Prod87"/>
    <s v="Led Bedside Lamp"/>
    <x v="3"/>
    <s v="Lighting"/>
    <x v="72"/>
    <n v="371"/>
    <n v="220"/>
    <s v="Store4"/>
    <s v="Paypal"/>
    <n v="783.42399999999998"/>
    <n v="1"/>
    <n v="979"/>
    <n v="0.25"/>
    <x v="2"/>
    <x v="0"/>
    <x v="5"/>
    <x v="2"/>
    <x v="0"/>
    <x v="1"/>
  </r>
  <r>
    <s v="Sale688"/>
    <d v="2024-01-09T00:00:00"/>
    <s v="Cust1464"/>
    <x v="9"/>
    <n v="45"/>
    <x v="1"/>
    <s v="Grayland"/>
    <x v="7"/>
    <s v="USA"/>
    <s v="Prod56"/>
    <s v="Premium Blanket Throw"/>
    <x v="3"/>
    <s v="Decor"/>
    <x v="6"/>
    <n v="461"/>
    <n v="190"/>
    <s v="Store7"/>
    <s v="Credit Card"/>
    <n v="1012.1856"/>
    <n v="4"/>
    <n v="264"/>
    <n v="0.2"/>
    <x v="2"/>
    <x v="0"/>
    <x v="4"/>
    <x v="2"/>
    <x v="0"/>
    <x v="1"/>
  </r>
  <r>
    <s v="Sale689"/>
    <d v="2025-08-07T00:00:00"/>
    <s v="Cust1002"/>
    <x v="92"/>
    <n v="29"/>
    <x v="1"/>
    <s v="Kylebury"/>
    <x v="4"/>
    <s v="USA"/>
    <s v="Prod54"/>
    <s v="Sports Stopwatch Pro"/>
    <x v="0"/>
    <s v="Accessories"/>
    <x v="59"/>
    <n v="435"/>
    <n v="185"/>
    <s v="Store5"/>
    <s v="Cod"/>
    <n v="616.54750000000001"/>
    <n v="1"/>
    <n v="693"/>
    <n v="0.04"/>
    <x v="0"/>
    <x v="0"/>
    <x v="3"/>
    <x v="0"/>
    <x v="1"/>
    <x v="1"/>
  </r>
  <r>
    <s v="Sale690"/>
    <d v="2024-01-10T00:00:00"/>
    <s v="Cust1163"/>
    <x v="298"/>
    <n v="21"/>
    <x v="0"/>
    <s v="North Matthew"/>
    <x v="49"/>
    <s v="USA"/>
    <s v="Prod63"/>
    <s v="Organic Sunscreen Lotion"/>
    <x v="2"/>
    <s v="Skincare"/>
    <x v="81"/>
    <n v="267"/>
    <n v="458"/>
    <s v="Store3"/>
    <s v="Credit Card"/>
    <n v="424.20510000000002"/>
    <n v="3"/>
    <n v="143"/>
    <n v="0.11"/>
    <x v="0"/>
    <x v="0"/>
    <x v="0"/>
    <x v="0"/>
    <x v="1"/>
    <x v="3"/>
  </r>
  <r>
    <s v="Sale691"/>
    <d v="2025-07-19T00:00:00"/>
    <s v="Cust1124"/>
    <x v="375"/>
    <n v="26"/>
    <x v="0"/>
    <s v="Wongberg"/>
    <x v="49"/>
    <s v="USA"/>
    <s v="Prod22"/>
    <s v="Carbon Fiber Tennis Racket"/>
    <x v="0"/>
    <s v="Equipment"/>
    <x v="62"/>
    <n v="485"/>
    <n v="432"/>
    <s v="Store2"/>
    <s v="Paypal"/>
    <n v="695.95500000000004"/>
    <n v="2"/>
    <n v="419"/>
    <n v="0.01"/>
    <x v="2"/>
    <x v="0"/>
    <x v="17"/>
    <x v="0"/>
    <x v="1"/>
    <x v="3"/>
  </r>
  <r>
    <s v="Sale692"/>
    <d v="2024-12-24T00:00:00"/>
    <s v="Cust1240"/>
    <x v="194"/>
    <n v="59"/>
    <x v="1"/>
    <s v="Heathfort"/>
    <x v="20"/>
    <s v="USA"/>
    <s v="Prod26"/>
    <s v="Wireless Bluetooth Speaker"/>
    <x v="1"/>
    <s v="Audio"/>
    <x v="33"/>
    <n v="322"/>
    <n v="213"/>
    <s v="Store19"/>
    <s v="Cod"/>
    <n v="1169.2264"/>
    <n v="2"/>
    <n v="801"/>
    <n v="0.17"/>
    <x v="3"/>
    <x v="0"/>
    <x v="12"/>
    <x v="2"/>
    <x v="0"/>
    <x v="1"/>
  </r>
  <r>
    <s v="Sale693"/>
    <d v="2024-08-16T00:00:00"/>
    <s v="Cust1001"/>
    <x v="281"/>
    <n v="26"/>
    <x v="1"/>
    <s v="Phillipsmouth"/>
    <x v="16"/>
    <s v="USA"/>
    <s v="Prod48"/>
    <s v="Car Dashboard Phone Holder"/>
    <x v="1"/>
    <s v="Accessories"/>
    <x v="70"/>
    <n v="178"/>
    <n v="103"/>
    <s v="Store2"/>
    <s v="Paypal"/>
    <n v="268.10359999999997"/>
    <n v="1"/>
    <n v="301"/>
    <n v="0.27"/>
    <x v="2"/>
    <x v="0"/>
    <x v="17"/>
    <x v="0"/>
    <x v="1"/>
    <x v="1"/>
  </r>
  <r>
    <s v="Sale694"/>
    <d v="2024-07-24T00:00:00"/>
    <s v="Cust1288"/>
    <x v="283"/>
    <n v="58"/>
    <x v="0"/>
    <s v="North Joseside"/>
    <x v="40"/>
    <s v="USA"/>
    <s v="Prod85"/>
    <s v="Women'S Beanie Hat"/>
    <x v="4"/>
    <s v="Accessories"/>
    <x v="65"/>
    <n v="120"/>
    <n v="210"/>
    <s v="Store5"/>
    <s v="Paypal"/>
    <n v="1276.7118"/>
    <n v="2"/>
    <n v="701"/>
    <n v="0.11"/>
    <x v="0"/>
    <x v="0"/>
    <x v="3"/>
    <x v="0"/>
    <x v="0"/>
    <x v="0"/>
  </r>
  <r>
    <s v="Sale695"/>
    <d v="2024-11-19T00:00:00"/>
    <s v="Cust1351"/>
    <x v="376"/>
    <n v="25"/>
    <x v="1"/>
    <s v="North Samuel"/>
    <x v="48"/>
    <s v="USA"/>
    <s v="Prod26"/>
    <s v="Wireless Bluetooth Speaker"/>
    <x v="1"/>
    <s v="Audio"/>
    <x v="33"/>
    <n v="322"/>
    <n v="213"/>
    <s v="Store10"/>
    <s v="Paypal"/>
    <n v="1620.8416"/>
    <n v="4"/>
    <n v="413"/>
    <n v="0.09"/>
    <x v="3"/>
    <x v="4"/>
    <x v="15"/>
    <x v="2"/>
    <x v="1"/>
    <x v="3"/>
  </r>
  <r>
    <s v="Sale696"/>
    <d v="2024-03-14T00:00:00"/>
    <s v="Cust1197"/>
    <x v="301"/>
    <n v="45"/>
    <x v="1"/>
    <s v="Christopherland"/>
    <x v="46"/>
    <s v="USA"/>
    <s v="Prod8"/>
    <s v="Wireless Bluetooth Earbuds"/>
    <x v="1"/>
    <s v="Audio"/>
    <x v="67"/>
    <n v="439"/>
    <n v="142"/>
    <s v="Store1"/>
    <s v="Credit Card"/>
    <n v="570.62199999999996"/>
    <n v="4"/>
    <n v="168"/>
    <n v="0.02"/>
    <x v="0"/>
    <x v="4"/>
    <x v="8"/>
    <x v="1"/>
    <x v="0"/>
    <x v="1"/>
  </r>
  <r>
    <s v="Sale697"/>
    <d v="2025-06-24T00:00:00"/>
    <s v="Cust1139"/>
    <x v="377"/>
    <n v="32"/>
    <x v="0"/>
    <s v="Port Travis"/>
    <x v="39"/>
    <s v="USA"/>
    <s v="Prod15"/>
    <s v="4K Home Projector"/>
    <x v="1"/>
    <s v="Appliances"/>
    <x v="5"/>
    <n v="465"/>
    <n v="301"/>
    <s v="Store18"/>
    <s v="Credit Card"/>
    <n v="1043.8271999999999"/>
    <n v="2"/>
    <n v="669"/>
    <n v="0.15"/>
    <x v="3"/>
    <x v="8"/>
    <x v="14"/>
    <x v="1"/>
    <x v="0"/>
    <x v="3"/>
  </r>
  <r>
    <s v="Sale698"/>
    <d v="2024-08-26T00:00:00"/>
    <s v="Cust1039"/>
    <x v="274"/>
    <n v="55"/>
    <x v="1"/>
    <s v="Darleneton"/>
    <x v="20"/>
    <s v="USA"/>
    <s v="Prod37"/>
    <s v="Men'S Casual Sneakers"/>
    <x v="4"/>
    <s v="Footwear"/>
    <x v="92"/>
    <n v="353"/>
    <n v="214"/>
    <s v="Store7"/>
    <s v="Paypal"/>
    <n v="853.05420000000004"/>
    <n v="3"/>
    <n v="347"/>
    <n v="0.22"/>
    <x v="2"/>
    <x v="0"/>
    <x v="4"/>
    <x v="2"/>
    <x v="0"/>
    <x v="0"/>
  </r>
  <r>
    <s v="Sale699"/>
    <d v="2025-10-09T00:00:00"/>
    <s v="Cust1059"/>
    <x v="356"/>
    <n v="53"/>
    <x v="0"/>
    <s v="New Kathrynland"/>
    <x v="10"/>
    <s v="USA"/>
    <s v="Prod23"/>
    <s v="Men'S Formal Shirt"/>
    <x v="4"/>
    <s v="Tops"/>
    <x v="34"/>
    <n v="317"/>
    <n v="360"/>
    <s v="Store19"/>
    <s v="Cod"/>
    <n v="1555.992"/>
    <n v="3"/>
    <n v="648"/>
    <n v="0.18"/>
    <x v="3"/>
    <x v="0"/>
    <x v="12"/>
    <x v="2"/>
    <x v="0"/>
    <x v="1"/>
  </r>
  <r>
    <s v="Sale700"/>
    <d v="2024-04-19T00:00:00"/>
    <s v="Cust1285"/>
    <x v="378"/>
    <n v="46"/>
    <x v="1"/>
    <s v="North Robert"/>
    <x v="43"/>
    <s v="USA"/>
    <s v="Prod6"/>
    <s v="Herbal Face Moisturizer"/>
    <x v="2"/>
    <s v="Skincare"/>
    <x v="96"/>
    <n v="313"/>
    <n v="350"/>
    <s v="Store2"/>
    <s v="Paypal"/>
    <n v="958.57439999999997"/>
    <n v="4"/>
    <n v="255"/>
    <n v="0.2"/>
    <x v="2"/>
    <x v="0"/>
    <x v="17"/>
    <x v="0"/>
    <x v="0"/>
    <x v="2"/>
  </r>
  <r>
    <s v="Sale701"/>
    <d v="2024-05-08T00:00:00"/>
    <s v="Cust1338"/>
    <x v="93"/>
    <n v="46"/>
    <x v="1"/>
    <s v="Hudsonfort"/>
    <x v="40"/>
    <s v="USA"/>
    <s v="Prod81"/>
    <s v="Badminton Racket Set"/>
    <x v="0"/>
    <s v="Equipment"/>
    <x v="82"/>
    <n v="286"/>
    <n v="358"/>
    <s v="Store4"/>
    <s v="Credit Card"/>
    <n v="320.76"/>
    <n v="1"/>
    <n v="446"/>
    <n v="0.06"/>
    <x v="2"/>
    <x v="0"/>
    <x v="5"/>
    <x v="2"/>
    <x v="0"/>
    <x v="2"/>
  </r>
  <r>
    <s v="Sale702"/>
    <d v="2024-06-16T00:00:00"/>
    <s v="Cust1221"/>
    <x v="69"/>
    <n v="38"/>
    <x v="0"/>
    <s v="Maybury"/>
    <x v="36"/>
    <s v="USA"/>
    <s v="Prod90"/>
    <s v="Gaming Mouse Pad Xl"/>
    <x v="1"/>
    <s v="Accessories"/>
    <x v="64"/>
    <n v="340"/>
    <n v="361"/>
    <s v="Store4"/>
    <s v="Credit Card"/>
    <n v="810.846"/>
    <n v="1"/>
    <n v="901"/>
    <n v="0.28000000000000003"/>
    <x v="2"/>
    <x v="0"/>
    <x v="5"/>
    <x v="2"/>
    <x v="0"/>
    <x v="1"/>
  </r>
  <r>
    <s v="Sale703"/>
    <d v="2024-05-17T00:00:00"/>
    <s v="Cust1196"/>
    <x v="379"/>
    <n v="18"/>
    <x v="1"/>
    <s v="West John"/>
    <x v="41"/>
    <s v="USA"/>
    <s v="Prod15"/>
    <s v="4K Home Projector"/>
    <x v="1"/>
    <s v="Appliances"/>
    <x v="5"/>
    <n v="465"/>
    <n v="301"/>
    <s v="Store16"/>
    <s v="Paypal"/>
    <n v="756.54719999999998"/>
    <n v="3"/>
    <n v="263"/>
    <n v="0.1"/>
    <x v="1"/>
    <x v="5"/>
    <x v="9"/>
    <x v="1"/>
    <x v="2"/>
    <x v="1"/>
  </r>
  <r>
    <s v="Sale704"/>
    <d v="2024-04-04T00:00:00"/>
    <s v="Cust1482"/>
    <x v="380"/>
    <n v="26"/>
    <x v="0"/>
    <s v="West Tylerfort"/>
    <x v="27"/>
    <s v="USA"/>
    <s v="Prod68"/>
    <s v="Wooden Nightstand"/>
    <x v="3"/>
    <s v="Furniture"/>
    <x v="88"/>
    <n v="244"/>
    <n v="130"/>
    <s v="Store2"/>
    <s v="Paypal"/>
    <n v="497.76479999999998"/>
    <n v="3"/>
    <n v="213"/>
    <n v="0.04"/>
    <x v="2"/>
    <x v="0"/>
    <x v="17"/>
    <x v="0"/>
    <x v="1"/>
    <x v="1"/>
  </r>
  <r>
    <s v="Sale705"/>
    <d v="2025-05-26T00:00:00"/>
    <s v="Cust1151"/>
    <x v="381"/>
    <n v="25"/>
    <x v="1"/>
    <s v="Lake Stevenfort"/>
    <x v="47"/>
    <s v="USA"/>
    <s v="Prod24"/>
    <s v="Foldable Camping Chair"/>
    <x v="0"/>
    <s v="Outdoor"/>
    <x v="10"/>
    <n v="166"/>
    <n v="340"/>
    <s v="Store18"/>
    <s v="Paypal"/>
    <n v="2364.6480000000001"/>
    <n v="4"/>
    <n v="758"/>
    <n v="0.22"/>
    <x v="3"/>
    <x v="8"/>
    <x v="14"/>
    <x v="1"/>
    <x v="1"/>
    <x v="0"/>
  </r>
  <r>
    <s v="Sale706"/>
    <d v="2024-02-24T00:00:00"/>
    <s v="Cust1017"/>
    <x v="222"/>
    <n v="60"/>
    <x v="1"/>
    <s v="Brandonville"/>
    <x v="36"/>
    <s v="USA"/>
    <s v="Prod80"/>
    <s v="Wall-Mounted Spice Rack"/>
    <x v="3"/>
    <s v="Kitchen"/>
    <x v="61"/>
    <n v="143"/>
    <n v="58"/>
    <s v="Store17"/>
    <s v="Paypal"/>
    <n v="778.35680000000002"/>
    <n v="1"/>
    <n v="846"/>
    <n v="0.22"/>
    <x v="0"/>
    <x v="1"/>
    <x v="1"/>
    <x v="1"/>
    <x v="0"/>
    <x v="1"/>
  </r>
  <r>
    <s v="Sale707"/>
    <d v="2023-12-07T00:00:00"/>
    <s v="Cust1159"/>
    <x v="285"/>
    <n v="46"/>
    <x v="1"/>
    <s v="Floydton"/>
    <x v="19"/>
    <s v="USA"/>
    <s v="Prod38"/>
    <s v="Sports Water Hydration Pack"/>
    <x v="0"/>
    <s v="Outdoor"/>
    <x v="48"/>
    <n v="136"/>
    <n v="394"/>
    <s v="Store7"/>
    <s v="Cod"/>
    <n v="447.45299999999997"/>
    <n v="3"/>
    <n v="180"/>
    <n v="0.08"/>
    <x v="2"/>
    <x v="0"/>
    <x v="4"/>
    <x v="2"/>
    <x v="0"/>
    <x v="0"/>
  </r>
  <r>
    <s v="Sale708"/>
    <d v="2024-10-07T00:00:00"/>
    <s v="Cust1446"/>
    <x v="382"/>
    <n v="35"/>
    <x v="0"/>
    <s v="West Jorge"/>
    <x v="15"/>
    <s v="USA"/>
    <s v="Prod31"/>
    <s v="Basketball"/>
    <x v="0"/>
    <s v="Team Sports"/>
    <x v="45"/>
    <n v="204"/>
    <n v="281"/>
    <s v="Store4"/>
    <s v="Paypal"/>
    <n v="2724.32"/>
    <n v="4"/>
    <n v="681"/>
    <n v="0.17"/>
    <x v="2"/>
    <x v="0"/>
    <x v="5"/>
    <x v="2"/>
    <x v="0"/>
    <x v="2"/>
  </r>
  <r>
    <s v="Sale709"/>
    <d v="2023-11-22T00:00:00"/>
    <s v="Cust1403"/>
    <x v="74"/>
    <n v="34"/>
    <x v="0"/>
    <s v="Lake Lisaland"/>
    <x v="38"/>
    <s v="USA"/>
    <s v="Prod4"/>
    <s v="Women'S Yoga Pants"/>
    <x v="4"/>
    <s v="Bottoms"/>
    <x v="83"/>
    <n v="306"/>
    <n v="487"/>
    <s v="Store7"/>
    <s v="Paypal"/>
    <n v="2488.6336000000001"/>
    <n v="4"/>
    <n v="723"/>
    <n v="0"/>
    <x v="2"/>
    <x v="0"/>
    <x v="4"/>
    <x v="2"/>
    <x v="0"/>
    <x v="3"/>
  </r>
  <r>
    <s v="Sale710"/>
    <d v="2025-10-09T00:00:00"/>
    <s v="Cust1126"/>
    <x v="56"/>
    <n v="62"/>
    <x v="1"/>
    <s v="Benjaminton"/>
    <x v="28"/>
    <s v="USA"/>
    <s v="Prod31"/>
    <s v="Basketball"/>
    <x v="0"/>
    <s v="Team Sports"/>
    <x v="45"/>
    <n v="204"/>
    <n v="281"/>
    <s v="Store14"/>
    <s v="Cod"/>
    <n v="1661.0527999999999"/>
    <n v="4"/>
    <n v="472"/>
    <n v="0.14000000000000001"/>
    <x v="2"/>
    <x v="3"/>
    <x v="7"/>
    <x v="0"/>
    <x v="0"/>
    <x v="0"/>
  </r>
  <r>
    <s v="Sale711"/>
    <d v="2024-09-24T00:00:00"/>
    <s v="Cust1366"/>
    <x v="300"/>
    <n v="40"/>
    <x v="1"/>
    <s v="North Theresa"/>
    <x v="4"/>
    <s v="USA"/>
    <s v="Prod71"/>
    <s v="Hair Repair Oil Treatment"/>
    <x v="2"/>
    <s v="Haircare"/>
    <x v="51"/>
    <n v="214"/>
    <n v="383"/>
    <s v="Store17"/>
    <s v="Cod"/>
    <n v="527.33479999999997"/>
    <n v="1"/>
    <n v="613"/>
    <n v="0.12"/>
    <x v="0"/>
    <x v="1"/>
    <x v="1"/>
    <x v="1"/>
    <x v="0"/>
    <x v="1"/>
  </r>
  <r>
    <s v="Sale712"/>
    <d v="2023-10-30T00:00:00"/>
    <s v="Cust1051"/>
    <x v="368"/>
    <n v="23"/>
    <x v="1"/>
    <s v="New Julia"/>
    <x v="35"/>
    <s v="USA"/>
    <s v="Prod43"/>
    <s v="Usb External Hard Drive"/>
    <x v="1"/>
    <s v="Computer"/>
    <x v="19"/>
    <n v="253"/>
    <n v="266"/>
    <s v="Store4"/>
    <s v="Paypal"/>
    <n v="494.99560000000002"/>
    <n v="1"/>
    <n v="651"/>
    <n v="0.14000000000000001"/>
    <x v="2"/>
    <x v="0"/>
    <x v="5"/>
    <x v="2"/>
    <x v="1"/>
    <x v="0"/>
  </r>
  <r>
    <s v="Sale713"/>
    <d v="2024-02-11T00:00:00"/>
    <s v="Cust1024"/>
    <x v="383"/>
    <n v="40"/>
    <x v="0"/>
    <s v="Rogerschester"/>
    <x v="12"/>
    <s v="USA"/>
    <s v="Prod3"/>
    <s v="Men'S Running Jacket"/>
    <x v="4"/>
    <s v="Outerwear"/>
    <x v="58"/>
    <n v="365"/>
    <n v="452"/>
    <s v="Store6"/>
    <s v="Cod"/>
    <n v="1143.252"/>
    <n v="2"/>
    <n v="635"/>
    <n v="0.24"/>
    <x v="3"/>
    <x v="0"/>
    <x v="16"/>
    <x v="2"/>
    <x v="0"/>
    <x v="1"/>
  </r>
  <r>
    <s v="Sale714"/>
    <d v="2025-04-05T00:00:00"/>
    <s v="Cust1380"/>
    <x v="384"/>
    <n v="23"/>
    <x v="0"/>
    <s v="South Cassandrachester"/>
    <x v="5"/>
    <s v="USA"/>
    <s v="Prod98"/>
    <s v="Portable Bluetooth Speaker"/>
    <x v="1"/>
    <s v="Audio"/>
    <x v="24"/>
    <n v="432"/>
    <n v="73"/>
    <s v="Store14"/>
    <s v="Credit Card"/>
    <n v="3139.3784000000001"/>
    <n v="4"/>
    <n v="913"/>
    <n v="0.1"/>
    <x v="2"/>
    <x v="3"/>
    <x v="7"/>
    <x v="0"/>
    <x v="1"/>
    <x v="0"/>
  </r>
  <r>
    <s v="Sale715"/>
    <d v="2025-05-18T00:00:00"/>
    <s v="Cust1274"/>
    <x v="385"/>
    <n v="38"/>
    <x v="0"/>
    <s v="Edwardborough"/>
    <x v="1"/>
    <s v="USA"/>
    <s v="Prod47"/>
    <s v="Makeup Brush Set"/>
    <x v="2"/>
    <s v="Makeup"/>
    <x v="44"/>
    <n v="317"/>
    <n v="431"/>
    <s v="Store7"/>
    <s v="Credit Card"/>
    <n v="217.77209999999999"/>
    <n v="3"/>
    <n v="80"/>
    <n v="0.14000000000000001"/>
    <x v="2"/>
    <x v="0"/>
    <x v="4"/>
    <x v="2"/>
    <x v="0"/>
    <x v="2"/>
  </r>
  <r>
    <s v="Sale716"/>
    <d v="2025-04-08T00:00:00"/>
    <s v="Cust1277"/>
    <x v="106"/>
    <n v="22"/>
    <x v="1"/>
    <s v="Lake Nicole"/>
    <x v="44"/>
    <s v="USA"/>
    <s v="Prod94"/>
    <s v="Vitamin E Body Lotion"/>
    <x v="2"/>
    <s v="Skincare"/>
    <x v="32"/>
    <n v="358"/>
    <n v="213"/>
    <s v="Store15"/>
    <s v="Credit Card"/>
    <n v="1810.56"/>
    <n v="4"/>
    <n v="604"/>
    <n v="0.09"/>
    <x v="0"/>
    <x v="6"/>
    <x v="10"/>
    <x v="1"/>
    <x v="1"/>
    <x v="1"/>
  </r>
  <r>
    <s v="Sale717"/>
    <d v="2024-11-29T00:00:00"/>
    <s v="Cust1077"/>
    <x v="258"/>
    <n v="29"/>
    <x v="0"/>
    <s v="North Valeriemouth"/>
    <x v="1"/>
    <s v="USA"/>
    <s v="Prod77"/>
    <s v="Wifi Mesh Router"/>
    <x v="1"/>
    <s v="Appliances"/>
    <x v="25"/>
    <n v="481"/>
    <n v="104"/>
    <s v="Store12"/>
    <s v="Cod"/>
    <n v="1395.6096"/>
    <n v="4"/>
    <n v="453"/>
    <n v="0.25"/>
    <x v="0"/>
    <x v="9"/>
    <x v="18"/>
    <x v="2"/>
    <x v="1"/>
    <x v="0"/>
  </r>
  <r>
    <s v="Sale718"/>
    <d v="2024-12-30T00:00:00"/>
    <s v="Cust1497"/>
    <x v="386"/>
    <n v="47"/>
    <x v="1"/>
    <s v="Port William"/>
    <x v="14"/>
    <s v="USA"/>
    <s v="Prod33"/>
    <s v="Modern Wall Clock"/>
    <x v="3"/>
    <s v="Decor"/>
    <x v="9"/>
    <n v="180"/>
    <n v="305"/>
    <s v="Store9"/>
    <s v="Credit Card"/>
    <n v="1656.395"/>
    <n v="2"/>
    <n v="974"/>
    <n v="0.23"/>
    <x v="2"/>
    <x v="0"/>
    <x v="11"/>
    <x v="1"/>
    <x v="0"/>
    <x v="0"/>
  </r>
  <r>
    <s v="Sale719"/>
    <d v="2025-06-16T00:00:00"/>
    <s v="Cust1476"/>
    <x v="22"/>
    <n v="33"/>
    <x v="1"/>
    <s v="Anthonymouth"/>
    <x v="15"/>
    <s v="USA"/>
    <s v="Prod95"/>
    <s v="Sports Stopwatch Basic"/>
    <x v="0"/>
    <s v="Accessories"/>
    <x v="98"/>
    <n v="61"/>
    <n v="75"/>
    <s v="Store17"/>
    <s v="Cod"/>
    <n v="161.238"/>
    <n v="4"/>
    <n v="52"/>
    <n v="0.15"/>
    <x v="0"/>
    <x v="1"/>
    <x v="1"/>
    <x v="1"/>
    <x v="0"/>
    <x v="0"/>
  </r>
  <r>
    <s v="Sale720"/>
    <d v="2025-06-16T00:00:00"/>
    <s v="Cust1370"/>
    <x v="259"/>
    <n v="45"/>
    <x v="0"/>
    <s v="Millston"/>
    <x v="30"/>
    <s v="USA"/>
    <s v="Prod65"/>
    <s v="Adjustable Dumbbells 20Kg"/>
    <x v="0"/>
    <s v="Fitness"/>
    <x v="15"/>
    <n v="241"/>
    <n v="423"/>
    <s v="Store17"/>
    <s v="Credit Card"/>
    <n v="1574.4498000000001"/>
    <n v="3"/>
    <n v="682"/>
    <n v="0.23"/>
    <x v="0"/>
    <x v="1"/>
    <x v="1"/>
    <x v="1"/>
    <x v="0"/>
    <x v="2"/>
  </r>
  <r>
    <s v="Sale721"/>
    <d v="2024-04-02T00:00:00"/>
    <s v="Cust1177"/>
    <x v="370"/>
    <n v="55"/>
    <x v="0"/>
    <s v="Butlerberg"/>
    <x v="27"/>
    <s v="USA"/>
    <s v="Prod83"/>
    <s v="Hydrating Face Cleanser"/>
    <x v="2"/>
    <s v="Skincare"/>
    <x v="50"/>
    <n v="317"/>
    <n v="159"/>
    <s v="Store15"/>
    <s v="Credit Card"/>
    <n v="207.27930000000001"/>
    <n v="3"/>
    <n v="71"/>
    <n v="0.23"/>
    <x v="0"/>
    <x v="6"/>
    <x v="10"/>
    <x v="1"/>
    <x v="0"/>
    <x v="1"/>
  </r>
  <r>
    <s v="Sale722"/>
    <d v="2024-03-28T00:00:00"/>
    <s v="Cust1241"/>
    <x v="253"/>
    <n v="31"/>
    <x v="0"/>
    <s v="Dawsonchester"/>
    <x v="45"/>
    <s v="USA"/>
    <s v="Prod15"/>
    <s v="4K Home Projector"/>
    <x v="1"/>
    <s v="Appliances"/>
    <x v="5"/>
    <n v="465"/>
    <n v="301"/>
    <s v="Store14"/>
    <s v="Cod"/>
    <n v="24.7744"/>
    <n v="1"/>
    <n v="31"/>
    <n v="0.03"/>
    <x v="2"/>
    <x v="3"/>
    <x v="7"/>
    <x v="0"/>
    <x v="0"/>
    <x v="1"/>
  </r>
  <r>
    <s v="Sale723"/>
    <d v="2025-01-17T00:00:00"/>
    <s v="Cust1341"/>
    <x v="387"/>
    <n v="56"/>
    <x v="1"/>
    <s v="Lake Alyssaburgh"/>
    <x v="49"/>
    <s v="USA"/>
    <s v="Prod41"/>
    <s v="Yoga Exercise Mat"/>
    <x v="0"/>
    <s v="Fitness"/>
    <x v="89"/>
    <n v="313"/>
    <n v="369"/>
    <s v="Store13"/>
    <s v="Credit Card"/>
    <n v="955.54600000000005"/>
    <n v="2"/>
    <n v="556"/>
    <n v="0.21"/>
    <x v="3"/>
    <x v="7"/>
    <x v="13"/>
    <x v="1"/>
    <x v="0"/>
    <x v="3"/>
  </r>
  <r>
    <s v="Sale724"/>
    <d v="2025-04-13T00:00:00"/>
    <s v="Cust1251"/>
    <x v="242"/>
    <n v="64"/>
    <x v="0"/>
    <s v="Port Coreyfort"/>
    <x v="4"/>
    <s v="USA"/>
    <s v="Prod66"/>
    <s v="Women'S Hair Dryer Brush"/>
    <x v="2"/>
    <s v="Haircare"/>
    <x v="73"/>
    <n v="340"/>
    <n v="177"/>
    <s v="Store16"/>
    <s v="Credit Card"/>
    <n v="3030.5223999999998"/>
    <n v="4"/>
    <n v="806"/>
    <n v="0.14000000000000001"/>
    <x v="1"/>
    <x v="5"/>
    <x v="9"/>
    <x v="1"/>
    <x v="0"/>
    <x v="2"/>
  </r>
  <r>
    <s v="Sale725"/>
    <d v="2024-07-01T00:00:00"/>
    <s v="Cust1388"/>
    <x v="325"/>
    <n v="53"/>
    <x v="0"/>
    <s v="Stevensshire"/>
    <x v="6"/>
    <s v="USA"/>
    <s v="Prod71"/>
    <s v="Hair Repair Oil Treatment"/>
    <x v="2"/>
    <s v="Haircare"/>
    <x v="51"/>
    <n v="214"/>
    <n v="383"/>
    <s v="Store1"/>
    <s v="Credit Card"/>
    <n v="364.71600000000001"/>
    <n v="1"/>
    <n v="507"/>
    <n v="0.06"/>
    <x v="0"/>
    <x v="4"/>
    <x v="8"/>
    <x v="1"/>
    <x v="0"/>
    <x v="1"/>
  </r>
  <r>
    <s v="Sale726"/>
    <d v="2024-12-14T00:00:00"/>
    <s v="Cust1130"/>
    <x v="388"/>
    <n v="29"/>
    <x v="0"/>
    <s v="   Jonesbury "/>
    <x v="40"/>
    <s v="USA"/>
    <s v="Prod41"/>
    <s v="Yoga Exercise Mat"/>
    <x v="0"/>
    <s v="Fitness"/>
    <x v="89"/>
    <n v="313"/>
    <n v="369"/>
    <s v="Store11"/>
    <s v="Credit Card"/>
    <n v="84.348600000000005"/>
    <n v="3"/>
    <n v="29"/>
    <n v="0.28000000000000003"/>
    <x v="2"/>
    <x v="10"/>
    <x v="19"/>
    <x v="2"/>
    <x v="1"/>
    <x v="1"/>
  </r>
  <r>
    <s v="Sale727"/>
    <d v="2023-11-23T00:00:00"/>
    <s v="Cust1387"/>
    <x v="389"/>
    <n v="28"/>
    <x v="1"/>
    <s v="New Dawn"/>
    <x v="19"/>
    <s v="USA"/>
    <s v="Prod76"/>
    <s v="Wireless Mouse"/>
    <x v="1"/>
    <s v="Computer"/>
    <x v="3"/>
    <n v="393"/>
    <n v="320"/>
    <s v="Store4"/>
    <s v="Cod"/>
    <n v="81.673900000000003"/>
    <n v="1"/>
    <n v="106"/>
    <n v="0.02"/>
    <x v="2"/>
    <x v="0"/>
    <x v="5"/>
    <x v="2"/>
    <x v="1"/>
    <x v="2"/>
  </r>
  <r>
    <s v="Sale728"/>
    <d v="2023-10-26T00:00:00"/>
    <s v="Cust1260"/>
    <x v="217"/>
    <n v="63"/>
    <x v="1"/>
    <s v="North Jonathon"/>
    <x v="28"/>
    <s v="USA"/>
    <s v="Prod91"/>
    <s v="Women'S High Heels"/>
    <x v="4"/>
    <s v="Footwear"/>
    <x v="52"/>
    <n v="438"/>
    <n v="496"/>
    <s v="Store0"/>
    <s v="Paypal"/>
    <n v="1089.5352"/>
    <n v="4"/>
    <n v="290"/>
    <n v="0.23"/>
    <x v="3"/>
    <x v="2"/>
    <x v="6"/>
    <x v="1"/>
    <x v="0"/>
    <x v="1"/>
  </r>
  <r>
    <s v="Sale729"/>
    <d v="2023-12-03T00:00:00"/>
    <s v="Cust1156"/>
    <x v="306"/>
    <n v="46"/>
    <x v="0"/>
    <s v="East Peterbury"/>
    <x v="16"/>
    <s v="USA"/>
    <s v="Prod83"/>
    <s v="Hydrating Face Cleanser"/>
    <x v="2"/>
    <s v="Skincare"/>
    <x v="50"/>
    <n v="317"/>
    <n v="159"/>
    <s v="Store18"/>
    <s v="Cod"/>
    <n v="701.4348"/>
    <n v="2"/>
    <n v="354"/>
    <n v="0.06"/>
    <x v="3"/>
    <x v="8"/>
    <x v="14"/>
    <x v="1"/>
    <x v="0"/>
    <x v="3"/>
  </r>
  <r>
    <s v="Sale730"/>
    <d v="2024-09-19T00:00:00"/>
    <s v="Cust1385"/>
    <x v="390"/>
    <n v="60"/>
    <x v="0"/>
    <s v="Lake Brandontown"/>
    <x v="42"/>
    <s v="USA"/>
    <s v="Prod68"/>
    <s v="Wooden Nightstand"/>
    <x v="3"/>
    <s v="Furniture"/>
    <x v="88"/>
    <n v="244"/>
    <n v="130"/>
    <s v="Store14"/>
    <s v="Paypal"/>
    <n v="392.04"/>
    <n v="1"/>
    <n v="523"/>
    <n v="0.01"/>
    <x v="2"/>
    <x v="3"/>
    <x v="7"/>
    <x v="0"/>
    <x v="0"/>
    <x v="0"/>
  </r>
  <r>
    <s v="Sale731"/>
    <d v="2024-10-04T00:00:00"/>
    <s v="Cust1057"/>
    <x v="331"/>
    <n v="43"/>
    <x v="1"/>
    <s v="Morrisbury"/>
    <x v="5"/>
    <s v="USA"/>
    <s v="Prod5"/>
    <s v="Men'S Leather Belt"/>
    <x v="4"/>
    <s v="Accessories"/>
    <x v="23"/>
    <n v="261"/>
    <n v="59"/>
    <s v="Store9"/>
    <s v="Cod"/>
    <n v="2811.1181999999999"/>
    <n v="3"/>
    <n v="966"/>
    <n v="0.25"/>
    <x v="2"/>
    <x v="0"/>
    <x v="11"/>
    <x v="1"/>
    <x v="0"/>
    <x v="1"/>
  </r>
  <r>
    <s v="Sale732"/>
    <d v="2023-10-18T00:00:00"/>
    <s v="Cust1224"/>
    <x v="223"/>
    <n v="29"/>
    <x v="0"/>
    <s v="New Anthonyfurt"/>
    <x v="6"/>
    <s v="USA"/>
    <s v="Prod50"/>
    <s v="Boxing Hand Wraps"/>
    <x v="0"/>
    <s v="Fitness"/>
    <x v="57"/>
    <n v="190"/>
    <n v="260"/>
    <s v="Store17"/>
    <s v="Paypal"/>
    <n v="478.66559999999998"/>
    <n v="1"/>
    <n v="499"/>
    <n v="0.03"/>
    <x v="0"/>
    <x v="1"/>
    <x v="1"/>
    <x v="1"/>
    <x v="1"/>
    <x v="2"/>
  </r>
  <r>
    <s v="Sale733"/>
    <d v="2025-05-06T00:00:00"/>
    <s v="Cust1330"/>
    <x v="391"/>
    <n v="54"/>
    <x v="0"/>
    <s v="South Jasontown"/>
    <x v="49"/>
    <s v="USA"/>
    <s v="Prod42"/>
    <s v="Smart Home Wifi Camera"/>
    <x v="1"/>
    <s v="Accessories"/>
    <x v="63"/>
    <n v="451"/>
    <n v="389"/>
    <s v="Store6"/>
    <s v="Paypal"/>
    <n v="2881.4259999999999"/>
    <n v="4"/>
    <n v="758"/>
    <n v="0.04"/>
    <x v="3"/>
    <x v="0"/>
    <x v="16"/>
    <x v="2"/>
    <x v="0"/>
    <x v="1"/>
  </r>
  <r>
    <s v="Sale734"/>
    <d v="2024-03-20T00:00:00"/>
    <s v="Cust1198"/>
    <x v="226"/>
    <n v="54"/>
    <x v="0"/>
    <s v="Frostmouth"/>
    <x v="1"/>
    <s v="USA"/>
    <s v="Prod3"/>
    <s v="Men'S Running Jacket"/>
    <x v="4"/>
    <s v="Outerwear"/>
    <x v="58"/>
    <n v="365"/>
    <n v="452"/>
    <s v="Store2"/>
    <s v="Paypal"/>
    <n v="571.38620000000003"/>
    <n v="2"/>
    <n v="371"/>
    <n v="0.05"/>
    <x v="2"/>
    <x v="0"/>
    <x v="17"/>
    <x v="0"/>
    <x v="0"/>
    <x v="3"/>
  </r>
  <r>
    <s v="Sale735"/>
    <d v="2024-06-10T00:00:00"/>
    <s v="Cust1355"/>
    <x v="392"/>
    <n v="20"/>
    <x v="0"/>
    <s v="North Johnfurt"/>
    <x v="7"/>
    <s v="USA"/>
    <s v="Prod91"/>
    <s v="Women'S High Heels"/>
    <x v="4"/>
    <s v="Footwear"/>
    <x v="52"/>
    <n v="438"/>
    <n v="496"/>
    <s v="Store17"/>
    <s v="Cod"/>
    <n v="218.804"/>
    <n v="1"/>
    <n v="230"/>
    <n v="0.23"/>
    <x v="0"/>
    <x v="1"/>
    <x v="1"/>
    <x v="1"/>
    <x v="1"/>
    <x v="0"/>
  </r>
  <r>
    <s v="Sale736"/>
    <d v="2024-08-22T00:00:00"/>
    <s v="Cust1342"/>
    <x v="393"/>
    <n v="30"/>
    <x v="1"/>
    <s v="Amandaborough"/>
    <x v="40"/>
    <s v="USA"/>
    <s v="Prod61"/>
    <s v="Tennis Ball 3-Pack"/>
    <x v="0"/>
    <s v="Equipment"/>
    <x v="86"/>
    <n v="103"/>
    <n v="465"/>
    <s v="Store6"/>
    <s v="Cod"/>
    <n v="1419.0192"/>
    <n v="2"/>
    <n v="985"/>
    <n v="0.05"/>
    <x v="3"/>
    <x v="0"/>
    <x v="16"/>
    <x v="2"/>
    <x v="0"/>
    <x v="3"/>
  </r>
  <r>
    <s v="Sale737"/>
    <d v="2025-04-09T00:00:00"/>
    <s v="Cust1422"/>
    <x v="291"/>
    <n v="42"/>
    <x v="1"/>
    <s v="Aliciahaven"/>
    <x v="32"/>
    <s v="USA"/>
    <s v="Prod9"/>
    <s v="Adjustable Dumbbell Set"/>
    <x v="0"/>
    <s v="Fitness"/>
    <x v="93"/>
    <n v="496"/>
    <n v="323"/>
    <s v="Store4"/>
    <s v="Paypal"/>
    <n v="689.5"/>
    <n v="2"/>
    <n v="492"/>
    <n v="0.28000000000000003"/>
    <x v="2"/>
    <x v="0"/>
    <x v="5"/>
    <x v="2"/>
    <x v="0"/>
    <x v="1"/>
  </r>
  <r>
    <s v="Sale738"/>
    <d v="2024-12-31T00:00:00"/>
    <s v="Cust1364"/>
    <x v="189"/>
    <n v="58"/>
    <x v="0"/>
    <s v="Lake Johnside"/>
    <x v="28"/>
    <s v="USA"/>
    <s v="Prod46"/>
    <s v="Men'S Winter Jacket"/>
    <x v="4"/>
    <s v="Outerwear"/>
    <x v="54"/>
    <n v="167"/>
    <n v="296"/>
    <s v="Store11"/>
    <s v="Paypal"/>
    <n v="307.71359999999999"/>
    <n v="2"/>
    <n v="214"/>
    <n v="0.3"/>
    <x v="2"/>
    <x v="10"/>
    <x v="19"/>
    <x v="2"/>
    <x v="0"/>
    <x v="3"/>
  </r>
  <r>
    <s v="Sale739"/>
    <d v="2025-02-28T00:00:00"/>
    <s v="Cust1065"/>
    <x v="10"/>
    <n v="21"/>
    <x v="1"/>
    <s v="Woodmouth"/>
    <x v="8"/>
    <s v="USA"/>
    <s v="Prod20"/>
    <s v="Outdoor Sports Water Bottle"/>
    <x v="0"/>
    <s v="Accessories"/>
    <x v="42"/>
    <n v="132"/>
    <n v="275"/>
    <s v="Store8"/>
    <s v="Paypal"/>
    <n v="2277.2944000000002"/>
    <n v="4"/>
    <n v="619"/>
    <n v="0.28000000000000003"/>
    <x v="1"/>
    <x v="0"/>
    <x v="2"/>
    <x v="2"/>
    <x v="1"/>
    <x v="2"/>
  </r>
  <r>
    <s v="Sale740"/>
    <d v="2024-01-22T00:00:00"/>
    <s v="Cust1093"/>
    <x v="125"/>
    <n v="28"/>
    <x v="1"/>
    <s v="Port Travisstad"/>
    <x v="42"/>
    <s v="USA"/>
    <s v="Prod59"/>
    <s v="Men'S Hair Styling Gel"/>
    <x v="2"/>
    <s v="Haircare"/>
    <x v="4"/>
    <n v="17"/>
    <n v="399"/>
    <s v="Store11"/>
    <s v="Paypal"/>
    <n v="136.34880000000001"/>
    <n v="2"/>
    <n v="81"/>
    <n v="0.08"/>
    <x v="2"/>
    <x v="10"/>
    <x v="19"/>
    <x v="2"/>
    <x v="1"/>
    <x v="0"/>
  </r>
  <r>
    <s v="Sale741"/>
    <d v="2024-03-21T00:00:00"/>
    <s v="Cust1002"/>
    <x v="92"/>
    <n v="29"/>
    <x v="1"/>
    <s v="Kylebury"/>
    <x v="4"/>
    <s v="USA"/>
    <s v="Prod86"/>
    <s v="Kitchen Cutting Board"/>
    <x v="3"/>
    <s v="Kitchen"/>
    <x v="56"/>
    <n v="176"/>
    <n v="82"/>
    <s v="Store9"/>
    <s v="Credit Card"/>
    <n v="392.83789999999999"/>
    <n v="1"/>
    <n v="432"/>
    <n v="0.16"/>
    <x v="2"/>
    <x v="0"/>
    <x v="11"/>
    <x v="1"/>
    <x v="1"/>
    <x v="1"/>
  </r>
  <r>
    <s v="Sale742"/>
    <d v="2024-12-22T00:00:00"/>
    <s v="Cust1405"/>
    <x v="130"/>
    <n v="18"/>
    <x v="1"/>
    <s v="Garciaview"/>
    <x v="38"/>
    <s v="USA"/>
    <s v="Prod18"/>
    <s v="Women'S Denim Jeans"/>
    <x v="4"/>
    <s v="Bottoms"/>
    <x v="97"/>
    <n v="317"/>
    <n v="343"/>
    <s v="Store5"/>
    <s v="Paypal"/>
    <n v="934.32449999999994"/>
    <n v="3"/>
    <n v="439"/>
    <n v="0.09"/>
    <x v="0"/>
    <x v="0"/>
    <x v="3"/>
    <x v="0"/>
    <x v="2"/>
    <x v="0"/>
  </r>
  <r>
    <s v="Sale743"/>
    <d v="2024-04-02T00:00:00"/>
    <s v="Cust1172"/>
    <x v="394"/>
    <n v="41"/>
    <x v="1"/>
    <s v="Port Richard"/>
    <x v="35"/>
    <s v="USA"/>
    <s v="Prod79"/>
    <s v="Decorative Lamp Shade"/>
    <x v="3"/>
    <s v="Lighting"/>
    <x v="29"/>
    <n v="229"/>
    <n v="469"/>
    <s v="Store3"/>
    <s v="Credit Card"/>
    <n v="753.49019999999996"/>
    <n v="3"/>
    <n v="339"/>
    <n v="0.28999999999999998"/>
    <x v="0"/>
    <x v="0"/>
    <x v="0"/>
    <x v="0"/>
    <x v="0"/>
    <x v="3"/>
  </r>
  <r>
    <s v="Sale744"/>
    <d v="2025-01-30T00:00:00"/>
    <s v="Cust1470"/>
    <x v="44"/>
    <n v="21"/>
    <x v="1"/>
    <s v="Kanebury"/>
    <x v="21"/>
    <s v="USA"/>
    <s v="Prod79"/>
    <s v="Decorative Lamp Shade"/>
    <x v="3"/>
    <s v="Lighting"/>
    <x v="29"/>
    <n v="229"/>
    <n v="469"/>
    <s v="Store9"/>
    <s v="Cod"/>
    <n v="2681.1651999999999"/>
    <n v="4"/>
    <n v="848"/>
    <n v="0.26"/>
    <x v="2"/>
    <x v="0"/>
    <x v="11"/>
    <x v="1"/>
    <x v="1"/>
    <x v="0"/>
  </r>
  <r>
    <s v="Sale745"/>
    <d v="2025-03-31T00:00:00"/>
    <s v="Cust1192"/>
    <x v="373"/>
    <n v="26"/>
    <x v="0"/>
    <s v="Lake Samanthafort"/>
    <x v="12"/>
    <s v="USA"/>
    <s v="Prod67"/>
    <s v="Smart Led Light Strip"/>
    <x v="1"/>
    <s v="Accessories"/>
    <x v="22"/>
    <n v="349"/>
    <n v="476"/>
    <s v="Store8"/>
    <s v="Paypal"/>
    <n v="611.68039999999996"/>
    <n v="1"/>
    <n v="665"/>
    <n v="0.21"/>
    <x v="1"/>
    <x v="0"/>
    <x v="2"/>
    <x v="2"/>
    <x v="1"/>
    <x v="0"/>
  </r>
  <r>
    <s v="Sale746"/>
    <d v="2025-01-30T00:00:00"/>
    <s v="Cust1099"/>
    <x v="178"/>
    <n v="35"/>
    <x v="0"/>
    <s v="South Dustin"/>
    <x v="3"/>
    <s v="USA"/>
    <s v="Prod24"/>
    <s v="Foldable Camping Chair"/>
    <x v="0"/>
    <s v="Outdoor"/>
    <x v="10"/>
    <n v="166"/>
    <n v="340"/>
    <s v="Store7"/>
    <s v="Paypal"/>
    <n v="317.32470000000001"/>
    <n v="1"/>
    <n v="412"/>
    <n v="0.08"/>
    <x v="2"/>
    <x v="0"/>
    <x v="4"/>
    <x v="2"/>
    <x v="0"/>
    <x v="2"/>
  </r>
  <r>
    <s v="Sale747"/>
    <d v="2025-09-16T00:00:00"/>
    <s v="Cust1122"/>
    <x v="395"/>
    <n v="50"/>
    <x v="0"/>
    <s v="Kathrynport"/>
    <x v="29"/>
    <s v="USA"/>
    <s v="Prod94"/>
    <s v="Vitamin E Body Lotion"/>
    <x v="2"/>
    <s v="Skincare"/>
    <x v="32"/>
    <n v="358"/>
    <n v="213"/>
    <s v="Store1"/>
    <s v="Cod"/>
    <n v="119.7855"/>
    <n v="1"/>
    <n v="126"/>
    <n v="0.23"/>
    <x v="0"/>
    <x v="4"/>
    <x v="8"/>
    <x v="1"/>
    <x v="0"/>
    <x v="1"/>
  </r>
  <r>
    <s v="Sale748"/>
    <d v="2025-09-17T00:00:00"/>
    <s v="Cust1198"/>
    <x v="226"/>
    <n v="54"/>
    <x v="0"/>
    <s v="Frostmouth"/>
    <x v="1"/>
    <s v="USA"/>
    <s v="Prod67"/>
    <s v="Smart Led Light Strip"/>
    <x v="1"/>
    <s v="Accessories"/>
    <x v="22"/>
    <n v="349"/>
    <n v="476"/>
    <s v="Store10"/>
    <s v="Cod"/>
    <n v="1951.7436"/>
    <n v="4"/>
    <n v="602"/>
    <n v="0.05"/>
    <x v="3"/>
    <x v="4"/>
    <x v="15"/>
    <x v="2"/>
    <x v="0"/>
    <x v="3"/>
  </r>
  <r>
    <s v="Sale749"/>
    <d v="2025-10-11T00:00:00"/>
    <s v="Cust1325"/>
    <x v="87"/>
    <n v="60"/>
    <x v="0"/>
    <s v="East Matthew"/>
    <x v="18"/>
    <s v="USA"/>
    <s v="Prod82"/>
    <s v="Fitness Resistance Bands"/>
    <x v="0"/>
    <s v="Fitness"/>
    <x v="74"/>
    <n v="153"/>
    <n v="281"/>
    <s v="Store3"/>
    <s v="Cod"/>
    <n v="1316.2085999999999"/>
    <n v="3"/>
    <n v="448"/>
    <n v="0.19"/>
    <x v="0"/>
    <x v="0"/>
    <x v="0"/>
    <x v="0"/>
    <x v="0"/>
    <x v="3"/>
  </r>
  <r>
    <s v="Sale750"/>
    <d v="2025-05-01T00:00:00"/>
    <s v="Cust1248"/>
    <x v="200"/>
    <n v="19"/>
    <x v="0"/>
    <s v="Lake Timothy"/>
    <x v="8"/>
    <s v="USA"/>
    <s v="Prod34"/>
    <s v="Gaming Mechanical Keyboard"/>
    <x v="1"/>
    <s v="Computer"/>
    <x v="13"/>
    <n v="419"/>
    <n v="86"/>
    <s v="Store3"/>
    <s v="Cod"/>
    <n v="101.2608"/>
    <n v="3"/>
    <n v="35"/>
    <n v="0.02"/>
    <x v="0"/>
    <x v="0"/>
    <x v="0"/>
    <x v="0"/>
    <x v="1"/>
    <x v="0"/>
  </r>
  <r>
    <s v="Sale751"/>
    <d v="2025-03-24T00:00:00"/>
    <s v="Cust1330"/>
    <x v="391"/>
    <n v="54"/>
    <x v="0"/>
    <s v="South Jasontown"/>
    <x v="49"/>
    <s v="USA"/>
    <s v="Prod72"/>
    <s v="Professional Jump Rope"/>
    <x v="0"/>
    <s v="Fitness"/>
    <x v="18"/>
    <n v="478"/>
    <n v="300"/>
    <s v="Store11"/>
    <s v="Cod"/>
    <n v="1375.2876000000001"/>
    <n v="2"/>
    <n v="839"/>
    <n v="0.04"/>
    <x v="2"/>
    <x v="10"/>
    <x v="19"/>
    <x v="2"/>
    <x v="0"/>
    <x v="1"/>
  </r>
  <r>
    <s v="Sale752"/>
    <d v="2024-11-02T00:00:00"/>
    <s v="Cust1089"/>
    <x v="267"/>
    <n v="43"/>
    <x v="0"/>
    <s v="New Gabrielleville"/>
    <x v="18"/>
    <s v="USA"/>
    <s v="Prod59"/>
    <s v="Men'S Hair Styling Gel"/>
    <x v="2"/>
    <s v="Haircare"/>
    <x v="4"/>
    <n v="17"/>
    <n v="399"/>
    <s v="Store6"/>
    <s v="Paypal"/>
    <n v="2569.1024000000002"/>
    <n v="4"/>
    <n v="868"/>
    <n v="0.18"/>
    <x v="3"/>
    <x v="0"/>
    <x v="16"/>
    <x v="2"/>
    <x v="0"/>
    <x v="1"/>
  </r>
  <r>
    <s v="Sale753"/>
    <d v="2024-10-26T00:00:00"/>
    <s v="Cust1196"/>
    <x v="379"/>
    <n v="18"/>
    <x v="1"/>
    <s v="West John"/>
    <x v="41"/>
    <s v="USA"/>
    <s v="Prod39"/>
    <s v="Portable Power Bank"/>
    <x v="1"/>
    <s v="Mobile"/>
    <x v="11"/>
    <n v="326"/>
    <n v="301"/>
    <s v="Store17"/>
    <s v="Credit Card"/>
    <n v="467.91"/>
    <n v="1"/>
    <n v="624"/>
    <n v="0.26"/>
    <x v="0"/>
    <x v="1"/>
    <x v="1"/>
    <x v="1"/>
    <x v="2"/>
    <x v="1"/>
  </r>
  <r>
    <s v="Sale754"/>
    <d v="2024-09-11T00:00:00"/>
    <s v="Cust1177"/>
    <x v="370"/>
    <n v="55"/>
    <x v="0"/>
    <s v="Butlerberg"/>
    <x v="27"/>
    <s v="USA"/>
    <s v="Prod42"/>
    <s v="Smart Home Wifi Camera"/>
    <x v="1"/>
    <s v="Accessories"/>
    <x v="63"/>
    <n v="451"/>
    <n v="389"/>
    <s v="Store14"/>
    <s v="Paypal"/>
    <n v="999.59199999999998"/>
    <n v="2"/>
    <n v="568"/>
    <n v="0.25"/>
    <x v="2"/>
    <x v="3"/>
    <x v="7"/>
    <x v="0"/>
    <x v="0"/>
    <x v="1"/>
  </r>
  <r>
    <s v="Sale755"/>
    <d v="2024-07-10T00:00:00"/>
    <s v="Cust1323"/>
    <x v="161"/>
    <n v="64"/>
    <x v="1"/>
    <s v="Whiteport"/>
    <x v="29"/>
    <s v="USA"/>
    <s v="Prod31"/>
    <s v="Basketball"/>
    <x v="0"/>
    <s v="Team Sports"/>
    <x v="45"/>
    <n v="204"/>
    <n v="281"/>
    <s v="Store18"/>
    <s v="Credit Card"/>
    <n v="1088.1378"/>
    <n v="2"/>
    <n v="672"/>
    <n v="0.12"/>
    <x v="3"/>
    <x v="8"/>
    <x v="14"/>
    <x v="1"/>
    <x v="0"/>
    <x v="1"/>
  </r>
  <r>
    <s v="Sale756"/>
    <d v="2025-05-09T00:00:00"/>
    <s v="Cust1206"/>
    <x v="269"/>
    <n v="26"/>
    <x v="1"/>
    <s v="Brownshire"/>
    <x v="3"/>
    <s v="USA"/>
    <s v="Prod6"/>
    <s v="Herbal Face Moisturizer"/>
    <x v="2"/>
    <s v="Skincare"/>
    <x v="96"/>
    <n v="313"/>
    <n v="350"/>
    <s v="Store7"/>
    <s v="Paypal"/>
    <n v="407.57679999999999"/>
    <n v="2"/>
    <n v="258"/>
    <n v="0.19"/>
    <x v="2"/>
    <x v="0"/>
    <x v="4"/>
    <x v="2"/>
    <x v="1"/>
    <x v="2"/>
  </r>
  <r>
    <s v="Sale757"/>
    <d v="2024-07-02T00:00:00"/>
    <s v="Cust1204"/>
    <x v="327"/>
    <n v="52"/>
    <x v="0"/>
    <s v="New Dianebury"/>
    <x v="45"/>
    <s v="USA"/>
    <s v="Prod98"/>
    <s v="Portable Bluetooth Speaker"/>
    <x v="1"/>
    <s v="Audio"/>
    <x v="24"/>
    <n v="432"/>
    <n v="73"/>
    <s v="Store19"/>
    <s v="Paypal"/>
    <n v="821.92160000000001"/>
    <n v="4"/>
    <n v="281"/>
    <n v="0.21"/>
    <x v="3"/>
    <x v="0"/>
    <x v="12"/>
    <x v="2"/>
    <x v="0"/>
    <x v="1"/>
  </r>
  <r>
    <s v="Sale758"/>
    <d v="2024-06-27T00:00:00"/>
    <s v="Cust1316"/>
    <x v="213"/>
    <n v="34"/>
    <x v="0"/>
    <s v="Lake James"/>
    <x v="33"/>
    <s v="USA"/>
    <s v="Prod20"/>
    <s v="Outdoor Sports Water Bottle"/>
    <x v="0"/>
    <s v="Accessories"/>
    <x v="42"/>
    <n v="132"/>
    <n v="275"/>
    <s v="Store11"/>
    <s v="Cod"/>
    <n v="175.85310000000001"/>
    <n v="1"/>
    <n v="202"/>
    <n v="0.27"/>
    <x v="2"/>
    <x v="10"/>
    <x v="19"/>
    <x v="2"/>
    <x v="0"/>
    <x v="0"/>
  </r>
  <r>
    <s v="Sale759"/>
    <d v="2023-11-13T00:00:00"/>
    <s v="Cust1271"/>
    <x v="396"/>
    <n v="64"/>
    <x v="0"/>
    <s v="North Stephanie"/>
    <x v="48"/>
    <s v="USA"/>
    <s v="Prod74"/>
    <s v="Bluetooth Car Audio System"/>
    <x v="1"/>
    <s v="Audio"/>
    <x v="1"/>
    <n v="404"/>
    <n v="159"/>
    <s v="Store5"/>
    <s v="Paypal"/>
    <n v="366.95339999999999"/>
    <n v="1"/>
    <n v="371"/>
    <n v="0.13"/>
    <x v="0"/>
    <x v="0"/>
    <x v="3"/>
    <x v="0"/>
    <x v="0"/>
    <x v="1"/>
  </r>
  <r>
    <s v="Sale760"/>
    <d v="2024-02-19T00:00:00"/>
    <s v="Cust1005"/>
    <x v="397"/>
    <n v="24"/>
    <x v="0"/>
    <s v="East Amandamouth"/>
    <x v="47"/>
    <s v="USA"/>
    <s v="Prod61"/>
    <s v="Tennis Ball 3-Pack"/>
    <x v="0"/>
    <s v="Equipment"/>
    <x v="86"/>
    <n v="103"/>
    <n v="465"/>
    <s v="Store12"/>
    <s v="Credit Card"/>
    <n v="2574.9856"/>
    <n v="4"/>
    <n v="732"/>
    <n v="0.01"/>
    <x v="0"/>
    <x v="9"/>
    <x v="18"/>
    <x v="2"/>
    <x v="1"/>
    <x v="3"/>
  </r>
  <r>
    <s v="Sale761"/>
    <d v="2024-03-20T00:00:00"/>
    <s v="Cust1165"/>
    <x v="254"/>
    <n v="47"/>
    <x v="1"/>
    <s v="Carolview"/>
    <x v="49"/>
    <s v="USA"/>
    <s v="Prod78"/>
    <s v="Essential Oil Diffuser"/>
    <x v="3"/>
    <s v="Decor"/>
    <x v="36"/>
    <n v="325"/>
    <n v="400"/>
    <s v="Store1"/>
    <s v="Paypal"/>
    <n v="1306.4175"/>
    <n v="3"/>
    <n v="468"/>
    <n v="0.12"/>
    <x v="0"/>
    <x v="4"/>
    <x v="8"/>
    <x v="1"/>
    <x v="0"/>
    <x v="1"/>
  </r>
  <r>
    <s v="Sale762"/>
    <d v="2024-03-09T00:00:00"/>
    <s v="Cust1001"/>
    <x v="281"/>
    <n v="26"/>
    <x v="1"/>
    <s v="Phillipsmouth"/>
    <x v="16"/>
    <s v="USA"/>
    <s v="Prod67"/>
    <s v="Smart Led Light Strip"/>
    <x v="1"/>
    <s v="Accessories"/>
    <x v="22"/>
    <n v="349"/>
    <n v="476"/>
    <s v="Store0"/>
    <s v="Cod"/>
    <n v="835.84799999999996"/>
    <n v="1"/>
    <n v="929"/>
    <n v="7.0000000000000007E-2"/>
    <x v="3"/>
    <x v="2"/>
    <x v="6"/>
    <x v="1"/>
    <x v="1"/>
    <x v="1"/>
  </r>
  <r>
    <s v="Sale763"/>
    <d v="2024-07-26T00:00:00"/>
    <s v="Cust1101"/>
    <x v="209"/>
    <n v="29"/>
    <x v="0"/>
    <s v="Singletonmouth"/>
    <x v="39"/>
    <s v="USA"/>
    <s v="Prod4"/>
    <s v="Women'S Yoga Pants"/>
    <x v="4"/>
    <s v="Bottoms"/>
    <x v="83"/>
    <n v="306"/>
    <n v="487"/>
    <s v="Store18"/>
    <s v="Paypal"/>
    <n v="612.56039999999996"/>
    <n v="3"/>
    <n v="217"/>
    <n v="0.1"/>
    <x v="3"/>
    <x v="8"/>
    <x v="14"/>
    <x v="1"/>
    <x v="1"/>
    <x v="0"/>
  </r>
  <r>
    <s v="Sale764"/>
    <d v="2025-03-29T00:00:00"/>
    <s v="Cust1405"/>
    <x v="130"/>
    <n v="18"/>
    <x v="1"/>
    <s v="Garciaview"/>
    <x v="38"/>
    <s v="USA"/>
    <s v="Prod24"/>
    <s v="Foldable Camping Chair"/>
    <x v="0"/>
    <s v="Outdoor"/>
    <x v="10"/>
    <n v="166"/>
    <n v="340"/>
    <s v="Store3"/>
    <s v="Credit Card"/>
    <n v="271.59300000000002"/>
    <n v="1"/>
    <n v="388"/>
    <n v="0.06"/>
    <x v="0"/>
    <x v="0"/>
    <x v="0"/>
    <x v="0"/>
    <x v="2"/>
    <x v="0"/>
  </r>
  <r>
    <s v="Sale765"/>
    <d v="2025-03-02T00:00:00"/>
    <s v="Cust1476"/>
    <x v="22"/>
    <n v="33"/>
    <x v="1"/>
    <s v="Anthonymouth"/>
    <x v="15"/>
    <s v="USA"/>
    <s v="Prod18"/>
    <s v="Women'S Denim Jeans"/>
    <x v="4"/>
    <s v="Bottoms"/>
    <x v="97"/>
    <n v="317"/>
    <n v="343"/>
    <s v="Store6"/>
    <s v="Credit Card"/>
    <n v="573.61919999999998"/>
    <n v="4"/>
    <n v="186"/>
    <n v="0.3"/>
    <x v="3"/>
    <x v="0"/>
    <x v="16"/>
    <x v="2"/>
    <x v="0"/>
    <x v="0"/>
  </r>
  <r>
    <s v="Sale766"/>
    <d v="2024-06-11T00:00:00"/>
    <s v="Cust1296"/>
    <x v="270"/>
    <n v="28"/>
    <x v="1"/>
    <s v="South David"/>
    <x v="35"/>
    <s v="USA"/>
    <s v="Prod40"/>
    <s v="Noise-Canceling Headphones"/>
    <x v="1"/>
    <s v="Audio"/>
    <x v="43"/>
    <n v="39"/>
    <n v="378"/>
    <s v="Store8"/>
    <s v="Cod"/>
    <n v="1900.2672"/>
    <n v="4"/>
    <n v="609"/>
    <n v="0.23"/>
    <x v="1"/>
    <x v="0"/>
    <x v="2"/>
    <x v="2"/>
    <x v="1"/>
    <x v="3"/>
  </r>
  <r>
    <s v="Sale767"/>
    <d v="2024-05-22T00:00:00"/>
    <s v="Cust1437"/>
    <x v="167"/>
    <n v="47"/>
    <x v="1"/>
    <s v="East Davidmouth"/>
    <x v="21"/>
    <s v="USA"/>
    <s v="Prod33"/>
    <s v="Modern Wall Clock"/>
    <x v="3"/>
    <s v="Decor"/>
    <x v="9"/>
    <n v="180"/>
    <n v="305"/>
    <s v="Store11"/>
    <s v="Paypal"/>
    <n v="654.0489"/>
    <n v="1"/>
    <n v="828"/>
    <n v="0.22"/>
    <x v="2"/>
    <x v="10"/>
    <x v="19"/>
    <x v="2"/>
    <x v="0"/>
    <x v="1"/>
  </r>
  <r>
    <s v="Sale768"/>
    <d v="2024-07-13T00:00:00"/>
    <s v="Cust1176"/>
    <x v="71"/>
    <n v="48"/>
    <x v="0"/>
    <s v="Anabury"/>
    <x v="1"/>
    <s v="USA"/>
    <s v="Prod83"/>
    <s v="Hydrating Face Cleanser"/>
    <x v="2"/>
    <s v="Skincare"/>
    <x v="50"/>
    <n v="317"/>
    <n v="159"/>
    <s v="Store0"/>
    <s v="Paypal"/>
    <n v="230.88040000000001"/>
    <n v="1"/>
    <n v="304"/>
    <n v="0.21"/>
    <x v="3"/>
    <x v="2"/>
    <x v="6"/>
    <x v="1"/>
    <x v="0"/>
    <x v="2"/>
  </r>
  <r>
    <s v="Sale769"/>
    <d v="2025-09-02T00:00:00"/>
    <s v="Cust1104"/>
    <x v="252"/>
    <n v="64"/>
    <x v="0"/>
    <s v="South Jenniferville"/>
    <x v="36"/>
    <s v="USA"/>
    <s v="Prod37"/>
    <s v="Men'S Casual Sneakers"/>
    <x v="4"/>
    <s v="Footwear"/>
    <x v="92"/>
    <n v="353"/>
    <n v="214"/>
    <s v="Store6"/>
    <s v="Cod"/>
    <n v="629.36519999999996"/>
    <n v="2"/>
    <n v="366"/>
    <n v="0.24"/>
    <x v="3"/>
    <x v="0"/>
    <x v="16"/>
    <x v="2"/>
    <x v="0"/>
    <x v="2"/>
  </r>
  <r>
    <s v="Sale770"/>
    <d v="2025-04-15T00:00:00"/>
    <s v="Cust1069"/>
    <x v="181"/>
    <n v="24"/>
    <x v="1"/>
    <s v="North Cynthiatown"/>
    <x v="19"/>
    <s v="USA"/>
    <s v="Prod25"/>
    <s v="Women'S Scarf Set"/>
    <x v="4"/>
    <s v="Accessories"/>
    <x v="60"/>
    <n v="174"/>
    <n v="268"/>
    <s v="Store17"/>
    <s v="Credit Card"/>
    <n v="2148.8544000000002"/>
    <n v="3"/>
    <n v="853"/>
    <n v="0.14000000000000001"/>
    <x v="0"/>
    <x v="1"/>
    <x v="1"/>
    <x v="1"/>
    <x v="1"/>
    <x v="1"/>
  </r>
  <r>
    <s v="Sale771"/>
    <d v="2025-04-05T00:00:00"/>
    <s v="Cust1247"/>
    <x v="398"/>
    <n v="32"/>
    <x v="0"/>
    <s v="Mikehaven"/>
    <x v="21"/>
    <s v="USA"/>
    <s v="Prod10"/>
    <s v="Ceramic Kitchen Bowl Set"/>
    <x v="3"/>
    <s v="Kitchen"/>
    <x v="31"/>
    <n v="299"/>
    <n v="308"/>
    <s v="Store4"/>
    <s v="Credit Card"/>
    <n v="629.96500000000003"/>
    <n v="1"/>
    <n v="768"/>
    <n v="0.16"/>
    <x v="2"/>
    <x v="0"/>
    <x v="5"/>
    <x v="2"/>
    <x v="0"/>
    <x v="1"/>
  </r>
  <r>
    <s v="Sale772"/>
    <d v="2023-11-24T00:00:00"/>
    <s v="Cust1350"/>
    <x v="399"/>
    <n v="26"/>
    <x v="0"/>
    <s v="Lake Allisonborough"/>
    <x v="9"/>
    <s v="USA"/>
    <s v="Prod92"/>
    <s v="Microwave Oven"/>
    <x v="3"/>
    <s v="Appliances"/>
    <x v="80"/>
    <n v="447"/>
    <n v="191"/>
    <s v="Store19"/>
    <s v="Cod"/>
    <n v="624.49519999999995"/>
    <n v="2"/>
    <n v="319"/>
    <n v="0.18"/>
    <x v="3"/>
    <x v="0"/>
    <x v="12"/>
    <x v="2"/>
    <x v="1"/>
    <x v="2"/>
  </r>
  <r>
    <s v="Sale773"/>
    <d v="2025-01-26T00:00:00"/>
    <s v="Cust1049"/>
    <x v="183"/>
    <n v="45"/>
    <x v="1"/>
    <s v="New Amy"/>
    <x v="31"/>
    <s v="USA"/>
    <s v="Prod76"/>
    <s v="Wireless Mouse"/>
    <x v="1"/>
    <s v="Computer"/>
    <x v="3"/>
    <n v="393"/>
    <n v="320"/>
    <s v="Store2"/>
    <s v="Paypal"/>
    <n v="1383.2583999999999"/>
    <n v="4"/>
    <n v="402"/>
    <n v="0.02"/>
    <x v="2"/>
    <x v="0"/>
    <x v="17"/>
    <x v="0"/>
    <x v="0"/>
    <x v="0"/>
  </r>
  <r>
    <s v="Sale774"/>
    <d v="2025-05-27T00:00:00"/>
    <s v="Cust1408"/>
    <x v="55"/>
    <n v="36"/>
    <x v="0"/>
    <s v="Port Joshuaville"/>
    <x v="19"/>
    <s v="USA"/>
    <s v="Prod84"/>
    <s v="Wooden Bookshelf"/>
    <x v="3"/>
    <s v="Furniture"/>
    <x v="94"/>
    <n v="388"/>
    <n v="208"/>
    <s v="Store17"/>
    <s v="Cod"/>
    <n v="2081.9225999999999"/>
    <n v="3"/>
    <n v="846"/>
    <n v="0.14000000000000001"/>
    <x v="0"/>
    <x v="1"/>
    <x v="1"/>
    <x v="1"/>
    <x v="0"/>
    <x v="0"/>
  </r>
  <r>
    <s v="Sale775"/>
    <d v="2025-06-13T00:00:00"/>
    <s v="Cust1168"/>
    <x v="63"/>
    <n v="36"/>
    <x v="1"/>
    <s v="Robertview"/>
    <x v="26"/>
    <s v="USA"/>
    <s v="Prod94"/>
    <s v="Vitamin E Body Lotion"/>
    <x v="2"/>
    <s v="Skincare"/>
    <x v="32"/>
    <n v="358"/>
    <n v="213"/>
    <s v="Store14"/>
    <s v="Cod"/>
    <n v="251.04419999999999"/>
    <n v="1"/>
    <n v="270"/>
    <n v="0.18"/>
    <x v="2"/>
    <x v="3"/>
    <x v="7"/>
    <x v="0"/>
    <x v="0"/>
    <x v="1"/>
  </r>
  <r>
    <s v="Sale776"/>
    <d v="2024-06-29T00:00:00"/>
    <s v="Cust1241"/>
    <x v="253"/>
    <n v="31"/>
    <x v="0"/>
    <s v="Dawsonchester"/>
    <x v="45"/>
    <s v="USA"/>
    <s v="Prod20"/>
    <s v="Outdoor Sports Water Bottle"/>
    <x v="0"/>
    <s v="Accessories"/>
    <x v="42"/>
    <n v="132"/>
    <n v="275"/>
    <s v="Store4"/>
    <s v="Cod"/>
    <n v="1936.7025000000001"/>
    <n v="3"/>
    <n v="909"/>
    <n v="7.0000000000000007E-2"/>
    <x v="2"/>
    <x v="0"/>
    <x v="5"/>
    <x v="2"/>
    <x v="0"/>
    <x v="1"/>
  </r>
  <r>
    <s v="Sale777"/>
    <d v="2024-02-09T00:00:00"/>
    <s v="Cust1363"/>
    <x v="400"/>
    <n v="23"/>
    <x v="0"/>
    <s v="Murphytown"/>
    <x v="31"/>
    <s v="USA"/>
    <s v="Prod91"/>
    <s v="Women'S High Heels"/>
    <x v="4"/>
    <s v="Footwear"/>
    <x v="52"/>
    <n v="438"/>
    <n v="496"/>
    <s v="Store12"/>
    <s v="Cod"/>
    <n v="363.09980000000002"/>
    <n v="2"/>
    <n v="230"/>
    <n v="0.28999999999999998"/>
    <x v="0"/>
    <x v="9"/>
    <x v="18"/>
    <x v="2"/>
    <x v="1"/>
    <x v="3"/>
  </r>
  <r>
    <s v="Sale778"/>
    <d v="2024-06-08T00:00:00"/>
    <s v="Cust1037"/>
    <x v="64"/>
    <n v="27"/>
    <x v="1"/>
    <s v="Brendastad"/>
    <x v="34"/>
    <s v="USA"/>
    <s v="Prod78"/>
    <s v="Essential Oil Diffuser"/>
    <x v="3"/>
    <s v="Decor"/>
    <x v="36"/>
    <n v="325"/>
    <n v="400"/>
    <s v="Store15"/>
    <s v="Paypal"/>
    <n v="1247.4552000000001"/>
    <n v="3"/>
    <n v="442"/>
    <n v="0.21"/>
    <x v="0"/>
    <x v="6"/>
    <x v="10"/>
    <x v="1"/>
    <x v="1"/>
    <x v="4"/>
  </r>
  <r>
    <s v="Sale779"/>
    <d v="2024-04-04T00:00:00"/>
    <s v="Cust1239"/>
    <x v="19"/>
    <n v="58"/>
    <x v="1"/>
    <s v="Zamoraborough"/>
    <x v="8"/>
    <s v="USA"/>
    <s v="Prod86"/>
    <s v="Kitchen Cutting Board"/>
    <x v="3"/>
    <s v="Kitchen"/>
    <x v="56"/>
    <n v="176"/>
    <n v="82"/>
    <s v="Store3"/>
    <s v="Credit Card"/>
    <n v="1228.8078"/>
    <n v="3"/>
    <n v="414"/>
    <n v="0.06"/>
    <x v="0"/>
    <x v="0"/>
    <x v="0"/>
    <x v="0"/>
    <x v="0"/>
    <x v="1"/>
  </r>
  <r>
    <s v="Sale780"/>
    <d v="2024-07-04T00:00:00"/>
    <s v="Cust1496"/>
    <x v="110"/>
    <n v="56"/>
    <x v="0"/>
    <s v="North Seanfurt"/>
    <x v="31"/>
    <s v="USA"/>
    <s v="Prod89"/>
    <s v="Face Foundation Kit"/>
    <x v="2"/>
    <s v="Makeup"/>
    <x v="41"/>
    <n v="183"/>
    <n v="457"/>
    <s v="Store14"/>
    <s v="Paypal"/>
    <n v="261.58"/>
    <n v="4"/>
    <n v="80"/>
    <n v="0.01"/>
    <x v="2"/>
    <x v="3"/>
    <x v="7"/>
    <x v="0"/>
    <x v="0"/>
    <x v="3"/>
  </r>
  <r>
    <s v="Sale781"/>
    <d v="2024-05-21T00:00:00"/>
    <s v="Cust1495"/>
    <x v="179"/>
    <n v="23"/>
    <x v="1"/>
    <s v="Bryanmouth"/>
    <x v="37"/>
    <s v="USA"/>
    <s v="Prod40"/>
    <s v="Noise-Canceling Headphones"/>
    <x v="1"/>
    <s v="Audio"/>
    <x v="43"/>
    <n v="39"/>
    <n v="378"/>
    <s v="Store12"/>
    <s v="Credit Card"/>
    <n v="368.83280000000002"/>
    <n v="4"/>
    <n v="95"/>
    <n v="0.18"/>
    <x v="0"/>
    <x v="9"/>
    <x v="18"/>
    <x v="2"/>
    <x v="1"/>
    <x v="3"/>
  </r>
  <r>
    <s v="Sale782"/>
    <d v="2025-04-12T00:00:00"/>
    <s v="Cust1416"/>
    <x v="51"/>
    <n v="46"/>
    <x v="0"/>
    <s v="Marthaborough"/>
    <x v="18"/>
    <s v="USA"/>
    <s v="Prod98"/>
    <s v="Portable Bluetooth Speaker"/>
    <x v="1"/>
    <s v="Audio"/>
    <x v="24"/>
    <n v="432"/>
    <n v="73"/>
    <s v="Store7"/>
    <s v="Cod"/>
    <n v="312.67360000000002"/>
    <n v="4"/>
    <n v="107"/>
    <n v="0.03"/>
    <x v="2"/>
    <x v="0"/>
    <x v="4"/>
    <x v="2"/>
    <x v="0"/>
    <x v="1"/>
  </r>
  <r>
    <s v="Sale783"/>
    <d v="2025-05-17T00:00:00"/>
    <s v="Cust1474"/>
    <x v="401"/>
    <n v="32"/>
    <x v="1"/>
    <s v="East Christopherhaven"/>
    <x v="34"/>
    <s v="USA"/>
    <s v="Prod99"/>
    <s v="Stainless Steel Cookware Set"/>
    <x v="3"/>
    <s v="Kitchen"/>
    <x v="8"/>
    <n v="201"/>
    <n v="146"/>
    <s v="Store18"/>
    <s v="Cod"/>
    <n v="846.9846"/>
    <n v="1"/>
    <n v="873"/>
    <n v="0.27"/>
    <x v="3"/>
    <x v="8"/>
    <x v="14"/>
    <x v="1"/>
    <x v="0"/>
    <x v="1"/>
  </r>
  <r>
    <s v="Sale784"/>
    <d v="2025-04-17T00:00:00"/>
    <s v="Cust1377"/>
    <x v="145"/>
    <n v="39"/>
    <x v="1"/>
    <s v="Nathanshire"/>
    <x v="17"/>
    <s v="USA"/>
    <s v="Prod70"/>
    <s v="Kitchen Storage Rack"/>
    <x v="3"/>
    <s v="Storage"/>
    <x v="7"/>
    <n v="138"/>
    <n v="89"/>
    <s v="Store18"/>
    <s v="Cod"/>
    <n v="823.27499999999998"/>
    <n v="1"/>
    <n v="915"/>
    <n v="0.03"/>
    <x v="3"/>
    <x v="8"/>
    <x v="14"/>
    <x v="1"/>
    <x v="0"/>
    <x v="0"/>
  </r>
  <r>
    <s v="Sale785"/>
    <d v="2023-12-19T00:00:00"/>
    <s v="Cust1049"/>
    <x v="183"/>
    <n v="45"/>
    <x v="1"/>
    <s v="New Amy"/>
    <x v="31"/>
    <s v="USA"/>
    <s v="Prod73"/>
    <s v="Shin Guards – Adult"/>
    <x v="0"/>
    <s v="Team Sports"/>
    <x v="78"/>
    <n v="107"/>
    <n v="359"/>
    <s v="Store13"/>
    <s v="Credit Card"/>
    <n v="1646.3879999999999"/>
    <n v="4"/>
    <n v="457"/>
    <n v="0.1"/>
    <x v="3"/>
    <x v="7"/>
    <x v="13"/>
    <x v="1"/>
    <x v="0"/>
    <x v="0"/>
  </r>
  <r>
    <s v="Sale786"/>
    <d v="2024-11-06T00:00:00"/>
    <s v="Cust1292"/>
    <x v="402"/>
    <n v="30"/>
    <x v="0"/>
    <s v="Danielland"/>
    <x v="46"/>
    <s v="USA"/>
    <s v="Prod99"/>
    <s v="Stainless Steel Cookware Set"/>
    <x v="3"/>
    <s v="Kitchen"/>
    <x v="8"/>
    <n v="201"/>
    <n v="146"/>
    <s v="Store3"/>
    <s v="Paypal"/>
    <n v="1759.9428"/>
    <n v="3"/>
    <n v="762"/>
    <n v="0.1"/>
    <x v="0"/>
    <x v="0"/>
    <x v="0"/>
    <x v="0"/>
    <x v="0"/>
    <x v="2"/>
  </r>
  <r>
    <s v="Sale787"/>
    <d v="2025-05-16T00:00:00"/>
    <s v="Cust1177"/>
    <x v="370"/>
    <n v="55"/>
    <x v="0"/>
    <s v="Butlerberg"/>
    <x v="27"/>
    <s v="USA"/>
    <s v="Prod37"/>
    <s v="Men'S Casual Sneakers"/>
    <x v="4"/>
    <s v="Footwear"/>
    <x v="92"/>
    <n v="353"/>
    <n v="214"/>
    <s v="Store19"/>
    <s v="Credit Card"/>
    <n v="427.58760000000001"/>
    <n v="4"/>
    <n v="123"/>
    <n v="0.23"/>
    <x v="3"/>
    <x v="0"/>
    <x v="12"/>
    <x v="2"/>
    <x v="0"/>
    <x v="1"/>
  </r>
  <r>
    <s v="Sale788"/>
    <d v="2025-05-01T00:00:00"/>
    <s v="Cust1475"/>
    <x v="403"/>
    <n v="18"/>
    <x v="1"/>
    <s v="Lake Michael"/>
    <x v="1"/>
    <s v="USA"/>
    <s v="Prod73"/>
    <s v="Shin Guards – Adult"/>
    <x v="0"/>
    <s v="Team Sports"/>
    <x v="78"/>
    <n v="107"/>
    <n v="359"/>
    <s v="Store4"/>
    <s v="Cod"/>
    <n v="2168.64"/>
    <n v="4"/>
    <n v="753"/>
    <n v="0.13"/>
    <x v="2"/>
    <x v="0"/>
    <x v="5"/>
    <x v="2"/>
    <x v="2"/>
    <x v="1"/>
  </r>
  <r>
    <s v="Sale789"/>
    <d v="2024-02-03T00:00:00"/>
    <s v="Cust1370"/>
    <x v="259"/>
    <n v="45"/>
    <x v="0"/>
    <s v="Millston"/>
    <x v="30"/>
    <s v="USA"/>
    <s v="Prod5"/>
    <s v="Men'S Leather Belt"/>
    <x v="4"/>
    <s v="Accessories"/>
    <x v="23"/>
    <n v="261"/>
    <n v="59"/>
    <s v="Store5"/>
    <s v="Credit Card"/>
    <n v="1245.1189999999999"/>
    <n v="2"/>
    <n v="788"/>
    <n v="0.28000000000000003"/>
    <x v="0"/>
    <x v="0"/>
    <x v="3"/>
    <x v="0"/>
    <x v="0"/>
    <x v="2"/>
  </r>
  <r>
    <s v="Sale790"/>
    <d v="2025-08-06T00:00:00"/>
    <s v="Cust1462"/>
    <x v="151"/>
    <n v="34"/>
    <x v="1"/>
    <s v="Burkefurt"/>
    <x v="35"/>
    <s v="USA"/>
    <s v="Prod82"/>
    <s v="Fitness Resistance Bands"/>
    <x v="0"/>
    <s v="Fitness"/>
    <x v="74"/>
    <n v="153"/>
    <n v="281"/>
    <s v="Store10"/>
    <s v="Credit Card"/>
    <n v="1146.0820000000001"/>
    <n v="2"/>
    <n v="807"/>
    <n v="0.21"/>
    <x v="3"/>
    <x v="4"/>
    <x v="15"/>
    <x v="2"/>
    <x v="0"/>
    <x v="2"/>
  </r>
  <r>
    <s v="Sale791"/>
    <d v="2024-01-29T00:00:00"/>
    <s v="Cust1134"/>
    <x v="210"/>
    <n v="54"/>
    <x v="0"/>
    <s v="Parksfort"/>
    <x v="7"/>
    <s v="USA"/>
    <s v="Prod8"/>
    <s v="Wireless Bluetooth Earbuds"/>
    <x v="1"/>
    <s v="Audio"/>
    <x v="67"/>
    <n v="439"/>
    <n v="142"/>
    <s v="Store1"/>
    <s v="Paypal"/>
    <n v="868.45640000000003"/>
    <n v="2"/>
    <n v="443"/>
    <n v="0.28999999999999998"/>
    <x v="0"/>
    <x v="4"/>
    <x v="8"/>
    <x v="1"/>
    <x v="0"/>
    <x v="0"/>
  </r>
  <r>
    <s v="Sale792"/>
    <d v="2025-08-01T00:00:00"/>
    <s v="Cust1468"/>
    <x v="227"/>
    <n v="45"/>
    <x v="0"/>
    <s v="Bergermouth"/>
    <x v="1"/>
    <s v="USA"/>
    <s v="Prod19"/>
    <s v="Knee Support Brace"/>
    <x v="0"/>
    <s v="Equipment"/>
    <x v="46"/>
    <n v="21"/>
    <n v="65"/>
    <s v="Store15"/>
    <s v="Cod"/>
    <n v="501.91680000000002"/>
    <n v="1"/>
    <n v="512"/>
    <n v="0.02"/>
    <x v="0"/>
    <x v="6"/>
    <x v="10"/>
    <x v="1"/>
    <x v="0"/>
    <x v="3"/>
  </r>
  <r>
    <s v="Sale793"/>
    <d v="2024-10-12T00:00:00"/>
    <s v="Cust1208"/>
    <x v="123"/>
    <n v="54"/>
    <x v="0"/>
    <s v="Kathrynview"/>
    <x v="38"/>
    <s v="USA"/>
    <s v="Prod41"/>
    <s v="Yoga Exercise Mat"/>
    <x v="0"/>
    <s v="Fitness"/>
    <x v="89"/>
    <n v="313"/>
    <n v="369"/>
    <s v="Store18"/>
    <s v="Cod"/>
    <n v="927.92700000000002"/>
    <n v="2"/>
    <n v="603"/>
    <n v="0.02"/>
    <x v="3"/>
    <x v="8"/>
    <x v="14"/>
    <x v="1"/>
    <x v="0"/>
    <x v="1"/>
  </r>
  <r>
    <s v="Sale794"/>
    <d v="2025-03-29T00:00:00"/>
    <s v="Cust1164"/>
    <x v="111"/>
    <n v="39"/>
    <x v="1"/>
    <s v="Dominiquefort"/>
    <x v="36"/>
    <s v="USA"/>
    <s v="Prod42"/>
    <s v="Smart Home Wifi Camera"/>
    <x v="1"/>
    <s v="Accessories"/>
    <x v="63"/>
    <n v="451"/>
    <n v="389"/>
    <s v="Store0"/>
    <s v="Cod"/>
    <n v="2310.0987"/>
    <n v="3"/>
    <n v="846"/>
    <n v="0.23"/>
    <x v="3"/>
    <x v="2"/>
    <x v="6"/>
    <x v="1"/>
    <x v="0"/>
    <x v="2"/>
  </r>
  <r>
    <s v="Sale795"/>
    <d v="2025-04-25T00:00:00"/>
    <s v="Cust1326"/>
    <x v="214"/>
    <n v="58"/>
    <x v="1"/>
    <s v="Cindyton"/>
    <x v="5"/>
    <s v="USA"/>
    <s v="Prod69"/>
    <s v="Men'S Sports Shorts"/>
    <x v="4"/>
    <s v="Bottoms"/>
    <x v="20"/>
    <n v="218"/>
    <n v="224"/>
    <s v="Store8"/>
    <s v="Credit Card"/>
    <n v="359.7783"/>
    <n v="1"/>
    <n v="507"/>
    <n v="0.09"/>
    <x v="1"/>
    <x v="0"/>
    <x v="2"/>
    <x v="2"/>
    <x v="0"/>
    <x v="0"/>
  </r>
  <r>
    <s v="Sale796"/>
    <d v="2024-01-08T00:00:00"/>
    <s v="Cust1052"/>
    <x v="404"/>
    <n v="55"/>
    <x v="0"/>
    <s v="South Timtown"/>
    <x v="46"/>
    <s v="USA"/>
    <s v="Prod51"/>
    <s v="Hdmi Cable – 2M"/>
    <x v="1"/>
    <s v="Accessories"/>
    <x v="69"/>
    <n v="88"/>
    <n v="246"/>
    <s v="Store16"/>
    <s v="Cod"/>
    <n v="355.5342"/>
    <n v="1"/>
    <n v="409"/>
    <n v="0.28999999999999998"/>
    <x v="1"/>
    <x v="5"/>
    <x v="9"/>
    <x v="1"/>
    <x v="0"/>
    <x v="3"/>
  </r>
  <r>
    <s v="Sale797"/>
    <d v="2024-06-04T00:00:00"/>
    <s v="Cust1110"/>
    <x v="405"/>
    <n v="40"/>
    <x v="1"/>
    <s v="New Dawnton"/>
    <x v="33"/>
    <s v="USA"/>
    <s v="Prod8"/>
    <s v="Wireless Bluetooth Earbuds"/>
    <x v="1"/>
    <s v="Audio"/>
    <x v="67"/>
    <n v="439"/>
    <n v="142"/>
    <s v="Store17"/>
    <s v="Cod"/>
    <n v="480.75360000000001"/>
    <n v="3"/>
    <n v="170"/>
    <n v="0.13"/>
    <x v="0"/>
    <x v="1"/>
    <x v="1"/>
    <x v="1"/>
    <x v="0"/>
    <x v="0"/>
  </r>
  <r>
    <s v="Sale798"/>
    <d v="2025-03-01T00:00:00"/>
    <s v="Cust1097"/>
    <x v="89"/>
    <n v="36"/>
    <x v="0"/>
    <s v="Lake Thomas"/>
    <x v="34"/>
    <s v="USA"/>
    <s v="Prod18"/>
    <s v="Women'S Denim Jeans"/>
    <x v="4"/>
    <s v="Bottoms"/>
    <x v="97"/>
    <n v="317"/>
    <n v="343"/>
    <s v="Store9"/>
    <s v="Paypal"/>
    <n v="347.25360000000001"/>
    <n v="1"/>
    <n v="423"/>
    <n v="0.06"/>
    <x v="2"/>
    <x v="0"/>
    <x v="11"/>
    <x v="1"/>
    <x v="0"/>
    <x v="2"/>
  </r>
  <r>
    <s v="Sale799"/>
    <d v="2023-10-14T00:00:00"/>
    <s v="Cust1235"/>
    <x v="326"/>
    <n v="28"/>
    <x v="1"/>
    <s v="South Angelaport"/>
    <x v="37"/>
    <s v="USA"/>
    <s v="Prod92"/>
    <s v="Microwave Oven"/>
    <x v="3"/>
    <s v="Appliances"/>
    <x v="80"/>
    <n v="447"/>
    <n v="191"/>
    <s v="Store11"/>
    <s v="Credit Card"/>
    <n v="84.852000000000004"/>
    <n v="4"/>
    <n v="24"/>
    <n v="0.18"/>
    <x v="2"/>
    <x v="10"/>
    <x v="19"/>
    <x v="2"/>
    <x v="1"/>
    <x v="3"/>
  </r>
  <r>
    <s v="Sale800"/>
    <d v="2025-06-29T00:00:00"/>
    <s v="Cust1381"/>
    <x v="25"/>
    <n v="50"/>
    <x v="0"/>
    <s v="Andrewsland"/>
    <x v="4"/>
    <s v="USA"/>
    <s v="Prod42"/>
    <s v="Smart Home Wifi Camera"/>
    <x v="1"/>
    <s v="Accessories"/>
    <x v="63"/>
    <n v="451"/>
    <n v="389"/>
    <s v="Store18"/>
    <s v="Cod"/>
    <n v="1715.8679999999999"/>
    <n v="2"/>
    <n v="953"/>
    <n v="0.1"/>
    <x v="3"/>
    <x v="8"/>
    <x v="14"/>
    <x v="1"/>
    <x v="0"/>
    <x v="2"/>
  </r>
  <r>
    <s v="Sale801"/>
    <d v="2023-12-17T00:00:00"/>
    <s v="Cust1347"/>
    <x v="266"/>
    <n v="39"/>
    <x v="1"/>
    <s v="Peggystad"/>
    <x v="40"/>
    <s v="USA"/>
    <s v="Prod73"/>
    <s v="Shin Guards – Adult"/>
    <x v="0"/>
    <s v="Team Sports"/>
    <x v="78"/>
    <n v="107"/>
    <n v="359"/>
    <s v="Store7"/>
    <s v="Cod"/>
    <n v="1045.2354"/>
    <n v="3"/>
    <n v="405"/>
    <n v="0.1"/>
    <x v="2"/>
    <x v="0"/>
    <x v="4"/>
    <x v="2"/>
    <x v="0"/>
    <x v="0"/>
  </r>
  <r>
    <s v="Sale802"/>
    <d v="2023-11-18T00:00:00"/>
    <s v="Cust1339"/>
    <x v="348"/>
    <n v="52"/>
    <x v="1"/>
    <s v="Stevensbury"/>
    <x v="28"/>
    <s v="USA"/>
    <s v="Prod2"/>
    <s v="Women'S Casual Hoodie"/>
    <x v="4"/>
    <s v="Outerwear"/>
    <x v="95"/>
    <n v="317"/>
    <n v="352"/>
    <s v="Store4"/>
    <s v="Paypal"/>
    <n v="494.0684"/>
    <n v="2"/>
    <n v="334"/>
    <n v="0.14000000000000001"/>
    <x v="2"/>
    <x v="0"/>
    <x v="5"/>
    <x v="2"/>
    <x v="0"/>
    <x v="1"/>
  </r>
  <r>
    <s v="Sale803"/>
    <d v="2025-03-25T00:00:00"/>
    <s v="Cust1333"/>
    <x v="202"/>
    <n v="64"/>
    <x v="1"/>
    <s v="Johnsonbury"/>
    <x v="36"/>
    <s v="USA"/>
    <s v="Prod91"/>
    <s v="Women'S High Heels"/>
    <x v="4"/>
    <s v="Footwear"/>
    <x v="52"/>
    <n v="438"/>
    <n v="496"/>
    <s v="Store3"/>
    <s v="Paypal"/>
    <n v="1134.4007999999999"/>
    <n v="2"/>
    <n v="727"/>
    <n v="0.26"/>
    <x v="0"/>
    <x v="0"/>
    <x v="0"/>
    <x v="0"/>
    <x v="0"/>
    <x v="0"/>
  </r>
  <r>
    <s v="Sale804"/>
    <d v="2025-05-01T00:00:00"/>
    <s v="Cust1306"/>
    <x v="406"/>
    <n v="44"/>
    <x v="0"/>
    <s v="New Nicholasstad"/>
    <x v="3"/>
    <s v="USA"/>
    <s v="Prod5"/>
    <s v="Men'S Leather Belt"/>
    <x v="4"/>
    <s v="Accessories"/>
    <x v="23"/>
    <n v="261"/>
    <n v="59"/>
    <s v="Store10"/>
    <s v="Cod"/>
    <n v="835.95240000000001"/>
    <n v="2"/>
    <n v="516"/>
    <n v="0.22"/>
    <x v="3"/>
    <x v="4"/>
    <x v="15"/>
    <x v="2"/>
    <x v="0"/>
    <x v="1"/>
  </r>
  <r>
    <s v="Sale805"/>
    <d v="2024-03-10T00:00:00"/>
    <s v="Cust1294"/>
    <x v="124"/>
    <n v="29"/>
    <x v="0"/>
    <s v="Port Richard"/>
    <x v="10"/>
    <s v="USA"/>
    <s v="Prod42"/>
    <s v="Smart Home Wifi Camera"/>
    <x v="1"/>
    <s v="Accessories"/>
    <x v="63"/>
    <n v="451"/>
    <n v="389"/>
    <s v="Store11"/>
    <s v="Credit Card"/>
    <n v="1016.0784"/>
    <n v="2"/>
    <n v="706"/>
    <n v="0.19"/>
    <x v="2"/>
    <x v="10"/>
    <x v="19"/>
    <x v="2"/>
    <x v="1"/>
    <x v="1"/>
  </r>
  <r>
    <s v="Sale806"/>
    <d v="2024-05-02T00:00:00"/>
    <s v="Cust1275"/>
    <x v="184"/>
    <n v="22"/>
    <x v="0"/>
    <s v="North Austinport"/>
    <x v="27"/>
    <s v="USA"/>
    <s v="Prod84"/>
    <s v="Wooden Bookshelf"/>
    <x v="3"/>
    <s v="Furniture"/>
    <x v="94"/>
    <n v="388"/>
    <n v="208"/>
    <s v="Store8"/>
    <s v="Cod"/>
    <n v="1609.9962"/>
    <n v="3"/>
    <n v="654"/>
    <n v="0.28000000000000003"/>
    <x v="1"/>
    <x v="0"/>
    <x v="2"/>
    <x v="2"/>
    <x v="1"/>
    <x v="0"/>
  </r>
  <r>
    <s v="Sale807"/>
    <d v="2025-03-18T00:00:00"/>
    <s v="Cust1171"/>
    <x v="119"/>
    <n v="44"/>
    <x v="1"/>
    <s v="Morrisburgh"/>
    <x v="30"/>
    <s v="USA"/>
    <s v="Prod88"/>
    <s v="Sports Wrist Sweatbands"/>
    <x v="0"/>
    <s v="Accessories"/>
    <x v="12"/>
    <n v="131"/>
    <n v="232"/>
    <s v="Store15"/>
    <s v="Credit Card"/>
    <n v="485.51580000000001"/>
    <n v="2"/>
    <n v="315"/>
    <n v="0.18"/>
    <x v="0"/>
    <x v="6"/>
    <x v="10"/>
    <x v="1"/>
    <x v="0"/>
    <x v="1"/>
  </r>
  <r>
    <s v="Sale808"/>
    <d v="2024-11-27T00:00:00"/>
    <s v="Cust1222"/>
    <x v="247"/>
    <n v="35"/>
    <x v="0"/>
    <s v="East Crystalton"/>
    <x v="23"/>
    <s v="USA"/>
    <s v="Prod28"/>
    <s v="Sports Stopwatch Timer"/>
    <x v="0"/>
    <s v="Accessories"/>
    <x v="77"/>
    <n v="39"/>
    <n v="137"/>
    <s v="Store2"/>
    <s v="Credit Card"/>
    <n v="925.74649999999997"/>
    <n v="1"/>
    <n v="974"/>
    <n v="0.23"/>
    <x v="2"/>
    <x v="0"/>
    <x v="17"/>
    <x v="0"/>
    <x v="0"/>
    <x v="1"/>
  </r>
  <r>
    <s v="Sale809"/>
    <d v="2024-02-18T00:00:00"/>
    <s v="Cust1067"/>
    <x v="100"/>
    <n v="58"/>
    <x v="0"/>
    <s v="Brendaburgh"/>
    <x v="26"/>
    <s v="USA"/>
    <s v="Prod2"/>
    <s v="Women'S Casual Hoodie"/>
    <x v="4"/>
    <s v="Outerwear"/>
    <x v="95"/>
    <n v="317"/>
    <n v="352"/>
    <s v="Store4"/>
    <s v="Credit Card"/>
    <n v="1333.4780000000001"/>
    <n v="2"/>
    <n v="803"/>
    <n v="0.05"/>
    <x v="2"/>
    <x v="0"/>
    <x v="5"/>
    <x v="2"/>
    <x v="0"/>
    <x v="2"/>
  </r>
  <r>
    <s v="Sale810"/>
    <d v="2024-06-04T00:00:00"/>
    <s v="Cust1013"/>
    <x v="198"/>
    <n v="32"/>
    <x v="1"/>
    <s v="New Becky"/>
    <x v="10"/>
    <s v="USA"/>
    <s v="Prod2"/>
    <s v="Women'S Casual Hoodie"/>
    <x v="4"/>
    <s v="Outerwear"/>
    <x v="95"/>
    <n v="317"/>
    <n v="352"/>
    <s v="Store10"/>
    <s v="Cod"/>
    <n v="2729.8292000000001"/>
    <n v="4"/>
    <n v="864"/>
    <n v="0.17"/>
    <x v="3"/>
    <x v="4"/>
    <x v="15"/>
    <x v="2"/>
    <x v="0"/>
    <x v="2"/>
  </r>
  <r>
    <s v="Sale811"/>
    <d v="2024-08-09T00:00:00"/>
    <s v="Cust1469"/>
    <x v="261"/>
    <n v="19"/>
    <x v="0"/>
    <s v="East Audrey"/>
    <x v="39"/>
    <s v="USA"/>
    <s v="Prod80"/>
    <s v="Wall-Mounted Spice Rack"/>
    <x v="3"/>
    <s v="Kitchen"/>
    <x v="61"/>
    <n v="143"/>
    <n v="58"/>
    <s v="Store18"/>
    <s v="Credit Card"/>
    <n v="373.59129999999999"/>
    <n v="1"/>
    <n v="450"/>
    <n v="0.21"/>
    <x v="3"/>
    <x v="8"/>
    <x v="14"/>
    <x v="1"/>
    <x v="1"/>
    <x v="0"/>
  </r>
  <r>
    <s v="Sale812"/>
    <d v="2024-07-13T00:00:00"/>
    <s v="Cust1230"/>
    <x v="407"/>
    <n v="29"/>
    <x v="0"/>
    <s v="Aaronmouth"/>
    <x v="26"/>
    <s v="USA"/>
    <s v="Prod68"/>
    <s v="Wooden Nightstand"/>
    <x v="3"/>
    <s v="Furniture"/>
    <x v="88"/>
    <n v="244"/>
    <n v="130"/>
    <s v="Store13"/>
    <s v="Cod"/>
    <n v="237.6524"/>
    <n v="1"/>
    <n v="290"/>
    <n v="0.17"/>
    <x v="3"/>
    <x v="7"/>
    <x v="13"/>
    <x v="1"/>
    <x v="1"/>
    <x v="3"/>
  </r>
  <r>
    <s v="Sale813"/>
    <d v="2025-08-21T00:00:00"/>
    <s v="Cust1334"/>
    <x v="158"/>
    <n v="50"/>
    <x v="1"/>
    <s v="Donaldsontown"/>
    <x v="40"/>
    <s v="USA"/>
    <s v="Prod54"/>
    <s v="Sports Stopwatch Pro"/>
    <x v="0"/>
    <s v="Accessories"/>
    <x v="59"/>
    <n v="435"/>
    <n v="185"/>
    <s v="Store10"/>
    <s v="Paypal"/>
    <n v="902.30399999999997"/>
    <n v="4"/>
    <n v="251"/>
    <n v="0.18"/>
    <x v="3"/>
    <x v="4"/>
    <x v="15"/>
    <x v="2"/>
    <x v="0"/>
    <x v="2"/>
  </r>
  <r>
    <s v="Sale814"/>
    <d v="2025-08-07T00:00:00"/>
    <s v="Cust1287"/>
    <x v="85"/>
    <n v="22"/>
    <x v="1"/>
    <s v="Millerfort"/>
    <x v="1"/>
    <s v="USA"/>
    <s v="Prod69"/>
    <s v="Men'S Sports Shorts"/>
    <x v="4"/>
    <s v="Bottoms"/>
    <x v="20"/>
    <n v="218"/>
    <n v="224"/>
    <s v="Store19"/>
    <s v="Cod"/>
    <n v="1254.9264000000001"/>
    <n v="4"/>
    <n v="373"/>
    <n v="0.1"/>
    <x v="3"/>
    <x v="0"/>
    <x v="12"/>
    <x v="2"/>
    <x v="1"/>
    <x v="0"/>
  </r>
  <r>
    <s v="Sale815"/>
    <d v="2024-04-16T00:00:00"/>
    <s v="Cust1066"/>
    <x v="148"/>
    <n v="27"/>
    <x v="1"/>
    <s v="South Aaronside"/>
    <x v="21"/>
    <s v="USA"/>
    <s v="Prod3"/>
    <s v="Men'S Running Jacket"/>
    <x v="4"/>
    <s v="Outerwear"/>
    <x v="58"/>
    <n v="365"/>
    <n v="452"/>
    <s v="Store9"/>
    <s v="Paypal"/>
    <n v="1144.4248"/>
    <n v="4"/>
    <n v="349"/>
    <n v="0.16"/>
    <x v="2"/>
    <x v="0"/>
    <x v="11"/>
    <x v="1"/>
    <x v="1"/>
    <x v="2"/>
  </r>
  <r>
    <s v="Sale816"/>
    <d v="2024-04-08T00:00:00"/>
    <s v="Cust1110"/>
    <x v="405"/>
    <n v="40"/>
    <x v="1"/>
    <s v="New Dawnton"/>
    <x v="33"/>
    <s v="USA"/>
    <s v="Prod94"/>
    <s v="Vitamin E Body Lotion"/>
    <x v="2"/>
    <s v="Skincare"/>
    <x v="32"/>
    <n v="358"/>
    <n v="213"/>
    <s v="Store17"/>
    <s v="Credit Card"/>
    <n v="707.02719999999999"/>
    <n v="4"/>
    <n v="213"/>
    <n v="0.18"/>
    <x v="0"/>
    <x v="1"/>
    <x v="1"/>
    <x v="1"/>
    <x v="0"/>
    <x v="0"/>
  </r>
  <r>
    <s v="Sale817"/>
    <d v="2024-04-24T00:00:00"/>
    <s v="Cust1190"/>
    <x v="408"/>
    <n v="21"/>
    <x v="0"/>
    <s v="Amandaside"/>
    <x v="14"/>
    <s v="USA"/>
    <s v="Prod27"/>
    <s v="Decorative Floor Vase"/>
    <x v="3"/>
    <s v="Decor"/>
    <x v="16"/>
    <n v="317"/>
    <n v="378"/>
    <s v="Store19"/>
    <s v="Cod"/>
    <n v="2326.4778000000001"/>
    <n v="3"/>
    <n v="871"/>
    <n v="0.17"/>
    <x v="3"/>
    <x v="0"/>
    <x v="12"/>
    <x v="2"/>
    <x v="1"/>
    <x v="3"/>
  </r>
  <r>
    <s v="Sale818"/>
    <d v="2025-07-06T00:00:00"/>
    <s v="Cust1100"/>
    <x v="321"/>
    <n v="53"/>
    <x v="1"/>
    <s v="North Codyport"/>
    <x v="11"/>
    <s v="USA"/>
    <s v="Prod94"/>
    <s v="Vitamin E Body Lotion"/>
    <x v="2"/>
    <s v="Skincare"/>
    <x v="32"/>
    <n v="358"/>
    <n v="213"/>
    <s v="Store0"/>
    <s v="Credit Card"/>
    <n v="1314.0072"/>
    <n v="2"/>
    <n v="699"/>
    <n v="0.11"/>
    <x v="3"/>
    <x v="2"/>
    <x v="6"/>
    <x v="1"/>
    <x v="0"/>
    <x v="1"/>
  </r>
  <r>
    <s v="Sale819"/>
    <d v="2025-02-09T00:00:00"/>
    <s v="Cust1316"/>
    <x v="213"/>
    <n v="34"/>
    <x v="0"/>
    <s v="Lake James"/>
    <x v="33"/>
    <s v="USA"/>
    <s v="Prod74"/>
    <s v="Bluetooth Car Audio System"/>
    <x v="1"/>
    <s v="Audio"/>
    <x v="1"/>
    <n v="404"/>
    <n v="159"/>
    <s v="Store0"/>
    <s v="Cod"/>
    <n v="554.35379999999998"/>
    <n v="1"/>
    <n v="720"/>
    <n v="0.06"/>
    <x v="3"/>
    <x v="2"/>
    <x v="6"/>
    <x v="1"/>
    <x v="0"/>
    <x v="0"/>
  </r>
  <r>
    <s v="Sale820"/>
    <d v="2024-11-11T00:00:00"/>
    <s v="Cust1006"/>
    <x v="277"/>
    <n v="29"/>
    <x v="1"/>
    <s v="Deborahborough"/>
    <x v="34"/>
    <s v="USA"/>
    <s v="Prod28"/>
    <s v="Sports Stopwatch Timer"/>
    <x v="0"/>
    <s v="Accessories"/>
    <x v="77"/>
    <n v="39"/>
    <n v="137"/>
    <s v="Store4"/>
    <s v="Paypal"/>
    <n v="433.92959999999999"/>
    <n v="2"/>
    <n v="278"/>
    <n v="0.23"/>
    <x v="2"/>
    <x v="0"/>
    <x v="5"/>
    <x v="2"/>
    <x v="1"/>
    <x v="1"/>
  </r>
  <r>
    <s v="Sale821"/>
    <d v="2024-01-16T00:00:00"/>
    <s v="Cust1053"/>
    <x v="284"/>
    <n v="37"/>
    <x v="1"/>
    <s v="East Andrea"/>
    <x v="20"/>
    <s v="USA"/>
    <s v="Prod49"/>
    <s v="Men'S Roll-On Perfume"/>
    <x v="2"/>
    <s v="Fragrance"/>
    <x v="2"/>
    <n v="43"/>
    <n v="267"/>
    <s v="Store5"/>
    <s v="Credit Card"/>
    <n v="563.48699999999997"/>
    <n v="1"/>
    <n v="679"/>
    <n v="0.22"/>
    <x v="0"/>
    <x v="0"/>
    <x v="3"/>
    <x v="0"/>
    <x v="0"/>
    <x v="0"/>
  </r>
  <r>
    <s v="Sale822"/>
    <d v="2024-08-16T00:00:00"/>
    <s v="Cust1015"/>
    <x v="268"/>
    <n v="49"/>
    <x v="1"/>
    <s v="Lawsonhaven"/>
    <x v="7"/>
    <s v="USA"/>
    <s v="Prod25"/>
    <s v="Women'S Scarf Set"/>
    <x v="4"/>
    <s v="Accessories"/>
    <x v="60"/>
    <n v="174"/>
    <n v="268"/>
    <s v="Store15"/>
    <s v="Credit Card"/>
    <n v="320.04199999999997"/>
    <n v="4"/>
    <n v="94"/>
    <n v="0.17"/>
    <x v="0"/>
    <x v="6"/>
    <x v="10"/>
    <x v="1"/>
    <x v="0"/>
    <x v="1"/>
  </r>
  <r>
    <s v="Sale823"/>
    <d v="2025-10-03T00:00:00"/>
    <s v="Cust1441"/>
    <x v="409"/>
    <n v="31"/>
    <x v="0"/>
    <s v="Jonesstad"/>
    <x v="18"/>
    <s v="USA"/>
    <s v="Prod44"/>
    <s v="Adjustable Jump Rope"/>
    <x v="0"/>
    <s v="Fitness"/>
    <x v="38"/>
    <n v="167"/>
    <n v="316"/>
    <s v="Store1"/>
    <s v="Paypal"/>
    <n v="1643.4792"/>
    <n v="4"/>
    <n v="415"/>
    <n v="0.15"/>
    <x v="0"/>
    <x v="4"/>
    <x v="8"/>
    <x v="1"/>
    <x v="0"/>
    <x v="2"/>
  </r>
  <r>
    <s v="Sale824"/>
    <d v="2025-07-03T00:00:00"/>
    <s v="Cust1051"/>
    <x v="368"/>
    <n v="23"/>
    <x v="1"/>
    <s v="New Julia"/>
    <x v="35"/>
    <s v="USA"/>
    <s v="Prod11"/>
    <s v="Hd Smart Tv Stick"/>
    <x v="1"/>
    <s v="Accessories"/>
    <x v="75"/>
    <n v="449"/>
    <n v="275"/>
    <s v="Store4"/>
    <s v="Credit Card"/>
    <n v="3026.6716000000001"/>
    <n v="4"/>
    <n v="780"/>
    <n v="0.01"/>
    <x v="2"/>
    <x v="0"/>
    <x v="5"/>
    <x v="2"/>
    <x v="1"/>
    <x v="0"/>
  </r>
  <r>
    <s v="Sale825"/>
    <d v="2025-08-08T00:00:00"/>
    <s v="Cust1428"/>
    <x v="154"/>
    <n v="27"/>
    <x v="1"/>
    <s v="Hartmouth"/>
    <x v="38"/>
    <s v="USA"/>
    <s v="Prod37"/>
    <s v="Men'S Casual Sneakers"/>
    <x v="4"/>
    <s v="Footwear"/>
    <x v="92"/>
    <n v="353"/>
    <n v="214"/>
    <s v="Store15"/>
    <s v="Credit Card"/>
    <n v="531.5616"/>
    <n v="4"/>
    <n v="185"/>
    <n v="0.03"/>
    <x v="0"/>
    <x v="6"/>
    <x v="10"/>
    <x v="1"/>
    <x v="1"/>
    <x v="3"/>
  </r>
  <r>
    <s v="Sale826"/>
    <d v="2024-08-28T00:00:00"/>
    <s v="Cust1287"/>
    <x v="85"/>
    <n v="22"/>
    <x v="1"/>
    <s v="Millerfort"/>
    <x v="1"/>
    <s v="USA"/>
    <s v="Prod65"/>
    <s v="Adjustable Dumbbells 20Kg"/>
    <x v="0"/>
    <s v="Fitness"/>
    <x v="15"/>
    <n v="241"/>
    <n v="423"/>
    <s v="Store4"/>
    <s v="Paypal"/>
    <n v="866.04960000000005"/>
    <n v="4"/>
    <n v="278"/>
    <n v="0.28000000000000003"/>
    <x v="2"/>
    <x v="0"/>
    <x v="5"/>
    <x v="2"/>
    <x v="1"/>
    <x v="0"/>
  </r>
  <r>
    <s v="Sale827"/>
    <d v="2025-03-18T00:00:00"/>
    <s v="Cust1104"/>
    <x v="252"/>
    <n v="64"/>
    <x v="0"/>
    <s v="South Jenniferville"/>
    <x v="36"/>
    <s v="USA"/>
    <s v="Prod31"/>
    <s v="Basketball"/>
    <x v="0"/>
    <s v="Team Sports"/>
    <x v="45"/>
    <n v="204"/>
    <n v="281"/>
    <s v="Store3"/>
    <s v="Credit Card"/>
    <n v="30.175999999999998"/>
    <n v="1"/>
    <n v="37"/>
    <n v="0.22"/>
    <x v="0"/>
    <x v="0"/>
    <x v="0"/>
    <x v="0"/>
    <x v="0"/>
    <x v="2"/>
  </r>
  <r>
    <s v="Sale828"/>
    <d v="2025-06-01T00:00:00"/>
    <s v="Cust1356"/>
    <x v="410"/>
    <n v="54"/>
    <x v="0"/>
    <s v="North Richard"/>
    <x v="45"/>
    <s v="USA"/>
    <s v="Prod88"/>
    <s v="Sports Wrist Sweatbands"/>
    <x v="0"/>
    <s v="Accessories"/>
    <x v="12"/>
    <n v="131"/>
    <n v="232"/>
    <s v="Store6"/>
    <s v="Credit Card"/>
    <n v="463.85820000000001"/>
    <n v="1"/>
    <n v="539"/>
    <n v="0.18"/>
    <x v="3"/>
    <x v="0"/>
    <x v="16"/>
    <x v="2"/>
    <x v="0"/>
    <x v="3"/>
  </r>
  <r>
    <s v="Sale829"/>
    <d v="2025-04-13T00:00:00"/>
    <s v="Cust1089"/>
    <x v="267"/>
    <n v="43"/>
    <x v="0"/>
    <s v="New Gabrielleville"/>
    <x v="18"/>
    <s v="USA"/>
    <s v="Prod20"/>
    <s v="Outdoor Sports Water Bottle"/>
    <x v="0"/>
    <s v="Accessories"/>
    <x v="42"/>
    <n v="132"/>
    <n v="275"/>
    <s v="Store18"/>
    <s v="Paypal"/>
    <n v="19.481000000000002"/>
    <n v="1"/>
    <n v="28"/>
    <n v="0.14000000000000001"/>
    <x v="3"/>
    <x v="8"/>
    <x v="14"/>
    <x v="1"/>
    <x v="0"/>
    <x v="1"/>
  </r>
  <r>
    <s v="Sale830"/>
    <d v="2024-06-13T00:00:00"/>
    <s v="Cust1283"/>
    <x v="411"/>
    <n v="54"/>
    <x v="1"/>
    <s v="Garciaborough"/>
    <x v="0"/>
    <s v="USA"/>
    <s v="Prod70"/>
    <s v="Kitchen Storage Rack"/>
    <x v="3"/>
    <s v="Storage"/>
    <x v="7"/>
    <n v="138"/>
    <n v="89"/>
    <s v="Store4"/>
    <s v="Cod"/>
    <n v="1509.2352000000001"/>
    <n v="3"/>
    <n v="699"/>
    <n v="0.3"/>
    <x v="2"/>
    <x v="0"/>
    <x v="5"/>
    <x v="2"/>
    <x v="0"/>
    <x v="2"/>
  </r>
  <r>
    <s v="Sale831"/>
    <d v="2025-02-10T00:00:00"/>
    <s v="Cust1012"/>
    <x v="171"/>
    <n v="55"/>
    <x v="1"/>
    <s v="North Kathryn"/>
    <x v="32"/>
    <s v="USA"/>
    <s v="Prod76"/>
    <s v="Wireless Mouse"/>
    <x v="1"/>
    <s v="Computer"/>
    <x v="3"/>
    <n v="393"/>
    <n v="320"/>
    <s v="Store13"/>
    <s v="Cod"/>
    <n v="1795.982"/>
    <n v="4"/>
    <n v="528"/>
    <n v="0.28000000000000003"/>
    <x v="3"/>
    <x v="7"/>
    <x v="13"/>
    <x v="1"/>
    <x v="0"/>
    <x v="1"/>
  </r>
  <r>
    <s v="Sale832"/>
    <d v="2024-09-13T00:00:00"/>
    <s v="Cust1492"/>
    <x v="36"/>
    <n v="59"/>
    <x v="1"/>
    <s v="Port Carol"/>
    <x v="26"/>
    <s v="USA"/>
    <s v="Prod46"/>
    <s v="Men'S Winter Jacket"/>
    <x v="4"/>
    <s v="Outerwear"/>
    <x v="54"/>
    <n v="167"/>
    <n v="296"/>
    <s v="Store16"/>
    <s v="Paypal"/>
    <n v="1186.9680000000001"/>
    <n v="2"/>
    <n v="781"/>
    <n v="0.15"/>
    <x v="1"/>
    <x v="5"/>
    <x v="9"/>
    <x v="1"/>
    <x v="0"/>
    <x v="1"/>
  </r>
  <r>
    <s v="Sale833"/>
    <d v="2023-11-06T00:00:00"/>
    <s v="Cust1180"/>
    <x v="365"/>
    <n v="38"/>
    <x v="0"/>
    <s v="East Davidmouth"/>
    <x v="17"/>
    <s v="USA"/>
    <s v="Prod21"/>
    <s v="Multi-Purpose Storage Box"/>
    <x v="3"/>
    <s v="Storage"/>
    <x v="39"/>
    <n v="123"/>
    <n v="76"/>
    <s v="Store14"/>
    <s v="Cod"/>
    <n v="919.29179999999997"/>
    <n v="1"/>
    <n v="978"/>
    <n v="0.24"/>
    <x v="2"/>
    <x v="3"/>
    <x v="7"/>
    <x v="0"/>
    <x v="0"/>
    <x v="3"/>
  </r>
  <r>
    <s v="Sale834"/>
    <d v="2024-01-19T00:00:00"/>
    <s v="Cust1369"/>
    <x v="88"/>
    <n v="20"/>
    <x v="1"/>
    <s v="West Bruce"/>
    <x v="1"/>
    <s v="USA"/>
    <s v="Prod83"/>
    <s v="Hydrating Face Cleanser"/>
    <x v="2"/>
    <s v="Skincare"/>
    <x v="50"/>
    <n v="317"/>
    <n v="159"/>
    <s v="Store12"/>
    <s v="Credit Card"/>
    <n v="1149.066"/>
    <n v="4"/>
    <n v="355"/>
    <n v="0.06"/>
    <x v="0"/>
    <x v="9"/>
    <x v="18"/>
    <x v="2"/>
    <x v="1"/>
    <x v="1"/>
  </r>
  <r>
    <s v="Sale835"/>
    <d v="2024-03-25T00:00:00"/>
    <s v="Cust1283"/>
    <x v="411"/>
    <n v="54"/>
    <x v="1"/>
    <s v="Garciaborough"/>
    <x v="0"/>
    <s v="USA"/>
    <s v="Prod68"/>
    <s v="Wooden Nightstand"/>
    <x v="3"/>
    <s v="Furniture"/>
    <x v="88"/>
    <n v="244"/>
    <n v="130"/>
    <s v="Store19"/>
    <s v="Cod"/>
    <n v="611.17420000000004"/>
    <n v="1"/>
    <n v="672"/>
    <n v="0.19"/>
    <x v="3"/>
    <x v="0"/>
    <x v="12"/>
    <x v="2"/>
    <x v="0"/>
    <x v="2"/>
  </r>
  <r>
    <s v="Sale836"/>
    <d v="2025-09-14T00:00:00"/>
    <s v="Cust1317"/>
    <x v="350"/>
    <n v="64"/>
    <x v="1"/>
    <s v="Richardsport"/>
    <x v="21"/>
    <s v="USA"/>
    <s v="Prod82"/>
    <s v="Fitness Resistance Bands"/>
    <x v="0"/>
    <s v="Fitness"/>
    <x v="74"/>
    <n v="153"/>
    <n v="281"/>
    <s v="Store3"/>
    <s v="Paypal"/>
    <n v="615.79719999999998"/>
    <n v="1"/>
    <n v="867"/>
    <n v="0.09"/>
    <x v="0"/>
    <x v="0"/>
    <x v="0"/>
    <x v="0"/>
    <x v="0"/>
    <x v="0"/>
  </r>
  <r>
    <s v="Sale837"/>
    <d v="2024-02-14T00:00:00"/>
    <s v="Cust1081"/>
    <x v="149"/>
    <n v="34"/>
    <x v="1"/>
    <s v="South David"/>
    <x v="28"/>
    <s v="USA"/>
    <s v="Prod10"/>
    <s v="Ceramic Kitchen Bowl Set"/>
    <x v="3"/>
    <s v="Kitchen"/>
    <x v="31"/>
    <n v="299"/>
    <n v="308"/>
    <s v="Store12"/>
    <s v="Paypal"/>
    <n v="612.68849999999998"/>
    <n v="3"/>
    <n v="240"/>
    <n v="0.28999999999999998"/>
    <x v="0"/>
    <x v="9"/>
    <x v="18"/>
    <x v="2"/>
    <x v="0"/>
    <x v="1"/>
  </r>
  <r>
    <s v="Sale838"/>
    <d v="2025-03-12T00:00:00"/>
    <s v="Cust1075"/>
    <x v="177"/>
    <n v="61"/>
    <x v="1"/>
    <s v="Lake Barryfurt"/>
    <x v="24"/>
    <s v="USA"/>
    <s v="Prod28"/>
    <s v="Sports Stopwatch Timer"/>
    <x v="0"/>
    <s v="Accessories"/>
    <x v="77"/>
    <n v="39"/>
    <n v="137"/>
    <s v="Store16"/>
    <s v="Cod"/>
    <n v="891.53279999999995"/>
    <n v="2"/>
    <n v="619"/>
    <n v="0.15"/>
    <x v="1"/>
    <x v="5"/>
    <x v="9"/>
    <x v="1"/>
    <x v="0"/>
    <x v="0"/>
  </r>
  <r>
    <s v="Sale839"/>
    <d v="2025-04-08T00:00:00"/>
    <s v="Cust1213"/>
    <x v="26"/>
    <n v="42"/>
    <x v="1"/>
    <s v="West Markport"/>
    <x v="16"/>
    <s v="USA"/>
    <s v="Prod87"/>
    <s v="Led Bedside Lamp"/>
    <x v="3"/>
    <s v="Lighting"/>
    <x v="72"/>
    <n v="371"/>
    <n v="220"/>
    <s v="Store0"/>
    <s v="Paypal"/>
    <n v="1913.8391999999999"/>
    <n v="3"/>
    <n v="693"/>
    <n v="0.28000000000000003"/>
    <x v="3"/>
    <x v="2"/>
    <x v="6"/>
    <x v="1"/>
    <x v="0"/>
    <x v="1"/>
  </r>
  <r>
    <s v="Sale840"/>
    <d v="2025-02-07T00:00:00"/>
    <s v="Cust1108"/>
    <x v="139"/>
    <n v="38"/>
    <x v="0"/>
    <s v="Webstermouth"/>
    <x v="21"/>
    <s v="USA"/>
    <s v="Prod48"/>
    <s v="Car Dashboard Phone Holder"/>
    <x v="1"/>
    <s v="Accessories"/>
    <x v="70"/>
    <n v="178"/>
    <n v="103"/>
    <s v="Store10"/>
    <s v="Cod"/>
    <n v="2164.6943999999999"/>
    <n v="4"/>
    <n v="752"/>
    <n v="0.08"/>
    <x v="3"/>
    <x v="4"/>
    <x v="15"/>
    <x v="2"/>
    <x v="0"/>
    <x v="3"/>
  </r>
  <r>
    <s v="Sale841"/>
    <d v="2024-03-29T00:00:00"/>
    <s v="Cust1110"/>
    <x v="405"/>
    <n v="40"/>
    <x v="1"/>
    <s v="New Dawnton"/>
    <x v="33"/>
    <s v="USA"/>
    <s v="Prod31"/>
    <s v="Basketball"/>
    <x v="0"/>
    <s v="Team Sports"/>
    <x v="45"/>
    <n v="204"/>
    <n v="281"/>
    <s v="Store15"/>
    <s v="Cod"/>
    <n v="262.78019999999998"/>
    <n v="3"/>
    <n v="108"/>
    <n v="0.28000000000000003"/>
    <x v="0"/>
    <x v="6"/>
    <x v="10"/>
    <x v="1"/>
    <x v="0"/>
    <x v="0"/>
  </r>
  <r>
    <s v="Sale842"/>
    <d v="2024-06-03T00:00:00"/>
    <s v="Cust1256"/>
    <x v="141"/>
    <n v="57"/>
    <x v="0"/>
    <s v="Lake Christopher"/>
    <x v="13"/>
    <s v="USA"/>
    <s v="Prod27"/>
    <s v="Decorative Floor Vase"/>
    <x v="3"/>
    <s v="Decor"/>
    <x v="16"/>
    <n v="317"/>
    <n v="378"/>
    <s v="Store4"/>
    <s v="Cod"/>
    <n v="800.21130000000005"/>
    <n v="1"/>
    <n v="964"/>
    <n v="0.19"/>
    <x v="2"/>
    <x v="0"/>
    <x v="5"/>
    <x v="2"/>
    <x v="0"/>
    <x v="1"/>
  </r>
  <r>
    <s v="Sale843"/>
    <d v="2024-08-21T00:00:00"/>
    <s v="Cust1131"/>
    <x v="86"/>
    <n v="34"/>
    <x v="1"/>
    <s v="Wigginsville"/>
    <x v="4"/>
    <s v="USA"/>
    <s v="Prod19"/>
    <s v="Knee Support Brace"/>
    <x v="0"/>
    <s v="Equipment"/>
    <x v="46"/>
    <n v="21"/>
    <n v="65"/>
    <s v="Store0"/>
    <s v="Credit Card"/>
    <n v="245.80199999999999"/>
    <n v="1"/>
    <n v="346"/>
    <n v="0.17"/>
    <x v="3"/>
    <x v="2"/>
    <x v="6"/>
    <x v="1"/>
    <x v="0"/>
    <x v="3"/>
  </r>
  <r>
    <s v="Sale844"/>
    <d v="2024-08-23T00:00:00"/>
    <s v="Cust1457"/>
    <x v="412"/>
    <n v="59"/>
    <x v="0"/>
    <s v="Hubbardborough"/>
    <x v="27"/>
    <s v="USA"/>
    <s v="Prod43"/>
    <s v="Usb External Hard Drive"/>
    <x v="1"/>
    <s v="Computer"/>
    <x v="19"/>
    <n v="253"/>
    <n v="266"/>
    <s v="Store15"/>
    <s v="Credit Card"/>
    <n v="1686.4275"/>
    <n v="3"/>
    <n v="792"/>
    <n v="0.28999999999999998"/>
    <x v="0"/>
    <x v="6"/>
    <x v="10"/>
    <x v="1"/>
    <x v="0"/>
    <x v="1"/>
  </r>
  <r>
    <s v="Sale845"/>
    <d v="2023-12-05T00:00:00"/>
    <s v="Cust1319"/>
    <x v="132"/>
    <n v="54"/>
    <x v="0"/>
    <s v="West Mathewside"/>
    <x v="25"/>
    <s v="USA"/>
    <s v="Prod39"/>
    <s v="Portable Power Bank"/>
    <x v="1"/>
    <s v="Mobile"/>
    <x v="11"/>
    <n v="326"/>
    <n v="301"/>
    <s v="Store13"/>
    <s v="Paypal"/>
    <n v="460.96080000000001"/>
    <n v="1"/>
    <n v="530"/>
    <n v="0.28999999999999998"/>
    <x v="3"/>
    <x v="7"/>
    <x v="13"/>
    <x v="1"/>
    <x v="0"/>
    <x v="1"/>
  </r>
  <r>
    <s v="Sale846"/>
    <d v="2025-10-06T00:00:00"/>
    <s v="Cust1471"/>
    <x v="197"/>
    <n v="42"/>
    <x v="0"/>
    <s v="Mcdanielfurt"/>
    <x v="10"/>
    <s v="USA"/>
    <s v="Prod54"/>
    <s v="Sports Stopwatch Pro"/>
    <x v="0"/>
    <s v="Accessories"/>
    <x v="59"/>
    <n v="435"/>
    <n v="185"/>
    <s v="Store3"/>
    <s v="Paypal"/>
    <n v="1555.4619"/>
    <n v="3"/>
    <n v="583"/>
    <n v="0.13"/>
    <x v="0"/>
    <x v="0"/>
    <x v="0"/>
    <x v="0"/>
    <x v="0"/>
    <x v="1"/>
  </r>
  <r>
    <s v="Sale847"/>
    <d v="2023-11-12T00:00:00"/>
    <s v="Cust1211"/>
    <x v="224"/>
    <n v="20"/>
    <x v="1"/>
    <s v="Garzafort"/>
    <x v="37"/>
    <s v="USA"/>
    <s v="Prod95"/>
    <s v="Sports Stopwatch Basic"/>
    <x v="0"/>
    <s v="Accessories"/>
    <x v="98"/>
    <n v="61"/>
    <n v="75"/>
    <s v="Store17"/>
    <s v="Cod"/>
    <n v="171.45179999999999"/>
    <n v="1"/>
    <n v="220"/>
    <n v="0.11"/>
    <x v="0"/>
    <x v="1"/>
    <x v="1"/>
    <x v="1"/>
    <x v="1"/>
    <x v="2"/>
  </r>
  <r>
    <s v="Sale848"/>
    <d v="2024-05-25T00:00:00"/>
    <s v="Cust1497"/>
    <x v="386"/>
    <n v="47"/>
    <x v="1"/>
    <s v="Port William"/>
    <x v="14"/>
    <s v="USA"/>
    <s v="Prod70"/>
    <s v="Kitchen Storage Rack"/>
    <x v="3"/>
    <s v="Storage"/>
    <x v="7"/>
    <n v="138"/>
    <n v="89"/>
    <s v="Store18"/>
    <s v="Credit Card"/>
    <n v="2579.2651999999998"/>
    <n v="4"/>
    <n v="883"/>
    <n v="0.22"/>
    <x v="3"/>
    <x v="8"/>
    <x v="14"/>
    <x v="1"/>
    <x v="0"/>
    <x v="0"/>
  </r>
  <r>
    <s v="Sale849"/>
    <d v="2024-12-01T00:00:00"/>
    <s v="Cust1234"/>
    <x v="240"/>
    <n v="43"/>
    <x v="1"/>
    <s v="Lake Mark"/>
    <x v="32"/>
    <s v="USA"/>
    <s v="Prod17"/>
    <s v="Soccer Training Cone Set"/>
    <x v="0"/>
    <s v="Accessories"/>
    <x v="53"/>
    <n v="145"/>
    <n v="367"/>
    <s v="Store14"/>
    <s v="Cod"/>
    <n v="1263.5904"/>
    <n v="4"/>
    <n v="329"/>
    <n v="0.27"/>
    <x v="2"/>
    <x v="3"/>
    <x v="7"/>
    <x v="0"/>
    <x v="0"/>
    <x v="0"/>
  </r>
  <r>
    <s v="Sale850"/>
    <d v="2025-01-21T00:00:00"/>
    <s v="Cust1105"/>
    <x v="101"/>
    <n v="50"/>
    <x v="1"/>
    <s v="Port Victoria"/>
    <x v="26"/>
    <s v="USA"/>
    <s v="Prod68"/>
    <s v="Wooden Nightstand"/>
    <x v="3"/>
    <s v="Furniture"/>
    <x v="88"/>
    <n v="244"/>
    <n v="130"/>
    <s v="Store11"/>
    <s v="Paypal"/>
    <n v="907.70659999999998"/>
    <n v="1"/>
    <n v="936"/>
    <n v="0.04"/>
    <x v="2"/>
    <x v="10"/>
    <x v="19"/>
    <x v="2"/>
    <x v="0"/>
    <x v="0"/>
  </r>
  <r>
    <s v="Sale851"/>
    <d v="2024-07-11T00:00:00"/>
    <s v="Cust1320"/>
    <x v="11"/>
    <n v="34"/>
    <x v="1"/>
    <s v="South Darrenland"/>
    <x v="9"/>
    <s v="USA"/>
    <s v="Prod60"/>
    <s v="Luxury Perfume Spray"/>
    <x v="2"/>
    <s v="Fragrance"/>
    <x v="17"/>
    <n v="483"/>
    <n v="444"/>
    <s v="Store10"/>
    <s v="Credit Card"/>
    <n v="1912.96"/>
    <n v="4"/>
    <n v="598"/>
    <n v="0.03"/>
    <x v="3"/>
    <x v="4"/>
    <x v="15"/>
    <x v="2"/>
    <x v="0"/>
    <x v="3"/>
  </r>
  <r>
    <s v="Sale852"/>
    <d v="2025-02-12T00:00:00"/>
    <s v="Cust1259"/>
    <x v="413"/>
    <n v="32"/>
    <x v="1"/>
    <s v="South Kathrynmouth"/>
    <x v="15"/>
    <s v="USA"/>
    <s v="Prod13"/>
    <s v="Usb-C Fast Charger"/>
    <x v="1"/>
    <s v="Accessories"/>
    <x v="26"/>
    <n v="242"/>
    <n v="453"/>
    <s v="Store18"/>
    <s v="Credit Card"/>
    <n v="897.05280000000005"/>
    <n v="4"/>
    <n v="267"/>
    <n v="0.2"/>
    <x v="3"/>
    <x v="8"/>
    <x v="14"/>
    <x v="1"/>
    <x v="0"/>
    <x v="2"/>
  </r>
  <r>
    <s v="Sale853"/>
    <d v="2025-08-04T00:00:00"/>
    <s v="Cust1407"/>
    <x v="414"/>
    <n v="33"/>
    <x v="0"/>
    <s v="Ashleymouth"/>
    <x v="33"/>
    <s v="USA"/>
    <s v="Prod70"/>
    <s v="Kitchen Storage Rack"/>
    <x v="3"/>
    <s v="Storage"/>
    <x v="7"/>
    <n v="138"/>
    <n v="89"/>
    <s v="Store15"/>
    <s v="Credit Card"/>
    <n v="1048.1238000000001"/>
    <n v="3"/>
    <n v="360"/>
    <n v="0.16"/>
    <x v="0"/>
    <x v="6"/>
    <x v="10"/>
    <x v="1"/>
    <x v="0"/>
    <x v="0"/>
  </r>
  <r>
    <s v="Sale854"/>
    <d v="2025-07-22T00:00:00"/>
    <s v="Cust1363"/>
    <x v="400"/>
    <n v="23"/>
    <x v="0"/>
    <s v="Murphytown"/>
    <x v="31"/>
    <s v="USA"/>
    <s v="Prod56"/>
    <s v="Premium Blanket Throw"/>
    <x v="3"/>
    <s v="Decor"/>
    <x v="6"/>
    <n v="461"/>
    <n v="190"/>
    <s v="Store0"/>
    <s v="Cod"/>
    <n v="705.11850000000004"/>
    <n v="3"/>
    <n v="247"/>
    <n v="0.03"/>
    <x v="3"/>
    <x v="2"/>
    <x v="6"/>
    <x v="1"/>
    <x v="1"/>
    <x v="3"/>
  </r>
  <r>
    <s v="Sale855"/>
    <d v="2023-11-05T00:00:00"/>
    <s v="Cust1078"/>
    <x v="415"/>
    <n v="21"/>
    <x v="0"/>
    <s v="North Scottport"/>
    <x v="45"/>
    <s v="USA"/>
    <s v="Prod45"/>
    <s v="High-Grip Football"/>
    <x v="0"/>
    <s v="Team Sports"/>
    <x v="49"/>
    <n v="319"/>
    <n v="114"/>
    <s v="Store15"/>
    <s v="Credit Card"/>
    <n v="1558.4646"/>
    <n v="3"/>
    <n v="675"/>
    <n v="0.05"/>
    <x v="0"/>
    <x v="6"/>
    <x v="10"/>
    <x v="1"/>
    <x v="1"/>
    <x v="0"/>
  </r>
  <r>
    <s v="Sale856"/>
    <d v="2025-08-05T00:00:00"/>
    <s v="Cust1415"/>
    <x v="138"/>
    <n v="26"/>
    <x v="1"/>
    <s v="Kramerview"/>
    <x v="41"/>
    <s v="USA"/>
    <s v="Prod42"/>
    <s v="Smart Home Wifi Camera"/>
    <x v="1"/>
    <s v="Accessories"/>
    <x v="63"/>
    <n v="451"/>
    <n v="389"/>
    <s v="Store4"/>
    <s v="Paypal"/>
    <n v="667.20540000000005"/>
    <n v="1"/>
    <n v="914"/>
    <n v="0.23"/>
    <x v="2"/>
    <x v="0"/>
    <x v="5"/>
    <x v="2"/>
    <x v="1"/>
    <x v="2"/>
  </r>
  <r>
    <s v="Sale857"/>
    <d v="2025-04-22T00:00:00"/>
    <s v="Cust1314"/>
    <x v="129"/>
    <n v="53"/>
    <x v="1"/>
    <s v="Anitaland"/>
    <x v="7"/>
    <s v="USA"/>
    <s v="Prod93"/>
    <s v="Usb-C Laptop Charger"/>
    <x v="1"/>
    <s v="Computer"/>
    <x v="47"/>
    <n v="378"/>
    <n v="485"/>
    <s v="Store10"/>
    <s v="Paypal"/>
    <n v="1289.3399999999999"/>
    <n v="4"/>
    <n v="370"/>
    <n v="0.27"/>
    <x v="3"/>
    <x v="4"/>
    <x v="15"/>
    <x v="2"/>
    <x v="0"/>
    <x v="2"/>
  </r>
  <r>
    <s v="Sale858"/>
    <d v="2024-11-23T00:00:00"/>
    <s v="Cust1358"/>
    <x v="236"/>
    <n v="60"/>
    <x v="1"/>
    <s v="West Johnmouth"/>
    <x v="25"/>
    <s v="USA"/>
    <s v="Prod72"/>
    <s v="Professional Jump Rope"/>
    <x v="0"/>
    <s v="Fitness"/>
    <x v="18"/>
    <n v="478"/>
    <n v="300"/>
    <s v="Store13"/>
    <s v="Paypal"/>
    <n v="661.59"/>
    <n v="1"/>
    <n v="735"/>
    <n v="0.13"/>
    <x v="3"/>
    <x v="7"/>
    <x v="13"/>
    <x v="1"/>
    <x v="0"/>
    <x v="0"/>
  </r>
  <r>
    <s v="Sale859"/>
    <d v="2024-11-18T00:00:00"/>
    <s v="Cust1135"/>
    <x v="162"/>
    <n v="33"/>
    <x v="1"/>
    <s v="Gonzalezbury"/>
    <x v="20"/>
    <s v="USA"/>
    <s v="Prod79"/>
    <s v="Decorative Lamp Shade"/>
    <x v="3"/>
    <s v="Lighting"/>
    <x v="29"/>
    <n v="229"/>
    <n v="469"/>
    <s v="Store2"/>
    <s v="Credit Card"/>
    <n v="1278.3675000000001"/>
    <n v="3"/>
    <n v="449"/>
    <n v="0.1"/>
    <x v="2"/>
    <x v="0"/>
    <x v="17"/>
    <x v="0"/>
    <x v="0"/>
    <x v="1"/>
  </r>
  <r>
    <s v="Sale860"/>
    <d v="2025-02-03T00:00:00"/>
    <s v="Cust1059"/>
    <x v="356"/>
    <n v="53"/>
    <x v="0"/>
    <s v="New Kathrynland"/>
    <x v="10"/>
    <s v="USA"/>
    <s v="Prod84"/>
    <s v="Wooden Bookshelf"/>
    <x v="3"/>
    <s v="Furniture"/>
    <x v="94"/>
    <n v="388"/>
    <n v="208"/>
    <s v="Store13"/>
    <s v="Cod"/>
    <n v="2524.8384000000001"/>
    <n v="3"/>
    <n v="905"/>
    <n v="0.05"/>
    <x v="3"/>
    <x v="7"/>
    <x v="13"/>
    <x v="1"/>
    <x v="0"/>
    <x v="1"/>
  </r>
  <r>
    <s v="Sale861"/>
    <d v="2024-11-12T00:00:00"/>
    <s v="Cust1380"/>
    <x v="384"/>
    <n v="23"/>
    <x v="0"/>
    <s v="South Cassandrachester"/>
    <x v="5"/>
    <s v="USA"/>
    <s v="Prod68"/>
    <s v="Wooden Nightstand"/>
    <x v="3"/>
    <s v="Furniture"/>
    <x v="88"/>
    <n v="244"/>
    <n v="130"/>
    <s v="Store13"/>
    <s v="Cod"/>
    <n v="1373.2991999999999"/>
    <n v="4"/>
    <n v="409"/>
    <n v="7.0000000000000007E-2"/>
    <x v="3"/>
    <x v="7"/>
    <x v="13"/>
    <x v="1"/>
    <x v="1"/>
    <x v="0"/>
  </r>
  <r>
    <s v="Sale862"/>
    <d v="2024-04-30T00:00:00"/>
    <s v="Cust1282"/>
    <x v="204"/>
    <n v="46"/>
    <x v="1"/>
    <s v="Spencermouth"/>
    <x v="19"/>
    <s v="USA"/>
    <s v="Prod71"/>
    <s v="Hair Repair Oil Treatment"/>
    <x v="2"/>
    <s v="Haircare"/>
    <x v="51"/>
    <n v="214"/>
    <n v="383"/>
    <s v="Store3"/>
    <s v="Credit Card"/>
    <n v="2250.2979999999998"/>
    <n v="4"/>
    <n v="771"/>
    <n v="0.16"/>
    <x v="0"/>
    <x v="0"/>
    <x v="0"/>
    <x v="0"/>
    <x v="0"/>
    <x v="0"/>
  </r>
  <r>
    <s v="Sale863"/>
    <d v="2025-04-20T00:00:00"/>
    <s v="Cust1203"/>
    <x v="43"/>
    <n v="47"/>
    <x v="0"/>
    <s v="Johnsonland"/>
    <x v="9"/>
    <s v="USA"/>
    <s v="Prod30"/>
    <s v="Stainless Steel Cutlery Set"/>
    <x v="3"/>
    <s v="Kitchen"/>
    <x v="37"/>
    <n v="20"/>
    <n v="57"/>
    <s v="Store6"/>
    <s v="Cod"/>
    <n v="629.74339999999995"/>
    <n v="1"/>
    <n v="649"/>
    <n v="0.27"/>
    <x v="3"/>
    <x v="0"/>
    <x v="16"/>
    <x v="2"/>
    <x v="0"/>
    <x v="1"/>
  </r>
  <r>
    <s v="Sale864"/>
    <d v="2024-05-16T00:00:00"/>
    <s v="Cust1348"/>
    <x v="14"/>
    <n v="55"/>
    <x v="0"/>
    <s v="Shannonview"/>
    <x v="2"/>
    <s v="USA"/>
    <s v="Prod33"/>
    <s v="Modern Wall Clock"/>
    <x v="3"/>
    <s v="Decor"/>
    <x v="9"/>
    <n v="180"/>
    <n v="305"/>
    <s v="Store10"/>
    <s v="Credit Card"/>
    <n v="607.64800000000002"/>
    <n v="2"/>
    <n v="380"/>
    <n v="0.03"/>
    <x v="3"/>
    <x v="4"/>
    <x v="15"/>
    <x v="2"/>
    <x v="0"/>
    <x v="2"/>
  </r>
  <r>
    <s v="Sale865"/>
    <d v="2025-04-23T00:00:00"/>
    <s v="Cust1248"/>
    <x v="200"/>
    <n v="19"/>
    <x v="0"/>
    <s v="Lake Timothy"/>
    <x v="8"/>
    <s v="USA"/>
    <s v="Prod43"/>
    <s v="Usb External Hard Drive"/>
    <x v="1"/>
    <s v="Computer"/>
    <x v="19"/>
    <n v="253"/>
    <n v="266"/>
    <s v="Store8"/>
    <s v="Paypal"/>
    <n v="2495.2049999999999"/>
    <n v="3"/>
    <n v="924"/>
    <n v="0.2"/>
    <x v="1"/>
    <x v="0"/>
    <x v="2"/>
    <x v="2"/>
    <x v="1"/>
    <x v="0"/>
  </r>
  <r>
    <s v="Sale866"/>
    <d v="2024-10-06T00:00:00"/>
    <s v="Cust1469"/>
    <x v="261"/>
    <n v="19"/>
    <x v="0"/>
    <s v="East Audrey"/>
    <x v="39"/>
    <s v="USA"/>
    <s v="Prod45"/>
    <s v="High-Grip Football"/>
    <x v="0"/>
    <s v="Team Sports"/>
    <x v="49"/>
    <n v="319"/>
    <n v="114"/>
    <s v="Store17"/>
    <s v="Cod"/>
    <n v="308.14710000000002"/>
    <n v="3"/>
    <n v="145"/>
    <n v="0.1"/>
    <x v="0"/>
    <x v="1"/>
    <x v="1"/>
    <x v="1"/>
    <x v="1"/>
    <x v="0"/>
  </r>
  <r>
    <s v="Sale867"/>
    <d v="2025-02-12T00:00:00"/>
    <s v="Cust1121"/>
    <x v="416"/>
    <n v="62"/>
    <x v="0"/>
    <s v="Lake Danielport"/>
    <x v="22"/>
    <s v="USA"/>
    <s v="Prod33"/>
    <s v="Modern Wall Clock"/>
    <x v="3"/>
    <s v="Decor"/>
    <x v="9"/>
    <n v="180"/>
    <n v="305"/>
    <s v="Store15"/>
    <s v="Paypal"/>
    <n v="1200.9059999999999"/>
    <n v="2"/>
    <n v="667"/>
    <n v="0.28999999999999998"/>
    <x v="0"/>
    <x v="6"/>
    <x v="10"/>
    <x v="1"/>
    <x v="0"/>
    <x v="1"/>
  </r>
  <r>
    <s v="Sale868"/>
    <d v="2024-03-31T00:00:00"/>
    <s v="Cust1402"/>
    <x v="361"/>
    <n v="31"/>
    <x v="0"/>
    <s v="Brandonville"/>
    <x v="25"/>
    <s v="USA"/>
    <s v="Prod66"/>
    <s v="Women'S Hair Dryer Brush"/>
    <x v="2"/>
    <s v="Haircare"/>
    <x v="73"/>
    <n v="340"/>
    <n v="177"/>
    <s v="Store3"/>
    <s v="Credit Card"/>
    <n v="767.98800000000006"/>
    <n v="1"/>
    <n v="985"/>
    <n v="0.1"/>
    <x v="0"/>
    <x v="0"/>
    <x v="0"/>
    <x v="0"/>
    <x v="0"/>
    <x v="3"/>
  </r>
  <r>
    <s v="Sale869"/>
    <d v="2023-11-30T00:00:00"/>
    <s v="Cust1279"/>
    <x v="417"/>
    <n v="21"/>
    <x v="1"/>
    <s v="Gilltown"/>
    <x v="31"/>
    <s v="USA"/>
    <s v="Prod13"/>
    <s v="Usb-C Fast Charger"/>
    <x v="1"/>
    <s v="Accessories"/>
    <x v="26"/>
    <n v="242"/>
    <n v="453"/>
    <s v="Store8"/>
    <s v="Credit Card"/>
    <n v="139.29"/>
    <n v="1"/>
    <n v="139"/>
    <n v="0.22"/>
    <x v="1"/>
    <x v="0"/>
    <x v="2"/>
    <x v="2"/>
    <x v="1"/>
    <x v="3"/>
  </r>
  <r>
    <s v="Sale870"/>
    <d v="2025-02-14T00:00:00"/>
    <s v="Cust1033"/>
    <x v="152"/>
    <n v="25"/>
    <x v="0"/>
    <s v="Tristanton"/>
    <x v="15"/>
    <s v="USA"/>
    <s v="Prod16"/>
    <s v="Beard Grooming Kit"/>
    <x v="2"/>
    <s v="Grooming"/>
    <x v="30"/>
    <n v="337"/>
    <n v="256"/>
    <s v="Store8"/>
    <s v="Cod"/>
    <n v="1240.8389999999999"/>
    <n v="3"/>
    <n v="460"/>
    <n v="0"/>
    <x v="1"/>
    <x v="0"/>
    <x v="2"/>
    <x v="2"/>
    <x v="1"/>
    <x v="1"/>
  </r>
  <r>
    <s v="Sale871"/>
    <d v="2024-01-11T00:00:00"/>
    <s v="Cust1066"/>
    <x v="148"/>
    <n v="27"/>
    <x v="1"/>
    <s v="South Aaronside"/>
    <x v="21"/>
    <s v="USA"/>
    <s v="Prod40"/>
    <s v="Noise-Canceling Headphones"/>
    <x v="1"/>
    <s v="Audio"/>
    <x v="43"/>
    <n v="39"/>
    <n v="378"/>
    <s v="Store15"/>
    <s v="Credit Card"/>
    <n v="367.65219999999999"/>
    <n v="1"/>
    <n v="518"/>
    <n v="0.1"/>
    <x v="0"/>
    <x v="6"/>
    <x v="10"/>
    <x v="1"/>
    <x v="1"/>
    <x v="2"/>
  </r>
  <r>
    <s v="Sale872"/>
    <d v="2024-12-27T00:00:00"/>
    <s v="Cust1379"/>
    <x v="271"/>
    <n v="34"/>
    <x v="1"/>
    <s v="West Jeffreyburgh"/>
    <x v="9"/>
    <s v="USA"/>
    <s v="Prod76"/>
    <s v="Wireless Mouse"/>
    <x v="1"/>
    <s v="Computer"/>
    <x v="3"/>
    <n v="393"/>
    <n v="320"/>
    <s v="Store6"/>
    <s v="Cod"/>
    <n v="802.15800000000002"/>
    <n v="4"/>
    <n v="282"/>
    <n v="0.28999999999999998"/>
    <x v="3"/>
    <x v="0"/>
    <x v="16"/>
    <x v="2"/>
    <x v="0"/>
    <x v="0"/>
  </r>
  <r>
    <s v="Sale873"/>
    <d v="2023-11-20T00:00:00"/>
    <s v="Cust1455"/>
    <x v="263"/>
    <n v="54"/>
    <x v="0"/>
    <s v="East Yvette"/>
    <x v="49"/>
    <s v="USA"/>
    <s v="Prod87"/>
    <s v="Led Bedside Lamp"/>
    <x v="3"/>
    <s v="Lighting"/>
    <x v="72"/>
    <n v="371"/>
    <n v="220"/>
    <s v="Store7"/>
    <s v="Cod"/>
    <n v="595.14840000000004"/>
    <n v="2"/>
    <n v="386"/>
    <n v="0.28999999999999998"/>
    <x v="2"/>
    <x v="0"/>
    <x v="4"/>
    <x v="2"/>
    <x v="0"/>
    <x v="0"/>
  </r>
  <r>
    <s v="Sale874"/>
    <d v="2025-01-04T00:00:00"/>
    <s v="Cust1195"/>
    <x v="418"/>
    <n v="60"/>
    <x v="0"/>
    <s v="Taraberg"/>
    <x v="28"/>
    <s v="USA"/>
    <s v="Prod19"/>
    <s v="Knee Support Brace"/>
    <x v="0"/>
    <s v="Equipment"/>
    <x v="46"/>
    <n v="21"/>
    <n v="65"/>
    <s v="Store3"/>
    <s v="Cod"/>
    <n v="229.88249999999999"/>
    <n v="1"/>
    <n v="270"/>
    <n v="0.23"/>
    <x v="0"/>
    <x v="0"/>
    <x v="0"/>
    <x v="0"/>
    <x v="0"/>
    <x v="2"/>
  </r>
  <r>
    <s v="Sale875"/>
    <d v="2024-07-20T00:00:00"/>
    <s v="Cust1041"/>
    <x v="94"/>
    <n v="21"/>
    <x v="0"/>
    <s v="Mooneyshire"/>
    <x v="41"/>
    <s v="USA"/>
    <s v="Prod76"/>
    <s v="Wireless Mouse"/>
    <x v="1"/>
    <s v="Computer"/>
    <x v="3"/>
    <n v="393"/>
    <n v="320"/>
    <s v="Store10"/>
    <s v="Cod"/>
    <n v="2777.1016"/>
    <n v="4"/>
    <n v="763"/>
    <n v="0.15"/>
    <x v="3"/>
    <x v="4"/>
    <x v="15"/>
    <x v="2"/>
    <x v="1"/>
    <x v="1"/>
  </r>
  <r>
    <s v="Sale876"/>
    <d v="2023-11-12T00:00:00"/>
    <s v="Cust1494"/>
    <x v="186"/>
    <n v="21"/>
    <x v="0"/>
    <s v="Port Cheryl"/>
    <x v="11"/>
    <s v="USA"/>
    <s v="Prod41"/>
    <s v="Yoga Exercise Mat"/>
    <x v="0"/>
    <s v="Fitness"/>
    <x v="89"/>
    <n v="313"/>
    <n v="369"/>
    <s v="Store13"/>
    <s v="Cod"/>
    <n v="306.77249999999998"/>
    <n v="1"/>
    <n v="409"/>
    <n v="0.09"/>
    <x v="3"/>
    <x v="7"/>
    <x v="13"/>
    <x v="1"/>
    <x v="1"/>
    <x v="0"/>
  </r>
  <r>
    <s v="Sale877"/>
    <d v="2024-04-29T00:00:00"/>
    <s v="Cust1219"/>
    <x v="208"/>
    <n v="47"/>
    <x v="1"/>
    <s v="Phillipschester   "/>
    <x v="19"/>
    <s v="USA"/>
    <s v="Prod96"/>
    <s v="Women'S Formal Blazer"/>
    <x v="4"/>
    <s v="Outerwear"/>
    <x v="99"/>
    <n v="358"/>
    <n v="143"/>
    <s v="Store18"/>
    <s v="Credit Card"/>
    <n v="1550.5662"/>
    <n v="2"/>
    <n v="891"/>
    <n v="0.25"/>
    <x v="3"/>
    <x v="8"/>
    <x v="14"/>
    <x v="1"/>
    <x v="0"/>
    <x v="0"/>
  </r>
  <r>
    <s v="Sale878"/>
    <d v="2024-10-28T00:00:00"/>
    <s v="Cust1032"/>
    <x v="324"/>
    <n v="48"/>
    <x v="1"/>
    <s v="Fostermouth"/>
    <x v="28"/>
    <s v="USA"/>
    <s v="Prod92"/>
    <s v="Microwave Oven"/>
    <x v="3"/>
    <s v="Appliances"/>
    <x v="80"/>
    <n v="447"/>
    <n v="191"/>
    <s v="Store16"/>
    <s v="Paypal"/>
    <n v="437.17020000000002"/>
    <n v="1"/>
    <n v="553"/>
    <n v="0.13"/>
    <x v="1"/>
    <x v="5"/>
    <x v="9"/>
    <x v="1"/>
    <x v="0"/>
    <x v="0"/>
  </r>
  <r>
    <s v="Sale879"/>
    <d v="2023-12-21T00:00:00"/>
    <s v="Cust1160"/>
    <x v="316"/>
    <n v="41"/>
    <x v="1"/>
    <s v="New Juliemouth"/>
    <x v="29"/>
    <s v="USA"/>
    <s v="Prod85"/>
    <s v="Women'S Beanie Hat"/>
    <x v="4"/>
    <s v="Accessories"/>
    <x v="65"/>
    <n v="120"/>
    <n v="210"/>
    <s v="Store13"/>
    <s v="Cod"/>
    <n v="1095.864"/>
    <n v="2"/>
    <n v="652"/>
    <n v="0.21"/>
    <x v="3"/>
    <x v="7"/>
    <x v="13"/>
    <x v="1"/>
    <x v="0"/>
    <x v="1"/>
  </r>
  <r>
    <s v="Sale880"/>
    <d v="2024-10-10T00:00:00"/>
    <s v="Cust1122"/>
    <x v="395"/>
    <n v="50"/>
    <x v="0"/>
    <s v="Kathrynport"/>
    <x v="29"/>
    <s v="USA"/>
    <s v="Prod42"/>
    <s v="Smart Home Wifi Camera"/>
    <x v="1"/>
    <s v="Accessories"/>
    <x v="63"/>
    <n v="451"/>
    <n v="389"/>
    <s v="Store9"/>
    <s v="Cod"/>
    <n v="637.50080000000003"/>
    <n v="4"/>
    <n v="194"/>
    <n v="0.16"/>
    <x v="2"/>
    <x v="0"/>
    <x v="11"/>
    <x v="1"/>
    <x v="0"/>
    <x v="1"/>
  </r>
  <r>
    <s v="Sale881"/>
    <d v="2025-01-03T00:00:00"/>
    <s v="Cust1153"/>
    <x v="174"/>
    <n v="31"/>
    <x v="0"/>
    <s v="New Leahfurt"/>
    <x v="16"/>
    <s v="USA"/>
    <s v="Prod92"/>
    <s v="Microwave Oven"/>
    <x v="3"/>
    <s v="Appliances"/>
    <x v="80"/>
    <n v="447"/>
    <n v="191"/>
    <s v="Store1"/>
    <s v="Cod"/>
    <n v="1128.9969000000001"/>
    <n v="3"/>
    <n v="476"/>
    <n v="0.18"/>
    <x v="0"/>
    <x v="4"/>
    <x v="8"/>
    <x v="1"/>
    <x v="0"/>
    <x v="3"/>
  </r>
  <r>
    <s v="Sale882"/>
    <d v="2024-03-09T00:00:00"/>
    <s v="Cust1365"/>
    <x v="315"/>
    <n v="63"/>
    <x v="1"/>
    <s v="Kellyside"/>
    <x v="41"/>
    <s v="USA"/>
    <s v="Prod40"/>
    <s v="Noise-Canceling Headphones"/>
    <x v="1"/>
    <s v="Audio"/>
    <x v="43"/>
    <n v="39"/>
    <n v="378"/>
    <s v="Store5"/>
    <s v="Paypal"/>
    <n v="523.71"/>
    <n v="3"/>
    <n v="175"/>
    <n v="0.21"/>
    <x v="0"/>
    <x v="0"/>
    <x v="3"/>
    <x v="0"/>
    <x v="0"/>
    <x v="1"/>
  </r>
  <r>
    <s v="Sale883"/>
    <d v="2024-08-22T00:00:00"/>
    <s v="Cust1119"/>
    <x v="96"/>
    <n v="40"/>
    <x v="0"/>
    <s v="North Edwardton"/>
    <x v="3"/>
    <s v="USA"/>
    <s v="Prod85"/>
    <s v="Women'S Beanie Hat"/>
    <x v="4"/>
    <s v="Accessories"/>
    <x v="65"/>
    <n v="120"/>
    <n v="210"/>
    <s v="Store0"/>
    <s v="Paypal"/>
    <n v="2240.2800000000002"/>
    <n v="3"/>
    <n v="762"/>
    <n v="0"/>
    <x v="3"/>
    <x v="2"/>
    <x v="6"/>
    <x v="1"/>
    <x v="0"/>
    <x v="3"/>
  </r>
  <r>
    <s v="Sale884"/>
    <d v="2024-04-13T00:00:00"/>
    <s v="Cust1425"/>
    <x v="351"/>
    <n v="40"/>
    <x v="0"/>
    <s v="Lake Monique"/>
    <x v="39"/>
    <s v="USA"/>
    <s v="Prod72"/>
    <s v="Professional Jump Rope"/>
    <x v="0"/>
    <s v="Fitness"/>
    <x v="18"/>
    <n v="478"/>
    <n v="300"/>
    <s v="Store19"/>
    <s v="Credit Card"/>
    <n v="41.875999999999998"/>
    <n v="1"/>
    <n v="44"/>
    <n v="0.02"/>
    <x v="3"/>
    <x v="0"/>
    <x v="12"/>
    <x v="2"/>
    <x v="0"/>
    <x v="3"/>
  </r>
  <r>
    <s v="Sale885"/>
    <d v="2024-06-23T00:00:00"/>
    <s v="Cust1495"/>
    <x v="179"/>
    <n v="23"/>
    <x v="1"/>
    <s v="Bryanmouth"/>
    <x v="37"/>
    <s v="USA"/>
    <s v="Prod59"/>
    <s v="Men'S Hair Styling Gel"/>
    <x v="2"/>
    <s v="Haircare"/>
    <x v="4"/>
    <n v="17"/>
    <n v="399"/>
    <s v="Store13"/>
    <s v="Cod"/>
    <n v="754.20119999999997"/>
    <n v="1"/>
    <n v="992"/>
    <n v="0.05"/>
    <x v="3"/>
    <x v="7"/>
    <x v="13"/>
    <x v="1"/>
    <x v="1"/>
    <x v="3"/>
  </r>
  <r>
    <s v="Sale886"/>
    <d v="2025-08-07T00:00:00"/>
    <s v="Cust1201"/>
    <x v="113"/>
    <n v="25"/>
    <x v="1"/>
    <s v="New Logan"/>
    <x v="20"/>
    <s v="USA"/>
    <s v="Prod31"/>
    <s v="Basketball"/>
    <x v="0"/>
    <s v="Team Sports"/>
    <x v="45"/>
    <n v="204"/>
    <n v="281"/>
    <s v="Store10"/>
    <s v="Cod"/>
    <n v="991.30200000000002"/>
    <n v="3"/>
    <n v="465"/>
    <n v="0.24"/>
    <x v="3"/>
    <x v="4"/>
    <x v="15"/>
    <x v="2"/>
    <x v="1"/>
    <x v="3"/>
  </r>
  <r>
    <s v="Sale887"/>
    <d v="2025-03-08T00:00:00"/>
    <s v="Cust1337"/>
    <x v="118"/>
    <n v="40"/>
    <x v="1"/>
    <s v="Ryanport"/>
    <x v="29"/>
    <s v="USA"/>
    <s v="Prod16"/>
    <s v="Beard Grooming Kit"/>
    <x v="2"/>
    <s v="Grooming"/>
    <x v="30"/>
    <n v="337"/>
    <n v="256"/>
    <s v="Store10"/>
    <s v="Paypal"/>
    <n v="1179.1369999999999"/>
    <n v="2"/>
    <n v="694"/>
    <n v="0.28999999999999998"/>
    <x v="3"/>
    <x v="4"/>
    <x v="15"/>
    <x v="2"/>
    <x v="0"/>
    <x v="3"/>
  </r>
  <r>
    <s v="Sale888"/>
    <d v="2025-05-24T00:00:00"/>
    <s v="Cust1465"/>
    <x v="419"/>
    <n v="28"/>
    <x v="1"/>
    <s v="Hartmanside"/>
    <x v="29"/>
    <s v="USA"/>
    <s v="Prod67"/>
    <s v="Smart Led Light Strip"/>
    <x v="1"/>
    <s v="Accessories"/>
    <x v="22"/>
    <n v="349"/>
    <n v="476"/>
    <s v="Store8"/>
    <s v="Paypal"/>
    <n v="1731.4914000000001"/>
    <n v="2"/>
    <n v="995"/>
    <n v="0.15"/>
    <x v="1"/>
    <x v="0"/>
    <x v="2"/>
    <x v="2"/>
    <x v="1"/>
    <x v="2"/>
  </r>
  <r>
    <s v="Sale889"/>
    <d v="2025-04-02T00:00:00"/>
    <s v="Cust1381"/>
    <x v="25"/>
    <n v="50"/>
    <x v="0"/>
    <s v="Andrewsland"/>
    <x v="4"/>
    <s v="USA"/>
    <s v="Prod23"/>
    <s v="Men'S Formal Shirt"/>
    <x v="4"/>
    <s v="Tops"/>
    <x v="34"/>
    <n v="317"/>
    <n v="360"/>
    <s v="Store4"/>
    <s v="Cod"/>
    <n v="200.1354"/>
    <n v="3"/>
    <n v="71"/>
    <n v="0.13"/>
    <x v="2"/>
    <x v="0"/>
    <x v="5"/>
    <x v="2"/>
    <x v="0"/>
    <x v="2"/>
  </r>
  <r>
    <s v="Sale890"/>
    <d v="2024-02-03T00:00:00"/>
    <s v="Cust1113"/>
    <x v="120"/>
    <n v="51"/>
    <x v="0"/>
    <s v="New William"/>
    <x v="23"/>
    <s v="USA"/>
    <s v="Prod83"/>
    <s v="Hydrating Face Cleanser"/>
    <x v="2"/>
    <s v="Skincare"/>
    <x v="50"/>
    <n v="317"/>
    <n v="159"/>
    <s v="Store9"/>
    <s v="Credit Card"/>
    <n v="1185.4584"/>
    <n v="3"/>
    <n v="470"/>
    <n v="0.06"/>
    <x v="2"/>
    <x v="0"/>
    <x v="11"/>
    <x v="1"/>
    <x v="0"/>
    <x v="0"/>
  </r>
  <r>
    <s v="Sale891"/>
    <d v="2025-10-02T00:00:00"/>
    <s v="Cust1314"/>
    <x v="129"/>
    <n v="53"/>
    <x v="1"/>
    <s v="Anitaland"/>
    <x v="7"/>
    <s v="USA"/>
    <s v="Prod86"/>
    <s v="Kitchen Cutting Board"/>
    <x v="3"/>
    <s v="Kitchen"/>
    <x v="56"/>
    <n v="176"/>
    <n v="82"/>
    <s v="Store16"/>
    <s v="Credit Card"/>
    <n v="353.56760000000003"/>
    <n v="2"/>
    <n v="216"/>
    <n v="0.16"/>
    <x v="1"/>
    <x v="5"/>
    <x v="9"/>
    <x v="1"/>
    <x v="0"/>
    <x v="2"/>
  </r>
  <r>
    <s v="Sale892"/>
    <d v="2025-08-26T00:00:00"/>
    <s v="Cust1239"/>
    <x v="19"/>
    <n v="58"/>
    <x v="1"/>
    <s v="Zamoraborough"/>
    <x v="8"/>
    <s v="USA"/>
    <s v="Prod92"/>
    <s v="Microwave Oven"/>
    <x v="3"/>
    <s v="Appliances"/>
    <x v="80"/>
    <n v="447"/>
    <n v="191"/>
    <s v="Store0"/>
    <s v="Cod"/>
    <n v="389.67399999999998"/>
    <n v="1"/>
    <n v="534"/>
    <n v="0.18"/>
    <x v="3"/>
    <x v="2"/>
    <x v="6"/>
    <x v="1"/>
    <x v="0"/>
    <x v="1"/>
  </r>
  <r>
    <s v="Sale893"/>
    <d v="2024-11-18T00:00:00"/>
    <s v="Cust1093"/>
    <x v="125"/>
    <n v="28"/>
    <x v="1"/>
    <s v="Port Travisstad"/>
    <x v="42"/>
    <s v="USA"/>
    <s v="Prod32"/>
    <s v="Vitamin C Face Serum"/>
    <x v="2"/>
    <s v="Skincare"/>
    <x v="79"/>
    <n v="284"/>
    <n v="244"/>
    <s v="Store3"/>
    <s v="Paypal"/>
    <n v="1113.6584"/>
    <n v="2"/>
    <n v="733"/>
    <n v="0.27"/>
    <x v="0"/>
    <x v="0"/>
    <x v="0"/>
    <x v="0"/>
    <x v="1"/>
    <x v="0"/>
  </r>
  <r>
    <s v="Sale894"/>
    <d v="2023-11-17T00:00:00"/>
    <s v="Cust1489"/>
    <x v="153"/>
    <n v="42"/>
    <x v="1"/>
    <s v="Lake Elizabethside"/>
    <x v="30"/>
    <s v="USA"/>
    <s v="Prod60"/>
    <s v="Luxury Perfume Spray"/>
    <x v="2"/>
    <s v="Fragrance"/>
    <x v="17"/>
    <n v="483"/>
    <n v="444"/>
    <s v="Store13"/>
    <s v="Cod"/>
    <n v="383.32799999999997"/>
    <n v="4"/>
    <n v="106"/>
    <n v="0.24"/>
    <x v="3"/>
    <x v="7"/>
    <x v="13"/>
    <x v="1"/>
    <x v="0"/>
    <x v="2"/>
  </r>
  <r>
    <s v="Sale895"/>
    <d v="2025-02-08T00:00:00"/>
    <s v="Cust1105"/>
    <x v="101"/>
    <n v="50"/>
    <x v="1"/>
    <s v="Port Victoria"/>
    <x v="26"/>
    <s v="USA"/>
    <s v="Prod57"/>
    <s v="Foam Roller"/>
    <x v="0"/>
    <s v="Fitness"/>
    <x v="71"/>
    <n v="31"/>
    <n v="138"/>
    <s v="Store3"/>
    <s v="Credit Card"/>
    <n v="28.044"/>
    <n v="1"/>
    <n v="39"/>
    <n v="0.1"/>
    <x v="0"/>
    <x v="0"/>
    <x v="0"/>
    <x v="0"/>
    <x v="0"/>
    <x v="0"/>
  </r>
  <r>
    <s v="Sale896"/>
    <d v="2024-01-03T00:00:00"/>
    <s v="Cust1431"/>
    <x v="38"/>
    <n v="27"/>
    <x v="0"/>
    <s v="South Andrewport"/>
    <x v="24"/>
    <s v="USA"/>
    <s v="Prod96"/>
    <s v="Women'S Formal Blazer"/>
    <x v="4"/>
    <s v="Outerwear"/>
    <x v="99"/>
    <n v="358"/>
    <n v="143"/>
    <s v="Store16"/>
    <s v="Cod"/>
    <n v="818.46659999999997"/>
    <n v="1"/>
    <n v="835"/>
    <n v="0.28000000000000003"/>
    <x v="1"/>
    <x v="5"/>
    <x v="9"/>
    <x v="1"/>
    <x v="1"/>
    <x v="1"/>
  </r>
  <r>
    <s v="Sale897"/>
    <d v="2024-04-07T00:00:00"/>
    <s v="Cust1134"/>
    <x v="210"/>
    <n v="54"/>
    <x v="0"/>
    <s v="Parksfort"/>
    <x v="7"/>
    <s v="USA"/>
    <s v="Prod83"/>
    <s v="Hydrating Face Cleanser"/>
    <x v="2"/>
    <s v="Skincare"/>
    <x v="50"/>
    <n v="317"/>
    <n v="159"/>
    <s v="Store3"/>
    <s v="Credit Card"/>
    <n v="85.933199999999999"/>
    <n v="1"/>
    <n v="113"/>
    <n v="0.02"/>
    <x v="0"/>
    <x v="0"/>
    <x v="0"/>
    <x v="0"/>
    <x v="0"/>
    <x v="0"/>
  </r>
  <r>
    <s v="Sale898"/>
    <d v="2025-09-30T00:00:00"/>
    <s v="Cust1466"/>
    <x v="219"/>
    <n v="18"/>
    <x v="0"/>
    <s v="Espinozaberg"/>
    <x v="46"/>
    <s v="USA"/>
    <s v="Prod94"/>
    <s v="Vitamin E Body Lotion"/>
    <x v="2"/>
    <s v="Skincare"/>
    <x v="32"/>
    <n v="358"/>
    <n v="213"/>
    <s v="Store12"/>
    <s v="Cod"/>
    <n v="695.04819999999995"/>
    <n v="2"/>
    <n v="451"/>
    <n v="0.24"/>
    <x v="0"/>
    <x v="9"/>
    <x v="18"/>
    <x v="2"/>
    <x v="2"/>
    <x v="2"/>
  </r>
  <r>
    <s v="Sale899"/>
    <d v="2024-06-13T00:00:00"/>
    <s v="Cust1372"/>
    <x v="60"/>
    <n v="28"/>
    <x v="0"/>
    <s v="Vincentside"/>
    <x v="31"/>
    <s v="USA"/>
    <s v="Prod86"/>
    <s v="Kitchen Cutting Board"/>
    <x v="3"/>
    <s v="Kitchen"/>
    <x v="56"/>
    <n v="176"/>
    <n v="82"/>
    <s v="Store6"/>
    <s v="Cod"/>
    <n v="1561.9212"/>
    <n v="3"/>
    <n v="620"/>
    <n v="0.23"/>
    <x v="3"/>
    <x v="0"/>
    <x v="16"/>
    <x v="2"/>
    <x v="1"/>
    <x v="3"/>
  </r>
  <r>
    <s v="Sale900"/>
    <d v="2025-02-25T00:00:00"/>
    <s v="Cust1108"/>
    <x v="139"/>
    <n v="38"/>
    <x v="0"/>
    <s v="Webstermouth"/>
    <x v="21"/>
    <s v="USA"/>
    <s v="Prod62"/>
    <s v="Laptop Cooling Pad"/>
    <x v="1"/>
    <s v="Computer"/>
    <x v="85"/>
    <n v="86"/>
    <n v="222"/>
    <s v="Store7"/>
    <s v="Paypal"/>
    <n v="139.03120000000001"/>
    <n v="4"/>
    <n v="47"/>
    <n v="0.16"/>
    <x v="2"/>
    <x v="0"/>
    <x v="4"/>
    <x v="2"/>
    <x v="0"/>
    <x v="3"/>
  </r>
  <r>
    <s v="Sale901"/>
    <d v="2025-05-07T00:00:00"/>
    <s v="Cust1184"/>
    <x v="169"/>
    <n v="46"/>
    <x v="1"/>
    <s v="Port Sherryview"/>
    <x v="16"/>
    <s v="USA"/>
    <s v="Prod46"/>
    <s v="Men'S Winter Jacket"/>
    <x v="4"/>
    <s v="Outerwear"/>
    <x v="54"/>
    <n v="167"/>
    <n v="296"/>
    <s v="Store2"/>
    <s v="Cod"/>
    <n v="122.9456"/>
    <n v="2"/>
    <n v="71"/>
    <n v="0.26"/>
    <x v="2"/>
    <x v="0"/>
    <x v="17"/>
    <x v="0"/>
    <x v="0"/>
    <x v="2"/>
  </r>
  <r>
    <s v="Sale902"/>
    <d v="2025-06-04T00:00:00"/>
    <s v="Cust1000"/>
    <x v="265"/>
    <n v="55"/>
    <x v="0"/>
    <s v="Donaldton"/>
    <x v="29"/>
    <s v="USA"/>
    <s v="Prod56"/>
    <s v="Premium Blanket Throw"/>
    <x v="3"/>
    <s v="Decor"/>
    <x v="6"/>
    <n v="461"/>
    <n v="190"/>
    <s v="Store19"/>
    <s v="Credit Card"/>
    <n v="751.58879999999999"/>
    <n v="2"/>
    <n v="404"/>
    <n v="0.14000000000000001"/>
    <x v="3"/>
    <x v="0"/>
    <x v="12"/>
    <x v="2"/>
    <x v="0"/>
    <x v="4"/>
  </r>
  <r>
    <s v="Sale903"/>
    <d v="2024-12-27T00:00:00"/>
    <s v="Cust1264"/>
    <x v="104"/>
    <n v="25"/>
    <x v="0"/>
    <s v="Grahamfurt"/>
    <x v="0"/>
    <s v="USA"/>
    <s v="Prod17"/>
    <s v="Soccer Training Cone Set"/>
    <x v="0"/>
    <s v="Accessories"/>
    <x v="53"/>
    <n v="145"/>
    <n v="367"/>
    <s v="Store16"/>
    <s v="Cod"/>
    <n v="493.91449999999998"/>
    <n v="1"/>
    <n v="520"/>
    <n v="7.0000000000000007E-2"/>
    <x v="1"/>
    <x v="5"/>
    <x v="9"/>
    <x v="1"/>
    <x v="1"/>
    <x v="0"/>
  </r>
  <r>
    <s v="Sale904"/>
    <d v="2025-01-15T00:00:00"/>
    <s v="Cust1145"/>
    <x v="279"/>
    <n v="46"/>
    <x v="0"/>
    <s v="Michaelfort"/>
    <x v="30"/>
    <s v="USA"/>
    <s v="Prod48"/>
    <s v="Car Dashboard Phone Holder"/>
    <x v="1"/>
    <s v="Accessories"/>
    <x v="70"/>
    <n v="178"/>
    <n v="103"/>
    <s v="Store13"/>
    <s v="Paypal"/>
    <n v="1613.556"/>
    <n v="3"/>
    <n v="566"/>
    <n v="0.05"/>
    <x v="3"/>
    <x v="7"/>
    <x v="13"/>
    <x v="1"/>
    <x v="0"/>
    <x v="1"/>
  </r>
  <r>
    <s v="Sale905"/>
    <d v="2025-05-22T00:00:00"/>
    <s v="Cust1392"/>
    <x v="420"/>
    <n v="46"/>
    <x v="0"/>
    <s v="Gutierrezstad"/>
    <x v="6"/>
    <s v="USA"/>
    <s v="Prod52"/>
    <s v="Rugby Ball"/>
    <x v="0"/>
    <s v="Team Sports"/>
    <x v="40"/>
    <n v="212"/>
    <n v="82"/>
    <s v="Store10"/>
    <s v="Cod"/>
    <n v="537.11839999999995"/>
    <n v="2"/>
    <n v="295"/>
    <n v="0.05"/>
    <x v="3"/>
    <x v="4"/>
    <x v="15"/>
    <x v="2"/>
    <x v="0"/>
    <x v="0"/>
  </r>
  <r>
    <s v="Sale906"/>
    <d v="2025-07-10T00:00:00"/>
    <s v="Cust1109"/>
    <x v="421"/>
    <n v="27"/>
    <x v="0"/>
    <s v="Smithland"/>
    <x v="35"/>
    <s v="USA"/>
    <s v="Prod34"/>
    <s v="Gaming Mechanical Keyboard"/>
    <x v="1"/>
    <s v="Computer"/>
    <x v="13"/>
    <n v="419"/>
    <n v="86"/>
    <s v="Store11"/>
    <s v="Paypal"/>
    <n v="621.27"/>
    <n v="2"/>
    <n v="414"/>
    <n v="0.09"/>
    <x v="2"/>
    <x v="10"/>
    <x v="19"/>
    <x v="2"/>
    <x v="1"/>
    <x v="2"/>
  </r>
  <r>
    <s v="Sale907"/>
    <d v="2025-09-18T00:00:00"/>
    <s v="Cust1268"/>
    <x v="422"/>
    <n v="53"/>
    <x v="1"/>
    <s v="Ryanberg"/>
    <x v="46"/>
    <s v="USA"/>
    <s v="Prod58"/>
    <s v="Womens Cotton Scarf"/>
    <x v="4"/>
    <s v="Accessories"/>
    <x v="87"/>
    <n v="114"/>
    <n v="485"/>
    <s v="Store8"/>
    <s v="Credit Card"/>
    <n v="867.5"/>
    <n v="2"/>
    <n v="434"/>
    <n v="0.25"/>
    <x v="1"/>
    <x v="0"/>
    <x v="2"/>
    <x v="2"/>
    <x v="0"/>
    <x v="3"/>
  </r>
  <r>
    <s v="Sale908"/>
    <d v="2023-12-28T00:00:00"/>
    <s v="Cust1281"/>
    <x v="371"/>
    <n v="59"/>
    <x v="0"/>
    <s v="North Joshualand"/>
    <x v="40"/>
    <s v="USA"/>
    <s v="Prod85"/>
    <s v="Women'S Beanie Hat"/>
    <x v="4"/>
    <s v="Accessories"/>
    <x v="65"/>
    <n v="120"/>
    <n v="210"/>
    <s v="Store19"/>
    <s v="Cod"/>
    <n v="272.30130000000003"/>
    <n v="3"/>
    <n v="104"/>
    <n v="0"/>
    <x v="3"/>
    <x v="0"/>
    <x v="12"/>
    <x v="2"/>
    <x v="0"/>
    <x v="1"/>
  </r>
  <r>
    <s v="Sale909"/>
    <d v="2024-07-04T00:00:00"/>
    <s v="Cust1464"/>
    <x v="9"/>
    <n v="45"/>
    <x v="1"/>
    <s v="Grayland"/>
    <x v="7"/>
    <s v="USA"/>
    <s v="Prod4"/>
    <s v="Women'S Yoga Pants"/>
    <x v="4"/>
    <s v="Bottoms"/>
    <x v="83"/>
    <n v="306"/>
    <n v="487"/>
    <s v="Store12"/>
    <s v="Credit Card"/>
    <n v="212.83199999999999"/>
    <n v="1"/>
    <n v="222"/>
    <n v="0.13"/>
    <x v="0"/>
    <x v="9"/>
    <x v="18"/>
    <x v="2"/>
    <x v="0"/>
    <x v="1"/>
  </r>
  <r>
    <s v="Sale910"/>
    <d v="2025-05-19T00:00:00"/>
    <s v="Cust1211"/>
    <x v="224"/>
    <n v="20"/>
    <x v="1"/>
    <s v="Garzafort"/>
    <x v="37"/>
    <s v="USA"/>
    <s v="Prod67"/>
    <s v="Smart Led Light Strip"/>
    <x v="1"/>
    <s v="Accessories"/>
    <x v="22"/>
    <n v="349"/>
    <n v="476"/>
    <s v="Store5"/>
    <s v="Cod"/>
    <n v="844.96720000000005"/>
    <n v="2"/>
    <n v="491"/>
    <n v="0.04"/>
    <x v="0"/>
    <x v="0"/>
    <x v="3"/>
    <x v="0"/>
    <x v="1"/>
    <x v="2"/>
  </r>
  <r>
    <s v="Sale911"/>
    <d v="2024-12-04T00:00:00"/>
    <s v="Cust1181"/>
    <x v="280"/>
    <n v="60"/>
    <x v="0"/>
    <s v="New Brianchester"/>
    <x v="14"/>
    <s v="USA"/>
    <s v="Prod37"/>
    <s v="Men'S Casual Sneakers"/>
    <x v="4"/>
    <s v="Footwear"/>
    <x v="92"/>
    <n v="353"/>
    <n v="214"/>
    <s v="Store8"/>
    <s v="Credit Card"/>
    <n v="3138.6759999999999"/>
    <n v="4"/>
    <n v="923"/>
    <n v="0.14000000000000001"/>
    <x v="1"/>
    <x v="0"/>
    <x v="2"/>
    <x v="2"/>
    <x v="0"/>
    <x v="3"/>
  </r>
  <r>
    <s v="Sale912"/>
    <d v="2024-11-29T00:00:00"/>
    <s v="Cust1193"/>
    <x v="423"/>
    <n v="38"/>
    <x v="0"/>
    <s v="Port Amanda"/>
    <x v="36"/>
    <s v="USA"/>
    <s v="Prod64"/>
    <s v="Matte Lipstick Set"/>
    <x v="2"/>
    <s v="Makeup"/>
    <x v="91"/>
    <n v="299"/>
    <n v="118"/>
    <s v="Store7"/>
    <s v="Credit Card"/>
    <n v="1375.6759999999999"/>
    <n v="2"/>
    <n v="748"/>
    <n v="0.15"/>
    <x v="2"/>
    <x v="0"/>
    <x v="4"/>
    <x v="2"/>
    <x v="0"/>
    <x v="0"/>
  </r>
  <r>
    <s v="Sale913"/>
    <d v="2025-04-26T00:00:00"/>
    <s v="Cust1109"/>
    <x v="421"/>
    <n v="27"/>
    <x v="0"/>
    <s v="Smithland"/>
    <x v="35"/>
    <s v="USA"/>
    <s v="Prod42"/>
    <s v="Smart Home Wifi Camera"/>
    <x v="1"/>
    <s v="Accessories"/>
    <x v="63"/>
    <n v="451"/>
    <n v="389"/>
    <s v="Store7"/>
    <s v="Cod"/>
    <n v="246.77549999999999"/>
    <n v="3"/>
    <n v="95"/>
    <n v="0.08"/>
    <x v="2"/>
    <x v="0"/>
    <x v="4"/>
    <x v="2"/>
    <x v="1"/>
    <x v="2"/>
  </r>
  <r>
    <s v="Sale914"/>
    <d v="2024-01-17T00:00:00"/>
    <s v="Cust1039"/>
    <x v="274"/>
    <n v="55"/>
    <x v="1"/>
    <s v="Darleneton"/>
    <x v="20"/>
    <s v="USA"/>
    <s v="Prod15"/>
    <s v="4K Home Projector"/>
    <x v="1"/>
    <s v="Appliances"/>
    <x v="5"/>
    <n v="465"/>
    <n v="301"/>
    <s v="Store19"/>
    <s v="Credit Card"/>
    <n v="1748.7384"/>
    <n v="3"/>
    <n v="620"/>
    <n v="0.13"/>
    <x v="3"/>
    <x v="0"/>
    <x v="12"/>
    <x v="2"/>
    <x v="0"/>
    <x v="0"/>
  </r>
  <r>
    <s v="Sale915"/>
    <d v="2025-07-31T00:00:00"/>
    <s v="Cust1486"/>
    <x v="369"/>
    <n v="22"/>
    <x v="1"/>
    <s v="Lake April"/>
    <x v="1"/>
    <s v="USA"/>
    <s v="Prod69"/>
    <s v="Men'S Sports Shorts"/>
    <x v="4"/>
    <s v="Bottoms"/>
    <x v="20"/>
    <n v="218"/>
    <n v="224"/>
    <s v="Store6"/>
    <s v="Cod"/>
    <n v="623.19839999999999"/>
    <n v="2"/>
    <n v="354"/>
    <n v="0.06"/>
    <x v="3"/>
    <x v="0"/>
    <x v="16"/>
    <x v="2"/>
    <x v="1"/>
    <x v="3"/>
  </r>
  <r>
    <s v="Sale916"/>
    <d v="2024-11-25T00:00:00"/>
    <s v="Cust1130"/>
    <x v="388"/>
    <n v="29"/>
    <x v="0"/>
    <s v="   Jonesbury "/>
    <x v="40"/>
    <s v="USA"/>
    <s v="Prod53"/>
    <s v="Men'S Track Pants"/>
    <x v="4"/>
    <s v="Bottoms"/>
    <x v="27"/>
    <n v="387"/>
    <n v="125"/>
    <s v="Store5"/>
    <s v="Cod"/>
    <n v="502.95960000000002"/>
    <n v="3"/>
    <n v="215"/>
    <n v="0.12"/>
    <x v="0"/>
    <x v="0"/>
    <x v="3"/>
    <x v="0"/>
    <x v="1"/>
    <x v="1"/>
  </r>
  <r>
    <s v="Sale917"/>
    <d v="2024-05-16T00:00:00"/>
    <s v="Cust1199"/>
    <x v="173"/>
    <n v="46"/>
    <x v="0"/>
    <s v="North Briannamouth"/>
    <x v="3"/>
    <s v="USA"/>
    <s v="Prod9"/>
    <s v="Adjustable Dumbbell Set"/>
    <x v="0"/>
    <s v="Fitness"/>
    <x v="93"/>
    <n v="496"/>
    <n v="323"/>
    <s v="Store12"/>
    <s v="Credit Card"/>
    <n v="520.43039999999996"/>
    <n v="2"/>
    <n v="310"/>
    <n v="0.22"/>
    <x v="0"/>
    <x v="9"/>
    <x v="18"/>
    <x v="2"/>
    <x v="0"/>
    <x v="3"/>
  </r>
  <r>
    <s v="Sale918"/>
    <d v="2025-05-30T00:00:00"/>
    <s v="Cust1069"/>
    <x v="181"/>
    <n v="24"/>
    <x v="1"/>
    <s v="North Cynthiatown"/>
    <x v="19"/>
    <s v="USA"/>
    <s v="Prod13"/>
    <s v="Usb-C Fast Charger"/>
    <x v="1"/>
    <s v="Accessories"/>
    <x v="26"/>
    <n v="242"/>
    <n v="453"/>
    <s v="Store3"/>
    <s v="Paypal"/>
    <n v="316.22199999999998"/>
    <n v="2"/>
    <n v="184"/>
    <n v="0.16"/>
    <x v="0"/>
    <x v="0"/>
    <x v="0"/>
    <x v="0"/>
    <x v="1"/>
    <x v="1"/>
  </r>
  <r>
    <s v="Sale919"/>
    <d v="2023-11-08T00:00:00"/>
    <s v="Cust1409"/>
    <x v="0"/>
    <n v="55"/>
    <x v="0"/>
    <s v="Kathleenport"/>
    <x v="0"/>
    <s v="USA"/>
    <s v="Prod70"/>
    <s v="Kitchen Storage Rack"/>
    <x v="3"/>
    <s v="Storage"/>
    <x v="7"/>
    <n v="138"/>
    <n v="89"/>
    <s v="Store0"/>
    <s v="Credit Card"/>
    <n v="544.55939999999998"/>
    <n v="1"/>
    <n v="550"/>
    <n v="0.14000000000000001"/>
    <x v="3"/>
    <x v="2"/>
    <x v="6"/>
    <x v="1"/>
    <x v="0"/>
    <x v="0"/>
  </r>
  <r>
    <s v="Sale920"/>
    <d v="2023-11-23T00:00:00"/>
    <s v="Cust1029"/>
    <x v="91"/>
    <n v="54"/>
    <x v="1"/>
    <s v="East Jennifer"/>
    <x v="24"/>
    <s v="USA"/>
    <s v="Prod79"/>
    <s v="Decorative Lamp Shade"/>
    <x v="3"/>
    <s v="Lighting"/>
    <x v="29"/>
    <n v="229"/>
    <n v="469"/>
    <s v="Store4"/>
    <s v="Cod"/>
    <n v="56.010599999999997"/>
    <n v="2"/>
    <n v="32"/>
    <n v="0.01"/>
    <x v="2"/>
    <x v="0"/>
    <x v="5"/>
    <x v="2"/>
    <x v="0"/>
    <x v="2"/>
  </r>
  <r>
    <s v="Sale921"/>
    <d v="2024-06-17T00:00:00"/>
    <s v="Cust1138"/>
    <x v="159"/>
    <n v="43"/>
    <x v="0"/>
    <s v="Lake Michael"/>
    <x v="45"/>
    <s v="USA"/>
    <s v="Prod33"/>
    <s v="Modern Wall Clock"/>
    <x v="3"/>
    <s v="Decor"/>
    <x v="9"/>
    <n v="180"/>
    <n v="305"/>
    <s v="Store19"/>
    <s v="Credit Card"/>
    <n v="1641.3904"/>
    <n v="2"/>
    <n v="892"/>
    <n v="0.13"/>
    <x v="3"/>
    <x v="0"/>
    <x v="12"/>
    <x v="2"/>
    <x v="0"/>
    <x v="0"/>
  </r>
  <r>
    <s v="Sale922"/>
    <d v="2024-12-02T00:00:00"/>
    <s v="Cust1472"/>
    <x v="166"/>
    <n v="42"/>
    <x v="0"/>
    <s v="Tylermouth"/>
    <x v="43"/>
    <s v="USA"/>
    <s v="Prod58"/>
    <s v="Womens Cotton Scarf"/>
    <x v="4"/>
    <s v="Accessories"/>
    <x v="87"/>
    <n v="114"/>
    <n v="485"/>
    <s v="Store6"/>
    <s v="Cod"/>
    <n v="107.0748"/>
    <n v="1"/>
    <n v="127"/>
    <n v="0.08"/>
    <x v="3"/>
    <x v="0"/>
    <x v="16"/>
    <x v="2"/>
    <x v="0"/>
    <x v="2"/>
  </r>
  <r>
    <s v="Sale923"/>
    <d v="2025-05-01T00:00:00"/>
    <s v="Cust1388"/>
    <x v="325"/>
    <n v="53"/>
    <x v="0"/>
    <s v="Stevensshire"/>
    <x v="6"/>
    <s v="USA"/>
    <s v="Prod77"/>
    <s v="Wifi Mesh Router"/>
    <x v="1"/>
    <s v="Appliances"/>
    <x v="25"/>
    <n v="481"/>
    <n v="104"/>
    <s v="Store14"/>
    <s v="Credit Card"/>
    <n v="523.66020000000003"/>
    <n v="3"/>
    <n v="213"/>
    <n v="0.16"/>
    <x v="2"/>
    <x v="3"/>
    <x v="7"/>
    <x v="0"/>
    <x v="0"/>
    <x v="1"/>
  </r>
  <r>
    <s v="Sale924"/>
    <d v="2024-06-28T00:00:00"/>
    <s v="Cust1181"/>
    <x v="280"/>
    <n v="60"/>
    <x v="0"/>
    <s v="New Brianchester"/>
    <x v="14"/>
    <s v="USA"/>
    <s v="Prod81"/>
    <s v="Badminton Racket Set"/>
    <x v="0"/>
    <s v="Equipment"/>
    <x v="82"/>
    <n v="286"/>
    <n v="358"/>
    <s v="Store7"/>
    <s v="Cod"/>
    <n v="18.459"/>
    <n v="1"/>
    <n v="26"/>
    <n v="0.18"/>
    <x v="2"/>
    <x v="0"/>
    <x v="4"/>
    <x v="2"/>
    <x v="0"/>
    <x v="3"/>
  </r>
  <r>
    <s v="Sale925"/>
    <d v="2025-04-23T00:00:00"/>
    <s v="Cust1466"/>
    <x v="219"/>
    <n v="18"/>
    <x v="0"/>
    <s v="Espinozaberg"/>
    <x v="46"/>
    <s v="USA"/>
    <s v="Prod34"/>
    <s v="Gaming Mechanical Keyboard"/>
    <x v="1"/>
    <s v="Computer"/>
    <x v="13"/>
    <n v="419"/>
    <n v="86"/>
    <s v="Store18"/>
    <s v="Credit Card"/>
    <n v="3205.3728000000001"/>
    <n v="4"/>
    <n v="954"/>
    <n v="0.3"/>
    <x v="3"/>
    <x v="8"/>
    <x v="14"/>
    <x v="1"/>
    <x v="2"/>
    <x v="2"/>
  </r>
  <r>
    <s v="Sale926"/>
    <d v="2024-03-18T00:00:00"/>
    <s v="Cust1215"/>
    <x v="293"/>
    <n v="50"/>
    <x v="1"/>
    <s v="East Josephside"/>
    <x v="47"/>
    <s v="USA"/>
    <s v="Prod67"/>
    <s v="Smart Led Light Strip"/>
    <x v="1"/>
    <s v="Accessories"/>
    <x v="22"/>
    <n v="349"/>
    <n v="476"/>
    <s v="Store19"/>
    <s v="Credit Card"/>
    <n v="2470.6439999999998"/>
    <n v="3"/>
    <n v="969"/>
    <n v="0.16"/>
    <x v="3"/>
    <x v="0"/>
    <x v="12"/>
    <x v="2"/>
    <x v="0"/>
    <x v="0"/>
  </r>
  <r>
    <s v="Sale927"/>
    <d v="2025-09-10T00:00:00"/>
    <s v="Cust1187"/>
    <x v="8"/>
    <n v="60"/>
    <x v="1"/>
    <s v="Lake Blaketon"/>
    <x v="4"/>
    <s v="USA"/>
    <s v="Prod76"/>
    <s v="Wireless Mouse"/>
    <x v="1"/>
    <s v="Computer"/>
    <x v="3"/>
    <n v="393"/>
    <n v="320"/>
    <s v="Store18"/>
    <s v="Paypal"/>
    <n v="474.41449999999998"/>
    <n v="1"/>
    <n v="533"/>
    <n v="0.15"/>
    <x v="3"/>
    <x v="8"/>
    <x v="14"/>
    <x v="1"/>
    <x v="0"/>
    <x v="1"/>
  </r>
  <r>
    <s v="Sale928"/>
    <d v="2024-12-11T00:00:00"/>
    <s v="Cust1381"/>
    <x v="25"/>
    <n v="50"/>
    <x v="0"/>
    <s v="Andrewsland"/>
    <x v="4"/>
    <s v="USA"/>
    <s v="Prod81"/>
    <s v="Badminton Racket Set"/>
    <x v="0"/>
    <s v="Equipment"/>
    <x v="82"/>
    <n v="286"/>
    <n v="358"/>
    <s v="Store1"/>
    <s v="Paypal"/>
    <n v="370.75619999999998"/>
    <n v="3"/>
    <n v="139"/>
    <n v="0.11"/>
    <x v="0"/>
    <x v="4"/>
    <x v="8"/>
    <x v="1"/>
    <x v="0"/>
    <x v="2"/>
  </r>
  <r>
    <s v="Sale929"/>
    <d v="2025-02-18T00:00:00"/>
    <s v="Cust1159"/>
    <x v="285"/>
    <n v="46"/>
    <x v="1"/>
    <s v="Floydton"/>
    <x v="19"/>
    <s v="USA"/>
    <s v="Prod22"/>
    <s v="Carbon Fiber Tennis Racket"/>
    <x v="0"/>
    <s v="Equipment"/>
    <x v="62"/>
    <n v="485"/>
    <n v="432"/>
    <s v="Store0"/>
    <s v="Cod"/>
    <n v="571.26210000000003"/>
    <n v="1"/>
    <n v="589"/>
    <n v="0.11"/>
    <x v="3"/>
    <x v="2"/>
    <x v="6"/>
    <x v="1"/>
    <x v="0"/>
    <x v="0"/>
  </r>
  <r>
    <s v="Sale930"/>
    <d v="2024-09-22T00:00:00"/>
    <s v="Cust1403"/>
    <x v="74"/>
    <n v="34"/>
    <x v="0"/>
    <s v="Lake Lisaland"/>
    <x v="38"/>
    <s v="USA"/>
    <s v="Prod52"/>
    <s v="Rugby Ball"/>
    <x v="0"/>
    <s v="Team Sports"/>
    <x v="40"/>
    <n v="212"/>
    <n v="82"/>
    <s v="Store5"/>
    <s v="Paypal"/>
    <n v="934.46460000000002"/>
    <n v="2"/>
    <n v="577"/>
    <n v="0.03"/>
    <x v="0"/>
    <x v="0"/>
    <x v="3"/>
    <x v="0"/>
    <x v="0"/>
    <x v="3"/>
  </r>
  <r>
    <s v="Sale931"/>
    <d v="2024-02-16T00:00:00"/>
    <s v="Cust1323"/>
    <x v="161"/>
    <n v="64"/>
    <x v="1"/>
    <s v="Whiteport"/>
    <x v="29"/>
    <s v="USA"/>
    <s v="Prod65"/>
    <s v="Adjustable Dumbbells 20Kg"/>
    <x v="0"/>
    <s v="Fitness"/>
    <x v="15"/>
    <n v="241"/>
    <n v="423"/>
    <s v="Store12"/>
    <s v="Credit Card"/>
    <n v="647.23500000000001"/>
    <n v="1"/>
    <n v="681"/>
    <n v="0.19"/>
    <x v="0"/>
    <x v="9"/>
    <x v="18"/>
    <x v="2"/>
    <x v="0"/>
    <x v="1"/>
  </r>
  <r>
    <s v="Sale932"/>
    <d v="2024-05-29T00:00:00"/>
    <s v="Cust1457"/>
    <x v="412"/>
    <n v="59"/>
    <x v="0"/>
    <s v="Hubbardborough"/>
    <x v="27"/>
    <s v="USA"/>
    <s v="Prod25"/>
    <s v="Women'S Scarf Set"/>
    <x v="4"/>
    <s v="Accessories"/>
    <x v="60"/>
    <n v="174"/>
    <n v="268"/>
    <s v="Store15"/>
    <s v="Credit Card"/>
    <n v="1060.4369999999999"/>
    <n v="3"/>
    <n v="505"/>
    <n v="0.05"/>
    <x v="0"/>
    <x v="6"/>
    <x v="10"/>
    <x v="1"/>
    <x v="0"/>
    <x v="1"/>
  </r>
  <r>
    <s v="Sale933"/>
    <d v="2024-04-14T00:00:00"/>
    <s v="Cust1060"/>
    <x v="424"/>
    <n v="22"/>
    <x v="1"/>
    <s v="Schmidtchester"/>
    <x v="41"/>
    <s v="USA"/>
    <s v="Prod38"/>
    <s v="Sports Water Hydration Pack"/>
    <x v="0"/>
    <s v="Outdoor"/>
    <x v="48"/>
    <n v="136"/>
    <n v="394"/>
    <s v="Store11"/>
    <s v="Paypal"/>
    <n v="1754.4059999999999"/>
    <n v="3"/>
    <n v="650"/>
    <n v="0.3"/>
    <x v="2"/>
    <x v="10"/>
    <x v="19"/>
    <x v="2"/>
    <x v="1"/>
    <x v="2"/>
  </r>
  <r>
    <s v="Sale934"/>
    <d v="2024-01-26T00:00:00"/>
    <s v="Cust1245"/>
    <x v="425"/>
    <n v="57"/>
    <x v="1"/>
    <s v="Rodriguezton"/>
    <x v="20"/>
    <s v="USA"/>
    <s v="Prod39"/>
    <s v="Portable Power Bank"/>
    <x v="1"/>
    <s v="Mobile"/>
    <x v="11"/>
    <n v="326"/>
    <n v="301"/>
    <s v="Store9"/>
    <s v="Paypal"/>
    <n v="1874.787"/>
    <n v="2"/>
    <n v="987"/>
    <n v="0.1"/>
    <x v="2"/>
    <x v="0"/>
    <x v="11"/>
    <x v="1"/>
    <x v="0"/>
    <x v="1"/>
  </r>
  <r>
    <s v="Sale935"/>
    <d v="2023-11-05T00:00:00"/>
    <s v="Cust1119"/>
    <x v="96"/>
    <n v="40"/>
    <x v="0"/>
    <s v="North Edwardton"/>
    <x v="3"/>
    <s v="USA"/>
    <s v="Prod13"/>
    <s v="Usb-C Fast Charger"/>
    <x v="1"/>
    <s v="Accessories"/>
    <x v="26"/>
    <n v="242"/>
    <n v="453"/>
    <s v="Store15"/>
    <s v="Paypal"/>
    <n v="124.336"/>
    <n v="2"/>
    <n v="65"/>
    <n v="0.05"/>
    <x v="0"/>
    <x v="6"/>
    <x v="10"/>
    <x v="1"/>
    <x v="0"/>
    <x v="3"/>
  </r>
  <r>
    <s v="Sale936"/>
    <d v="2025-06-16T00:00:00"/>
    <s v="Cust1383"/>
    <x v="278"/>
    <n v="27"/>
    <x v="1"/>
    <s v="Jennifertown"/>
    <x v="42"/>
    <s v="USA"/>
    <s v="Prod63"/>
    <s v="Organic Sunscreen Lotion"/>
    <x v="2"/>
    <s v="Skincare"/>
    <x v="81"/>
    <n v="267"/>
    <n v="458"/>
    <s v="Store13"/>
    <s v="Credit Card"/>
    <n v="2746.7712000000001"/>
    <n v="3"/>
    <n v="954"/>
    <n v="0.05"/>
    <x v="3"/>
    <x v="7"/>
    <x v="13"/>
    <x v="1"/>
    <x v="1"/>
    <x v="2"/>
  </r>
  <r>
    <s v="Sale937"/>
    <d v="2024-09-08T00:00:00"/>
    <s v="Cust1067"/>
    <x v="100"/>
    <n v="58"/>
    <x v="0"/>
    <s v="Brendaburgh"/>
    <x v="26"/>
    <s v="USA"/>
    <s v="Prod76"/>
    <s v="Wireless Mouse"/>
    <x v="1"/>
    <s v="Computer"/>
    <x v="3"/>
    <n v="393"/>
    <n v="320"/>
    <s v="Store10"/>
    <s v="Paypal"/>
    <n v="2143.6176"/>
    <n v="3"/>
    <n v="904"/>
    <n v="0.04"/>
    <x v="3"/>
    <x v="4"/>
    <x v="15"/>
    <x v="2"/>
    <x v="0"/>
    <x v="2"/>
  </r>
  <r>
    <s v="Sale938"/>
    <d v="2024-10-30T00:00:00"/>
    <s v="Cust1492"/>
    <x v="36"/>
    <n v="59"/>
    <x v="1"/>
    <s v="Port Carol"/>
    <x v="26"/>
    <s v="USA"/>
    <s v="Prod62"/>
    <s v="Laptop Cooling Pad"/>
    <x v="1"/>
    <s v="Computer"/>
    <x v="85"/>
    <n v="86"/>
    <n v="222"/>
    <s v="Store15"/>
    <s v="Paypal"/>
    <n v="2486.2139999999999"/>
    <n v="3"/>
    <n v="921"/>
    <n v="0.21"/>
    <x v="0"/>
    <x v="6"/>
    <x v="10"/>
    <x v="1"/>
    <x v="0"/>
    <x v="1"/>
  </r>
  <r>
    <s v="Sale939"/>
    <d v="2025-05-26T00:00:00"/>
    <s v="Cust1305"/>
    <x v="426"/>
    <n v="64"/>
    <x v="0"/>
    <s v="West Joseph"/>
    <x v="7"/>
    <s v="USA"/>
    <s v="Prod28"/>
    <s v="Sports Stopwatch Timer"/>
    <x v="0"/>
    <s v="Accessories"/>
    <x v="77"/>
    <n v="39"/>
    <n v="137"/>
    <s v="Store1"/>
    <s v="Cod"/>
    <n v="154.93799999999999"/>
    <n v="1"/>
    <n v="182"/>
    <n v="0.1"/>
    <x v="0"/>
    <x v="4"/>
    <x v="8"/>
    <x v="1"/>
    <x v="0"/>
    <x v="1"/>
  </r>
  <r>
    <s v="Sale940"/>
    <d v="2025-08-11T00:00:00"/>
    <s v="Cust1445"/>
    <x v="310"/>
    <n v="41"/>
    <x v="1"/>
    <s v="Mcfarlandmouth"/>
    <x v="45"/>
    <s v="USA"/>
    <s v="Prod31"/>
    <s v="Basketball"/>
    <x v="0"/>
    <s v="Team Sports"/>
    <x v="45"/>
    <n v="204"/>
    <n v="281"/>
    <s v="Store16"/>
    <s v="Credit Card"/>
    <n v="2421.7944000000002"/>
    <n v="3"/>
    <n v="939"/>
    <n v="0.15"/>
    <x v="1"/>
    <x v="5"/>
    <x v="9"/>
    <x v="1"/>
    <x v="0"/>
    <x v="1"/>
  </r>
  <r>
    <s v="Sale941"/>
    <d v="2025-02-02T00:00:00"/>
    <s v="Cust1081"/>
    <x v="149"/>
    <n v="34"/>
    <x v="1"/>
    <s v="South David"/>
    <x v="28"/>
    <s v="USA"/>
    <s v="Prod91"/>
    <s v="Women'S High Heels"/>
    <x v="4"/>
    <s v="Footwear"/>
    <x v="52"/>
    <n v="438"/>
    <n v="496"/>
    <s v="Store5"/>
    <s v="Paypal"/>
    <n v="541.10159999999996"/>
    <n v="3"/>
    <n v="220"/>
    <n v="0.14000000000000001"/>
    <x v="0"/>
    <x v="0"/>
    <x v="3"/>
    <x v="0"/>
    <x v="0"/>
    <x v="1"/>
  </r>
  <r>
    <s v="Sale942"/>
    <d v="2025-07-03T00:00:00"/>
    <s v="Cust1473"/>
    <x v="116"/>
    <n v="53"/>
    <x v="0"/>
    <s v="Chambersfurt"/>
    <x v="18"/>
    <s v="USA"/>
    <s v="Prod71"/>
    <s v="Hair Repair Oil Treatment"/>
    <x v="2"/>
    <s v="Haircare"/>
    <x v="51"/>
    <n v="214"/>
    <n v="383"/>
    <s v="Store18"/>
    <s v="Credit Card"/>
    <n v="844.77059999999994"/>
    <n v="3"/>
    <n v="386"/>
    <n v="0.18"/>
    <x v="3"/>
    <x v="8"/>
    <x v="14"/>
    <x v="1"/>
    <x v="0"/>
    <x v="3"/>
  </r>
  <r>
    <s v="Sale943"/>
    <d v="2024-03-29T00:00:00"/>
    <s v="Cust1453"/>
    <x v="32"/>
    <n v="62"/>
    <x v="1"/>
    <s v="Lake Carolyn"/>
    <x v="22"/>
    <s v="USA"/>
    <s v="Prod81"/>
    <s v="Badminton Racket Set"/>
    <x v="0"/>
    <s v="Equipment"/>
    <x v="82"/>
    <n v="286"/>
    <n v="358"/>
    <s v="Store18"/>
    <s v="Paypal"/>
    <n v="1196.5536"/>
    <n v="2"/>
    <n v="831"/>
    <n v="0.27"/>
    <x v="3"/>
    <x v="8"/>
    <x v="14"/>
    <x v="1"/>
    <x v="0"/>
    <x v="1"/>
  </r>
  <r>
    <s v="Sale944"/>
    <d v="2024-07-30T00:00:00"/>
    <s v="Cust1383"/>
    <x v="278"/>
    <n v="27"/>
    <x v="1"/>
    <s v="Jennifertown"/>
    <x v="42"/>
    <s v="USA"/>
    <s v="Prod3"/>
    <s v="Men'S Running Jacket"/>
    <x v="4"/>
    <s v="Outerwear"/>
    <x v="58"/>
    <n v="365"/>
    <n v="452"/>
    <s v="Store9"/>
    <s v="Paypal"/>
    <n v="1082.835"/>
    <n v="3"/>
    <n v="463"/>
    <n v="0.28000000000000003"/>
    <x v="2"/>
    <x v="0"/>
    <x v="11"/>
    <x v="1"/>
    <x v="1"/>
    <x v="2"/>
  </r>
  <r>
    <s v="Sale945"/>
    <d v="2024-10-02T00:00:00"/>
    <s v="Cust1067"/>
    <x v="100"/>
    <n v="58"/>
    <x v="0"/>
    <s v="Brendaburgh"/>
    <x v="26"/>
    <s v="USA"/>
    <s v="Prod14"/>
    <s v="Decorative Wall Mirror"/>
    <x v="3"/>
    <s v="Decor"/>
    <x v="66"/>
    <n v="48"/>
    <n v="439"/>
    <s v="Store15"/>
    <s v="Cod"/>
    <n v="3817.6880000000001"/>
    <n v="4"/>
    <n v="974"/>
    <n v="0.22"/>
    <x v="0"/>
    <x v="6"/>
    <x v="10"/>
    <x v="1"/>
    <x v="0"/>
    <x v="2"/>
  </r>
  <r>
    <s v="Sale946"/>
    <d v="2024-11-04T00:00:00"/>
    <s v="Cust1140"/>
    <x v="427"/>
    <n v="63"/>
    <x v="1"/>
    <s v="South Brooke"/>
    <x v="2"/>
    <s v="USA"/>
    <s v="Prod35"/>
    <s v="Bedroom Table Lamp"/>
    <x v="3"/>
    <s v="Lighting"/>
    <x v="68"/>
    <n v="382"/>
    <n v="329"/>
    <s v="Store1"/>
    <s v="Credit Card"/>
    <n v="267.20600000000002"/>
    <n v="2"/>
    <n v="157"/>
    <n v="0.02"/>
    <x v="0"/>
    <x v="4"/>
    <x v="8"/>
    <x v="1"/>
    <x v="0"/>
    <x v="0"/>
  </r>
  <r>
    <s v="Sale947"/>
    <d v="2024-05-03T00:00:00"/>
    <s v="Cust1013"/>
    <x v="198"/>
    <n v="32"/>
    <x v="1"/>
    <s v="New Becky"/>
    <x v="10"/>
    <s v="USA"/>
    <s v="Prod73"/>
    <s v="Shin Guards – Adult"/>
    <x v="0"/>
    <s v="Team Sports"/>
    <x v="78"/>
    <n v="107"/>
    <n v="359"/>
    <s v="Store13"/>
    <s v="Credit Card"/>
    <n v="603.71640000000002"/>
    <n v="3"/>
    <n v="240"/>
    <n v="0.15"/>
    <x v="3"/>
    <x v="7"/>
    <x v="13"/>
    <x v="1"/>
    <x v="0"/>
    <x v="2"/>
  </r>
  <r>
    <s v="Sale948"/>
    <d v="2024-02-21T00:00:00"/>
    <s v="Cust1327"/>
    <x v="77"/>
    <n v="62"/>
    <x v="1"/>
    <s v="Kellybury"/>
    <x v="14"/>
    <s v="USA"/>
    <s v="Prod9"/>
    <s v="Adjustable Dumbbell Set"/>
    <x v="0"/>
    <s v="Fitness"/>
    <x v="93"/>
    <n v="496"/>
    <n v="323"/>
    <s v="Store16"/>
    <s v="Credit Card"/>
    <n v="1866.2719999999999"/>
    <n v="4"/>
    <n v="583"/>
    <n v="0.16"/>
    <x v="1"/>
    <x v="5"/>
    <x v="9"/>
    <x v="1"/>
    <x v="0"/>
    <x v="3"/>
  </r>
  <r>
    <s v="Sale949"/>
    <d v="2024-04-17T00:00:00"/>
    <s v="Cust1413"/>
    <x v="273"/>
    <n v="59"/>
    <x v="1"/>
    <s v="Andrewsfurt"/>
    <x v="12"/>
    <s v="USA"/>
    <s v="Prod81"/>
    <s v="Badminton Racket Set"/>
    <x v="0"/>
    <s v="Equipment"/>
    <x v="82"/>
    <n v="286"/>
    <n v="358"/>
    <s v="Store8"/>
    <s v="Paypal"/>
    <n v="1661.6624999999999"/>
    <n v="3"/>
    <n v="759"/>
    <n v="0.2"/>
    <x v="1"/>
    <x v="0"/>
    <x v="2"/>
    <x v="2"/>
    <x v="0"/>
    <x v="3"/>
  </r>
  <r>
    <s v="Sale950"/>
    <d v="2025-02-01T00:00:00"/>
    <s v="Cust1309"/>
    <x v="428"/>
    <n v="41"/>
    <x v="1"/>
    <s v="Randychester"/>
    <x v="24"/>
    <s v="USA"/>
    <s v="Prod61"/>
    <s v="Tennis Ball 3-Pack"/>
    <x v="0"/>
    <s v="Equipment"/>
    <x v="86"/>
    <n v="103"/>
    <n v="465"/>
    <s v="Store5"/>
    <s v="Credit Card"/>
    <n v="1206.6407999999999"/>
    <n v="4"/>
    <n v="372"/>
    <n v="0.27"/>
    <x v="0"/>
    <x v="0"/>
    <x v="3"/>
    <x v="0"/>
    <x v="0"/>
    <x v="3"/>
  </r>
  <r>
    <s v="Sale951"/>
    <d v="2025-02-11T00:00:00"/>
    <s v="Cust1154"/>
    <x v="429"/>
    <n v="35"/>
    <x v="1"/>
    <s v="Owensview"/>
    <x v="1"/>
    <s v="USA"/>
    <s v="Prod63"/>
    <s v="Organic Sunscreen Lotion"/>
    <x v="2"/>
    <s v="Skincare"/>
    <x v="81"/>
    <n v="267"/>
    <n v="458"/>
    <s v="Store19"/>
    <s v="Paypal"/>
    <n v="824.4864"/>
    <n v="4"/>
    <n v="286"/>
    <n v="0.19"/>
    <x v="3"/>
    <x v="0"/>
    <x v="12"/>
    <x v="2"/>
    <x v="0"/>
    <x v="0"/>
  </r>
  <r>
    <s v="Sale952"/>
    <d v="2025-01-06T00:00:00"/>
    <s v="Cust1279"/>
    <x v="417"/>
    <n v="21"/>
    <x v="1"/>
    <s v="Gilltown"/>
    <x v="31"/>
    <s v="USA"/>
    <s v="Prod73"/>
    <s v="Shin Guards – Adult"/>
    <x v="0"/>
    <s v="Team Sports"/>
    <x v="78"/>
    <n v="107"/>
    <n v="359"/>
    <s v="Store11"/>
    <s v="Cod"/>
    <n v="1069.5302999999999"/>
    <n v="3"/>
    <n v="488"/>
    <n v="0.28000000000000003"/>
    <x v="2"/>
    <x v="10"/>
    <x v="19"/>
    <x v="2"/>
    <x v="1"/>
    <x v="3"/>
  </r>
  <r>
    <s v="Sale953"/>
    <d v="2024-03-26T00:00:00"/>
    <s v="Cust1469"/>
    <x v="261"/>
    <n v="19"/>
    <x v="0"/>
    <s v="East Audrey"/>
    <x v="39"/>
    <s v="USA"/>
    <s v="Prod87"/>
    <s v="Led Bedside Lamp"/>
    <x v="3"/>
    <s v="Lighting"/>
    <x v="72"/>
    <n v="371"/>
    <n v="220"/>
    <s v="Store8"/>
    <s v="Cod"/>
    <n v="1968.5753999999999"/>
    <n v="3"/>
    <n v="663"/>
    <n v="0.27"/>
    <x v="1"/>
    <x v="0"/>
    <x v="2"/>
    <x v="2"/>
    <x v="1"/>
    <x v="0"/>
  </r>
  <r>
    <s v="Sale954"/>
    <d v="2024-04-30T00:00:00"/>
    <s v="Cust1497"/>
    <x v="386"/>
    <n v="47"/>
    <x v="1"/>
    <s v="Port William"/>
    <x v="14"/>
    <s v="USA"/>
    <s v="Prod6"/>
    <s v="Herbal Face Moisturizer"/>
    <x v="2"/>
    <s v="Skincare"/>
    <x v="96"/>
    <n v="313"/>
    <n v="350"/>
    <s v="Store16"/>
    <s v="Cod"/>
    <n v="1483.8119999999999"/>
    <n v="2"/>
    <n v="824"/>
    <n v="0.01"/>
    <x v="1"/>
    <x v="5"/>
    <x v="9"/>
    <x v="1"/>
    <x v="0"/>
    <x v="0"/>
  </r>
  <r>
    <s v="Sale955"/>
    <d v="2024-02-27T00:00:00"/>
    <s v="Cust1113"/>
    <x v="120"/>
    <n v="51"/>
    <x v="0"/>
    <s v="New William"/>
    <x v="23"/>
    <s v="USA"/>
    <s v="Prod59"/>
    <s v="Men'S Hair Styling Gel"/>
    <x v="2"/>
    <s v="Haircare"/>
    <x v="4"/>
    <n v="17"/>
    <n v="399"/>
    <s v="Store8"/>
    <s v="Credit Card"/>
    <n v="345.32479999999998"/>
    <n v="1"/>
    <n v="437"/>
    <n v="0.1"/>
    <x v="1"/>
    <x v="0"/>
    <x v="2"/>
    <x v="2"/>
    <x v="0"/>
    <x v="0"/>
  </r>
  <r>
    <s v="Sale956"/>
    <d v="2024-07-13T00:00:00"/>
    <s v="Cust1357"/>
    <x v="372"/>
    <n v="41"/>
    <x v="0"/>
    <s v="Nealview"/>
    <x v="3"/>
    <s v="USA"/>
    <s v="Prod88"/>
    <s v="Sports Wrist Sweatbands"/>
    <x v="0"/>
    <s v="Accessories"/>
    <x v="12"/>
    <n v="131"/>
    <n v="232"/>
    <s v="Store6"/>
    <s v="Paypal"/>
    <n v="59.593499999999999"/>
    <n v="3"/>
    <n v="23"/>
    <n v="0.21"/>
    <x v="3"/>
    <x v="0"/>
    <x v="16"/>
    <x v="2"/>
    <x v="0"/>
    <x v="0"/>
  </r>
  <r>
    <s v="Sale957"/>
    <d v="2025-04-14T00:00:00"/>
    <s v="Cust1187"/>
    <x v="8"/>
    <n v="60"/>
    <x v="1"/>
    <s v="Lake Blaketon"/>
    <x v="4"/>
    <s v="USA"/>
    <s v="Prod36"/>
    <s v="Women'S Summer Dress"/>
    <x v="4"/>
    <s v="Tops"/>
    <x v="14"/>
    <n v="223"/>
    <n v="154"/>
    <s v="Store8"/>
    <s v="Credit Card"/>
    <n v="568.09619999999995"/>
    <n v="1"/>
    <n v="580"/>
    <n v="0.15"/>
    <x v="1"/>
    <x v="0"/>
    <x v="2"/>
    <x v="2"/>
    <x v="0"/>
    <x v="1"/>
  </r>
  <r>
    <s v="Sale958"/>
    <d v="2024-12-13T00:00:00"/>
    <s v="Cust1430"/>
    <x v="349"/>
    <n v="36"/>
    <x v="1"/>
    <s v="Josephchester"/>
    <x v="19"/>
    <s v="USA"/>
    <s v="Prod78"/>
    <s v="Essential Oil Diffuser"/>
    <x v="3"/>
    <s v="Decor"/>
    <x v="36"/>
    <n v="325"/>
    <n v="400"/>
    <s v="Store14"/>
    <s v="Credit Card"/>
    <n v="671.02290000000005"/>
    <n v="3"/>
    <n v="241"/>
    <n v="0.02"/>
    <x v="2"/>
    <x v="3"/>
    <x v="7"/>
    <x v="0"/>
    <x v="0"/>
    <x v="0"/>
  </r>
  <r>
    <s v="Sale959"/>
    <d v="2025-08-24T00:00:00"/>
    <s v="Cust1382"/>
    <x v="156"/>
    <n v="20"/>
    <x v="1"/>
    <s v="Novakstad"/>
    <x v="24"/>
    <s v="USA"/>
    <s v="Prod25"/>
    <s v="Women'S Scarf Set"/>
    <x v="4"/>
    <s v="Accessories"/>
    <x v="60"/>
    <n v="174"/>
    <n v="268"/>
    <s v="Store14"/>
    <s v="Cod"/>
    <n v="1573.9359999999999"/>
    <n v="2"/>
    <n v="855"/>
    <n v="7.0000000000000007E-2"/>
    <x v="2"/>
    <x v="3"/>
    <x v="7"/>
    <x v="0"/>
    <x v="1"/>
    <x v="0"/>
  </r>
  <r>
    <s v="Sale960"/>
    <d v="2023-10-28T00:00:00"/>
    <s v="Cust1007"/>
    <x v="68"/>
    <n v="29"/>
    <x v="1"/>
    <s v="West Pamelafurt"/>
    <x v="35"/>
    <s v="USA"/>
    <s v="Prod90"/>
    <s v="Gaming Mouse Pad Xl"/>
    <x v="1"/>
    <s v="Accessories"/>
    <x v="64"/>
    <n v="340"/>
    <n v="361"/>
    <s v="Store7"/>
    <s v="Credit Card"/>
    <n v="488.90660000000003"/>
    <n v="1"/>
    <n v="537"/>
    <n v="0.08"/>
    <x v="2"/>
    <x v="0"/>
    <x v="4"/>
    <x v="2"/>
    <x v="1"/>
    <x v="3"/>
  </r>
  <r>
    <s v="Sale961"/>
    <d v="2024-12-11T00:00:00"/>
    <s v="Cust1384"/>
    <x v="302"/>
    <n v="52"/>
    <x v="1"/>
    <s v="North Michael"/>
    <x v="9"/>
    <s v="USA"/>
    <s v="Prod51"/>
    <s v="Hdmi Cable – 2M"/>
    <x v="1"/>
    <s v="Accessories"/>
    <x v="69"/>
    <n v="88"/>
    <n v="246"/>
    <s v="Store10"/>
    <s v="Cod"/>
    <n v="2286.4674"/>
    <n v="3"/>
    <n v="918"/>
    <n v="0.09"/>
    <x v="3"/>
    <x v="4"/>
    <x v="15"/>
    <x v="2"/>
    <x v="0"/>
    <x v="3"/>
  </r>
  <r>
    <s v="Sale962"/>
    <d v="2024-06-29T00:00:00"/>
    <s v="Cust1095"/>
    <x v="50"/>
    <n v="62"/>
    <x v="1"/>
    <s v="West Bobbyshire"/>
    <x v="14"/>
    <s v="USA"/>
    <s v="Prod6"/>
    <s v="Herbal Face Moisturizer"/>
    <x v="2"/>
    <s v="Skincare"/>
    <x v="96"/>
    <n v="313"/>
    <n v="350"/>
    <s v="Store9"/>
    <s v="Paypal"/>
    <n v="1901.4159999999999"/>
    <n v="4"/>
    <n v="580"/>
    <n v="0.17"/>
    <x v="2"/>
    <x v="0"/>
    <x v="11"/>
    <x v="1"/>
    <x v="0"/>
    <x v="1"/>
  </r>
  <r>
    <s v="Sale963"/>
    <d v="2025-02-22T00:00:00"/>
    <s v="Cust1145"/>
    <x v="279"/>
    <n v="46"/>
    <x v="0"/>
    <s v="Michaelfort"/>
    <x v="30"/>
    <s v="USA"/>
    <s v="Prod43"/>
    <s v="Usb External Hard Drive"/>
    <x v="1"/>
    <s v="Computer"/>
    <x v="19"/>
    <n v="253"/>
    <n v="266"/>
    <s v="Store6"/>
    <s v="Credit Card"/>
    <n v="675.94240000000002"/>
    <n v="1"/>
    <n v="824"/>
    <n v="0.18"/>
    <x v="3"/>
    <x v="0"/>
    <x v="16"/>
    <x v="2"/>
    <x v="0"/>
    <x v="1"/>
  </r>
  <r>
    <s v="Sale964"/>
    <d v="2025-01-25T00:00:00"/>
    <s v="Cust1109"/>
    <x v="421"/>
    <n v="27"/>
    <x v="0"/>
    <s v="Smithland"/>
    <x v="35"/>
    <s v="USA"/>
    <s v="Prod46"/>
    <s v="Men'S Winter Jacket"/>
    <x v="4"/>
    <s v="Outerwear"/>
    <x v="54"/>
    <n v="167"/>
    <n v="296"/>
    <s v="Store15"/>
    <s v="Paypal"/>
    <n v="2066.3663999999999"/>
    <n v="4"/>
    <n v="615"/>
    <n v="0.18"/>
    <x v="0"/>
    <x v="6"/>
    <x v="10"/>
    <x v="1"/>
    <x v="1"/>
    <x v="2"/>
  </r>
  <r>
    <s v="Sale965"/>
    <d v="2025-03-14T00:00:00"/>
    <s v="Cust1128"/>
    <x v="146"/>
    <n v="45"/>
    <x v="0"/>
    <s v="East Ellen"/>
    <x v="13"/>
    <s v="USA"/>
    <s v="Prod62"/>
    <s v="Laptop Cooling Pad"/>
    <x v="1"/>
    <s v="Computer"/>
    <x v="85"/>
    <n v="86"/>
    <n v="222"/>
    <s v="Store0"/>
    <s v="Cod"/>
    <n v="711.42960000000005"/>
    <n v="4"/>
    <n v="189"/>
    <n v="0.16"/>
    <x v="3"/>
    <x v="2"/>
    <x v="6"/>
    <x v="1"/>
    <x v="0"/>
    <x v="2"/>
  </r>
  <r>
    <s v="Sale966"/>
    <d v="2024-12-03T00:00:00"/>
    <s v="Cust1154"/>
    <x v="429"/>
    <n v="35"/>
    <x v="1"/>
    <s v="Owensview"/>
    <x v="1"/>
    <s v="USA"/>
    <s v="Prod62"/>
    <s v="Laptop Cooling Pad"/>
    <x v="1"/>
    <s v="Computer"/>
    <x v="85"/>
    <n v="86"/>
    <n v="222"/>
    <s v="Store14"/>
    <s v="Credit Card"/>
    <n v="443.327"/>
    <n v="2"/>
    <n v="233"/>
    <n v="0.06"/>
    <x v="2"/>
    <x v="3"/>
    <x v="7"/>
    <x v="0"/>
    <x v="0"/>
    <x v="0"/>
  </r>
  <r>
    <s v="Sale967"/>
    <d v="2025-05-06T00:00:00"/>
    <s v="Cust1248"/>
    <x v="200"/>
    <n v="19"/>
    <x v="0"/>
    <s v="Lake Timothy"/>
    <x v="8"/>
    <s v="USA"/>
    <s v="Prod39"/>
    <s v="Portable Power Bank"/>
    <x v="1"/>
    <s v="Mobile"/>
    <x v="11"/>
    <n v="326"/>
    <n v="301"/>
    <s v="Store18"/>
    <s v="Credit Card"/>
    <n v="1255.8393000000001"/>
    <n v="3"/>
    <n v="530"/>
    <n v="0.05"/>
    <x v="3"/>
    <x v="8"/>
    <x v="14"/>
    <x v="1"/>
    <x v="1"/>
    <x v="0"/>
  </r>
  <r>
    <s v="Sale968"/>
    <d v="2024-08-14T00:00:00"/>
    <s v="Cust1489"/>
    <x v="153"/>
    <n v="42"/>
    <x v="1"/>
    <s v="Lake Elizabethside"/>
    <x v="30"/>
    <s v="USA"/>
    <s v="Prod92"/>
    <s v="Microwave Oven"/>
    <x v="3"/>
    <s v="Appliances"/>
    <x v="80"/>
    <n v="447"/>
    <n v="191"/>
    <s v="Store1"/>
    <s v="Paypal"/>
    <n v="1583.806"/>
    <n v="2"/>
    <n v="954"/>
    <n v="0.21"/>
    <x v="0"/>
    <x v="4"/>
    <x v="8"/>
    <x v="1"/>
    <x v="0"/>
    <x v="2"/>
  </r>
  <r>
    <s v="Sale969"/>
    <d v="2023-12-14T00:00:00"/>
    <s v="Cust1323"/>
    <x v="161"/>
    <n v="64"/>
    <x v="1"/>
    <s v="Whiteport"/>
    <x v="29"/>
    <s v="USA"/>
    <s v="Prod65"/>
    <s v="Adjustable Dumbbells 20Kg"/>
    <x v="0"/>
    <s v="Fitness"/>
    <x v="15"/>
    <n v="241"/>
    <n v="423"/>
    <s v="Store7"/>
    <s v="Cod"/>
    <n v="355.23840000000001"/>
    <n v="1"/>
    <n v="370"/>
    <n v="0.17"/>
    <x v="2"/>
    <x v="0"/>
    <x v="4"/>
    <x v="2"/>
    <x v="0"/>
    <x v="1"/>
  </r>
  <r>
    <s v="Sale970"/>
    <d v="2024-01-06T00:00:00"/>
    <s v="Cust1061"/>
    <x v="251"/>
    <n v="23"/>
    <x v="0"/>
    <s v="Jennifermouth"/>
    <x v="6"/>
    <s v="USA"/>
    <s v="Prod96"/>
    <s v="Women'S Formal Blazer"/>
    <x v="4"/>
    <s v="Outerwear"/>
    <x v="99"/>
    <n v="358"/>
    <n v="143"/>
    <s v="Store19"/>
    <s v="Credit Card"/>
    <n v="1813.1728000000001"/>
    <n v="4"/>
    <n v="493"/>
    <n v="0.04"/>
    <x v="3"/>
    <x v="0"/>
    <x v="12"/>
    <x v="2"/>
    <x v="1"/>
    <x v="2"/>
  </r>
  <r>
    <s v="Sale971"/>
    <d v="2024-08-26T00:00:00"/>
    <s v="Cust1280"/>
    <x v="430"/>
    <n v="48"/>
    <x v="0"/>
    <s v="Morrisville"/>
    <x v="22"/>
    <s v="USA"/>
    <s v="Prod91"/>
    <s v="Women'S High Heels"/>
    <x v="4"/>
    <s v="Footwear"/>
    <x v="52"/>
    <n v="438"/>
    <n v="496"/>
    <s v="Store13"/>
    <s v="Cod"/>
    <n v="2593.9104000000002"/>
    <n v="4"/>
    <n v="853"/>
    <n v="0.08"/>
    <x v="3"/>
    <x v="7"/>
    <x v="13"/>
    <x v="1"/>
    <x v="0"/>
    <x v="3"/>
  </r>
  <r>
    <s v="Sale972"/>
    <d v="2025-03-24T00:00:00"/>
    <s v="Cust1406"/>
    <x v="81"/>
    <n v="23"/>
    <x v="1"/>
    <s v="North Michaelfurt"/>
    <x v="18"/>
    <s v="USA"/>
    <s v="Prod3"/>
    <s v="Men'S Running Jacket"/>
    <x v="4"/>
    <s v="Outerwear"/>
    <x v="58"/>
    <n v="365"/>
    <n v="452"/>
    <s v="Store16"/>
    <s v="Paypal"/>
    <n v="326.00069999999999"/>
    <n v="1"/>
    <n v="402"/>
    <n v="0.24"/>
    <x v="1"/>
    <x v="5"/>
    <x v="9"/>
    <x v="1"/>
    <x v="1"/>
    <x v="0"/>
  </r>
  <r>
    <s v="Sale973"/>
    <d v="2024-01-20T00:00:00"/>
    <s v="Cust1402"/>
    <x v="361"/>
    <n v="31"/>
    <x v="0"/>
    <s v="Brandonville"/>
    <x v="25"/>
    <s v="USA"/>
    <s v="Prod54"/>
    <s v="Sports Stopwatch Pro"/>
    <x v="0"/>
    <s v="Accessories"/>
    <x v="59"/>
    <n v="435"/>
    <n v="185"/>
    <s v="Store18"/>
    <s v="Credit Card"/>
    <n v="803.01599999999996"/>
    <n v="2"/>
    <n v="528"/>
    <n v="0.19"/>
    <x v="3"/>
    <x v="8"/>
    <x v="14"/>
    <x v="1"/>
    <x v="0"/>
    <x v="3"/>
  </r>
  <r>
    <s v="Sale974"/>
    <d v="2025-01-10T00:00:00"/>
    <s v="Cust1444"/>
    <x v="431"/>
    <n v="19"/>
    <x v="0"/>
    <s v="Jessicaland"/>
    <x v="0"/>
    <s v="USA"/>
    <s v="Prod10"/>
    <s v="Ceramic Kitchen Bowl Set"/>
    <x v="3"/>
    <s v="Kitchen"/>
    <x v="31"/>
    <n v="299"/>
    <n v="308"/>
    <s v="Store6"/>
    <s v="Credit Card"/>
    <n v="1799.55"/>
    <n v="4"/>
    <n v="600"/>
    <n v="0.24"/>
    <x v="3"/>
    <x v="0"/>
    <x v="16"/>
    <x v="2"/>
    <x v="1"/>
    <x v="0"/>
  </r>
  <r>
    <s v="Sale975"/>
    <d v="2023-12-21T00:00:00"/>
    <s v="Cust1303"/>
    <x v="76"/>
    <n v="23"/>
    <x v="1"/>
    <s v="East Johntown"/>
    <x v="37"/>
    <s v="USA"/>
    <s v="Prod16"/>
    <s v="Beard Grooming Kit"/>
    <x v="2"/>
    <s v="Grooming"/>
    <x v="30"/>
    <n v="337"/>
    <n v="256"/>
    <s v="Store9"/>
    <s v="Paypal"/>
    <n v="113.0128"/>
    <n v="2"/>
    <n v="61"/>
    <n v="0.25"/>
    <x v="2"/>
    <x v="0"/>
    <x v="11"/>
    <x v="1"/>
    <x v="1"/>
    <x v="1"/>
  </r>
  <r>
    <s v="Sale976"/>
    <d v="2025-02-05T00:00:00"/>
    <s v="Cust1249"/>
    <x v="432"/>
    <n v="41"/>
    <x v="1"/>
    <s v="Garciamouth"/>
    <x v="14"/>
    <s v="USA"/>
    <s v="Prod19"/>
    <s v="Knee Support Brace"/>
    <x v="0"/>
    <s v="Equipment"/>
    <x v="46"/>
    <n v="21"/>
    <n v="65"/>
    <s v="Store10"/>
    <s v="Paypal"/>
    <n v="820.89919999999995"/>
    <n v="2"/>
    <n v="466"/>
    <n v="0.08"/>
    <x v="3"/>
    <x v="4"/>
    <x v="15"/>
    <x v="2"/>
    <x v="0"/>
    <x v="0"/>
  </r>
  <r>
    <s v="Sale977"/>
    <d v="2025-07-19T00:00:00"/>
    <s v="Cust1099"/>
    <x v="178"/>
    <n v="35"/>
    <x v="0"/>
    <s v="South Dustin"/>
    <x v="3"/>
    <s v="USA"/>
    <s v="Prod31"/>
    <s v="Basketball"/>
    <x v="0"/>
    <s v="Team Sports"/>
    <x v="45"/>
    <n v="204"/>
    <n v="281"/>
    <s v="Store5"/>
    <s v="Cod"/>
    <n v="1968.1116"/>
    <n v="4"/>
    <n v="541"/>
    <n v="0.12"/>
    <x v="0"/>
    <x v="0"/>
    <x v="3"/>
    <x v="0"/>
    <x v="0"/>
    <x v="2"/>
  </r>
  <r>
    <s v="Sale978"/>
    <d v="2025-03-21T00:00:00"/>
    <s v="Cust1298"/>
    <x v="82"/>
    <n v="64"/>
    <x v="0"/>
    <s v="New Joshuatown"/>
    <x v="17"/>
    <s v="USA"/>
    <s v="Prod19"/>
    <s v="Knee Support Brace"/>
    <x v="0"/>
    <s v="Equipment"/>
    <x v="46"/>
    <n v="21"/>
    <n v="65"/>
    <s v="Store13"/>
    <s v="Credit Card"/>
    <n v="1930.761"/>
    <n v="3"/>
    <n v="677"/>
    <n v="0.09"/>
    <x v="3"/>
    <x v="7"/>
    <x v="13"/>
    <x v="1"/>
    <x v="0"/>
    <x v="1"/>
  </r>
  <r>
    <s v="Sale979"/>
    <d v="2025-04-24T00:00:00"/>
    <s v="Cust1328"/>
    <x v="340"/>
    <n v="46"/>
    <x v="0"/>
    <s v="Jessicaport"/>
    <x v="46"/>
    <s v="USA"/>
    <s v="Prod21"/>
    <s v="Multi-Purpose Storage Box"/>
    <x v="3"/>
    <s v="Storage"/>
    <x v="39"/>
    <n v="123"/>
    <n v="76"/>
    <s v="Store1"/>
    <s v="Paypal"/>
    <n v="1733.2565999999999"/>
    <n v="3"/>
    <n v="615"/>
    <n v="0.05"/>
    <x v="0"/>
    <x v="4"/>
    <x v="8"/>
    <x v="1"/>
    <x v="0"/>
    <x v="1"/>
  </r>
  <r>
    <s v="Sale980"/>
    <d v="2023-12-12T00:00:00"/>
    <s v="Cust1232"/>
    <x v="307"/>
    <n v="27"/>
    <x v="1"/>
    <s v="Tammyton"/>
    <x v="19"/>
    <s v="USA"/>
    <s v="Prod66"/>
    <s v="Women'S Hair Dryer Brush"/>
    <x v="2"/>
    <s v="Haircare"/>
    <x v="73"/>
    <n v="340"/>
    <n v="177"/>
    <s v="Store8"/>
    <s v="Credit Card"/>
    <n v="2312.2912000000001"/>
    <n v="4"/>
    <n v="650"/>
    <n v="0.06"/>
    <x v="1"/>
    <x v="0"/>
    <x v="2"/>
    <x v="2"/>
    <x v="1"/>
    <x v="1"/>
  </r>
  <r>
    <s v="Sale981"/>
    <d v="2024-07-08T00:00:00"/>
    <s v="Cust1445"/>
    <x v="310"/>
    <n v="41"/>
    <x v="1"/>
    <s v="Mcfarlandmouth"/>
    <x v="45"/>
    <s v="USA"/>
    <s v="Prod85"/>
    <s v="Women'S Beanie Hat"/>
    <x v="4"/>
    <s v="Accessories"/>
    <x v="65"/>
    <n v="120"/>
    <n v="210"/>
    <s v="Store8"/>
    <s v="Paypal"/>
    <n v="1472.5308"/>
    <n v="2"/>
    <n v="944"/>
    <n v="0.11"/>
    <x v="1"/>
    <x v="0"/>
    <x v="2"/>
    <x v="2"/>
    <x v="0"/>
    <x v="1"/>
  </r>
  <r>
    <s v="Sale982"/>
    <d v="2023-10-29T00:00:00"/>
    <s v="Cust1165"/>
    <x v="254"/>
    <n v="47"/>
    <x v="1"/>
    <s v="Carolview"/>
    <x v="49"/>
    <s v="USA"/>
    <s v="Prod31"/>
    <s v="Basketball"/>
    <x v="0"/>
    <s v="Team Sports"/>
    <x v="45"/>
    <n v="204"/>
    <n v="281"/>
    <s v="Store8"/>
    <s v="Credit Card"/>
    <n v="2090.2723999999998"/>
    <n v="4"/>
    <n v="539"/>
    <n v="0.22"/>
    <x v="1"/>
    <x v="0"/>
    <x v="2"/>
    <x v="2"/>
    <x v="0"/>
    <x v="1"/>
  </r>
  <r>
    <s v="Sale983"/>
    <d v="2024-05-20T00:00:00"/>
    <s v="Cust1088"/>
    <x v="235"/>
    <n v="58"/>
    <x v="0"/>
    <s v="Ashleystad"/>
    <x v="13"/>
    <s v="USA"/>
    <s v="Prod66"/>
    <s v="Women'S Hair Dryer Brush"/>
    <x v="2"/>
    <s v="Haircare"/>
    <x v="73"/>
    <n v="340"/>
    <n v="177"/>
    <s v="Store8"/>
    <s v="Paypal"/>
    <n v="1690.7814000000001"/>
    <n v="2"/>
    <n v="854"/>
    <n v="0.03"/>
    <x v="1"/>
    <x v="0"/>
    <x v="2"/>
    <x v="2"/>
    <x v="0"/>
    <x v="2"/>
  </r>
  <r>
    <s v="Sale984"/>
    <d v="2025-09-14T00:00:00"/>
    <s v="Cust1491"/>
    <x v="352"/>
    <n v="52"/>
    <x v="1"/>
    <s v="Kellyberg"/>
    <x v="34"/>
    <s v="USA"/>
    <s v="Prod29"/>
    <s v="Fabric Sofa Throw Blanket"/>
    <x v="3"/>
    <s v="Decor"/>
    <x v="35"/>
    <n v="218"/>
    <n v="276"/>
    <s v="Store4"/>
    <s v="Cod"/>
    <n v="1377.6432"/>
    <n v="4"/>
    <n v="465"/>
    <n v="0.01"/>
    <x v="2"/>
    <x v="0"/>
    <x v="5"/>
    <x v="2"/>
    <x v="0"/>
    <x v="0"/>
  </r>
  <r>
    <s v="Sale985"/>
    <d v="2025-04-11T00:00:00"/>
    <s v="Cust1055"/>
    <x v="364"/>
    <n v="56"/>
    <x v="1"/>
    <s v="Edwardsfort"/>
    <x v="46"/>
    <s v="USA"/>
    <s v="Prod1"/>
    <s v="Men'S Graphic T-Shirt"/>
    <x v="4"/>
    <s v="Tops"/>
    <x v="55"/>
    <n v="343"/>
    <n v="181"/>
    <s v="Store11"/>
    <s v="Cod"/>
    <n v="3133.7256000000002"/>
    <n v="4"/>
    <n v="880"/>
    <n v="0.26"/>
    <x v="2"/>
    <x v="10"/>
    <x v="19"/>
    <x v="2"/>
    <x v="0"/>
    <x v="3"/>
  </r>
  <r>
    <s v="Sale986"/>
    <d v="2024-05-17T00:00:00"/>
    <s v="Cust1483"/>
    <x v="0"/>
    <n v="48"/>
    <x v="0"/>
    <s v="East Rodney"/>
    <x v="8"/>
    <s v="USA"/>
    <s v="Prod51"/>
    <s v="Hdmi Cable – 2M"/>
    <x v="1"/>
    <s v="Accessories"/>
    <x v="69"/>
    <n v="88"/>
    <n v="246"/>
    <s v="Store11"/>
    <s v="Paypal"/>
    <n v="981.97260000000006"/>
    <n v="3"/>
    <n v="461"/>
    <n v="0.11"/>
    <x v="2"/>
    <x v="10"/>
    <x v="19"/>
    <x v="2"/>
    <x v="0"/>
    <x v="0"/>
  </r>
  <r>
    <s v="Sale987"/>
    <d v="2024-10-13T00:00:00"/>
    <s v="Cust1026"/>
    <x v="337"/>
    <n v="18"/>
    <x v="1"/>
    <s v="East Michellemouth"/>
    <x v="6"/>
    <s v="USA"/>
    <s v="Prod25"/>
    <s v="Women'S Scarf Set"/>
    <x v="4"/>
    <s v="Accessories"/>
    <x v="60"/>
    <n v="174"/>
    <n v="268"/>
    <s v="Store13"/>
    <s v="Paypal"/>
    <n v="441.55169999999998"/>
    <n v="1"/>
    <n v="532"/>
    <n v="0.28999999999999998"/>
    <x v="3"/>
    <x v="7"/>
    <x v="13"/>
    <x v="1"/>
    <x v="2"/>
    <x v="0"/>
  </r>
  <r>
    <s v="Sale988"/>
    <d v="2024-07-13T00:00:00"/>
    <s v="Cust1004"/>
    <x v="433"/>
    <n v="64"/>
    <x v="1"/>
    <s v="Nicholasshire"/>
    <x v="24"/>
    <s v="USA"/>
    <s v="Prod47"/>
    <s v="Makeup Brush Set"/>
    <x v="2"/>
    <s v="Makeup"/>
    <x v="44"/>
    <n v="317"/>
    <n v="431"/>
    <s v="Store17"/>
    <s v="Paypal"/>
    <n v="476.91660000000002"/>
    <n v="2"/>
    <n v="274"/>
    <n v="0.17"/>
    <x v="0"/>
    <x v="1"/>
    <x v="1"/>
    <x v="1"/>
    <x v="0"/>
    <x v="2"/>
  </r>
  <r>
    <s v="Sale989"/>
    <d v="2025-02-06T00:00:00"/>
    <s v="Cust1443"/>
    <x v="13"/>
    <n v="51"/>
    <x v="0"/>
    <s v="New Donnabury"/>
    <x v="11"/>
    <s v="USA"/>
    <s v="Prod88"/>
    <s v="Sports Wrist Sweatbands"/>
    <x v="0"/>
    <s v="Accessories"/>
    <x v="12"/>
    <n v="131"/>
    <n v="232"/>
    <s v="Store10"/>
    <s v="Cod"/>
    <n v="56.880400000000002"/>
    <n v="1"/>
    <n v="66"/>
    <n v="0.13"/>
    <x v="3"/>
    <x v="4"/>
    <x v="15"/>
    <x v="2"/>
    <x v="0"/>
    <x v="2"/>
  </r>
  <r>
    <s v="Sale990"/>
    <d v="2025-08-06T00:00:00"/>
    <s v="Cust1077"/>
    <x v="258"/>
    <n v="29"/>
    <x v="0"/>
    <s v="North Valeriemouth"/>
    <x v="1"/>
    <s v="USA"/>
    <s v="Prod20"/>
    <s v="Outdoor Sports Water Bottle"/>
    <x v="0"/>
    <s v="Accessories"/>
    <x v="42"/>
    <n v="132"/>
    <n v="275"/>
    <s v="Store9"/>
    <s v="Cod"/>
    <n v="2408.6664000000001"/>
    <n v="3"/>
    <n v="956"/>
    <n v="0.14000000000000001"/>
    <x v="2"/>
    <x v="0"/>
    <x v="11"/>
    <x v="1"/>
    <x v="1"/>
    <x v="0"/>
  </r>
  <r>
    <s v="Sale991"/>
    <d v="2024-05-20T00:00:00"/>
    <s v="Cust1319"/>
    <x v="132"/>
    <n v="54"/>
    <x v="0"/>
    <s v="West Mathewside"/>
    <x v="25"/>
    <s v="USA"/>
    <s v="Prod22"/>
    <s v="Carbon Fiber Tennis Racket"/>
    <x v="0"/>
    <s v="Equipment"/>
    <x v="62"/>
    <n v="485"/>
    <n v="432"/>
    <s v="Store12"/>
    <s v="Credit Card"/>
    <n v="787.28039999999999"/>
    <n v="1"/>
    <n v="905"/>
    <n v="0.16"/>
    <x v="0"/>
    <x v="9"/>
    <x v="18"/>
    <x v="2"/>
    <x v="0"/>
    <x v="1"/>
  </r>
  <r>
    <s v="Sale992"/>
    <d v="2024-10-10T00:00:00"/>
    <s v="Cust1000"/>
    <x v="265"/>
    <n v="55"/>
    <x v="0"/>
    <s v="Donaldton"/>
    <x v="29"/>
    <s v="USA"/>
    <s v="Prod40"/>
    <s v="Noise-Canceling Headphones"/>
    <x v="1"/>
    <s v="Audio"/>
    <x v="43"/>
    <n v="39"/>
    <n v="378"/>
    <s v="Store7"/>
    <s v="Credit Card"/>
    <n v="1087.8444"/>
    <n v="3"/>
    <n v="490"/>
    <n v="0.13"/>
    <x v="2"/>
    <x v="0"/>
    <x v="4"/>
    <x v="2"/>
    <x v="0"/>
    <x v="4"/>
  </r>
  <r>
    <s v="Sale993"/>
    <d v="2024-02-18T00:00:00"/>
    <s v="Cust1363"/>
    <x v="400"/>
    <n v="23"/>
    <x v="0"/>
    <s v="Murphytown"/>
    <x v="31"/>
    <s v="USA"/>
    <s v="Prod19"/>
    <s v="Knee Support Brace"/>
    <x v="0"/>
    <s v="Equipment"/>
    <x v="46"/>
    <n v="21"/>
    <n v="65"/>
    <s v="Store6"/>
    <s v="Cod"/>
    <n v="1723.5719999999999"/>
    <n v="2"/>
    <n v="958"/>
    <n v="0.26"/>
    <x v="3"/>
    <x v="0"/>
    <x v="16"/>
    <x v="2"/>
    <x v="1"/>
    <x v="3"/>
  </r>
  <r>
    <s v="Sale994"/>
    <d v="2025-09-26T00:00:00"/>
    <s v="Cust1329"/>
    <x v="112"/>
    <n v="62"/>
    <x v="1"/>
    <s v="Tiffanyshire"/>
    <x v="46"/>
    <s v="USA"/>
    <s v="Prod99"/>
    <s v="Stainless Steel Cookware Set"/>
    <x v="3"/>
    <s v="Kitchen"/>
    <x v="8"/>
    <n v="201"/>
    <n v="146"/>
    <s v="Store13"/>
    <s v="Paypal"/>
    <n v="584.78399999999999"/>
    <n v="2"/>
    <n v="314"/>
    <n v="0.1"/>
    <x v="3"/>
    <x v="7"/>
    <x v="13"/>
    <x v="1"/>
    <x v="0"/>
    <x v="3"/>
  </r>
  <r>
    <s v="Sale995"/>
    <d v="2024-03-22T00:00:00"/>
    <s v="Cust1394"/>
    <x v="133"/>
    <n v="43"/>
    <x v="1"/>
    <s v="Cannonberg"/>
    <x v="40"/>
    <s v="USA"/>
    <s v="Prod24"/>
    <s v="Foldable Camping Chair"/>
    <x v="0"/>
    <s v="Outdoor"/>
    <x v="10"/>
    <n v="166"/>
    <n v="340"/>
    <s v="Store6"/>
    <s v="Paypal"/>
    <n v="1281.8937000000001"/>
    <n v="3"/>
    <n v="480"/>
    <n v="7.0000000000000007E-2"/>
    <x v="3"/>
    <x v="0"/>
    <x v="16"/>
    <x v="2"/>
    <x v="0"/>
    <x v="3"/>
  </r>
  <r>
    <s v="Sale996"/>
    <d v="2024-10-14T00:00:00"/>
    <s v="Cust1388"/>
    <x v="325"/>
    <n v="53"/>
    <x v="0"/>
    <s v="Stevensshire"/>
    <x v="6"/>
    <s v="USA"/>
    <s v="Prod48"/>
    <s v="Car Dashboard Phone Holder"/>
    <x v="1"/>
    <s v="Accessories"/>
    <x v="70"/>
    <n v="178"/>
    <n v="103"/>
    <s v="Store6"/>
    <s v="Credit Card"/>
    <n v="2380.4639999999999"/>
    <n v="4"/>
    <n v="827"/>
    <n v="0.11"/>
    <x v="3"/>
    <x v="0"/>
    <x v="16"/>
    <x v="2"/>
    <x v="0"/>
    <x v="1"/>
  </r>
  <r>
    <s v="Sale997"/>
    <d v="2025-05-28T00:00:00"/>
    <s v="Cust1190"/>
    <x v="408"/>
    <n v="21"/>
    <x v="0"/>
    <s v="Amandaside"/>
    <x v="14"/>
    <s v="USA"/>
    <s v="Prod27"/>
    <s v="Decorative Floor Vase"/>
    <x v="3"/>
    <s v="Decor"/>
    <x v="16"/>
    <n v="317"/>
    <n v="378"/>
    <s v="Store3"/>
    <s v="Paypal"/>
    <n v="1304.2182"/>
    <n v="3"/>
    <n v="530"/>
    <n v="0.28000000000000003"/>
    <x v="0"/>
    <x v="0"/>
    <x v="0"/>
    <x v="0"/>
    <x v="1"/>
    <x v="3"/>
  </r>
  <r>
    <s v="Sale998"/>
    <d v="2024-08-18T00:00:00"/>
    <s v="Cust1407"/>
    <x v="414"/>
    <n v="33"/>
    <x v="0"/>
    <s v="Ashleymouth"/>
    <x v="33"/>
    <s v="USA"/>
    <s v="Prod34"/>
    <s v="Gaming Mechanical Keyboard"/>
    <x v="1"/>
    <s v="Computer"/>
    <x v="13"/>
    <n v="419"/>
    <n v="86"/>
    <s v="Store17"/>
    <s v="Cod"/>
    <n v="968.16959999999995"/>
    <n v="3"/>
    <n v="336"/>
    <n v="0.18"/>
    <x v="0"/>
    <x v="1"/>
    <x v="1"/>
    <x v="1"/>
    <x v="0"/>
    <x v="0"/>
  </r>
  <r>
    <s v="Sale999"/>
    <d v="2024-01-13T00:00:00"/>
    <s v="Cust1421"/>
    <x v="434"/>
    <n v="45"/>
    <x v="1"/>
    <s v="East Amy"/>
    <x v="7"/>
    <s v="USA"/>
    <s v="Prod81"/>
    <s v="Badminton Racket Set"/>
    <x v="0"/>
    <s v="Equipment"/>
    <x v="82"/>
    <n v="286"/>
    <n v="358"/>
    <s v="Store8"/>
    <s v="Paypal"/>
    <n v="65.729200000000006"/>
    <n v="4"/>
    <n v="23"/>
    <n v="0.04"/>
    <x v="1"/>
    <x v="0"/>
    <x v="2"/>
    <x v="2"/>
    <x v="0"/>
    <x v="1"/>
  </r>
  <r>
    <s v="Sale1000"/>
    <d v="2024-06-13T00:00:00"/>
    <s v="Cust1190"/>
    <x v="408"/>
    <n v="21"/>
    <x v="0"/>
    <s v="Amandaside"/>
    <x v="14"/>
    <s v="USA"/>
    <s v="Prod59"/>
    <s v="Men'S Hair Styling Gel"/>
    <x v="2"/>
    <s v="Haircare"/>
    <x v="4"/>
    <n v="17"/>
    <n v="399"/>
    <s v="Store2"/>
    <s v="Credit Card"/>
    <n v="1327.8846000000001"/>
    <n v="2"/>
    <n v="910"/>
    <n v="0.27"/>
    <x v="2"/>
    <x v="0"/>
    <x v="17"/>
    <x v="0"/>
    <x v="1"/>
    <x v="3"/>
  </r>
  <r>
    <s v="Sale1001"/>
    <d v="2025-04-29T00:00:00"/>
    <s v="Cust1052"/>
    <x v="404"/>
    <n v="55"/>
    <x v="0"/>
    <s v="South Timtown"/>
    <x v="46"/>
    <s v="USA"/>
    <s v="Prod69"/>
    <s v="Men'S Sports Shorts"/>
    <x v="4"/>
    <s v="Bottoms"/>
    <x v="20"/>
    <n v="218"/>
    <n v="224"/>
    <s v="Store14"/>
    <s v="Paypal"/>
    <n v="1805.2736"/>
    <n v="4"/>
    <n v="594"/>
    <n v="0.27"/>
    <x v="2"/>
    <x v="3"/>
    <x v="7"/>
    <x v="0"/>
    <x v="0"/>
    <x v="3"/>
  </r>
  <r>
    <s v="Sale1002"/>
    <d v="2024-10-01T00:00:00"/>
    <s v="Cust1109"/>
    <x v="421"/>
    <n v="27"/>
    <x v="0"/>
    <s v="Smithland"/>
    <x v="35"/>
    <s v="USA"/>
    <s v="Prod73"/>
    <s v="Shin Guards – Adult"/>
    <x v="0"/>
    <s v="Team Sports"/>
    <x v="78"/>
    <n v="107"/>
    <n v="359"/>
    <s v="Store10"/>
    <s v="Cod"/>
    <n v="2100.0441000000001"/>
    <n v="3"/>
    <n v="909"/>
    <n v="0.24"/>
    <x v="3"/>
    <x v="4"/>
    <x v="15"/>
    <x v="2"/>
    <x v="1"/>
    <x v="2"/>
  </r>
  <r>
    <s v="Sale1003"/>
    <d v="2024-09-07T00:00:00"/>
    <s v="Cust1399"/>
    <x v="121"/>
    <n v="27"/>
    <x v="0"/>
    <s v="New Edward"/>
    <x v="17"/>
    <s v="USA"/>
    <s v="Prod24"/>
    <s v="Foldable Camping Chair"/>
    <x v="0"/>
    <s v="Outdoor"/>
    <x v="10"/>
    <n v="166"/>
    <n v="340"/>
    <s v="Store1"/>
    <s v="Paypal"/>
    <n v="3030.424"/>
    <n v="4"/>
    <n v="997"/>
    <n v="0.23"/>
    <x v="0"/>
    <x v="4"/>
    <x v="8"/>
    <x v="1"/>
    <x v="1"/>
    <x v="3"/>
  </r>
  <r>
    <s v="Sale1004"/>
    <d v="2025-06-26T00:00:00"/>
    <s v="Cust1300"/>
    <x v="299"/>
    <n v="29"/>
    <x v="0"/>
    <s v="Lake Melissashire"/>
    <x v="47"/>
    <s v="USA"/>
    <s v="Prod0"/>
    <s v="Brother Laser Printer"/>
    <x v="1"/>
    <s v="Computer"/>
    <x v="90"/>
    <n v="112"/>
    <n v="416"/>
    <s v="Store17"/>
    <s v="Cod"/>
    <n v="491.32859999999999"/>
    <n v="1"/>
    <n v="523"/>
    <n v="0.24"/>
    <x v="0"/>
    <x v="1"/>
    <x v="1"/>
    <x v="1"/>
    <x v="1"/>
    <x v="2"/>
  </r>
  <r>
    <s v="Sale1005"/>
    <d v="2024-04-23T00:00:00"/>
    <s v="Cust1194"/>
    <x v="435"/>
    <n v="46"/>
    <x v="0"/>
    <s v="Sarahmouth"/>
    <x v="2"/>
    <s v="USA"/>
    <s v="Prod54"/>
    <s v="Sports Stopwatch Pro"/>
    <x v="0"/>
    <s v="Accessories"/>
    <x v="59"/>
    <n v="435"/>
    <n v="185"/>
    <s v="Store3"/>
    <s v="Paypal"/>
    <n v="689.17200000000003"/>
    <n v="3"/>
    <n v="261"/>
    <n v="0.06"/>
    <x v="0"/>
    <x v="0"/>
    <x v="0"/>
    <x v="0"/>
    <x v="0"/>
    <x v="0"/>
  </r>
  <r>
    <s v="Sale1006"/>
    <d v="2025-09-18T00:00:00"/>
    <s v="Cust1087"/>
    <x v="97"/>
    <n v="58"/>
    <x v="1"/>
    <s v="East Jenna"/>
    <x v="42"/>
    <s v="USA"/>
    <s v="Prod23"/>
    <s v="Men'S Formal Shirt"/>
    <x v="4"/>
    <s v="Tops"/>
    <x v="34"/>
    <n v="317"/>
    <n v="360"/>
    <s v="Store17"/>
    <s v="Cod"/>
    <n v="1914.8480999999999"/>
    <n v="3"/>
    <n v="645"/>
    <n v="0.12"/>
    <x v="0"/>
    <x v="1"/>
    <x v="1"/>
    <x v="1"/>
    <x v="0"/>
    <x v="3"/>
  </r>
  <r>
    <s v="Sale1007"/>
    <d v="2023-10-18T00:00:00"/>
    <s v="Cust1198"/>
    <x v="226"/>
    <n v="54"/>
    <x v="0"/>
    <s v="Frostmouth"/>
    <x v="1"/>
    <s v="USA"/>
    <s v="Prod75"/>
    <s v="Women'S Ankle Boots"/>
    <x v="4"/>
    <s v="Footwear"/>
    <x v="28"/>
    <n v="158"/>
    <n v="82"/>
    <s v="Store2"/>
    <s v="Paypal"/>
    <n v="801.44960000000003"/>
    <n v="2"/>
    <n v="542"/>
    <n v="0.01"/>
    <x v="2"/>
    <x v="0"/>
    <x v="17"/>
    <x v="0"/>
    <x v="0"/>
    <x v="3"/>
  </r>
  <r>
    <s v="Sale1008"/>
    <d v="2023-11-29T00:00:00"/>
    <s v="Cust1426"/>
    <x v="436"/>
    <n v="28"/>
    <x v="0"/>
    <s v="Aguilarland"/>
    <x v="29"/>
    <s v="USA"/>
    <s v="Prod63"/>
    <s v="Organic Sunscreen Lotion"/>
    <x v="2"/>
    <s v="Skincare"/>
    <x v="81"/>
    <n v="267"/>
    <n v="458"/>
    <s v="Store10"/>
    <s v="Paypal"/>
    <n v="359.61380000000003"/>
    <n v="1"/>
    <n v="395"/>
    <n v="0.26"/>
    <x v="3"/>
    <x v="4"/>
    <x v="15"/>
    <x v="2"/>
    <x v="1"/>
    <x v="1"/>
  </r>
  <r>
    <s v="Sale1009"/>
    <d v="2025-03-24T00:00:00"/>
    <s v="Cust1100"/>
    <x v="321"/>
    <n v="53"/>
    <x v="1"/>
    <s v="North Codyport"/>
    <x v="11"/>
    <s v="USA"/>
    <s v="Prod8"/>
    <s v="Wireless Bluetooth Earbuds"/>
    <x v="1"/>
    <s v="Audio"/>
    <x v="67"/>
    <n v="439"/>
    <n v="142"/>
    <s v="Store8"/>
    <s v="Credit Card"/>
    <n v="187.14840000000001"/>
    <n v="4"/>
    <n v="56"/>
    <n v="0.09"/>
    <x v="1"/>
    <x v="0"/>
    <x v="2"/>
    <x v="2"/>
    <x v="0"/>
    <x v="1"/>
  </r>
  <r>
    <s v="Sale1010"/>
    <d v="2025-09-08T00:00:00"/>
    <s v="Cust1209"/>
    <x v="203"/>
    <n v="50"/>
    <x v="1"/>
    <s v="Lake Josephport"/>
    <x v="17"/>
    <s v="USA"/>
    <s v="Prod79"/>
    <s v="Decorative Lamp Shade"/>
    <x v="3"/>
    <s v="Lighting"/>
    <x v="29"/>
    <n v="229"/>
    <n v="469"/>
    <s v="Store9"/>
    <s v="Cod"/>
    <n v="761.73839999999996"/>
    <n v="4"/>
    <n v="203"/>
    <n v="0.17"/>
    <x v="2"/>
    <x v="0"/>
    <x v="11"/>
    <x v="1"/>
    <x v="0"/>
    <x v="1"/>
  </r>
  <r>
    <s v="Sale1011"/>
    <d v="2024-11-05T00:00:00"/>
    <s v="Cust1004"/>
    <x v="433"/>
    <n v="64"/>
    <x v="1"/>
    <s v="Nicholasshire"/>
    <x v="24"/>
    <s v="USA"/>
    <s v="Prod81"/>
    <s v="Badminton Racket Set"/>
    <x v="0"/>
    <s v="Equipment"/>
    <x v="82"/>
    <n v="286"/>
    <n v="358"/>
    <s v="Store5"/>
    <s v="Paypal"/>
    <n v="680.88400000000001"/>
    <n v="2"/>
    <n v="358"/>
    <n v="0.06"/>
    <x v="0"/>
    <x v="0"/>
    <x v="3"/>
    <x v="0"/>
    <x v="0"/>
    <x v="2"/>
  </r>
  <r>
    <s v="Sale1012"/>
    <d v="2024-08-31T00:00:00"/>
    <s v="Cust1072"/>
    <x v="39"/>
    <n v="39"/>
    <x v="1"/>
    <s v="Olsonhaven"/>
    <x v="9"/>
    <s v="USA"/>
    <s v="Prod37"/>
    <s v="Men'S Casual Sneakers"/>
    <x v="4"/>
    <s v="Footwear"/>
    <x v="92"/>
    <n v="353"/>
    <n v="214"/>
    <s v="Store18"/>
    <s v="Cod"/>
    <n v="246.5856"/>
    <n v="4"/>
    <n v="86"/>
    <n v="0.05"/>
    <x v="3"/>
    <x v="8"/>
    <x v="14"/>
    <x v="1"/>
    <x v="0"/>
    <x v="0"/>
  </r>
  <r>
    <s v="Sale1013"/>
    <d v="2024-06-16T00:00:00"/>
    <s v="Cust1185"/>
    <x v="168"/>
    <n v="54"/>
    <x v="1"/>
    <s v="North Kellyberg"/>
    <x v="19"/>
    <s v="USA"/>
    <s v="Prod7"/>
    <s v="Led Table Lamp"/>
    <x v="3"/>
    <s v="Lighting"/>
    <x v="84"/>
    <n v="219"/>
    <n v="170"/>
    <s v="Store17"/>
    <s v="Paypal"/>
    <n v="2862.1208000000001"/>
    <n v="4"/>
    <n v="929"/>
    <n v="0.28000000000000003"/>
    <x v="0"/>
    <x v="1"/>
    <x v="1"/>
    <x v="1"/>
    <x v="0"/>
    <x v="1"/>
  </r>
  <r>
    <s v="Sale1014"/>
    <d v="2025-01-24T00:00:00"/>
    <s v="Cust1309"/>
    <x v="428"/>
    <n v="41"/>
    <x v="1"/>
    <s v="Randychester"/>
    <x v="24"/>
    <s v="USA"/>
    <s v="Prod60"/>
    <s v="Luxury Perfume Spray"/>
    <x v="2"/>
    <s v="Fragrance"/>
    <x v="17"/>
    <n v="483"/>
    <n v="444"/>
    <s v="Store13"/>
    <s v="Cod"/>
    <n v="159.3408"/>
    <n v="2"/>
    <n v="93"/>
    <n v="0.23"/>
    <x v="3"/>
    <x v="7"/>
    <x v="13"/>
    <x v="1"/>
    <x v="0"/>
    <x v="3"/>
  </r>
  <r>
    <s v="Sale1015"/>
    <d v="2025-03-09T00:00:00"/>
    <s v="Cust1248"/>
    <x v="200"/>
    <n v="19"/>
    <x v="0"/>
    <s v="Lake Timothy"/>
    <x v="8"/>
    <s v="USA"/>
    <s v="Prod62"/>
    <s v="Laptop Cooling Pad"/>
    <x v="1"/>
    <s v="Computer"/>
    <x v="85"/>
    <n v="86"/>
    <n v="222"/>
    <s v="Store4"/>
    <s v="Cod"/>
    <n v="394.90199999999999"/>
    <n v="4"/>
    <n v="139"/>
    <n v="0.14000000000000001"/>
    <x v="2"/>
    <x v="0"/>
    <x v="5"/>
    <x v="2"/>
    <x v="1"/>
    <x v="0"/>
  </r>
  <r>
    <s v="Sale1016"/>
    <d v="2024-06-18T00:00:00"/>
    <s v="Cust1140"/>
    <x v="427"/>
    <n v="63"/>
    <x v="1"/>
    <s v="South Brooke"/>
    <x v="2"/>
    <s v="USA"/>
    <s v="Prod53"/>
    <s v="Men'S Track Pants"/>
    <x v="4"/>
    <s v="Bottoms"/>
    <x v="27"/>
    <n v="387"/>
    <n v="125"/>
    <s v="Store4"/>
    <s v="Cod"/>
    <n v="453.58170000000001"/>
    <n v="3"/>
    <n v="156"/>
    <n v="0.28999999999999998"/>
    <x v="2"/>
    <x v="0"/>
    <x v="5"/>
    <x v="2"/>
    <x v="0"/>
    <x v="0"/>
  </r>
  <r>
    <s v="Sale1017"/>
    <d v="2025-06-29T00:00:00"/>
    <s v="Cust1442"/>
    <x v="172"/>
    <n v="42"/>
    <x v="1"/>
    <s v="North Maryfort"/>
    <x v="47"/>
    <s v="USA"/>
    <s v="Prod34"/>
    <s v="Gaming Mechanical Keyboard"/>
    <x v="1"/>
    <s v="Computer"/>
    <x v="13"/>
    <n v="419"/>
    <n v="86"/>
    <s v="Store16"/>
    <s v="Cod"/>
    <n v="447.82960000000003"/>
    <n v="4"/>
    <n v="115"/>
    <n v="0.03"/>
    <x v="1"/>
    <x v="5"/>
    <x v="9"/>
    <x v="1"/>
    <x v="0"/>
    <x v="3"/>
  </r>
  <r>
    <s v="Sale1018"/>
    <d v="2025-06-15T00:00:00"/>
    <s v="Cust1122"/>
    <x v="395"/>
    <n v="50"/>
    <x v="0"/>
    <s v="Kathrynport"/>
    <x v="29"/>
    <s v="USA"/>
    <s v="Prod52"/>
    <s v="Rugby Ball"/>
    <x v="0"/>
    <s v="Team Sports"/>
    <x v="40"/>
    <n v="212"/>
    <n v="82"/>
    <s v="Store6"/>
    <s v="Credit Card"/>
    <n v="1638.3912"/>
    <n v="3"/>
    <n v="594"/>
    <n v="0.03"/>
    <x v="3"/>
    <x v="0"/>
    <x v="16"/>
    <x v="2"/>
    <x v="0"/>
    <x v="1"/>
  </r>
  <r>
    <s v="Sale1019"/>
    <d v="2025-03-17T00:00:00"/>
    <s v="Cust1353"/>
    <x v="354"/>
    <n v="56"/>
    <x v="1"/>
    <s v="Westbury"/>
    <x v="47"/>
    <s v="USA"/>
    <s v="Prod45"/>
    <s v="High-Grip Football"/>
    <x v="0"/>
    <s v="Team Sports"/>
    <x v="49"/>
    <n v="319"/>
    <n v="114"/>
    <s v="Store4"/>
    <s v="Credit Card"/>
    <n v="1320.0640000000001"/>
    <n v="2"/>
    <n v="825"/>
    <n v="0.08"/>
    <x v="2"/>
    <x v="0"/>
    <x v="5"/>
    <x v="2"/>
    <x v="0"/>
    <x v="1"/>
  </r>
  <r>
    <s v="Sale1020"/>
    <d v="2024-01-31T00:00:00"/>
    <s v="Cust1464"/>
    <x v="9"/>
    <n v="45"/>
    <x v="1"/>
    <s v="Grayland"/>
    <x v="7"/>
    <s v="USA"/>
    <s v="Prod25"/>
    <s v="Women'S Scarf Set"/>
    <x v="4"/>
    <s v="Accessories"/>
    <x v="60"/>
    <n v="174"/>
    <n v="268"/>
    <s v="Store13"/>
    <s v="Paypal"/>
    <n v="828.83360000000005"/>
    <n v="1"/>
    <n v="964"/>
    <n v="0.2"/>
    <x v="3"/>
    <x v="7"/>
    <x v="13"/>
    <x v="1"/>
    <x v="0"/>
    <x v="1"/>
  </r>
  <r>
    <s v="Sale1021"/>
    <d v="2024-05-03T00:00:00"/>
    <s v="Cust1292"/>
    <x v="402"/>
    <n v="30"/>
    <x v="0"/>
    <s v="Danielland"/>
    <x v="46"/>
    <s v="USA"/>
    <s v="Prod55"/>
    <s v="Ceramic Plant Pot"/>
    <x v="3"/>
    <s v="Decor"/>
    <x v="76"/>
    <n v="82"/>
    <n v="275"/>
    <s v="Store6"/>
    <s v="Paypal"/>
    <n v="209.65119999999999"/>
    <n v="1"/>
    <n v="238"/>
    <n v="0.14000000000000001"/>
    <x v="3"/>
    <x v="0"/>
    <x v="16"/>
    <x v="2"/>
    <x v="0"/>
    <x v="2"/>
  </r>
  <r>
    <s v="Sale1022"/>
    <d v="2024-12-18T00:00:00"/>
    <s v="Cust1457"/>
    <x v="412"/>
    <n v="59"/>
    <x v="0"/>
    <s v="Hubbardborough"/>
    <x v="27"/>
    <s v="USA"/>
    <s v="Prod82"/>
    <s v="Fitness Resistance Bands"/>
    <x v="0"/>
    <s v="Fitness"/>
    <x v="74"/>
    <n v="153"/>
    <n v="281"/>
    <s v="Store16"/>
    <s v="Paypal"/>
    <n v="726.36479999999995"/>
    <n v="1"/>
    <n v="757"/>
    <n v="0.12"/>
    <x v="1"/>
    <x v="5"/>
    <x v="9"/>
    <x v="1"/>
    <x v="0"/>
    <x v="1"/>
  </r>
  <r>
    <s v="Sale1023"/>
    <d v="2025-07-07T00:00:00"/>
    <s v="Cust1019"/>
    <x v="67"/>
    <n v="46"/>
    <x v="1"/>
    <s v="Gonzalezfort"/>
    <x v="19"/>
    <s v="USA"/>
    <s v="Prod93"/>
    <s v="Usb-C Laptop Charger"/>
    <x v="1"/>
    <s v="Computer"/>
    <x v="47"/>
    <n v="378"/>
    <n v="485"/>
    <s v="Store7"/>
    <s v="Credit Card"/>
    <n v="373.83839999999998"/>
    <n v="3"/>
    <n v="160"/>
    <n v="0.04"/>
    <x v="2"/>
    <x v="0"/>
    <x v="4"/>
    <x v="2"/>
    <x v="0"/>
    <x v="1"/>
  </r>
  <r>
    <s v="Sale1024"/>
    <d v="2024-03-03T00:00:00"/>
    <s v="Cust1368"/>
    <x v="23"/>
    <n v="34"/>
    <x v="1"/>
    <s v="West Mathew"/>
    <x v="14"/>
    <s v="USA"/>
    <s v="Prod95"/>
    <s v="Sports Stopwatch Basic"/>
    <x v="0"/>
    <s v="Accessories"/>
    <x v="98"/>
    <n v="61"/>
    <n v="75"/>
    <s v="Store8"/>
    <s v="Cod"/>
    <n v="283.7484"/>
    <n v="1"/>
    <n v="330"/>
    <n v="0.22"/>
    <x v="1"/>
    <x v="0"/>
    <x v="2"/>
    <x v="2"/>
    <x v="0"/>
    <x v="1"/>
  </r>
  <r>
    <s v="Sale1025"/>
    <d v="2025-03-04T00:00:00"/>
    <s v="Cust1060"/>
    <x v="424"/>
    <n v="22"/>
    <x v="1"/>
    <s v="Schmidtchester"/>
    <x v="41"/>
    <s v="USA"/>
    <s v="Prod17"/>
    <s v="Soccer Training Cone Set"/>
    <x v="0"/>
    <s v="Accessories"/>
    <x v="53"/>
    <n v="145"/>
    <n v="367"/>
    <s v="Store8"/>
    <s v="Paypal"/>
    <n v="208.3134"/>
    <n v="1"/>
    <n v="234"/>
    <n v="0.14000000000000001"/>
    <x v="1"/>
    <x v="0"/>
    <x v="2"/>
    <x v="2"/>
    <x v="1"/>
    <x v="2"/>
  </r>
  <r>
    <s v="Sale1026"/>
    <d v="2023-12-18T00:00:00"/>
    <s v="Cust1317"/>
    <x v="350"/>
    <n v="64"/>
    <x v="1"/>
    <s v="Richardsport"/>
    <x v="21"/>
    <s v="USA"/>
    <s v="Prod81"/>
    <s v="Badminton Racket Set"/>
    <x v="0"/>
    <s v="Equipment"/>
    <x v="82"/>
    <n v="286"/>
    <n v="358"/>
    <s v="Store0"/>
    <s v="Paypal"/>
    <n v="1299.9000000000001"/>
    <n v="2"/>
    <n v="774"/>
    <n v="0.11"/>
    <x v="3"/>
    <x v="2"/>
    <x v="6"/>
    <x v="1"/>
    <x v="0"/>
    <x v="0"/>
  </r>
  <r>
    <s v="Sale1027"/>
    <d v="2024-05-10T00:00:00"/>
    <s v="Cust1436"/>
    <x v="437"/>
    <n v="61"/>
    <x v="0"/>
    <s v="South Michellebury"/>
    <x v="34"/>
    <s v="USA"/>
    <s v="Prod52"/>
    <s v="Rugby Ball"/>
    <x v="0"/>
    <s v="Team Sports"/>
    <x v="40"/>
    <n v="212"/>
    <n v="82"/>
    <s v="Store18"/>
    <s v="Credit Card"/>
    <n v="70.924800000000005"/>
    <n v="1"/>
    <n v="74"/>
    <n v="0.16"/>
    <x v="3"/>
    <x v="8"/>
    <x v="14"/>
    <x v="1"/>
    <x v="0"/>
    <x v="0"/>
  </r>
  <r>
    <s v="Sale1028"/>
    <d v="2024-02-15T00:00:00"/>
    <s v="Cust1005"/>
    <x v="397"/>
    <n v="24"/>
    <x v="0"/>
    <s v="East Amandamouth"/>
    <x v="47"/>
    <s v="USA"/>
    <s v="Prod86"/>
    <s v="Kitchen Cutting Board"/>
    <x v="3"/>
    <s v="Kitchen"/>
    <x v="56"/>
    <n v="176"/>
    <n v="82"/>
    <s v="Store18"/>
    <s v="Paypal"/>
    <n v="721.81200000000001"/>
    <n v="1"/>
    <n v="859"/>
    <n v="0.04"/>
    <x v="3"/>
    <x v="8"/>
    <x v="14"/>
    <x v="1"/>
    <x v="1"/>
    <x v="3"/>
  </r>
  <r>
    <s v="Sale1029"/>
    <d v="2024-09-29T00:00:00"/>
    <s v="Cust1129"/>
    <x v="296"/>
    <n v="43"/>
    <x v="1"/>
    <s v="Matthewbury"/>
    <x v="34"/>
    <s v="USA"/>
    <s v="Prod81"/>
    <s v="Badminton Racket Set"/>
    <x v="0"/>
    <s v="Equipment"/>
    <x v="82"/>
    <n v="286"/>
    <n v="358"/>
    <s v="Store6"/>
    <s v="Credit Card"/>
    <n v="2897.2339999999999"/>
    <n v="4"/>
    <n v="762"/>
    <n v="0.16"/>
    <x v="3"/>
    <x v="0"/>
    <x v="16"/>
    <x v="2"/>
    <x v="0"/>
    <x v="2"/>
  </r>
  <r>
    <s v="Sale1030"/>
    <d v="2024-05-12T00:00:00"/>
    <s v="Cust1124"/>
    <x v="375"/>
    <n v="26"/>
    <x v="0"/>
    <s v="Wongberg"/>
    <x v="49"/>
    <s v="USA"/>
    <s v="Prod73"/>
    <s v="Shin Guards – Adult"/>
    <x v="0"/>
    <s v="Team Sports"/>
    <x v="78"/>
    <n v="107"/>
    <n v="359"/>
    <s v="Store0"/>
    <s v="Cod"/>
    <n v="262.80799999999999"/>
    <n v="1"/>
    <n v="329"/>
    <n v="0.05"/>
    <x v="3"/>
    <x v="2"/>
    <x v="6"/>
    <x v="1"/>
    <x v="1"/>
    <x v="3"/>
  </r>
  <r>
    <s v="Sale1031"/>
    <d v="2025-03-03T00:00:00"/>
    <s v="Cust1274"/>
    <x v="385"/>
    <n v="38"/>
    <x v="0"/>
    <s v="Edwardborough"/>
    <x v="1"/>
    <s v="USA"/>
    <s v="Prod44"/>
    <s v="Adjustable Jump Rope"/>
    <x v="0"/>
    <s v="Fitness"/>
    <x v="38"/>
    <n v="167"/>
    <n v="316"/>
    <s v="Store4"/>
    <s v="Cod"/>
    <n v="33.129600000000003"/>
    <n v="1"/>
    <n v="35"/>
    <n v="0.2"/>
    <x v="2"/>
    <x v="0"/>
    <x v="5"/>
    <x v="2"/>
    <x v="0"/>
    <x v="2"/>
  </r>
  <r>
    <s v="Sale1032"/>
    <d v="2023-11-20T00:00:00"/>
    <s v="Cust1105"/>
    <x v="101"/>
    <n v="50"/>
    <x v="1"/>
    <s v="Port Victoria"/>
    <x v="26"/>
    <s v="USA"/>
    <s v="Prod19"/>
    <s v="Knee Support Brace"/>
    <x v="0"/>
    <s v="Equipment"/>
    <x v="46"/>
    <n v="21"/>
    <n v="65"/>
    <s v="Store11"/>
    <s v="Cod"/>
    <n v="1871.7185999999999"/>
    <n v="3"/>
    <n v="664"/>
    <n v="0.04"/>
    <x v="2"/>
    <x v="10"/>
    <x v="19"/>
    <x v="2"/>
    <x v="0"/>
    <x v="0"/>
  </r>
  <r>
    <s v="Sale1033"/>
    <d v="2024-07-06T00:00:00"/>
    <s v="Cust1246"/>
    <x v="176"/>
    <n v="58"/>
    <x v="0"/>
    <s v="South Regina"/>
    <x v="13"/>
    <s v="USA"/>
    <s v="Prod33"/>
    <s v="Modern Wall Clock"/>
    <x v="3"/>
    <s v="Decor"/>
    <x v="9"/>
    <n v="180"/>
    <n v="305"/>
    <s v="Store9"/>
    <s v="Paypal"/>
    <n v="356.18669999999997"/>
    <n v="1"/>
    <n v="409"/>
    <n v="0.06"/>
    <x v="2"/>
    <x v="0"/>
    <x v="11"/>
    <x v="1"/>
    <x v="0"/>
    <x v="3"/>
  </r>
  <r>
    <s v="Sale1034"/>
    <d v="2025-03-11T00:00:00"/>
    <s v="Cust1092"/>
    <x v="323"/>
    <n v="44"/>
    <x v="1"/>
    <s v="Lake Brandy"/>
    <x v="3"/>
    <s v="USA"/>
    <s v="Prod78"/>
    <s v="Essential Oil Diffuser"/>
    <x v="3"/>
    <s v="Decor"/>
    <x v="36"/>
    <n v="325"/>
    <n v="400"/>
    <s v="Store3"/>
    <s v="Paypal"/>
    <n v="1230.9501"/>
    <n v="3"/>
    <n v="461"/>
    <n v="0.13"/>
    <x v="0"/>
    <x v="0"/>
    <x v="0"/>
    <x v="0"/>
    <x v="0"/>
    <x v="1"/>
  </r>
  <r>
    <s v="Sale1035"/>
    <d v="2024-04-12T00:00:00"/>
    <s v="Cust1368"/>
    <x v="23"/>
    <n v="34"/>
    <x v="1"/>
    <s v="West Mathew"/>
    <x v="14"/>
    <s v="USA"/>
    <s v="Prod19"/>
    <s v="Knee Support Brace"/>
    <x v="0"/>
    <s v="Equipment"/>
    <x v="46"/>
    <n v="21"/>
    <n v="65"/>
    <s v="Store14"/>
    <s v="Cod"/>
    <n v="1489.8743999999999"/>
    <n v="2"/>
    <n v="760"/>
    <n v="0.11"/>
    <x v="2"/>
    <x v="3"/>
    <x v="7"/>
    <x v="0"/>
    <x v="0"/>
    <x v="1"/>
  </r>
  <r>
    <s v="Sale1036"/>
    <d v="2025-04-26T00:00:00"/>
    <s v="Cust1278"/>
    <x v="333"/>
    <n v="42"/>
    <x v="1"/>
    <s v="Port Mariastad"/>
    <x v="5"/>
    <s v="USA"/>
    <s v="Prod23"/>
    <s v="Men'S Formal Shirt"/>
    <x v="4"/>
    <s v="Tops"/>
    <x v="34"/>
    <n v="317"/>
    <n v="360"/>
    <s v="Store1"/>
    <s v="Paypal"/>
    <n v="1818.3263999999999"/>
    <n v="3"/>
    <n v="689"/>
    <n v="0.02"/>
    <x v="0"/>
    <x v="4"/>
    <x v="8"/>
    <x v="1"/>
    <x v="0"/>
    <x v="1"/>
  </r>
  <r>
    <s v="Sale1037"/>
    <d v="2025-05-02T00:00:00"/>
    <s v="Cust1159"/>
    <x v="285"/>
    <n v="46"/>
    <x v="1"/>
    <s v="Floydton"/>
    <x v="19"/>
    <s v="USA"/>
    <s v="Prod43"/>
    <s v="Usb External Hard Drive"/>
    <x v="1"/>
    <s v="Computer"/>
    <x v="19"/>
    <n v="253"/>
    <n v="266"/>
    <s v="Store9"/>
    <s v="Credit Card"/>
    <n v="489.78199999999998"/>
    <n v="2"/>
    <n v="258"/>
    <n v="0.12"/>
    <x v="2"/>
    <x v="0"/>
    <x v="11"/>
    <x v="1"/>
    <x v="0"/>
    <x v="0"/>
  </r>
  <r>
    <s v="Sale1038"/>
    <d v="2024-04-18T00:00:00"/>
    <s v="Cust1052"/>
    <x v="404"/>
    <n v="55"/>
    <x v="0"/>
    <s v="South Timtown"/>
    <x v="46"/>
    <s v="USA"/>
    <s v="Prod53"/>
    <s v="Men'S Track Pants"/>
    <x v="4"/>
    <s v="Bottoms"/>
    <x v="27"/>
    <n v="387"/>
    <n v="125"/>
    <s v="Store7"/>
    <s v="Cod"/>
    <n v="509.14980000000003"/>
    <n v="2"/>
    <n v="314"/>
    <n v="0.05"/>
    <x v="2"/>
    <x v="0"/>
    <x v="4"/>
    <x v="2"/>
    <x v="0"/>
    <x v="3"/>
  </r>
  <r>
    <s v="Sale1039"/>
    <d v="2024-08-16T00:00:00"/>
    <s v="Cust1155"/>
    <x v="438"/>
    <n v="60"/>
    <x v="1"/>
    <s v="Estradaside"/>
    <x v="9"/>
    <s v="USA"/>
    <s v="Prod72"/>
    <s v="Professional Jump Rope"/>
    <x v="0"/>
    <s v="Fitness"/>
    <x v="18"/>
    <n v="478"/>
    <n v="300"/>
    <s v="Store14"/>
    <s v="Paypal"/>
    <n v="998.18730000000005"/>
    <n v="3"/>
    <n v="336"/>
    <n v="0.19"/>
    <x v="2"/>
    <x v="3"/>
    <x v="7"/>
    <x v="0"/>
    <x v="0"/>
    <x v="0"/>
  </r>
  <r>
    <s v="Sale1040"/>
    <d v="2025-07-23T00:00:00"/>
    <s v="Cust1002"/>
    <x v="92"/>
    <n v="29"/>
    <x v="1"/>
    <s v="Kylebury"/>
    <x v="4"/>
    <s v="USA"/>
    <s v="Prod75"/>
    <s v="Women'S Ankle Boots"/>
    <x v="4"/>
    <s v="Footwear"/>
    <x v="28"/>
    <n v="158"/>
    <n v="82"/>
    <s v="Store17"/>
    <s v="Paypal"/>
    <n v="466.7817"/>
    <n v="3"/>
    <n v="202"/>
    <n v="0.01"/>
    <x v="0"/>
    <x v="1"/>
    <x v="1"/>
    <x v="1"/>
    <x v="1"/>
    <x v="1"/>
  </r>
  <r>
    <s v="Sale1041"/>
    <d v="2025-05-04T00:00:00"/>
    <s v="Cust1310"/>
    <x v="439"/>
    <n v="20"/>
    <x v="0"/>
    <s v="Joelside"/>
    <x v="1"/>
    <s v="USA"/>
    <s v="Prod17"/>
    <s v="Soccer Training Cone Set"/>
    <x v="0"/>
    <s v="Accessories"/>
    <x v="53"/>
    <n v="145"/>
    <n v="367"/>
    <s v="Store8"/>
    <s v="Credit Card"/>
    <n v="698.76"/>
    <n v="2"/>
    <n v="485"/>
    <n v="0.23"/>
    <x v="1"/>
    <x v="0"/>
    <x v="2"/>
    <x v="2"/>
    <x v="1"/>
    <x v="2"/>
  </r>
  <r>
    <s v="Sale1042"/>
    <d v="2025-09-06T00:00:00"/>
    <s v="Cust1171"/>
    <x v="119"/>
    <n v="44"/>
    <x v="1"/>
    <s v="Morrisburgh"/>
    <x v="30"/>
    <s v="USA"/>
    <s v="Prod75"/>
    <s v="Women'S Ankle Boots"/>
    <x v="4"/>
    <s v="Footwear"/>
    <x v="28"/>
    <n v="158"/>
    <n v="82"/>
    <s v="Store10"/>
    <s v="Paypal"/>
    <n v="1988.568"/>
    <n v="4"/>
    <n v="552"/>
    <n v="0.28000000000000003"/>
    <x v="3"/>
    <x v="4"/>
    <x v="15"/>
    <x v="2"/>
    <x v="0"/>
    <x v="1"/>
  </r>
  <r>
    <s v="Sale1043"/>
    <d v="2023-11-21T00:00:00"/>
    <s v="Cust1107"/>
    <x v="182"/>
    <n v="62"/>
    <x v="1"/>
    <s v="North Justin"/>
    <x v="16"/>
    <s v="USA"/>
    <s v="Prod58"/>
    <s v="Womens Cotton Scarf"/>
    <x v="4"/>
    <s v="Accessories"/>
    <x v="87"/>
    <n v="114"/>
    <n v="485"/>
    <s v="Store17"/>
    <s v="Cod"/>
    <n v="1177.0512000000001"/>
    <n v="4"/>
    <n v="377"/>
    <n v="0.1"/>
    <x v="0"/>
    <x v="1"/>
    <x v="1"/>
    <x v="1"/>
    <x v="0"/>
    <x v="1"/>
  </r>
  <r>
    <s v="Sale1044"/>
    <d v="2023-11-27T00:00:00"/>
    <s v="Cust1053"/>
    <x v="284"/>
    <n v="37"/>
    <x v="1"/>
    <s v="East Andrea"/>
    <x v="20"/>
    <s v="USA"/>
    <s v="Prod47"/>
    <s v="Makeup Brush Set"/>
    <x v="2"/>
    <s v="Makeup"/>
    <x v="44"/>
    <n v="317"/>
    <n v="431"/>
    <s v="Store19"/>
    <s v="Cod"/>
    <n v="680.65200000000004"/>
    <n v="4"/>
    <n v="189"/>
    <n v="0.22"/>
    <x v="3"/>
    <x v="0"/>
    <x v="12"/>
    <x v="2"/>
    <x v="0"/>
    <x v="0"/>
  </r>
  <r>
    <s v="Sale1045"/>
    <d v="2025-06-10T00:00:00"/>
    <s v="Cust1499"/>
    <x v="147"/>
    <n v="27"/>
    <x v="1"/>
    <s v="East Valerieview"/>
    <x v="47"/>
    <s v="USA"/>
    <s v="Prod30"/>
    <s v="Stainless Steel Cutlery Set"/>
    <x v="3"/>
    <s v="Kitchen"/>
    <x v="37"/>
    <n v="20"/>
    <n v="57"/>
    <s v="Store4"/>
    <s v="Credit Card"/>
    <n v="808.64189999999996"/>
    <n v="3"/>
    <n v="272"/>
    <n v="0.1"/>
    <x v="2"/>
    <x v="0"/>
    <x v="5"/>
    <x v="2"/>
    <x v="1"/>
    <x v="1"/>
  </r>
  <r>
    <s v="Sale1046"/>
    <d v="2025-05-29T00:00:00"/>
    <s v="Cust1264"/>
    <x v="104"/>
    <n v="25"/>
    <x v="0"/>
    <s v="Grahamfurt"/>
    <x v="0"/>
    <s v="USA"/>
    <s v="Prod92"/>
    <s v="Microwave Oven"/>
    <x v="3"/>
    <s v="Appliances"/>
    <x v="80"/>
    <n v="447"/>
    <n v="191"/>
    <s v="Store11"/>
    <s v="Paypal"/>
    <n v="150.76079999999999"/>
    <n v="1"/>
    <n v="209"/>
    <n v="0.01"/>
    <x v="2"/>
    <x v="10"/>
    <x v="19"/>
    <x v="2"/>
    <x v="1"/>
    <x v="0"/>
  </r>
  <r>
    <s v="Sale1047"/>
    <d v="2023-12-28T00:00:00"/>
    <s v="Cust1053"/>
    <x v="284"/>
    <n v="37"/>
    <x v="1"/>
    <s v="East Andrea"/>
    <x v="20"/>
    <s v="USA"/>
    <s v="Prod80"/>
    <s v="Wall-Mounted Spice Rack"/>
    <x v="3"/>
    <s v="Kitchen"/>
    <x v="61"/>
    <n v="143"/>
    <n v="58"/>
    <s v="Store9"/>
    <s v="Credit Card"/>
    <n v="626.67989999999998"/>
    <n v="1"/>
    <n v="814"/>
    <n v="0.28000000000000003"/>
    <x v="2"/>
    <x v="0"/>
    <x v="11"/>
    <x v="1"/>
    <x v="0"/>
    <x v="0"/>
  </r>
  <r>
    <s v="Sale1048"/>
    <d v="2025-05-06T00:00:00"/>
    <s v="Cust1257"/>
    <x v="98"/>
    <n v="42"/>
    <x v="0"/>
    <s v="Karenmouth"/>
    <x v="43"/>
    <s v="USA"/>
    <s v="Prod28"/>
    <s v="Sports Stopwatch Timer"/>
    <x v="0"/>
    <s v="Accessories"/>
    <x v="77"/>
    <n v="39"/>
    <n v="137"/>
    <s v="Store0"/>
    <s v="Paypal"/>
    <n v="116.39700000000001"/>
    <n v="1"/>
    <n v="144"/>
    <n v="0.23"/>
    <x v="3"/>
    <x v="2"/>
    <x v="6"/>
    <x v="1"/>
    <x v="0"/>
    <x v="2"/>
  </r>
  <r>
    <s v="Sale1049"/>
    <d v="2024-04-03T00:00:00"/>
    <s v="Cust1470"/>
    <x v="44"/>
    <n v="21"/>
    <x v="1"/>
    <s v="Kanebury"/>
    <x v="21"/>
    <s v="USA"/>
    <s v="Prod46"/>
    <s v="Men'S Winter Jacket"/>
    <x v="4"/>
    <s v="Outerwear"/>
    <x v="54"/>
    <n v="167"/>
    <n v="296"/>
    <s v="Store1"/>
    <s v="Paypal"/>
    <n v="3181.8919999999998"/>
    <n v="4"/>
    <n v="837"/>
    <n v="0.19"/>
    <x v="0"/>
    <x v="4"/>
    <x v="8"/>
    <x v="1"/>
    <x v="1"/>
    <x v="0"/>
  </r>
  <r>
    <s v="Sale1050"/>
    <d v="2025-08-09T00:00:00"/>
    <s v="Cust1120"/>
    <x v="262"/>
    <n v="44"/>
    <x v="1"/>
    <s v="Lake Tylerfort"/>
    <x v="2"/>
    <s v="USA"/>
    <s v="Prod15"/>
    <s v="4K Home Projector"/>
    <x v="1"/>
    <s v="Appliances"/>
    <x v="5"/>
    <n v="465"/>
    <n v="301"/>
    <s v="Store19"/>
    <s v="Cod"/>
    <n v="127.3944"/>
    <n v="1"/>
    <n v="152"/>
    <n v="0.05"/>
    <x v="3"/>
    <x v="0"/>
    <x v="12"/>
    <x v="2"/>
    <x v="0"/>
    <x v="1"/>
  </r>
  <r>
    <s v="Sale1051"/>
    <d v="2025-03-04T00:00:00"/>
    <s v="Cust1499"/>
    <x v="147"/>
    <n v="27"/>
    <x v="1"/>
    <s v="East Valerieview"/>
    <x v="47"/>
    <s v="USA"/>
    <s v="Prod44"/>
    <s v="Adjustable Jump Rope"/>
    <x v="0"/>
    <s v="Fitness"/>
    <x v="38"/>
    <n v="167"/>
    <n v="316"/>
    <s v="Store8"/>
    <s v="Paypal"/>
    <n v="2826.5160000000001"/>
    <n v="3"/>
    <n v="961"/>
    <n v="0.16"/>
    <x v="1"/>
    <x v="0"/>
    <x v="2"/>
    <x v="2"/>
    <x v="1"/>
    <x v="1"/>
  </r>
  <r>
    <s v="Sale1052"/>
    <d v="2024-07-30T00:00:00"/>
    <s v="Cust1370"/>
    <x v="259"/>
    <n v="45"/>
    <x v="0"/>
    <s v="Millston"/>
    <x v="30"/>
    <s v="USA"/>
    <s v="Prod74"/>
    <s v="Bluetooth Car Audio System"/>
    <x v="1"/>
    <s v="Audio"/>
    <x v="1"/>
    <n v="404"/>
    <n v="159"/>
    <s v="Store18"/>
    <s v="Paypal"/>
    <n v="1542.1751999999999"/>
    <n v="4"/>
    <n v="476"/>
    <n v="0.02"/>
    <x v="3"/>
    <x v="8"/>
    <x v="14"/>
    <x v="1"/>
    <x v="0"/>
    <x v="2"/>
  </r>
  <r>
    <s v="Sale1053"/>
    <d v="2024-09-16T00:00:00"/>
    <s v="Cust1380"/>
    <x v="384"/>
    <n v="23"/>
    <x v="0"/>
    <s v="South Cassandrachester"/>
    <x v="5"/>
    <s v="USA"/>
    <s v="Prod38"/>
    <s v="Sports Water Hydration Pack"/>
    <x v="0"/>
    <s v="Outdoor"/>
    <x v="48"/>
    <n v="136"/>
    <n v="394"/>
    <s v="Store15"/>
    <s v="Credit Card"/>
    <n v="467.77280000000002"/>
    <n v="4"/>
    <n v="133"/>
    <n v="0.19"/>
    <x v="0"/>
    <x v="6"/>
    <x v="10"/>
    <x v="1"/>
    <x v="1"/>
    <x v="0"/>
  </r>
  <r>
    <s v="Sale1054"/>
    <d v="2025-07-12T00:00:00"/>
    <s v="Cust1437"/>
    <x v="167"/>
    <n v="47"/>
    <x v="1"/>
    <s v="East Davidmouth"/>
    <x v="21"/>
    <s v="USA"/>
    <s v="Prod35"/>
    <s v="Bedroom Table Lamp"/>
    <x v="3"/>
    <s v="Lighting"/>
    <x v="68"/>
    <n v="382"/>
    <n v="329"/>
    <s v="Store12"/>
    <s v="Paypal"/>
    <n v="1413.93"/>
    <n v="3"/>
    <n v="471"/>
    <n v="0.12"/>
    <x v="0"/>
    <x v="9"/>
    <x v="18"/>
    <x v="2"/>
    <x v="0"/>
    <x v="1"/>
  </r>
  <r>
    <s v="Sale1055"/>
    <d v="2024-05-29T00:00:00"/>
    <s v="Cust1464"/>
    <x v="9"/>
    <n v="45"/>
    <x v="1"/>
    <s v="Grayland"/>
    <x v="7"/>
    <s v="USA"/>
    <s v="Prod76"/>
    <s v="Wireless Mouse"/>
    <x v="1"/>
    <s v="Computer"/>
    <x v="3"/>
    <n v="393"/>
    <n v="320"/>
    <s v="Store14"/>
    <s v="Credit Card"/>
    <n v="1066.0735999999999"/>
    <n v="2"/>
    <n v="720"/>
    <n v="0"/>
    <x v="2"/>
    <x v="3"/>
    <x v="7"/>
    <x v="0"/>
    <x v="0"/>
    <x v="1"/>
  </r>
  <r>
    <s v="Sale1056"/>
    <d v="2024-05-19T00:00:00"/>
    <s v="Cust1075"/>
    <x v="177"/>
    <n v="61"/>
    <x v="1"/>
    <s v="Lake Barryfurt"/>
    <x v="24"/>
    <s v="USA"/>
    <s v="Prod66"/>
    <s v="Women'S Hair Dryer Brush"/>
    <x v="2"/>
    <s v="Haircare"/>
    <x v="73"/>
    <n v="340"/>
    <n v="177"/>
    <s v="Store18"/>
    <s v="Cod"/>
    <n v="355.71519999999998"/>
    <n v="4"/>
    <n v="100"/>
    <n v="0.26"/>
    <x v="3"/>
    <x v="8"/>
    <x v="14"/>
    <x v="1"/>
    <x v="0"/>
    <x v="0"/>
  </r>
  <r>
    <s v="Sale1057"/>
    <d v="2025-08-04T00:00:00"/>
    <s v="Cust1067"/>
    <x v="100"/>
    <n v="58"/>
    <x v="0"/>
    <s v="Brendaburgh"/>
    <x v="26"/>
    <s v="USA"/>
    <s v="Prod10"/>
    <s v="Ceramic Kitchen Bowl Set"/>
    <x v="3"/>
    <s v="Kitchen"/>
    <x v="31"/>
    <n v="299"/>
    <n v="308"/>
    <s v="Store3"/>
    <s v="Cod"/>
    <n v="2404.6821"/>
    <n v="3"/>
    <n v="901"/>
    <n v="0.11"/>
    <x v="0"/>
    <x v="0"/>
    <x v="0"/>
    <x v="0"/>
    <x v="0"/>
    <x v="2"/>
  </r>
  <r>
    <s v="Sale1058"/>
    <d v="2024-12-03T00:00:00"/>
    <s v="Cust1442"/>
    <x v="172"/>
    <n v="42"/>
    <x v="1"/>
    <s v="North Maryfort"/>
    <x v="47"/>
    <s v="USA"/>
    <s v="Prod46"/>
    <s v="Men'S Winter Jacket"/>
    <x v="4"/>
    <s v="Outerwear"/>
    <x v="54"/>
    <n v="167"/>
    <n v="296"/>
    <s v="Store8"/>
    <s v="Paypal"/>
    <n v="606.73080000000004"/>
    <n v="1"/>
    <n v="682"/>
    <n v="0.11"/>
    <x v="1"/>
    <x v="0"/>
    <x v="2"/>
    <x v="2"/>
    <x v="0"/>
    <x v="3"/>
  </r>
  <r>
    <s v="Sale1059"/>
    <d v="2023-10-23T00:00:00"/>
    <s v="Cust1009"/>
    <x v="440"/>
    <n v="64"/>
    <x v="0"/>
    <s v="Melissashire"/>
    <x v="2"/>
    <s v="USA"/>
    <s v="Prod78"/>
    <s v="Essential Oil Diffuser"/>
    <x v="3"/>
    <s v="Decor"/>
    <x v="36"/>
    <n v="325"/>
    <n v="400"/>
    <s v="Store13"/>
    <s v="Credit Card"/>
    <n v="1173.508"/>
    <n v="2"/>
    <n v="838"/>
    <n v="0.11"/>
    <x v="3"/>
    <x v="7"/>
    <x v="13"/>
    <x v="1"/>
    <x v="0"/>
    <x v="1"/>
  </r>
  <r>
    <s v="Sale1060"/>
    <d v="2025-05-20T00:00:00"/>
    <s v="Cust1194"/>
    <x v="435"/>
    <n v="46"/>
    <x v="0"/>
    <s v="Sarahmouth"/>
    <x v="2"/>
    <s v="USA"/>
    <s v="Prod87"/>
    <s v="Led Bedside Lamp"/>
    <x v="3"/>
    <s v="Lighting"/>
    <x v="72"/>
    <n v="371"/>
    <n v="220"/>
    <s v="Store12"/>
    <s v="Credit Card"/>
    <n v="1191.6812"/>
    <n v="2"/>
    <n v="816"/>
    <n v="0.3"/>
    <x v="0"/>
    <x v="9"/>
    <x v="18"/>
    <x v="2"/>
    <x v="0"/>
    <x v="0"/>
  </r>
  <r>
    <s v="Sale1061"/>
    <d v="2024-09-19T00:00:00"/>
    <s v="Cust1380"/>
    <x v="384"/>
    <n v="23"/>
    <x v="0"/>
    <s v="South Cassandrachester"/>
    <x v="5"/>
    <s v="USA"/>
    <s v="Prod61"/>
    <s v="Tennis Ball 3-Pack"/>
    <x v="0"/>
    <s v="Equipment"/>
    <x v="86"/>
    <n v="103"/>
    <n v="465"/>
    <s v="Store7"/>
    <s v="Paypal"/>
    <n v="955.01520000000005"/>
    <n v="2"/>
    <n v="654"/>
    <n v="0.27"/>
    <x v="2"/>
    <x v="0"/>
    <x v="4"/>
    <x v="2"/>
    <x v="1"/>
    <x v="0"/>
  </r>
  <r>
    <s v="Sale1062"/>
    <d v="2024-04-03T00:00:00"/>
    <s v="Cust1105"/>
    <x v="101"/>
    <n v="50"/>
    <x v="1"/>
    <s v="Port Victoria"/>
    <x v="26"/>
    <s v="USA"/>
    <s v="Prod73"/>
    <s v="Shin Guards – Adult"/>
    <x v="0"/>
    <s v="Team Sports"/>
    <x v="78"/>
    <n v="107"/>
    <n v="359"/>
    <s v="Store13"/>
    <s v="Paypal"/>
    <n v="1690.3040000000001"/>
    <n v="4"/>
    <n v="528"/>
    <n v="0.27"/>
    <x v="3"/>
    <x v="7"/>
    <x v="13"/>
    <x v="1"/>
    <x v="0"/>
    <x v="0"/>
  </r>
  <r>
    <s v="Sale1063"/>
    <d v="2025-02-16T00:00:00"/>
    <s v="Cust1221"/>
    <x v="69"/>
    <n v="38"/>
    <x v="0"/>
    <s v="Maybury"/>
    <x v="36"/>
    <s v="USA"/>
    <s v="Prod34"/>
    <s v="Gaming Mechanical Keyboard"/>
    <x v="1"/>
    <s v="Computer"/>
    <x v="13"/>
    <n v="419"/>
    <n v="86"/>
    <s v="Store7"/>
    <s v="Cod"/>
    <n v="136.5984"/>
    <n v="4"/>
    <n v="37"/>
    <n v="0.2"/>
    <x v="2"/>
    <x v="0"/>
    <x v="4"/>
    <x v="2"/>
    <x v="0"/>
    <x v="1"/>
  </r>
  <r>
    <s v="Sale1064"/>
    <d v="2024-09-10T00:00:00"/>
    <s v="Cust1370"/>
    <x v="259"/>
    <n v="45"/>
    <x v="0"/>
    <s v="Millston"/>
    <x v="30"/>
    <s v="USA"/>
    <s v="Prod78"/>
    <s v="Essential Oil Diffuser"/>
    <x v="3"/>
    <s v="Decor"/>
    <x v="36"/>
    <n v="325"/>
    <n v="400"/>
    <s v="Store19"/>
    <s v="Paypal"/>
    <n v="1270.7460000000001"/>
    <n v="2"/>
    <n v="706"/>
    <n v="7.0000000000000007E-2"/>
    <x v="3"/>
    <x v="0"/>
    <x v="12"/>
    <x v="2"/>
    <x v="0"/>
    <x v="2"/>
  </r>
  <r>
    <s v="Sale1065"/>
    <d v="2025-03-20T00:00:00"/>
    <s v="Cust1023"/>
    <x v="192"/>
    <n v="52"/>
    <x v="1"/>
    <s v="Molinabury"/>
    <x v="47"/>
    <s v="USA"/>
    <s v="Prod40"/>
    <s v="Noise-Canceling Headphones"/>
    <x v="1"/>
    <s v="Audio"/>
    <x v="43"/>
    <n v="39"/>
    <n v="378"/>
    <s v="Store1"/>
    <s v="Paypal"/>
    <n v="1968.6941999999999"/>
    <n v="2"/>
    <n v="994"/>
    <n v="0.1"/>
    <x v="0"/>
    <x v="4"/>
    <x v="8"/>
    <x v="1"/>
    <x v="0"/>
    <x v="2"/>
  </r>
  <r>
    <s v="Sale1066"/>
    <d v="2024-11-12T00:00:00"/>
    <s v="Cust1421"/>
    <x v="434"/>
    <n v="45"/>
    <x v="1"/>
    <s v="East Amy"/>
    <x v="7"/>
    <s v="USA"/>
    <s v="Prod92"/>
    <s v="Microwave Oven"/>
    <x v="3"/>
    <s v="Appliances"/>
    <x v="80"/>
    <n v="447"/>
    <n v="191"/>
    <s v="Store18"/>
    <s v="Credit Card"/>
    <n v="809.04560000000004"/>
    <n v="1"/>
    <n v="909"/>
    <n v="0.01"/>
    <x v="3"/>
    <x v="8"/>
    <x v="14"/>
    <x v="1"/>
    <x v="0"/>
    <x v="1"/>
  </r>
  <r>
    <s v="Sale1067"/>
    <d v="2024-02-12T00:00:00"/>
    <s v="Cust1349"/>
    <x v="115"/>
    <n v="31"/>
    <x v="0"/>
    <s v="New Angiefurt"/>
    <x v="41"/>
    <s v="USA"/>
    <s v="Prod34"/>
    <s v="Gaming Mechanical Keyboard"/>
    <x v="1"/>
    <s v="Computer"/>
    <x v="13"/>
    <n v="419"/>
    <n v="86"/>
    <s v="Store11"/>
    <s v="Paypal"/>
    <n v="144.9624"/>
    <n v="1"/>
    <n v="165"/>
    <n v="0.11"/>
    <x v="2"/>
    <x v="10"/>
    <x v="19"/>
    <x v="2"/>
    <x v="0"/>
    <x v="3"/>
  </r>
  <r>
    <s v="Sale1068"/>
    <d v="2025-02-02T00:00:00"/>
    <s v="Cust1062"/>
    <x v="334"/>
    <n v="50"/>
    <x v="0"/>
    <s v="Stevensonton"/>
    <x v="23"/>
    <s v="USA"/>
    <s v="Prod37"/>
    <s v="Men'S Casual Sneakers"/>
    <x v="4"/>
    <s v="Footwear"/>
    <x v="92"/>
    <n v="353"/>
    <n v="214"/>
    <s v="Store7"/>
    <s v="Cod"/>
    <n v="1018.668"/>
    <n v="2"/>
    <n v="606"/>
    <n v="0.12"/>
    <x v="2"/>
    <x v="0"/>
    <x v="4"/>
    <x v="2"/>
    <x v="0"/>
    <x v="3"/>
  </r>
  <r>
    <s v="Sale1069"/>
    <d v="2024-07-08T00:00:00"/>
    <s v="Cust1163"/>
    <x v="298"/>
    <n v="21"/>
    <x v="0"/>
    <s v="North Matthew"/>
    <x v="49"/>
    <s v="USA"/>
    <s v="Prod98"/>
    <s v="Portable Bluetooth Speaker"/>
    <x v="1"/>
    <s v="Audio"/>
    <x v="24"/>
    <n v="432"/>
    <n v="73"/>
    <s v="Store4"/>
    <s v="Credit Card"/>
    <n v="2468.4387000000002"/>
    <n v="3"/>
    <n v="904"/>
    <n v="0.16"/>
    <x v="2"/>
    <x v="0"/>
    <x v="5"/>
    <x v="2"/>
    <x v="1"/>
    <x v="3"/>
  </r>
  <r>
    <s v="Sale1070"/>
    <d v="2024-10-11T00:00:00"/>
    <s v="Cust1151"/>
    <x v="381"/>
    <n v="25"/>
    <x v="1"/>
    <s v="Lake Stevenfort"/>
    <x v="47"/>
    <s v="USA"/>
    <s v="Prod50"/>
    <s v="Boxing Hand Wraps"/>
    <x v="0"/>
    <s v="Fitness"/>
    <x v="57"/>
    <n v="190"/>
    <n v="260"/>
    <s v="Store2"/>
    <s v="Cod"/>
    <n v="2278.3208"/>
    <n v="4"/>
    <n v="695"/>
    <n v="0.09"/>
    <x v="2"/>
    <x v="0"/>
    <x v="17"/>
    <x v="0"/>
    <x v="1"/>
    <x v="0"/>
  </r>
  <r>
    <s v="Sale1071"/>
    <d v="2023-10-16T00:00:00"/>
    <s v="Cust1225"/>
    <x v="218"/>
    <n v="46"/>
    <x v="1"/>
    <s v="Bethanyton"/>
    <x v="39"/>
    <s v="USA"/>
    <s v="Prod89"/>
    <s v="Face Foundation Kit"/>
    <x v="2"/>
    <s v="Makeup"/>
    <x v="41"/>
    <n v="183"/>
    <n v="457"/>
    <s v="Store2"/>
    <s v="Credit Card"/>
    <n v="2291.6432"/>
    <n v="4"/>
    <n v="754"/>
    <n v="0.18"/>
    <x v="2"/>
    <x v="0"/>
    <x v="17"/>
    <x v="0"/>
    <x v="0"/>
    <x v="1"/>
  </r>
  <r>
    <s v="Sale1072"/>
    <d v="2024-12-27T00:00:00"/>
    <s v="Cust1197"/>
    <x v="301"/>
    <n v="45"/>
    <x v="1"/>
    <s v="Christopherland"/>
    <x v="46"/>
    <s v="USA"/>
    <s v="Prod21"/>
    <s v="Multi-Purpose Storage Box"/>
    <x v="3"/>
    <s v="Storage"/>
    <x v="39"/>
    <n v="123"/>
    <n v="76"/>
    <s v="Store8"/>
    <s v="Credit Card"/>
    <n v="64.895600000000002"/>
    <n v="1"/>
    <n v="66"/>
    <n v="0.24"/>
    <x v="1"/>
    <x v="0"/>
    <x v="2"/>
    <x v="2"/>
    <x v="0"/>
    <x v="1"/>
  </r>
  <r>
    <s v="Sale1073"/>
    <d v="2023-11-11T00:00:00"/>
    <s v="Cust1337"/>
    <x v="118"/>
    <n v="40"/>
    <x v="1"/>
    <s v="Ryanport"/>
    <x v="29"/>
    <s v="USA"/>
    <s v="Prod64"/>
    <s v="Matte Lipstick Set"/>
    <x v="2"/>
    <s v="Makeup"/>
    <x v="91"/>
    <n v="299"/>
    <n v="118"/>
    <s v="Store14"/>
    <s v="Cod"/>
    <n v="1266.356"/>
    <n v="2"/>
    <n v="892"/>
    <n v="0.02"/>
    <x v="2"/>
    <x v="3"/>
    <x v="7"/>
    <x v="0"/>
    <x v="0"/>
    <x v="3"/>
  </r>
  <r>
    <s v="Sale1074"/>
    <d v="2024-05-16T00:00:00"/>
    <s v="Cust1363"/>
    <x v="400"/>
    <n v="23"/>
    <x v="0"/>
    <s v="Murphytown"/>
    <x v="31"/>
    <s v="USA"/>
    <s v="Prod75"/>
    <s v="Women'S Ankle Boots"/>
    <x v="4"/>
    <s v="Footwear"/>
    <x v="28"/>
    <n v="158"/>
    <n v="82"/>
    <s v="Store9"/>
    <s v="Cod"/>
    <n v="991.26239999999996"/>
    <n v="4"/>
    <n v="255"/>
    <n v="0.28999999999999998"/>
    <x v="2"/>
    <x v="0"/>
    <x v="11"/>
    <x v="1"/>
    <x v="1"/>
    <x v="3"/>
  </r>
  <r>
    <s v="Sale1075"/>
    <d v="2024-10-28T00:00:00"/>
    <s v="Cust1301"/>
    <x v="441"/>
    <n v="50"/>
    <x v="0"/>
    <s v="West Bruceburgh"/>
    <x v="45"/>
    <s v="USA"/>
    <s v="Prod84"/>
    <s v="Wooden Bookshelf"/>
    <x v="3"/>
    <s v="Furniture"/>
    <x v="94"/>
    <n v="388"/>
    <n v="208"/>
    <s v="Store17"/>
    <s v="Paypal"/>
    <n v="1742.0255999999999"/>
    <n v="4"/>
    <n v="605"/>
    <n v="0.03"/>
    <x v="0"/>
    <x v="1"/>
    <x v="1"/>
    <x v="1"/>
    <x v="0"/>
    <x v="0"/>
  </r>
  <r>
    <s v="Sale1076"/>
    <d v="2024-03-19T00:00:00"/>
    <s v="Cust1045"/>
    <x v="442"/>
    <n v="54"/>
    <x v="0"/>
    <s v="North Johnview"/>
    <x v="28"/>
    <s v="USA"/>
    <s v="Prod33"/>
    <s v="Modern Wall Clock"/>
    <x v="3"/>
    <s v="Decor"/>
    <x v="9"/>
    <n v="180"/>
    <n v="305"/>
    <s v="Store17"/>
    <s v="Cod"/>
    <n v="1628.1702"/>
    <n v="3"/>
    <n v="624"/>
    <n v="0.28000000000000003"/>
    <x v="0"/>
    <x v="1"/>
    <x v="1"/>
    <x v="1"/>
    <x v="0"/>
    <x v="0"/>
  </r>
  <r>
    <s v="Sale1077"/>
    <d v="2025-08-13T00:00:00"/>
    <s v="Cust1138"/>
    <x v="159"/>
    <n v="43"/>
    <x v="0"/>
    <s v="Lake Michael"/>
    <x v="45"/>
    <s v="USA"/>
    <s v="Prod71"/>
    <s v="Hair Repair Oil Treatment"/>
    <x v="2"/>
    <s v="Haircare"/>
    <x v="51"/>
    <n v="214"/>
    <n v="383"/>
    <s v="Store16"/>
    <s v="Cod"/>
    <n v="1518.6335999999999"/>
    <n v="3"/>
    <n v="575"/>
    <n v="0.13"/>
    <x v="1"/>
    <x v="5"/>
    <x v="9"/>
    <x v="1"/>
    <x v="0"/>
    <x v="0"/>
  </r>
  <r>
    <s v="Sale1078"/>
    <d v="2025-08-09T00:00:00"/>
    <s v="Cust1414"/>
    <x v="443"/>
    <n v="35"/>
    <x v="1"/>
    <s v="East Patriciafort"/>
    <x v="6"/>
    <s v="USA"/>
    <s v="Prod4"/>
    <s v="Women'S Yoga Pants"/>
    <x v="4"/>
    <s v="Bottoms"/>
    <x v="83"/>
    <n v="306"/>
    <n v="487"/>
    <s v="Store11"/>
    <s v="Credit Card"/>
    <n v="646.29600000000005"/>
    <n v="1"/>
    <n v="769"/>
    <n v="0.12"/>
    <x v="2"/>
    <x v="10"/>
    <x v="19"/>
    <x v="2"/>
    <x v="0"/>
    <x v="0"/>
  </r>
  <r>
    <s v="Sale1079"/>
    <d v="2024-05-08T00:00:00"/>
    <s v="Cust1329"/>
    <x v="112"/>
    <n v="62"/>
    <x v="1"/>
    <s v="Tiffanyshire"/>
    <x v="46"/>
    <s v="USA"/>
    <s v="Prod4"/>
    <s v="Women'S Yoga Pants"/>
    <x v="4"/>
    <s v="Bottoms"/>
    <x v="83"/>
    <n v="306"/>
    <n v="487"/>
    <s v="Store17"/>
    <s v="Cod"/>
    <n v="197.7336"/>
    <n v="1"/>
    <n v="227"/>
    <n v="0.16"/>
    <x v="0"/>
    <x v="1"/>
    <x v="1"/>
    <x v="1"/>
    <x v="0"/>
    <x v="3"/>
  </r>
  <r>
    <s v="Sale1080"/>
    <d v="2024-03-10T00:00:00"/>
    <s v="Cust1051"/>
    <x v="368"/>
    <n v="23"/>
    <x v="1"/>
    <s v="New Julia"/>
    <x v="35"/>
    <s v="USA"/>
    <s v="Prod2"/>
    <s v="Women'S Casual Hoodie"/>
    <x v="4"/>
    <s v="Outerwear"/>
    <x v="95"/>
    <n v="317"/>
    <n v="352"/>
    <s v="Store17"/>
    <s v="Credit Card"/>
    <n v="433.77199999999999"/>
    <n v="4"/>
    <n v="128"/>
    <n v="0.13"/>
    <x v="0"/>
    <x v="1"/>
    <x v="1"/>
    <x v="1"/>
    <x v="1"/>
    <x v="0"/>
  </r>
  <r>
    <s v="Sale1081"/>
    <d v="2025-02-14T00:00:00"/>
    <s v="Cust1418"/>
    <x v="304"/>
    <n v="60"/>
    <x v="1"/>
    <s v="West Mario"/>
    <x v="21"/>
    <s v="USA"/>
    <s v="Prod44"/>
    <s v="Adjustable Jump Rope"/>
    <x v="0"/>
    <s v="Fitness"/>
    <x v="38"/>
    <n v="167"/>
    <n v="316"/>
    <s v="Store3"/>
    <s v="Credit Card"/>
    <n v="721.8211"/>
    <n v="1"/>
    <n v="793"/>
    <n v="0.15"/>
    <x v="0"/>
    <x v="0"/>
    <x v="0"/>
    <x v="0"/>
    <x v="0"/>
    <x v="2"/>
  </r>
  <r>
    <s v="Sale1082"/>
    <d v="2025-08-02T00:00:00"/>
    <s v="Cust1301"/>
    <x v="441"/>
    <n v="50"/>
    <x v="0"/>
    <s v="West Bruceburgh"/>
    <x v="45"/>
    <s v="USA"/>
    <s v="Prod83"/>
    <s v="Hydrating Face Cleanser"/>
    <x v="2"/>
    <s v="Skincare"/>
    <x v="50"/>
    <n v="317"/>
    <n v="159"/>
    <s v="Store12"/>
    <s v="Paypal"/>
    <n v="1267.6251"/>
    <n v="3"/>
    <n v="436"/>
    <n v="0.09"/>
    <x v="0"/>
    <x v="9"/>
    <x v="18"/>
    <x v="2"/>
    <x v="0"/>
    <x v="0"/>
  </r>
  <r>
    <s v="Sale1083"/>
    <d v="2024-08-27T00:00:00"/>
    <s v="Cust1385"/>
    <x v="390"/>
    <n v="60"/>
    <x v="0"/>
    <s v="Lake Brandontown"/>
    <x v="42"/>
    <s v="USA"/>
    <s v="Prod29"/>
    <s v="Fabric Sofa Throw Blanket"/>
    <x v="3"/>
    <s v="Decor"/>
    <x v="35"/>
    <n v="218"/>
    <n v="276"/>
    <s v="Store16"/>
    <s v="Paypal"/>
    <n v="603.54259999999999"/>
    <n v="1"/>
    <n v="850"/>
    <n v="0.03"/>
    <x v="1"/>
    <x v="5"/>
    <x v="9"/>
    <x v="1"/>
    <x v="0"/>
    <x v="0"/>
  </r>
  <r>
    <s v="Sale1084"/>
    <d v="2024-02-08T00:00:00"/>
    <s v="Cust1347"/>
    <x v="266"/>
    <n v="39"/>
    <x v="1"/>
    <s v="Peggystad"/>
    <x v="40"/>
    <s v="USA"/>
    <s v="Prod16"/>
    <s v="Beard Grooming Kit"/>
    <x v="2"/>
    <s v="Grooming"/>
    <x v="30"/>
    <n v="337"/>
    <n v="256"/>
    <s v="Store16"/>
    <s v="Paypal"/>
    <n v="1251.5072"/>
    <n v="2"/>
    <n v="754"/>
    <n v="0.28999999999999998"/>
    <x v="1"/>
    <x v="5"/>
    <x v="9"/>
    <x v="1"/>
    <x v="0"/>
    <x v="0"/>
  </r>
  <r>
    <s v="Sale1085"/>
    <d v="2024-01-20T00:00:00"/>
    <s v="Cust1488"/>
    <x v="287"/>
    <n v="23"/>
    <x v="1"/>
    <s v="South Davidport"/>
    <x v="24"/>
    <s v="USA"/>
    <s v="Prod4"/>
    <s v="Women'S Yoga Pants"/>
    <x v="4"/>
    <s v="Bottoms"/>
    <x v="83"/>
    <n v="306"/>
    <n v="487"/>
    <s v="Store13"/>
    <s v="Paypal"/>
    <n v="895.68809999999996"/>
    <n v="3"/>
    <n v="409"/>
    <n v="0.17"/>
    <x v="3"/>
    <x v="7"/>
    <x v="13"/>
    <x v="1"/>
    <x v="1"/>
    <x v="1"/>
  </r>
  <r>
    <s v="Sale1086"/>
    <d v="2024-10-02T00:00:00"/>
    <s v="Cust1285"/>
    <x v="378"/>
    <n v="46"/>
    <x v="1"/>
    <s v="North Robert"/>
    <x v="43"/>
    <s v="USA"/>
    <s v="Prod57"/>
    <s v="Foam Roller"/>
    <x v="0"/>
    <s v="Fitness"/>
    <x v="71"/>
    <n v="31"/>
    <n v="138"/>
    <s v="Store5"/>
    <s v="Paypal"/>
    <n v="946.53"/>
    <n v="3"/>
    <n v="404"/>
    <n v="0.27"/>
    <x v="0"/>
    <x v="0"/>
    <x v="3"/>
    <x v="0"/>
    <x v="0"/>
    <x v="2"/>
  </r>
  <r>
    <s v="Sale1087"/>
    <d v="2023-11-09T00:00:00"/>
    <s v="Cust1380"/>
    <x v="384"/>
    <n v="23"/>
    <x v="0"/>
    <s v="South Cassandrachester"/>
    <x v="5"/>
    <s v="USA"/>
    <s v="Prod39"/>
    <s v="Portable Power Bank"/>
    <x v="1"/>
    <s v="Mobile"/>
    <x v="11"/>
    <n v="326"/>
    <n v="301"/>
    <s v="Store3"/>
    <s v="Cod"/>
    <n v="1787.3469"/>
    <n v="3"/>
    <n v="718"/>
    <n v="0.22"/>
    <x v="0"/>
    <x v="0"/>
    <x v="0"/>
    <x v="0"/>
    <x v="1"/>
    <x v="0"/>
  </r>
  <r>
    <s v="Sale1088"/>
    <d v="2023-12-24T00:00:00"/>
    <s v="Cust1251"/>
    <x v="242"/>
    <n v="64"/>
    <x v="0"/>
    <s v="Port Coreyfort"/>
    <x v="4"/>
    <s v="USA"/>
    <s v="Prod84"/>
    <s v="Wooden Bookshelf"/>
    <x v="3"/>
    <s v="Furniture"/>
    <x v="94"/>
    <n v="388"/>
    <n v="208"/>
    <s v="Store1"/>
    <s v="Credit Card"/>
    <n v="528.3066"/>
    <n v="3"/>
    <n v="205"/>
    <n v="0.17"/>
    <x v="0"/>
    <x v="4"/>
    <x v="8"/>
    <x v="1"/>
    <x v="0"/>
    <x v="2"/>
  </r>
  <r>
    <s v="Sale1089"/>
    <d v="2025-01-29T00:00:00"/>
    <s v="Cust1039"/>
    <x v="274"/>
    <n v="55"/>
    <x v="1"/>
    <s v="Darleneton"/>
    <x v="20"/>
    <s v="USA"/>
    <s v="Prod48"/>
    <s v="Car Dashboard Phone Holder"/>
    <x v="1"/>
    <s v="Accessories"/>
    <x v="70"/>
    <n v="178"/>
    <n v="103"/>
    <s v="Store18"/>
    <s v="Cod"/>
    <n v="305.94240000000002"/>
    <n v="4"/>
    <n v="106"/>
    <n v="0.14000000000000001"/>
    <x v="3"/>
    <x v="8"/>
    <x v="14"/>
    <x v="1"/>
    <x v="0"/>
    <x v="0"/>
  </r>
  <r>
    <s v="Sale1090"/>
    <d v="2025-06-16T00:00:00"/>
    <s v="Cust1325"/>
    <x v="87"/>
    <n v="60"/>
    <x v="0"/>
    <s v="East Matthew"/>
    <x v="18"/>
    <s v="USA"/>
    <s v="Prod66"/>
    <s v="Women'S Hair Dryer Brush"/>
    <x v="2"/>
    <s v="Haircare"/>
    <x v="73"/>
    <n v="340"/>
    <n v="177"/>
    <s v="Store5"/>
    <s v="Paypal"/>
    <n v="1369.6744000000001"/>
    <n v="2"/>
    <n v="769"/>
    <n v="0.28000000000000003"/>
    <x v="0"/>
    <x v="0"/>
    <x v="3"/>
    <x v="0"/>
    <x v="0"/>
    <x v="3"/>
  </r>
  <r>
    <s v="Sale1091"/>
    <d v="2025-07-29T00:00:00"/>
    <s v="Cust1255"/>
    <x v="57"/>
    <n v="21"/>
    <x v="0"/>
    <s v="Jasonton"/>
    <x v="31"/>
    <s v="USA"/>
    <s v="Prod57"/>
    <s v="Foam Roller"/>
    <x v="0"/>
    <s v="Fitness"/>
    <x v="71"/>
    <n v="31"/>
    <n v="138"/>
    <s v="Store13"/>
    <s v="Credit Card"/>
    <n v="1228.4412"/>
    <n v="2"/>
    <n v="714"/>
    <n v="0.11"/>
    <x v="3"/>
    <x v="7"/>
    <x v="13"/>
    <x v="1"/>
    <x v="1"/>
    <x v="0"/>
  </r>
  <r>
    <s v="Sale1092"/>
    <d v="2024-10-13T00:00:00"/>
    <s v="Cust1271"/>
    <x v="396"/>
    <n v="64"/>
    <x v="0"/>
    <s v="North Stephanie"/>
    <x v="48"/>
    <s v="USA"/>
    <s v="Prod11"/>
    <s v="Hd Smart Tv Stick"/>
    <x v="1"/>
    <s v="Accessories"/>
    <x v="75"/>
    <n v="449"/>
    <n v="275"/>
    <s v="Store15"/>
    <s v="Paypal"/>
    <n v="1896.72"/>
    <n v="4"/>
    <n v="632"/>
    <n v="0.14000000000000001"/>
    <x v="0"/>
    <x v="6"/>
    <x v="10"/>
    <x v="1"/>
    <x v="0"/>
    <x v="1"/>
  </r>
  <r>
    <s v="Sale1093"/>
    <d v="2024-10-10T00:00:00"/>
    <s v="Cust1161"/>
    <x v="260"/>
    <n v="18"/>
    <x v="1"/>
    <s v="Hessmouth"/>
    <x v="28"/>
    <s v="USA"/>
    <s v="Prod78"/>
    <s v="Essential Oil Diffuser"/>
    <x v="3"/>
    <s v="Decor"/>
    <x v="36"/>
    <n v="325"/>
    <n v="400"/>
    <s v="Store3"/>
    <s v="Paypal"/>
    <n v="1386.2428"/>
    <n v="2"/>
    <n v="845"/>
    <n v="0.25"/>
    <x v="0"/>
    <x v="0"/>
    <x v="0"/>
    <x v="0"/>
    <x v="2"/>
    <x v="2"/>
  </r>
  <r>
    <s v="Sale1094"/>
    <d v="2025-06-08T00:00:00"/>
    <s v="Cust1497"/>
    <x v="386"/>
    <n v="47"/>
    <x v="1"/>
    <s v="Port William"/>
    <x v="14"/>
    <s v="USA"/>
    <s v="Prod87"/>
    <s v="Led Bedside Lamp"/>
    <x v="3"/>
    <s v="Lighting"/>
    <x v="72"/>
    <n v="371"/>
    <n v="220"/>
    <s v="Store13"/>
    <s v="Credit Card"/>
    <n v="478.03019999999998"/>
    <n v="1"/>
    <n v="576"/>
    <n v="0.18"/>
    <x v="3"/>
    <x v="7"/>
    <x v="13"/>
    <x v="1"/>
    <x v="0"/>
    <x v="0"/>
  </r>
  <r>
    <s v="Sale1095"/>
    <d v="2024-11-24T00:00:00"/>
    <s v="Cust1251"/>
    <x v="242"/>
    <n v="64"/>
    <x v="0"/>
    <s v="Port Coreyfort"/>
    <x v="4"/>
    <s v="USA"/>
    <s v="Prod84"/>
    <s v="Wooden Bookshelf"/>
    <x v="3"/>
    <s v="Furniture"/>
    <x v="94"/>
    <n v="388"/>
    <n v="208"/>
    <s v="Store15"/>
    <s v="Cod"/>
    <n v="671.89779999999996"/>
    <n v="1"/>
    <n v="908"/>
    <n v="0.17"/>
    <x v="0"/>
    <x v="6"/>
    <x v="10"/>
    <x v="1"/>
    <x v="0"/>
    <x v="2"/>
  </r>
  <r>
    <s v="Sale1096"/>
    <d v="2025-02-07T00:00:00"/>
    <s v="Cust1266"/>
    <x v="175"/>
    <n v="32"/>
    <x v="1"/>
    <s v="South Gina"/>
    <x v="27"/>
    <s v="USA"/>
    <s v="Prod20"/>
    <s v="Outdoor Sports Water Bottle"/>
    <x v="0"/>
    <s v="Accessories"/>
    <x v="42"/>
    <n v="132"/>
    <n v="275"/>
    <s v="Store12"/>
    <s v="Cod"/>
    <n v="91.402000000000001"/>
    <n v="1"/>
    <n v="99"/>
    <n v="0.26"/>
    <x v="0"/>
    <x v="9"/>
    <x v="18"/>
    <x v="2"/>
    <x v="0"/>
    <x v="3"/>
  </r>
  <r>
    <s v="Sale1097"/>
    <d v="2024-10-31T00:00:00"/>
    <s v="Cust1071"/>
    <x v="289"/>
    <n v="61"/>
    <x v="1"/>
    <s v="South Shaun"/>
    <x v="23"/>
    <s v="USA"/>
    <s v="Prod0"/>
    <s v="Brother Laser Printer"/>
    <x v="1"/>
    <s v="Computer"/>
    <x v="90"/>
    <n v="112"/>
    <n v="416"/>
    <s v="Store3"/>
    <s v="Cod"/>
    <n v="591.58360000000005"/>
    <n v="2"/>
    <n v="374"/>
    <n v="0.08"/>
    <x v="0"/>
    <x v="0"/>
    <x v="0"/>
    <x v="0"/>
    <x v="0"/>
    <x v="0"/>
  </r>
  <r>
    <s v="Sale1098"/>
    <d v="2025-07-31T00:00:00"/>
    <s v="Cust1481"/>
    <x v="229"/>
    <n v="21"/>
    <x v="0"/>
    <s v="Kelseybury"/>
    <x v="36"/>
    <s v="USA"/>
    <s v="Prod15"/>
    <s v="4K Home Projector"/>
    <x v="1"/>
    <s v="Appliances"/>
    <x v="5"/>
    <n v="465"/>
    <n v="301"/>
    <s v="Store15"/>
    <s v="Cod"/>
    <n v="566.42039999999997"/>
    <n v="3"/>
    <n v="248"/>
    <n v="0.21"/>
    <x v="0"/>
    <x v="6"/>
    <x v="10"/>
    <x v="1"/>
    <x v="1"/>
    <x v="0"/>
  </r>
  <r>
    <s v="Sale1099"/>
    <d v="2024-12-05T00:00:00"/>
    <s v="Cust1468"/>
    <x v="227"/>
    <n v="45"/>
    <x v="0"/>
    <s v="Bergermouth"/>
    <x v="1"/>
    <s v="USA"/>
    <s v="Prod85"/>
    <s v="Women'S Beanie Hat"/>
    <x v="4"/>
    <s v="Accessories"/>
    <x v="65"/>
    <n v="120"/>
    <n v="210"/>
    <s v="Store1"/>
    <s v="Cod"/>
    <n v="674.63559999999995"/>
    <n v="1"/>
    <n v="784"/>
    <n v="0.24"/>
    <x v="0"/>
    <x v="4"/>
    <x v="8"/>
    <x v="1"/>
    <x v="0"/>
    <x v="3"/>
  </r>
  <r>
    <s v="Sale1100"/>
    <d v="2024-03-28T00:00:00"/>
    <s v="Cust1259"/>
    <x v="413"/>
    <n v="32"/>
    <x v="1"/>
    <s v="South Kathrynmouth"/>
    <x v="15"/>
    <s v="USA"/>
    <s v="Prod52"/>
    <s v="Rugby Ball"/>
    <x v="0"/>
    <s v="Team Sports"/>
    <x v="40"/>
    <n v="212"/>
    <n v="82"/>
    <s v="Store10"/>
    <s v="Cod"/>
    <n v="155.22720000000001"/>
    <n v="3"/>
    <n v="71"/>
    <n v="0.14000000000000001"/>
    <x v="3"/>
    <x v="4"/>
    <x v="15"/>
    <x v="2"/>
    <x v="0"/>
    <x v="2"/>
  </r>
  <r>
    <s v="Sale1101"/>
    <d v="2024-12-15T00:00:00"/>
    <s v="Cust1110"/>
    <x v="405"/>
    <n v="40"/>
    <x v="1"/>
    <s v="New Dawnton"/>
    <x v="33"/>
    <s v="USA"/>
    <s v="Prod8"/>
    <s v="Wireless Bluetooth Earbuds"/>
    <x v="1"/>
    <s v="Audio"/>
    <x v="67"/>
    <n v="439"/>
    <n v="142"/>
    <s v="Store1"/>
    <s v="Cod"/>
    <n v="817.21079999999995"/>
    <n v="3"/>
    <n v="324"/>
    <n v="0.27"/>
    <x v="0"/>
    <x v="4"/>
    <x v="8"/>
    <x v="1"/>
    <x v="0"/>
    <x v="0"/>
  </r>
  <r>
    <s v="Sale1102"/>
    <d v="2025-07-04T00:00:00"/>
    <s v="Cust1141"/>
    <x v="205"/>
    <n v="30"/>
    <x v="0"/>
    <s v="Port Denise"/>
    <x v="24"/>
    <s v="USA"/>
    <s v="Prod15"/>
    <s v="4K Home Projector"/>
    <x v="1"/>
    <s v="Appliances"/>
    <x v="5"/>
    <n v="465"/>
    <n v="301"/>
    <s v="Store3"/>
    <s v="Paypal"/>
    <n v="956.16639999999995"/>
    <n v="4"/>
    <n v="244"/>
    <n v="0.16"/>
    <x v="0"/>
    <x v="0"/>
    <x v="0"/>
    <x v="0"/>
    <x v="0"/>
    <x v="3"/>
  </r>
  <r>
    <s v="Sale1103"/>
    <d v="2023-11-27T00:00:00"/>
    <s v="Cust1375"/>
    <x v="444"/>
    <n v="26"/>
    <x v="0"/>
    <s v="Port Richardshire"/>
    <x v="46"/>
    <s v="USA"/>
    <s v="Prod28"/>
    <s v="Sports Stopwatch Timer"/>
    <x v="0"/>
    <s v="Accessories"/>
    <x v="77"/>
    <n v="39"/>
    <n v="137"/>
    <s v="Store13"/>
    <s v="Credit Card"/>
    <n v="664.35"/>
    <n v="1"/>
    <n v="664"/>
    <n v="0.02"/>
    <x v="3"/>
    <x v="7"/>
    <x v="13"/>
    <x v="1"/>
    <x v="1"/>
    <x v="1"/>
  </r>
  <r>
    <s v="Sale1104"/>
    <d v="2024-06-25T00:00:00"/>
    <s v="Cust1384"/>
    <x v="302"/>
    <n v="52"/>
    <x v="1"/>
    <s v="North Michael"/>
    <x v="9"/>
    <s v="USA"/>
    <s v="Prod21"/>
    <s v="Multi-Purpose Storage Box"/>
    <x v="3"/>
    <s v="Storage"/>
    <x v="39"/>
    <n v="123"/>
    <n v="76"/>
    <s v="Store10"/>
    <s v="Paypal"/>
    <n v="353.27339999999998"/>
    <n v="2"/>
    <n v="218"/>
    <n v="0"/>
    <x v="3"/>
    <x v="4"/>
    <x v="15"/>
    <x v="2"/>
    <x v="0"/>
    <x v="3"/>
  </r>
  <r>
    <s v="Sale1105"/>
    <d v="2023-10-29T00:00:00"/>
    <s v="Cust1383"/>
    <x v="278"/>
    <n v="27"/>
    <x v="1"/>
    <s v="Jennifertown"/>
    <x v="42"/>
    <s v="USA"/>
    <s v="Prod15"/>
    <s v="4K Home Projector"/>
    <x v="1"/>
    <s v="Appliances"/>
    <x v="5"/>
    <n v="465"/>
    <n v="301"/>
    <s v="Store3"/>
    <s v="Credit Card"/>
    <n v="2691.7435999999998"/>
    <n v="4"/>
    <n v="922"/>
    <n v="0.19"/>
    <x v="0"/>
    <x v="0"/>
    <x v="0"/>
    <x v="0"/>
    <x v="1"/>
    <x v="2"/>
  </r>
  <r>
    <s v="Sale1106"/>
    <d v="2025-01-04T00:00:00"/>
    <s v="Cust1168"/>
    <x v="63"/>
    <n v="36"/>
    <x v="1"/>
    <s v="Robertview"/>
    <x v="26"/>
    <s v="USA"/>
    <s v="Prod50"/>
    <s v="Boxing Hand Wraps"/>
    <x v="0"/>
    <s v="Fitness"/>
    <x v="57"/>
    <n v="190"/>
    <n v="260"/>
    <s v="Store1"/>
    <s v="Cod"/>
    <n v="763.30799999999999"/>
    <n v="3"/>
    <n v="326"/>
    <n v="0.27"/>
    <x v="0"/>
    <x v="4"/>
    <x v="8"/>
    <x v="1"/>
    <x v="0"/>
    <x v="1"/>
  </r>
  <r>
    <s v="Sale1107"/>
    <d v="2025-02-13T00:00:00"/>
    <s v="Cust1458"/>
    <x v="245"/>
    <n v="62"/>
    <x v="1"/>
    <s v="Port Taylorberg"/>
    <x v="2"/>
    <s v="USA"/>
    <s v="Prod17"/>
    <s v="Soccer Training Cone Set"/>
    <x v="0"/>
    <s v="Accessories"/>
    <x v="53"/>
    <n v="145"/>
    <n v="367"/>
    <s v="Store19"/>
    <s v="Paypal"/>
    <n v="222.26750000000001"/>
    <n v="1"/>
    <n v="244"/>
    <n v="0.22"/>
    <x v="3"/>
    <x v="0"/>
    <x v="12"/>
    <x v="2"/>
    <x v="0"/>
    <x v="2"/>
  </r>
  <r>
    <s v="Sale1108"/>
    <d v="2024-06-05T00:00:00"/>
    <s v="Cust1369"/>
    <x v="88"/>
    <n v="20"/>
    <x v="1"/>
    <s v="West Bruce"/>
    <x v="1"/>
    <s v="USA"/>
    <s v="Prod61"/>
    <s v="Tennis Ball 3-Pack"/>
    <x v="0"/>
    <s v="Equipment"/>
    <x v="86"/>
    <n v="103"/>
    <n v="465"/>
    <s v="Store10"/>
    <s v="Cod"/>
    <n v="2135.4168"/>
    <n v="3"/>
    <n v="809"/>
    <n v="0.09"/>
    <x v="3"/>
    <x v="4"/>
    <x v="15"/>
    <x v="2"/>
    <x v="1"/>
    <x v="1"/>
  </r>
  <r>
    <s v="Sale1109"/>
    <d v="2024-04-05T00:00:00"/>
    <s v="Cust1338"/>
    <x v="93"/>
    <n v="46"/>
    <x v="1"/>
    <s v="Hudsonfort"/>
    <x v="40"/>
    <s v="USA"/>
    <s v="Prod31"/>
    <s v="Basketball"/>
    <x v="0"/>
    <s v="Team Sports"/>
    <x v="45"/>
    <n v="204"/>
    <n v="281"/>
    <s v="Store2"/>
    <s v="Paypal"/>
    <n v="2478.4499999999998"/>
    <n v="3"/>
    <n v="826"/>
    <n v="0.12"/>
    <x v="2"/>
    <x v="0"/>
    <x v="17"/>
    <x v="0"/>
    <x v="0"/>
    <x v="2"/>
  </r>
  <r>
    <s v="Sale1110"/>
    <d v="2024-12-26T00:00:00"/>
    <s v="Cust1187"/>
    <x v="8"/>
    <n v="60"/>
    <x v="1"/>
    <s v="Lake Blaketon"/>
    <x v="4"/>
    <s v="USA"/>
    <s v="Prod24"/>
    <s v="Foldable Camping Chair"/>
    <x v="0"/>
    <s v="Outdoor"/>
    <x v="10"/>
    <n v="166"/>
    <n v="340"/>
    <s v="Store19"/>
    <s v="Credit Card"/>
    <n v="1439.136"/>
    <n v="3"/>
    <n v="631"/>
    <n v="0"/>
    <x v="3"/>
    <x v="0"/>
    <x v="12"/>
    <x v="2"/>
    <x v="0"/>
    <x v="1"/>
  </r>
  <r>
    <s v="Sale1111"/>
    <d v="2024-01-25T00:00:00"/>
    <s v="Cust1274"/>
    <x v="385"/>
    <n v="38"/>
    <x v="0"/>
    <s v="Edwardborough"/>
    <x v="1"/>
    <s v="USA"/>
    <s v="Prod58"/>
    <s v="Womens Cotton Scarf"/>
    <x v="4"/>
    <s v="Accessories"/>
    <x v="87"/>
    <n v="114"/>
    <n v="485"/>
    <s v="Store10"/>
    <s v="Credit Card"/>
    <n v="871.41930000000002"/>
    <n v="1"/>
    <n v="937"/>
    <n v="0.24"/>
    <x v="3"/>
    <x v="4"/>
    <x v="15"/>
    <x v="2"/>
    <x v="0"/>
    <x v="2"/>
  </r>
  <r>
    <s v="Sale1112"/>
    <d v="2024-01-25T00:00:00"/>
    <s v="Cust1151"/>
    <x v="381"/>
    <n v="25"/>
    <x v="1"/>
    <s v="Lake Stevenfort"/>
    <x v="47"/>
    <s v="USA"/>
    <s v="Prod73"/>
    <s v="Shin Guards – Adult"/>
    <x v="0"/>
    <s v="Team Sports"/>
    <x v="78"/>
    <n v="107"/>
    <n v="359"/>
    <s v="Store5"/>
    <s v="Paypal"/>
    <n v="1236.48"/>
    <n v="2"/>
    <n v="644"/>
    <n v="7.0000000000000007E-2"/>
    <x v="0"/>
    <x v="0"/>
    <x v="3"/>
    <x v="0"/>
    <x v="1"/>
    <x v="0"/>
  </r>
  <r>
    <s v="Sale1113"/>
    <d v="2025-08-19T00:00:00"/>
    <s v="Cust1094"/>
    <x v="18"/>
    <n v="43"/>
    <x v="1"/>
    <s v="New Amyport"/>
    <x v="8"/>
    <s v="USA"/>
    <s v="Prod91"/>
    <s v="Women'S High Heels"/>
    <x v="4"/>
    <s v="Footwear"/>
    <x v="52"/>
    <n v="438"/>
    <n v="496"/>
    <s v="Store5"/>
    <s v="Credit Card"/>
    <n v="1794.3030000000001"/>
    <n v="3"/>
    <n v="630"/>
    <n v="0.04"/>
    <x v="0"/>
    <x v="0"/>
    <x v="3"/>
    <x v="0"/>
    <x v="0"/>
    <x v="0"/>
  </r>
  <r>
    <s v="Sale1114"/>
    <d v="2025-05-14T00:00:00"/>
    <s v="Cust1466"/>
    <x v="219"/>
    <n v="18"/>
    <x v="0"/>
    <s v="Espinozaberg"/>
    <x v="46"/>
    <s v="USA"/>
    <s v="Prod87"/>
    <s v="Led Bedside Lamp"/>
    <x v="3"/>
    <s v="Lighting"/>
    <x v="72"/>
    <n v="371"/>
    <n v="220"/>
    <s v="Store2"/>
    <s v="Cod"/>
    <n v="199.2928"/>
    <n v="2"/>
    <n v="122"/>
    <n v="0.05"/>
    <x v="2"/>
    <x v="0"/>
    <x v="17"/>
    <x v="0"/>
    <x v="2"/>
    <x v="2"/>
  </r>
  <r>
    <s v="Sale1115"/>
    <d v="2024-05-08T00:00:00"/>
    <s v="Cust1401"/>
    <x v="122"/>
    <n v="51"/>
    <x v="1"/>
    <s v="Leahmouth"/>
    <x v="8"/>
    <s v="USA"/>
    <s v="Prod65"/>
    <s v="Adjustable Dumbbells 20Kg"/>
    <x v="0"/>
    <s v="Fitness"/>
    <x v="15"/>
    <n v="241"/>
    <n v="423"/>
    <s v="Store19"/>
    <s v="Paypal"/>
    <n v="1022.6838"/>
    <n v="2"/>
    <n v="550"/>
    <n v="0.18"/>
    <x v="3"/>
    <x v="0"/>
    <x v="12"/>
    <x v="2"/>
    <x v="0"/>
    <x v="1"/>
  </r>
  <r>
    <s v="Sale1116"/>
    <d v="2023-10-20T00:00:00"/>
    <s v="Cust1140"/>
    <x v="427"/>
    <n v="63"/>
    <x v="1"/>
    <s v="South Brooke"/>
    <x v="2"/>
    <s v="USA"/>
    <s v="Prod13"/>
    <s v="Usb-C Fast Charger"/>
    <x v="1"/>
    <s v="Accessories"/>
    <x v="26"/>
    <n v="242"/>
    <n v="453"/>
    <s v="Store8"/>
    <s v="Credit Card"/>
    <n v="810.08579999999995"/>
    <n v="3"/>
    <n v="278"/>
    <n v="7.0000000000000007E-2"/>
    <x v="1"/>
    <x v="0"/>
    <x v="2"/>
    <x v="2"/>
    <x v="0"/>
    <x v="0"/>
  </r>
  <r>
    <s v="Sale1117"/>
    <d v="2024-08-06T00:00:00"/>
    <s v="Cust1437"/>
    <x v="167"/>
    <n v="47"/>
    <x v="1"/>
    <s v="East Davidmouth"/>
    <x v="21"/>
    <s v="USA"/>
    <s v="Prod96"/>
    <s v="Women'S Formal Blazer"/>
    <x v="4"/>
    <s v="Outerwear"/>
    <x v="99"/>
    <n v="358"/>
    <n v="143"/>
    <s v="Store3"/>
    <s v="Paypal"/>
    <n v="2807.8008"/>
    <n v="4"/>
    <n v="724"/>
    <n v="0.03"/>
    <x v="0"/>
    <x v="0"/>
    <x v="0"/>
    <x v="0"/>
    <x v="0"/>
    <x v="1"/>
  </r>
  <r>
    <s v="Sale1118"/>
    <d v="2025-01-30T00:00:00"/>
    <s v="Cust1205"/>
    <x v="295"/>
    <n v="44"/>
    <x v="1"/>
    <s v="Lake Danielleton"/>
    <x v="19"/>
    <s v="USA"/>
    <s v="Prod72"/>
    <s v="Professional Jump Rope"/>
    <x v="0"/>
    <s v="Fitness"/>
    <x v="18"/>
    <n v="478"/>
    <n v="300"/>
    <s v="Store9"/>
    <s v="Paypal"/>
    <n v="616.029"/>
    <n v="1"/>
    <n v="725"/>
    <n v="0.03"/>
    <x v="2"/>
    <x v="0"/>
    <x v="11"/>
    <x v="1"/>
    <x v="0"/>
    <x v="0"/>
  </r>
  <r>
    <s v="Sale1119"/>
    <d v="2023-12-11T00:00:00"/>
    <s v="Cust1455"/>
    <x v="263"/>
    <n v="54"/>
    <x v="0"/>
    <s v="East Yvette"/>
    <x v="49"/>
    <s v="USA"/>
    <s v="Prod21"/>
    <s v="Multi-Purpose Storage Box"/>
    <x v="3"/>
    <s v="Storage"/>
    <x v="39"/>
    <n v="123"/>
    <n v="76"/>
    <s v="Store4"/>
    <s v="Paypal"/>
    <n v="1442.76"/>
    <n v="2"/>
    <n v="962"/>
    <n v="0.15"/>
    <x v="2"/>
    <x v="0"/>
    <x v="5"/>
    <x v="2"/>
    <x v="0"/>
    <x v="0"/>
  </r>
  <r>
    <s v="Sale1120"/>
    <d v="2024-06-03T00:00:00"/>
    <s v="Cust1020"/>
    <x v="134"/>
    <n v="59"/>
    <x v="0"/>
    <s v="Lake Shaneburgh"/>
    <x v="37"/>
    <s v="USA"/>
    <s v="Prod37"/>
    <s v="Men'S Casual Sneakers"/>
    <x v="4"/>
    <s v="Footwear"/>
    <x v="92"/>
    <n v="353"/>
    <n v="214"/>
    <s v="Store16"/>
    <s v="Cod"/>
    <n v="69.273600000000002"/>
    <n v="4"/>
    <n v="21"/>
    <n v="0.25"/>
    <x v="1"/>
    <x v="5"/>
    <x v="9"/>
    <x v="1"/>
    <x v="0"/>
    <x v="2"/>
  </r>
  <r>
    <s v="Sale1121"/>
    <d v="2024-10-14T00:00:00"/>
    <s v="Cust1319"/>
    <x v="132"/>
    <n v="54"/>
    <x v="0"/>
    <s v="West Mathewside"/>
    <x v="25"/>
    <s v="USA"/>
    <s v="Prod0"/>
    <s v="Brother Laser Printer"/>
    <x v="1"/>
    <s v="Computer"/>
    <x v="90"/>
    <n v="112"/>
    <n v="416"/>
    <s v="Store4"/>
    <s v="Paypal"/>
    <n v="2263.0068000000001"/>
    <n v="3"/>
    <n v="820"/>
    <n v="0.18"/>
    <x v="2"/>
    <x v="0"/>
    <x v="5"/>
    <x v="2"/>
    <x v="0"/>
    <x v="1"/>
  </r>
  <r>
    <s v="Sale1122"/>
    <d v="2025-03-09T00:00:00"/>
    <s v="Cust1294"/>
    <x v="124"/>
    <n v="29"/>
    <x v="0"/>
    <s v="Port Richard"/>
    <x v="10"/>
    <s v="USA"/>
    <s v="Prod42"/>
    <s v="Smart Home Wifi Camera"/>
    <x v="1"/>
    <s v="Accessories"/>
    <x v="63"/>
    <n v="451"/>
    <n v="389"/>
    <s v="Store0"/>
    <s v="Credit Card"/>
    <n v="1149.558"/>
    <n v="2"/>
    <n v="701"/>
    <n v="0.08"/>
    <x v="3"/>
    <x v="2"/>
    <x v="6"/>
    <x v="1"/>
    <x v="1"/>
    <x v="1"/>
  </r>
  <r>
    <s v="Sale1123"/>
    <d v="2025-09-10T00:00:00"/>
    <s v="Cust1141"/>
    <x v="205"/>
    <n v="30"/>
    <x v="0"/>
    <s v="Port Denise"/>
    <x v="24"/>
    <s v="USA"/>
    <s v="Prod17"/>
    <s v="Soccer Training Cone Set"/>
    <x v="0"/>
    <s v="Accessories"/>
    <x v="53"/>
    <n v="145"/>
    <n v="367"/>
    <s v="Store14"/>
    <s v="Credit Card"/>
    <n v="803.22879999999998"/>
    <n v="2"/>
    <n v="456"/>
    <n v="0.18"/>
    <x v="2"/>
    <x v="3"/>
    <x v="7"/>
    <x v="0"/>
    <x v="0"/>
    <x v="3"/>
  </r>
  <r>
    <s v="Sale1124"/>
    <d v="2024-06-04T00:00:00"/>
    <s v="Cust1361"/>
    <x v="445"/>
    <n v="64"/>
    <x v="0"/>
    <s v="New Jessechester"/>
    <x v="30"/>
    <s v="USA"/>
    <s v="Prod76"/>
    <s v="Wireless Mouse"/>
    <x v="1"/>
    <s v="Computer"/>
    <x v="3"/>
    <n v="393"/>
    <n v="320"/>
    <s v="Store14"/>
    <s v="Credit Card"/>
    <n v="611.20500000000004"/>
    <n v="3"/>
    <n v="291"/>
    <n v="0.12"/>
    <x v="2"/>
    <x v="3"/>
    <x v="7"/>
    <x v="0"/>
    <x v="0"/>
    <x v="1"/>
  </r>
  <r>
    <s v="Sale1125"/>
    <d v="2024-01-16T00:00:00"/>
    <s v="Cust1233"/>
    <x v="318"/>
    <n v="59"/>
    <x v="0"/>
    <s v="Clarkport"/>
    <x v="35"/>
    <s v="USA"/>
    <s v="Prod95"/>
    <s v="Sports Stopwatch Basic"/>
    <x v="0"/>
    <s v="Accessories"/>
    <x v="98"/>
    <n v="61"/>
    <n v="75"/>
    <s v="Store15"/>
    <s v="Paypal"/>
    <n v="676.73919999999998"/>
    <n v="2"/>
    <n v="464"/>
    <n v="0.3"/>
    <x v="0"/>
    <x v="6"/>
    <x v="10"/>
    <x v="1"/>
    <x v="0"/>
    <x v="2"/>
  </r>
  <r>
    <s v="Sale1126"/>
    <d v="2024-12-27T00:00:00"/>
    <s v="Cust1379"/>
    <x v="271"/>
    <n v="34"/>
    <x v="1"/>
    <s v="West Jeffreyburgh"/>
    <x v="9"/>
    <s v="USA"/>
    <s v="Prod0"/>
    <s v="Brother Laser Printer"/>
    <x v="1"/>
    <s v="Computer"/>
    <x v="90"/>
    <n v="112"/>
    <n v="416"/>
    <s v="Store17"/>
    <s v="Paypal"/>
    <n v="514.69320000000005"/>
    <n v="3"/>
    <n v="242"/>
    <n v="0.27"/>
    <x v="0"/>
    <x v="1"/>
    <x v="1"/>
    <x v="1"/>
    <x v="0"/>
    <x v="0"/>
  </r>
  <r>
    <s v="Sale1127"/>
    <d v="2025-06-09T00:00:00"/>
    <s v="Cust1483"/>
    <x v="0"/>
    <n v="48"/>
    <x v="0"/>
    <s v="East Rodney"/>
    <x v="8"/>
    <s v="USA"/>
    <s v="Prod30"/>
    <s v="Stainless Steel Cutlery Set"/>
    <x v="3"/>
    <s v="Kitchen"/>
    <x v="37"/>
    <n v="20"/>
    <n v="57"/>
    <s v="Store10"/>
    <s v="Paypal"/>
    <n v="92.848399999999998"/>
    <n v="2"/>
    <n v="48"/>
    <n v="0.28999999999999998"/>
    <x v="3"/>
    <x v="4"/>
    <x v="15"/>
    <x v="2"/>
    <x v="0"/>
    <x v="0"/>
  </r>
  <r>
    <s v="Sale1128"/>
    <d v="2024-08-05T00:00:00"/>
    <s v="Cust1344"/>
    <x v="33"/>
    <n v="39"/>
    <x v="0"/>
    <s v="West Victoriaborough"/>
    <x v="23"/>
    <s v="USA"/>
    <s v="Prod92"/>
    <s v="Microwave Oven"/>
    <x v="3"/>
    <s v="Appliances"/>
    <x v="80"/>
    <n v="447"/>
    <n v="191"/>
    <s v="Store3"/>
    <s v="Cod"/>
    <n v="756.76580000000001"/>
    <n v="1"/>
    <n v="805"/>
    <n v="0.03"/>
    <x v="0"/>
    <x v="0"/>
    <x v="0"/>
    <x v="0"/>
    <x v="0"/>
    <x v="0"/>
  </r>
  <r>
    <s v="Sale1129"/>
    <d v="2025-04-06T00:00:00"/>
    <s v="Cust1373"/>
    <x v="140"/>
    <n v="37"/>
    <x v="1"/>
    <s v="Simpsonfort"/>
    <x v="17"/>
    <s v="USA"/>
    <s v="Prod34"/>
    <s v="Gaming Mechanical Keyboard"/>
    <x v="1"/>
    <s v="Computer"/>
    <x v="13"/>
    <n v="419"/>
    <n v="86"/>
    <s v="Store1"/>
    <s v="Cod"/>
    <n v="2545.44"/>
    <n v="3"/>
    <n v="848"/>
    <n v="0.06"/>
    <x v="0"/>
    <x v="4"/>
    <x v="8"/>
    <x v="1"/>
    <x v="0"/>
    <x v="0"/>
  </r>
  <r>
    <s v="Sale1130"/>
    <d v="2024-08-08T00:00:00"/>
    <s v="Cust1244"/>
    <x v="84"/>
    <n v="19"/>
    <x v="0"/>
    <s v="West Julia"/>
    <x v="39"/>
    <s v="USA"/>
    <s v="Prod53"/>
    <s v="Men'S Track Pants"/>
    <x v="4"/>
    <s v="Bottoms"/>
    <x v="27"/>
    <n v="387"/>
    <n v="125"/>
    <s v="Store8"/>
    <s v="Credit Card"/>
    <n v="887.56200000000001"/>
    <n v="2"/>
    <n v="569"/>
    <n v="0"/>
    <x v="1"/>
    <x v="0"/>
    <x v="2"/>
    <x v="2"/>
    <x v="1"/>
    <x v="3"/>
  </r>
  <r>
    <s v="Sale1131"/>
    <d v="2025-04-17T00:00:00"/>
    <s v="Cust1162"/>
    <x v="58"/>
    <n v="37"/>
    <x v="0"/>
    <s v="Palmerbury"/>
    <x v="3"/>
    <s v="USA"/>
    <s v="Prod53"/>
    <s v="Men'S Track Pants"/>
    <x v="4"/>
    <s v="Bottoms"/>
    <x v="27"/>
    <n v="387"/>
    <n v="125"/>
    <s v="Store11"/>
    <s v="Paypal"/>
    <n v="769.04399999999998"/>
    <n v="3"/>
    <n v="270"/>
    <n v="0.22"/>
    <x v="2"/>
    <x v="10"/>
    <x v="19"/>
    <x v="2"/>
    <x v="0"/>
    <x v="2"/>
  </r>
  <r>
    <s v="Sale1132"/>
    <d v="2025-03-30T00:00:00"/>
    <s v="Cust1309"/>
    <x v="428"/>
    <n v="41"/>
    <x v="1"/>
    <s v="Randychester"/>
    <x v="24"/>
    <s v="USA"/>
    <s v="Prod62"/>
    <s v="Laptop Cooling Pad"/>
    <x v="1"/>
    <s v="Computer"/>
    <x v="85"/>
    <n v="86"/>
    <n v="222"/>
    <s v="Store13"/>
    <s v="Paypal"/>
    <n v="780.69119999999998"/>
    <n v="4"/>
    <n v="267"/>
    <n v="0.05"/>
    <x v="3"/>
    <x v="7"/>
    <x v="13"/>
    <x v="1"/>
    <x v="0"/>
    <x v="3"/>
  </r>
  <r>
    <s v="Sale1133"/>
    <d v="2024-12-21T00:00:00"/>
    <s v="Cust1114"/>
    <x v="282"/>
    <n v="30"/>
    <x v="0"/>
    <s v="East Donna"/>
    <x v="8"/>
    <s v="USA"/>
    <s v="Prod37"/>
    <s v="Men'S Casual Sneakers"/>
    <x v="4"/>
    <s v="Footwear"/>
    <x v="92"/>
    <n v="353"/>
    <n v="214"/>
    <s v="Store1"/>
    <s v="Credit Card"/>
    <n v="398.95310000000001"/>
    <n v="1"/>
    <n v="438"/>
    <n v="0.27"/>
    <x v="0"/>
    <x v="4"/>
    <x v="8"/>
    <x v="1"/>
    <x v="0"/>
    <x v="3"/>
  </r>
  <r>
    <s v="Sale1134"/>
    <d v="2024-05-31T00:00:00"/>
    <s v="Cust1164"/>
    <x v="111"/>
    <n v="39"/>
    <x v="1"/>
    <s v="Dominiquefort"/>
    <x v="36"/>
    <s v="USA"/>
    <s v="Prod51"/>
    <s v="Hdmi Cable – 2M"/>
    <x v="1"/>
    <s v="Accessories"/>
    <x v="69"/>
    <n v="88"/>
    <n v="246"/>
    <s v="Store18"/>
    <s v="Cod"/>
    <n v="124.8768"/>
    <n v="2"/>
    <n v="87"/>
    <n v="0.09"/>
    <x v="3"/>
    <x v="8"/>
    <x v="14"/>
    <x v="1"/>
    <x v="0"/>
    <x v="2"/>
  </r>
  <r>
    <s v="Sale1135"/>
    <d v="2025-03-06T00:00:00"/>
    <s v="Cust1425"/>
    <x v="351"/>
    <n v="40"/>
    <x v="0"/>
    <s v="Lake Monique"/>
    <x v="39"/>
    <s v="USA"/>
    <s v="Prod89"/>
    <s v="Face Foundation Kit"/>
    <x v="2"/>
    <s v="Makeup"/>
    <x v="41"/>
    <n v="183"/>
    <n v="457"/>
    <s v="Store6"/>
    <s v="Cod"/>
    <n v="2167.9223999999999"/>
    <n v="4"/>
    <n v="630"/>
    <n v="0.28000000000000003"/>
    <x v="3"/>
    <x v="0"/>
    <x v="16"/>
    <x v="2"/>
    <x v="0"/>
    <x v="3"/>
  </r>
  <r>
    <s v="Sale1136"/>
    <d v="2024-10-10T00:00:00"/>
    <s v="Cust1359"/>
    <x v="446"/>
    <n v="32"/>
    <x v="0"/>
    <s v="East Michaelton"/>
    <x v="32"/>
    <s v="USA"/>
    <s v="Prod59"/>
    <s v="Men'S Hair Styling Gel"/>
    <x v="2"/>
    <s v="Haircare"/>
    <x v="4"/>
    <n v="17"/>
    <n v="399"/>
    <s v="Store6"/>
    <s v="Paypal"/>
    <n v="526.24440000000004"/>
    <n v="3"/>
    <n v="181"/>
    <n v="0.14000000000000001"/>
    <x v="3"/>
    <x v="0"/>
    <x v="16"/>
    <x v="2"/>
    <x v="0"/>
    <x v="2"/>
  </r>
  <r>
    <s v="Sale1137"/>
    <d v="2024-05-29T00:00:00"/>
    <s v="Cust1004"/>
    <x v="433"/>
    <n v="64"/>
    <x v="1"/>
    <s v="Nicholasshire"/>
    <x v="24"/>
    <s v="USA"/>
    <s v="Prod64"/>
    <s v="Matte Lipstick Set"/>
    <x v="2"/>
    <s v="Makeup"/>
    <x v="91"/>
    <n v="299"/>
    <n v="118"/>
    <s v="Store16"/>
    <s v="Cod"/>
    <n v="435.27359999999999"/>
    <n v="1"/>
    <n v="453"/>
    <n v="0.03"/>
    <x v="1"/>
    <x v="5"/>
    <x v="9"/>
    <x v="1"/>
    <x v="0"/>
    <x v="2"/>
  </r>
  <r>
    <s v="Sale1138"/>
    <d v="2025-10-10T00:00:00"/>
    <s v="Cust1024"/>
    <x v="383"/>
    <n v="40"/>
    <x v="0"/>
    <s v="Rogerschester"/>
    <x v="12"/>
    <s v="USA"/>
    <s v="Prod51"/>
    <s v="Hdmi Cable – 2M"/>
    <x v="1"/>
    <s v="Accessories"/>
    <x v="69"/>
    <n v="88"/>
    <n v="246"/>
    <s v="Store6"/>
    <s v="Credit Card"/>
    <n v="616.50819999999999"/>
    <n v="1"/>
    <n v="629"/>
    <n v="0.04"/>
    <x v="3"/>
    <x v="0"/>
    <x v="16"/>
    <x v="2"/>
    <x v="0"/>
    <x v="1"/>
  </r>
  <r>
    <s v="Sale1139"/>
    <d v="2024-08-14T00:00:00"/>
    <s v="Cust1022"/>
    <x v="127"/>
    <n v="33"/>
    <x v="1"/>
    <s v="Michaelton"/>
    <x v="22"/>
    <s v="USA"/>
    <s v="Prod77"/>
    <s v="Wifi Mesh Router"/>
    <x v="1"/>
    <s v="Appliances"/>
    <x v="25"/>
    <n v="481"/>
    <n v="104"/>
    <s v="Store2"/>
    <s v="Cod"/>
    <n v="514.9"/>
    <n v="2"/>
    <n v="257"/>
    <n v="0.02"/>
    <x v="2"/>
    <x v="0"/>
    <x v="17"/>
    <x v="0"/>
    <x v="0"/>
    <x v="2"/>
  </r>
  <r>
    <s v="Sale1140"/>
    <d v="2025-07-23T00:00:00"/>
    <s v="Cust1179"/>
    <x v="447"/>
    <n v="43"/>
    <x v="1"/>
    <s v="Murphyfurt"/>
    <x v="39"/>
    <s v="USA"/>
    <s v="Prod34"/>
    <s v="Gaming Mechanical Keyboard"/>
    <x v="1"/>
    <s v="Computer"/>
    <x v="13"/>
    <n v="419"/>
    <n v="86"/>
    <s v="Store15"/>
    <s v="Paypal"/>
    <n v="1156.3725999999999"/>
    <n v="2"/>
    <n v="697"/>
    <n v="0"/>
    <x v="0"/>
    <x v="6"/>
    <x v="10"/>
    <x v="1"/>
    <x v="0"/>
    <x v="2"/>
  </r>
  <r>
    <s v="Sale1141"/>
    <d v="2024-05-04T00:00:00"/>
    <s v="Cust1373"/>
    <x v="140"/>
    <n v="37"/>
    <x v="1"/>
    <s v="Simpsonfort"/>
    <x v="17"/>
    <s v="USA"/>
    <s v="Prod46"/>
    <s v="Men'S Winter Jacket"/>
    <x v="4"/>
    <s v="Outerwear"/>
    <x v="54"/>
    <n v="167"/>
    <n v="296"/>
    <s v="Store7"/>
    <s v="Paypal"/>
    <n v="258.822"/>
    <n v="2"/>
    <n v="144"/>
    <n v="0.17"/>
    <x v="2"/>
    <x v="0"/>
    <x v="4"/>
    <x v="2"/>
    <x v="0"/>
    <x v="0"/>
  </r>
  <r>
    <s v="Sale1142"/>
    <d v="2024-11-12T00:00:00"/>
    <s v="Cust1296"/>
    <x v="270"/>
    <n v="28"/>
    <x v="1"/>
    <s v="South David"/>
    <x v="35"/>
    <s v="USA"/>
    <s v="Prod83"/>
    <s v="Hydrating Face Cleanser"/>
    <x v="2"/>
    <s v="Skincare"/>
    <x v="50"/>
    <n v="317"/>
    <n v="159"/>
    <s v="Store1"/>
    <s v="Cod"/>
    <n v="1120.0599"/>
    <n v="3"/>
    <n v="461"/>
    <n v="0.1"/>
    <x v="0"/>
    <x v="4"/>
    <x v="8"/>
    <x v="1"/>
    <x v="1"/>
    <x v="3"/>
  </r>
  <r>
    <s v="Sale1143"/>
    <d v="2024-01-10T00:00:00"/>
    <s v="Cust1499"/>
    <x v="147"/>
    <n v="27"/>
    <x v="1"/>
    <s v="East Valerieview"/>
    <x v="47"/>
    <s v="USA"/>
    <s v="Prod28"/>
    <s v="Sports Stopwatch Timer"/>
    <x v="0"/>
    <s v="Accessories"/>
    <x v="77"/>
    <n v="39"/>
    <n v="137"/>
    <s v="Store9"/>
    <s v="Credit Card"/>
    <n v="131.047"/>
    <n v="2"/>
    <n v="68"/>
    <n v="0.19"/>
    <x v="2"/>
    <x v="0"/>
    <x v="11"/>
    <x v="1"/>
    <x v="1"/>
    <x v="1"/>
  </r>
  <r>
    <s v="Sale1144"/>
    <d v="2024-05-21T00:00:00"/>
    <s v="Cust1210"/>
    <x v="255"/>
    <n v="48"/>
    <x v="0"/>
    <s v="Matthewborough"/>
    <x v="36"/>
    <s v="USA"/>
    <s v="Prod49"/>
    <s v="Men'S Roll-On Perfume"/>
    <x v="2"/>
    <s v="Fragrance"/>
    <x v="2"/>
    <n v="43"/>
    <n v="267"/>
    <s v="Store1"/>
    <s v="Paypal"/>
    <n v="2168.9369999999999"/>
    <n v="3"/>
    <n v="803"/>
    <n v="0.03"/>
    <x v="0"/>
    <x v="4"/>
    <x v="8"/>
    <x v="1"/>
    <x v="0"/>
    <x v="2"/>
  </r>
  <r>
    <s v="Sale1145"/>
    <d v="2025-06-13T00:00:00"/>
    <s v="Cust1432"/>
    <x v="448"/>
    <n v="37"/>
    <x v="0"/>
    <s v="Phyllisport"/>
    <x v="19"/>
    <s v="USA"/>
    <s v="Prod16"/>
    <s v="Beard Grooming Kit"/>
    <x v="2"/>
    <s v="Grooming"/>
    <x v="30"/>
    <n v="337"/>
    <n v="256"/>
    <s v="Store13"/>
    <s v="Cod"/>
    <n v="815.072"/>
    <n v="4"/>
    <n v="255"/>
    <n v="0.1"/>
    <x v="3"/>
    <x v="7"/>
    <x v="13"/>
    <x v="1"/>
    <x v="0"/>
    <x v="3"/>
  </r>
  <r>
    <s v="Sale1146"/>
    <d v="2024-08-04T00:00:00"/>
    <s v="Cust1051"/>
    <x v="368"/>
    <n v="23"/>
    <x v="1"/>
    <s v="New Julia"/>
    <x v="35"/>
    <s v="USA"/>
    <s v="Prod50"/>
    <s v="Boxing Hand Wraps"/>
    <x v="0"/>
    <s v="Fitness"/>
    <x v="57"/>
    <n v="190"/>
    <n v="260"/>
    <s v="Store4"/>
    <s v="Paypal"/>
    <n v="1665.692"/>
    <n v="4"/>
    <n v="595"/>
    <n v="0.2"/>
    <x v="2"/>
    <x v="0"/>
    <x v="5"/>
    <x v="2"/>
    <x v="1"/>
    <x v="0"/>
  </r>
  <r>
    <s v="Sale1147"/>
    <d v="2025-07-16T00:00:00"/>
    <s v="Cust1219"/>
    <x v="208"/>
    <n v="47"/>
    <x v="1"/>
    <s v="Phillipschester   "/>
    <x v="19"/>
    <s v="USA"/>
    <s v="Prod91"/>
    <s v="Women'S High Heels"/>
    <x v="4"/>
    <s v="Footwear"/>
    <x v="52"/>
    <n v="438"/>
    <n v="496"/>
    <s v="Store0"/>
    <s v="Paypal"/>
    <n v="1570.4166"/>
    <n v="2"/>
    <n v="844"/>
    <n v="0.3"/>
    <x v="3"/>
    <x v="2"/>
    <x v="6"/>
    <x v="1"/>
    <x v="0"/>
    <x v="0"/>
  </r>
  <r>
    <s v="Sale1148"/>
    <d v="2024-10-04T00:00:00"/>
    <s v="Cust1134"/>
    <x v="210"/>
    <n v="54"/>
    <x v="0"/>
    <s v="Parksfort"/>
    <x v="7"/>
    <s v="USA"/>
    <s v="Prod15"/>
    <s v="4K Home Projector"/>
    <x v="1"/>
    <s v="Appliances"/>
    <x v="5"/>
    <n v="465"/>
    <n v="301"/>
    <s v="Store6"/>
    <s v="Credit Card"/>
    <n v="405.32"/>
    <n v="4"/>
    <n v="101"/>
    <n v="7.0000000000000007E-2"/>
    <x v="3"/>
    <x v="0"/>
    <x v="16"/>
    <x v="2"/>
    <x v="0"/>
    <x v="0"/>
  </r>
  <r>
    <s v="Sale1149"/>
    <d v="2025-06-16T00:00:00"/>
    <s v="Cust1131"/>
    <x v="86"/>
    <n v="34"/>
    <x v="1"/>
    <s v="Wigginsville"/>
    <x v="4"/>
    <s v="USA"/>
    <s v="Prod26"/>
    <s v="Wireless Bluetooth Speaker"/>
    <x v="1"/>
    <s v="Audio"/>
    <x v="33"/>
    <n v="322"/>
    <n v="213"/>
    <s v="Store8"/>
    <s v="Paypal"/>
    <n v="2269.4976000000001"/>
    <n v="3"/>
    <n v="923"/>
    <n v="0"/>
    <x v="1"/>
    <x v="0"/>
    <x v="2"/>
    <x v="2"/>
    <x v="0"/>
    <x v="3"/>
  </r>
  <r>
    <s v="Sale1150"/>
    <d v="2024-03-01T00:00:00"/>
    <s v="Cust1432"/>
    <x v="448"/>
    <n v="37"/>
    <x v="0"/>
    <s v="Phyllisport"/>
    <x v="19"/>
    <s v="USA"/>
    <s v="Prod38"/>
    <s v="Sports Water Hydration Pack"/>
    <x v="0"/>
    <s v="Outdoor"/>
    <x v="48"/>
    <n v="136"/>
    <n v="394"/>
    <s v="Store14"/>
    <s v="Cod"/>
    <n v="3225.9468000000002"/>
    <n v="4"/>
    <n v="867"/>
    <n v="0.18"/>
    <x v="2"/>
    <x v="3"/>
    <x v="7"/>
    <x v="0"/>
    <x v="0"/>
    <x v="3"/>
  </r>
  <r>
    <s v="Sale1151"/>
    <d v="2024-06-11T00:00:00"/>
    <s v="Cust1006"/>
    <x v="277"/>
    <n v="29"/>
    <x v="1"/>
    <s v="Deborahborough"/>
    <x v="34"/>
    <s v="USA"/>
    <s v="Prod83"/>
    <s v="Hydrating Face Cleanser"/>
    <x v="2"/>
    <s v="Skincare"/>
    <x v="50"/>
    <n v="317"/>
    <n v="159"/>
    <s v="Store17"/>
    <s v="Paypal"/>
    <n v="2107.5246000000002"/>
    <n v="3"/>
    <n v="817"/>
    <n v="7.0000000000000007E-2"/>
    <x v="0"/>
    <x v="1"/>
    <x v="1"/>
    <x v="1"/>
    <x v="1"/>
    <x v="1"/>
  </r>
  <r>
    <s v="Sale1152"/>
    <d v="2025-09-24T00:00:00"/>
    <s v="Cust1480"/>
    <x v="449"/>
    <n v="33"/>
    <x v="0"/>
    <s v="Robinchester"/>
    <x v="26"/>
    <s v="USA"/>
    <s v="Prod65"/>
    <s v="Adjustable Dumbbells 20Kg"/>
    <x v="0"/>
    <s v="Fitness"/>
    <x v="15"/>
    <n v="241"/>
    <n v="423"/>
    <s v="Store3"/>
    <s v="Paypal"/>
    <n v="774.18"/>
    <n v="3"/>
    <n v="258"/>
    <n v="0.14000000000000001"/>
    <x v="0"/>
    <x v="0"/>
    <x v="0"/>
    <x v="0"/>
    <x v="0"/>
    <x v="3"/>
  </r>
  <r>
    <s v="Sale1153"/>
    <d v="2025-02-06T00:00:00"/>
    <s v="Cust1312"/>
    <x v="211"/>
    <n v="47"/>
    <x v="1"/>
    <s v="Brianchester"/>
    <x v="37"/>
    <s v="USA"/>
    <s v="Prod38"/>
    <s v="Sports Water Hydration Pack"/>
    <x v="0"/>
    <s v="Outdoor"/>
    <x v="48"/>
    <n v="136"/>
    <n v="394"/>
    <s v="Store14"/>
    <s v="Credit Card"/>
    <n v="1080.2103999999999"/>
    <n v="2"/>
    <n v="575"/>
    <n v="0"/>
    <x v="2"/>
    <x v="3"/>
    <x v="7"/>
    <x v="0"/>
    <x v="0"/>
    <x v="2"/>
  </r>
  <r>
    <s v="Sale1154"/>
    <d v="2024-10-22T00:00:00"/>
    <s v="Cust1022"/>
    <x v="127"/>
    <n v="33"/>
    <x v="1"/>
    <s v="Michaelton"/>
    <x v="22"/>
    <s v="USA"/>
    <s v="Prod83"/>
    <s v="Hydrating Face Cleanser"/>
    <x v="2"/>
    <s v="Skincare"/>
    <x v="50"/>
    <n v="317"/>
    <n v="159"/>
    <s v="Store6"/>
    <s v="Paypal"/>
    <n v="689.38279999999997"/>
    <n v="2"/>
    <n v="472"/>
    <n v="0.06"/>
    <x v="3"/>
    <x v="0"/>
    <x v="16"/>
    <x v="2"/>
    <x v="0"/>
    <x v="2"/>
  </r>
  <r>
    <s v="Sale1155"/>
    <d v="2024-09-21T00:00:00"/>
    <s v="Cust1340"/>
    <x v="450"/>
    <n v="27"/>
    <x v="0"/>
    <s v="Johntown"/>
    <x v="44"/>
    <s v="USA"/>
    <s v="Prod41"/>
    <s v="Yoga Exercise Mat"/>
    <x v="0"/>
    <s v="Fitness"/>
    <x v="89"/>
    <n v="313"/>
    <n v="369"/>
    <s v="Store5"/>
    <s v="Cod"/>
    <n v="36.027200000000001"/>
    <n v="2"/>
    <n v="20"/>
    <n v="0.27"/>
    <x v="0"/>
    <x v="0"/>
    <x v="3"/>
    <x v="0"/>
    <x v="1"/>
    <x v="3"/>
  </r>
  <r>
    <s v="Sale1156"/>
    <d v="2025-09-23T00:00:00"/>
    <s v="Cust1023"/>
    <x v="192"/>
    <n v="52"/>
    <x v="1"/>
    <s v="Molinabury"/>
    <x v="47"/>
    <s v="USA"/>
    <s v="Prod22"/>
    <s v="Carbon Fiber Tennis Racket"/>
    <x v="0"/>
    <s v="Equipment"/>
    <x v="62"/>
    <n v="485"/>
    <n v="432"/>
    <s v="Store7"/>
    <s v="Paypal"/>
    <n v="600.29549999999995"/>
    <n v="3"/>
    <n v="235"/>
    <n v="0.12"/>
    <x v="2"/>
    <x v="0"/>
    <x v="4"/>
    <x v="2"/>
    <x v="0"/>
    <x v="2"/>
  </r>
  <r>
    <s v="Sale1157"/>
    <d v="2025-06-03T00:00:00"/>
    <s v="Cust1230"/>
    <x v="407"/>
    <n v="29"/>
    <x v="0"/>
    <s v="Aaronmouth"/>
    <x v="26"/>
    <s v="USA"/>
    <s v="Prod78"/>
    <s v="Essential Oil Diffuser"/>
    <x v="3"/>
    <s v="Decor"/>
    <x v="36"/>
    <n v="325"/>
    <n v="400"/>
    <s v="Store7"/>
    <s v="Paypal"/>
    <n v="1631.3309999999999"/>
    <n v="3"/>
    <n v="745"/>
    <n v="0.15"/>
    <x v="2"/>
    <x v="0"/>
    <x v="4"/>
    <x v="2"/>
    <x v="1"/>
    <x v="3"/>
  </r>
  <r>
    <s v="Sale1158"/>
    <d v="2024-09-24T00:00:00"/>
    <s v="Cust1047"/>
    <x v="233"/>
    <n v="54"/>
    <x v="1"/>
    <s v="Lake Roberthaven"/>
    <x v="8"/>
    <s v="USA"/>
    <s v="Prod18"/>
    <s v="Women'S Denim Jeans"/>
    <x v="4"/>
    <s v="Bottoms"/>
    <x v="97"/>
    <n v="317"/>
    <n v="343"/>
    <s v="Store3"/>
    <s v="Credit Card"/>
    <n v="649.74"/>
    <n v="2"/>
    <n v="382"/>
    <n v="0.27"/>
    <x v="0"/>
    <x v="0"/>
    <x v="0"/>
    <x v="0"/>
    <x v="0"/>
    <x v="2"/>
  </r>
  <r>
    <s v="Sale1159"/>
    <d v="2025-08-12T00:00:00"/>
    <s v="Cust1346"/>
    <x v="3"/>
    <n v="58"/>
    <x v="1"/>
    <s v="Port Crystalberg"/>
    <x v="3"/>
    <s v="USA"/>
    <s v="Prod90"/>
    <s v="Gaming Mouse Pad Xl"/>
    <x v="1"/>
    <s v="Accessories"/>
    <x v="64"/>
    <n v="340"/>
    <n v="361"/>
    <s v="Store16"/>
    <s v="Paypal"/>
    <n v="231.55500000000001"/>
    <n v="1"/>
    <n v="269"/>
    <n v="0.15"/>
    <x v="1"/>
    <x v="5"/>
    <x v="9"/>
    <x v="1"/>
    <x v="0"/>
    <x v="1"/>
  </r>
  <r>
    <s v="Sale1160"/>
    <d v="2024-03-16T00:00:00"/>
    <s v="Cust1365"/>
    <x v="315"/>
    <n v="63"/>
    <x v="1"/>
    <s v="Kellyside"/>
    <x v="41"/>
    <s v="USA"/>
    <s v="Prod30"/>
    <s v="Stainless Steel Cutlery Set"/>
    <x v="3"/>
    <s v="Kitchen"/>
    <x v="37"/>
    <n v="20"/>
    <n v="57"/>
    <s v="Store11"/>
    <s v="Paypal"/>
    <n v="1404.075"/>
    <n v="2"/>
    <n v="724"/>
    <n v="0.14000000000000001"/>
    <x v="2"/>
    <x v="10"/>
    <x v="19"/>
    <x v="2"/>
    <x v="0"/>
    <x v="1"/>
  </r>
  <r>
    <s v="Sale1161"/>
    <d v="2025-06-24T00:00:00"/>
    <s v="Cust1281"/>
    <x v="371"/>
    <n v="59"/>
    <x v="0"/>
    <s v="North Joshualand"/>
    <x v="40"/>
    <s v="USA"/>
    <s v="Prod19"/>
    <s v="Knee Support Brace"/>
    <x v="0"/>
    <s v="Equipment"/>
    <x v="46"/>
    <n v="21"/>
    <n v="65"/>
    <s v="Store19"/>
    <s v="Credit Card"/>
    <n v="193.2576"/>
    <n v="4"/>
    <n v="59"/>
    <n v="0.03"/>
    <x v="3"/>
    <x v="0"/>
    <x v="12"/>
    <x v="2"/>
    <x v="0"/>
    <x v="1"/>
  </r>
  <r>
    <s v="Sale1162"/>
    <d v="2024-05-26T00:00:00"/>
    <s v="Cust1188"/>
    <x v="336"/>
    <n v="42"/>
    <x v="0"/>
    <s v="Kingfort"/>
    <x v="23"/>
    <s v="USA"/>
    <s v="Prod71"/>
    <s v="Hair Repair Oil Treatment"/>
    <x v="2"/>
    <s v="Haircare"/>
    <x v="51"/>
    <n v="214"/>
    <n v="383"/>
    <s v="Store10"/>
    <s v="Credit Card"/>
    <n v="1351.3584000000001"/>
    <n v="2"/>
    <n v="913"/>
    <n v="0.18"/>
    <x v="3"/>
    <x v="4"/>
    <x v="15"/>
    <x v="2"/>
    <x v="0"/>
    <x v="2"/>
  </r>
  <r>
    <s v="Sale1163"/>
    <d v="2025-02-03T00:00:00"/>
    <s v="Cust1242"/>
    <x v="344"/>
    <n v="58"/>
    <x v="1"/>
    <s v="New Tina"/>
    <x v="40"/>
    <s v="USA"/>
    <s v="Prod81"/>
    <s v="Badminton Racket Set"/>
    <x v="0"/>
    <s v="Equipment"/>
    <x v="82"/>
    <n v="286"/>
    <n v="358"/>
    <s v="Store1"/>
    <s v="Paypal"/>
    <n v="570.11760000000004"/>
    <n v="1"/>
    <n v="792"/>
    <n v="0.26"/>
    <x v="0"/>
    <x v="4"/>
    <x v="8"/>
    <x v="1"/>
    <x v="0"/>
    <x v="2"/>
  </r>
  <r>
    <s v="Sale1164"/>
    <d v="2024-08-02T00:00:00"/>
    <s v="Cust1471"/>
    <x v="197"/>
    <n v="42"/>
    <x v="0"/>
    <s v="Mcdanielfurt"/>
    <x v="10"/>
    <s v="USA"/>
    <s v="Prod3"/>
    <s v="Men'S Running Jacket"/>
    <x v="4"/>
    <s v="Outerwear"/>
    <x v="58"/>
    <n v="365"/>
    <n v="452"/>
    <s v="Store15"/>
    <s v="Cod"/>
    <n v="52.003"/>
    <n v="1"/>
    <n v="74"/>
    <n v="0.28000000000000003"/>
    <x v="0"/>
    <x v="6"/>
    <x v="10"/>
    <x v="1"/>
    <x v="0"/>
    <x v="1"/>
  </r>
  <r>
    <s v="Sale1165"/>
    <d v="2023-11-21T00:00:00"/>
    <s v="Cust1243"/>
    <x v="128"/>
    <n v="56"/>
    <x v="1"/>
    <s v="North Nicholas"/>
    <x v="11"/>
    <s v="USA"/>
    <s v="Prod35"/>
    <s v="Bedroom Table Lamp"/>
    <x v="3"/>
    <s v="Lighting"/>
    <x v="68"/>
    <n v="382"/>
    <n v="329"/>
    <s v="Store0"/>
    <s v="Paypal"/>
    <n v="1404.0527999999999"/>
    <n v="2"/>
    <n v="962"/>
    <n v="0.3"/>
    <x v="3"/>
    <x v="2"/>
    <x v="6"/>
    <x v="1"/>
    <x v="0"/>
    <x v="0"/>
  </r>
  <r>
    <s v="Sale1166"/>
    <d v="2025-03-06T00:00:00"/>
    <s v="Cust1494"/>
    <x v="186"/>
    <n v="21"/>
    <x v="0"/>
    <s v="Port Cheryl"/>
    <x v="11"/>
    <s v="USA"/>
    <s v="Prod19"/>
    <s v="Knee Support Brace"/>
    <x v="0"/>
    <s v="Equipment"/>
    <x v="46"/>
    <n v="21"/>
    <n v="65"/>
    <s v="Store14"/>
    <s v="Paypal"/>
    <n v="81.647999999999996"/>
    <n v="1"/>
    <n v="91"/>
    <n v="0.27"/>
    <x v="2"/>
    <x v="3"/>
    <x v="7"/>
    <x v="0"/>
    <x v="1"/>
    <x v="0"/>
  </r>
  <r>
    <s v="Sale1167"/>
    <d v="2025-02-01T00:00:00"/>
    <s v="Cust1060"/>
    <x v="424"/>
    <n v="22"/>
    <x v="1"/>
    <s v="Schmidtchester"/>
    <x v="41"/>
    <s v="USA"/>
    <s v="Prod58"/>
    <s v="Womens Cotton Scarf"/>
    <x v="4"/>
    <s v="Accessories"/>
    <x v="87"/>
    <n v="114"/>
    <n v="485"/>
    <s v="Store7"/>
    <s v="Paypal"/>
    <n v="385.2996"/>
    <n v="1"/>
    <n v="459"/>
    <n v="0.1"/>
    <x v="2"/>
    <x v="0"/>
    <x v="4"/>
    <x v="2"/>
    <x v="1"/>
    <x v="2"/>
  </r>
  <r>
    <s v="Sale1168"/>
    <d v="2024-02-24T00:00:00"/>
    <s v="Cust1231"/>
    <x v="103"/>
    <n v="22"/>
    <x v="1"/>
    <s v="Grahamstad"/>
    <x v="42"/>
    <s v="USA"/>
    <s v="Prod34"/>
    <s v="Gaming Mechanical Keyboard"/>
    <x v="1"/>
    <s v="Computer"/>
    <x v="13"/>
    <n v="419"/>
    <n v="86"/>
    <s v="Store7"/>
    <s v="Paypal"/>
    <n v="159.87549999999999"/>
    <n v="1"/>
    <n v="168"/>
    <n v="0.16"/>
    <x v="2"/>
    <x v="0"/>
    <x v="4"/>
    <x v="2"/>
    <x v="1"/>
    <x v="3"/>
  </r>
  <r>
    <s v="Sale1169"/>
    <d v="2024-09-14T00:00:00"/>
    <s v="Cust1211"/>
    <x v="224"/>
    <n v="20"/>
    <x v="1"/>
    <s v="Garzafort"/>
    <x v="37"/>
    <s v="USA"/>
    <s v="Prod17"/>
    <s v="Soccer Training Cone Set"/>
    <x v="0"/>
    <s v="Accessories"/>
    <x v="53"/>
    <n v="145"/>
    <n v="367"/>
    <s v="Store17"/>
    <s v="Paypal"/>
    <n v="352.59300000000002"/>
    <n v="1"/>
    <n v="392"/>
    <n v="0.05"/>
    <x v="0"/>
    <x v="1"/>
    <x v="1"/>
    <x v="1"/>
    <x v="1"/>
    <x v="2"/>
  </r>
  <r>
    <s v="Sale1170"/>
    <d v="2025-08-31T00:00:00"/>
    <s v="Cust1343"/>
    <x v="109"/>
    <n v="38"/>
    <x v="0"/>
    <s v="Cartershire"/>
    <x v="45"/>
    <s v="USA"/>
    <s v="Prod12"/>
    <s v="Hair Strengthening Shampoo"/>
    <x v="2"/>
    <s v="Haircare"/>
    <x v="21"/>
    <n v="116"/>
    <n v="460"/>
    <s v="Store14"/>
    <s v="Cod"/>
    <n v="403.58850000000001"/>
    <n v="1"/>
    <n v="425"/>
    <n v="0.1"/>
    <x v="2"/>
    <x v="3"/>
    <x v="7"/>
    <x v="0"/>
    <x v="0"/>
    <x v="3"/>
  </r>
  <r>
    <s v="Sale1171"/>
    <d v="2024-01-17T00:00:00"/>
    <s v="Cust1053"/>
    <x v="284"/>
    <n v="37"/>
    <x v="1"/>
    <s v="East Andrea"/>
    <x v="20"/>
    <s v="USA"/>
    <s v="Prod11"/>
    <s v="Hd Smart Tv Stick"/>
    <x v="1"/>
    <s v="Accessories"/>
    <x v="75"/>
    <n v="449"/>
    <n v="275"/>
    <s v="Store3"/>
    <s v="Credit Card"/>
    <n v="449.51400000000001"/>
    <n v="1"/>
    <n v="499"/>
    <n v="0.05"/>
    <x v="0"/>
    <x v="0"/>
    <x v="0"/>
    <x v="0"/>
    <x v="0"/>
    <x v="0"/>
  </r>
  <r>
    <s v="Sale1172"/>
    <d v="2024-02-14T00:00:00"/>
    <s v="Cust1019"/>
    <x v="67"/>
    <n v="46"/>
    <x v="1"/>
    <s v="Gonzalezfort"/>
    <x v="19"/>
    <s v="USA"/>
    <s v="Prod99"/>
    <s v="Stainless Steel Cookware Set"/>
    <x v="3"/>
    <s v="Kitchen"/>
    <x v="8"/>
    <n v="201"/>
    <n v="146"/>
    <s v="Store1"/>
    <s v="Paypal"/>
    <n v="1187.1780000000001"/>
    <n v="2"/>
    <n v="698"/>
    <n v="0.1"/>
    <x v="0"/>
    <x v="4"/>
    <x v="8"/>
    <x v="1"/>
    <x v="0"/>
    <x v="1"/>
  </r>
  <r>
    <s v="Sale1173"/>
    <d v="2023-10-14T00:00:00"/>
    <s v="Cust1283"/>
    <x v="411"/>
    <n v="54"/>
    <x v="1"/>
    <s v="Garciaborough"/>
    <x v="0"/>
    <s v="USA"/>
    <s v="Prod56"/>
    <s v="Premium Blanket Throw"/>
    <x v="3"/>
    <s v="Decor"/>
    <x v="6"/>
    <n v="461"/>
    <n v="190"/>
    <s v="Store16"/>
    <s v="Paypal"/>
    <n v="1175.4168"/>
    <n v="2"/>
    <n v="805"/>
    <n v="0.15"/>
    <x v="1"/>
    <x v="5"/>
    <x v="9"/>
    <x v="1"/>
    <x v="0"/>
    <x v="2"/>
  </r>
  <r>
    <s v="Sale1174"/>
    <d v="2025-03-26T00:00:00"/>
    <s v="Cust1466"/>
    <x v="219"/>
    <n v="18"/>
    <x v="0"/>
    <s v="Espinozaberg"/>
    <x v="46"/>
    <s v="USA"/>
    <s v="Prod76"/>
    <s v="Wireless Mouse"/>
    <x v="1"/>
    <s v="Computer"/>
    <x v="3"/>
    <n v="393"/>
    <n v="320"/>
    <s v="Store2"/>
    <s v="Paypal"/>
    <n v="3440.0272"/>
    <n v="4"/>
    <n v="935"/>
    <n v="0.27"/>
    <x v="2"/>
    <x v="0"/>
    <x v="17"/>
    <x v="0"/>
    <x v="2"/>
    <x v="2"/>
  </r>
  <r>
    <s v="Sale1175"/>
    <d v="2025-10-02T00:00:00"/>
    <s v="Cust1019"/>
    <x v="67"/>
    <n v="46"/>
    <x v="1"/>
    <s v="Gonzalezfort"/>
    <x v="19"/>
    <s v="USA"/>
    <s v="Prod60"/>
    <s v="Luxury Perfume Spray"/>
    <x v="2"/>
    <s v="Fragrance"/>
    <x v="17"/>
    <n v="483"/>
    <n v="444"/>
    <s v="Store1"/>
    <s v="Paypal"/>
    <n v="645.30079999999998"/>
    <n v="2"/>
    <n v="425"/>
    <n v="0.08"/>
    <x v="0"/>
    <x v="4"/>
    <x v="8"/>
    <x v="1"/>
    <x v="0"/>
    <x v="1"/>
  </r>
  <r>
    <s v="Sale1176"/>
    <d v="2024-06-19T00:00:00"/>
    <s v="Cust1327"/>
    <x v="77"/>
    <n v="62"/>
    <x v="1"/>
    <s v="Kellybury"/>
    <x v="14"/>
    <s v="USA"/>
    <s v="Prod84"/>
    <s v="Wooden Bookshelf"/>
    <x v="3"/>
    <s v="Furniture"/>
    <x v="94"/>
    <n v="388"/>
    <n v="208"/>
    <s v="Store17"/>
    <s v="Cod"/>
    <n v="190.7064"/>
    <n v="1"/>
    <n v="235"/>
    <n v="0.24"/>
    <x v="0"/>
    <x v="1"/>
    <x v="1"/>
    <x v="1"/>
    <x v="0"/>
    <x v="3"/>
  </r>
  <r>
    <s v="Sale1177"/>
    <d v="2024-10-03T00:00:00"/>
    <s v="Cust1271"/>
    <x v="396"/>
    <n v="64"/>
    <x v="0"/>
    <s v="North Stephanie"/>
    <x v="48"/>
    <s v="USA"/>
    <s v="Prod49"/>
    <s v="Men'S Roll-On Perfume"/>
    <x v="2"/>
    <s v="Fragrance"/>
    <x v="2"/>
    <n v="43"/>
    <n v="267"/>
    <s v="Store13"/>
    <s v="Credit Card"/>
    <n v="906.23659999999995"/>
    <n v="2"/>
    <n v="621"/>
    <n v="0.19"/>
    <x v="3"/>
    <x v="7"/>
    <x v="13"/>
    <x v="1"/>
    <x v="0"/>
    <x v="1"/>
  </r>
  <r>
    <s v="Sale1178"/>
    <d v="2024-04-15T00:00:00"/>
    <s v="Cust1115"/>
    <x v="70"/>
    <n v="53"/>
    <x v="1"/>
    <s v="North Curtischester"/>
    <x v="16"/>
    <s v="USA"/>
    <s v="Prod16"/>
    <s v="Beard Grooming Kit"/>
    <x v="2"/>
    <s v="Grooming"/>
    <x v="30"/>
    <n v="337"/>
    <n v="256"/>
    <s v="Store11"/>
    <s v="Paypal"/>
    <n v="1482.0798"/>
    <n v="2"/>
    <n v="852"/>
    <n v="0.27"/>
    <x v="2"/>
    <x v="10"/>
    <x v="19"/>
    <x v="2"/>
    <x v="0"/>
    <x v="1"/>
  </r>
  <r>
    <s v="Sale1179"/>
    <d v="2024-10-04T00:00:00"/>
    <s v="Cust1168"/>
    <x v="63"/>
    <n v="36"/>
    <x v="1"/>
    <s v="Robertview"/>
    <x v="26"/>
    <s v="USA"/>
    <s v="Prod45"/>
    <s v="High-Grip Football"/>
    <x v="0"/>
    <s v="Team Sports"/>
    <x v="49"/>
    <n v="319"/>
    <n v="114"/>
    <s v="Store1"/>
    <s v="Credit Card"/>
    <n v="2102.424"/>
    <n v="3"/>
    <n v="876"/>
    <n v="0.13"/>
    <x v="0"/>
    <x v="4"/>
    <x v="8"/>
    <x v="1"/>
    <x v="0"/>
    <x v="1"/>
  </r>
  <r>
    <s v="Sale1180"/>
    <d v="2024-03-02T00:00:00"/>
    <s v="Cust1276"/>
    <x v="16"/>
    <n v="38"/>
    <x v="0"/>
    <s v="Ericshire"/>
    <x v="8"/>
    <s v="USA"/>
    <s v="Prod27"/>
    <s v="Decorative Floor Vase"/>
    <x v="3"/>
    <s v="Decor"/>
    <x v="16"/>
    <n v="317"/>
    <n v="378"/>
    <s v="Store9"/>
    <s v="Cod"/>
    <n v="1219.2570000000001"/>
    <n v="2"/>
    <n v="717"/>
    <n v="0.2"/>
    <x v="2"/>
    <x v="0"/>
    <x v="11"/>
    <x v="1"/>
    <x v="0"/>
    <x v="0"/>
  </r>
  <r>
    <s v="Sale1181"/>
    <d v="2024-02-21T00:00:00"/>
    <s v="Cust1056"/>
    <x v="2"/>
    <n v="49"/>
    <x v="1"/>
    <s v="Deborahberg"/>
    <x v="2"/>
    <s v="USA"/>
    <s v="Prod41"/>
    <s v="Yoga Exercise Mat"/>
    <x v="0"/>
    <s v="Fitness"/>
    <x v="89"/>
    <n v="313"/>
    <n v="369"/>
    <s v="Store8"/>
    <s v="Credit Card"/>
    <n v="1655.7170000000001"/>
    <n v="2"/>
    <n v="871"/>
    <n v="0.15"/>
    <x v="1"/>
    <x v="0"/>
    <x v="2"/>
    <x v="2"/>
    <x v="0"/>
    <x v="0"/>
  </r>
  <r>
    <s v="Sale1182"/>
    <d v="2024-01-30T00:00:00"/>
    <s v="Cust1453"/>
    <x v="32"/>
    <n v="62"/>
    <x v="1"/>
    <s v="Lake Carolyn"/>
    <x v="22"/>
    <s v="USA"/>
    <s v="Prod36"/>
    <s v="Women'S Summer Dress"/>
    <x v="4"/>
    <s v="Tops"/>
    <x v="14"/>
    <n v="223"/>
    <n v="154"/>
    <s v="Store7"/>
    <s v="Credit Card"/>
    <n v="422.01299999999998"/>
    <n v="1"/>
    <n v="515"/>
    <n v="0.05"/>
    <x v="2"/>
    <x v="0"/>
    <x v="4"/>
    <x v="2"/>
    <x v="0"/>
    <x v="1"/>
  </r>
  <r>
    <s v="Sale1183"/>
    <d v="2024-12-24T00:00:00"/>
    <s v="Cust1459"/>
    <x v="123"/>
    <n v="29"/>
    <x v="1"/>
    <s v="Brandontown"/>
    <x v="42"/>
    <s v="USA"/>
    <s v="Prod62"/>
    <s v="Laptop Cooling Pad"/>
    <x v="1"/>
    <s v="Computer"/>
    <x v="85"/>
    <n v="86"/>
    <n v="222"/>
    <s v="Store16"/>
    <s v="Cod"/>
    <n v="429.32159999999999"/>
    <n v="3"/>
    <n v="199"/>
    <n v="0.18"/>
    <x v="1"/>
    <x v="5"/>
    <x v="9"/>
    <x v="1"/>
    <x v="1"/>
    <x v="0"/>
  </r>
  <r>
    <s v="Sale1184"/>
    <d v="2025-06-03T00:00:00"/>
    <s v="Cust1225"/>
    <x v="218"/>
    <n v="46"/>
    <x v="1"/>
    <s v="Bethanyton"/>
    <x v="39"/>
    <s v="USA"/>
    <s v="Prod63"/>
    <s v="Organic Sunscreen Lotion"/>
    <x v="2"/>
    <s v="Skincare"/>
    <x v="81"/>
    <n v="267"/>
    <n v="458"/>
    <s v="Store3"/>
    <s v="Cod"/>
    <n v="1639.2095999999999"/>
    <n v="2"/>
    <n v="976"/>
    <n v="0.28000000000000003"/>
    <x v="0"/>
    <x v="0"/>
    <x v="0"/>
    <x v="0"/>
    <x v="0"/>
    <x v="1"/>
  </r>
  <r>
    <s v="Sale1185"/>
    <d v="2024-08-01T00:00:00"/>
    <s v="Cust1420"/>
    <x v="47"/>
    <n v="60"/>
    <x v="0"/>
    <s v="New Benjamin"/>
    <x v="29"/>
    <s v="USA"/>
    <s v="Prod15"/>
    <s v="4K Home Projector"/>
    <x v="1"/>
    <s v="Appliances"/>
    <x v="5"/>
    <n v="465"/>
    <n v="301"/>
    <s v="Store1"/>
    <s v="Credit Card"/>
    <n v="85.169700000000006"/>
    <n v="1"/>
    <n v="86"/>
    <n v="0.16"/>
    <x v="0"/>
    <x v="4"/>
    <x v="8"/>
    <x v="1"/>
    <x v="0"/>
    <x v="3"/>
  </r>
  <r>
    <s v="Sale1186"/>
    <d v="2025-08-28T00:00:00"/>
    <s v="Cust1087"/>
    <x v="97"/>
    <n v="58"/>
    <x v="1"/>
    <s v="East Jenna"/>
    <x v="42"/>
    <s v="USA"/>
    <s v="Prod54"/>
    <s v="Sports Stopwatch Pro"/>
    <x v="0"/>
    <s v="Accessories"/>
    <x v="59"/>
    <n v="435"/>
    <n v="185"/>
    <s v="Store12"/>
    <s v="Paypal"/>
    <n v="2397.4079999999999"/>
    <n v="4"/>
    <n v="705"/>
    <n v="0.01"/>
    <x v="0"/>
    <x v="9"/>
    <x v="18"/>
    <x v="2"/>
    <x v="0"/>
    <x v="3"/>
  </r>
  <r>
    <s v="Sale1187"/>
    <d v="2024-11-06T00:00:00"/>
    <s v="Cust1371"/>
    <x v="170"/>
    <n v="21"/>
    <x v="1"/>
    <s v="Port Crystal"/>
    <x v="21"/>
    <s v="USA"/>
    <s v="Prod18"/>
    <s v="Women'S Denim Jeans"/>
    <x v="4"/>
    <s v="Bottoms"/>
    <x v="97"/>
    <n v="317"/>
    <n v="343"/>
    <s v="Store12"/>
    <s v="Paypal"/>
    <n v="296.31689999999998"/>
    <n v="3"/>
    <n v="100"/>
    <n v="0.15"/>
    <x v="0"/>
    <x v="9"/>
    <x v="18"/>
    <x v="2"/>
    <x v="1"/>
    <x v="1"/>
  </r>
  <r>
    <s v="Sale1188"/>
    <d v="2024-08-26T00:00:00"/>
    <s v="Cust1209"/>
    <x v="203"/>
    <n v="50"/>
    <x v="1"/>
    <s v="Lake Josephport"/>
    <x v="17"/>
    <s v="USA"/>
    <s v="Prod34"/>
    <s v="Gaming Mechanical Keyboard"/>
    <x v="1"/>
    <s v="Computer"/>
    <x v="13"/>
    <n v="419"/>
    <n v="86"/>
    <s v="Store9"/>
    <s v="Paypal"/>
    <n v="285.96719999999999"/>
    <n v="2"/>
    <n v="166"/>
    <n v="0.01"/>
    <x v="2"/>
    <x v="0"/>
    <x v="11"/>
    <x v="1"/>
    <x v="0"/>
    <x v="1"/>
  </r>
  <r>
    <s v="Sale1189"/>
    <d v="2025-03-13T00:00:00"/>
    <s v="Cust1459"/>
    <x v="123"/>
    <n v="29"/>
    <x v="1"/>
    <s v="Brandontown"/>
    <x v="42"/>
    <s v="USA"/>
    <s v="Prod26"/>
    <s v="Wireless Bluetooth Speaker"/>
    <x v="1"/>
    <s v="Audio"/>
    <x v="33"/>
    <n v="322"/>
    <n v="213"/>
    <s v="Store5"/>
    <s v="Credit Card"/>
    <n v="304.76749999999998"/>
    <n v="1"/>
    <n v="429"/>
    <n v="0.14000000000000001"/>
    <x v="0"/>
    <x v="0"/>
    <x v="3"/>
    <x v="0"/>
    <x v="1"/>
    <x v="0"/>
  </r>
  <r>
    <s v="Sale1190"/>
    <d v="2024-06-25T00:00:00"/>
    <s v="Cust1443"/>
    <x v="13"/>
    <n v="51"/>
    <x v="0"/>
    <s v="New Donnabury"/>
    <x v="11"/>
    <s v="USA"/>
    <s v="Prod0"/>
    <s v="Brother Laser Printer"/>
    <x v="1"/>
    <s v="Computer"/>
    <x v="90"/>
    <n v="112"/>
    <n v="416"/>
    <s v="Store9"/>
    <s v="Credit Card"/>
    <n v="767.48159999999996"/>
    <n v="2"/>
    <n v="540"/>
    <n v="0.28999999999999998"/>
    <x v="2"/>
    <x v="0"/>
    <x v="11"/>
    <x v="1"/>
    <x v="0"/>
    <x v="2"/>
  </r>
  <r>
    <s v="Sale1191"/>
    <d v="2025-10-06T00:00:00"/>
    <s v="Cust1269"/>
    <x v="59"/>
    <n v="45"/>
    <x v="1"/>
    <s v="Emilytown"/>
    <x v="24"/>
    <s v="USA"/>
    <s v="Prod59"/>
    <s v="Men'S Hair Styling Gel"/>
    <x v="2"/>
    <s v="Haircare"/>
    <x v="4"/>
    <n v="17"/>
    <n v="399"/>
    <s v="Store14"/>
    <s v="Paypal"/>
    <n v="1147.4495999999999"/>
    <n v="2"/>
    <n v="580"/>
    <n v="0.28999999999999998"/>
    <x v="2"/>
    <x v="3"/>
    <x v="7"/>
    <x v="0"/>
    <x v="0"/>
    <x v="2"/>
  </r>
  <r>
    <s v="Sale1192"/>
    <d v="2024-11-26T00:00:00"/>
    <s v="Cust1026"/>
    <x v="337"/>
    <n v="18"/>
    <x v="1"/>
    <s v="East Michellemouth"/>
    <x v="6"/>
    <s v="USA"/>
    <s v="Prod69"/>
    <s v="Men'S Sports Shorts"/>
    <x v="4"/>
    <s v="Bottoms"/>
    <x v="20"/>
    <n v="218"/>
    <n v="224"/>
    <s v="Store17"/>
    <s v="Paypal"/>
    <n v="1776.3743999999999"/>
    <n v="4"/>
    <n v="478"/>
    <n v="0.01"/>
    <x v="0"/>
    <x v="1"/>
    <x v="1"/>
    <x v="1"/>
    <x v="2"/>
    <x v="0"/>
  </r>
  <r>
    <s v="Sale1193"/>
    <d v="2025-02-17T00:00:00"/>
    <s v="Cust1259"/>
    <x v="413"/>
    <n v="32"/>
    <x v="1"/>
    <s v="South Kathrynmouth"/>
    <x v="15"/>
    <s v="USA"/>
    <s v="Prod91"/>
    <s v="Women'S High Heels"/>
    <x v="4"/>
    <s v="Footwear"/>
    <x v="52"/>
    <n v="438"/>
    <n v="496"/>
    <s v="Store6"/>
    <s v="Credit Card"/>
    <n v="545.80499999999995"/>
    <n v="3"/>
    <n v="243"/>
    <n v="7.0000000000000007E-2"/>
    <x v="3"/>
    <x v="0"/>
    <x v="16"/>
    <x v="2"/>
    <x v="0"/>
    <x v="2"/>
  </r>
  <r>
    <s v="Sale1194"/>
    <d v="2023-11-20T00:00:00"/>
    <s v="Cust1367"/>
    <x v="54"/>
    <n v="51"/>
    <x v="0"/>
    <s v="Kaufmanfurt"/>
    <x v="31"/>
    <s v="USA"/>
    <s v="Prod26"/>
    <s v="Wireless Bluetooth Speaker"/>
    <x v="1"/>
    <s v="Audio"/>
    <x v="33"/>
    <n v="322"/>
    <n v="213"/>
    <s v="Store17"/>
    <s v="Paypal"/>
    <n v="945.12599999999998"/>
    <n v="2"/>
    <n v="519"/>
    <n v="0.25"/>
    <x v="0"/>
    <x v="1"/>
    <x v="1"/>
    <x v="1"/>
    <x v="0"/>
    <x v="3"/>
  </r>
  <r>
    <s v="Sale1195"/>
    <d v="2025-01-27T00:00:00"/>
    <s v="Cust1491"/>
    <x v="352"/>
    <n v="52"/>
    <x v="1"/>
    <s v="Kellyberg"/>
    <x v="34"/>
    <s v="USA"/>
    <s v="Prod94"/>
    <s v="Vitamin E Body Lotion"/>
    <x v="2"/>
    <s v="Skincare"/>
    <x v="32"/>
    <n v="358"/>
    <n v="213"/>
    <s v="Store11"/>
    <s v="Cod"/>
    <n v="2232.5688"/>
    <n v="3"/>
    <n v="846"/>
    <n v="0.09"/>
    <x v="2"/>
    <x v="10"/>
    <x v="19"/>
    <x v="2"/>
    <x v="0"/>
    <x v="0"/>
  </r>
  <r>
    <s v="Sale1196"/>
    <d v="2024-04-13T00:00:00"/>
    <s v="Cust1305"/>
    <x v="426"/>
    <n v="64"/>
    <x v="0"/>
    <s v="West Joseph"/>
    <x v="7"/>
    <s v="USA"/>
    <s v="Prod55"/>
    <s v="Ceramic Plant Pot"/>
    <x v="3"/>
    <s v="Decor"/>
    <x v="76"/>
    <n v="82"/>
    <n v="275"/>
    <s v="Store16"/>
    <s v="Paypal"/>
    <n v="2971.0295999999998"/>
    <n v="4"/>
    <n v="750"/>
    <n v="0.12"/>
    <x v="1"/>
    <x v="5"/>
    <x v="9"/>
    <x v="1"/>
    <x v="0"/>
    <x v="1"/>
  </r>
  <r>
    <s v="Sale1197"/>
    <d v="2024-03-31T00:00:00"/>
    <s v="Cust1332"/>
    <x v="237"/>
    <n v="34"/>
    <x v="1"/>
    <s v="New Paulstad"/>
    <x v="22"/>
    <s v="USA"/>
    <s v="Prod92"/>
    <s v="Microwave Oven"/>
    <x v="3"/>
    <s v="Appliances"/>
    <x v="80"/>
    <n v="447"/>
    <n v="191"/>
    <s v="Store12"/>
    <s v="Credit Card"/>
    <n v="942.01599999999996"/>
    <n v="4"/>
    <n v="294"/>
    <n v="0.01"/>
    <x v="0"/>
    <x v="9"/>
    <x v="18"/>
    <x v="2"/>
    <x v="0"/>
    <x v="3"/>
  </r>
  <r>
    <s v="Sale1198"/>
    <d v="2025-09-19T00:00:00"/>
    <s v="Cust1097"/>
    <x v="89"/>
    <n v="36"/>
    <x v="0"/>
    <s v="Lake Thomas"/>
    <x v="34"/>
    <s v="USA"/>
    <s v="Prod96"/>
    <s v="Women'S Formal Blazer"/>
    <x v="4"/>
    <s v="Outerwear"/>
    <x v="99"/>
    <n v="358"/>
    <n v="143"/>
    <s v="Store2"/>
    <s v="Paypal"/>
    <n v="1628.0208"/>
    <n v="3"/>
    <n v="584"/>
    <n v="0.2"/>
    <x v="2"/>
    <x v="0"/>
    <x v="17"/>
    <x v="0"/>
    <x v="0"/>
    <x v="2"/>
  </r>
  <r>
    <s v="Sale1199"/>
    <d v="2024-06-10T00:00:00"/>
    <s v="Cust1470"/>
    <x v="44"/>
    <n v="21"/>
    <x v="1"/>
    <s v="Kanebury"/>
    <x v="21"/>
    <s v="USA"/>
    <s v="Prod89"/>
    <s v="Face Foundation Kit"/>
    <x v="2"/>
    <s v="Makeup"/>
    <x v="41"/>
    <n v="183"/>
    <n v="457"/>
    <s v="Store16"/>
    <s v="Cod"/>
    <n v="889.30799999999999"/>
    <n v="2"/>
    <n v="635"/>
    <n v="7.0000000000000007E-2"/>
    <x v="1"/>
    <x v="5"/>
    <x v="9"/>
    <x v="1"/>
    <x v="1"/>
    <x v="0"/>
  </r>
  <r>
    <s v="Sale1200"/>
    <d v="2024-01-22T00:00:00"/>
    <s v="Cust1428"/>
    <x v="154"/>
    <n v="27"/>
    <x v="1"/>
    <s v="Hartmouth"/>
    <x v="38"/>
    <s v="USA"/>
    <s v="Prod66"/>
    <s v="Women'S Hair Dryer Brush"/>
    <x v="2"/>
    <s v="Haircare"/>
    <x v="73"/>
    <n v="340"/>
    <n v="177"/>
    <s v="Store2"/>
    <s v="Cod"/>
    <n v="661.7595"/>
    <n v="1"/>
    <n v="744"/>
    <n v="0.3"/>
    <x v="2"/>
    <x v="0"/>
    <x v="17"/>
    <x v="0"/>
    <x v="1"/>
    <x v="3"/>
  </r>
  <r>
    <s v="Sale1201"/>
    <d v="2024-03-26T00:00:00"/>
    <s v="Cust1101"/>
    <x v="209"/>
    <n v="29"/>
    <x v="0"/>
    <s v="Singletonmouth"/>
    <x v="39"/>
    <s v="USA"/>
    <s v="Prod44"/>
    <s v="Adjustable Jump Rope"/>
    <x v="0"/>
    <s v="Fitness"/>
    <x v="38"/>
    <n v="167"/>
    <n v="316"/>
    <s v="Store3"/>
    <s v="Credit Card"/>
    <n v="1845.9659999999999"/>
    <n v="4"/>
    <n v="530"/>
    <n v="0.11"/>
    <x v="0"/>
    <x v="0"/>
    <x v="0"/>
    <x v="0"/>
    <x v="1"/>
    <x v="0"/>
  </r>
  <r>
    <s v="Sale1202"/>
    <d v="2024-03-20T00:00:00"/>
    <s v="Cust1264"/>
    <x v="104"/>
    <n v="25"/>
    <x v="0"/>
    <s v="Grahamfurt"/>
    <x v="0"/>
    <s v="USA"/>
    <s v="Prod66"/>
    <s v="Women'S Hair Dryer Brush"/>
    <x v="2"/>
    <s v="Haircare"/>
    <x v="73"/>
    <n v="340"/>
    <n v="177"/>
    <s v="Store9"/>
    <s v="Cod"/>
    <n v="1828.1120000000001"/>
    <n v="2"/>
    <n v="972"/>
    <n v="0.13"/>
    <x v="2"/>
    <x v="0"/>
    <x v="11"/>
    <x v="1"/>
    <x v="1"/>
    <x v="0"/>
  </r>
  <r>
    <s v="Sale1203"/>
    <d v="2025-05-20T00:00:00"/>
    <s v="Cust1378"/>
    <x v="73"/>
    <n v="44"/>
    <x v="1"/>
    <s v="Fischerborough"/>
    <x v="37"/>
    <s v="USA"/>
    <s v="Prod15"/>
    <s v="4K Home Projector"/>
    <x v="1"/>
    <s v="Appliances"/>
    <x v="5"/>
    <n v="465"/>
    <n v="301"/>
    <s v="Store18"/>
    <s v="Cod"/>
    <n v="593.79"/>
    <n v="3"/>
    <n v="198"/>
    <n v="0.06"/>
    <x v="3"/>
    <x v="8"/>
    <x v="14"/>
    <x v="1"/>
    <x v="0"/>
    <x v="3"/>
  </r>
  <r>
    <s v="Sale1204"/>
    <d v="2024-10-10T00:00:00"/>
    <s v="Cust1342"/>
    <x v="393"/>
    <n v="30"/>
    <x v="1"/>
    <s v="Amandaborough"/>
    <x v="40"/>
    <s v="USA"/>
    <s v="Prod87"/>
    <s v="Led Bedside Lamp"/>
    <x v="3"/>
    <s v="Lighting"/>
    <x v="72"/>
    <n v="371"/>
    <n v="220"/>
    <s v="Store11"/>
    <s v="Paypal"/>
    <n v="1900.1135999999999"/>
    <n v="4"/>
    <n v="566"/>
    <n v="0"/>
    <x v="2"/>
    <x v="10"/>
    <x v="19"/>
    <x v="2"/>
    <x v="0"/>
    <x v="3"/>
  </r>
  <r>
    <s v="Sale1205"/>
    <d v="2024-10-01T00:00:00"/>
    <s v="Cust1400"/>
    <x v="451"/>
    <n v="57"/>
    <x v="1"/>
    <s v="Bookertown"/>
    <x v="15"/>
    <s v="USA"/>
    <s v="Prod39"/>
    <s v="Portable Power Bank"/>
    <x v="1"/>
    <s v="Mobile"/>
    <x v="11"/>
    <n v="326"/>
    <n v="301"/>
    <s v="Store4"/>
    <s v="Cod"/>
    <n v="2950.14"/>
    <n v="4"/>
    <n v="983"/>
    <n v="0.16"/>
    <x v="2"/>
    <x v="0"/>
    <x v="5"/>
    <x v="2"/>
    <x v="0"/>
    <x v="1"/>
  </r>
  <r>
    <s v="Sale1206"/>
    <d v="2023-11-22T00:00:00"/>
    <s v="Cust1234"/>
    <x v="240"/>
    <n v="43"/>
    <x v="1"/>
    <s v="Lake Mark"/>
    <x v="32"/>
    <s v="USA"/>
    <s v="Prod99"/>
    <s v="Stainless Steel Cookware Set"/>
    <x v="3"/>
    <s v="Kitchen"/>
    <x v="8"/>
    <n v="201"/>
    <n v="146"/>
    <s v="Store9"/>
    <s v="Credit Card"/>
    <n v="821.35159999999996"/>
    <n v="1"/>
    <n v="955"/>
    <n v="0.25"/>
    <x v="2"/>
    <x v="0"/>
    <x v="11"/>
    <x v="1"/>
    <x v="0"/>
    <x v="0"/>
  </r>
  <r>
    <s v="Sale1207"/>
    <d v="2025-02-05T00:00:00"/>
    <s v="Cust1352"/>
    <x v="314"/>
    <n v="52"/>
    <x v="1"/>
    <s v="Port Saramouth"/>
    <x v="18"/>
    <s v="USA"/>
    <s v="Prod59"/>
    <s v="Men'S Hair Styling Gel"/>
    <x v="2"/>
    <s v="Haircare"/>
    <x v="4"/>
    <n v="17"/>
    <n v="399"/>
    <s v="Store15"/>
    <s v="Paypal"/>
    <n v="1756.5324000000001"/>
    <n v="3"/>
    <n v="597"/>
    <n v="0.14000000000000001"/>
    <x v="0"/>
    <x v="6"/>
    <x v="10"/>
    <x v="1"/>
    <x v="0"/>
    <x v="2"/>
  </r>
  <r>
    <s v="Sale1208"/>
    <d v="2024-06-03T00:00:00"/>
    <s v="Cust1317"/>
    <x v="350"/>
    <n v="64"/>
    <x v="1"/>
    <s v="Richardsport"/>
    <x v="21"/>
    <s v="USA"/>
    <s v="Prod8"/>
    <s v="Wireless Bluetooth Earbuds"/>
    <x v="1"/>
    <s v="Audio"/>
    <x v="67"/>
    <n v="439"/>
    <n v="142"/>
    <s v="Store16"/>
    <s v="Cod"/>
    <n v="1568.943"/>
    <n v="3"/>
    <n v="581"/>
    <n v="0.02"/>
    <x v="1"/>
    <x v="5"/>
    <x v="9"/>
    <x v="1"/>
    <x v="0"/>
    <x v="0"/>
  </r>
  <r>
    <s v="Sale1209"/>
    <d v="2025-07-24T00:00:00"/>
    <s v="Cust1054"/>
    <x v="75"/>
    <n v="24"/>
    <x v="0"/>
    <s v="Christopherland"/>
    <x v="15"/>
    <s v="USA"/>
    <s v="Prod30"/>
    <s v="Stainless Steel Cutlery Set"/>
    <x v="3"/>
    <s v="Kitchen"/>
    <x v="37"/>
    <n v="20"/>
    <n v="57"/>
    <s v="Store4"/>
    <s v="Paypal"/>
    <n v="548.06200000000001"/>
    <n v="4"/>
    <n v="154"/>
    <n v="0.1"/>
    <x v="2"/>
    <x v="0"/>
    <x v="5"/>
    <x v="2"/>
    <x v="1"/>
    <x v="1"/>
  </r>
  <r>
    <s v="Sale1210"/>
    <d v="2024-08-26T00:00:00"/>
    <s v="Cust1081"/>
    <x v="149"/>
    <n v="34"/>
    <x v="1"/>
    <s v="South David"/>
    <x v="28"/>
    <s v="USA"/>
    <s v="Prod36"/>
    <s v="Women'S Summer Dress"/>
    <x v="4"/>
    <s v="Tops"/>
    <x v="14"/>
    <n v="223"/>
    <n v="154"/>
    <s v="Store8"/>
    <s v="Cod"/>
    <n v="954.06079999999997"/>
    <n v="4"/>
    <n v="271"/>
    <n v="0.11"/>
    <x v="1"/>
    <x v="0"/>
    <x v="2"/>
    <x v="2"/>
    <x v="0"/>
    <x v="1"/>
  </r>
  <r>
    <s v="Sale1211"/>
    <d v="2024-09-23T00:00:00"/>
    <s v="Cust1015"/>
    <x v="268"/>
    <n v="49"/>
    <x v="1"/>
    <s v="Lawsonhaven"/>
    <x v="7"/>
    <s v="USA"/>
    <s v="Prod35"/>
    <s v="Bedroom Table Lamp"/>
    <x v="3"/>
    <s v="Lighting"/>
    <x v="68"/>
    <n v="382"/>
    <n v="329"/>
    <s v="Store6"/>
    <s v="Paypal"/>
    <n v="1194.9028000000001"/>
    <n v="4"/>
    <n v="328"/>
    <n v="0.12"/>
    <x v="3"/>
    <x v="0"/>
    <x v="16"/>
    <x v="2"/>
    <x v="0"/>
    <x v="1"/>
  </r>
  <r>
    <s v="Sale1212"/>
    <d v="2024-06-29T00:00:00"/>
    <s v="Cust1494"/>
    <x v="186"/>
    <n v="21"/>
    <x v="0"/>
    <s v="Port Cheryl"/>
    <x v="11"/>
    <s v="USA"/>
    <s v="Prod17"/>
    <s v="Soccer Training Cone Set"/>
    <x v="0"/>
    <s v="Accessories"/>
    <x v="53"/>
    <n v="145"/>
    <n v="367"/>
    <s v="Store14"/>
    <s v="Paypal"/>
    <n v="3220.3444"/>
    <n v="4"/>
    <n v="885"/>
    <n v="0.09"/>
    <x v="2"/>
    <x v="3"/>
    <x v="7"/>
    <x v="0"/>
    <x v="1"/>
    <x v="0"/>
  </r>
  <r>
    <s v="Sale1213"/>
    <d v="2025-06-01T00:00:00"/>
    <s v="Cust1249"/>
    <x v="432"/>
    <n v="41"/>
    <x v="1"/>
    <s v="Garciamouth"/>
    <x v="14"/>
    <s v="USA"/>
    <s v="Prod72"/>
    <s v="Professional Jump Rope"/>
    <x v="0"/>
    <s v="Fitness"/>
    <x v="18"/>
    <n v="478"/>
    <n v="300"/>
    <s v="Store4"/>
    <s v="Credit Card"/>
    <n v="40.976100000000002"/>
    <n v="1"/>
    <n v="41"/>
    <n v="0.09"/>
    <x v="2"/>
    <x v="0"/>
    <x v="5"/>
    <x v="2"/>
    <x v="0"/>
    <x v="0"/>
  </r>
  <r>
    <s v="Sale1214"/>
    <d v="2025-05-06T00:00:00"/>
    <s v="Cust1165"/>
    <x v="254"/>
    <n v="47"/>
    <x v="1"/>
    <s v="Carolview"/>
    <x v="49"/>
    <s v="USA"/>
    <s v="Prod57"/>
    <s v="Foam Roller"/>
    <x v="0"/>
    <s v="Fitness"/>
    <x v="71"/>
    <n v="31"/>
    <n v="138"/>
    <s v="Store9"/>
    <s v="Credit Card"/>
    <n v="189.61760000000001"/>
    <n v="4"/>
    <n v="64"/>
    <n v="0.01"/>
    <x v="2"/>
    <x v="0"/>
    <x v="11"/>
    <x v="1"/>
    <x v="0"/>
    <x v="1"/>
  </r>
  <r>
    <s v="Sale1215"/>
    <d v="2025-07-11T00:00:00"/>
    <s v="Cust1346"/>
    <x v="3"/>
    <n v="58"/>
    <x v="1"/>
    <s v="Port Crystalberg"/>
    <x v="3"/>
    <s v="USA"/>
    <s v="Prod46"/>
    <s v="Men'S Winter Jacket"/>
    <x v="4"/>
    <s v="Outerwear"/>
    <x v="54"/>
    <n v="167"/>
    <n v="296"/>
    <s v="Store9"/>
    <s v="Credit Card"/>
    <n v="264.91500000000002"/>
    <n v="2"/>
    <n v="152"/>
    <n v="0.26"/>
    <x v="2"/>
    <x v="0"/>
    <x v="11"/>
    <x v="1"/>
    <x v="0"/>
    <x v="1"/>
  </r>
  <r>
    <s v="Sale1216"/>
    <d v="2023-12-21T00:00:00"/>
    <s v="Cust1100"/>
    <x v="321"/>
    <n v="53"/>
    <x v="1"/>
    <s v="North Codyport"/>
    <x v="11"/>
    <s v="USA"/>
    <s v="Prod13"/>
    <s v="Usb-C Fast Charger"/>
    <x v="1"/>
    <s v="Accessories"/>
    <x v="26"/>
    <n v="242"/>
    <n v="453"/>
    <s v="Store19"/>
    <s v="Credit Card"/>
    <n v="1369.1215999999999"/>
    <n v="2"/>
    <n v="889"/>
    <n v="0.13"/>
    <x v="3"/>
    <x v="0"/>
    <x v="12"/>
    <x v="2"/>
    <x v="0"/>
    <x v="1"/>
  </r>
  <r>
    <s v="Sale1217"/>
    <d v="2024-01-31T00:00:00"/>
    <s v="Cust1161"/>
    <x v="260"/>
    <n v="18"/>
    <x v="1"/>
    <s v="Hessmouth"/>
    <x v="28"/>
    <s v="USA"/>
    <s v="Prod37"/>
    <s v="Men'S Casual Sneakers"/>
    <x v="4"/>
    <s v="Footwear"/>
    <x v="92"/>
    <n v="353"/>
    <n v="214"/>
    <s v="Store10"/>
    <s v="Paypal"/>
    <n v="331.17"/>
    <n v="3"/>
    <n v="145"/>
    <n v="0.23"/>
    <x v="3"/>
    <x v="4"/>
    <x v="15"/>
    <x v="2"/>
    <x v="2"/>
    <x v="2"/>
  </r>
  <r>
    <s v="Sale1218"/>
    <d v="2024-09-25T00:00:00"/>
    <s v="Cust1056"/>
    <x v="2"/>
    <n v="49"/>
    <x v="1"/>
    <s v="Deborahberg"/>
    <x v="2"/>
    <s v="USA"/>
    <s v="Prod88"/>
    <s v="Sports Wrist Sweatbands"/>
    <x v="0"/>
    <s v="Accessories"/>
    <x v="12"/>
    <n v="131"/>
    <n v="232"/>
    <s v="Store2"/>
    <s v="Cod"/>
    <n v="1275.799"/>
    <n v="2"/>
    <n v="898"/>
    <n v="0.24"/>
    <x v="2"/>
    <x v="0"/>
    <x v="17"/>
    <x v="0"/>
    <x v="0"/>
    <x v="0"/>
  </r>
  <r>
    <s v="Sale1219"/>
    <d v="2025-09-05T00:00:00"/>
    <s v="Cust1030"/>
    <x v="452"/>
    <n v="64"/>
    <x v="1"/>
    <s v="Amybury"/>
    <x v="2"/>
    <s v="USA"/>
    <s v="Prod35"/>
    <s v="Bedroom Table Lamp"/>
    <x v="3"/>
    <s v="Lighting"/>
    <x v="68"/>
    <n v="382"/>
    <n v="329"/>
    <s v="Store15"/>
    <s v="Credit Card"/>
    <n v="1926.15"/>
    <n v="4"/>
    <n v="642"/>
    <n v="0.28999999999999998"/>
    <x v="0"/>
    <x v="6"/>
    <x v="10"/>
    <x v="1"/>
    <x v="0"/>
    <x v="3"/>
  </r>
  <r>
    <s v="Sale1220"/>
    <d v="2024-08-27T00:00:00"/>
    <s v="Cust1313"/>
    <x v="453"/>
    <n v="62"/>
    <x v="0"/>
    <s v="Brownburgh"/>
    <x v="33"/>
    <s v="USA"/>
    <s v="Prod84"/>
    <s v="Wooden Bookshelf"/>
    <x v="3"/>
    <s v="Furniture"/>
    <x v="94"/>
    <n v="388"/>
    <n v="208"/>
    <s v="Store7"/>
    <s v="Credit Card"/>
    <n v="1370.5232000000001"/>
    <n v="4"/>
    <n v="451"/>
    <n v="0.25"/>
    <x v="2"/>
    <x v="0"/>
    <x v="4"/>
    <x v="2"/>
    <x v="0"/>
    <x v="1"/>
  </r>
  <r>
    <s v="Sale1221"/>
    <d v="2023-10-17T00:00:00"/>
    <s v="Cust1010"/>
    <x v="80"/>
    <n v="53"/>
    <x v="0"/>
    <s v="Port Michaelburgh"/>
    <x v="2"/>
    <s v="USA"/>
    <s v="Prod52"/>
    <s v="Rugby Ball"/>
    <x v="0"/>
    <s v="Team Sports"/>
    <x v="40"/>
    <n v="212"/>
    <n v="82"/>
    <s v="Store19"/>
    <s v="Cod"/>
    <n v="679.18619999999999"/>
    <n v="2"/>
    <n v="441"/>
    <n v="0.24"/>
    <x v="3"/>
    <x v="0"/>
    <x v="12"/>
    <x v="2"/>
    <x v="0"/>
    <x v="3"/>
  </r>
  <r>
    <s v="Sale1222"/>
    <d v="2024-04-02T00:00:00"/>
    <s v="Cust1082"/>
    <x v="195"/>
    <n v="53"/>
    <x v="0"/>
    <s v="Leburgh"/>
    <x v="26"/>
    <s v="USA"/>
    <s v="Prod25"/>
    <s v="Women'S Scarf Set"/>
    <x v="4"/>
    <s v="Accessories"/>
    <x v="60"/>
    <n v="174"/>
    <n v="268"/>
    <s v="Store2"/>
    <s v="Paypal"/>
    <n v="1053.7551000000001"/>
    <n v="3"/>
    <n v="378"/>
    <n v="0.23"/>
    <x v="2"/>
    <x v="0"/>
    <x v="17"/>
    <x v="0"/>
    <x v="0"/>
    <x v="3"/>
  </r>
  <r>
    <s v="Sale1223"/>
    <d v="2024-05-04T00:00:00"/>
    <s v="Cust1160"/>
    <x v="316"/>
    <n v="41"/>
    <x v="1"/>
    <s v="New Juliemouth"/>
    <x v="29"/>
    <s v="USA"/>
    <s v="Prod10"/>
    <s v="Ceramic Kitchen Bowl Set"/>
    <x v="3"/>
    <s v="Kitchen"/>
    <x v="31"/>
    <n v="299"/>
    <n v="308"/>
    <s v="Store7"/>
    <s v="Credit Card"/>
    <n v="333.85090000000002"/>
    <n v="1"/>
    <n v="457"/>
    <n v="7.0000000000000007E-2"/>
    <x v="2"/>
    <x v="0"/>
    <x v="4"/>
    <x v="2"/>
    <x v="0"/>
    <x v="1"/>
  </r>
  <r>
    <s v="Sale1224"/>
    <d v="2025-08-11T00:00:00"/>
    <s v="Cust1244"/>
    <x v="84"/>
    <n v="19"/>
    <x v="0"/>
    <s v="West Julia"/>
    <x v="39"/>
    <s v="USA"/>
    <s v="Prod76"/>
    <s v="Wireless Mouse"/>
    <x v="1"/>
    <s v="Computer"/>
    <x v="3"/>
    <n v="393"/>
    <n v="320"/>
    <s v="Store6"/>
    <s v="Credit Card"/>
    <n v="819.71759999999995"/>
    <n v="4"/>
    <n v="218"/>
    <n v="0.27"/>
    <x v="3"/>
    <x v="0"/>
    <x v="16"/>
    <x v="2"/>
    <x v="1"/>
    <x v="3"/>
  </r>
  <r>
    <s v="Sale1225"/>
    <d v="2025-10-03T00:00:00"/>
    <s v="Cust1218"/>
    <x v="34"/>
    <n v="46"/>
    <x v="0"/>
    <s v="Edwardland"/>
    <x v="24"/>
    <s v="USA"/>
    <s v="Prod92"/>
    <s v="Microwave Oven"/>
    <x v="3"/>
    <s v="Appliances"/>
    <x v="80"/>
    <n v="447"/>
    <n v="191"/>
    <s v="Store18"/>
    <s v="Credit Card"/>
    <n v="1187.8979999999999"/>
    <n v="2"/>
    <n v="683"/>
    <n v="0.06"/>
    <x v="3"/>
    <x v="8"/>
    <x v="14"/>
    <x v="1"/>
    <x v="0"/>
    <x v="1"/>
  </r>
  <r>
    <s v="Sale1226"/>
    <d v="2024-02-23T00:00:00"/>
    <s v="Cust1323"/>
    <x v="161"/>
    <n v="64"/>
    <x v="1"/>
    <s v="Whiteport"/>
    <x v="29"/>
    <s v="USA"/>
    <s v="Prod19"/>
    <s v="Knee Support Brace"/>
    <x v="0"/>
    <s v="Equipment"/>
    <x v="46"/>
    <n v="21"/>
    <n v="65"/>
    <s v="Store18"/>
    <s v="Paypal"/>
    <n v="2093.6736000000001"/>
    <n v="3"/>
    <n v="727"/>
    <n v="0.13"/>
    <x v="3"/>
    <x v="8"/>
    <x v="14"/>
    <x v="1"/>
    <x v="0"/>
    <x v="1"/>
  </r>
  <r>
    <s v="Sale1227"/>
    <d v="2025-01-24T00:00:00"/>
    <s v="Cust1408"/>
    <x v="55"/>
    <n v="36"/>
    <x v="0"/>
    <s v="Port Joshuaville"/>
    <x v="19"/>
    <s v="USA"/>
    <s v="Prod59"/>
    <s v="Men'S Hair Styling Gel"/>
    <x v="2"/>
    <s v="Haircare"/>
    <x v="4"/>
    <n v="17"/>
    <n v="399"/>
    <s v="Store9"/>
    <s v="Credit Card"/>
    <n v="202.9836"/>
    <n v="2"/>
    <n v="108"/>
    <n v="0.04"/>
    <x v="2"/>
    <x v="0"/>
    <x v="11"/>
    <x v="1"/>
    <x v="0"/>
    <x v="0"/>
  </r>
  <r>
    <s v="Sale1228"/>
    <d v="2025-05-08T00:00:00"/>
    <s v="Cust1007"/>
    <x v="68"/>
    <n v="29"/>
    <x v="1"/>
    <s v="West Pamelafurt"/>
    <x v="35"/>
    <s v="USA"/>
    <s v="Prod5"/>
    <s v="Men'S Leather Belt"/>
    <x v="4"/>
    <s v="Accessories"/>
    <x v="23"/>
    <n v="261"/>
    <n v="59"/>
    <s v="Store14"/>
    <s v="Cod"/>
    <n v="32.659199999999998"/>
    <n v="1"/>
    <n v="39"/>
    <n v="0.06"/>
    <x v="2"/>
    <x v="3"/>
    <x v="7"/>
    <x v="0"/>
    <x v="1"/>
    <x v="3"/>
  </r>
  <r>
    <s v="Sale1229"/>
    <d v="2025-06-15T00:00:00"/>
    <s v="Cust1078"/>
    <x v="415"/>
    <n v="21"/>
    <x v="0"/>
    <s v="North Scottport"/>
    <x v="45"/>
    <s v="USA"/>
    <s v="Prod16"/>
    <s v="Beard Grooming Kit"/>
    <x v="2"/>
    <s v="Grooming"/>
    <x v="30"/>
    <n v="337"/>
    <n v="256"/>
    <s v="Store17"/>
    <s v="Cod"/>
    <n v="1031.7507000000001"/>
    <n v="3"/>
    <n v="484"/>
    <n v="0.16"/>
    <x v="0"/>
    <x v="1"/>
    <x v="1"/>
    <x v="1"/>
    <x v="1"/>
    <x v="0"/>
  </r>
  <r>
    <s v="Sale1230"/>
    <d v="2024-10-07T00:00:00"/>
    <s v="Cust1018"/>
    <x v="454"/>
    <n v="43"/>
    <x v="0"/>
    <s v="South William"/>
    <x v="32"/>
    <s v="USA"/>
    <s v="Prod80"/>
    <s v="Wall-Mounted Spice Rack"/>
    <x v="3"/>
    <s v="Kitchen"/>
    <x v="61"/>
    <n v="143"/>
    <n v="58"/>
    <s v="Store15"/>
    <s v="Cod"/>
    <n v="1746.712"/>
    <n v="2"/>
    <n v="949"/>
    <n v="0.28999999999999998"/>
    <x v="0"/>
    <x v="6"/>
    <x v="10"/>
    <x v="1"/>
    <x v="0"/>
    <x v="4"/>
  </r>
  <r>
    <s v="Sale1231"/>
    <d v="2023-11-29T00:00:00"/>
    <s v="Cust1433"/>
    <x v="206"/>
    <n v="51"/>
    <x v="1"/>
    <s v="Williamsberg"/>
    <x v="14"/>
    <s v="USA"/>
    <s v="Prod71"/>
    <s v="Hair Repair Oil Treatment"/>
    <x v="2"/>
    <s v="Haircare"/>
    <x v="51"/>
    <n v="214"/>
    <n v="383"/>
    <s v="Store6"/>
    <s v="Credit Card"/>
    <n v="1754.94"/>
    <n v="3"/>
    <n v="665"/>
    <n v="0.08"/>
    <x v="3"/>
    <x v="0"/>
    <x v="16"/>
    <x v="2"/>
    <x v="0"/>
    <x v="2"/>
  </r>
  <r>
    <s v="Sale1232"/>
    <d v="2025-03-24T00:00:00"/>
    <s v="Cust1282"/>
    <x v="204"/>
    <n v="46"/>
    <x v="1"/>
    <s v="Spencermouth"/>
    <x v="19"/>
    <s v="USA"/>
    <s v="Prod70"/>
    <s v="Kitchen Storage Rack"/>
    <x v="3"/>
    <s v="Storage"/>
    <x v="7"/>
    <n v="138"/>
    <n v="89"/>
    <s v="Store17"/>
    <s v="Paypal"/>
    <n v="530.21159999999998"/>
    <n v="3"/>
    <n v="190"/>
    <n v="0.12"/>
    <x v="0"/>
    <x v="1"/>
    <x v="1"/>
    <x v="1"/>
    <x v="0"/>
    <x v="0"/>
  </r>
  <r>
    <s v="Sale1233"/>
    <d v="2025-07-31T00:00:00"/>
    <s v="Cust1277"/>
    <x v="106"/>
    <n v="22"/>
    <x v="1"/>
    <s v="Lake Nicole"/>
    <x v="44"/>
    <s v="USA"/>
    <s v="Prod7"/>
    <s v="Led Table Lamp"/>
    <x v="3"/>
    <s v="Lighting"/>
    <x v="84"/>
    <n v="219"/>
    <n v="170"/>
    <s v="Store15"/>
    <s v="Cod"/>
    <n v="2035.854"/>
    <n v="3"/>
    <n v="754"/>
    <n v="7.0000000000000007E-2"/>
    <x v="0"/>
    <x v="6"/>
    <x v="10"/>
    <x v="1"/>
    <x v="1"/>
    <x v="1"/>
  </r>
  <r>
    <s v="Sale1234"/>
    <d v="2024-08-22T00:00:00"/>
    <s v="Cust1384"/>
    <x v="302"/>
    <n v="52"/>
    <x v="1"/>
    <s v="North Michael"/>
    <x v="9"/>
    <s v="USA"/>
    <s v="Prod34"/>
    <s v="Gaming Mechanical Keyboard"/>
    <x v="1"/>
    <s v="Computer"/>
    <x v="13"/>
    <n v="419"/>
    <n v="86"/>
    <s v="Store12"/>
    <s v="Cod"/>
    <n v="361.45920000000001"/>
    <n v="4"/>
    <n v="94"/>
    <n v="0.1"/>
    <x v="0"/>
    <x v="9"/>
    <x v="18"/>
    <x v="2"/>
    <x v="0"/>
    <x v="3"/>
  </r>
  <r>
    <s v="Sale1235"/>
    <d v="2024-07-16T00:00:00"/>
    <s v="Cust1468"/>
    <x v="227"/>
    <n v="45"/>
    <x v="0"/>
    <s v="Bergermouth"/>
    <x v="1"/>
    <s v="USA"/>
    <s v="Prod1"/>
    <s v="Men'S Graphic T-Shirt"/>
    <x v="4"/>
    <s v="Tops"/>
    <x v="55"/>
    <n v="343"/>
    <n v="181"/>
    <s v="Store15"/>
    <s v="Paypal"/>
    <n v="953.45100000000002"/>
    <n v="3"/>
    <n v="402"/>
    <n v="0.04"/>
    <x v="0"/>
    <x v="6"/>
    <x v="10"/>
    <x v="1"/>
    <x v="0"/>
    <x v="3"/>
  </r>
  <r>
    <s v="Sale1236"/>
    <d v="2025-09-08T00:00:00"/>
    <s v="Cust1239"/>
    <x v="19"/>
    <n v="58"/>
    <x v="1"/>
    <s v="Zamoraborough"/>
    <x v="8"/>
    <s v="USA"/>
    <s v="Prod86"/>
    <s v="Kitchen Cutting Board"/>
    <x v="3"/>
    <s v="Kitchen"/>
    <x v="56"/>
    <n v="176"/>
    <n v="82"/>
    <s v="Store7"/>
    <s v="Cod"/>
    <n v="685.30700000000002"/>
    <n v="1"/>
    <n v="729"/>
    <n v="0.21"/>
    <x v="2"/>
    <x v="0"/>
    <x v="4"/>
    <x v="2"/>
    <x v="0"/>
    <x v="1"/>
  </r>
  <r>
    <s v="Sale1237"/>
    <d v="2025-09-12T00:00:00"/>
    <s v="Cust1134"/>
    <x v="210"/>
    <n v="54"/>
    <x v="0"/>
    <s v="Parksfort"/>
    <x v="7"/>
    <s v="USA"/>
    <s v="Prod90"/>
    <s v="Gaming Mouse Pad Xl"/>
    <x v="1"/>
    <s v="Accessories"/>
    <x v="64"/>
    <n v="340"/>
    <n v="361"/>
    <s v="Store13"/>
    <s v="Paypal"/>
    <n v="584.04600000000005"/>
    <n v="1"/>
    <n v="823"/>
    <n v="0.06"/>
    <x v="3"/>
    <x v="7"/>
    <x v="13"/>
    <x v="1"/>
    <x v="0"/>
    <x v="0"/>
  </r>
  <r>
    <s v="Sale1238"/>
    <d v="2025-04-24T00:00:00"/>
    <s v="Cust1193"/>
    <x v="423"/>
    <n v="38"/>
    <x v="0"/>
    <s v="Port Amanda"/>
    <x v="36"/>
    <s v="USA"/>
    <s v="Prod83"/>
    <s v="Hydrating Face Cleanser"/>
    <x v="2"/>
    <s v="Skincare"/>
    <x v="50"/>
    <n v="317"/>
    <n v="159"/>
    <s v="Store8"/>
    <s v="Paypal"/>
    <n v="530.14499999999998"/>
    <n v="2"/>
    <n v="327"/>
    <n v="0.28999999999999998"/>
    <x v="1"/>
    <x v="0"/>
    <x v="2"/>
    <x v="2"/>
    <x v="0"/>
    <x v="0"/>
  </r>
  <r>
    <s v="Sale1239"/>
    <d v="2024-11-23T00:00:00"/>
    <s v="Cust1084"/>
    <x v="42"/>
    <n v="26"/>
    <x v="1"/>
    <s v="Garyberg"/>
    <x v="30"/>
    <s v="USA"/>
    <s v="Prod70"/>
    <s v="Kitchen Storage Rack"/>
    <x v="3"/>
    <s v="Storage"/>
    <x v="7"/>
    <n v="138"/>
    <n v="89"/>
    <s v="Store9"/>
    <s v="Cod"/>
    <n v="3721.52"/>
    <n v="4"/>
    <n v="930"/>
    <n v="0.19"/>
    <x v="2"/>
    <x v="0"/>
    <x v="11"/>
    <x v="1"/>
    <x v="1"/>
    <x v="1"/>
  </r>
  <r>
    <s v="Sale1240"/>
    <d v="2024-04-12T00:00:00"/>
    <s v="Cust1144"/>
    <x v="20"/>
    <n v="62"/>
    <x v="1"/>
    <s v="North Anthonychester"/>
    <x v="8"/>
    <s v="USA"/>
    <s v="Prod27"/>
    <s v="Decorative Floor Vase"/>
    <x v="3"/>
    <s v="Decor"/>
    <x v="16"/>
    <n v="317"/>
    <n v="378"/>
    <s v="Store5"/>
    <s v="Credit Card"/>
    <n v="665.51679999999999"/>
    <n v="2"/>
    <n v="438"/>
    <n v="0"/>
    <x v="0"/>
    <x v="0"/>
    <x v="3"/>
    <x v="0"/>
    <x v="0"/>
    <x v="3"/>
  </r>
  <r>
    <s v="Sale1241"/>
    <d v="2025-05-09T00:00:00"/>
    <s v="Cust1070"/>
    <x v="45"/>
    <n v="29"/>
    <x v="1"/>
    <s v="Port Lisa"/>
    <x v="23"/>
    <s v="USA"/>
    <s v="Prod16"/>
    <s v="Beard Grooming Kit"/>
    <x v="2"/>
    <s v="Grooming"/>
    <x v="30"/>
    <n v="337"/>
    <n v="256"/>
    <s v="Store16"/>
    <s v="Cod"/>
    <n v="229.35640000000001"/>
    <n v="2"/>
    <n v="126"/>
    <n v="0.24"/>
    <x v="1"/>
    <x v="5"/>
    <x v="9"/>
    <x v="1"/>
    <x v="1"/>
    <x v="0"/>
  </r>
  <r>
    <s v="Sale1242"/>
    <d v="2025-02-04T00:00:00"/>
    <s v="Cust1437"/>
    <x v="167"/>
    <n v="47"/>
    <x v="1"/>
    <s v="East Davidmouth"/>
    <x v="21"/>
    <s v="USA"/>
    <s v="Prod83"/>
    <s v="Hydrating Face Cleanser"/>
    <x v="2"/>
    <s v="Skincare"/>
    <x v="50"/>
    <n v="317"/>
    <n v="159"/>
    <s v="Store15"/>
    <s v="Paypal"/>
    <n v="800.58119999999997"/>
    <n v="1"/>
    <n v="861"/>
    <n v="0.09"/>
    <x v="0"/>
    <x v="6"/>
    <x v="10"/>
    <x v="1"/>
    <x v="0"/>
    <x v="1"/>
  </r>
  <r>
    <s v="Sale1243"/>
    <d v="2025-01-20T00:00:00"/>
    <s v="Cust1093"/>
    <x v="125"/>
    <n v="28"/>
    <x v="1"/>
    <s v="Port Travisstad"/>
    <x v="42"/>
    <s v="USA"/>
    <s v="Prod48"/>
    <s v="Car Dashboard Phone Holder"/>
    <x v="1"/>
    <s v="Accessories"/>
    <x v="70"/>
    <n v="178"/>
    <n v="103"/>
    <s v="Store13"/>
    <s v="Paypal"/>
    <n v="122.968"/>
    <n v="1"/>
    <n v="162"/>
    <n v="7.0000000000000007E-2"/>
    <x v="3"/>
    <x v="7"/>
    <x v="13"/>
    <x v="1"/>
    <x v="1"/>
    <x v="0"/>
  </r>
  <r>
    <s v="Sale1244"/>
    <d v="2025-01-12T00:00:00"/>
    <s v="Cust1385"/>
    <x v="390"/>
    <n v="60"/>
    <x v="0"/>
    <s v="Lake Brandontown"/>
    <x v="42"/>
    <s v="USA"/>
    <s v="Prod38"/>
    <s v="Sports Water Hydration Pack"/>
    <x v="0"/>
    <s v="Outdoor"/>
    <x v="48"/>
    <n v="136"/>
    <n v="394"/>
    <s v="Store17"/>
    <s v="Cod"/>
    <n v="1363.4544000000001"/>
    <n v="4"/>
    <n v="348"/>
    <n v="0.24"/>
    <x v="0"/>
    <x v="1"/>
    <x v="1"/>
    <x v="1"/>
    <x v="0"/>
    <x v="0"/>
  </r>
  <r>
    <s v="Sale1245"/>
    <d v="2024-01-08T00:00:00"/>
    <s v="Cust1453"/>
    <x v="32"/>
    <n v="62"/>
    <x v="1"/>
    <s v="Lake Carolyn"/>
    <x v="22"/>
    <s v="USA"/>
    <s v="Prod85"/>
    <s v="Women'S Beanie Hat"/>
    <x v="4"/>
    <s v="Accessories"/>
    <x v="65"/>
    <n v="120"/>
    <n v="210"/>
    <s v="Store16"/>
    <s v="Credit Card"/>
    <n v="912.00360000000001"/>
    <n v="3"/>
    <n v="416"/>
    <n v="0.02"/>
    <x v="1"/>
    <x v="5"/>
    <x v="9"/>
    <x v="1"/>
    <x v="0"/>
    <x v="1"/>
  </r>
  <r>
    <s v="Sale1246"/>
    <d v="2025-08-24T00:00:00"/>
    <s v="Cust1005"/>
    <x v="397"/>
    <n v="24"/>
    <x v="0"/>
    <s v="East Amandamouth"/>
    <x v="47"/>
    <s v="USA"/>
    <s v="Prod62"/>
    <s v="Laptop Cooling Pad"/>
    <x v="1"/>
    <s v="Computer"/>
    <x v="85"/>
    <n v="86"/>
    <n v="222"/>
    <s v="Store0"/>
    <s v="Cod"/>
    <n v="112.4496"/>
    <n v="1"/>
    <n v="148"/>
    <n v="0.27"/>
    <x v="3"/>
    <x v="2"/>
    <x v="6"/>
    <x v="1"/>
    <x v="1"/>
    <x v="3"/>
  </r>
  <r>
    <s v="Sale1247"/>
    <d v="2024-09-25T00:00:00"/>
    <s v="Cust1445"/>
    <x v="310"/>
    <n v="41"/>
    <x v="1"/>
    <s v="Mcfarlandmouth"/>
    <x v="45"/>
    <s v="USA"/>
    <s v="Prod18"/>
    <s v="Women'S Denim Jeans"/>
    <x v="4"/>
    <s v="Bottoms"/>
    <x v="97"/>
    <n v="317"/>
    <n v="343"/>
    <s v="Store8"/>
    <s v="Credit Card"/>
    <n v="1287.6084000000001"/>
    <n v="3"/>
    <n v="550"/>
    <n v="0.24"/>
    <x v="1"/>
    <x v="0"/>
    <x v="2"/>
    <x v="2"/>
    <x v="0"/>
    <x v="1"/>
  </r>
  <r>
    <s v="Sale1248"/>
    <d v="2023-12-07T00:00:00"/>
    <s v="Cust1371"/>
    <x v="170"/>
    <n v="21"/>
    <x v="1"/>
    <s v="Port Crystal"/>
    <x v="21"/>
    <s v="USA"/>
    <s v="Prod97"/>
    <s v="Cricket Bat"/>
    <x v="0"/>
    <s v="Team Sports"/>
    <x v="0"/>
    <n v="246"/>
    <n v="471"/>
    <s v="Store7"/>
    <s v="Paypal"/>
    <n v="3602.7264"/>
    <n v="4"/>
    <n v="938"/>
    <n v="0.22"/>
    <x v="2"/>
    <x v="0"/>
    <x v="4"/>
    <x v="2"/>
    <x v="1"/>
    <x v="1"/>
  </r>
  <r>
    <s v="Sale1249"/>
    <d v="2024-06-24T00:00:00"/>
    <s v="Cust1134"/>
    <x v="210"/>
    <n v="54"/>
    <x v="0"/>
    <s v="Parksfort"/>
    <x v="7"/>
    <s v="USA"/>
    <s v="Prod94"/>
    <s v="Vitamin E Body Lotion"/>
    <x v="2"/>
    <s v="Skincare"/>
    <x v="32"/>
    <n v="358"/>
    <n v="213"/>
    <s v="Store16"/>
    <s v="Paypal"/>
    <n v="1538.4005999999999"/>
    <n v="3"/>
    <n v="518"/>
    <n v="0.04"/>
    <x v="1"/>
    <x v="5"/>
    <x v="9"/>
    <x v="1"/>
    <x v="0"/>
    <x v="0"/>
  </r>
  <r>
    <s v="Sale1250"/>
    <d v="2025-07-09T00:00:00"/>
    <s v="Cust1036"/>
    <x v="355"/>
    <n v="20"/>
    <x v="1"/>
    <s v="Luisfurt"/>
    <x v="36"/>
    <s v="USA"/>
    <s v="Prod6"/>
    <s v="Herbal Face Moisturizer"/>
    <x v="2"/>
    <s v="Skincare"/>
    <x v="96"/>
    <n v="313"/>
    <n v="350"/>
    <s v="Store8"/>
    <s v="Paypal"/>
    <n v="82.546800000000005"/>
    <n v="1"/>
    <n v="98"/>
    <n v="0.01"/>
    <x v="1"/>
    <x v="0"/>
    <x v="2"/>
    <x v="2"/>
    <x v="1"/>
    <x v="0"/>
  </r>
  <r>
    <s v="Sale1251"/>
    <d v="2024-07-07T00:00:00"/>
    <s v="Cust1251"/>
    <x v="242"/>
    <n v="64"/>
    <x v="0"/>
    <s v="Port Coreyfort"/>
    <x v="4"/>
    <s v="USA"/>
    <s v="Prod48"/>
    <s v="Car Dashboard Phone Holder"/>
    <x v="1"/>
    <s v="Accessories"/>
    <x v="70"/>
    <n v="178"/>
    <n v="103"/>
    <s v="Store11"/>
    <s v="Credit Card"/>
    <n v="1417.8240000000001"/>
    <n v="2"/>
    <n v="875"/>
    <n v="0.16"/>
    <x v="2"/>
    <x v="10"/>
    <x v="19"/>
    <x v="2"/>
    <x v="0"/>
    <x v="2"/>
  </r>
  <r>
    <s v="Sale1252"/>
    <d v="2024-02-23T00:00:00"/>
    <s v="Cust1305"/>
    <x v="426"/>
    <n v="64"/>
    <x v="0"/>
    <s v="West Joseph"/>
    <x v="7"/>
    <s v="USA"/>
    <s v="Prod86"/>
    <s v="Kitchen Cutting Board"/>
    <x v="3"/>
    <s v="Kitchen"/>
    <x v="56"/>
    <n v="176"/>
    <n v="82"/>
    <s v="Store0"/>
    <s v="Cod"/>
    <n v="213.709"/>
    <n v="1"/>
    <n v="227"/>
    <n v="0.19"/>
    <x v="3"/>
    <x v="2"/>
    <x v="6"/>
    <x v="1"/>
    <x v="0"/>
    <x v="1"/>
  </r>
  <r>
    <s v="Sale1253"/>
    <d v="2023-11-05T00:00:00"/>
    <s v="Cust1210"/>
    <x v="255"/>
    <n v="48"/>
    <x v="0"/>
    <s v="Matthewborough"/>
    <x v="36"/>
    <s v="USA"/>
    <s v="Prod74"/>
    <s v="Bluetooth Car Audio System"/>
    <x v="1"/>
    <s v="Audio"/>
    <x v="1"/>
    <n v="404"/>
    <n v="159"/>
    <s v="Store1"/>
    <s v="Cod"/>
    <n v="800.33699999999999"/>
    <n v="1"/>
    <n v="842"/>
    <n v="0.06"/>
    <x v="0"/>
    <x v="4"/>
    <x v="8"/>
    <x v="1"/>
    <x v="0"/>
    <x v="2"/>
  </r>
  <r>
    <s v="Sale1254"/>
    <d v="2024-09-08T00:00:00"/>
    <s v="Cust1212"/>
    <x v="312"/>
    <n v="63"/>
    <x v="1"/>
    <s v="Lyonsfort"/>
    <x v="7"/>
    <s v="USA"/>
    <s v="Prod36"/>
    <s v="Women'S Summer Dress"/>
    <x v="4"/>
    <s v="Tops"/>
    <x v="14"/>
    <n v="223"/>
    <n v="154"/>
    <s v="Store11"/>
    <s v="Cod"/>
    <n v="333.04919999999998"/>
    <n v="3"/>
    <n v="121"/>
    <n v="0.05"/>
    <x v="2"/>
    <x v="10"/>
    <x v="19"/>
    <x v="2"/>
    <x v="0"/>
    <x v="1"/>
  </r>
  <r>
    <s v="Sale1255"/>
    <d v="2024-04-20T00:00:00"/>
    <s v="Cust1497"/>
    <x v="386"/>
    <n v="47"/>
    <x v="1"/>
    <s v="Port William"/>
    <x v="14"/>
    <s v="USA"/>
    <s v="Prod20"/>
    <s v="Outdoor Sports Water Bottle"/>
    <x v="0"/>
    <s v="Accessories"/>
    <x v="42"/>
    <n v="132"/>
    <n v="275"/>
    <s v="Store3"/>
    <s v="Paypal"/>
    <n v="514.29960000000005"/>
    <n v="4"/>
    <n v="176"/>
    <n v="0.08"/>
    <x v="0"/>
    <x v="0"/>
    <x v="0"/>
    <x v="0"/>
    <x v="0"/>
    <x v="0"/>
  </r>
  <r>
    <s v="Sale1256"/>
    <d v="2025-01-14T00:00:00"/>
    <s v="Cust1450"/>
    <x v="455"/>
    <n v="59"/>
    <x v="0"/>
    <s v="Lake Meganstad"/>
    <x v="48"/>
    <s v="USA"/>
    <s v="Prod63"/>
    <s v="Organic Sunscreen Lotion"/>
    <x v="2"/>
    <s v="Skincare"/>
    <x v="81"/>
    <n v="267"/>
    <n v="458"/>
    <s v="Store11"/>
    <s v="Credit Card"/>
    <n v="2299.5983999999999"/>
    <n v="4"/>
    <n v="593"/>
    <n v="0.27"/>
    <x v="2"/>
    <x v="10"/>
    <x v="19"/>
    <x v="2"/>
    <x v="0"/>
    <x v="3"/>
  </r>
  <r>
    <s v="Sale1257"/>
    <d v="2024-03-16T00:00:00"/>
    <s v="Cust1176"/>
    <x v="71"/>
    <n v="48"/>
    <x v="0"/>
    <s v="Anabury"/>
    <x v="1"/>
    <s v="USA"/>
    <s v="Prod70"/>
    <s v="Kitchen Storage Rack"/>
    <x v="3"/>
    <s v="Storage"/>
    <x v="7"/>
    <n v="138"/>
    <n v="89"/>
    <s v="Store4"/>
    <s v="Paypal"/>
    <n v="2013.7872"/>
    <n v="4"/>
    <n v="662"/>
    <n v="0.03"/>
    <x v="2"/>
    <x v="0"/>
    <x v="5"/>
    <x v="2"/>
    <x v="0"/>
    <x v="2"/>
  </r>
  <r>
    <s v="Sale1258"/>
    <d v="2024-07-15T00:00:00"/>
    <s v="Cust1128"/>
    <x v="146"/>
    <n v="45"/>
    <x v="0"/>
    <s v="East Ellen"/>
    <x v="13"/>
    <s v="USA"/>
    <s v="Prod43"/>
    <s v="Usb External Hard Drive"/>
    <x v="1"/>
    <s v="Computer"/>
    <x v="19"/>
    <n v="253"/>
    <n v="266"/>
    <s v="Store8"/>
    <s v="Cod"/>
    <n v="1228.4894999999999"/>
    <n v="3"/>
    <n v="518"/>
    <n v="0.24"/>
    <x v="1"/>
    <x v="0"/>
    <x v="2"/>
    <x v="2"/>
    <x v="0"/>
    <x v="2"/>
  </r>
  <r>
    <s v="Sale1259"/>
    <d v="2024-08-05T00:00:00"/>
    <s v="Cust1310"/>
    <x v="439"/>
    <n v="20"/>
    <x v="0"/>
    <s v="Joelside"/>
    <x v="1"/>
    <s v="USA"/>
    <s v="Prod61"/>
    <s v="Tennis Ball 3-Pack"/>
    <x v="0"/>
    <s v="Equipment"/>
    <x v="86"/>
    <n v="103"/>
    <n v="465"/>
    <s v="Store5"/>
    <s v="Cod"/>
    <n v="77.022000000000006"/>
    <n v="1"/>
    <n v="86"/>
    <n v="0.21"/>
    <x v="0"/>
    <x v="0"/>
    <x v="3"/>
    <x v="0"/>
    <x v="1"/>
    <x v="2"/>
  </r>
  <r>
    <s v="Sale1260"/>
    <d v="2024-02-01T00:00:00"/>
    <s v="Cust1363"/>
    <x v="400"/>
    <n v="23"/>
    <x v="0"/>
    <s v="Murphytown"/>
    <x v="31"/>
    <s v="USA"/>
    <s v="Prod87"/>
    <s v="Led Bedside Lamp"/>
    <x v="3"/>
    <s v="Lighting"/>
    <x v="72"/>
    <n v="371"/>
    <n v="220"/>
    <s v="Store1"/>
    <s v="Credit Card"/>
    <n v="2560"/>
    <n v="4"/>
    <n v="800"/>
    <n v="0.1"/>
    <x v="0"/>
    <x v="4"/>
    <x v="8"/>
    <x v="1"/>
    <x v="1"/>
    <x v="3"/>
  </r>
  <r>
    <s v="Sale1261"/>
    <d v="2025-08-20T00:00:00"/>
    <s v="Cust1155"/>
    <x v="438"/>
    <n v="60"/>
    <x v="1"/>
    <s v="Estradaside"/>
    <x v="9"/>
    <s v="USA"/>
    <s v="Prod60"/>
    <s v="Luxury Perfume Spray"/>
    <x v="2"/>
    <s v="Fragrance"/>
    <x v="17"/>
    <n v="483"/>
    <n v="444"/>
    <s v="Store10"/>
    <s v="Paypal"/>
    <n v="262.51499999999999"/>
    <n v="3"/>
    <n v="118"/>
    <n v="0.2"/>
    <x v="3"/>
    <x v="4"/>
    <x v="15"/>
    <x v="2"/>
    <x v="0"/>
    <x v="0"/>
  </r>
  <r>
    <s v="Sale1262"/>
    <d v="2023-11-23T00:00:00"/>
    <s v="Cust1421"/>
    <x v="434"/>
    <n v="45"/>
    <x v="1"/>
    <s v="East Amy"/>
    <x v="7"/>
    <s v="USA"/>
    <s v="Prod32"/>
    <s v="Vitamin C Face Serum"/>
    <x v="2"/>
    <s v="Skincare"/>
    <x v="79"/>
    <n v="284"/>
    <n v="244"/>
    <s v="Store15"/>
    <s v="Credit Card"/>
    <n v="158.50749999999999"/>
    <n v="1"/>
    <n v="223"/>
    <n v="0.26"/>
    <x v="0"/>
    <x v="6"/>
    <x v="10"/>
    <x v="1"/>
    <x v="0"/>
    <x v="1"/>
  </r>
  <r>
    <s v="Sale1263"/>
    <d v="2024-08-26T00:00:00"/>
    <s v="Cust1427"/>
    <x v="114"/>
    <n v="18"/>
    <x v="1"/>
    <s v="South Robert"/>
    <x v="17"/>
    <s v="USA"/>
    <s v="Prod32"/>
    <s v="Vitamin C Face Serum"/>
    <x v="2"/>
    <s v="Skincare"/>
    <x v="79"/>
    <n v="284"/>
    <n v="244"/>
    <s v="Store4"/>
    <s v="Paypal"/>
    <n v="2205.0239999999999"/>
    <n v="3"/>
    <n v="919"/>
    <n v="0.28999999999999998"/>
    <x v="2"/>
    <x v="0"/>
    <x v="5"/>
    <x v="2"/>
    <x v="2"/>
    <x v="0"/>
  </r>
  <r>
    <s v="Sale1264"/>
    <d v="2024-07-18T00:00:00"/>
    <s v="Cust1280"/>
    <x v="430"/>
    <n v="48"/>
    <x v="0"/>
    <s v="Morrisville"/>
    <x v="22"/>
    <s v="USA"/>
    <s v="Prod84"/>
    <s v="Wooden Bookshelf"/>
    <x v="3"/>
    <s v="Furniture"/>
    <x v="94"/>
    <n v="388"/>
    <n v="208"/>
    <s v="Store13"/>
    <s v="Cod"/>
    <n v="1538.942"/>
    <n v="2"/>
    <n v="905"/>
    <n v="0.2"/>
    <x v="3"/>
    <x v="7"/>
    <x v="13"/>
    <x v="1"/>
    <x v="0"/>
    <x v="3"/>
  </r>
  <r>
    <s v="Sale1265"/>
    <d v="2024-12-02T00:00:00"/>
    <s v="Cust1312"/>
    <x v="211"/>
    <n v="47"/>
    <x v="1"/>
    <s v="Brianchester"/>
    <x v="37"/>
    <s v="USA"/>
    <s v="Prod16"/>
    <s v="Beard Grooming Kit"/>
    <x v="2"/>
    <s v="Grooming"/>
    <x v="30"/>
    <n v="337"/>
    <n v="256"/>
    <s v="Store19"/>
    <s v="Paypal"/>
    <n v="909.83199999999999"/>
    <n v="4"/>
    <n v="295"/>
    <n v="0.15"/>
    <x v="3"/>
    <x v="0"/>
    <x v="12"/>
    <x v="2"/>
    <x v="0"/>
    <x v="2"/>
  </r>
  <r>
    <s v="Sale1266"/>
    <d v="2025-07-23T00:00:00"/>
    <s v="Cust1087"/>
    <x v="97"/>
    <n v="58"/>
    <x v="1"/>
    <s v="East Jenna"/>
    <x v="42"/>
    <s v="USA"/>
    <s v="Prod94"/>
    <s v="Vitamin E Body Lotion"/>
    <x v="2"/>
    <s v="Skincare"/>
    <x v="32"/>
    <n v="358"/>
    <n v="213"/>
    <s v="Store5"/>
    <s v="Paypal"/>
    <n v="194.17859999999999"/>
    <n v="1"/>
    <n v="252"/>
    <n v="0.23"/>
    <x v="0"/>
    <x v="0"/>
    <x v="3"/>
    <x v="0"/>
    <x v="0"/>
    <x v="3"/>
  </r>
  <r>
    <s v="Sale1267"/>
    <d v="2025-08-09T00:00:00"/>
    <s v="Cust1152"/>
    <x v="7"/>
    <n v="41"/>
    <x v="1"/>
    <s v="Jaredville"/>
    <x v="6"/>
    <s v="USA"/>
    <s v="Prod97"/>
    <s v="Cricket Bat"/>
    <x v="0"/>
    <s v="Team Sports"/>
    <x v="0"/>
    <n v="246"/>
    <n v="471"/>
    <s v="Store12"/>
    <s v="Cod"/>
    <n v="2566.404"/>
    <n v="4"/>
    <n v="792"/>
    <n v="0.23"/>
    <x v="0"/>
    <x v="9"/>
    <x v="18"/>
    <x v="2"/>
    <x v="0"/>
    <x v="1"/>
  </r>
  <r>
    <s v="Sale1268"/>
    <d v="2024-05-14T00:00:00"/>
    <s v="Cust1076"/>
    <x v="135"/>
    <n v="37"/>
    <x v="0"/>
    <s v="Rodrigueztown"/>
    <x v="15"/>
    <s v="USA"/>
    <s v="Prod88"/>
    <s v="Sports Wrist Sweatbands"/>
    <x v="0"/>
    <s v="Accessories"/>
    <x v="12"/>
    <n v="131"/>
    <n v="232"/>
    <s v="Store14"/>
    <s v="Paypal"/>
    <n v="786.19039999999995"/>
    <n v="1"/>
    <n v="883"/>
    <n v="0.19"/>
    <x v="2"/>
    <x v="3"/>
    <x v="7"/>
    <x v="0"/>
    <x v="0"/>
    <x v="0"/>
  </r>
  <r>
    <s v="Sale1269"/>
    <d v="2023-11-01T00:00:00"/>
    <s v="Cust1276"/>
    <x v="16"/>
    <n v="38"/>
    <x v="0"/>
    <s v="Ericshire"/>
    <x v="8"/>
    <s v="USA"/>
    <s v="Prod69"/>
    <s v="Men'S Sports Shorts"/>
    <x v="4"/>
    <s v="Bottoms"/>
    <x v="20"/>
    <n v="218"/>
    <n v="224"/>
    <s v="Store0"/>
    <s v="Paypal"/>
    <n v="1125.896"/>
    <n v="4"/>
    <n v="306"/>
    <n v="0.11"/>
    <x v="3"/>
    <x v="2"/>
    <x v="6"/>
    <x v="1"/>
    <x v="0"/>
    <x v="0"/>
  </r>
  <r>
    <s v="Sale1270"/>
    <d v="2024-11-13T00:00:00"/>
    <s v="Cust1401"/>
    <x v="122"/>
    <n v="51"/>
    <x v="1"/>
    <s v="Leahmouth"/>
    <x v="8"/>
    <s v="USA"/>
    <s v="Prod58"/>
    <s v="Womens Cotton Scarf"/>
    <x v="4"/>
    <s v="Accessories"/>
    <x v="87"/>
    <n v="114"/>
    <n v="485"/>
    <s v="Store7"/>
    <s v="Cod"/>
    <n v="1715.0595000000001"/>
    <n v="3"/>
    <n v="742"/>
    <n v="0.08"/>
    <x v="2"/>
    <x v="0"/>
    <x v="4"/>
    <x v="2"/>
    <x v="0"/>
    <x v="1"/>
  </r>
  <r>
    <s v="Sale1271"/>
    <d v="2024-04-10T00:00:00"/>
    <s v="Cust1355"/>
    <x v="392"/>
    <n v="20"/>
    <x v="0"/>
    <s v="North Johnfurt"/>
    <x v="7"/>
    <s v="USA"/>
    <s v="Prod25"/>
    <s v="Women'S Scarf Set"/>
    <x v="4"/>
    <s v="Accessories"/>
    <x v="60"/>
    <n v="174"/>
    <n v="268"/>
    <s v="Store18"/>
    <s v="Cod"/>
    <n v="887.30399999999997"/>
    <n v="3"/>
    <n v="336"/>
    <n v="0.23"/>
    <x v="3"/>
    <x v="8"/>
    <x v="14"/>
    <x v="1"/>
    <x v="1"/>
    <x v="0"/>
  </r>
  <r>
    <s v="Sale1272"/>
    <d v="2025-08-07T00:00:00"/>
    <s v="Cust1412"/>
    <x v="30"/>
    <n v="23"/>
    <x v="1"/>
    <s v="East Andrea"/>
    <x v="20"/>
    <s v="USA"/>
    <s v="Prod29"/>
    <s v="Fabric Sofa Throw Blanket"/>
    <x v="3"/>
    <s v="Decor"/>
    <x v="35"/>
    <n v="218"/>
    <n v="276"/>
    <s v="Store7"/>
    <s v="Cod"/>
    <n v="800.72879999999998"/>
    <n v="3"/>
    <n v="310"/>
    <n v="0.12"/>
    <x v="2"/>
    <x v="0"/>
    <x v="4"/>
    <x v="2"/>
    <x v="1"/>
    <x v="0"/>
  </r>
  <r>
    <s v="Sale1273"/>
    <d v="2025-04-25T00:00:00"/>
    <s v="Cust1279"/>
    <x v="417"/>
    <n v="21"/>
    <x v="1"/>
    <s v="Gilltown"/>
    <x v="31"/>
    <s v="USA"/>
    <s v="Prod98"/>
    <s v="Portable Bluetooth Speaker"/>
    <x v="1"/>
    <s v="Audio"/>
    <x v="24"/>
    <n v="432"/>
    <n v="73"/>
    <s v="Store8"/>
    <s v="Paypal"/>
    <n v="2859.2928000000002"/>
    <n v="3"/>
    <n v="993"/>
    <n v="0.14000000000000001"/>
    <x v="1"/>
    <x v="0"/>
    <x v="2"/>
    <x v="2"/>
    <x v="1"/>
    <x v="3"/>
  </r>
  <r>
    <s v="Sale1274"/>
    <d v="2023-10-18T00:00:00"/>
    <s v="Cust1198"/>
    <x v="226"/>
    <n v="54"/>
    <x v="0"/>
    <s v="Frostmouth"/>
    <x v="1"/>
    <s v="USA"/>
    <s v="Prod60"/>
    <s v="Luxury Perfume Spray"/>
    <x v="2"/>
    <s v="Fragrance"/>
    <x v="17"/>
    <n v="483"/>
    <n v="444"/>
    <s v="Store11"/>
    <s v="Cod"/>
    <n v="570.78420000000006"/>
    <n v="3"/>
    <n v="257"/>
    <n v="0.04"/>
    <x v="2"/>
    <x v="10"/>
    <x v="19"/>
    <x v="2"/>
    <x v="0"/>
    <x v="3"/>
  </r>
  <r>
    <s v="Sale1275"/>
    <d v="2025-03-23T00:00:00"/>
    <s v="Cust1220"/>
    <x v="232"/>
    <n v="50"/>
    <x v="1"/>
    <s v="    Lake Lisa"/>
    <x v="43"/>
    <s v="USA"/>
    <s v="Prod95"/>
    <s v="Sports Stopwatch Basic"/>
    <x v="0"/>
    <s v="Accessories"/>
    <x v="98"/>
    <n v="61"/>
    <n v="75"/>
    <s v="Store12"/>
    <s v="Paypal"/>
    <n v="2481.5216"/>
    <n v="4"/>
    <n v="816"/>
    <n v="0.26"/>
    <x v="0"/>
    <x v="9"/>
    <x v="18"/>
    <x v="2"/>
    <x v="0"/>
    <x v="3"/>
  </r>
  <r>
    <s v="Sale1276"/>
    <d v="2023-12-12T00:00:00"/>
    <s v="Cust1122"/>
    <x v="395"/>
    <n v="50"/>
    <x v="0"/>
    <s v="Kathrynport"/>
    <x v="29"/>
    <s v="USA"/>
    <s v="Prod60"/>
    <s v="Luxury Perfume Spray"/>
    <x v="2"/>
    <s v="Fragrance"/>
    <x v="17"/>
    <n v="483"/>
    <n v="444"/>
    <s v="Store12"/>
    <s v="Cod"/>
    <n v="2358.1583999999998"/>
    <n v="4"/>
    <n v="756"/>
    <n v="0.24"/>
    <x v="0"/>
    <x v="9"/>
    <x v="18"/>
    <x v="2"/>
    <x v="0"/>
    <x v="1"/>
  </r>
  <r>
    <s v="Sale1277"/>
    <d v="2024-08-20T00:00:00"/>
    <s v="Cust1003"/>
    <x v="456"/>
    <n v="59"/>
    <x v="1"/>
    <s v="Thomastown"/>
    <x v="31"/>
    <s v="USA"/>
    <s v="Prod0"/>
    <s v="Brother Laser Printer"/>
    <x v="1"/>
    <s v="Computer"/>
    <x v="90"/>
    <n v="112"/>
    <n v="416"/>
    <s v="Store14"/>
    <s v="Paypal"/>
    <n v="445.10399999999998"/>
    <n v="1"/>
    <n v="450"/>
    <n v="0.22"/>
    <x v="2"/>
    <x v="3"/>
    <x v="7"/>
    <x v="0"/>
    <x v="0"/>
    <x v="3"/>
  </r>
  <r>
    <s v="Sale1278"/>
    <d v="2024-07-08T00:00:00"/>
    <s v="Cust1351"/>
    <x v="376"/>
    <n v="25"/>
    <x v="1"/>
    <s v="North Samuel"/>
    <x v="48"/>
    <s v="USA"/>
    <s v="Prod14"/>
    <s v="Decorative Wall Mirror"/>
    <x v="3"/>
    <s v="Decor"/>
    <x v="66"/>
    <n v="48"/>
    <n v="439"/>
    <s v="Store0"/>
    <s v="Cod"/>
    <n v="1371.5504000000001"/>
    <n v="2"/>
    <n v="779"/>
    <n v="0.01"/>
    <x v="3"/>
    <x v="2"/>
    <x v="6"/>
    <x v="1"/>
    <x v="1"/>
    <x v="3"/>
  </r>
  <r>
    <s v="Sale1279"/>
    <d v="2023-12-07T00:00:00"/>
    <s v="Cust1464"/>
    <x v="9"/>
    <n v="45"/>
    <x v="1"/>
    <s v="Grayland"/>
    <x v="7"/>
    <s v="USA"/>
    <s v="Prod77"/>
    <s v="Wifi Mesh Router"/>
    <x v="1"/>
    <s v="Appliances"/>
    <x v="25"/>
    <n v="481"/>
    <n v="104"/>
    <s v="Store17"/>
    <s v="Cod"/>
    <n v="673.875"/>
    <n v="1"/>
    <n v="749"/>
    <n v="0.12"/>
    <x v="0"/>
    <x v="1"/>
    <x v="1"/>
    <x v="1"/>
    <x v="0"/>
    <x v="1"/>
  </r>
  <r>
    <s v="Sale1280"/>
    <d v="2024-02-06T00:00:00"/>
    <s v="Cust1181"/>
    <x v="280"/>
    <n v="60"/>
    <x v="0"/>
    <s v="New Brianchester"/>
    <x v="14"/>
    <s v="USA"/>
    <s v="Prod89"/>
    <s v="Face Foundation Kit"/>
    <x v="2"/>
    <s v="Makeup"/>
    <x v="41"/>
    <n v="183"/>
    <n v="457"/>
    <s v="Store0"/>
    <s v="Cod"/>
    <n v="223.87280000000001"/>
    <n v="2"/>
    <n v="122"/>
    <n v="0.1"/>
    <x v="3"/>
    <x v="2"/>
    <x v="6"/>
    <x v="1"/>
    <x v="0"/>
    <x v="3"/>
  </r>
  <r>
    <s v="Sale1281"/>
    <d v="2025-05-10T00:00:00"/>
    <s v="Cust1492"/>
    <x v="36"/>
    <n v="59"/>
    <x v="1"/>
    <s v="Port Carol"/>
    <x v="26"/>
    <s v="USA"/>
    <s v="Prod49"/>
    <s v="Men'S Roll-On Perfume"/>
    <x v="2"/>
    <s v="Fragrance"/>
    <x v="2"/>
    <n v="43"/>
    <n v="267"/>
    <s v="Store15"/>
    <s v="Cod"/>
    <n v="574.10699999999997"/>
    <n v="3"/>
    <n v="225"/>
    <n v="0.08"/>
    <x v="0"/>
    <x v="6"/>
    <x v="10"/>
    <x v="1"/>
    <x v="0"/>
    <x v="1"/>
  </r>
  <r>
    <s v="Sale1282"/>
    <d v="2025-08-07T00:00:00"/>
    <s v="Cust1321"/>
    <x v="83"/>
    <n v="21"/>
    <x v="1"/>
    <s v="Lake Alice"/>
    <x v="3"/>
    <s v="USA"/>
    <s v="Prod29"/>
    <s v="Fabric Sofa Throw Blanket"/>
    <x v="3"/>
    <s v="Decor"/>
    <x v="35"/>
    <n v="218"/>
    <n v="276"/>
    <s v="Store19"/>
    <s v="Paypal"/>
    <n v="529.88580000000002"/>
    <n v="1"/>
    <n v="654"/>
    <n v="0.15"/>
    <x v="3"/>
    <x v="0"/>
    <x v="12"/>
    <x v="2"/>
    <x v="1"/>
    <x v="3"/>
  </r>
  <r>
    <s v="Sale1283"/>
    <d v="2024-09-17T00:00:00"/>
    <s v="Cust1058"/>
    <x v="62"/>
    <n v="51"/>
    <x v="0"/>
    <s v="Snowmouth"/>
    <x v="33"/>
    <s v="USA"/>
    <s v="Prod71"/>
    <s v="Hair Repair Oil Treatment"/>
    <x v="2"/>
    <s v="Haircare"/>
    <x v="51"/>
    <n v="214"/>
    <n v="383"/>
    <s v="Store5"/>
    <s v="Cod"/>
    <n v="929.16319999999996"/>
    <n v="2"/>
    <n v="505"/>
    <n v="0.19"/>
    <x v="0"/>
    <x v="0"/>
    <x v="3"/>
    <x v="0"/>
    <x v="0"/>
    <x v="1"/>
  </r>
  <r>
    <s v="Sale1284"/>
    <d v="2025-06-15T00:00:00"/>
    <s v="Cust1378"/>
    <x v="73"/>
    <n v="44"/>
    <x v="1"/>
    <s v="Fischerborough"/>
    <x v="37"/>
    <s v="USA"/>
    <s v="Prod54"/>
    <s v="Sports Stopwatch Pro"/>
    <x v="0"/>
    <s v="Accessories"/>
    <x v="59"/>
    <n v="435"/>
    <n v="185"/>
    <s v="Store8"/>
    <s v="Cod"/>
    <n v="1071.904"/>
    <n v="2"/>
    <n v="623"/>
    <n v="0.08"/>
    <x v="1"/>
    <x v="0"/>
    <x v="2"/>
    <x v="2"/>
    <x v="0"/>
    <x v="3"/>
  </r>
  <r>
    <s v="Sale1285"/>
    <d v="2024-11-26T00:00:00"/>
    <s v="Cust1325"/>
    <x v="87"/>
    <n v="60"/>
    <x v="0"/>
    <s v="East Matthew"/>
    <x v="18"/>
    <s v="USA"/>
    <s v="Prod5"/>
    <s v="Men'S Leather Belt"/>
    <x v="4"/>
    <s v="Accessories"/>
    <x v="23"/>
    <n v="261"/>
    <n v="59"/>
    <s v="Store16"/>
    <s v="Cod"/>
    <n v="763.97760000000005"/>
    <n v="2"/>
    <n v="531"/>
    <n v="0.14000000000000001"/>
    <x v="1"/>
    <x v="5"/>
    <x v="9"/>
    <x v="1"/>
    <x v="0"/>
    <x v="3"/>
  </r>
  <r>
    <s v="Sale1286"/>
    <d v="2025-06-02T00:00:00"/>
    <s v="Cust1365"/>
    <x v="315"/>
    <n v="63"/>
    <x v="1"/>
    <s v="Kellyside"/>
    <x v="41"/>
    <s v="USA"/>
    <s v="Prod0"/>
    <s v="Brother Laser Printer"/>
    <x v="1"/>
    <s v="Computer"/>
    <x v="90"/>
    <n v="112"/>
    <n v="416"/>
    <s v="Store16"/>
    <s v="Cod"/>
    <n v="712.59749999999997"/>
    <n v="3"/>
    <n v="279"/>
    <n v="0.28000000000000003"/>
    <x v="1"/>
    <x v="5"/>
    <x v="9"/>
    <x v="1"/>
    <x v="0"/>
    <x v="1"/>
  </r>
  <r>
    <s v="Sale1287"/>
    <d v="2024-12-19T00:00:00"/>
    <s v="Cust1266"/>
    <x v="175"/>
    <n v="32"/>
    <x v="1"/>
    <s v="South Gina"/>
    <x v="27"/>
    <s v="USA"/>
    <s v="Prod12"/>
    <s v="Hair Strengthening Shampoo"/>
    <x v="2"/>
    <s v="Haircare"/>
    <x v="21"/>
    <n v="116"/>
    <n v="460"/>
    <s v="Store8"/>
    <s v="Cod"/>
    <n v="2013.5178000000001"/>
    <n v="3"/>
    <n v="907"/>
    <n v="0.15"/>
    <x v="1"/>
    <x v="0"/>
    <x v="2"/>
    <x v="2"/>
    <x v="0"/>
    <x v="3"/>
  </r>
  <r>
    <s v="Sale1288"/>
    <d v="2025-04-02T00:00:00"/>
    <s v="Cust1070"/>
    <x v="45"/>
    <n v="29"/>
    <x v="1"/>
    <s v="Port Lisa"/>
    <x v="23"/>
    <s v="USA"/>
    <s v="Prod80"/>
    <s v="Wall-Mounted Spice Rack"/>
    <x v="3"/>
    <s v="Kitchen"/>
    <x v="61"/>
    <n v="143"/>
    <n v="58"/>
    <s v="Store17"/>
    <s v="Cod"/>
    <n v="1438.8352"/>
    <n v="4"/>
    <n v="409"/>
    <n v="0.26"/>
    <x v="0"/>
    <x v="1"/>
    <x v="1"/>
    <x v="1"/>
    <x v="1"/>
    <x v="0"/>
  </r>
  <r>
    <s v="Sale1289"/>
    <d v="2024-09-02T00:00:00"/>
    <s v="Cust1177"/>
    <x v="370"/>
    <n v="55"/>
    <x v="0"/>
    <s v="Butlerberg"/>
    <x v="27"/>
    <s v="USA"/>
    <s v="Prod36"/>
    <s v="Women'S Summer Dress"/>
    <x v="4"/>
    <s v="Tops"/>
    <x v="14"/>
    <n v="223"/>
    <n v="154"/>
    <s v="Store9"/>
    <s v="Paypal"/>
    <n v="213.55879999999999"/>
    <n v="2"/>
    <n v="117"/>
    <n v="0.12"/>
    <x v="2"/>
    <x v="0"/>
    <x v="11"/>
    <x v="1"/>
    <x v="0"/>
    <x v="1"/>
  </r>
  <r>
    <s v="Sale1290"/>
    <d v="2024-03-25T00:00:00"/>
    <s v="Cust1168"/>
    <x v="63"/>
    <n v="36"/>
    <x v="1"/>
    <s v="Robertview"/>
    <x v="26"/>
    <s v="USA"/>
    <s v="Prod91"/>
    <s v="Women'S High Heels"/>
    <x v="4"/>
    <s v="Footwear"/>
    <x v="52"/>
    <n v="438"/>
    <n v="496"/>
    <s v="Store14"/>
    <s v="Paypal"/>
    <n v="1925.8533"/>
    <n v="3"/>
    <n v="690"/>
    <n v="0.09"/>
    <x v="2"/>
    <x v="3"/>
    <x v="7"/>
    <x v="0"/>
    <x v="0"/>
    <x v="1"/>
  </r>
  <r>
    <s v="Sale1291"/>
    <d v="2025-02-21T00:00:00"/>
    <s v="Cust1108"/>
    <x v="139"/>
    <n v="38"/>
    <x v="0"/>
    <s v="Webstermouth"/>
    <x v="21"/>
    <s v="USA"/>
    <s v="Prod28"/>
    <s v="Sports Stopwatch Timer"/>
    <x v="0"/>
    <s v="Accessories"/>
    <x v="77"/>
    <n v="39"/>
    <n v="137"/>
    <s v="Store17"/>
    <s v="Paypal"/>
    <n v="1146.6271999999999"/>
    <n v="4"/>
    <n v="377"/>
    <n v="7.0000000000000007E-2"/>
    <x v="0"/>
    <x v="1"/>
    <x v="1"/>
    <x v="1"/>
    <x v="0"/>
    <x v="3"/>
  </r>
  <r>
    <s v="Sale1292"/>
    <d v="2024-06-03T00:00:00"/>
    <s v="Cust1112"/>
    <x v="457"/>
    <n v="27"/>
    <x v="1"/>
    <s v="Lake Michael"/>
    <x v="20"/>
    <s v="USA"/>
    <s v="Prod40"/>
    <s v="Noise-Canceling Headphones"/>
    <x v="1"/>
    <s v="Audio"/>
    <x v="43"/>
    <n v="39"/>
    <n v="378"/>
    <s v="Store0"/>
    <s v="Cod"/>
    <n v="64.878399999999999"/>
    <n v="1"/>
    <n v="71"/>
    <n v="0.24"/>
    <x v="3"/>
    <x v="2"/>
    <x v="6"/>
    <x v="1"/>
    <x v="1"/>
    <x v="2"/>
  </r>
  <r>
    <s v="Sale1293"/>
    <d v="2024-02-08T00:00:00"/>
    <s v="Cust1275"/>
    <x v="184"/>
    <n v="22"/>
    <x v="0"/>
    <s v="North Austinport"/>
    <x v="27"/>
    <s v="USA"/>
    <s v="Prod38"/>
    <s v="Sports Water Hydration Pack"/>
    <x v="0"/>
    <s v="Outdoor"/>
    <x v="48"/>
    <n v="136"/>
    <n v="394"/>
    <s v="Store9"/>
    <s v="Paypal"/>
    <n v="36.225000000000001"/>
    <n v="1"/>
    <n v="40"/>
    <n v="0.08"/>
    <x v="2"/>
    <x v="0"/>
    <x v="11"/>
    <x v="1"/>
    <x v="1"/>
    <x v="0"/>
  </r>
  <r>
    <s v="Sale1294"/>
    <d v="2024-04-06T00:00:00"/>
    <s v="Cust1232"/>
    <x v="307"/>
    <n v="27"/>
    <x v="1"/>
    <s v="Tammyton"/>
    <x v="19"/>
    <s v="USA"/>
    <s v="Prod89"/>
    <s v="Face Foundation Kit"/>
    <x v="2"/>
    <s v="Makeup"/>
    <x v="41"/>
    <n v="183"/>
    <n v="457"/>
    <s v="Store11"/>
    <s v="Cod"/>
    <n v="1537.404"/>
    <n v="3"/>
    <n v="539"/>
    <n v="0.1"/>
    <x v="2"/>
    <x v="10"/>
    <x v="19"/>
    <x v="2"/>
    <x v="1"/>
    <x v="1"/>
  </r>
  <r>
    <s v="Sale1295"/>
    <d v="2024-01-22T00:00:00"/>
    <s v="Cust1247"/>
    <x v="398"/>
    <n v="32"/>
    <x v="0"/>
    <s v="Mikehaven"/>
    <x v="21"/>
    <s v="USA"/>
    <s v="Prod60"/>
    <s v="Luxury Perfume Spray"/>
    <x v="2"/>
    <s v="Fragrance"/>
    <x v="17"/>
    <n v="483"/>
    <n v="444"/>
    <s v="Store4"/>
    <s v="Paypal"/>
    <n v="1548.9465"/>
    <n v="3"/>
    <n v="543"/>
    <n v="0.05"/>
    <x v="2"/>
    <x v="0"/>
    <x v="5"/>
    <x v="2"/>
    <x v="0"/>
    <x v="1"/>
  </r>
  <r>
    <s v="Sale1296"/>
    <d v="2023-10-22T00:00:00"/>
    <s v="Cust1324"/>
    <x v="49"/>
    <n v="58"/>
    <x v="0"/>
    <s v="South Zacharychester"/>
    <x v="15"/>
    <s v="USA"/>
    <s v="Prod7"/>
    <s v="Led Table Lamp"/>
    <x v="3"/>
    <s v="Lighting"/>
    <x v="84"/>
    <n v="219"/>
    <n v="170"/>
    <s v="Store6"/>
    <s v="Cod"/>
    <n v="1969.9559999999999"/>
    <n v="4"/>
    <n v="547"/>
    <n v="0.05"/>
    <x v="3"/>
    <x v="0"/>
    <x v="16"/>
    <x v="2"/>
    <x v="0"/>
    <x v="3"/>
  </r>
  <r>
    <s v="Sale1297"/>
    <d v="2024-11-23T00:00:00"/>
    <s v="Cust1241"/>
    <x v="253"/>
    <n v="31"/>
    <x v="0"/>
    <s v="Dawsonchester"/>
    <x v="45"/>
    <s v="USA"/>
    <s v="Prod65"/>
    <s v="Adjustable Dumbbells 20Kg"/>
    <x v="0"/>
    <s v="Fitness"/>
    <x v="15"/>
    <n v="241"/>
    <n v="423"/>
    <s v="Store1"/>
    <s v="Paypal"/>
    <n v="1659.9756"/>
    <n v="2"/>
    <n v="892"/>
    <n v="0.1"/>
    <x v="0"/>
    <x v="4"/>
    <x v="8"/>
    <x v="1"/>
    <x v="0"/>
    <x v="1"/>
  </r>
  <r>
    <s v="Sale1298"/>
    <d v="2023-12-26T00:00:00"/>
    <s v="Cust1387"/>
    <x v="389"/>
    <n v="28"/>
    <x v="1"/>
    <s v="New Dawn"/>
    <x v="19"/>
    <s v="USA"/>
    <s v="Prod26"/>
    <s v="Wireless Bluetooth Speaker"/>
    <x v="1"/>
    <s v="Audio"/>
    <x v="33"/>
    <n v="322"/>
    <n v="213"/>
    <s v="Store8"/>
    <s v="Credit Card"/>
    <n v="1280.115"/>
    <n v="2"/>
    <n v="853"/>
    <n v="7.0000000000000007E-2"/>
    <x v="1"/>
    <x v="0"/>
    <x v="2"/>
    <x v="2"/>
    <x v="1"/>
    <x v="2"/>
  </r>
  <r>
    <s v="Sale1299"/>
    <d v="2024-06-08T00:00:00"/>
    <s v="Cust1110"/>
    <x v="405"/>
    <n v="40"/>
    <x v="1"/>
    <s v="New Dawnton"/>
    <x v="33"/>
    <s v="USA"/>
    <s v="Prod82"/>
    <s v="Fitness Resistance Bands"/>
    <x v="0"/>
    <s v="Fitness"/>
    <x v="74"/>
    <n v="153"/>
    <n v="281"/>
    <s v="Store7"/>
    <s v="Paypal"/>
    <n v="150.7902"/>
    <n v="1"/>
    <n v="162"/>
    <n v="0.25"/>
    <x v="2"/>
    <x v="0"/>
    <x v="4"/>
    <x v="2"/>
    <x v="0"/>
    <x v="0"/>
  </r>
  <r>
    <s v="Sale1300"/>
    <d v="2024-07-05T00:00:00"/>
    <s v="Cust1147"/>
    <x v="345"/>
    <n v="49"/>
    <x v="1"/>
    <s v="Lake Nathanfort"/>
    <x v="41"/>
    <s v="USA"/>
    <s v="Prod96"/>
    <s v="Women'S Formal Blazer"/>
    <x v="4"/>
    <s v="Outerwear"/>
    <x v="99"/>
    <n v="358"/>
    <n v="143"/>
    <s v="Store16"/>
    <s v="Credit Card"/>
    <n v="812.75739999999996"/>
    <n v="1"/>
    <n v="893"/>
    <n v="7.0000000000000007E-2"/>
    <x v="1"/>
    <x v="5"/>
    <x v="9"/>
    <x v="1"/>
    <x v="0"/>
    <x v="1"/>
  </r>
  <r>
    <s v="Sale1301"/>
    <d v="2024-08-24T00:00:00"/>
    <s v="Cust1103"/>
    <x v="201"/>
    <n v="21"/>
    <x v="0"/>
    <s v="West Lauren"/>
    <x v="40"/>
    <s v="USA"/>
    <s v="Prod34"/>
    <s v="Gaming Mechanical Keyboard"/>
    <x v="1"/>
    <s v="Computer"/>
    <x v="13"/>
    <n v="419"/>
    <n v="86"/>
    <s v="Store8"/>
    <s v="Credit Card"/>
    <n v="1005.3216"/>
    <n v="4"/>
    <n v="349"/>
    <n v="0.09"/>
    <x v="1"/>
    <x v="0"/>
    <x v="2"/>
    <x v="2"/>
    <x v="1"/>
    <x v="3"/>
  </r>
  <r>
    <s v="Sale1302"/>
    <d v="2024-05-06T00:00:00"/>
    <s v="Cust1283"/>
    <x v="411"/>
    <n v="54"/>
    <x v="1"/>
    <s v="Garciaborough"/>
    <x v="0"/>
    <s v="USA"/>
    <s v="Prod81"/>
    <s v="Badminton Racket Set"/>
    <x v="0"/>
    <s v="Equipment"/>
    <x v="82"/>
    <n v="286"/>
    <n v="358"/>
    <s v="Store13"/>
    <s v="Cod"/>
    <n v="590.84100000000001"/>
    <n v="1"/>
    <n v="748"/>
    <n v="0.28000000000000003"/>
    <x v="3"/>
    <x v="7"/>
    <x v="13"/>
    <x v="1"/>
    <x v="0"/>
    <x v="2"/>
  </r>
  <r>
    <s v="Sale1303"/>
    <d v="2024-07-05T00:00:00"/>
    <s v="Cust1031"/>
    <x v="188"/>
    <n v="41"/>
    <x v="0"/>
    <s v="Johnsonville"/>
    <x v="47"/>
    <s v="USA"/>
    <s v="Prod81"/>
    <s v="Badminton Racket Set"/>
    <x v="0"/>
    <s v="Equipment"/>
    <x v="82"/>
    <n v="286"/>
    <n v="358"/>
    <s v="Store6"/>
    <s v="Credit Card"/>
    <n v="1040.2403999999999"/>
    <n v="3"/>
    <n v="439"/>
    <n v="0.21"/>
    <x v="3"/>
    <x v="0"/>
    <x v="16"/>
    <x v="2"/>
    <x v="0"/>
    <x v="2"/>
  </r>
  <r>
    <s v="Sale1304"/>
    <d v="2023-11-02T00:00:00"/>
    <s v="Cust1123"/>
    <x v="329"/>
    <n v="40"/>
    <x v="0"/>
    <s v="North Sabrina"/>
    <x v="9"/>
    <s v="USA"/>
    <s v="Prod77"/>
    <s v="Wifi Mesh Router"/>
    <x v="1"/>
    <s v="Appliances"/>
    <x v="25"/>
    <n v="481"/>
    <n v="104"/>
    <s v="Store4"/>
    <s v="Credit Card"/>
    <n v="2182.4463999999998"/>
    <n v="4"/>
    <n v="665"/>
    <n v="0.21"/>
    <x v="2"/>
    <x v="0"/>
    <x v="5"/>
    <x v="2"/>
    <x v="0"/>
    <x v="2"/>
  </r>
  <r>
    <s v="Sale1305"/>
    <d v="2024-11-20T00:00:00"/>
    <s v="Cust1003"/>
    <x v="456"/>
    <n v="59"/>
    <x v="1"/>
    <s v="Thomastown"/>
    <x v="31"/>
    <s v="USA"/>
    <s v="Prod60"/>
    <s v="Luxury Perfume Spray"/>
    <x v="2"/>
    <s v="Fragrance"/>
    <x v="17"/>
    <n v="483"/>
    <n v="444"/>
    <s v="Store18"/>
    <s v="Credit Card"/>
    <n v="105.47280000000001"/>
    <n v="1"/>
    <n v="146"/>
    <n v="0.18"/>
    <x v="3"/>
    <x v="8"/>
    <x v="14"/>
    <x v="1"/>
    <x v="0"/>
    <x v="3"/>
  </r>
  <r>
    <s v="Sale1306"/>
    <d v="2025-04-27T00:00:00"/>
    <s v="Cust1139"/>
    <x v="377"/>
    <n v="32"/>
    <x v="0"/>
    <s v="Port Travis"/>
    <x v="39"/>
    <s v="USA"/>
    <s v="Prod38"/>
    <s v="Sports Water Hydration Pack"/>
    <x v="0"/>
    <s v="Outdoor"/>
    <x v="48"/>
    <n v="136"/>
    <n v="394"/>
    <s v="Store15"/>
    <s v="Cod"/>
    <n v="343.6694"/>
    <n v="2"/>
    <n v="235"/>
    <n v="0.28000000000000003"/>
    <x v="0"/>
    <x v="6"/>
    <x v="10"/>
    <x v="1"/>
    <x v="0"/>
    <x v="3"/>
  </r>
  <r>
    <s v="Sale1307"/>
    <d v="2024-12-25T00:00:00"/>
    <s v="Cust1028"/>
    <x v="29"/>
    <n v="27"/>
    <x v="1"/>
    <s v="New David"/>
    <x v="19"/>
    <s v="USA"/>
    <s v="Prod61"/>
    <s v="Tennis Ball 3-Pack"/>
    <x v="0"/>
    <s v="Equipment"/>
    <x v="86"/>
    <n v="103"/>
    <n v="465"/>
    <s v="Store5"/>
    <s v="Paypal"/>
    <n v="103.9311"/>
    <n v="3"/>
    <n v="38"/>
    <n v="0.27"/>
    <x v="0"/>
    <x v="0"/>
    <x v="3"/>
    <x v="0"/>
    <x v="1"/>
    <x v="1"/>
  </r>
  <r>
    <s v="Sale1308"/>
    <d v="2025-09-02T00:00:00"/>
    <s v="Cust1403"/>
    <x v="74"/>
    <n v="34"/>
    <x v="0"/>
    <s v="Lake Lisaland"/>
    <x v="38"/>
    <s v="USA"/>
    <s v="Prod34"/>
    <s v="Gaming Mechanical Keyboard"/>
    <x v="1"/>
    <s v="Computer"/>
    <x v="13"/>
    <n v="419"/>
    <n v="86"/>
    <s v="Store4"/>
    <s v="Cod"/>
    <n v="900.59199999999998"/>
    <n v="2"/>
    <n v="512"/>
    <n v="0.09"/>
    <x v="2"/>
    <x v="0"/>
    <x v="5"/>
    <x v="2"/>
    <x v="0"/>
    <x v="3"/>
  </r>
  <r>
    <s v="Sale1309"/>
    <d v="2024-04-19T00:00:00"/>
    <s v="Cust1092"/>
    <x v="323"/>
    <n v="44"/>
    <x v="1"/>
    <s v="Lake Brandy"/>
    <x v="3"/>
    <s v="USA"/>
    <s v="Prod75"/>
    <s v="Women'S Ankle Boots"/>
    <x v="4"/>
    <s v="Footwear"/>
    <x v="28"/>
    <n v="158"/>
    <n v="82"/>
    <s v="Store8"/>
    <s v="Paypal"/>
    <n v="1505.2575999999999"/>
    <n v="4"/>
    <n v="489"/>
    <n v="0.12"/>
    <x v="1"/>
    <x v="0"/>
    <x v="2"/>
    <x v="2"/>
    <x v="0"/>
    <x v="1"/>
  </r>
  <r>
    <s v="Sale1310"/>
    <d v="2025-03-01T00:00:00"/>
    <s v="Cust1391"/>
    <x v="275"/>
    <n v="40"/>
    <x v="1"/>
    <s v="Dawnstad"/>
    <x v="47"/>
    <s v="USA"/>
    <s v="Prod50"/>
    <s v="Boxing Hand Wraps"/>
    <x v="0"/>
    <s v="Fitness"/>
    <x v="57"/>
    <n v="190"/>
    <n v="260"/>
    <s v="Store12"/>
    <s v="Cod"/>
    <n v="926.40099999999995"/>
    <n v="2"/>
    <n v="520"/>
    <n v="0.23"/>
    <x v="0"/>
    <x v="9"/>
    <x v="18"/>
    <x v="2"/>
    <x v="0"/>
    <x v="3"/>
  </r>
  <r>
    <s v="Sale1311"/>
    <d v="2024-03-25T00:00:00"/>
    <s v="Cust1432"/>
    <x v="448"/>
    <n v="37"/>
    <x v="0"/>
    <s v="Phyllisport"/>
    <x v="19"/>
    <s v="USA"/>
    <s v="Prod48"/>
    <s v="Car Dashboard Phone Holder"/>
    <x v="1"/>
    <s v="Accessories"/>
    <x v="70"/>
    <n v="178"/>
    <n v="103"/>
    <s v="Store5"/>
    <s v="Credit Card"/>
    <n v="242.03899999999999"/>
    <n v="1"/>
    <n v="341"/>
    <n v="0.11"/>
    <x v="0"/>
    <x v="0"/>
    <x v="3"/>
    <x v="0"/>
    <x v="0"/>
    <x v="3"/>
  </r>
  <r>
    <s v="Sale1312"/>
    <d v="2024-10-11T00:00:00"/>
    <s v="Cust1346"/>
    <x v="3"/>
    <n v="58"/>
    <x v="1"/>
    <s v="Port Crystalberg"/>
    <x v="3"/>
    <s v="USA"/>
    <s v="Prod31"/>
    <s v="Basketball"/>
    <x v="0"/>
    <s v="Team Sports"/>
    <x v="45"/>
    <n v="204"/>
    <n v="281"/>
    <s v="Store8"/>
    <s v="Cod"/>
    <n v="1627.4391000000001"/>
    <n v="3"/>
    <n v="654"/>
    <n v="0.28999999999999998"/>
    <x v="1"/>
    <x v="0"/>
    <x v="2"/>
    <x v="2"/>
    <x v="0"/>
    <x v="1"/>
  </r>
  <r>
    <s v="Sale1313"/>
    <d v="2025-09-06T00:00:00"/>
    <s v="Cust1021"/>
    <x v="458"/>
    <n v="36"/>
    <x v="1"/>
    <s v="Smithburgh"/>
    <x v="15"/>
    <s v="USA"/>
    <s v="Prod26"/>
    <s v="Wireless Bluetooth Speaker"/>
    <x v="1"/>
    <s v="Audio"/>
    <x v="33"/>
    <n v="322"/>
    <n v="213"/>
    <s v="Store18"/>
    <s v="Cod"/>
    <n v="138.4229"/>
    <n v="1"/>
    <n v="180"/>
    <n v="0.17"/>
    <x v="3"/>
    <x v="8"/>
    <x v="14"/>
    <x v="1"/>
    <x v="0"/>
    <x v="0"/>
  </r>
  <r>
    <s v="Sale1314"/>
    <d v="2024-08-19T00:00:00"/>
    <s v="Cust1008"/>
    <x v="46"/>
    <n v="53"/>
    <x v="1"/>
    <s v="Maynardton"/>
    <x v="21"/>
    <s v="USA"/>
    <s v="Prod0"/>
    <s v="Brother Laser Printer"/>
    <x v="1"/>
    <s v="Computer"/>
    <x v="90"/>
    <n v="112"/>
    <n v="416"/>
    <s v="Store9"/>
    <s v="Credit Card"/>
    <n v="1774.3440000000001"/>
    <n v="2"/>
    <n v="944"/>
    <n v="0.23"/>
    <x v="2"/>
    <x v="0"/>
    <x v="11"/>
    <x v="1"/>
    <x v="0"/>
    <x v="0"/>
  </r>
  <r>
    <s v="Sale1315"/>
    <d v="2023-11-04T00:00:00"/>
    <s v="Cust1409"/>
    <x v="0"/>
    <n v="55"/>
    <x v="0"/>
    <s v="Kathleenport"/>
    <x v="0"/>
    <s v="USA"/>
    <s v="Prod71"/>
    <s v="Hair Repair Oil Treatment"/>
    <x v="2"/>
    <s v="Haircare"/>
    <x v="51"/>
    <n v="214"/>
    <n v="383"/>
    <s v="Store15"/>
    <s v="Credit Card"/>
    <n v="1477.5"/>
    <n v="2"/>
    <n v="985"/>
    <n v="0.06"/>
    <x v="0"/>
    <x v="6"/>
    <x v="10"/>
    <x v="1"/>
    <x v="0"/>
    <x v="0"/>
  </r>
  <r>
    <s v="Sale1316"/>
    <d v="2024-04-23T00:00:00"/>
    <s v="Cust1485"/>
    <x v="143"/>
    <n v="46"/>
    <x v="1"/>
    <s v="East Dillonview"/>
    <x v="45"/>
    <s v="USA"/>
    <s v="Prod88"/>
    <s v="Sports Wrist Sweatbands"/>
    <x v="0"/>
    <s v="Accessories"/>
    <x v="12"/>
    <n v="131"/>
    <n v="232"/>
    <s v="Store10"/>
    <s v="Credit Card"/>
    <n v="615.74040000000002"/>
    <n v="4"/>
    <n v="217"/>
    <n v="0.25"/>
    <x v="3"/>
    <x v="4"/>
    <x v="15"/>
    <x v="2"/>
    <x v="0"/>
    <x v="3"/>
  </r>
  <r>
    <s v="Sale1317"/>
    <d v="2023-10-24T00:00:00"/>
    <s v="Cust1117"/>
    <x v="353"/>
    <n v="21"/>
    <x v="1"/>
    <s v="North Katherine"/>
    <x v="7"/>
    <s v="USA"/>
    <s v="Prod64"/>
    <s v="Matte Lipstick Set"/>
    <x v="2"/>
    <s v="Makeup"/>
    <x v="91"/>
    <n v="299"/>
    <n v="118"/>
    <s v="Store2"/>
    <s v="Cod"/>
    <n v="2774.6131999999998"/>
    <n v="4"/>
    <n v="950"/>
    <n v="0.28999999999999998"/>
    <x v="2"/>
    <x v="0"/>
    <x v="17"/>
    <x v="0"/>
    <x v="1"/>
    <x v="1"/>
  </r>
  <r>
    <s v="Sale1318"/>
    <d v="2025-06-30T00:00:00"/>
    <s v="Cust1256"/>
    <x v="141"/>
    <n v="57"/>
    <x v="0"/>
    <s v="Lake Christopher"/>
    <x v="13"/>
    <s v="USA"/>
    <s v="Prod48"/>
    <s v="Car Dashboard Phone Holder"/>
    <x v="1"/>
    <s v="Accessories"/>
    <x v="70"/>
    <n v="178"/>
    <n v="103"/>
    <s v="Store7"/>
    <s v="Paypal"/>
    <n v="450.524"/>
    <n v="2"/>
    <n v="271"/>
    <n v="0.27"/>
    <x v="2"/>
    <x v="0"/>
    <x v="4"/>
    <x v="2"/>
    <x v="0"/>
    <x v="1"/>
  </r>
  <r>
    <s v="Sale1319"/>
    <d v="2025-08-14T00:00:00"/>
    <s v="Cust1168"/>
    <x v="63"/>
    <n v="36"/>
    <x v="1"/>
    <s v="Robertview"/>
    <x v="26"/>
    <s v="USA"/>
    <s v="Prod39"/>
    <s v="Portable Power Bank"/>
    <x v="1"/>
    <s v="Mobile"/>
    <x v="11"/>
    <n v="326"/>
    <n v="301"/>
    <s v="Store8"/>
    <s v="Paypal"/>
    <n v="2549.4839999999999"/>
    <n v="4"/>
    <n v="708"/>
    <n v="0.17"/>
    <x v="1"/>
    <x v="0"/>
    <x v="2"/>
    <x v="2"/>
    <x v="0"/>
    <x v="1"/>
  </r>
  <r>
    <s v="Sale1320"/>
    <d v="2025-05-11T00:00:00"/>
    <s v="Cust1444"/>
    <x v="431"/>
    <n v="19"/>
    <x v="0"/>
    <s v="Jessicaland"/>
    <x v="0"/>
    <s v="USA"/>
    <s v="Prod54"/>
    <s v="Sports Stopwatch Pro"/>
    <x v="0"/>
    <s v="Accessories"/>
    <x v="59"/>
    <n v="435"/>
    <n v="185"/>
    <s v="Store3"/>
    <s v="Paypal"/>
    <n v="1359.5925"/>
    <n v="3"/>
    <n v="477"/>
    <n v="0.1"/>
    <x v="0"/>
    <x v="0"/>
    <x v="0"/>
    <x v="0"/>
    <x v="1"/>
    <x v="0"/>
  </r>
  <r>
    <s v="Sale1321"/>
    <d v="2024-04-01T00:00:00"/>
    <s v="Cust1307"/>
    <x v="131"/>
    <n v="56"/>
    <x v="1"/>
    <s v="West Patriciaview"/>
    <x v="4"/>
    <s v="USA"/>
    <s v="Prod74"/>
    <s v="Bluetooth Car Audio System"/>
    <x v="1"/>
    <s v="Audio"/>
    <x v="1"/>
    <n v="404"/>
    <n v="159"/>
    <s v="Store9"/>
    <s v="Cod"/>
    <n v="1373.7651000000001"/>
    <n v="3"/>
    <n v="627"/>
    <n v="0.05"/>
    <x v="2"/>
    <x v="0"/>
    <x v="11"/>
    <x v="1"/>
    <x v="0"/>
    <x v="3"/>
  </r>
  <r>
    <s v="Sale1322"/>
    <d v="2024-02-13T00:00:00"/>
    <s v="Cust1304"/>
    <x v="234"/>
    <n v="41"/>
    <x v="0"/>
    <s v="Port Jenniferton"/>
    <x v="32"/>
    <s v="USA"/>
    <s v="Prod94"/>
    <s v="Vitamin E Body Lotion"/>
    <x v="2"/>
    <s v="Skincare"/>
    <x v="32"/>
    <n v="358"/>
    <n v="213"/>
    <s v="Store11"/>
    <s v="Paypal"/>
    <n v="502.62119999999999"/>
    <n v="3"/>
    <n v="207"/>
    <n v="0.27"/>
    <x v="2"/>
    <x v="10"/>
    <x v="19"/>
    <x v="2"/>
    <x v="0"/>
    <x v="2"/>
  </r>
  <r>
    <s v="Sale1323"/>
    <d v="2024-01-13T00:00:00"/>
    <s v="Cust1251"/>
    <x v="242"/>
    <n v="64"/>
    <x v="0"/>
    <s v="Port Coreyfort"/>
    <x v="4"/>
    <s v="USA"/>
    <s v="Prod30"/>
    <s v="Stainless Steel Cutlery Set"/>
    <x v="3"/>
    <s v="Kitchen"/>
    <x v="37"/>
    <n v="20"/>
    <n v="57"/>
    <s v="Store1"/>
    <s v="Credit Card"/>
    <n v="1861.9880000000001"/>
    <n v="4"/>
    <n v="629"/>
    <n v="0.19"/>
    <x v="0"/>
    <x v="4"/>
    <x v="8"/>
    <x v="1"/>
    <x v="0"/>
    <x v="2"/>
  </r>
  <r>
    <s v="Sale1324"/>
    <d v="2024-09-08T00:00:00"/>
    <s v="Cust1438"/>
    <x v="239"/>
    <n v="59"/>
    <x v="1"/>
    <s v="Amberburgh"/>
    <x v="3"/>
    <s v="USA"/>
    <s v="Prod74"/>
    <s v="Bluetooth Car Audio System"/>
    <x v="1"/>
    <s v="Audio"/>
    <x v="1"/>
    <n v="404"/>
    <n v="159"/>
    <s v="Store17"/>
    <s v="Paypal"/>
    <n v="1904.5440000000001"/>
    <n v="4"/>
    <n v="529"/>
    <n v="0.26"/>
    <x v="0"/>
    <x v="1"/>
    <x v="1"/>
    <x v="1"/>
    <x v="0"/>
    <x v="1"/>
  </r>
  <r>
    <s v="Sale1325"/>
    <d v="2024-02-04T00:00:00"/>
    <s v="Cust1349"/>
    <x v="115"/>
    <n v="31"/>
    <x v="0"/>
    <s v="New Angiefurt"/>
    <x v="41"/>
    <s v="USA"/>
    <s v="Prod30"/>
    <s v="Stainless Steel Cutlery Set"/>
    <x v="3"/>
    <s v="Kitchen"/>
    <x v="37"/>
    <n v="20"/>
    <n v="57"/>
    <s v="Store17"/>
    <s v="Paypal"/>
    <n v="273.52260000000001"/>
    <n v="1"/>
    <n v="351"/>
    <n v="0.1"/>
    <x v="0"/>
    <x v="1"/>
    <x v="1"/>
    <x v="1"/>
    <x v="0"/>
    <x v="3"/>
  </r>
  <r>
    <s v="Sale1326"/>
    <d v="2024-07-25T00:00:00"/>
    <s v="Cust1371"/>
    <x v="170"/>
    <n v="21"/>
    <x v="1"/>
    <s v="Port Crystal"/>
    <x v="21"/>
    <s v="USA"/>
    <s v="Prod95"/>
    <s v="Sports Stopwatch Basic"/>
    <x v="0"/>
    <s v="Accessories"/>
    <x v="98"/>
    <n v="61"/>
    <n v="75"/>
    <s v="Store1"/>
    <s v="Credit Card"/>
    <n v="95.408199999999994"/>
    <n v="1"/>
    <n v="129"/>
    <n v="0.22"/>
    <x v="0"/>
    <x v="4"/>
    <x v="8"/>
    <x v="1"/>
    <x v="1"/>
    <x v="1"/>
  </r>
  <r>
    <s v="Sale1327"/>
    <d v="2024-09-09T00:00:00"/>
    <s v="Cust1145"/>
    <x v="279"/>
    <n v="46"/>
    <x v="0"/>
    <s v="Michaelfort"/>
    <x v="30"/>
    <s v="USA"/>
    <s v="Prod86"/>
    <s v="Kitchen Cutting Board"/>
    <x v="3"/>
    <s v="Kitchen"/>
    <x v="56"/>
    <n v="176"/>
    <n v="82"/>
    <s v="Store15"/>
    <s v="Credit Card"/>
    <n v="700.55439999999999"/>
    <n v="2"/>
    <n v="385"/>
    <n v="0.26"/>
    <x v="0"/>
    <x v="6"/>
    <x v="10"/>
    <x v="1"/>
    <x v="0"/>
    <x v="1"/>
  </r>
  <r>
    <s v="Sale1328"/>
    <d v="2023-12-08T00:00:00"/>
    <s v="Cust1334"/>
    <x v="158"/>
    <n v="50"/>
    <x v="1"/>
    <s v="Donaldsontown"/>
    <x v="40"/>
    <s v="USA"/>
    <s v="Prod5"/>
    <s v="Men'S Leather Belt"/>
    <x v="4"/>
    <s v="Accessories"/>
    <x v="23"/>
    <n v="261"/>
    <n v="59"/>
    <s v="Store8"/>
    <s v="Paypal"/>
    <n v="257.24009999999998"/>
    <n v="3"/>
    <n v="121"/>
    <n v="0.09"/>
    <x v="1"/>
    <x v="0"/>
    <x v="2"/>
    <x v="2"/>
    <x v="0"/>
    <x v="2"/>
  </r>
  <r>
    <s v="Sale1329"/>
    <d v="2025-06-16T00:00:00"/>
    <s v="Cust1222"/>
    <x v="247"/>
    <n v="35"/>
    <x v="0"/>
    <s v="East Crystalton"/>
    <x v="23"/>
    <s v="USA"/>
    <s v="Prod76"/>
    <s v="Wireless Mouse"/>
    <x v="1"/>
    <s v="Computer"/>
    <x v="3"/>
    <n v="393"/>
    <n v="320"/>
    <s v="Store17"/>
    <s v="Credit Card"/>
    <n v="2460.3708000000001"/>
    <n v="4"/>
    <n v="661"/>
    <n v="0.28999999999999998"/>
    <x v="0"/>
    <x v="1"/>
    <x v="1"/>
    <x v="1"/>
    <x v="0"/>
    <x v="1"/>
  </r>
  <r>
    <s v="Sale1330"/>
    <d v="2023-12-01T00:00:00"/>
    <s v="Cust1449"/>
    <x v="193"/>
    <n v="29"/>
    <x v="0"/>
    <s v="Port Hannahport"/>
    <x v="31"/>
    <s v="USA"/>
    <s v="Prod62"/>
    <s v="Laptop Cooling Pad"/>
    <x v="1"/>
    <s v="Computer"/>
    <x v="85"/>
    <n v="86"/>
    <n v="222"/>
    <s v="Store2"/>
    <s v="Paypal"/>
    <n v="142.52520000000001"/>
    <n v="1"/>
    <n v="195"/>
    <n v="7.0000000000000007E-2"/>
    <x v="2"/>
    <x v="0"/>
    <x v="17"/>
    <x v="0"/>
    <x v="1"/>
    <x v="3"/>
  </r>
  <r>
    <s v="Sale1331"/>
    <d v="2023-11-03T00:00:00"/>
    <s v="Cust1004"/>
    <x v="433"/>
    <n v="64"/>
    <x v="1"/>
    <s v="Nicholasshire"/>
    <x v="24"/>
    <s v="USA"/>
    <s v="Prod92"/>
    <s v="Microwave Oven"/>
    <x v="3"/>
    <s v="Appliances"/>
    <x v="80"/>
    <n v="447"/>
    <n v="191"/>
    <s v="Store18"/>
    <s v="Paypal"/>
    <n v="287.38799999999998"/>
    <n v="2"/>
    <n v="177"/>
    <n v="0.27"/>
    <x v="3"/>
    <x v="8"/>
    <x v="14"/>
    <x v="1"/>
    <x v="0"/>
    <x v="2"/>
  </r>
  <r>
    <s v="Sale1332"/>
    <d v="2025-01-16T00:00:00"/>
    <s v="Cust1057"/>
    <x v="331"/>
    <n v="43"/>
    <x v="1"/>
    <s v="Morrisbury"/>
    <x v="5"/>
    <s v="USA"/>
    <s v="Prod98"/>
    <s v="Portable Bluetooth Speaker"/>
    <x v="1"/>
    <s v="Audio"/>
    <x v="24"/>
    <n v="432"/>
    <n v="73"/>
    <s v="Store11"/>
    <s v="Paypal"/>
    <n v="2760.5439999999999"/>
    <n v="4"/>
    <n v="863"/>
    <n v="0.19"/>
    <x v="2"/>
    <x v="10"/>
    <x v="19"/>
    <x v="2"/>
    <x v="0"/>
    <x v="1"/>
  </r>
  <r>
    <s v="Sale1333"/>
    <d v="2024-09-30T00:00:00"/>
    <s v="Cust1444"/>
    <x v="431"/>
    <n v="19"/>
    <x v="0"/>
    <s v="Jessicaland"/>
    <x v="0"/>
    <s v="USA"/>
    <s v="Prod17"/>
    <s v="Soccer Training Cone Set"/>
    <x v="0"/>
    <s v="Accessories"/>
    <x v="53"/>
    <n v="145"/>
    <n v="367"/>
    <s v="Store6"/>
    <s v="Cod"/>
    <n v="54.489600000000003"/>
    <n v="1"/>
    <n v="55"/>
    <n v="0.2"/>
    <x v="3"/>
    <x v="0"/>
    <x v="16"/>
    <x v="2"/>
    <x v="1"/>
    <x v="0"/>
  </r>
  <r>
    <s v="Sale1334"/>
    <d v="2024-12-20T00:00:00"/>
    <s v="Cust1049"/>
    <x v="183"/>
    <n v="45"/>
    <x v="1"/>
    <s v="New Amy"/>
    <x v="31"/>
    <s v="USA"/>
    <s v="Prod45"/>
    <s v="High-Grip Football"/>
    <x v="0"/>
    <s v="Team Sports"/>
    <x v="49"/>
    <n v="319"/>
    <n v="114"/>
    <s v="Store0"/>
    <s v="Cod"/>
    <n v="1448.752"/>
    <n v="2"/>
    <n v="905"/>
    <n v="0.01"/>
    <x v="3"/>
    <x v="2"/>
    <x v="6"/>
    <x v="1"/>
    <x v="0"/>
    <x v="0"/>
  </r>
  <r>
    <s v="Sale1335"/>
    <d v="2024-09-04T00:00:00"/>
    <s v="Cust1461"/>
    <x v="341"/>
    <n v="60"/>
    <x v="1"/>
    <s v="East Julie"/>
    <x v="32"/>
    <s v="USA"/>
    <s v="Prod63"/>
    <s v="Organic Sunscreen Lotion"/>
    <x v="2"/>
    <s v="Skincare"/>
    <x v="81"/>
    <n v="267"/>
    <n v="458"/>
    <s v="Store13"/>
    <s v="Credit Card"/>
    <n v="469.00080000000003"/>
    <n v="3"/>
    <n v="217"/>
    <n v="0.2"/>
    <x v="3"/>
    <x v="7"/>
    <x v="13"/>
    <x v="1"/>
    <x v="0"/>
    <x v="2"/>
  </r>
  <r>
    <s v="Sale1336"/>
    <d v="2025-10-06T00:00:00"/>
    <s v="Cust1389"/>
    <x v="335"/>
    <n v="50"/>
    <x v="0"/>
    <s v="Joseland"/>
    <x v="48"/>
    <s v="USA"/>
    <s v="Prod75"/>
    <s v="Women'S Ankle Boots"/>
    <x v="4"/>
    <s v="Footwear"/>
    <x v="28"/>
    <n v="158"/>
    <n v="82"/>
    <s v="Store0"/>
    <s v="Paypal"/>
    <n v="1741.35"/>
    <n v="3"/>
    <n v="580"/>
    <n v="0.28000000000000003"/>
    <x v="3"/>
    <x v="2"/>
    <x v="6"/>
    <x v="1"/>
    <x v="0"/>
    <x v="1"/>
  </r>
  <r>
    <s v="Sale1337"/>
    <d v="2025-07-16T00:00:00"/>
    <s v="Cust1103"/>
    <x v="201"/>
    <n v="21"/>
    <x v="0"/>
    <s v="West Lauren"/>
    <x v="40"/>
    <s v="USA"/>
    <s v="Prod4"/>
    <s v="Women'S Yoga Pants"/>
    <x v="4"/>
    <s v="Bottoms"/>
    <x v="83"/>
    <n v="306"/>
    <n v="487"/>
    <s v="Store17"/>
    <s v="Paypal"/>
    <n v="1482.1808000000001"/>
    <n v="2"/>
    <n v="893"/>
    <n v="0"/>
    <x v="0"/>
    <x v="1"/>
    <x v="1"/>
    <x v="1"/>
    <x v="1"/>
    <x v="3"/>
  </r>
  <r>
    <s v="Sale1338"/>
    <d v="2025-10-06T00:00:00"/>
    <s v="Cust1091"/>
    <x v="157"/>
    <n v="29"/>
    <x v="1"/>
    <s v="South Amandahaven"/>
    <x v="28"/>
    <s v="USA"/>
    <s v="Prod40"/>
    <s v="Noise-Canceling Headphones"/>
    <x v="1"/>
    <s v="Audio"/>
    <x v="43"/>
    <n v="39"/>
    <n v="378"/>
    <s v="Store18"/>
    <s v="Cod"/>
    <n v="634.17840000000001"/>
    <n v="2"/>
    <n v="356"/>
    <n v="0.17"/>
    <x v="3"/>
    <x v="8"/>
    <x v="14"/>
    <x v="1"/>
    <x v="1"/>
    <x v="2"/>
  </r>
  <r>
    <s v="Sale1339"/>
    <d v="2025-09-21T00:00:00"/>
    <s v="Cust1384"/>
    <x v="302"/>
    <n v="52"/>
    <x v="1"/>
    <s v="North Michael"/>
    <x v="9"/>
    <s v="USA"/>
    <s v="Prod80"/>
    <s v="Wall-Mounted Spice Rack"/>
    <x v="3"/>
    <s v="Kitchen"/>
    <x v="61"/>
    <n v="143"/>
    <n v="58"/>
    <s v="Store2"/>
    <s v="Credit Card"/>
    <n v="3034.2824000000001"/>
    <n v="4"/>
    <n v="807"/>
    <n v="0.11"/>
    <x v="2"/>
    <x v="0"/>
    <x v="17"/>
    <x v="0"/>
    <x v="0"/>
    <x v="3"/>
  </r>
  <r>
    <s v="Sale1340"/>
    <d v="2025-07-17T00:00:00"/>
    <s v="Cust1439"/>
    <x v="459"/>
    <n v="53"/>
    <x v="0"/>
    <s v="North Daniel"/>
    <x v="20"/>
    <s v="USA"/>
    <s v="Prod20"/>
    <s v="Outdoor Sports Water Bottle"/>
    <x v="0"/>
    <s v="Accessories"/>
    <x v="42"/>
    <n v="132"/>
    <n v="275"/>
    <s v="Store1"/>
    <s v="Credit Card"/>
    <n v="1867.9205999999999"/>
    <n v="3"/>
    <n v="684"/>
    <n v="0.06"/>
    <x v="0"/>
    <x v="4"/>
    <x v="8"/>
    <x v="1"/>
    <x v="0"/>
    <x v="2"/>
  </r>
  <r>
    <s v="Sale1341"/>
    <d v="2025-06-29T00:00:00"/>
    <s v="Cust1443"/>
    <x v="13"/>
    <n v="51"/>
    <x v="0"/>
    <s v="New Donnabury"/>
    <x v="11"/>
    <s v="USA"/>
    <s v="Prod93"/>
    <s v="Usb-C Laptop Charger"/>
    <x v="1"/>
    <s v="Computer"/>
    <x v="47"/>
    <n v="378"/>
    <n v="485"/>
    <s v="Store7"/>
    <s v="Paypal"/>
    <n v="2839.6248000000001"/>
    <n v="4"/>
    <n v="763"/>
    <n v="0.09"/>
    <x v="2"/>
    <x v="0"/>
    <x v="4"/>
    <x v="2"/>
    <x v="0"/>
    <x v="2"/>
  </r>
  <r>
    <s v="Sale1342"/>
    <d v="2025-03-22T00:00:00"/>
    <s v="Cust1361"/>
    <x v="445"/>
    <n v="64"/>
    <x v="0"/>
    <s v="New Jessechester"/>
    <x v="30"/>
    <s v="USA"/>
    <s v="Prod50"/>
    <s v="Boxing Hand Wraps"/>
    <x v="0"/>
    <s v="Fitness"/>
    <x v="57"/>
    <n v="190"/>
    <n v="260"/>
    <s v="Store3"/>
    <s v="Credit Card"/>
    <n v="1602.7067999999999"/>
    <n v="3"/>
    <n v="722"/>
    <n v="7.0000000000000007E-2"/>
    <x v="0"/>
    <x v="0"/>
    <x v="0"/>
    <x v="0"/>
    <x v="0"/>
    <x v="1"/>
  </r>
  <r>
    <s v="Sale1343"/>
    <d v="2024-02-01T00:00:00"/>
    <s v="Cust1406"/>
    <x v="81"/>
    <n v="23"/>
    <x v="1"/>
    <s v="North Michaelfurt"/>
    <x v="18"/>
    <s v="USA"/>
    <s v="Prod97"/>
    <s v="Cricket Bat"/>
    <x v="0"/>
    <s v="Team Sports"/>
    <x v="0"/>
    <n v="246"/>
    <n v="471"/>
    <s v="Store1"/>
    <s v="Cod"/>
    <n v="2281.14"/>
    <n v="3"/>
    <n v="760"/>
    <n v="0.26"/>
    <x v="0"/>
    <x v="4"/>
    <x v="8"/>
    <x v="1"/>
    <x v="1"/>
    <x v="0"/>
  </r>
  <r>
    <s v="Sale1344"/>
    <d v="2024-03-11T00:00:00"/>
    <s v="Cust1298"/>
    <x v="82"/>
    <n v="64"/>
    <x v="0"/>
    <s v="New Joshuatown"/>
    <x v="17"/>
    <s v="USA"/>
    <s v="Prod97"/>
    <s v="Cricket Bat"/>
    <x v="0"/>
    <s v="Team Sports"/>
    <x v="0"/>
    <n v="246"/>
    <n v="471"/>
    <s v="Store6"/>
    <s v="Cod"/>
    <n v="1451.6960999999999"/>
    <n v="3"/>
    <n v="613"/>
    <n v="0"/>
    <x v="3"/>
    <x v="0"/>
    <x v="16"/>
    <x v="2"/>
    <x v="0"/>
    <x v="1"/>
  </r>
  <r>
    <s v="Sale1345"/>
    <d v="2024-09-09T00:00:00"/>
    <s v="Cust1041"/>
    <x v="94"/>
    <n v="21"/>
    <x v="0"/>
    <s v="Mooneyshire"/>
    <x v="41"/>
    <s v="USA"/>
    <s v="Prod63"/>
    <s v="Organic Sunscreen Lotion"/>
    <x v="2"/>
    <s v="Skincare"/>
    <x v="81"/>
    <n v="267"/>
    <n v="458"/>
    <s v="Store16"/>
    <s v="Paypal"/>
    <n v="1792.1180999999999"/>
    <n v="3"/>
    <n v="841"/>
    <n v="0.21"/>
    <x v="1"/>
    <x v="5"/>
    <x v="9"/>
    <x v="1"/>
    <x v="1"/>
    <x v="1"/>
  </r>
  <r>
    <s v="Sale1346"/>
    <d v="2023-11-19T00:00:00"/>
    <s v="Cust1261"/>
    <x v="319"/>
    <n v="27"/>
    <x v="1"/>
    <s v="Lake Saramouth"/>
    <x v="47"/>
    <s v="USA"/>
    <s v="Prod48"/>
    <s v="Car Dashboard Phone Holder"/>
    <x v="1"/>
    <s v="Accessories"/>
    <x v="70"/>
    <n v="178"/>
    <n v="103"/>
    <s v="Store9"/>
    <s v="Credit Card"/>
    <n v="954.76499999999999"/>
    <n v="2"/>
    <n v="637"/>
    <n v="0.28999999999999998"/>
    <x v="2"/>
    <x v="0"/>
    <x v="11"/>
    <x v="1"/>
    <x v="1"/>
    <x v="2"/>
  </r>
  <r>
    <s v="Sale1347"/>
    <d v="2025-01-02T00:00:00"/>
    <s v="Cust1091"/>
    <x v="157"/>
    <n v="29"/>
    <x v="1"/>
    <s v="South Amandahaven"/>
    <x v="28"/>
    <s v="USA"/>
    <s v="Prod45"/>
    <s v="High-Grip Football"/>
    <x v="0"/>
    <s v="Team Sports"/>
    <x v="49"/>
    <n v="319"/>
    <n v="114"/>
    <s v="Store8"/>
    <s v="Cod"/>
    <n v="1142.4972"/>
    <n v="2"/>
    <n v="732"/>
    <n v="0.25"/>
    <x v="1"/>
    <x v="0"/>
    <x v="2"/>
    <x v="2"/>
    <x v="1"/>
    <x v="2"/>
  </r>
  <r>
    <s v="Sale1348"/>
    <d v="2025-09-27T00:00:00"/>
    <s v="Cust1164"/>
    <x v="111"/>
    <n v="39"/>
    <x v="1"/>
    <s v="Dominiquefort"/>
    <x v="36"/>
    <s v="USA"/>
    <s v="Prod54"/>
    <s v="Sports Stopwatch Pro"/>
    <x v="0"/>
    <s v="Accessories"/>
    <x v="59"/>
    <n v="435"/>
    <n v="185"/>
    <s v="Store16"/>
    <s v="Cod"/>
    <n v="396.23039999999997"/>
    <n v="3"/>
    <n v="183"/>
    <n v="0.22"/>
    <x v="1"/>
    <x v="5"/>
    <x v="9"/>
    <x v="1"/>
    <x v="0"/>
    <x v="2"/>
  </r>
  <r>
    <s v="Sale1349"/>
    <d v="2024-03-22T00:00:00"/>
    <s v="Cust1065"/>
    <x v="10"/>
    <n v="21"/>
    <x v="1"/>
    <s v="Woodmouth"/>
    <x v="8"/>
    <s v="USA"/>
    <s v="Prod11"/>
    <s v="Hd Smart Tv Stick"/>
    <x v="1"/>
    <s v="Accessories"/>
    <x v="75"/>
    <n v="449"/>
    <n v="275"/>
    <s v="Store13"/>
    <s v="Paypal"/>
    <n v="3019.2287999999999"/>
    <n v="4"/>
    <n v="899"/>
    <n v="0.28000000000000003"/>
    <x v="3"/>
    <x v="7"/>
    <x v="13"/>
    <x v="1"/>
    <x v="1"/>
    <x v="2"/>
  </r>
  <r>
    <s v="Sale1350"/>
    <d v="2024-08-25T00:00:00"/>
    <s v="Cust1390"/>
    <x v="358"/>
    <n v="56"/>
    <x v="0"/>
    <s v="Deniseberg"/>
    <x v="13"/>
    <s v="USA"/>
    <s v="Prod23"/>
    <s v="Men'S Formal Shirt"/>
    <x v="4"/>
    <s v="Tops"/>
    <x v="34"/>
    <n v="317"/>
    <n v="360"/>
    <s v="Store2"/>
    <s v="Credit Card"/>
    <n v="342.92250000000001"/>
    <n v="3"/>
    <n v="152"/>
    <n v="0.16"/>
    <x v="2"/>
    <x v="0"/>
    <x v="17"/>
    <x v="0"/>
    <x v="0"/>
    <x v="2"/>
  </r>
  <r>
    <s v="Sale1351"/>
    <d v="2025-08-03T00:00:00"/>
    <s v="Cust1223"/>
    <x v="305"/>
    <n v="50"/>
    <x v="0"/>
    <s v="East Jeremy"/>
    <x v="9"/>
    <s v="USA"/>
    <s v="Prod92"/>
    <s v="Microwave Oven"/>
    <x v="3"/>
    <s v="Appliances"/>
    <x v="80"/>
    <n v="447"/>
    <n v="191"/>
    <s v="Store14"/>
    <s v="Cod"/>
    <n v="2100.7728000000002"/>
    <n v="3"/>
    <n v="973"/>
    <n v="0.25"/>
    <x v="2"/>
    <x v="3"/>
    <x v="7"/>
    <x v="0"/>
    <x v="0"/>
    <x v="1"/>
  </r>
  <r>
    <s v="Sale1352"/>
    <d v="2023-12-07T00:00:00"/>
    <s v="Cust1466"/>
    <x v="219"/>
    <n v="18"/>
    <x v="0"/>
    <s v="Espinozaberg"/>
    <x v="46"/>
    <s v="USA"/>
    <s v="Prod69"/>
    <s v="Men'S Sports Shorts"/>
    <x v="4"/>
    <s v="Bottoms"/>
    <x v="20"/>
    <n v="218"/>
    <n v="224"/>
    <s v="Store11"/>
    <s v="Cod"/>
    <n v="523.77599999999995"/>
    <n v="4"/>
    <n v="136"/>
    <n v="0.28000000000000003"/>
    <x v="2"/>
    <x v="10"/>
    <x v="19"/>
    <x v="2"/>
    <x v="2"/>
    <x v="2"/>
  </r>
  <r>
    <s v="Sale1353"/>
    <d v="2025-08-25T00:00:00"/>
    <s v="Cust1400"/>
    <x v="451"/>
    <n v="57"/>
    <x v="1"/>
    <s v="Bookertown"/>
    <x v="15"/>
    <s v="USA"/>
    <s v="Prod94"/>
    <s v="Vitamin E Body Lotion"/>
    <x v="2"/>
    <s v="Skincare"/>
    <x v="32"/>
    <n v="358"/>
    <n v="213"/>
    <s v="Store15"/>
    <s v="Cod"/>
    <n v="372.0299"/>
    <n v="1"/>
    <n v="510"/>
    <n v="0.04"/>
    <x v="0"/>
    <x v="6"/>
    <x v="10"/>
    <x v="1"/>
    <x v="0"/>
    <x v="1"/>
  </r>
  <r>
    <s v="Sale1354"/>
    <d v="2024-02-09T00:00:00"/>
    <s v="Cust1003"/>
    <x v="456"/>
    <n v="59"/>
    <x v="1"/>
    <s v="Thomastown"/>
    <x v="31"/>
    <s v="USA"/>
    <s v="Prod97"/>
    <s v="Cricket Bat"/>
    <x v="0"/>
    <s v="Team Sports"/>
    <x v="0"/>
    <n v="246"/>
    <n v="471"/>
    <s v="Store3"/>
    <s v="Cod"/>
    <n v="1311.4192"/>
    <n v="4"/>
    <n v="360"/>
    <n v="0.27"/>
    <x v="0"/>
    <x v="0"/>
    <x v="0"/>
    <x v="0"/>
    <x v="0"/>
    <x v="3"/>
  </r>
  <r>
    <s v="Sale1355"/>
    <d v="2025-09-10T00:00:00"/>
    <s v="Cust1080"/>
    <x v="52"/>
    <n v="61"/>
    <x v="1"/>
    <s v="New Sean"/>
    <x v="23"/>
    <s v="USA"/>
    <s v="Prod89"/>
    <s v="Face Foundation Kit"/>
    <x v="2"/>
    <s v="Makeup"/>
    <x v="41"/>
    <n v="183"/>
    <n v="457"/>
    <s v="Store15"/>
    <s v="Paypal"/>
    <n v="2487.3809999999999"/>
    <n v="3"/>
    <n v="882"/>
    <n v="0.09"/>
    <x v="0"/>
    <x v="6"/>
    <x v="10"/>
    <x v="1"/>
    <x v="0"/>
    <x v="3"/>
  </r>
  <r>
    <s v="Sale1356"/>
    <d v="2024-09-29T00:00:00"/>
    <s v="Cust1195"/>
    <x v="418"/>
    <n v="60"/>
    <x v="0"/>
    <s v="Taraberg"/>
    <x v="28"/>
    <s v="USA"/>
    <s v="Prod79"/>
    <s v="Decorative Lamp Shade"/>
    <x v="3"/>
    <s v="Lighting"/>
    <x v="29"/>
    <n v="229"/>
    <n v="469"/>
    <s v="Store8"/>
    <s v="Paypal"/>
    <n v="373.66559999999998"/>
    <n v="3"/>
    <n v="142"/>
    <n v="0.06"/>
    <x v="1"/>
    <x v="0"/>
    <x v="2"/>
    <x v="2"/>
    <x v="0"/>
    <x v="2"/>
  </r>
  <r>
    <s v="Sale1357"/>
    <d v="2024-06-18T00:00:00"/>
    <s v="Cust1043"/>
    <x v="276"/>
    <n v="45"/>
    <x v="0"/>
    <s v="South Michaelfort"/>
    <x v="1"/>
    <s v="USA"/>
    <s v="Prod15"/>
    <s v="4K Home Projector"/>
    <x v="1"/>
    <s v="Appliances"/>
    <x v="5"/>
    <n v="465"/>
    <n v="301"/>
    <s v="Store4"/>
    <s v="Cod"/>
    <n v="192.88499999999999"/>
    <n v="3"/>
    <n v="84"/>
    <n v="0.12"/>
    <x v="2"/>
    <x v="0"/>
    <x v="5"/>
    <x v="2"/>
    <x v="0"/>
    <x v="0"/>
  </r>
  <r>
    <s v="Sale1358"/>
    <d v="2023-11-28T00:00:00"/>
    <s v="Cust1123"/>
    <x v="329"/>
    <n v="40"/>
    <x v="0"/>
    <s v="North Sabrina"/>
    <x v="9"/>
    <s v="USA"/>
    <s v="Prod14"/>
    <s v="Decorative Wall Mirror"/>
    <x v="3"/>
    <s v="Decor"/>
    <x v="66"/>
    <n v="48"/>
    <n v="439"/>
    <s v="Store6"/>
    <s v="Paypal"/>
    <n v="1171.2978000000001"/>
    <n v="2"/>
    <n v="630"/>
    <n v="0.23"/>
    <x v="3"/>
    <x v="0"/>
    <x v="16"/>
    <x v="2"/>
    <x v="0"/>
    <x v="2"/>
  </r>
  <r>
    <s v="Sale1359"/>
    <d v="2023-10-29T00:00:00"/>
    <s v="Cust1012"/>
    <x v="171"/>
    <n v="55"/>
    <x v="1"/>
    <s v="North Kathryn"/>
    <x v="32"/>
    <s v="USA"/>
    <s v="Prod33"/>
    <s v="Modern Wall Clock"/>
    <x v="3"/>
    <s v="Decor"/>
    <x v="9"/>
    <n v="180"/>
    <n v="305"/>
    <s v="Store6"/>
    <s v="Cod"/>
    <n v="255.88800000000001"/>
    <n v="2"/>
    <n v="160"/>
    <n v="7.0000000000000007E-2"/>
    <x v="3"/>
    <x v="0"/>
    <x v="16"/>
    <x v="2"/>
    <x v="0"/>
    <x v="1"/>
  </r>
  <r>
    <s v="Sale1360"/>
    <d v="2025-07-20T00:00:00"/>
    <s v="Cust1012"/>
    <x v="171"/>
    <n v="55"/>
    <x v="1"/>
    <s v="North Kathryn"/>
    <x v="32"/>
    <s v="USA"/>
    <s v="Prod45"/>
    <s v="High-Grip Football"/>
    <x v="0"/>
    <s v="Team Sports"/>
    <x v="49"/>
    <n v="319"/>
    <n v="114"/>
    <s v="Store18"/>
    <s v="Cod"/>
    <n v="377.10980000000001"/>
    <n v="1"/>
    <n v="460"/>
    <n v="0.2"/>
    <x v="3"/>
    <x v="8"/>
    <x v="14"/>
    <x v="1"/>
    <x v="0"/>
    <x v="1"/>
  </r>
  <r>
    <s v="Sale1361"/>
    <d v="2024-08-28T00:00:00"/>
    <s v="Cust1188"/>
    <x v="336"/>
    <n v="42"/>
    <x v="0"/>
    <s v="Kingfort"/>
    <x v="23"/>
    <s v="USA"/>
    <s v="Prod33"/>
    <s v="Modern Wall Clock"/>
    <x v="3"/>
    <s v="Decor"/>
    <x v="9"/>
    <n v="180"/>
    <n v="305"/>
    <s v="Store19"/>
    <s v="Credit Card"/>
    <n v="2585.8643999999999"/>
    <n v="4"/>
    <n v="886"/>
    <n v="0.18"/>
    <x v="3"/>
    <x v="0"/>
    <x v="12"/>
    <x v="2"/>
    <x v="0"/>
    <x v="2"/>
  </r>
  <r>
    <s v="Sale1362"/>
    <d v="2024-06-11T00:00:00"/>
    <s v="Cust1402"/>
    <x v="361"/>
    <n v="31"/>
    <x v="0"/>
    <s v="Brandonville"/>
    <x v="25"/>
    <s v="USA"/>
    <s v="Prod54"/>
    <s v="Sports Stopwatch Pro"/>
    <x v="0"/>
    <s v="Accessories"/>
    <x v="59"/>
    <n v="435"/>
    <n v="185"/>
    <s v="Store15"/>
    <s v="Paypal"/>
    <n v="2367.15"/>
    <n v="3"/>
    <n v="789"/>
    <n v="0.27"/>
    <x v="0"/>
    <x v="6"/>
    <x v="10"/>
    <x v="1"/>
    <x v="0"/>
    <x v="3"/>
  </r>
  <r>
    <s v="Sale1363"/>
    <d v="2023-11-14T00:00:00"/>
    <s v="Cust1154"/>
    <x v="429"/>
    <n v="35"/>
    <x v="1"/>
    <s v="Owensview"/>
    <x v="1"/>
    <s v="USA"/>
    <s v="Prod66"/>
    <s v="Women'S Hair Dryer Brush"/>
    <x v="2"/>
    <s v="Haircare"/>
    <x v="73"/>
    <n v="340"/>
    <n v="177"/>
    <s v="Store0"/>
    <s v="Paypal"/>
    <n v="570.52"/>
    <n v="1"/>
    <n v="571"/>
    <n v="0"/>
    <x v="3"/>
    <x v="2"/>
    <x v="6"/>
    <x v="1"/>
    <x v="0"/>
    <x v="0"/>
  </r>
  <r>
    <s v="Sale1364"/>
    <d v="2024-01-31T00:00:00"/>
    <s v="Cust1179"/>
    <x v="447"/>
    <n v="43"/>
    <x v="1"/>
    <s v="Murphyfurt"/>
    <x v="39"/>
    <s v="USA"/>
    <s v="Prod27"/>
    <s v="Decorative Floor Vase"/>
    <x v="3"/>
    <s v="Decor"/>
    <x v="16"/>
    <n v="317"/>
    <n v="378"/>
    <s v="Store16"/>
    <s v="Cod"/>
    <n v="969.66480000000001"/>
    <n v="4"/>
    <n v="311"/>
    <n v="0"/>
    <x v="1"/>
    <x v="5"/>
    <x v="9"/>
    <x v="1"/>
    <x v="0"/>
    <x v="2"/>
  </r>
  <r>
    <s v="Sale1365"/>
    <d v="2025-04-10T00:00:00"/>
    <s v="Cust1057"/>
    <x v="331"/>
    <n v="43"/>
    <x v="1"/>
    <s v="Morrisbury"/>
    <x v="5"/>
    <s v="USA"/>
    <s v="Prod68"/>
    <s v="Wooden Nightstand"/>
    <x v="3"/>
    <s v="Furniture"/>
    <x v="88"/>
    <n v="244"/>
    <n v="130"/>
    <s v="Store17"/>
    <s v="Credit Card"/>
    <n v="848.82439999999997"/>
    <n v="4"/>
    <n v="256"/>
    <n v="0.22"/>
    <x v="0"/>
    <x v="1"/>
    <x v="1"/>
    <x v="1"/>
    <x v="0"/>
    <x v="1"/>
  </r>
  <r>
    <s v="Sale1366"/>
    <d v="2024-04-15T00:00:00"/>
    <s v="Cust1129"/>
    <x v="296"/>
    <n v="43"/>
    <x v="1"/>
    <s v="Matthewbury"/>
    <x v="34"/>
    <s v="USA"/>
    <s v="Prod27"/>
    <s v="Decorative Floor Vase"/>
    <x v="3"/>
    <s v="Decor"/>
    <x v="16"/>
    <n v="317"/>
    <n v="378"/>
    <s v="Store16"/>
    <s v="Cod"/>
    <n v="487.18799999999999"/>
    <n v="2"/>
    <n v="271"/>
    <n v="0.17"/>
    <x v="1"/>
    <x v="5"/>
    <x v="9"/>
    <x v="1"/>
    <x v="0"/>
    <x v="2"/>
  </r>
  <r>
    <s v="Sale1367"/>
    <d v="2025-09-14T00:00:00"/>
    <s v="Cust1299"/>
    <x v="460"/>
    <n v="48"/>
    <x v="1"/>
    <s v="West Robinmouth"/>
    <x v="38"/>
    <s v="USA"/>
    <s v="Prod23"/>
    <s v="Men'S Formal Shirt"/>
    <x v="4"/>
    <s v="Tops"/>
    <x v="34"/>
    <n v="317"/>
    <n v="360"/>
    <s v="Store17"/>
    <s v="Cod"/>
    <n v="896.04"/>
    <n v="3"/>
    <n v="373"/>
    <n v="0.1"/>
    <x v="0"/>
    <x v="1"/>
    <x v="1"/>
    <x v="1"/>
    <x v="0"/>
    <x v="1"/>
  </r>
  <r>
    <s v="Sale1368"/>
    <d v="2024-05-20T00:00:00"/>
    <s v="Cust1036"/>
    <x v="355"/>
    <n v="20"/>
    <x v="1"/>
    <s v="Luisfurt"/>
    <x v="36"/>
    <s v="USA"/>
    <s v="Prod59"/>
    <s v="Men'S Hair Styling Gel"/>
    <x v="2"/>
    <s v="Haircare"/>
    <x v="4"/>
    <n v="17"/>
    <n v="399"/>
    <s v="Store11"/>
    <s v="Paypal"/>
    <n v="46.216799999999999"/>
    <n v="2"/>
    <n v="24"/>
    <n v="0.2"/>
    <x v="2"/>
    <x v="10"/>
    <x v="19"/>
    <x v="2"/>
    <x v="1"/>
    <x v="0"/>
  </r>
  <r>
    <s v="Sale1369"/>
    <d v="2025-05-21T00:00:00"/>
    <s v="Cust1005"/>
    <x v="397"/>
    <n v="24"/>
    <x v="0"/>
    <s v="East Amandamouth"/>
    <x v="47"/>
    <s v="USA"/>
    <s v="Prod35"/>
    <s v="Bedroom Table Lamp"/>
    <x v="3"/>
    <s v="Lighting"/>
    <x v="68"/>
    <n v="382"/>
    <n v="329"/>
    <s v="Store7"/>
    <s v="Paypal"/>
    <n v="586.71720000000005"/>
    <n v="4"/>
    <n v="186"/>
    <n v="0.02"/>
    <x v="2"/>
    <x v="0"/>
    <x v="4"/>
    <x v="2"/>
    <x v="1"/>
    <x v="3"/>
  </r>
  <r>
    <s v="Sale1370"/>
    <d v="2024-04-14T00:00:00"/>
    <s v="Cust1120"/>
    <x v="262"/>
    <n v="44"/>
    <x v="1"/>
    <s v="Lake Tylerfort"/>
    <x v="2"/>
    <s v="USA"/>
    <s v="Prod18"/>
    <s v="Women'S Denim Jeans"/>
    <x v="4"/>
    <s v="Bottoms"/>
    <x v="97"/>
    <n v="317"/>
    <n v="343"/>
    <s v="Store13"/>
    <s v="Paypal"/>
    <n v="2033.9405999999999"/>
    <n v="3"/>
    <n v="929"/>
    <n v="0.21"/>
    <x v="3"/>
    <x v="7"/>
    <x v="13"/>
    <x v="1"/>
    <x v="0"/>
    <x v="1"/>
  </r>
  <r>
    <s v="Sale1371"/>
    <d v="2023-11-05T00:00:00"/>
    <s v="Cust1029"/>
    <x v="91"/>
    <n v="54"/>
    <x v="1"/>
    <s v="East Jennifer"/>
    <x v="24"/>
    <s v="USA"/>
    <s v="Prod84"/>
    <s v="Wooden Bookshelf"/>
    <x v="3"/>
    <s v="Furniture"/>
    <x v="94"/>
    <n v="388"/>
    <n v="208"/>
    <s v="Store5"/>
    <s v="Cod"/>
    <n v="2576.2302"/>
    <n v="3"/>
    <n v="923"/>
    <n v="0.27"/>
    <x v="0"/>
    <x v="0"/>
    <x v="3"/>
    <x v="0"/>
    <x v="0"/>
    <x v="2"/>
  </r>
  <r>
    <s v="Sale1372"/>
    <d v="2024-07-26T00:00:00"/>
    <s v="Cust1462"/>
    <x v="151"/>
    <n v="34"/>
    <x v="1"/>
    <s v="Burkefurt"/>
    <x v="35"/>
    <s v="USA"/>
    <s v="Prod4"/>
    <s v="Women'S Yoga Pants"/>
    <x v="4"/>
    <s v="Bottoms"/>
    <x v="83"/>
    <n v="306"/>
    <n v="487"/>
    <s v="Store9"/>
    <s v="Paypal"/>
    <n v="736.66800000000001"/>
    <n v="2"/>
    <n v="409"/>
    <n v="7.0000000000000007E-2"/>
    <x v="2"/>
    <x v="0"/>
    <x v="11"/>
    <x v="1"/>
    <x v="0"/>
    <x v="2"/>
  </r>
  <r>
    <s v="Sale1373"/>
    <d v="2023-12-12T00:00:00"/>
    <s v="Cust1254"/>
    <x v="461"/>
    <n v="34"/>
    <x v="0"/>
    <s v="Masseyland"/>
    <x v="41"/>
    <s v="USA"/>
    <s v="Prod23"/>
    <s v="Men'S Formal Shirt"/>
    <x v="4"/>
    <s v="Tops"/>
    <x v="34"/>
    <n v="317"/>
    <n v="360"/>
    <s v="Store7"/>
    <s v="Credit Card"/>
    <n v="1022.2128"/>
    <n v="2"/>
    <n v="608"/>
    <n v="0.1"/>
    <x v="2"/>
    <x v="0"/>
    <x v="4"/>
    <x v="2"/>
    <x v="0"/>
    <x v="2"/>
  </r>
  <r>
    <s v="Sale1374"/>
    <d v="2025-05-08T00:00:00"/>
    <s v="Cust1212"/>
    <x v="312"/>
    <n v="63"/>
    <x v="1"/>
    <s v="Lyonsfort"/>
    <x v="7"/>
    <s v="USA"/>
    <s v="Prod42"/>
    <s v="Smart Home Wifi Camera"/>
    <x v="1"/>
    <s v="Accessories"/>
    <x v="63"/>
    <n v="451"/>
    <n v="389"/>
    <s v="Store19"/>
    <s v="Credit Card"/>
    <n v="547.74720000000002"/>
    <n v="4"/>
    <n v="150"/>
    <n v="0.16"/>
    <x v="3"/>
    <x v="0"/>
    <x v="12"/>
    <x v="2"/>
    <x v="0"/>
    <x v="1"/>
  </r>
  <r>
    <s v="Sale1375"/>
    <d v="2024-08-30T00:00:00"/>
    <s v="Cust1245"/>
    <x v="425"/>
    <n v="57"/>
    <x v="1"/>
    <s v="Rodriguezton"/>
    <x v="20"/>
    <s v="USA"/>
    <s v="Prod68"/>
    <s v="Wooden Nightstand"/>
    <x v="3"/>
    <s v="Furniture"/>
    <x v="88"/>
    <n v="244"/>
    <n v="130"/>
    <s v="Store14"/>
    <s v="Credit Card"/>
    <n v="813.04719999999998"/>
    <n v="4"/>
    <n v="207"/>
    <n v="0.09"/>
    <x v="2"/>
    <x v="3"/>
    <x v="7"/>
    <x v="0"/>
    <x v="0"/>
    <x v="1"/>
  </r>
  <r>
    <s v="Sale1376"/>
    <d v="2025-05-26T00:00:00"/>
    <s v="Cust1172"/>
    <x v="394"/>
    <n v="41"/>
    <x v="1"/>
    <s v="Port Richard"/>
    <x v="35"/>
    <s v="USA"/>
    <s v="Prod11"/>
    <s v="Hd Smart Tv Stick"/>
    <x v="1"/>
    <s v="Accessories"/>
    <x v="75"/>
    <n v="449"/>
    <n v="275"/>
    <s v="Store6"/>
    <s v="Paypal"/>
    <n v="48.101500000000001"/>
    <n v="1"/>
    <n v="57"/>
    <n v="0.02"/>
    <x v="3"/>
    <x v="0"/>
    <x v="16"/>
    <x v="2"/>
    <x v="0"/>
    <x v="3"/>
  </r>
  <r>
    <s v="Sale1377"/>
    <d v="2025-01-10T00:00:00"/>
    <s v="Cust1405"/>
    <x v="130"/>
    <n v="18"/>
    <x v="1"/>
    <s v="Garciaview"/>
    <x v="38"/>
    <s v="USA"/>
    <s v="Prod39"/>
    <s v="Portable Power Bank"/>
    <x v="1"/>
    <s v="Mobile"/>
    <x v="11"/>
    <n v="326"/>
    <n v="301"/>
    <s v="Store4"/>
    <s v="Credit Card"/>
    <n v="2906.5680000000002"/>
    <n v="4"/>
    <n v="995"/>
    <n v="0.15"/>
    <x v="2"/>
    <x v="0"/>
    <x v="5"/>
    <x v="2"/>
    <x v="2"/>
    <x v="0"/>
  </r>
  <r>
    <s v="Sale1378"/>
    <d v="2024-12-30T00:00:00"/>
    <s v="Cust1064"/>
    <x v="462"/>
    <n v="33"/>
    <x v="0"/>
    <s v="Port Kathrynhaven"/>
    <x v="28"/>
    <s v="USA"/>
    <s v="Prod47"/>
    <s v="Makeup Brush Set"/>
    <x v="2"/>
    <s v="Makeup"/>
    <x v="44"/>
    <n v="317"/>
    <n v="431"/>
    <s v="Store12"/>
    <s v="Credit Card"/>
    <n v="898.82159999999999"/>
    <n v="2"/>
    <n v="591"/>
    <n v="0.27"/>
    <x v="0"/>
    <x v="9"/>
    <x v="18"/>
    <x v="2"/>
    <x v="0"/>
    <x v="0"/>
  </r>
  <r>
    <s v="Sale1379"/>
    <d v="2025-07-31T00:00:00"/>
    <s v="Cust1378"/>
    <x v="73"/>
    <n v="44"/>
    <x v="1"/>
    <s v="Fischerborough"/>
    <x v="37"/>
    <s v="USA"/>
    <s v="Prod48"/>
    <s v="Car Dashboard Phone Holder"/>
    <x v="1"/>
    <s v="Accessories"/>
    <x v="70"/>
    <n v="178"/>
    <n v="103"/>
    <s v="Store17"/>
    <s v="Credit Card"/>
    <n v="311.43279999999999"/>
    <n v="2"/>
    <n v="205"/>
    <n v="0.24"/>
    <x v="0"/>
    <x v="1"/>
    <x v="1"/>
    <x v="1"/>
    <x v="0"/>
    <x v="3"/>
  </r>
  <r>
    <s v="Sale1380"/>
    <d v="2024-09-14T00:00:00"/>
    <s v="Cust1090"/>
    <x v="463"/>
    <n v="58"/>
    <x v="1"/>
    <s v="West Cody"/>
    <x v="38"/>
    <s v="USA"/>
    <s v="Prod65"/>
    <s v="Adjustable Dumbbells 20Kg"/>
    <x v="0"/>
    <s v="Fitness"/>
    <x v="15"/>
    <n v="241"/>
    <n v="423"/>
    <s v="Store14"/>
    <s v="Cod"/>
    <n v="1005.3944"/>
    <n v="2"/>
    <n v="546"/>
    <n v="0.24"/>
    <x v="2"/>
    <x v="3"/>
    <x v="7"/>
    <x v="0"/>
    <x v="0"/>
    <x v="1"/>
  </r>
  <r>
    <s v="Sale1381"/>
    <d v="2024-04-27T00:00:00"/>
    <s v="Cust1056"/>
    <x v="2"/>
    <n v="49"/>
    <x v="1"/>
    <s v="Deborahberg"/>
    <x v="2"/>
    <s v="USA"/>
    <s v="Prod18"/>
    <s v="Women'S Denim Jeans"/>
    <x v="4"/>
    <s v="Bottoms"/>
    <x v="97"/>
    <n v="317"/>
    <n v="343"/>
    <s v="Store12"/>
    <s v="Credit Card"/>
    <n v="1512.2267999999999"/>
    <n v="4"/>
    <n v="455"/>
    <n v="0.08"/>
    <x v="0"/>
    <x v="9"/>
    <x v="18"/>
    <x v="2"/>
    <x v="0"/>
    <x v="0"/>
  </r>
  <r>
    <s v="Sale1382"/>
    <d v="2024-03-23T00:00:00"/>
    <s v="Cust1422"/>
    <x v="291"/>
    <n v="42"/>
    <x v="1"/>
    <s v="Aliciahaven"/>
    <x v="32"/>
    <s v="USA"/>
    <s v="Prod10"/>
    <s v="Ceramic Kitchen Bowl Set"/>
    <x v="3"/>
    <s v="Kitchen"/>
    <x v="31"/>
    <n v="299"/>
    <n v="308"/>
    <s v="Store16"/>
    <s v="Credit Card"/>
    <n v="1176.4536000000001"/>
    <n v="2"/>
    <n v="700"/>
    <n v="0.17"/>
    <x v="1"/>
    <x v="5"/>
    <x v="9"/>
    <x v="1"/>
    <x v="0"/>
    <x v="1"/>
  </r>
  <r>
    <s v="Sale1383"/>
    <d v="2023-12-22T00:00:00"/>
    <s v="Cust1345"/>
    <x v="288"/>
    <n v="33"/>
    <x v="0"/>
    <s v="North Jonathan"/>
    <x v="15"/>
    <s v="USA"/>
    <s v="Prod82"/>
    <s v="Fitness Resistance Bands"/>
    <x v="0"/>
    <s v="Fitness"/>
    <x v="74"/>
    <n v="153"/>
    <n v="281"/>
    <s v="Store17"/>
    <s v="Credit Card"/>
    <n v="291.5822"/>
    <n v="2"/>
    <n v="160"/>
    <n v="0.16"/>
    <x v="0"/>
    <x v="1"/>
    <x v="1"/>
    <x v="1"/>
    <x v="0"/>
    <x v="3"/>
  </r>
  <r>
    <s v="Sale1384"/>
    <d v="2025-03-26T00:00:00"/>
    <s v="Cust1031"/>
    <x v="188"/>
    <n v="41"/>
    <x v="0"/>
    <s v="Johnsonville"/>
    <x v="47"/>
    <s v="USA"/>
    <s v="Prod47"/>
    <s v="Makeup Brush Set"/>
    <x v="2"/>
    <s v="Makeup"/>
    <x v="44"/>
    <n v="317"/>
    <n v="431"/>
    <s v="Store11"/>
    <s v="Cod"/>
    <n v="513.81359999999995"/>
    <n v="1"/>
    <n v="714"/>
    <n v="0.09"/>
    <x v="2"/>
    <x v="10"/>
    <x v="19"/>
    <x v="2"/>
    <x v="0"/>
    <x v="2"/>
  </r>
  <r>
    <s v="Sale1385"/>
    <d v="2024-06-04T00:00:00"/>
    <s v="Cust1227"/>
    <x v="464"/>
    <n v="63"/>
    <x v="1"/>
    <s v="Pollardton"/>
    <x v="32"/>
    <s v="USA"/>
    <s v="Prod93"/>
    <s v="Usb-C Laptop Charger"/>
    <x v="1"/>
    <s v="Computer"/>
    <x v="47"/>
    <n v="378"/>
    <n v="485"/>
    <s v="Store7"/>
    <s v="Cod"/>
    <n v="359.50400000000002"/>
    <n v="2"/>
    <n v="225"/>
    <n v="0.28000000000000003"/>
    <x v="2"/>
    <x v="0"/>
    <x v="4"/>
    <x v="2"/>
    <x v="0"/>
    <x v="0"/>
  </r>
  <r>
    <s v="Sale1386"/>
    <d v="2025-03-17T00:00:00"/>
    <s v="Cust1453"/>
    <x v="32"/>
    <n v="62"/>
    <x v="1"/>
    <s v="Lake Carolyn"/>
    <x v="22"/>
    <s v="USA"/>
    <s v="Prod20"/>
    <s v="Outdoor Sports Water Bottle"/>
    <x v="0"/>
    <s v="Accessories"/>
    <x v="42"/>
    <n v="132"/>
    <n v="275"/>
    <s v="Store14"/>
    <s v="Credit Card"/>
    <n v="1392.2716"/>
    <n v="2"/>
    <n v="741"/>
    <n v="0.2"/>
    <x v="2"/>
    <x v="3"/>
    <x v="7"/>
    <x v="0"/>
    <x v="0"/>
    <x v="1"/>
  </r>
  <r>
    <s v="Sale1387"/>
    <d v="2024-03-22T00:00:00"/>
    <s v="Cust1142"/>
    <x v="48"/>
    <n v="37"/>
    <x v="0"/>
    <s v="West Brandon"/>
    <x v="10"/>
    <s v="USA"/>
    <s v="Prod11"/>
    <s v="Hd Smart Tv Stick"/>
    <x v="1"/>
    <s v="Accessories"/>
    <x v="75"/>
    <n v="449"/>
    <n v="275"/>
    <s v="Store3"/>
    <s v="Paypal"/>
    <n v="577.82339999999999"/>
    <n v="3"/>
    <n v="250"/>
    <n v="0.06"/>
    <x v="0"/>
    <x v="0"/>
    <x v="0"/>
    <x v="0"/>
    <x v="0"/>
    <x v="3"/>
  </r>
  <r>
    <s v="Sale1388"/>
    <d v="2024-12-29T00:00:00"/>
    <s v="Cust1020"/>
    <x v="134"/>
    <n v="59"/>
    <x v="0"/>
    <s v="Lake Shaneburgh"/>
    <x v="37"/>
    <s v="USA"/>
    <s v="Prod98"/>
    <s v="Portable Bluetooth Speaker"/>
    <x v="1"/>
    <s v="Audio"/>
    <x v="24"/>
    <n v="432"/>
    <n v="73"/>
    <s v="Store19"/>
    <s v="Credit Card"/>
    <n v="103.8609"/>
    <n v="3"/>
    <n v="35"/>
    <n v="0.23"/>
    <x v="3"/>
    <x v="0"/>
    <x v="12"/>
    <x v="2"/>
    <x v="0"/>
    <x v="2"/>
  </r>
  <r>
    <s v="Sale1389"/>
    <d v="2025-07-30T00:00:00"/>
    <s v="Cust1304"/>
    <x v="234"/>
    <n v="41"/>
    <x v="0"/>
    <s v="Port Jenniferton"/>
    <x v="32"/>
    <s v="USA"/>
    <s v="Prod42"/>
    <s v="Smart Home Wifi Camera"/>
    <x v="1"/>
    <s v="Accessories"/>
    <x v="63"/>
    <n v="451"/>
    <n v="389"/>
    <s v="Store16"/>
    <s v="Paypal"/>
    <n v="457.73700000000002"/>
    <n v="1"/>
    <n v="654"/>
    <n v="0.01"/>
    <x v="1"/>
    <x v="5"/>
    <x v="9"/>
    <x v="1"/>
    <x v="0"/>
    <x v="2"/>
  </r>
  <r>
    <s v="Sale1390"/>
    <d v="2024-02-16T00:00:00"/>
    <s v="Cust1363"/>
    <x v="400"/>
    <n v="23"/>
    <x v="0"/>
    <s v="Murphytown"/>
    <x v="31"/>
    <s v="USA"/>
    <s v="Prod66"/>
    <s v="Women'S Hair Dryer Brush"/>
    <x v="2"/>
    <s v="Haircare"/>
    <x v="73"/>
    <n v="340"/>
    <n v="177"/>
    <s v="Store3"/>
    <s v="Credit Card"/>
    <n v="758.38120000000004"/>
    <n v="1"/>
    <n v="998"/>
    <n v="0.3"/>
    <x v="0"/>
    <x v="0"/>
    <x v="0"/>
    <x v="0"/>
    <x v="1"/>
    <x v="3"/>
  </r>
  <r>
    <s v="Sale1391"/>
    <d v="2024-02-27T00:00:00"/>
    <s v="Cust1208"/>
    <x v="123"/>
    <n v="54"/>
    <x v="0"/>
    <s v="Kathrynview"/>
    <x v="38"/>
    <s v="USA"/>
    <s v="Prod89"/>
    <s v="Face Foundation Kit"/>
    <x v="2"/>
    <s v="Makeup"/>
    <x v="41"/>
    <n v="183"/>
    <n v="457"/>
    <s v="Store14"/>
    <s v="Cod"/>
    <n v="127.2171"/>
    <n v="1"/>
    <n v="174"/>
    <n v="0.24"/>
    <x v="2"/>
    <x v="3"/>
    <x v="7"/>
    <x v="0"/>
    <x v="0"/>
    <x v="1"/>
  </r>
  <r>
    <s v="Sale1392"/>
    <d v="2024-03-17T00:00:00"/>
    <s v="Cust1115"/>
    <x v="70"/>
    <n v="53"/>
    <x v="1"/>
    <s v="North Curtischester"/>
    <x v="16"/>
    <s v="USA"/>
    <s v="Prod49"/>
    <s v="Men'S Roll-On Perfume"/>
    <x v="2"/>
    <s v="Fragrance"/>
    <x v="2"/>
    <n v="43"/>
    <n v="267"/>
    <s v="Store7"/>
    <s v="Credit Card"/>
    <n v="2110.1255999999998"/>
    <n v="3"/>
    <n v="847"/>
    <n v="0.27"/>
    <x v="2"/>
    <x v="0"/>
    <x v="4"/>
    <x v="2"/>
    <x v="0"/>
    <x v="1"/>
  </r>
  <r>
    <s v="Sale1393"/>
    <d v="2023-11-13T00:00:00"/>
    <s v="Cust1428"/>
    <x v="154"/>
    <n v="27"/>
    <x v="1"/>
    <s v="Hartmouth"/>
    <x v="38"/>
    <s v="USA"/>
    <s v="Prod2"/>
    <s v="Women'S Casual Hoodie"/>
    <x v="4"/>
    <s v="Outerwear"/>
    <x v="95"/>
    <n v="317"/>
    <n v="352"/>
    <s v="Store2"/>
    <s v="Credit Card"/>
    <n v="449.03949999999998"/>
    <n v="1"/>
    <n v="493"/>
    <n v="0.17"/>
    <x v="2"/>
    <x v="0"/>
    <x v="17"/>
    <x v="0"/>
    <x v="1"/>
    <x v="3"/>
  </r>
  <r>
    <s v="Sale1394"/>
    <d v="2024-10-12T00:00:00"/>
    <s v="Cust1232"/>
    <x v="307"/>
    <n v="27"/>
    <x v="1"/>
    <s v="Tammyton"/>
    <x v="19"/>
    <s v="USA"/>
    <s v="Prod62"/>
    <s v="Laptop Cooling Pad"/>
    <x v="1"/>
    <s v="Computer"/>
    <x v="85"/>
    <n v="86"/>
    <n v="222"/>
    <s v="Store2"/>
    <s v="Credit Card"/>
    <n v="384.11040000000003"/>
    <n v="4"/>
    <n v="112"/>
    <n v="0.09"/>
    <x v="2"/>
    <x v="0"/>
    <x v="17"/>
    <x v="0"/>
    <x v="1"/>
    <x v="1"/>
  </r>
  <r>
    <s v="Sale1395"/>
    <d v="2024-02-21T00:00:00"/>
    <s v="Cust1278"/>
    <x v="333"/>
    <n v="42"/>
    <x v="1"/>
    <s v="Port Mariastad"/>
    <x v="5"/>
    <s v="USA"/>
    <s v="Prod90"/>
    <s v="Gaming Mouse Pad Xl"/>
    <x v="1"/>
    <s v="Accessories"/>
    <x v="64"/>
    <n v="340"/>
    <n v="361"/>
    <s v="Store11"/>
    <s v="Cod"/>
    <n v="372.28500000000003"/>
    <n v="1"/>
    <n v="414"/>
    <n v="0.14000000000000001"/>
    <x v="2"/>
    <x v="10"/>
    <x v="19"/>
    <x v="2"/>
    <x v="0"/>
    <x v="1"/>
  </r>
  <r>
    <s v="Sale1396"/>
    <d v="2025-03-28T00:00:00"/>
    <s v="Cust1475"/>
    <x v="403"/>
    <n v="18"/>
    <x v="1"/>
    <s v="Lake Michael"/>
    <x v="1"/>
    <s v="USA"/>
    <s v="Prod89"/>
    <s v="Face Foundation Kit"/>
    <x v="2"/>
    <s v="Makeup"/>
    <x v="41"/>
    <n v="183"/>
    <n v="457"/>
    <s v="Store9"/>
    <s v="Cod"/>
    <n v="241.03399999999999"/>
    <n v="1"/>
    <n v="317"/>
    <n v="0.1"/>
    <x v="2"/>
    <x v="0"/>
    <x v="11"/>
    <x v="1"/>
    <x v="2"/>
    <x v="1"/>
  </r>
  <r>
    <s v="Sale1397"/>
    <d v="2025-08-04T00:00:00"/>
    <s v="Cust1359"/>
    <x v="446"/>
    <n v="32"/>
    <x v="0"/>
    <s v="East Michaelton"/>
    <x v="32"/>
    <s v="USA"/>
    <s v="Prod88"/>
    <s v="Sports Wrist Sweatbands"/>
    <x v="0"/>
    <s v="Accessories"/>
    <x v="12"/>
    <n v="131"/>
    <n v="232"/>
    <s v="Store1"/>
    <s v="Cod"/>
    <n v="1832.3789999999999"/>
    <n v="3"/>
    <n v="643"/>
    <n v="0.24"/>
    <x v="0"/>
    <x v="4"/>
    <x v="8"/>
    <x v="1"/>
    <x v="0"/>
    <x v="2"/>
  </r>
  <r>
    <s v="Sale1398"/>
    <d v="2024-11-05T00:00:00"/>
    <s v="Cust1133"/>
    <x v="243"/>
    <n v="62"/>
    <x v="1"/>
    <s v="West Stephenville"/>
    <x v="26"/>
    <s v="USA"/>
    <s v="Prod57"/>
    <s v="Foam Roller"/>
    <x v="0"/>
    <s v="Fitness"/>
    <x v="71"/>
    <n v="31"/>
    <n v="138"/>
    <s v="Store10"/>
    <s v="Cod"/>
    <n v="1813.0716"/>
    <n v="4"/>
    <n v="560"/>
    <n v="0.05"/>
    <x v="3"/>
    <x v="4"/>
    <x v="15"/>
    <x v="2"/>
    <x v="0"/>
    <x v="3"/>
  </r>
  <r>
    <s v="Sale1399"/>
    <d v="2024-06-15T00:00:00"/>
    <s v="Cust1114"/>
    <x v="282"/>
    <n v="30"/>
    <x v="0"/>
    <s v="East Donna"/>
    <x v="8"/>
    <s v="USA"/>
    <s v="Prod29"/>
    <s v="Fabric Sofa Throw Blanket"/>
    <x v="3"/>
    <s v="Decor"/>
    <x v="35"/>
    <n v="218"/>
    <n v="276"/>
    <s v="Store18"/>
    <s v="Paypal"/>
    <n v="538.5634"/>
    <n v="1"/>
    <n v="759"/>
    <n v="0.19"/>
    <x v="3"/>
    <x v="8"/>
    <x v="14"/>
    <x v="1"/>
    <x v="0"/>
    <x v="3"/>
  </r>
  <r>
    <s v="Sale1400"/>
    <d v="2024-12-23T00:00:00"/>
    <s v="Cust1462"/>
    <x v="151"/>
    <n v="34"/>
    <x v="1"/>
    <s v="Burkefurt"/>
    <x v="35"/>
    <s v="USA"/>
    <s v="Prod80"/>
    <s v="Wall-Mounted Spice Rack"/>
    <x v="3"/>
    <s v="Kitchen"/>
    <x v="61"/>
    <n v="143"/>
    <n v="58"/>
    <s v="Store15"/>
    <s v="Paypal"/>
    <n v="2163.7055999999998"/>
    <n v="4"/>
    <n v="644"/>
    <n v="0.28999999999999998"/>
    <x v="0"/>
    <x v="6"/>
    <x v="10"/>
    <x v="1"/>
    <x v="0"/>
    <x v="2"/>
  </r>
  <r>
    <s v="Sale1401"/>
    <d v="2024-12-27T00:00:00"/>
    <s v="Cust1243"/>
    <x v="128"/>
    <n v="56"/>
    <x v="1"/>
    <s v="North Nicholas"/>
    <x v="11"/>
    <s v="USA"/>
    <s v="Prod24"/>
    <s v="Foldable Camping Chair"/>
    <x v="0"/>
    <s v="Outdoor"/>
    <x v="10"/>
    <n v="166"/>
    <n v="340"/>
    <s v="Store9"/>
    <s v="Credit Card"/>
    <n v="794.45699999999999"/>
    <n v="1"/>
    <n v="883"/>
    <n v="0.16"/>
    <x v="2"/>
    <x v="0"/>
    <x v="11"/>
    <x v="1"/>
    <x v="0"/>
    <x v="0"/>
  </r>
  <r>
    <s v="Sale1402"/>
    <d v="2024-03-27T00:00:00"/>
    <s v="Cust1325"/>
    <x v="87"/>
    <n v="60"/>
    <x v="0"/>
    <s v="East Matthew"/>
    <x v="18"/>
    <s v="USA"/>
    <s v="Prod91"/>
    <s v="Women'S High Heels"/>
    <x v="4"/>
    <s v="Footwear"/>
    <x v="52"/>
    <n v="438"/>
    <n v="496"/>
    <s v="Store19"/>
    <s v="Paypal"/>
    <n v="888.0444"/>
    <n v="2"/>
    <n v="600"/>
    <n v="0.1"/>
    <x v="3"/>
    <x v="0"/>
    <x v="12"/>
    <x v="2"/>
    <x v="0"/>
    <x v="3"/>
  </r>
  <r>
    <s v="Sale1403"/>
    <d v="2024-12-12T00:00:00"/>
    <s v="Cust1157"/>
    <x v="330"/>
    <n v="59"/>
    <x v="0"/>
    <s v="North Larryfurt"/>
    <x v="16"/>
    <s v="USA"/>
    <s v="Prod54"/>
    <s v="Sports Stopwatch Pro"/>
    <x v="0"/>
    <s v="Accessories"/>
    <x v="59"/>
    <n v="435"/>
    <n v="185"/>
    <s v="Store5"/>
    <s v="Paypal"/>
    <n v="1169.6238000000001"/>
    <n v="2"/>
    <n v="629"/>
    <n v="0.26"/>
    <x v="0"/>
    <x v="0"/>
    <x v="3"/>
    <x v="0"/>
    <x v="0"/>
    <x v="1"/>
  </r>
  <r>
    <s v="Sale1404"/>
    <d v="2023-12-17T00:00:00"/>
    <s v="Cust1175"/>
    <x v="142"/>
    <n v="56"/>
    <x v="0"/>
    <s v="East Jessicaborough"/>
    <x v="22"/>
    <s v="USA"/>
    <s v="Prod81"/>
    <s v="Badminton Racket Set"/>
    <x v="0"/>
    <s v="Equipment"/>
    <x v="82"/>
    <n v="286"/>
    <n v="358"/>
    <s v="Store9"/>
    <s v="Cod"/>
    <n v="269.87189999999998"/>
    <n v="3"/>
    <n v="114"/>
    <n v="7.0000000000000007E-2"/>
    <x v="2"/>
    <x v="0"/>
    <x v="11"/>
    <x v="1"/>
    <x v="0"/>
    <x v="1"/>
  </r>
  <r>
    <s v="Sale1405"/>
    <d v="2024-02-29T00:00:00"/>
    <s v="Cust1418"/>
    <x v="304"/>
    <n v="60"/>
    <x v="1"/>
    <s v="West Mario"/>
    <x v="21"/>
    <s v="USA"/>
    <s v="Prod72"/>
    <s v="Professional Jump Rope"/>
    <x v="0"/>
    <s v="Fitness"/>
    <x v="18"/>
    <n v="478"/>
    <n v="300"/>
    <s v="Store7"/>
    <s v="Paypal"/>
    <n v="925.18960000000004"/>
    <n v="4"/>
    <n v="282"/>
    <n v="0.21"/>
    <x v="2"/>
    <x v="0"/>
    <x v="4"/>
    <x v="2"/>
    <x v="0"/>
    <x v="2"/>
  </r>
  <r>
    <s v="Sale1406"/>
    <d v="2023-12-30T00:00:00"/>
    <s v="Cust1156"/>
    <x v="306"/>
    <n v="46"/>
    <x v="0"/>
    <s v="East Peterbury"/>
    <x v="16"/>
    <s v="USA"/>
    <s v="Prod54"/>
    <s v="Sports Stopwatch Pro"/>
    <x v="0"/>
    <s v="Accessories"/>
    <x v="59"/>
    <n v="435"/>
    <n v="185"/>
    <s v="Store6"/>
    <s v="Paypal"/>
    <n v="1685.1573000000001"/>
    <n v="3"/>
    <n v="677"/>
    <n v="0.18"/>
    <x v="3"/>
    <x v="0"/>
    <x v="16"/>
    <x v="2"/>
    <x v="0"/>
    <x v="3"/>
  </r>
  <r>
    <s v="Sale1407"/>
    <d v="2024-12-12T00:00:00"/>
    <s v="Cust1220"/>
    <x v="232"/>
    <n v="50"/>
    <x v="1"/>
    <s v="    Lake Lisa"/>
    <x v="43"/>
    <s v="USA"/>
    <s v="Prod7"/>
    <s v="Led Table Lamp"/>
    <x v="3"/>
    <s v="Lighting"/>
    <x v="84"/>
    <n v="219"/>
    <n v="170"/>
    <s v="Store16"/>
    <s v="Credit Card"/>
    <n v="660.11400000000003"/>
    <n v="2"/>
    <n v="363"/>
    <n v="0.17"/>
    <x v="1"/>
    <x v="5"/>
    <x v="9"/>
    <x v="1"/>
    <x v="0"/>
    <x v="3"/>
  </r>
  <r>
    <s v="Sale1408"/>
    <d v="2025-01-22T00:00:00"/>
    <s v="Cust1135"/>
    <x v="162"/>
    <n v="33"/>
    <x v="1"/>
    <s v="Gonzalezbury"/>
    <x v="20"/>
    <s v="USA"/>
    <s v="Prod13"/>
    <s v="Usb-C Fast Charger"/>
    <x v="1"/>
    <s v="Accessories"/>
    <x v="26"/>
    <n v="242"/>
    <n v="453"/>
    <s v="Store2"/>
    <s v="Cod"/>
    <n v="726.8"/>
    <n v="1"/>
    <n v="908"/>
    <n v="0.09"/>
    <x v="2"/>
    <x v="0"/>
    <x v="17"/>
    <x v="0"/>
    <x v="0"/>
    <x v="1"/>
  </r>
  <r>
    <s v="Sale1409"/>
    <d v="2024-01-05T00:00:00"/>
    <s v="Cust1067"/>
    <x v="100"/>
    <n v="58"/>
    <x v="0"/>
    <s v="Brendaburgh"/>
    <x v="26"/>
    <s v="USA"/>
    <s v="Prod25"/>
    <s v="Women'S Scarf Set"/>
    <x v="4"/>
    <s v="Accessories"/>
    <x v="60"/>
    <n v="174"/>
    <n v="268"/>
    <s v="Store15"/>
    <s v="Cod"/>
    <n v="1272.5920000000001"/>
    <n v="2"/>
    <n v="795"/>
    <n v="0.2"/>
    <x v="0"/>
    <x v="6"/>
    <x v="10"/>
    <x v="1"/>
    <x v="0"/>
    <x v="2"/>
  </r>
  <r>
    <s v="Sale1410"/>
    <d v="2025-04-13T00:00:00"/>
    <s v="Cust1144"/>
    <x v="20"/>
    <n v="62"/>
    <x v="1"/>
    <s v="North Anthonychester"/>
    <x v="8"/>
    <s v="USA"/>
    <s v="Prod35"/>
    <s v="Bedroom Table Lamp"/>
    <x v="3"/>
    <s v="Lighting"/>
    <x v="68"/>
    <n v="382"/>
    <n v="329"/>
    <s v="Store4"/>
    <s v="Cod"/>
    <n v="542.57100000000003"/>
    <n v="2"/>
    <n v="327"/>
    <n v="0.2"/>
    <x v="2"/>
    <x v="0"/>
    <x v="5"/>
    <x v="2"/>
    <x v="0"/>
    <x v="3"/>
  </r>
  <r>
    <s v="Sale1411"/>
    <d v="2024-11-07T00:00:00"/>
    <s v="Cust1350"/>
    <x v="399"/>
    <n v="26"/>
    <x v="0"/>
    <s v="Lake Allisonborough"/>
    <x v="9"/>
    <s v="USA"/>
    <s v="Prod56"/>
    <s v="Premium Blanket Throw"/>
    <x v="3"/>
    <s v="Decor"/>
    <x v="6"/>
    <n v="461"/>
    <n v="190"/>
    <s v="Store14"/>
    <s v="Credit Card"/>
    <n v="411.7149"/>
    <n v="3"/>
    <n v="169"/>
    <n v="0.17"/>
    <x v="2"/>
    <x v="3"/>
    <x v="7"/>
    <x v="0"/>
    <x v="1"/>
    <x v="2"/>
  </r>
  <r>
    <s v="Sale1412"/>
    <d v="2024-05-01T00:00:00"/>
    <s v="Cust1163"/>
    <x v="298"/>
    <n v="21"/>
    <x v="0"/>
    <s v="North Matthew"/>
    <x v="49"/>
    <s v="USA"/>
    <s v="Prod83"/>
    <s v="Hydrating Face Cleanser"/>
    <x v="2"/>
    <s v="Skincare"/>
    <x v="50"/>
    <n v="317"/>
    <n v="159"/>
    <s v="Store6"/>
    <s v="Credit Card"/>
    <n v="229.023"/>
    <n v="1"/>
    <n v="254"/>
    <n v="0.19"/>
    <x v="3"/>
    <x v="0"/>
    <x v="16"/>
    <x v="2"/>
    <x v="1"/>
    <x v="3"/>
  </r>
  <r>
    <s v="Sale1413"/>
    <d v="2024-08-02T00:00:00"/>
    <s v="Cust1418"/>
    <x v="304"/>
    <n v="60"/>
    <x v="1"/>
    <s v="West Mario"/>
    <x v="21"/>
    <s v="USA"/>
    <s v="Prod25"/>
    <s v="Women'S Scarf Set"/>
    <x v="4"/>
    <s v="Accessories"/>
    <x v="60"/>
    <n v="174"/>
    <n v="268"/>
    <s v="Store16"/>
    <s v="Cod"/>
    <n v="2234.7188000000001"/>
    <n v="4"/>
    <n v="628"/>
    <n v="0.1"/>
    <x v="1"/>
    <x v="5"/>
    <x v="9"/>
    <x v="1"/>
    <x v="0"/>
    <x v="2"/>
  </r>
  <r>
    <s v="Sale1414"/>
    <d v="2024-04-12T00:00:00"/>
    <s v="Cust1371"/>
    <x v="170"/>
    <n v="21"/>
    <x v="1"/>
    <s v="Port Crystal"/>
    <x v="21"/>
    <s v="USA"/>
    <s v="Prod31"/>
    <s v="Basketball"/>
    <x v="0"/>
    <s v="Team Sports"/>
    <x v="45"/>
    <n v="204"/>
    <n v="281"/>
    <s v="Store19"/>
    <s v="Cod"/>
    <n v="1138.83"/>
    <n v="4"/>
    <n v="327"/>
    <n v="0.11"/>
    <x v="3"/>
    <x v="0"/>
    <x v="12"/>
    <x v="2"/>
    <x v="1"/>
    <x v="1"/>
  </r>
  <r>
    <s v="Sale1415"/>
    <d v="2025-04-08T00:00:00"/>
    <s v="Cust1145"/>
    <x v="279"/>
    <n v="46"/>
    <x v="0"/>
    <s v="Michaelfort"/>
    <x v="30"/>
    <s v="USA"/>
    <s v="Prod59"/>
    <s v="Men'S Hair Styling Gel"/>
    <x v="2"/>
    <s v="Haircare"/>
    <x v="4"/>
    <n v="17"/>
    <n v="399"/>
    <s v="Store11"/>
    <s v="Cod"/>
    <n v="1677.4903999999999"/>
    <n v="4"/>
    <n v="511"/>
    <n v="0.13"/>
    <x v="2"/>
    <x v="10"/>
    <x v="19"/>
    <x v="2"/>
    <x v="0"/>
    <x v="1"/>
  </r>
  <r>
    <s v="Sale1416"/>
    <d v="2024-06-30T00:00:00"/>
    <s v="Cust1165"/>
    <x v="254"/>
    <n v="47"/>
    <x v="1"/>
    <s v="Carolview"/>
    <x v="49"/>
    <s v="USA"/>
    <s v="Prod63"/>
    <s v="Organic Sunscreen Lotion"/>
    <x v="2"/>
    <s v="Skincare"/>
    <x v="81"/>
    <n v="267"/>
    <n v="458"/>
    <s v="Store17"/>
    <s v="Paypal"/>
    <n v="599.58360000000005"/>
    <n v="4"/>
    <n v="195"/>
    <n v="0.18"/>
    <x v="0"/>
    <x v="1"/>
    <x v="1"/>
    <x v="1"/>
    <x v="0"/>
    <x v="1"/>
  </r>
  <r>
    <s v="Sale1417"/>
    <d v="2024-01-13T00:00:00"/>
    <s v="Cust1059"/>
    <x v="356"/>
    <n v="53"/>
    <x v="0"/>
    <s v="New Kathrynland"/>
    <x v="10"/>
    <s v="USA"/>
    <s v="Prod23"/>
    <s v="Men'S Formal Shirt"/>
    <x v="4"/>
    <s v="Tops"/>
    <x v="34"/>
    <n v="317"/>
    <n v="360"/>
    <s v="Store1"/>
    <s v="Credit Card"/>
    <n v="101.3886"/>
    <n v="2"/>
    <n v="55"/>
    <n v="0.23"/>
    <x v="0"/>
    <x v="4"/>
    <x v="8"/>
    <x v="1"/>
    <x v="0"/>
    <x v="1"/>
  </r>
  <r>
    <s v="Sale1418"/>
    <d v="2024-09-22T00:00:00"/>
    <s v="Cust1076"/>
    <x v="135"/>
    <n v="37"/>
    <x v="0"/>
    <s v="Rodrigueztown"/>
    <x v="15"/>
    <s v="USA"/>
    <s v="Prod62"/>
    <s v="Laptop Cooling Pad"/>
    <x v="1"/>
    <s v="Computer"/>
    <x v="85"/>
    <n v="86"/>
    <n v="222"/>
    <s v="Store11"/>
    <s v="Paypal"/>
    <n v="3316.16"/>
    <n v="4"/>
    <n v="964"/>
    <n v="7.0000000000000007E-2"/>
    <x v="2"/>
    <x v="10"/>
    <x v="19"/>
    <x v="2"/>
    <x v="0"/>
    <x v="0"/>
  </r>
  <r>
    <s v="Sale1419"/>
    <d v="2024-08-23T00:00:00"/>
    <s v="Cust1040"/>
    <x v="343"/>
    <n v="50"/>
    <x v="0"/>
    <s v="Williamsonland"/>
    <x v="32"/>
    <s v="USA"/>
    <s v="Prod89"/>
    <s v="Face Foundation Kit"/>
    <x v="2"/>
    <s v="Makeup"/>
    <x v="41"/>
    <n v="183"/>
    <n v="457"/>
    <s v="Store4"/>
    <s v="Paypal"/>
    <n v="125.8888"/>
    <n v="1"/>
    <n v="170"/>
    <n v="0.14000000000000001"/>
    <x v="2"/>
    <x v="0"/>
    <x v="5"/>
    <x v="2"/>
    <x v="0"/>
    <x v="0"/>
  </r>
  <r>
    <s v="Sale1420"/>
    <d v="2025-08-06T00:00:00"/>
    <s v="Cust1152"/>
    <x v="7"/>
    <n v="41"/>
    <x v="1"/>
    <s v="Jaredville"/>
    <x v="6"/>
    <s v="USA"/>
    <s v="Prod53"/>
    <s v="Men'S Track Pants"/>
    <x v="4"/>
    <s v="Bottoms"/>
    <x v="27"/>
    <n v="387"/>
    <n v="125"/>
    <s v="Store19"/>
    <s v="Credit Card"/>
    <n v="1023.33"/>
    <n v="2"/>
    <n v="664"/>
    <n v="0.26"/>
    <x v="3"/>
    <x v="0"/>
    <x v="12"/>
    <x v="2"/>
    <x v="0"/>
    <x v="1"/>
  </r>
  <r>
    <s v="Sale1421"/>
    <d v="2025-10-06T00:00:00"/>
    <s v="Cust1371"/>
    <x v="170"/>
    <n v="21"/>
    <x v="1"/>
    <s v="Port Crystal"/>
    <x v="21"/>
    <s v="USA"/>
    <s v="Prod45"/>
    <s v="High-Grip Football"/>
    <x v="0"/>
    <s v="Team Sports"/>
    <x v="49"/>
    <n v="319"/>
    <n v="114"/>
    <s v="Store10"/>
    <s v="Credit Card"/>
    <n v="1984.7356"/>
    <n v="4"/>
    <n v="558"/>
    <n v="0.23"/>
    <x v="3"/>
    <x v="4"/>
    <x v="15"/>
    <x v="2"/>
    <x v="1"/>
    <x v="1"/>
  </r>
  <r>
    <s v="Sale1422"/>
    <d v="2025-05-30T00:00:00"/>
    <s v="Cust1397"/>
    <x v="107"/>
    <n v="62"/>
    <x v="1"/>
    <s v="East Jennifer"/>
    <x v="32"/>
    <s v="USA"/>
    <s v="Prod90"/>
    <s v="Gaming Mouse Pad Xl"/>
    <x v="1"/>
    <s v="Accessories"/>
    <x v="64"/>
    <n v="340"/>
    <n v="361"/>
    <s v="Store1"/>
    <s v="Cod"/>
    <n v="713.4"/>
    <n v="2"/>
    <n v="410"/>
    <n v="0.11"/>
    <x v="0"/>
    <x v="4"/>
    <x v="8"/>
    <x v="1"/>
    <x v="0"/>
    <x v="1"/>
  </r>
  <r>
    <s v="Sale1423"/>
    <d v="2024-06-30T00:00:00"/>
    <s v="Cust1306"/>
    <x v="406"/>
    <n v="44"/>
    <x v="0"/>
    <s v="New Nicholasstad"/>
    <x v="3"/>
    <s v="USA"/>
    <s v="Prod83"/>
    <s v="Hydrating Face Cleanser"/>
    <x v="2"/>
    <s v="Skincare"/>
    <x v="50"/>
    <n v="317"/>
    <n v="159"/>
    <s v="Store5"/>
    <s v="Cod"/>
    <n v="1249.5006000000001"/>
    <n v="2"/>
    <n v="880"/>
    <n v="0.13"/>
    <x v="0"/>
    <x v="0"/>
    <x v="3"/>
    <x v="0"/>
    <x v="0"/>
    <x v="1"/>
  </r>
  <r>
    <s v="Sale1424"/>
    <d v="2025-01-07T00:00:00"/>
    <s v="Cust1007"/>
    <x v="68"/>
    <n v="29"/>
    <x v="1"/>
    <s v="West Pamelafurt"/>
    <x v="35"/>
    <s v="USA"/>
    <s v="Prod13"/>
    <s v="Usb-C Fast Charger"/>
    <x v="1"/>
    <s v="Accessories"/>
    <x v="26"/>
    <n v="242"/>
    <n v="453"/>
    <s v="Store18"/>
    <s v="Cod"/>
    <n v="340.06259999999997"/>
    <n v="1"/>
    <n v="351"/>
    <n v="0.28999999999999998"/>
    <x v="3"/>
    <x v="8"/>
    <x v="14"/>
    <x v="1"/>
    <x v="1"/>
    <x v="3"/>
  </r>
  <r>
    <s v="Sale1425"/>
    <d v="2024-12-07T00:00:00"/>
    <s v="Cust1350"/>
    <x v="399"/>
    <n v="26"/>
    <x v="0"/>
    <s v="Lake Allisonborough"/>
    <x v="9"/>
    <s v="USA"/>
    <s v="Prod58"/>
    <s v="Womens Cotton Scarf"/>
    <x v="4"/>
    <s v="Accessories"/>
    <x v="87"/>
    <n v="114"/>
    <n v="485"/>
    <s v="Store3"/>
    <s v="Credit Card"/>
    <n v="1171.2288000000001"/>
    <n v="4"/>
    <n v="349"/>
    <n v="0.03"/>
    <x v="0"/>
    <x v="0"/>
    <x v="0"/>
    <x v="0"/>
    <x v="1"/>
    <x v="2"/>
  </r>
  <r>
    <s v="Sale1426"/>
    <d v="2024-09-13T00:00:00"/>
    <s v="Cust1459"/>
    <x v="123"/>
    <n v="29"/>
    <x v="1"/>
    <s v="Brandontown"/>
    <x v="42"/>
    <s v="USA"/>
    <s v="Prod25"/>
    <s v="Women'S Scarf Set"/>
    <x v="4"/>
    <s v="Accessories"/>
    <x v="60"/>
    <n v="174"/>
    <n v="268"/>
    <s v="Store3"/>
    <s v="Cod"/>
    <n v="728.12040000000002"/>
    <n v="3"/>
    <n v="248"/>
    <n v="0.16"/>
    <x v="0"/>
    <x v="0"/>
    <x v="0"/>
    <x v="0"/>
    <x v="1"/>
    <x v="0"/>
  </r>
  <r>
    <s v="Sale1427"/>
    <d v="2023-11-14T00:00:00"/>
    <s v="Cust1388"/>
    <x v="325"/>
    <n v="53"/>
    <x v="0"/>
    <s v="Stevensshire"/>
    <x v="6"/>
    <s v="USA"/>
    <s v="Prod39"/>
    <s v="Portable Power Bank"/>
    <x v="1"/>
    <s v="Mobile"/>
    <x v="11"/>
    <n v="326"/>
    <n v="301"/>
    <s v="Store15"/>
    <s v="Credit Card"/>
    <n v="2107.4004"/>
    <n v="3"/>
    <n v="836"/>
    <n v="0.02"/>
    <x v="0"/>
    <x v="6"/>
    <x v="10"/>
    <x v="1"/>
    <x v="0"/>
    <x v="1"/>
  </r>
  <r>
    <s v="Sale1428"/>
    <d v="2025-04-06T00:00:00"/>
    <s v="Cust1195"/>
    <x v="418"/>
    <n v="60"/>
    <x v="0"/>
    <s v="Taraberg"/>
    <x v="28"/>
    <s v="USA"/>
    <s v="Prod14"/>
    <s v="Decorative Wall Mirror"/>
    <x v="3"/>
    <s v="Decor"/>
    <x v="66"/>
    <n v="48"/>
    <n v="439"/>
    <s v="Store10"/>
    <s v="Cod"/>
    <n v="1818.4914000000001"/>
    <n v="3"/>
    <n v="697"/>
    <n v="0.16"/>
    <x v="3"/>
    <x v="4"/>
    <x v="15"/>
    <x v="2"/>
    <x v="0"/>
    <x v="2"/>
  </r>
  <r>
    <s v="Sale1429"/>
    <d v="2025-05-27T00:00:00"/>
    <s v="Cust1245"/>
    <x v="425"/>
    <n v="57"/>
    <x v="1"/>
    <s v="Rodriguezton"/>
    <x v="20"/>
    <s v="USA"/>
    <s v="Prod94"/>
    <s v="Vitamin E Body Lotion"/>
    <x v="2"/>
    <s v="Skincare"/>
    <x v="32"/>
    <n v="358"/>
    <n v="213"/>
    <s v="Store13"/>
    <s v="Paypal"/>
    <n v="1283.2403999999999"/>
    <n v="2"/>
    <n v="823"/>
    <n v="0.13"/>
    <x v="3"/>
    <x v="7"/>
    <x v="13"/>
    <x v="1"/>
    <x v="0"/>
    <x v="1"/>
  </r>
  <r>
    <s v="Sale1430"/>
    <d v="2023-12-03T00:00:00"/>
    <s v="Cust1222"/>
    <x v="247"/>
    <n v="35"/>
    <x v="0"/>
    <s v="East Crystalton"/>
    <x v="23"/>
    <s v="USA"/>
    <s v="Prod79"/>
    <s v="Decorative Lamp Shade"/>
    <x v="3"/>
    <s v="Lighting"/>
    <x v="29"/>
    <n v="229"/>
    <n v="469"/>
    <s v="Store2"/>
    <s v="Paypal"/>
    <n v="323.56099999999998"/>
    <n v="1"/>
    <n v="462"/>
    <n v="0.22"/>
    <x v="2"/>
    <x v="0"/>
    <x v="17"/>
    <x v="0"/>
    <x v="0"/>
    <x v="1"/>
  </r>
  <r>
    <s v="Sale1431"/>
    <d v="2025-09-06T00:00:00"/>
    <s v="Cust1447"/>
    <x v="465"/>
    <n v="45"/>
    <x v="0"/>
    <s v="Paulside"/>
    <x v="29"/>
    <s v="USA"/>
    <s v="Prod42"/>
    <s v="Smart Home Wifi Camera"/>
    <x v="1"/>
    <s v="Accessories"/>
    <x v="63"/>
    <n v="451"/>
    <n v="389"/>
    <s v="Store17"/>
    <s v="Paypal"/>
    <n v="339.4246"/>
    <n v="1"/>
    <n v="361"/>
    <n v="0.3"/>
    <x v="0"/>
    <x v="1"/>
    <x v="1"/>
    <x v="1"/>
    <x v="0"/>
    <x v="0"/>
  </r>
  <r>
    <s v="Sale1432"/>
    <d v="2023-11-13T00:00:00"/>
    <s v="Cust1383"/>
    <x v="278"/>
    <n v="27"/>
    <x v="1"/>
    <s v="Jennifertown"/>
    <x v="42"/>
    <s v="USA"/>
    <s v="Prod73"/>
    <s v="Shin Guards – Adult"/>
    <x v="0"/>
    <s v="Team Sports"/>
    <x v="78"/>
    <n v="107"/>
    <n v="359"/>
    <s v="Store19"/>
    <s v="Paypal"/>
    <n v="172.76669999999999"/>
    <n v="3"/>
    <n v="59"/>
    <n v="0.06"/>
    <x v="3"/>
    <x v="0"/>
    <x v="12"/>
    <x v="2"/>
    <x v="1"/>
    <x v="2"/>
  </r>
  <r>
    <s v="Sale1433"/>
    <d v="2025-01-29T00:00:00"/>
    <s v="Cust1036"/>
    <x v="355"/>
    <n v="20"/>
    <x v="1"/>
    <s v="Luisfurt"/>
    <x v="36"/>
    <s v="USA"/>
    <s v="Prod40"/>
    <s v="Noise-Canceling Headphones"/>
    <x v="1"/>
    <s v="Audio"/>
    <x v="43"/>
    <n v="39"/>
    <n v="378"/>
    <s v="Store1"/>
    <s v="Cod"/>
    <n v="1974.2418"/>
    <n v="3"/>
    <n v="765"/>
    <n v="0.03"/>
    <x v="0"/>
    <x v="4"/>
    <x v="8"/>
    <x v="1"/>
    <x v="1"/>
    <x v="0"/>
  </r>
  <r>
    <s v="Sale1434"/>
    <d v="2024-06-29T00:00:00"/>
    <s v="Cust1243"/>
    <x v="128"/>
    <n v="56"/>
    <x v="1"/>
    <s v="North Nicholas"/>
    <x v="11"/>
    <s v="USA"/>
    <s v="Prod32"/>
    <s v="Vitamin C Face Serum"/>
    <x v="2"/>
    <s v="Skincare"/>
    <x v="79"/>
    <n v="284"/>
    <n v="244"/>
    <s v="Store12"/>
    <s v="Cod"/>
    <n v="971.39200000000005"/>
    <n v="4"/>
    <n v="304"/>
    <n v="0.14000000000000001"/>
    <x v="0"/>
    <x v="9"/>
    <x v="18"/>
    <x v="2"/>
    <x v="0"/>
    <x v="0"/>
  </r>
  <r>
    <s v="Sale1435"/>
    <d v="2025-05-02T00:00:00"/>
    <s v="Cust1443"/>
    <x v="13"/>
    <n v="51"/>
    <x v="0"/>
    <s v="New Donnabury"/>
    <x v="11"/>
    <s v="USA"/>
    <s v="Prod27"/>
    <s v="Decorative Floor Vase"/>
    <x v="3"/>
    <s v="Decor"/>
    <x v="16"/>
    <n v="317"/>
    <n v="378"/>
    <s v="Store0"/>
    <s v="Paypal"/>
    <n v="519.15329999999994"/>
    <n v="1"/>
    <n v="641"/>
    <n v="0.2"/>
    <x v="3"/>
    <x v="2"/>
    <x v="6"/>
    <x v="1"/>
    <x v="0"/>
    <x v="2"/>
  </r>
  <r>
    <s v="Sale1436"/>
    <d v="2025-06-22T00:00:00"/>
    <s v="Cust1174"/>
    <x v="466"/>
    <n v="26"/>
    <x v="1"/>
    <s v="Avilahaven"/>
    <x v="1"/>
    <s v="USA"/>
    <s v="Prod86"/>
    <s v="Kitchen Cutting Board"/>
    <x v="3"/>
    <s v="Kitchen"/>
    <x v="56"/>
    <n v="176"/>
    <n v="82"/>
    <s v="Store10"/>
    <s v="Credit Card"/>
    <n v="953.55"/>
    <n v="2"/>
    <n v="611"/>
    <n v="0.19"/>
    <x v="3"/>
    <x v="4"/>
    <x v="15"/>
    <x v="2"/>
    <x v="1"/>
    <x v="0"/>
  </r>
  <r>
    <s v="Sale1437"/>
    <d v="2025-04-09T00:00:00"/>
    <s v="Cust1461"/>
    <x v="341"/>
    <n v="60"/>
    <x v="1"/>
    <s v="East Julie"/>
    <x v="32"/>
    <s v="USA"/>
    <s v="Prod66"/>
    <s v="Women'S Hair Dryer Brush"/>
    <x v="2"/>
    <s v="Haircare"/>
    <x v="73"/>
    <n v="340"/>
    <n v="177"/>
    <s v="Store1"/>
    <s v="Credit Card"/>
    <n v="165.84469999999999"/>
    <n v="1"/>
    <n v="210"/>
    <n v="0.22"/>
    <x v="0"/>
    <x v="4"/>
    <x v="8"/>
    <x v="1"/>
    <x v="0"/>
    <x v="2"/>
  </r>
  <r>
    <s v="Sale1438"/>
    <d v="2025-07-09T00:00:00"/>
    <s v="Cust1110"/>
    <x v="405"/>
    <n v="40"/>
    <x v="1"/>
    <s v="New Dawnton"/>
    <x v="33"/>
    <s v="USA"/>
    <s v="Prod99"/>
    <s v="Stainless Steel Cookware Set"/>
    <x v="3"/>
    <s v="Kitchen"/>
    <x v="8"/>
    <n v="201"/>
    <n v="146"/>
    <s v="Store10"/>
    <s v="Paypal"/>
    <n v="297.28919999999999"/>
    <n v="3"/>
    <n v="130"/>
    <n v="0.21"/>
    <x v="3"/>
    <x v="4"/>
    <x v="15"/>
    <x v="2"/>
    <x v="0"/>
    <x v="0"/>
  </r>
  <r>
    <s v="Sale1439"/>
    <d v="2024-01-31T00:00:00"/>
    <s v="Cust1291"/>
    <x v="467"/>
    <n v="40"/>
    <x v="1"/>
    <s v="West Beverlymouth"/>
    <x v="6"/>
    <s v="USA"/>
    <s v="Prod93"/>
    <s v="Usb-C Laptop Charger"/>
    <x v="1"/>
    <s v="Computer"/>
    <x v="47"/>
    <n v="378"/>
    <n v="485"/>
    <s v="Store7"/>
    <s v="Cod"/>
    <n v="1523.124"/>
    <n v="2"/>
    <n v="846"/>
    <n v="0.24"/>
    <x v="2"/>
    <x v="0"/>
    <x v="4"/>
    <x v="2"/>
    <x v="0"/>
    <x v="3"/>
  </r>
  <r>
    <s v="Sale1440"/>
    <d v="2025-06-21T00:00:00"/>
    <s v="Cust1354"/>
    <x v="366"/>
    <n v="38"/>
    <x v="0"/>
    <s v="Guerreroport"/>
    <x v="40"/>
    <s v="USA"/>
    <s v="Prod70"/>
    <s v="Kitchen Storage Rack"/>
    <x v="3"/>
    <s v="Storage"/>
    <x v="7"/>
    <n v="138"/>
    <n v="89"/>
    <s v="Store14"/>
    <s v="Cod"/>
    <n v="730.19159999999999"/>
    <n v="2"/>
    <n v="425"/>
    <n v="0.1"/>
    <x v="2"/>
    <x v="3"/>
    <x v="7"/>
    <x v="0"/>
    <x v="0"/>
    <x v="2"/>
  </r>
  <r>
    <s v="Sale1441"/>
    <d v="2024-09-04T00:00:00"/>
    <s v="Cust1258"/>
    <x v="468"/>
    <n v="24"/>
    <x v="1"/>
    <s v="East Richard"/>
    <x v="11"/>
    <s v="USA"/>
    <s v="Prod88"/>
    <s v="Sports Wrist Sweatbands"/>
    <x v="0"/>
    <s v="Accessories"/>
    <x v="12"/>
    <n v="131"/>
    <n v="232"/>
    <s v="Store14"/>
    <s v="Cod"/>
    <n v="1657.5455999999999"/>
    <n v="4"/>
    <n v="450"/>
    <n v="0.14000000000000001"/>
    <x v="2"/>
    <x v="3"/>
    <x v="7"/>
    <x v="0"/>
    <x v="1"/>
    <x v="1"/>
  </r>
  <r>
    <s v="Sale1442"/>
    <d v="2025-08-24T00:00:00"/>
    <s v="Cust1156"/>
    <x v="306"/>
    <n v="46"/>
    <x v="0"/>
    <s v="East Peterbury"/>
    <x v="16"/>
    <s v="USA"/>
    <s v="Prod26"/>
    <s v="Wireless Bluetooth Speaker"/>
    <x v="1"/>
    <s v="Audio"/>
    <x v="33"/>
    <n v="322"/>
    <n v="213"/>
    <s v="Store9"/>
    <s v="Credit Card"/>
    <n v="3228.8760000000002"/>
    <n v="4"/>
    <n v="897"/>
    <n v="0.08"/>
    <x v="2"/>
    <x v="0"/>
    <x v="11"/>
    <x v="1"/>
    <x v="0"/>
    <x v="3"/>
  </r>
  <r>
    <s v="Sale1443"/>
    <d v="2025-06-06T00:00:00"/>
    <s v="Cust1485"/>
    <x v="143"/>
    <n v="46"/>
    <x v="1"/>
    <s v="East Dillonview"/>
    <x v="45"/>
    <s v="USA"/>
    <s v="Prod97"/>
    <s v="Cricket Bat"/>
    <x v="0"/>
    <s v="Team Sports"/>
    <x v="0"/>
    <n v="246"/>
    <n v="471"/>
    <s v="Store10"/>
    <s v="Cod"/>
    <n v="1426.6980000000001"/>
    <n v="3"/>
    <n v="679"/>
    <n v="0.1"/>
    <x v="3"/>
    <x v="4"/>
    <x v="15"/>
    <x v="2"/>
    <x v="0"/>
    <x v="3"/>
  </r>
  <r>
    <s v="Sale1444"/>
    <d v="2024-10-06T00:00:00"/>
    <s v="Cust1016"/>
    <x v="6"/>
    <n v="24"/>
    <x v="1"/>
    <s v="South Christopher"/>
    <x v="2"/>
    <s v="USA"/>
    <s v="Prod80"/>
    <s v="Wall-Mounted Spice Rack"/>
    <x v="3"/>
    <s v="Kitchen"/>
    <x v="61"/>
    <n v="143"/>
    <n v="58"/>
    <s v="Store16"/>
    <s v="Credit Card"/>
    <n v="1450.89"/>
    <n v="3"/>
    <n v="484"/>
    <n v="0.3"/>
    <x v="1"/>
    <x v="5"/>
    <x v="9"/>
    <x v="1"/>
    <x v="1"/>
    <x v="3"/>
  </r>
  <r>
    <s v="Sale1445"/>
    <d v="2024-09-07T00:00:00"/>
    <s v="Cust1030"/>
    <x v="452"/>
    <n v="64"/>
    <x v="1"/>
    <s v="Amybury"/>
    <x v="2"/>
    <s v="USA"/>
    <s v="Prod39"/>
    <s v="Portable Power Bank"/>
    <x v="1"/>
    <s v="Mobile"/>
    <x v="11"/>
    <n v="326"/>
    <n v="301"/>
    <s v="Store0"/>
    <s v="Cod"/>
    <n v="360.85559999999998"/>
    <n v="3"/>
    <n v="158"/>
    <n v="0"/>
    <x v="3"/>
    <x v="2"/>
    <x v="6"/>
    <x v="1"/>
    <x v="0"/>
    <x v="3"/>
  </r>
  <r>
    <s v="Sale1446"/>
    <d v="2025-04-11T00:00:00"/>
    <s v="Cust1115"/>
    <x v="70"/>
    <n v="53"/>
    <x v="1"/>
    <s v="North Curtischester"/>
    <x v="16"/>
    <s v="USA"/>
    <s v="Prod2"/>
    <s v="Women'S Casual Hoodie"/>
    <x v="4"/>
    <s v="Outerwear"/>
    <x v="95"/>
    <n v="317"/>
    <n v="352"/>
    <s v="Store15"/>
    <s v="Credit Card"/>
    <n v="1972.92"/>
    <n v="4"/>
    <n v="602"/>
    <n v="0.24"/>
    <x v="0"/>
    <x v="6"/>
    <x v="10"/>
    <x v="1"/>
    <x v="0"/>
    <x v="1"/>
  </r>
  <r>
    <s v="Sale1447"/>
    <d v="2025-02-21T00:00:00"/>
    <s v="Cust1069"/>
    <x v="181"/>
    <n v="24"/>
    <x v="1"/>
    <s v="North Cynthiatown"/>
    <x v="19"/>
    <s v="USA"/>
    <s v="Prod31"/>
    <s v="Basketball"/>
    <x v="0"/>
    <s v="Team Sports"/>
    <x v="45"/>
    <n v="204"/>
    <n v="281"/>
    <s v="Store18"/>
    <s v="Credit Card"/>
    <n v="86.285399999999996"/>
    <n v="2"/>
    <n v="46"/>
    <n v="0.18"/>
    <x v="3"/>
    <x v="8"/>
    <x v="14"/>
    <x v="1"/>
    <x v="1"/>
    <x v="1"/>
  </r>
  <r>
    <s v="Sale1448"/>
    <d v="2024-10-22T00:00:00"/>
    <s v="Cust1119"/>
    <x v="96"/>
    <n v="40"/>
    <x v="0"/>
    <s v="North Edwardton"/>
    <x v="3"/>
    <s v="USA"/>
    <s v="Prod82"/>
    <s v="Fitness Resistance Bands"/>
    <x v="0"/>
    <s v="Fitness"/>
    <x v="74"/>
    <n v="153"/>
    <n v="281"/>
    <s v="Store8"/>
    <s v="Credit Card"/>
    <n v="2748.2224000000001"/>
    <n v="4"/>
    <n v="892"/>
    <n v="7.0000000000000007E-2"/>
    <x v="1"/>
    <x v="0"/>
    <x v="2"/>
    <x v="2"/>
    <x v="0"/>
    <x v="3"/>
  </r>
  <r>
    <s v="Sale1449"/>
    <d v="2024-07-21T00:00:00"/>
    <s v="Cust1221"/>
    <x v="69"/>
    <n v="38"/>
    <x v="0"/>
    <s v="Maybury"/>
    <x v="36"/>
    <s v="USA"/>
    <s v="Prod10"/>
    <s v="Ceramic Kitchen Bowl Set"/>
    <x v="3"/>
    <s v="Kitchen"/>
    <x v="31"/>
    <n v="299"/>
    <n v="308"/>
    <s v="Store7"/>
    <s v="Credit Card"/>
    <n v="272.62180000000001"/>
    <n v="2"/>
    <n v="164"/>
    <n v="0.23"/>
    <x v="2"/>
    <x v="0"/>
    <x v="4"/>
    <x v="2"/>
    <x v="0"/>
    <x v="1"/>
  </r>
  <r>
    <s v="Sale1450"/>
    <d v="2024-01-14T00:00:00"/>
    <s v="Cust1452"/>
    <x v="338"/>
    <n v="60"/>
    <x v="1"/>
    <s v="New Laura"/>
    <x v="25"/>
    <s v="USA"/>
    <s v="Prod9"/>
    <s v="Adjustable Dumbbell Set"/>
    <x v="0"/>
    <s v="Fitness"/>
    <x v="93"/>
    <n v="496"/>
    <n v="323"/>
    <s v="Store7"/>
    <s v="Cod"/>
    <n v="426.12240000000003"/>
    <n v="1"/>
    <n v="484"/>
    <n v="0.17"/>
    <x v="2"/>
    <x v="0"/>
    <x v="4"/>
    <x v="2"/>
    <x v="0"/>
    <x v="3"/>
  </r>
  <r>
    <s v="Sale1451"/>
    <d v="2024-04-01T00:00:00"/>
    <s v="Cust1005"/>
    <x v="397"/>
    <n v="24"/>
    <x v="0"/>
    <s v="East Amandamouth"/>
    <x v="47"/>
    <s v="USA"/>
    <s v="Prod35"/>
    <s v="Bedroom Table Lamp"/>
    <x v="3"/>
    <s v="Lighting"/>
    <x v="68"/>
    <n v="382"/>
    <n v="329"/>
    <s v="Store18"/>
    <s v="Cod"/>
    <n v="799.13340000000005"/>
    <n v="3"/>
    <n v="342"/>
    <n v="0.12"/>
    <x v="3"/>
    <x v="8"/>
    <x v="14"/>
    <x v="1"/>
    <x v="1"/>
    <x v="3"/>
  </r>
  <r>
    <s v="Sale1452"/>
    <d v="2025-05-11T00:00:00"/>
    <s v="Cust1109"/>
    <x v="421"/>
    <n v="27"/>
    <x v="0"/>
    <s v="Smithland"/>
    <x v="35"/>
    <s v="USA"/>
    <s v="Prod98"/>
    <s v="Portable Bluetooth Speaker"/>
    <x v="1"/>
    <s v="Audio"/>
    <x v="24"/>
    <n v="432"/>
    <n v="73"/>
    <s v="Store13"/>
    <s v="Paypal"/>
    <n v="2026.1829"/>
    <n v="3"/>
    <n v="759"/>
    <n v="0.22"/>
    <x v="3"/>
    <x v="7"/>
    <x v="13"/>
    <x v="1"/>
    <x v="1"/>
    <x v="2"/>
  </r>
  <r>
    <s v="Sale1453"/>
    <d v="2025-07-17T00:00:00"/>
    <s v="Cust1470"/>
    <x v="44"/>
    <n v="21"/>
    <x v="1"/>
    <s v="Kanebury"/>
    <x v="21"/>
    <s v="USA"/>
    <s v="Prod56"/>
    <s v="Premium Blanket Throw"/>
    <x v="3"/>
    <s v="Decor"/>
    <x v="6"/>
    <n v="461"/>
    <n v="190"/>
    <s v="Store12"/>
    <s v="Credit Card"/>
    <n v="1395.6948"/>
    <n v="3"/>
    <n v="561"/>
    <n v="0.11"/>
    <x v="0"/>
    <x v="9"/>
    <x v="18"/>
    <x v="2"/>
    <x v="1"/>
    <x v="0"/>
  </r>
  <r>
    <s v="Sale1454"/>
    <d v="2024-08-29T00:00:00"/>
    <s v="Cust1351"/>
    <x v="376"/>
    <n v="25"/>
    <x v="1"/>
    <s v="North Samuel"/>
    <x v="48"/>
    <s v="USA"/>
    <s v="Prod96"/>
    <s v="Women'S Formal Blazer"/>
    <x v="4"/>
    <s v="Outerwear"/>
    <x v="99"/>
    <n v="358"/>
    <n v="143"/>
    <s v="Store17"/>
    <s v="Credit Card"/>
    <n v="1583.0316"/>
    <n v="2"/>
    <n v="977"/>
    <n v="0.17"/>
    <x v="0"/>
    <x v="1"/>
    <x v="1"/>
    <x v="1"/>
    <x v="1"/>
    <x v="3"/>
  </r>
  <r>
    <s v="Sale1455"/>
    <d v="2025-04-16T00:00:00"/>
    <s v="Cust1236"/>
    <x v="469"/>
    <n v="42"/>
    <x v="1"/>
    <s v="North Larryport"/>
    <x v="45"/>
    <s v="USA"/>
    <s v="Prod16"/>
    <s v="Beard Grooming Kit"/>
    <x v="2"/>
    <s v="Grooming"/>
    <x v="30"/>
    <n v="337"/>
    <n v="256"/>
    <s v="Store14"/>
    <s v="Credit Card"/>
    <n v="2801.768"/>
    <n v="4"/>
    <n v="761"/>
    <n v="0.19"/>
    <x v="2"/>
    <x v="3"/>
    <x v="7"/>
    <x v="0"/>
    <x v="0"/>
    <x v="3"/>
  </r>
  <r>
    <s v="Sale1456"/>
    <d v="2025-08-31T00:00:00"/>
    <s v="Cust1179"/>
    <x v="447"/>
    <n v="43"/>
    <x v="1"/>
    <s v="Murphyfurt"/>
    <x v="39"/>
    <s v="USA"/>
    <s v="Prod67"/>
    <s v="Smart Led Light Strip"/>
    <x v="1"/>
    <s v="Accessories"/>
    <x v="22"/>
    <n v="349"/>
    <n v="476"/>
    <s v="Store18"/>
    <s v="Cod"/>
    <n v="1857.2175999999999"/>
    <n v="2"/>
    <n v="948"/>
    <n v="0.08"/>
    <x v="3"/>
    <x v="8"/>
    <x v="14"/>
    <x v="1"/>
    <x v="0"/>
    <x v="2"/>
  </r>
  <r>
    <s v="Sale1457"/>
    <d v="2025-10-13T00:00:00"/>
    <s v="Cust1238"/>
    <x v="470"/>
    <n v="40"/>
    <x v="0"/>
    <s v="Port Krista"/>
    <x v="35"/>
    <s v="USA"/>
    <s v="Prod43"/>
    <s v="Usb External Hard Drive"/>
    <x v="1"/>
    <s v="Computer"/>
    <x v="19"/>
    <n v="253"/>
    <n v="266"/>
    <s v="Store18"/>
    <s v="Credit Card"/>
    <n v="3745.8047999999999"/>
    <n v="4"/>
    <n v="975"/>
    <n v="0.02"/>
    <x v="3"/>
    <x v="8"/>
    <x v="14"/>
    <x v="1"/>
    <x v="0"/>
    <x v="1"/>
  </r>
  <r>
    <s v="Sale1458"/>
    <d v="2024-06-05T00:00:00"/>
    <s v="Cust1477"/>
    <x v="290"/>
    <n v="41"/>
    <x v="1"/>
    <s v="West Kelseyberg"/>
    <x v="32"/>
    <s v="USA"/>
    <s v="Prod13"/>
    <s v="Usb-C Fast Charger"/>
    <x v="1"/>
    <s v="Accessories"/>
    <x v="26"/>
    <n v="242"/>
    <n v="453"/>
    <s v="Store9"/>
    <s v="Cod"/>
    <n v="1776.5286000000001"/>
    <n v="3"/>
    <n v="769"/>
    <n v="0.04"/>
    <x v="2"/>
    <x v="0"/>
    <x v="11"/>
    <x v="1"/>
    <x v="0"/>
    <x v="1"/>
  </r>
  <r>
    <s v="Sale1459"/>
    <d v="2025-09-29T00:00:00"/>
    <s v="Cust1486"/>
    <x v="369"/>
    <n v="22"/>
    <x v="1"/>
    <s v="Lake April"/>
    <x v="1"/>
    <s v="USA"/>
    <s v="Prod39"/>
    <s v="Portable Power Bank"/>
    <x v="1"/>
    <s v="Mobile"/>
    <x v="11"/>
    <n v="326"/>
    <n v="301"/>
    <s v="Store2"/>
    <s v="Credit Card"/>
    <n v="1905.1724999999999"/>
    <n v="3"/>
    <n v="825"/>
    <n v="0.23"/>
    <x v="2"/>
    <x v="0"/>
    <x v="17"/>
    <x v="0"/>
    <x v="1"/>
    <x v="3"/>
  </r>
  <r>
    <s v="Sale1460"/>
    <d v="2024-07-05T00:00:00"/>
    <s v="Cust1401"/>
    <x v="122"/>
    <n v="51"/>
    <x v="1"/>
    <s v="Leahmouth"/>
    <x v="8"/>
    <s v="USA"/>
    <s v="Prod68"/>
    <s v="Wooden Nightstand"/>
    <x v="3"/>
    <s v="Furniture"/>
    <x v="88"/>
    <n v="244"/>
    <n v="130"/>
    <s v="Store4"/>
    <s v="Paypal"/>
    <n v="1462.0029999999999"/>
    <n v="2"/>
    <n v="821"/>
    <n v="0.23"/>
    <x v="2"/>
    <x v="0"/>
    <x v="5"/>
    <x v="2"/>
    <x v="0"/>
    <x v="1"/>
  </r>
  <r>
    <s v="Sale1461"/>
    <d v="2025-03-07T00:00:00"/>
    <s v="Cust1405"/>
    <x v="130"/>
    <n v="18"/>
    <x v="1"/>
    <s v="Garciaview"/>
    <x v="38"/>
    <s v="USA"/>
    <s v="Prod13"/>
    <s v="Usb-C Fast Charger"/>
    <x v="1"/>
    <s v="Accessories"/>
    <x v="26"/>
    <n v="242"/>
    <n v="453"/>
    <s v="Store10"/>
    <s v="Paypal"/>
    <n v="113.33580000000001"/>
    <n v="1"/>
    <n v="121"/>
    <n v="0.11"/>
    <x v="3"/>
    <x v="4"/>
    <x v="15"/>
    <x v="2"/>
    <x v="2"/>
    <x v="0"/>
  </r>
  <r>
    <s v="Sale1462"/>
    <d v="2023-11-10T00:00:00"/>
    <s v="Cust1335"/>
    <x v="41"/>
    <n v="37"/>
    <x v="0"/>
    <s v="West Brendamouth"/>
    <x v="29"/>
    <s v="USA"/>
    <s v="Prod89"/>
    <s v="Face Foundation Kit"/>
    <x v="2"/>
    <s v="Makeup"/>
    <x v="41"/>
    <n v="183"/>
    <n v="457"/>
    <s v="Store1"/>
    <s v="Paypal"/>
    <n v="90.479799999999997"/>
    <n v="1"/>
    <n v="122"/>
    <n v="0.06"/>
    <x v="0"/>
    <x v="4"/>
    <x v="8"/>
    <x v="1"/>
    <x v="0"/>
    <x v="1"/>
  </r>
  <r>
    <s v="Sale1463"/>
    <d v="2025-08-21T00:00:00"/>
    <s v="Cust1170"/>
    <x v="165"/>
    <n v="18"/>
    <x v="0"/>
    <s v="New Joseph"/>
    <x v="6"/>
    <s v="USA"/>
    <s v="Prod26"/>
    <s v="Wireless Bluetooth Speaker"/>
    <x v="1"/>
    <s v="Audio"/>
    <x v="33"/>
    <n v="322"/>
    <n v="213"/>
    <s v="Store2"/>
    <s v="Credit Card"/>
    <n v="325.54419999999999"/>
    <n v="2"/>
    <n v="183"/>
    <n v="0.26"/>
    <x v="2"/>
    <x v="0"/>
    <x v="17"/>
    <x v="0"/>
    <x v="2"/>
    <x v="0"/>
  </r>
  <r>
    <s v="Sale1464"/>
    <d v="2025-05-19T00:00:00"/>
    <s v="Cust1371"/>
    <x v="170"/>
    <n v="21"/>
    <x v="1"/>
    <s v="Port Crystal"/>
    <x v="21"/>
    <s v="USA"/>
    <s v="Prod46"/>
    <s v="Men'S Winter Jacket"/>
    <x v="4"/>
    <s v="Outerwear"/>
    <x v="54"/>
    <n v="167"/>
    <n v="296"/>
    <s v="Store4"/>
    <s v="Paypal"/>
    <n v="535.35019999999997"/>
    <n v="1"/>
    <n v="695"/>
    <n v="0.11"/>
    <x v="2"/>
    <x v="0"/>
    <x v="5"/>
    <x v="2"/>
    <x v="1"/>
    <x v="1"/>
  </r>
  <r>
    <s v="Sale1465"/>
    <d v="2025-08-26T00:00:00"/>
    <s v="Cust1027"/>
    <x v="249"/>
    <n v="31"/>
    <x v="0"/>
    <s v="Mollyshire"/>
    <x v="39"/>
    <s v="USA"/>
    <s v="Prod29"/>
    <s v="Fabric Sofa Throw Blanket"/>
    <x v="3"/>
    <s v="Decor"/>
    <x v="35"/>
    <n v="218"/>
    <n v="276"/>
    <s v="Store6"/>
    <s v="Cod"/>
    <n v="678.60799999999995"/>
    <n v="2"/>
    <n v="409"/>
    <n v="0.23"/>
    <x v="3"/>
    <x v="0"/>
    <x v="16"/>
    <x v="2"/>
    <x v="0"/>
    <x v="4"/>
  </r>
  <r>
    <s v="Sale1466"/>
    <d v="2025-01-19T00:00:00"/>
    <s v="Cust1226"/>
    <x v="471"/>
    <n v="54"/>
    <x v="0"/>
    <s v="Morrisbury"/>
    <x v="41"/>
    <s v="USA"/>
    <s v="Prod49"/>
    <s v="Men'S Roll-On Perfume"/>
    <x v="2"/>
    <s v="Fragrance"/>
    <x v="2"/>
    <n v="43"/>
    <n v="267"/>
    <s v="Store8"/>
    <s v="Credit Card"/>
    <n v="1352.076"/>
    <n v="3"/>
    <n v="512"/>
    <n v="0.17"/>
    <x v="1"/>
    <x v="0"/>
    <x v="2"/>
    <x v="2"/>
    <x v="0"/>
    <x v="0"/>
  </r>
  <r>
    <s v="Sale1467"/>
    <d v="2024-10-03T00:00:00"/>
    <s v="Cust1409"/>
    <x v="0"/>
    <n v="55"/>
    <x v="0"/>
    <s v="Kathleenport"/>
    <x v="0"/>
    <s v="USA"/>
    <s v="Prod9"/>
    <s v="Adjustable Dumbbell Set"/>
    <x v="0"/>
    <s v="Fitness"/>
    <x v="93"/>
    <n v="496"/>
    <n v="323"/>
    <s v="Store8"/>
    <s v="Paypal"/>
    <n v="347.82"/>
    <n v="3"/>
    <n v="136"/>
    <n v="0.12"/>
    <x v="1"/>
    <x v="0"/>
    <x v="2"/>
    <x v="2"/>
    <x v="0"/>
    <x v="0"/>
  </r>
  <r>
    <s v="Sale1468"/>
    <d v="2023-12-12T00:00:00"/>
    <s v="Cust1175"/>
    <x v="142"/>
    <n v="56"/>
    <x v="0"/>
    <s v="East Jessicaborough"/>
    <x v="22"/>
    <s v="USA"/>
    <s v="Prod6"/>
    <s v="Herbal Face Moisturizer"/>
    <x v="2"/>
    <s v="Skincare"/>
    <x v="96"/>
    <n v="313"/>
    <n v="350"/>
    <s v="Store3"/>
    <s v="Cod"/>
    <n v="81.619200000000006"/>
    <n v="2"/>
    <n v="43"/>
    <n v="0.15"/>
    <x v="0"/>
    <x v="0"/>
    <x v="0"/>
    <x v="0"/>
    <x v="0"/>
    <x v="1"/>
  </r>
  <r>
    <s v="Sale1469"/>
    <d v="2025-03-02T00:00:00"/>
    <s v="Cust1359"/>
    <x v="446"/>
    <n v="32"/>
    <x v="0"/>
    <s v="East Michaelton"/>
    <x v="32"/>
    <s v="USA"/>
    <s v="Prod75"/>
    <s v="Women'S Ankle Boots"/>
    <x v="4"/>
    <s v="Footwear"/>
    <x v="28"/>
    <n v="158"/>
    <n v="82"/>
    <s v="Store7"/>
    <s v="Paypal"/>
    <n v="1536.7439999999999"/>
    <n v="3"/>
    <n v="582"/>
    <n v="0.04"/>
    <x v="2"/>
    <x v="0"/>
    <x v="4"/>
    <x v="2"/>
    <x v="0"/>
    <x v="2"/>
  </r>
  <r>
    <s v="Sale1470"/>
    <d v="2024-03-05T00:00:00"/>
    <s v="Cust1219"/>
    <x v="208"/>
    <n v="47"/>
    <x v="1"/>
    <s v="Phillipschester   "/>
    <x v="19"/>
    <s v="USA"/>
    <s v="Prod82"/>
    <s v="Fitness Resistance Bands"/>
    <x v="0"/>
    <s v="Fitness"/>
    <x v="74"/>
    <n v="153"/>
    <n v="281"/>
    <s v="Store17"/>
    <s v="Cod"/>
    <n v="1846.08"/>
    <n v="4"/>
    <n v="462"/>
    <n v="0.12"/>
    <x v="0"/>
    <x v="1"/>
    <x v="1"/>
    <x v="1"/>
    <x v="0"/>
    <x v="0"/>
  </r>
  <r>
    <s v="Sale1471"/>
    <d v="2024-09-17T00:00:00"/>
    <s v="Cust1496"/>
    <x v="110"/>
    <n v="56"/>
    <x v="0"/>
    <s v="North Seanfurt"/>
    <x v="31"/>
    <s v="USA"/>
    <s v="Prod16"/>
    <s v="Beard Grooming Kit"/>
    <x v="2"/>
    <s v="Grooming"/>
    <x v="30"/>
    <n v="337"/>
    <n v="256"/>
    <s v="Store11"/>
    <s v="Credit Card"/>
    <n v="541.66740000000004"/>
    <n v="1"/>
    <n v="558"/>
    <n v="0"/>
    <x v="2"/>
    <x v="10"/>
    <x v="19"/>
    <x v="2"/>
    <x v="0"/>
    <x v="3"/>
  </r>
  <r>
    <s v="Sale1472"/>
    <d v="2023-12-28T00:00:00"/>
    <s v="Cust1263"/>
    <x v="220"/>
    <n v="50"/>
    <x v="0"/>
    <s v="Sallymouth"/>
    <x v="38"/>
    <s v="USA"/>
    <s v="Prod12"/>
    <s v="Hair Strengthening Shampoo"/>
    <x v="2"/>
    <s v="Haircare"/>
    <x v="21"/>
    <n v="116"/>
    <n v="460"/>
    <s v="Store18"/>
    <s v="Paypal"/>
    <n v="2467.4495999999999"/>
    <n v="4"/>
    <n v="701"/>
    <n v="0.03"/>
    <x v="3"/>
    <x v="8"/>
    <x v="14"/>
    <x v="1"/>
    <x v="0"/>
    <x v="3"/>
  </r>
  <r>
    <s v="Sale1473"/>
    <d v="2024-11-09T00:00:00"/>
    <s v="Cust1405"/>
    <x v="130"/>
    <n v="18"/>
    <x v="1"/>
    <s v="Garciaview"/>
    <x v="38"/>
    <s v="USA"/>
    <s v="Prod85"/>
    <s v="Women'S Beanie Hat"/>
    <x v="4"/>
    <s v="Accessories"/>
    <x v="65"/>
    <n v="120"/>
    <n v="210"/>
    <s v="Store18"/>
    <s v="Cod"/>
    <n v="419.46480000000003"/>
    <n v="2"/>
    <n v="228"/>
    <n v="0.12"/>
    <x v="3"/>
    <x v="8"/>
    <x v="14"/>
    <x v="1"/>
    <x v="2"/>
    <x v="0"/>
  </r>
  <r>
    <s v="Sale1474"/>
    <d v="2024-08-12T00:00:00"/>
    <s v="Cust1474"/>
    <x v="401"/>
    <n v="32"/>
    <x v="1"/>
    <s v="East Christopherhaven"/>
    <x v="34"/>
    <s v="USA"/>
    <s v="Prod39"/>
    <s v="Portable Power Bank"/>
    <x v="1"/>
    <s v="Mobile"/>
    <x v="11"/>
    <n v="326"/>
    <n v="301"/>
    <s v="Store11"/>
    <s v="Paypal"/>
    <n v="891.87199999999996"/>
    <n v="4"/>
    <n v="279"/>
    <n v="0.08"/>
    <x v="2"/>
    <x v="10"/>
    <x v="19"/>
    <x v="2"/>
    <x v="0"/>
    <x v="1"/>
  </r>
  <r>
    <s v="Sale1475"/>
    <d v="2024-03-28T00:00:00"/>
    <s v="Cust1259"/>
    <x v="413"/>
    <n v="32"/>
    <x v="1"/>
    <s v="South Kathrynmouth"/>
    <x v="15"/>
    <s v="USA"/>
    <s v="Prod99"/>
    <s v="Stainless Steel Cookware Set"/>
    <x v="3"/>
    <s v="Kitchen"/>
    <x v="8"/>
    <n v="201"/>
    <n v="146"/>
    <s v="Store8"/>
    <s v="Paypal"/>
    <n v="1740.6279999999999"/>
    <n v="2"/>
    <n v="916"/>
    <n v="0.2"/>
    <x v="1"/>
    <x v="0"/>
    <x v="2"/>
    <x v="2"/>
    <x v="0"/>
    <x v="2"/>
  </r>
  <r>
    <s v="Sale1476"/>
    <d v="2024-10-02T00:00:00"/>
    <s v="Cust1133"/>
    <x v="243"/>
    <n v="62"/>
    <x v="1"/>
    <s v="West Stephenville"/>
    <x v="26"/>
    <s v="USA"/>
    <s v="Prod10"/>
    <s v="Ceramic Kitchen Bowl Set"/>
    <x v="3"/>
    <s v="Kitchen"/>
    <x v="31"/>
    <n v="299"/>
    <n v="308"/>
    <s v="Store12"/>
    <s v="Paypal"/>
    <n v="714.41759999999999"/>
    <n v="4"/>
    <n v="229"/>
    <n v="0.05"/>
    <x v="0"/>
    <x v="9"/>
    <x v="18"/>
    <x v="2"/>
    <x v="0"/>
    <x v="3"/>
  </r>
  <r>
    <s v="Sale1477"/>
    <d v="2024-08-06T00:00:00"/>
    <s v="Cust1234"/>
    <x v="240"/>
    <n v="43"/>
    <x v="1"/>
    <s v="Lake Mark"/>
    <x v="32"/>
    <s v="USA"/>
    <s v="Prod89"/>
    <s v="Face Foundation Kit"/>
    <x v="2"/>
    <s v="Makeup"/>
    <x v="41"/>
    <n v="183"/>
    <n v="457"/>
    <s v="Store15"/>
    <s v="Paypal"/>
    <n v="3293.5448000000001"/>
    <n v="4"/>
    <n v="905"/>
    <n v="0.22"/>
    <x v="0"/>
    <x v="6"/>
    <x v="10"/>
    <x v="1"/>
    <x v="0"/>
    <x v="0"/>
  </r>
  <r>
    <s v="Sale1478"/>
    <d v="2025-05-29T00:00:00"/>
    <s v="Cust1081"/>
    <x v="149"/>
    <n v="34"/>
    <x v="1"/>
    <s v="South David"/>
    <x v="28"/>
    <s v="USA"/>
    <s v="Prod23"/>
    <s v="Men'S Formal Shirt"/>
    <x v="4"/>
    <s v="Tops"/>
    <x v="34"/>
    <n v="317"/>
    <n v="360"/>
    <s v="Store11"/>
    <s v="Paypal"/>
    <n v="529.74900000000002"/>
    <n v="1"/>
    <n v="589"/>
    <n v="0.09"/>
    <x v="2"/>
    <x v="10"/>
    <x v="19"/>
    <x v="2"/>
    <x v="0"/>
    <x v="1"/>
  </r>
  <r>
    <s v="Sale1479"/>
    <d v="2023-11-10T00:00:00"/>
    <s v="Cust1113"/>
    <x v="120"/>
    <n v="51"/>
    <x v="0"/>
    <s v="New William"/>
    <x v="23"/>
    <s v="USA"/>
    <s v="Prod33"/>
    <s v="Modern Wall Clock"/>
    <x v="3"/>
    <s v="Decor"/>
    <x v="9"/>
    <n v="180"/>
    <n v="305"/>
    <s v="Store3"/>
    <s v="Credit Card"/>
    <n v="2728.2024000000001"/>
    <n v="4"/>
    <n v="696"/>
    <n v="0.1"/>
    <x v="0"/>
    <x v="0"/>
    <x v="0"/>
    <x v="0"/>
    <x v="0"/>
    <x v="0"/>
  </r>
  <r>
    <s v="Sale1480"/>
    <d v="2024-01-18T00:00:00"/>
    <s v="Cust1301"/>
    <x v="441"/>
    <n v="50"/>
    <x v="0"/>
    <s v="West Bruceburgh"/>
    <x v="45"/>
    <s v="USA"/>
    <s v="Prod97"/>
    <s v="Cricket Bat"/>
    <x v="0"/>
    <s v="Team Sports"/>
    <x v="0"/>
    <n v="246"/>
    <n v="471"/>
    <s v="Store11"/>
    <s v="Paypal"/>
    <n v="333.81279999999998"/>
    <n v="2"/>
    <n v="181"/>
    <n v="0.02"/>
    <x v="2"/>
    <x v="10"/>
    <x v="19"/>
    <x v="2"/>
    <x v="0"/>
    <x v="0"/>
  </r>
  <r>
    <s v="Sale1481"/>
    <d v="2024-03-24T00:00:00"/>
    <s v="Cust1023"/>
    <x v="192"/>
    <n v="52"/>
    <x v="1"/>
    <s v="Molinabury"/>
    <x v="47"/>
    <s v="USA"/>
    <s v="Prod97"/>
    <s v="Cricket Bat"/>
    <x v="0"/>
    <s v="Team Sports"/>
    <x v="0"/>
    <n v="246"/>
    <n v="471"/>
    <s v="Store13"/>
    <s v="Cod"/>
    <n v="312.08049999999997"/>
    <n v="1"/>
    <n v="440"/>
    <n v="0.08"/>
    <x v="3"/>
    <x v="7"/>
    <x v="13"/>
    <x v="1"/>
    <x v="0"/>
    <x v="2"/>
  </r>
  <r>
    <s v="Sale1482"/>
    <d v="2025-03-17T00:00:00"/>
    <s v="Cust1114"/>
    <x v="282"/>
    <n v="30"/>
    <x v="0"/>
    <s v="East Donna"/>
    <x v="8"/>
    <s v="USA"/>
    <s v="Prod55"/>
    <s v="Ceramic Plant Pot"/>
    <x v="3"/>
    <s v="Decor"/>
    <x v="76"/>
    <n v="82"/>
    <n v="275"/>
    <s v="Store18"/>
    <s v="Cod"/>
    <n v="1032.0813000000001"/>
    <n v="3"/>
    <n v="471"/>
    <n v="0.28999999999999998"/>
    <x v="3"/>
    <x v="8"/>
    <x v="14"/>
    <x v="1"/>
    <x v="0"/>
    <x v="3"/>
  </r>
  <r>
    <s v="Sale1483"/>
    <d v="2024-05-23T00:00:00"/>
    <s v="Cust1044"/>
    <x v="196"/>
    <n v="34"/>
    <x v="0"/>
    <s v="Christianstad"/>
    <x v="22"/>
    <s v="USA"/>
    <s v="Prod59"/>
    <s v="Men'S Hair Styling Gel"/>
    <x v="2"/>
    <s v="Haircare"/>
    <x v="4"/>
    <n v="17"/>
    <n v="399"/>
    <s v="Store12"/>
    <s v="Credit Card"/>
    <n v="683.00099999999998"/>
    <n v="1"/>
    <n v="759"/>
    <n v="0.27"/>
    <x v="0"/>
    <x v="9"/>
    <x v="18"/>
    <x v="2"/>
    <x v="0"/>
    <x v="3"/>
  </r>
  <r>
    <s v="Sale1484"/>
    <d v="2025-07-26T00:00:00"/>
    <s v="Cust1485"/>
    <x v="143"/>
    <n v="46"/>
    <x v="1"/>
    <s v="East Dillonview"/>
    <x v="45"/>
    <s v="USA"/>
    <s v="Prod95"/>
    <s v="Sports Stopwatch Basic"/>
    <x v="0"/>
    <s v="Accessories"/>
    <x v="98"/>
    <n v="61"/>
    <n v="75"/>
    <s v="Store15"/>
    <s v="Cod"/>
    <n v="2974.6439999999998"/>
    <n v="4"/>
    <n v="918"/>
    <n v="0.1"/>
    <x v="0"/>
    <x v="6"/>
    <x v="10"/>
    <x v="1"/>
    <x v="0"/>
    <x v="3"/>
  </r>
  <r>
    <s v="Sale1485"/>
    <d v="2024-10-04T00:00:00"/>
    <s v="Cust1259"/>
    <x v="413"/>
    <n v="32"/>
    <x v="1"/>
    <s v="South Kathrynmouth"/>
    <x v="15"/>
    <s v="USA"/>
    <s v="Prod94"/>
    <s v="Vitamin E Body Lotion"/>
    <x v="2"/>
    <s v="Skincare"/>
    <x v="32"/>
    <n v="358"/>
    <n v="213"/>
    <s v="Store11"/>
    <s v="Cod"/>
    <n v="818.42499999999995"/>
    <n v="1"/>
    <n v="862"/>
    <n v="0.19"/>
    <x v="2"/>
    <x v="10"/>
    <x v="19"/>
    <x v="2"/>
    <x v="0"/>
    <x v="2"/>
  </r>
  <r>
    <s v="Sale1486"/>
    <d v="2025-01-07T00:00:00"/>
    <s v="Cust1462"/>
    <x v="151"/>
    <n v="34"/>
    <x v="1"/>
    <s v="Burkefurt"/>
    <x v="35"/>
    <s v="USA"/>
    <s v="Prod22"/>
    <s v="Carbon Fiber Tennis Racket"/>
    <x v="0"/>
    <s v="Equipment"/>
    <x v="62"/>
    <n v="485"/>
    <n v="432"/>
    <s v="Store14"/>
    <s v="Cod"/>
    <n v="435.34199999999998"/>
    <n v="1"/>
    <n v="588"/>
    <n v="0.05"/>
    <x v="2"/>
    <x v="3"/>
    <x v="7"/>
    <x v="0"/>
    <x v="0"/>
    <x v="2"/>
  </r>
  <r>
    <s v="Sale1487"/>
    <d v="2024-12-19T00:00:00"/>
    <s v="Cust1462"/>
    <x v="151"/>
    <n v="34"/>
    <x v="1"/>
    <s v="Burkefurt"/>
    <x v="35"/>
    <s v="USA"/>
    <s v="Prod55"/>
    <s v="Ceramic Plant Pot"/>
    <x v="3"/>
    <s v="Decor"/>
    <x v="76"/>
    <n v="82"/>
    <n v="275"/>
    <s v="Store7"/>
    <s v="Paypal"/>
    <n v="871.39700000000005"/>
    <n v="1"/>
    <n v="917"/>
    <n v="0.26"/>
    <x v="2"/>
    <x v="0"/>
    <x v="4"/>
    <x v="2"/>
    <x v="0"/>
    <x v="2"/>
  </r>
  <r>
    <s v="Sale1488"/>
    <d v="2024-06-06T00:00:00"/>
    <s v="Cust1233"/>
    <x v="318"/>
    <n v="59"/>
    <x v="0"/>
    <s v="Clarkport"/>
    <x v="35"/>
    <s v="USA"/>
    <s v="Prod6"/>
    <s v="Herbal Face Moisturizer"/>
    <x v="2"/>
    <s v="Skincare"/>
    <x v="96"/>
    <n v="313"/>
    <n v="350"/>
    <s v="Store18"/>
    <s v="Paypal"/>
    <n v="344.53680000000003"/>
    <n v="4"/>
    <n v="97"/>
    <n v="0.05"/>
    <x v="3"/>
    <x v="8"/>
    <x v="14"/>
    <x v="1"/>
    <x v="0"/>
    <x v="2"/>
  </r>
  <r>
    <s v="Sale1489"/>
    <d v="2024-12-03T00:00:00"/>
    <s v="Cust1478"/>
    <x v="150"/>
    <n v="59"/>
    <x v="0"/>
    <s v="West Sarah"/>
    <x v="34"/>
    <s v="USA"/>
    <s v="Prod28"/>
    <s v="Sports Stopwatch Timer"/>
    <x v="0"/>
    <s v="Accessories"/>
    <x v="77"/>
    <n v="39"/>
    <n v="137"/>
    <s v="Store4"/>
    <s v="Cod"/>
    <n v="502.51319999999998"/>
    <n v="3"/>
    <n v="199"/>
    <n v="0.11"/>
    <x v="2"/>
    <x v="0"/>
    <x v="5"/>
    <x v="2"/>
    <x v="0"/>
    <x v="0"/>
  </r>
  <r>
    <s v="Sale1490"/>
    <d v="2025-03-23T00:00:00"/>
    <s v="Cust1019"/>
    <x v="67"/>
    <n v="46"/>
    <x v="1"/>
    <s v="Gonzalezfort"/>
    <x v="19"/>
    <s v="USA"/>
    <s v="Prod54"/>
    <s v="Sports Stopwatch Pro"/>
    <x v="0"/>
    <s v="Accessories"/>
    <x v="59"/>
    <n v="435"/>
    <n v="185"/>
    <s v="Store9"/>
    <s v="Credit Card"/>
    <n v="515.9325"/>
    <n v="1"/>
    <n v="688"/>
    <n v="0.16"/>
    <x v="2"/>
    <x v="0"/>
    <x v="11"/>
    <x v="1"/>
    <x v="0"/>
    <x v="1"/>
  </r>
  <r>
    <s v="Sale1491"/>
    <d v="2025-07-11T00:00:00"/>
    <s v="Cust1039"/>
    <x v="274"/>
    <n v="55"/>
    <x v="1"/>
    <s v="Darleneton"/>
    <x v="20"/>
    <s v="USA"/>
    <s v="Prod71"/>
    <s v="Hair Repair Oil Treatment"/>
    <x v="2"/>
    <s v="Haircare"/>
    <x v="51"/>
    <n v="214"/>
    <n v="383"/>
    <s v="Store2"/>
    <s v="Paypal"/>
    <n v="2101.0626000000002"/>
    <n v="3"/>
    <n v="770"/>
    <n v="0.25"/>
    <x v="2"/>
    <x v="0"/>
    <x v="17"/>
    <x v="0"/>
    <x v="0"/>
    <x v="0"/>
  </r>
  <r>
    <s v="Sale1492"/>
    <d v="2023-10-31T00:00:00"/>
    <s v="Cust1220"/>
    <x v="232"/>
    <n v="50"/>
    <x v="1"/>
    <s v="    Lake Lisa"/>
    <x v="43"/>
    <s v="USA"/>
    <s v="Prod4"/>
    <s v="Women'S Yoga Pants"/>
    <x v="4"/>
    <s v="Bottoms"/>
    <x v="83"/>
    <n v="306"/>
    <n v="487"/>
    <s v="Store3"/>
    <s v="Credit Card"/>
    <n v="359.19650000000001"/>
    <n v="1"/>
    <n v="492"/>
    <n v="0.09"/>
    <x v="0"/>
    <x v="0"/>
    <x v="0"/>
    <x v="0"/>
    <x v="0"/>
    <x v="3"/>
  </r>
  <r>
    <s v="Sale1493"/>
    <d v="2024-01-01T00:00:00"/>
    <s v="Cust1104"/>
    <x v="252"/>
    <n v="64"/>
    <x v="0"/>
    <s v="South Jenniferville"/>
    <x v="36"/>
    <s v="USA"/>
    <s v="Prod17"/>
    <s v="Soccer Training Cone Set"/>
    <x v="0"/>
    <s v="Accessories"/>
    <x v="53"/>
    <n v="145"/>
    <n v="367"/>
    <s v="Store12"/>
    <s v="Paypal"/>
    <n v="857.1"/>
    <n v="2"/>
    <n v="429"/>
    <n v="0.27"/>
    <x v="0"/>
    <x v="9"/>
    <x v="18"/>
    <x v="2"/>
    <x v="0"/>
    <x v="2"/>
  </r>
  <r>
    <s v="Sale1494"/>
    <d v="2023-11-21T00:00:00"/>
    <s v="Cust1229"/>
    <x v="294"/>
    <n v="32"/>
    <x v="1"/>
    <s v="Port Lisashire"/>
    <x v="33"/>
    <s v="USA"/>
    <s v="Prod10"/>
    <s v="Ceramic Kitchen Bowl Set"/>
    <x v="3"/>
    <s v="Kitchen"/>
    <x v="31"/>
    <n v="299"/>
    <n v="308"/>
    <s v="Store15"/>
    <s v="Credit Card"/>
    <n v="1112.9536000000001"/>
    <n v="4"/>
    <n v="316"/>
    <n v="0"/>
    <x v="0"/>
    <x v="6"/>
    <x v="10"/>
    <x v="1"/>
    <x v="0"/>
    <x v="3"/>
  </r>
  <r>
    <s v="Sale1495"/>
    <d v="2024-09-20T00:00:00"/>
    <s v="Cust1007"/>
    <x v="68"/>
    <n v="29"/>
    <x v="1"/>
    <s v="West Pamelafurt"/>
    <x v="35"/>
    <s v="USA"/>
    <s v="Prod13"/>
    <s v="Usb-C Fast Charger"/>
    <x v="1"/>
    <s v="Accessories"/>
    <x v="26"/>
    <n v="242"/>
    <n v="453"/>
    <s v="Store3"/>
    <s v="Paypal"/>
    <n v="413.5335"/>
    <n v="3"/>
    <n v="162"/>
    <n v="0.12"/>
    <x v="0"/>
    <x v="0"/>
    <x v="0"/>
    <x v="0"/>
    <x v="1"/>
    <x v="3"/>
  </r>
  <r>
    <s v="Sale1496"/>
    <d v="2024-04-03T00:00:00"/>
    <s v="Cust1331"/>
    <x v="472"/>
    <n v="38"/>
    <x v="1"/>
    <s v="North Kathytown"/>
    <x v="10"/>
    <s v="USA"/>
    <s v="Prod4"/>
    <s v="Women'S Yoga Pants"/>
    <x v="4"/>
    <s v="Bottoms"/>
    <x v="83"/>
    <n v="306"/>
    <n v="487"/>
    <s v="Store3"/>
    <s v="Paypal"/>
    <n v="2010.6432"/>
    <n v="3"/>
    <n v="698"/>
    <n v="0.15"/>
    <x v="0"/>
    <x v="0"/>
    <x v="0"/>
    <x v="0"/>
    <x v="0"/>
    <x v="3"/>
  </r>
  <r>
    <s v="Sale1497"/>
    <d v="2025-05-10T00:00:00"/>
    <s v="Cust1310"/>
    <x v="439"/>
    <n v="20"/>
    <x v="0"/>
    <s v="Joelside"/>
    <x v="1"/>
    <s v="USA"/>
    <s v="Prod74"/>
    <s v="Bluetooth Car Audio System"/>
    <x v="1"/>
    <s v="Audio"/>
    <x v="1"/>
    <n v="404"/>
    <n v="159"/>
    <s v="Store18"/>
    <s v="Cod"/>
    <n v="444.61439999999999"/>
    <n v="1"/>
    <n v="478"/>
    <n v="0.04"/>
    <x v="3"/>
    <x v="8"/>
    <x v="14"/>
    <x v="1"/>
    <x v="1"/>
    <x v="2"/>
  </r>
  <r>
    <s v="Sale1498"/>
    <d v="2025-06-14T00:00:00"/>
    <s v="Cust1208"/>
    <x v="123"/>
    <n v="54"/>
    <x v="0"/>
    <s v="Kathrynview"/>
    <x v="38"/>
    <s v="USA"/>
    <s v="Prod59"/>
    <s v="Men'S Hair Styling Gel"/>
    <x v="2"/>
    <s v="Haircare"/>
    <x v="4"/>
    <n v="17"/>
    <n v="399"/>
    <s v="Store7"/>
    <s v="Paypal"/>
    <n v="1533.8240000000001"/>
    <n v="2"/>
    <n v="959"/>
    <n v="7.0000000000000007E-2"/>
    <x v="2"/>
    <x v="0"/>
    <x v="4"/>
    <x v="2"/>
    <x v="0"/>
    <x v="1"/>
  </r>
  <r>
    <s v="Sale1499"/>
    <d v="2024-10-25T00:00:00"/>
    <s v="Cust1464"/>
    <x v="9"/>
    <n v="45"/>
    <x v="1"/>
    <s v="Grayland"/>
    <x v="7"/>
    <s v="USA"/>
    <s v="Prod41"/>
    <s v="Yoga Exercise Mat"/>
    <x v="0"/>
    <s v="Fitness"/>
    <x v="89"/>
    <n v="313"/>
    <n v="369"/>
    <s v="Store12"/>
    <s v="Cod"/>
    <n v="1081.0134"/>
    <n v="2"/>
    <n v="581"/>
    <n v="0.2"/>
    <x v="0"/>
    <x v="9"/>
    <x v="18"/>
    <x v="2"/>
    <x v="0"/>
    <x v="1"/>
  </r>
  <r>
    <s v="Sale1500"/>
    <d v="2024-11-22T00:00:00"/>
    <s v="Cust1112"/>
    <x v="457"/>
    <n v="27"/>
    <x v="1"/>
    <s v="Lake Michael"/>
    <x v="20"/>
    <s v="USA"/>
    <s v="Prod99"/>
    <s v="Stainless Steel Cookware Set"/>
    <x v="3"/>
    <s v="Kitchen"/>
    <x v="8"/>
    <n v="201"/>
    <n v="146"/>
    <s v="Store11"/>
    <s v="Paypal"/>
    <n v="618.69359999999995"/>
    <n v="1"/>
    <n v="737"/>
    <n v="7.0000000000000007E-2"/>
    <x v="2"/>
    <x v="10"/>
    <x v="19"/>
    <x v="2"/>
    <x v="1"/>
    <x v="2"/>
  </r>
  <r>
    <s v="Sale1501"/>
    <d v="2024-10-21T00:00:00"/>
    <s v="Cust1401"/>
    <x v="122"/>
    <n v="51"/>
    <x v="1"/>
    <s v="Leahmouth"/>
    <x v="8"/>
    <s v="USA"/>
    <s v="Prod65"/>
    <s v="Adjustable Dumbbells 20Kg"/>
    <x v="0"/>
    <s v="Fitness"/>
    <x v="15"/>
    <n v="241"/>
    <n v="423"/>
    <s v="Store15"/>
    <s v="Credit Card"/>
    <n v="377.28"/>
    <n v="1"/>
    <n v="524"/>
    <n v="0.16"/>
    <x v="0"/>
    <x v="6"/>
    <x v="10"/>
    <x v="1"/>
    <x v="0"/>
    <x v="1"/>
  </r>
  <r>
    <s v="Sale1502"/>
    <d v="2024-09-13T00:00:00"/>
    <s v="Cust1046"/>
    <x v="328"/>
    <n v="55"/>
    <x v="1"/>
    <s v="Perezbury"/>
    <x v="31"/>
    <s v="USA"/>
    <s v="Prod28"/>
    <s v="Sports Stopwatch Timer"/>
    <x v="0"/>
    <s v="Accessories"/>
    <x v="77"/>
    <n v="39"/>
    <n v="137"/>
    <s v="Store3"/>
    <s v="Cod"/>
    <n v="1630.3391999999999"/>
    <n v="4"/>
    <n v="566"/>
    <n v="0.28000000000000003"/>
    <x v="0"/>
    <x v="0"/>
    <x v="0"/>
    <x v="0"/>
    <x v="0"/>
    <x v="1"/>
  </r>
  <r>
    <s v="Sale1503"/>
    <d v="2025-04-25T00:00:00"/>
    <s v="Cust1259"/>
    <x v="413"/>
    <n v="32"/>
    <x v="1"/>
    <s v="South Kathrynmouth"/>
    <x v="15"/>
    <s v="USA"/>
    <s v="Prod21"/>
    <s v="Multi-Purpose Storage Box"/>
    <x v="3"/>
    <s v="Storage"/>
    <x v="39"/>
    <n v="123"/>
    <n v="76"/>
    <s v="Store10"/>
    <s v="Credit Card"/>
    <n v="229.3109"/>
    <n v="1"/>
    <n v="252"/>
    <n v="0.28000000000000003"/>
    <x v="3"/>
    <x v="4"/>
    <x v="15"/>
    <x v="2"/>
    <x v="0"/>
    <x v="2"/>
  </r>
  <r>
    <s v="Sale1504"/>
    <d v="2024-03-10T00:00:00"/>
    <s v="Cust1221"/>
    <x v="69"/>
    <n v="38"/>
    <x v="0"/>
    <s v="Maybury"/>
    <x v="36"/>
    <s v="USA"/>
    <s v="Prod17"/>
    <s v="Soccer Training Cone Set"/>
    <x v="0"/>
    <s v="Accessories"/>
    <x v="53"/>
    <n v="145"/>
    <n v="367"/>
    <s v="Store19"/>
    <s v="Cod"/>
    <n v="189.21600000000001"/>
    <n v="1"/>
    <n v="259"/>
    <n v="0.09"/>
    <x v="3"/>
    <x v="0"/>
    <x v="12"/>
    <x v="2"/>
    <x v="0"/>
    <x v="1"/>
  </r>
  <r>
    <s v="Sale1505"/>
    <d v="2023-11-05T00:00:00"/>
    <s v="Cust1446"/>
    <x v="382"/>
    <n v="35"/>
    <x v="0"/>
    <s v="West Jorge"/>
    <x v="15"/>
    <s v="USA"/>
    <s v="Prod59"/>
    <s v="Men'S Hair Styling Gel"/>
    <x v="2"/>
    <s v="Haircare"/>
    <x v="4"/>
    <n v="17"/>
    <n v="399"/>
    <s v="Store15"/>
    <s v="Paypal"/>
    <n v="692.38840000000005"/>
    <n v="1"/>
    <n v="936"/>
    <n v="0.27"/>
    <x v="0"/>
    <x v="6"/>
    <x v="10"/>
    <x v="1"/>
    <x v="0"/>
    <x v="2"/>
  </r>
  <r>
    <s v="Sale1506"/>
    <d v="2025-07-26T00:00:00"/>
    <s v="Cust1469"/>
    <x v="261"/>
    <n v="19"/>
    <x v="0"/>
    <s v="East Audrey"/>
    <x v="39"/>
    <s v="USA"/>
    <s v="Prod35"/>
    <s v="Bedroom Table Lamp"/>
    <x v="3"/>
    <s v="Lighting"/>
    <x v="68"/>
    <n v="382"/>
    <n v="329"/>
    <s v="Store8"/>
    <s v="Credit Card"/>
    <n v="1884.54"/>
    <n v="4"/>
    <n v="481"/>
    <n v="0.26"/>
    <x v="1"/>
    <x v="0"/>
    <x v="2"/>
    <x v="2"/>
    <x v="1"/>
    <x v="0"/>
  </r>
  <r>
    <s v="Sale1507"/>
    <d v="2025-01-24T00:00:00"/>
    <s v="Cust1369"/>
    <x v="88"/>
    <n v="20"/>
    <x v="1"/>
    <s v="West Bruce"/>
    <x v="1"/>
    <s v="USA"/>
    <s v="Prod81"/>
    <s v="Badminton Racket Set"/>
    <x v="0"/>
    <s v="Equipment"/>
    <x v="82"/>
    <n v="286"/>
    <n v="358"/>
    <s v="Store15"/>
    <s v="Cod"/>
    <n v="906.50340000000006"/>
    <n v="2"/>
    <n v="458"/>
    <n v="0.02"/>
    <x v="0"/>
    <x v="6"/>
    <x v="10"/>
    <x v="1"/>
    <x v="1"/>
    <x v="1"/>
  </r>
  <r>
    <s v="Sale1508"/>
    <d v="2025-09-05T00:00:00"/>
    <s v="Cust1164"/>
    <x v="111"/>
    <n v="39"/>
    <x v="1"/>
    <s v="Dominiquefort"/>
    <x v="36"/>
    <s v="USA"/>
    <s v="Prod48"/>
    <s v="Car Dashboard Phone Holder"/>
    <x v="1"/>
    <s v="Accessories"/>
    <x v="70"/>
    <n v="178"/>
    <n v="103"/>
    <s v="Store14"/>
    <s v="Credit Card"/>
    <n v="716.1336"/>
    <n v="1"/>
    <n v="995"/>
    <n v="0.01"/>
    <x v="2"/>
    <x v="3"/>
    <x v="7"/>
    <x v="0"/>
    <x v="0"/>
    <x v="2"/>
  </r>
  <r>
    <s v="Sale1509"/>
    <d v="2025-04-18T00:00:00"/>
    <s v="Cust1245"/>
    <x v="425"/>
    <n v="57"/>
    <x v="1"/>
    <s v="Rodriguezton"/>
    <x v="20"/>
    <s v="USA"/>
    <s v="Prod90"/>
    <s v="Gaming Mouse Pad Xl"/>
    <x v="1"/>
    <s v="Accessories"/>
    <x v="64"/>
    <n v="340"/>
    <n v="361"/>
    <s v="Store0"/>
    <s v="Cod"/>
    <n v="137.697"/>
    <n v="3"/>
    <n v="66"/>
    <n v="0.28000000000000003"/>
    <x v="3"/>
    <x v="2"/>
    <x v="6"/>
    <x v="1"/>
    <x v="0"/>
    <x v="1"/>
  </r>
  <r>
    <s v="Sale1510"/>
    <d v="2025-06-13T00:00:00"/>
    <s v="Cust1160"/>
    <x v="316"/>
    <n v="41"/>
    <x v="1"/>
    <s v="New Juliemouth"/>
    <x v="29"/>
    <s v="USA"/>
    <s v="Prod58"/>
    <s v="Womens Cotton Scarf"/>
    <x v="4"/>
    <s v="Accessories"/>
    <x v="87"/>
    <n v="114"/>
    <n v="485"/>
    <s v="Store17"/>
    <s v="Paypal"/>
    <n v="1345.6368"/>
    <n v="3"/>
    <n v="623"/>
    <n v="0.3"/>
    <x v="0"/>
    <x v="1"/>
    <x v="1"/>
    <x v="1"/>
    <x v="0"/>
    <x v="1"/>
  </r>
  <r>
    <s v="Sale1511"/>
    <d v="2025-02-03T00:00:00"/>
    <s v="Cust1250"/>
    <x v="473"/>
    <n v="48"/>
    <x v="0"/>
    <s v="New Daniel"/>
    <x v="37"/>
    <s v="USA"/>
    <s v="Prod55"/>
    <s v="Ceramic Plant Pot"/>
    <x v="3"/>
    <s v="Decor"/>
    <x v="76"/>
    <n v="82"/>
    <n v="275"/>
    <s v="Store13"/>
    <s v="Paypal"/>
    <n v="148.49160000000001"/>
    <n v="1"/>
    <n v="171"/>
    <n v="0.28000000000000003"/>
    <x v="3"/>
    <x v="7"/>
    <x v="13"/>
    <x v="1"/>
    <x v="0"/>
    <x v="1"/>
  </r>
  <r>
    <s v="Sale1512"/>
    <d v="2025-07-22T00:00:00"/>
    <s v="Cust1096"/>
    <x v="180"/>
    <n v="30"/>
    <x v="1"/>
    <s v="Timothyburgh"/>
    <x v="38"/>
    <s v="USA"/>
    <s v="Prod7"/>
    <s v="Led Table Lamp"/>
    <x v="3"/>
    <s v="Lighting"/>
    <x v="84"/>
    <n v="219"/>
    <n v="170"/>
    <s v="Store8"/>
    <s v="Credit Card"/>
    <n v="2936.0144"/>
    <n v="4"/>
    <n v="798"/>
    <n v="0.13"/>
    <x v="1"/>
    <x v="0"/>
    <x v="2"/>
    <x v="2"/>
    <x v="0"/>
    <x v="1"/>
  </r>
  <r>
    <s v="Sale1513"/>
    <d v="2025-09-22T00:00:00"/>
    <s v="Cust1098"/>
    <x v="286"/>
    <n v="24"/>
    <x v="0"/>
    <s v="Lake Kaylahaven"/>
    <x v="41"/>
    <s v="USA"/>
    <s v="Prod2"/>
    <s v="Women'S Casual Hoodie"/>
    <x v="4"/>
    <s v="Outerwear"/>
    <x v="95"/>
    <n v="317"/>
    <n v="352"/>
    <s v="Store16"/>
    <s v="Credit Card"/>
    <n v="328.02"/>
    <n v="1"/>
    <n v="373"/>
    <n v="0.08"/>
    <x v="1"/>
    <x v="5"/>
    <x v="9"/>
    <x v="1"/>
    <x v="1"/>
    <x v="0"/>
  </r>
  <r>
    <s v="Sale1514"/>
    <d v="2024-07-04T00:00:00"/>
    <s v="Cust1396"/>
    <x v="21"/>
    <n v="25"/>
    <x v="1"/>
    <s v="Parkerview"/>
    <x v="14"/>
    <s v="USA"/>
    <s v="Prod61"/>
    <s v="Tennis Ball 3-Pack"/>
    <x v="0"/>
    <s v="Equipment"/>
    <x v="86"/>
    <n v="103"/>
    <n v="465"/>
    <s v="Store4"/>
    <s v="Paypal"/>
    <n v="944.471"/>
    <n v="1"/>
    <n v="994"/>
    <n v="0.12"/>
    <x v="2"/>
    <x v="0"/>
    <x v="5"/>
    <x v="2"/>
    <x v="1"/>
    <x v="2"/>
  </r>
  <r>
    <s v="Sale1515"/>
    <d v="2024-07-31T00:00:00"/>
    <s v="Cust1422"/>
    <x v="291"/>
    <n v="42"/>
    <x v="1"/>
    <s v="Aliciahaven"/>
    <x v="32"/>
    <s v="USA"/>
    <s v="Prod20"/>
    <s v="Outdoor Sports Water Bottle"/>
    <x v="0"/>
    <s v="Accessories"/>
    <x v="42"/>
    <n v="132"/>
    <n v="275"/>
    <s v="Store13"/>
    <s v="Credit Card"/>
    <n v="126.5916"/>
    <n v="1"/>
    <n v="136"/>
    <n v="0.05"/>
    <x v="3"/>
    <x v="7"/>
    <x v="13"/>
    <x v="1"/>
    <x v="0"/>
    <x v="1"/>
  </r>
  <r>
    <s v="Sale1516"/>
    <d v="2025-07-24T00:00:00"/>
    <s v="Cust1030"/>
    <x v="452"/>
    <n v="64"/>
    <x v="1"/>
    <s v="Amybury"/>
    <x v="2"/>
    <s v="USA"/>
    <s v="Prod52"/>
    <s v="Rugby Ball"/>
    <x v="0"/>
    <s v="Team Sports"/>
    <x v="40"/>
    <n v="212"/>
    <n v="82"/>
    <s v="Store18"/>
    <s v="Paypal"/>
    <n v="1579.7805000000001"/>
    <n v="3"/>
    <n v="634"/>
    <n v="7.0000000000000007E-2"/>
    <x v="3"/>
    <x v="8"/>
    <x v="14"/>
    <x v="1"/>
    <x v="0"/>
    <x v="3"/>
  </r>
  <r>
    <s v="Sale1517"/>
    <d v="2024-10-14T00:00:00"/>
    <s v="Cust1329"/>
    <x v="112"/>
    <n v="62"/>
    <x v="1"/>
    <s v="Tiffanyshire"/>
    <x v="46"/>
    <s v="USA"/>
    <s v="Prod64"/>
    <s v="Matte Lipstick Set"/>
    <x v="2"/>
    <s v="Makeup"/>
    <x v="91"/>
    <n v="299"/>
    <n v="118"/>
    <s v="Store0"/>
    <s v="Credit Card"/>
    <n v="682.55600000000004"/>
    <n v="4"/>
    <n v="180"/>
    <n v="0.17"/>
    <x v="3"/>
    <x v="2"/>
    <x v="6"/>
    <x v="1"/>
    <x v="0"/>
    <x v="3"/>
  </r>
  <r>
    <s v="Sale1518"/>
    <d v="2025-01-01T00:00:00"/>
    <s v="Cust1294"/>
    <x v="124"/>
    <n v="29"/>
    <x v="0"/>
    <s v="Port Richard"/>
    <x v="10"/>
    <s v="USA"/>
    <s v="Prod20"/>
    <s v="Outdoor Sports Water Bottle"/>
    <x v="0"/>
    <s v="Accessories"/>
    <x v="42"/>
    <n v="132"/>
    <n v="275"/>
    <s v="Store18"/>
    <s v="Paypal"/>
    <n v="1877.6687999999999"/>
    <n v="4"/>
    <n v="559"/>
    <n v="0.05"/>
    <x v="3"/>
    <x v="8"/>
    <x v="14"/>
    <x v="1"/>
    <x v="1"/>
    <x v="1"/>
  </r>
  <r>
    <s v="Sale1519"/>
    <d v="2025-01-07T00:00:00"/>
    <s v="Cust1171"/>
    <x v="119"/>
    <n v="44"/>
    <x v="1"/>
    <s v="Morrisburgh"/>
    <x v="30"/>
    <s v="USA"/>
    <s v="Prod94"/>
    <s v="Vitamin E Body Lotion"/>
    <x v="2"/>
    <s v="Skincare"/>
    <x v="32"/>
    <n v="358"/>
    <n v="213"/>
    <s v="Store6"/>
    <s v="Cod"/>
    <n v="1289.6099999999999"/>
    <n v="2"/>
    <n v="860"/>
    <n v="0.16"/>
    <x v="3"/>
    <x v="0"/>
    <x v="16"/>
    <x v="2"/>
    <x v="0"/>
    <x v="1"/>
  </r>
  <r>
    <s v="Sale1520"/>
    <d v="2025-10-06T00:00:00"/>
    <s v="Cust1106"/>
    <x v="474"/>
    <n v="53"/>
    <x v="1"/>
    <s v="East Linda"/>
    <x v="5"/>
    <s v="USA"/>
    <s v="Prod65"/>
    <s v="Adjustable Dumbbells 20Kg"/>
    <x v="0"/>
    <s v="Fitness"/>
    <x v="15"/>
    <n v="241"/>
    <n v="423"/>
    <s v="Store16"/>
    <s v="Cod"/>
    <n v="1631.2854"/>
    <n v="3"/>
    <n v="578"/>
    <n v="0.25"/>
    <x v="1"/>
    <x v="5"/>
    <x v="9"/>
    <x v="1"/>
    <x v="0"/>
    <x v="3"/>
  </r>
  <r>
    <s v="Sale1521"/>
    <d v="2024-02-22T00:00:00"/>
    <s v="Cust1055"/>
    <x v="364"/>
    <n v="56"/>
    <x v="1"/>
    <s v="Edwardsfort"/>
    <x v="46"/>
    <s v="USA"/>
    <s v="Prod21"/>
    <s v="Multi-Purpose Storage Box"/>
    <x v="3"/>
    <s v="Storage"/>
    <x v="39"/>
    <n v="123"/>
    <n v="76"/>
    <s v="Store12"/>
    <s v="Cod"/>
    <n v="392.02719999999999"/>
    <n v="1"/>
    <n v="440"/>
    <n v="0.06"/>
    <x v="0"/>
    <x v="9"/>
    <x v="18"/>
    <x v="2"/>
    <x v="0"/>
    <x v="3"/>
  </r>
  <r>
    <s v="Sale1522"/>
    <d v="2024-02-07T00:00:00"/>
    <s v="Cust1016"/>
    <x v="6"/>
    <n v="24"/>
    <x v="1"/>
    <s v="South Christopher"/>
    <x v="2"/>
    <s v="USA"/>
    <s v="Prod16"/>
    <s v="Beard Grooming Kit"/>
    <x v="2"/>
    <s v="Grooming"/>
    <x v="30"/>
    <n v="337"/>
    <n v="256"/>
    <s v="Store19"/>
    <s v="Paypal"/>
    <n v="576.97299999999996"/>
    <n v="2"/>
    <n v="304"/>
    <n v="0.11"/>
    <x v="3"/>
    <x v="0"/>
    <x v="12"/>
    <x v="2"/>
    <x v="1"/>
    <x v="3"/>
  </r>
  <r>
    <s v="Sale1523"/>
    <d v="2025-08-26T00:00:00"/>
    <s v="Cust1336"/>
    <x v="359"/>
    <n v="58"/>
    <x v="1"/>
    <s v="North Michaelborough"/>
    <x v="47"/>
    <s v="USA"/>
    <s v="Prod74"/>
    <s v="Bluetooth Car Audio System"/>
    <x v="1"/>
    <s v="Audio"/>
    <x v="1"/>
    <n v="404"/>
    <n v="159"/>
    <s v="Store14"/>
    <s v="Cod"/>
    <n v="953.48760000000004"/>
    <n v="2"/>
    <n v="611"/>
    <n v="0.05"/>
    <x v="2"/>
    <x v="3"/>
    <x v="7"/>
    <x v="0"/>
    <x v="0"/>
    <x v="2"/>
  </r>
  <r>
    <s v="Sale1524"/>
    <d v="2023-11-09T00:00:00"/>
    <s v="Cust1202"/>
    <x v="347"/>
    <n v="37"/>
    <x v="1"/>
    <s v="Clarkeside"/>
    <x v="32"/>
    <s v="USA"/>
    <s v="Prod39"/>
    <s v="Portable Power Bank"/>
    <x v="1"/>
    <s v="Mobile"/>
    <x v="11"/>
    <n v="326"/>
    <n v="301"/>
    <s v="Store15"/>
    <s v="Paypal"/>
    <n v="1136.7583999999999"/>
    <n v="2"/>
    <n v="768"/>
    <n v="0.22"/>
    <x v="0"/>
    <x v="6"/>
    <x v="10"/>
    <x v="1"/>
    <x v="0"/>
    <x v="1"/>
  </r>
  <r>
    <s v="Sale1525"/>
    <d v="2024-01-05T00:00:00"/>
    <s v="Cust1296"/>
    <x v="270"/>
    <n v="28"/>
    <x v="1"/>
    <s v="South David"/>
    <x v="35"/>
    <s v="USA"/>
    <s v="Prod23"/>
    <s v="Men'S Formal Shirt"/>
    <x v="4"/>
    <s v="Tops"/>
    <x v="34"/>
    <n v="317"/>
    <n v="360"/>
    <s v="Store18"/>
    <s v="Credit Card"/>
    <n v="468.78320000000002"/>
    <n v="1"/>
    <n v="617"/>
    <n v="0.26"/>
    <x v="3"/>
    <x v="8"/>
    <x v="14"/>
    <x v="1"/>
    <x v="1"/>
    <x v="3"/>
  </r>
  <r>
    <s v="Sale1526"/>
    <d v="2025-01-15T00:00:00"/>
    <s v="Cust1183"/>
    <x v="78"/>
    <n v="18"/>
    <x v="0"/>
    <s v="Port James"/>
    <x v="14"/>
    <s v="USA"/>
    <s v="Prod40"/>
    <s v="Noise-Canceling Headphones"/>
    <x v="1"/>
    <s v="Audio"/>
    <x v="43"/>
    <n v="39"/>
    <n v="378"/>
    <s v="Store18"/>
    <s v="Cod"/>
    <n v="385.67880000000002"/>
    <n v="1"/>
    <n v="470"/>
    <n v="0.24"/>
    <x v="3"/>
    <x v="8"/>
    <x v="14"/>
    <x v="1"/>
    <x v="2"/>
    <x v="1"/>
  </r>
  <r>
    <s v="Sale1527"/>
    <d v="2024-07-26T00:00:00"/>
    <s v="Cust1219"/>
    <x v="208"/>
    <n v="47"/>
    <x v="1"/>
    <s v="Phillipschester   "/>
    <x v="19"/>
    <s v="USA"/>
    <s v="Prod53"/>
    <s v="Men'S Track Pants"/>
    <x v="4"/>
    <s v="Bottoms"/>
    <x v="27"/>
    <n v="387"/>
    <n v="125"/>
    <s v="Store8"/>
    <s v="Paypal"/>
    <n v="1084.7936"/>
    <n v="2"/>
    <n v="616"/>
    <n v="0.18"/>
    <x v="1"/>
    <x v="0"/>
    <x v="2"/>
    <x v="2"/>
    <x v="0"/>
    <x v="0"/>
  </r>
  <r>
    <s v="Sale1528"/>
    <d v="2024-05-22T00:00:00"/>
    <s v="Cust1082"/>
    <x v="195"/>
    <n v="53"/>
    <x v="0"/>
    <s v="Leburgh"/>
    <x v="26"/>
    <s v="USA"/>
    <s v="Prod3"/>
    <s v="Men'S Running Jacket"/>
    <x v="4"/>
    <s v="Outerwear"/>
    <x v="58"/>
    <n v="365"/>
    <n v="452"/>
    <s v="Store9"/>
    <s v="Paypal"/>
    <n v="1616.8104000000001"/>
    <n v="3"/>
    <n v="657"/>
    <n v="0.12"/>
    <x v="2"/>
    <x v="0"/>
    <x v="11"/>
    <x v="1"/>
    <x v="0"/>
    <x v="3"/>
  </r>
  <r>
    <s v="Sale1529"/>
    <d v="2025-08-24T00:00:00"/>
    <s v="Cust1034"/>
    <x v="246"/>
    <n v="27"/>
    <x v="1"/>
    <s v="West Richard"/>
    <x v="33"/>
    <s v="USA"/>
    <s v="Prod41"/>
    <s v="Yoga Exercise Mat"/>
    <x v="0"/>
    <s v="Fitness"/>
    <x v="89"/>
    <n v="313"/>
    <n v="369"/>
    <s v="Store19"/>
    <s v="Paypal"/>
    <n v="753.50400000000002"/>
    <n v="2"/>
    <n v="392"/>
    <n v="0.18"/>
    <x v="3"/>
    <x v="0"/>
    <x v="12"/>
    <x v="2"/>
    <x v="1"/>
    <x v="1"/>
  </r>
  <r>
    <s v="Sale1530"/>
    <d v="2024-02-24T00:00:00"/>
    <s v="Cust1245"/>
    <x v="425"/>
    <n v="57"/>
    <x v="1"/>
    <s v="Rodriguezton"/>
    <x v="20"/>
    <s v="USA"/>
    <s v="Prod40"/>
    <s v="Noise-Canceling Headphones"/>
    <x v="1"/>
    <s v="Audio"/>
    <x v="43"/>
    <n v="39"/>
    <n v="378"/>
    <s v="Store14"/>
    <s v="Cod"/>
    <n v="184.22909999999999"/>
    <n v="3"/>
    <n v="62"/>
    <n v="0.04"/>
    <x v="2"/>
    <x v="3"/>
    <x v="7"/>
    <x v="0"/>
    <x v="0"/>
    <x v="1"/>
  </r>
  <r>
    <s v="Sale1531"/>
    <d v="2024-11-17T00:00:00"/>
    <s v="Cust1092"/>
    <x v="323"/>
    <n v="44"/>
    <x v="1"/>
    <s v="Lake Brandy"/>
    <x v="3"/>
    <s v="USA"/>
    <s v="Prod96"/>
    <s v="Women'S Formal Blazer"/>
    <x v="4"/>
    <s v="Outerwear"/>
    <x v="99"/>
    <n v="358"/>
    <n v="143"/>
    <s v="Store3"/>
    <s v="Paypal"/>
    <n v="2801.19"/>
    <n v="4"/>
    <n v="934"/>
    <n v="0.01"/>
    <x v="0"/>
    <x v="0"/>
    <x v="0"/>
    <x v="0"/>
    <x v="0"/>
    <x v="1"/>
  </r>
  <r>
    <s v="Sale1532"/>
    <d v="2025-09-28T00:00:00"/>
    <s v="Cust1155"/>
    <x v="438"/>
    <n v="60"/>
    <x v="1"/>
    <s v="Estradaside"/>
    <x v="9"/>
    <s v="USA"/>
    <s v="Prod85"/>
    <s v="Women'S Beanie Hat"/>
    <x v="4"/>
    <s v="Accessories"/>
    <x v="65"/>
    <n v="120"/>
    <n v="210"/>
    <s v="Store16"/>
    <s v="Paypal"/>
    <n v="1587.4998000000001"/>
    <n v="3"/>
    <n v="615"/>
    <n v="0.25"/>
    <x v="1"/>
    <x v="5"/>
    <x v="9"/>
    <x v="1"/>
    <x v="0"/>
    <x v="0"/>
  </r>
  <r>
    <s v="Sale1533"/>
    <d v="2024-11-23T00:00:00"/>
    <s v="Cust1373"/>
    <x v="140"/>
    <n v="37"/>
    <x v="1"/>
    <s v="Simpsonfort"/>
    <x v="17"/>
    <s v="USA"/>
    <s v="Prod59"/>
    <s v="Men'S Hair Styling Gel"/>
    <x v="2"/>
    <s v="Haircare"/>
    <x v="4"/>
    <n v="17"/>
    <n v="399"/>
    <s v="Store18"/>
    <s v="Cod"/>
    <n v="2465.9856"/>
    <n v="4"/>
    <n v="790"/>
    <n v="0.14000000000000001"/>
    <x v="3"/>
    <x v="8"/>
    <x v="14"/>
    <x v="1"/>
    <x v="0"/>
    <x v="0"/>
  </r>
  <r>
    <s v="Sale1534"/>
    <d v="2024-08-29T00:00:00"/>
    <s v="Cust1269"/>
    <x v="59"/>
    <n v="45"/>
    <x v="1"/>
    <s v="Emilytown"/>
    <x v="24"/>
    <s v="USA"/>
    <s v="Prod59"/>
    <s v="Men'S Hair Styling Gel"/>
    <x v="2"/>
    <s v="Haircare"/>
    <x v="4"/>
    <n v="17"/>
    <n v="399"/>
    <s v="Store17"/>
    <s v="Paypal"/>
    <n v="189.244"/>
    <n v="2"/>
    <n v="103"/>
    <n v="0.22"/>
    <x v="0"/>
    <x v="1"/>
    <x v="1"/>
    <x v="1"/>
    <x v="0"/>
    <x v="2"/>
  </r>
  <r>
    <s v="Sale1535"/>
    <d v="2025-05-04T00:00:00"/>
    <s v="Cust1039"/>
    <x v="274"/>
    <n v="55"/>
    <x v="1"/>
    <s v="Darleneton"/>
    <x v="20"/>
    <s v="USA"/>
    <s v="Prod11"/>
    <s v="Hd Smart Tv Stick"/>
    <x v="1"/>
    <s v="Accessories"/>
    <x v="75"/>
    <n v="449"/>
    <n v="275"/>
    <s v="Store16"/>
    <s v="Paypal"/>
    <n v="1898.2482"/>
    <n v="3"/>
    <n v="867"/>
    <n v="0.08"/>
    <x v="1"/>
    <x v="5"/>
    <x v="9"/>
    <x v="1"/>
    <x v="0"/>
    <x v="0"/>
  </r>
  <r>
    <s v="Sale1536"/>
    <d v="2024-03-27T00:00:00"/>
    <s v="Cust1208"/>
    <x v="123"/>
    <n v="54"/>
    <x v="0"/>
    <s v="Kathrynview"/>
    <x v="38"/>
    <s v="USA"/>
    <s v="Prod78"/>
    <s v="Essential Oil Diffuser"/>
    <x v="3"/>
    <s v="Decor"/>
    <x v="36"/>
    <n v="325"/>
    <n v="400"/>
    <s v="Store16"/>
    <s v="Paypal"/>
    <n v="860.31960000000004"/>
    <n v="3"/>
    <n v="393"/>
    <n v="0.27"/>
    <x v="1"/>
    <x v="5"/>
    <x v="9"/>
    <x v="1"/>
    <x v="0"/>
    <x v="1"/>
  </r>
  <r>
    <s v="Sale1537"/>
    <d v="2025-01-31T00:00:00"/>
    <s v="Cust1323"/>
    <x v="161"/>
    <n v="64"/>
    <x v="1"/>
    <s v="Whiteport"/>
    <x v="29"/>
    <s v="USA"/>
    <s v="Prod9"/>
    <s v="Adjustable Dumbbell Set"/>
    <x v="0"/>
    <s v="Fitness"/>
    <x v="93"/>
    <n v="496"/>
    <n v="323"/>
    <s v="Store5"/>
    <s v="Paypal"/>
    <n v="1220.0219999999999"/>
    <n v="2"/>
    <n v="753"/>
    <n v="0.27"/>
    <x v="0"/>
    <x v="0"/>
    <x v="3"/>
    <x v="0"/>
    <x v="0"/>
    <x v="1"/>
  </r>
  <r>
    <s v="Sale1538"/>
    <d v="2025-09-27T00:00:00"/>
    <s v="Cust1007"/>
    <x v="68"/>
    <n v="29"/>
    <x v="1"/>
    <s v="West Pamelafurt"/>
    <x v="35"/>
    <s v="USA"/>
    <s v="Prod54"/>
    <s v="Sports Stopwatch Pro"/>
    <x v="0"/>
    <s v="Accessories"/>
    <x v="59"/>
    <n v="435"/>
    <n v="185"/>
    <s v="Store17"/>
    <s v="Paypal"/>
    <n v="1261.6379999999999"/>
    <n v="2"/>
    <n v="701"/>
    <n v="0.19"/>
    <x v="0"/>
    <x v="1"/>
    <x v="1"/>
    <x v="1"/>
    <x v="1"/>
    <x v="3"/>
  </r>
  <r>
    <s v="Sale1539"/>
    <d v="2025-04-28T00:00:00"/>
    <s v="Cust1072"/>
    <x v="39"/>
    <n v="39"/>
    <x v="1"/>
    <s v="Olsonhaven"/>
    <x v="9"/>
    <s v="USA"/>
    <s v="Prod15"/>
    <s v="4K Home Projector"/>
    <x v="1"/>
    <s v="Appliances"/>
    <x v="5"/>
    <n v="465"/>
    <n v="301"/>
    <s v="Store12"/>
    <s v="Paypal"/>
    <n v="3332.0888"/>
    <n v="4"/>
    <n v="936"/>
    <n v="0.1"/>
    <x v="0"/>
    <x v="9"/>
    <x v="18"/>
    <x v="2"/>
    <x v="0"/>
    <x v="0"/>
  </r>
  <r>
    <s v="Sale1540"/>
    <d v="2025-07-11T00:00:00"/>
    <s v="Cust1485"/>
    <x v="143"/>
    <n v="46"/>
    <x v="1"/>
    <s v="East Dillonview"/>
    <x v="45"/>
    <s v="USA"/>
    <s v="Prod76"/>
    <s v="Wireless Mouse"/>
    <x v="1"/>
    <s v="Computer"/>
    <x v="3"/>
    <n v="393"/>
    <n v="320"/>
    <s v="Store16"/>
    <s v="Credit Card"/>
    <n v="502.10700000000003"/>
    <n v="1"/>
    <n v="540"/>
    <n v="0.11"/>
    <x v="1"/>
    <x v="5"/>
    <x v="9"/>
    <x v="1"/>
    <x v="0"/>
    <x v="3"/>
  </r>
  <r>
    <s v="Sale1541"/>
    <d v="2024-10-08T00:00:00"/>
    <s v="Cust1171"/>
    <x v="119"/>
    <n v="44"/>
    <x v="1"/>
    <s v="Morrisburgh"/>
    <x v="30"/>
    <s v="USA"/>
    <s v="Prod40"/>
    <s v="Noise-Canceling Headphones"/>
    <x v="1"/>
    <s v="Audio"/>
    <x v="43"/>
    <n v="39"/>
    <n v="378"/>
    <s v="Store6"/>
    <s v="Paypal"/>
    <n v="269.01659999999998"/>
    <n v="1"/>
    <n v="313"/>
    <n v="7.0000000000000007E-2"/>
    <x v="3"/>
    <x v="0"/>
    <x v="16"/>
    <x v="2"/>
    <x v="0"/>
    <x v="1"/>
  </r>
  <r>
    <s v="Sale1542"/>
    <d v="2024-03-05T00:00:00"/>
    <s v="Cust1249"/>
    <x v="432"/>
    <n v="41"/>
    <x v="1"/>
    <s v="Garciamouth"/>
    <x v="14"/>
    <s v="USA"/>
    <s v="Prod48"/>
    <s v="Car Dashboard Phone Holder"/>
    <x v="1"/>
    <s v="Accessories"/>
    <x v="70"/>
    <n v="178"/>
    <n v="103"/>
    <s v="Store7"/>
    <s v="Cod"/>
    <n v="1823.1948"/>
    <n v="3"/>
    <n v="856"/>
    <n v="0.14000000000000001"/>
    <x v="2"/>
    <x v="0"/>
    <x v="4"/>
    <x v="2"/>
    <x v="0"/>
    <x v="0"/>
  </r>
  <r>
    <s v="Sale1543"/>
    <d v="2024-02-04T00:00:00"/>
    <s v="Cust1355"/>
    <x v="392"/>
    <n v="20"/>
    <x v="0"/>
    <s v="North Johnfurt"/>
    <x v="7"/>
    <s v="USA"/>
    <s v="Prod1"/>
    <s v="Men'S Graphic T-Shirt"/>
    <x v="4"/>
    <s v="Tops"/>
    <x v="55"/>
    <n v="343"/>
    <n v="181"/>
    <s v="Store11"/>
    <s v="Cod"/>
    <n v="905.85"/>
    <n v="3"/>
    <n v="305"/>
    <n v="0.28999999999999998"/>
    <x v="2"/>
    <x v="10"/>
    <x v="19"/>
    <x v="2"/>
    <x v="1"/>
    <x v="0"/>
  </r>
  <r>
    <s v="Sale1544"/>
    <d v="2024-03-10T00:00:00"/>
    <s v="Cust1468"/>
    <x v="227"/>
    <n v="45"/>
    <x v="0"/>
    <s v="Bergermouth"/>
    <x v="1"/>
    <s v="USA"/>
    <s v="Prod99"/>
    <s v="Stainless Steel Cookware Set"/>
    <x v="3"/>
    <s v="Kitchen"/>
    <x v="8"/>
    <n v="201"/>
    <n v="146"/>
    <s v="Store12"/>
    <s v="Credit Card"/>
    <n v="2019.6945000000001"/>
    <n v="3"/>
    <n v="831"/>
    <n v="0.01"/>
    <x v="0"/>
    <x v="9"/>
    <x v="18"/>
    <x v="2"/>
    <x v="0"/>
    <x v="3"/>
  </r>
  <r>
    <s v="Sale1545"/>
    <d v="2025-09-26T00:00:00"/>
    <s v="Cust1207"/>
    <x v="475"/>
    <n v="28"/>
    <x v="1"/>
    <s v="South Emily"/>
    <x v="19"/>
    <s v="USA"/>
    <s v="Prod96"/>
    <s v="Women'S Formal Blazer"/>
    <x v="4"/>
    <s v="Outerwear"/>
    <x v="99"/>
    <n v="358"/>
    <n v="143"/>
    <s v="Store3"/>
    <s v="Cod"/>
    <n v="980.35440000000006"/>
    <n v="2"/>
    <n v="645"/>
    <n v="0.19"/>
    <x v="0"/>
    <x v="0"/>
    <x v="0"/>
    <x v="0"/>
    <x v="1"/>
    <x v="3"/>
  </r>
  <r>
    <s v="Sale1546"/>
    <d v="2025-07-01T00:00:00"/>
    <s v="Cust1095"/>
    <x v="50"/>
    <n v="62"/>
    <x v="1"/>
    <s v="West Bobbyshire"/>
    <x v="14"/>
    <s v="USA"/>
    <s v="Prod88"/>
    <s v="Sports Wrist Sweatbands"/>
    <x v="0"/>
    <s v="Accessories"/>
    <x v="12"/>
    <n v="131"/>
    <n v="232"/>
    <s v="Store1"/>
    <s v="Credit Card"/>
    <n v="136.09960000000001"/>
    <n v="1"/>
    <n v="150"/>
    <n v="0.24"/>
    <x v="0"/>
    <x v="4"/>
    <x v="8"/>
    <x v="1"/>
    <x v="0"/>
    <x v="1"/>
  </r>
  <r>
    <s v="Sale1547"/>
    <d v="2024-05-22T00:00:00"/>
    <s v="Cust1217"/>
    <x v="476"/>
    <n v="42"/>
    <x v="0"/>
    <s v="North Christinemouth"/>
    <x v="6"/>
    <s v="USA"/>
    <s v="Prod43"/>
    <s v="Usb External Hard Drive"/>
    <x v="1"/>
    <s v="Computer"/>
    <x v="19"/>
    <n v="253"/>
    <n v="266"/>
    <s v="Store19"/>
    <s v="Paypal"/>
    <n v="641.91690000000006"/>
    <n v="1"/>
    <n v="662"/>
    <n v="0.09"/>
    <x v="3"/>
    <x v="0"/>
    <x v="12"/>
    <x v="2"/>
    <x v="0"/>
    <x v="2"/>
  </r>
  <r>
    <s v="Sale1548"/>
    <d v="2025-06-11T00:00:00"/>
    <s v="Cust1108"/>
    <x v="139"/>
    <n v="38"/>
    <x v="0"/>
    <s v="Webstermouth"/>
    <x v="21"/>
    <s v="USA"/>
    <s v="Prod94"/>
    <s v="Vitamin E Body Lotion"/>
    <x v="2"/>
    <s v="Skincare"/>
    <x v="32"/>
    <n v="358"/>
    <n v="213"/>
    <s v="Store7"/>
    <s v="Credit Card"/>
    <n v="248.17830000000001"/>
    <n v="3"/>
    <n v="100"/>
    <n v="0.03"/>
    <x v="2"/>
    <x v="0"/>
    <x v="4"/>
    <x v="2"/>
    <x v="0"/>
    <x v="3"/>
  </r>
  <r>
    <s v="Sale1549"/>
    <d v="2024-09-18T00:00:00"/>
    <s v="Cust1221"/>
    <x v="69"/>
    <n v="38"/>
    <x v="0"/>
    <s v="Maybury"/>
    <x v="36"/>
    <s v="USA"/>
    <s v="Prod62"/>
    <s v="Laptop Cooling Pad"/>
    <x v="1"/>
    <s v="Computer"/>
    <x v="85"/>
    <n v="86"/>
    <n v="222"/>
    <s v="Store1"/>
    <s v="Cod"/>
    <n v="230.12520000000001"/>
    <n v="3"/>
    <n v="104"/>
    <n v="0.17"/>
    <x v="0"/>
    <x v="4"/>
    <x v="8"/>
    <x v="1"/>
    <x v="0"/>
    <x v="1"/>
  </r>
  <r>
    <s v="Sale1550"/>
    <d v="2023-11-28T00:00:00"/>
    <s v="Cust1436"/>
    <x v="437"/>
    <n v="61"/>
    <x v="0"/>
    <s v="South Michellebury"/>
    <x v="34"/>
    <s v="USA"/>
    <s v="Prod40"/>
    <s v="Noise-Canceling Headphones"/>
    <x v="1"/>
    <s v="Audio"/>
    <x v="43"/>
    <n v="39"/>
    <n v="378"/>
    <s v="Store2"/>
    <s v="Credit Card"/>
    <n v="169.72800000000001"/>
    <n v="4"/>
    <n v="54"/>
    <n v="0.26"/>
    <x v="2"/>
    <x v="0"/>
    <x v="17"/>
    <x v="0"/>
    <x v="0"/>
    <x v="0"/>
  </r>
  <r>
    <s v="Sale1551"/>
    <d v="2024-05-23T00:00:00"/>
    <s v="Cust1490"/>
    <x v="215"/>
    <n v="23"/>
    <x v="0"/>
    <s v="North Nataliemouth"/>
    <x v="33"/>
    <s v="USA"/>
    <s v="Prod84"/>
    <s v="Wooden Bookshelf"/>
    <x v="3"/>
    <s v="Furniture"/>
    <x v="94"/>
    <n v="388"/>
    <n v="208"/>
    <s v="Store14"/>
    <s v="Credit Card"/>
    <n v="37.328000000000003"/>
    <n v="1"/>
    <n v="47"/>
    <n v="0.22"/>
    <x v="2"/>
    <x v="3"/>
    <x v="7"/>
    <x v="0"/>
    <x v="1"/>
    <x v="1"/>
  </r>
  <r>
    <s v="Sale1552"/>
    <d v="2024-06-04T00:00:00"/>
    <s v="Cust1007"/>
    <x v="68"/>
    <n v="29"/>
    <x v="1"/>
    <s v="West Pamelafurt"/>
    <x v="35"/>
    <s v="USA"/>
    <s v="Prod73"/>
    <s v="Shin Guards – Adult"/>
    <x v="0"/>
    <s v="Team Sports"/>
    <x v="78"/>
    <n v="107"/>
    <n v="359"/>
    <s v="Store11"/>
    <s v="Credit Card"/>
    <n v="2474.2080000000001"/>
    <n v="4"/>
    <n v="871"/>
    <n v="0.2"/>
    <x v="2"/>
    <x v="10"/>
    <x v="19"/>
    <x v="2"/>
    <x v="1"/>
    <x v="3"/>
  </r>
  <r>
    <s v="Sale1553"/>
    <d v="2025-03-08T00:00:00"/>
    <s v="Cust1379"/>
    <x v="271"/>
    <n v="34"/>
    <x v="1"/>
    <s v="West Jeffreyburgh"/>
    <x v="9"/>
    <s v="USA"/>
    <s v="Prod18"/>
    <s v="Women'S Denim Jeans"/>
    <x v="4"/>
    <s v="Bottoms"/>
    <x v="97"/>
    <n v="317"/>
    <n v="343"/>
    <s v="Store14"/>
    <s v="Paypal"/>
    <n v="1065.4896000000001"/>
    <n v="4"/>
    <n v="317"/>
    <n v="0.28999999999999998"/>
    <x v="2"/>
    <x v="3"/>
    <x v="7"/>
    <x v="0"/>
    <x v="0"/>
    <x v="0"/>
  </r>
  <r>
    <s v="Sale1554"/>
    <d v="2024-02-16T00:00:00"/>
    <s v="Cust1258"/>
    <x v="468"/>
    <n v="24"/>
    <x v="1"/>
    <s v="East Richard"/>
    <x v="11"/>
    <s v="USA"/>
    <s v="Prod25"/>
    <s v="Women'S Scarf Set"/>
    <x v="4"/>
    <s v="Accessories"/>
    <x v="60"/>
    <n v="174"/>
    <n v="268"/>
    <s v="Store13"/>
    <s v="Paypal"/>
    <n v="706.77880000000005"/>
    <n v="2"/>
    <n v="388"/>
    <n v="0.16"/>
    <x v="3"/>
    <x v="7"/>
    <x v="13"/>
    <x v="1"/>
    <x v="1"/>
    <x v="1"/>
  </r>
  <r>
    <s v="Sale1555"/>
    <d v="2023-11-22T00:00:00"/>
    <s v="Cust1319"/>
    <x v="132"/>
    <n v="54"/>
    <x v="0"/>
    <s v="West Mathewside"/>
    <x v="25"/>
    <s v="USA"/>
    <s v="Prod30"/>
    <s v="Stainless Steel Cutlery Set"/>
    <x v="3"/>
    <s v="Kitchen"/>
    <x v="37"/>
    <n v="20"/>
    <n v="57"/>
    <s v="Store6"/>
    <s v="Credit Card"/>
    <n v="3393.88"/>
    <n v="4"/>
    <n v="998"/>
    <n v="0.09"/>
    <x v="3"/>
    <x v="0"/>
    <x v="16"/>
    <x v="2"/>
    <x v="0"/>
    <x v="1"/>
  </r>
  <r>
    <s v="Sale1556"/>
    <d v="2024-11-10T00:00:00"/>
    <s v="Cust1493"/>
    <x v="4"/>
    <n v="28"/>
    <x v="0"/>
    <s v="South William"/>
    <x v="4"/>
    <s v="USA"/>
    <s v="Prod36"/>
    <s v="Women'S Summer Dress"/>
    <x v="4"/>
    <s v="Tops"/>
    <x v="14"/>
    <n v="223"/>
    <n v="154"/>
    <s v="Store0"/>
    <s v="Cod"/>
    <n v="878.50620000000004"/>
    <n v="1"/>
    <n v="887"/>
    <n v="0.15"/>
    <x v="3"/>
    <x v="2"/>
    <x v="6"/>
    <x v="1"/>
    <x v="1"/>
    <x v="2"/>
  </r>
  <r>
    <s v="Sale1557"/>
    <d v="2024-08-20T00:00:00"/>
    <s v="Cust1312"/>
    <x v="211"/>
    <n v="47"/>
    <x v="1"/>
    <s v="Brianchester"/>
    <x v="37"/>
    <s v="USA"/>
    <s v="Prod37"/>
    <s v="Men'S Casual Sneakers"/>
    <x v="4"/>
    <s v="Footwear"/>
    <x v="92"/>
    <n v="353"/>
    <n v="214"/>
    <s v="Store12"/>
    <s v="Credit Card"/>
    <n v="958.95360000000005"/>
    <n v="4"/>
    <n v="333"/>
    <n v="0.01"/>
    <x v="0"/>
    <x v="9"/>
    <x v="18"/>
    <x v="2"/>
    <x v="0"/>
    <x v="2"/>
  </r>
  <r>
    <s v="Sale1558"/>
    <d v="2025-10-04T00:00:00"/>
    <s v="Cust1021"/>
    <x v="458"/>
    <n v="36"/>
    <x v="1"/>
    <s v="Smithburgh"/>
    <x v="15"/>
    <s v="USA"/>
    <s v="Prod46"/>
    <s v="Men'S Winter Jacket"/>
    <x v="4"/>
    <s v="Outerwear"/>
    <x v="54"/>
    <n v="167"/>
    <n v="296"/>
    <s v="Store0"/>
    <s v="Cod"/>
    <n v="287.39620000000002"/>
    <n v="2"/>
    <n v="158"/>
    <n v="0.28000000000000003"/>
    <x v="3"/>
    <x v="2"/>
    <x v="6"/>
    <x v="1"/>
    <x v="0"/>
    <x v="0"/>
  </r>
  <r>
    <s v="Sale1559"/>
    <d v="2024-09-04T00:00:00"/>
    <s v="Cust1356"/>
    <x v="410"/>
    <n v="54"/>
    <x v="0"/>
    <s v="North Richard"/>
    <x v="45"/>
    <s v="USA"/>
    <s v="Prod12"/>
    <s v="Hair Strengthening Shampoo"/>
    <x v="2"/>
    <s v="Haircare"/>
    <x v="21"/>
    <n v="116"/>
    <n v="460"/>
    <s v="Store18"/>
    <s v="Credit Card"/>
    <n v="487.8535"/>
    <n v="1"/>
    <n v="548"/>
    <n v="0.09"/>
    <x v="3"/>
    <x v="8"/>
    <x v="14"/>
    <x v="1"/>
    <x v="0"/>
    <x v="3"/>
  </r>
  <r>
    <s v="Sale1560"/>
    <d v="2024-09-20T00:00:00"/>
    <s v="Cust1209"/>
    <x v="203"/>
    <n v="50"/>
    <x v="1"/>
    <s v="Lake Josephport"/>
    <x v="17"/>
    <s v="USA"/>
    <s v="Prod48"/>
    <s v="Car Dashboard Phone Holder"/>
    <x v="1"/>
    <s v="Accessories"/>
    <x v="70"/>
    <n v="178"/>
    <n v="103"/>
    <s v="Store15"/>
    <s v="Credit Card"/>
    <n v="129.72479999999999"/>
    <n v="1"/>
    <n v="135"/>
    <n v="0.11"/>
    <x v="0"/>
    <x v="6"/>
    <x v="10"/>
    <x v="1"/>
    <x v="0"/>
    <x v="1"/>
  </r>
  <r>
    <s v="Sale1561"/>
    <d v="2023-12-21T00:00:00"/>
    <s v="Cust1219"/>
    <x v="208"/>
    <n v="47"/>
    <x v="1"/>
    <s v="Phillipschester   "/>
    <x v="19"/>
    <s v="USA"/>
    <s v="Prod56"/>
    <s v="Premium Blanket Throw"/>
    <x v="3"/>
    <s v="Decor"/>
    <x v="6"/>
    <n v="461"/>
    <n v="190"/>
    <s v="Store3"/>
    <s v="Credit Card"/>
    <n v="1407.6017999999999"/>
    <n v="3"/>
    <n v="579"/>
    <n v="0.04"/>
    <x v="0"/>
    <x v="0"/>
    <x v="0"/>
    <x v="0"/>
    <x v="0"/>
    <x v="0"/>
  </r>
  <r>
    <s v="Sale1562"/>
    <d v="2024-10-17T00:00:00"/>
    <s v="Cust1389"/>
    <x v="335"/>
    <n v="50"/>
    <x v="0"/>
    <s v="Joseland"/>
    <x v="48"/>
    <s v="USA"/>
    <s v="Prod17"/>
    <s v="Soccer Training Cone Set"/>
    <x v="0"/>
    <s v="Accessories"/>
    <x v="53"/>
    <n v="145"/>
    <n v="367"/>
    <s v="Store0"/>
    <s v="Credit Card"/>
    <n v="349.22250000000003"/>
    <n v="1"/>
    <n v="466"/>
    <n v="0.19"/>
    <x v="3"/>
    <x v="2"/>
    <x v="6"/>
    <x v="1"/>
    <x v="0"/>
    <x v="1"/>
  </r>
  <r>
    <s v="Sale1563"/>
    <d v="2024-03-21T00:00:00"/>
    <s v="Cust1047"/>
    <x v="233"/>
    <n v="54"/>
    <x v="1"/>
    <s v="Lake Roberthaven"/>
    <x v="8"/>
    <s v="USA"/>
    <s v="Prod76"/>
    <s v="Wireless Mouse"/>
    <x v="1"/>
    <s v="Computer"/>
    <x v="3"/>
    <n v="393"/>
    <n v="320"/>
    <s v="Store16"/>
    <s v="Cod"/>
    <n v="1243.1224"/>
    <n v="2"/>
    <n v="676"/>
    <n v="0.25"/>
    <x v="1"/>
    <x v="5"/>
    <x v="9"/>
    <x v="1"/>
    <x v="0"/>
    <x v="2"/>
  </r>
  <r>
    <s v="Sale1564"/>
    <d v="2024-06-15T00:00:00"/>
    <s v="Cust1416"/>
    <x v="51"/>
    <n v="46"/>
    <x v="0"/>
    <s v="Marthaborough"/>
    <x v="18"/>
    <s v="USA"/>
    <s v="Prod33"/>
    <s v="Modern Wall Clock"/>
    <x v="3"/>
    <s v="Decor"/>
    <x v="9"/>
    <n v="180"/>
    <n v="305"/>
    <s v="Store6"/>
    <s v="Paypal"/>
    <n v="661.47080000000005"/>
    <n v="1"/>
    <n v="719"/>
    <n v="0.08"/>
    <x v="3"/>
    <x v="0"/>
    <x v="16"/>
    <x v="2"/>
    <x v="0"/>
    <x v="1"/>
  </r>
  <r>
    <s v="Sale1565"/>
    <d v="2025-10-13T00:00:00"/>
    <s v="Cust1376"/>
    <x v="363"/>
    <n v="30"/>
    <x v="0"/>
    <s v="Chambersberg"/>
    <x v="40"/>
    <s v="USA"/>
    <s v="Prod14"/>
    <s v="Decorative Wall Mirror"/>
    <x v="3"/>
    <s v="Decor"/>
    <x v="66"/>
    <n v="48"/>
    <n v="439"/>
    <s v="Store10"/>
    <s v="Cod"/>
    <n v="1081.04"/>
    <n v="2"/>
    <n v="676"/>
    <n v="0.08"/>
    <x v="3"/>
    <x v="4"/>
    <x v="15"/>
    <x v="2"/>
    <x v="0"/>
    <x v="3"/>
  </r>
  <r>
    <s v="Sale1566"/>
    <d v="2024-03-23T00:00:00"/>
    <s v="Cust1336"/>
    <x v="359"/>
    <n v="58"/>
    <x v="1"/>
    <s v="North Michaelborough"/>
    <x v="47"/>
    <s v="USA"/>
    <s v="Prod95"/>
    <s v="Sports Stopwatch Basic"/>
    <x v="0"/>
    <s v="Accessories"/>
    <x v="98"/>
    <n v="61"/>
    <n v="75"/>
    <s v="Store15"/>
    <s v="Credit Card"/>
    <n v="1023.264"/>
    <n v="4"/>
    <n v="284"/>
    <n v="0.2"/>
    <x v="0"/>
    <x v="6"/>
    <x v="10"/>
    <x v="1"/>
    <x v="0"/>
    <x v="2"/>
  </r>
  <r>
    <s v="Sale1567"/>
    <d v="2024-03-23T00:00:00"/>
    <s v="Cust1213"/>
    <x v="26"/>
    <n v="42"/>
    <x v="1"/>
    <s v="West Markport"/>
    <x v="16"/>
    <s v="USA"/>
    <s v="Prod1"/>
    <s v="Men'S Graphic T-Shirt"/>
    <x v="4"/>
    <s v="Tops"/>
    <x v="55"/>
    <n v="343"/>
    <n v="181"/>
    <s v="Store3"/>
    <s v="Paypal"/>
    <n v="77.293199999999999"/>
    <n v="1"/>
    <n v="94"/>
    <n v="0.1"/>
    <x v="0"/>
    <x v="0"/>
    <x v="0"/>
    <x v="0"/>
    <x v="0"/>
    <x v="1"/>
  </r>
  <r>
    <s v="Sale1568"/>
    <d v="2025-05-12T00:00:00"/>
    <s v="Cust1416"/>
    <x v="51"/>
    <n v="46"/>
    <x v="0"/>
    <s v="Marthaborough"/>
    <x v="18"/>
    <s v="USA"/>
    <s v="Prod6"/>
    <s v="Herbal Face Moisturizer"/>
    <x v="2"/>
    <s v="Skincare"/>
    <x v="96"/>
    <n v="313"/>
    <n v="350"/>
    <s v="Store10"/>
    <s v="Cod"/>
    <n v="1302.3671999999999"/>
    <n v="4"/>
    <n v="459"/>
    <n v="0.18"/>
    <x v="3"/>
    <x v="4"/>
    <x v="15"/>
    <x v="2"/>
    <x v="0"/>
    <x v="1"/>
  </r>
  <r>
    <s v="Sale1569"/>
    <d v="2024-06-09T00:00:00"/>
    <s v="Cust1113"/>
    <x v="120"/>
    <n v="51"/>
    <x v="0"/>
    <s v="New William"/>
    <x v="23"/>
    <s v="USA"/>
    <s v="Prod65"/>
    <s v="Adjustable Dumbbells 20Kg"/>
    <x v="0"/>
    <s v="Fitness"/>
    <x v="15"/>
    <n v="241"/>
    <n v="423"/>
    <s v="Store10"/>
    <s v="Cod"/>
    <n v="2677.0619999999999"/>
    <n v="4"/>
    <n v="704"/>
    <n v="0.28999999999999998"/>
    <x v="3"/>
    <x v="4"/>
    <x v="15"/>
    <x v="2"/>
    <x v="0"/>
    <x v="0"/>
  </r>
  <r>
    <s v="Sale1570"/>
    <d v="2023-12-24T00:00:00"/>
    <s v="Cust1032"/>
    <x v="324"/>
    <n v="48"/>
    <x v="1"/>
    <s v="Fostermouth"/>
    <x v="28"/>
    <s v="USA"/>
    <s v="Prod27"/>
    <s v="Decorative Floor Vase"/>
    <x v="3"/>
    <s v="Decor"/>
    <x v="16"/>
    <n v="317"/>
    <n v="378"/>
    <s v="Store19"/>
    <s v="Paypal"/>
    <n v="2434.0672"/>
    <n v="4"/>
    <n v="822"/>
    <n v="0.05"/>
    <x v="3"/>
    <x v="0"/>
    <x v="12"/>
    <x v="2"/>
    <x v="0"/>
    <x v="0"/>
  </r>
  <r>
    <s v="Sale1571"/>
    <d v="2024-02-03T00:00:00"/>
    <s v="Cust1245"/>
    <x v="425"/>
    <n v="57"/>
    <x v="1"/>
    <s v="Rodriguezton"/>
    <x v="20"/>
    <s v="USA"/>
    <s v="Prod3"/>
    <s v="Men'S Running Jacket"/>
    <x v="4"/>
    <s v="Outerwear"/>
    <x v="58"/>
    <n v="365"/>
    <n v="452"/>
    <s v="Store13"/>
    <s v="Cod"/>
    <n v="2733.2267999999999"/>
    <n v="4"/>
    <n v="785"/>
    <n v="0.26"/>
    <x v="3"/>
    <x v="7"/>
    <x v="13"/>
    <x v="1"/>
    <x v="0"/>
    <x v="1"/>
  </r>
  <r>
    <s v="Sale1572"/>
    <d v="2024-06-22T00:00:00"/>
    <s v="Cust1031"/>
    <x v="188"/>
    <n v="41"/>
    <x v="0"/>
    <s v="Johnsonville"/>
    <x v="47"/>
    <s v="USA"/>
    <s v="Prod39"/>
    <s v="Portable Power Bank"/>
    <x v="1"/>
    <s v="Mobile"/>
    <x v="11"/>
    <n v="326"/>
    <n v="301"/>
    <s v="Store14"/>
    <s v="Paypal"/>
    <n v="361.16199999999998"/>
    <n v="1"/>
    <n v="406"/>
    <n v="0.13"/>
    <x v="2"/>
    <x v="3"/>
    <x v="7"/>
    <x v="0"/>
    <x v="0"/>
    <x v="2"/>
  </r>
  <r>
    <s v="Sale1573"/>
    <d v="2024-11-16T00:00:00"/>
    <s v="Cust1433"/>
    <x v="206"/>
    <n v="51"/>
    <x v="1"/>
    <s v="Williamsberg"/>
    <x v="14"/>
    <s v="USA"/>
    <s v="Prod91"/>
    <s v="Women'S High Heels"/>
    <x v="4"/>
    <s v="Footwear"/>
    <x v="52"/>
    <n v="438"/>
    <n v="496"/>
    <s v="Store9"/>
    <s v="Paypal"/>
    <n v="1758.2940000000001"/>
    <n v="2"/>
    <n v="977"/>
    <n v="0.11"/>
    <x v="2"/>
    <x v="0"/>
    <x v="11"/>
    <x v="1"/>
    <x v="0"/>
    <x v="2"/>
  </r>
  <r>
    <s v="Sale1574"/>
    <d v="2024-06-29T00:00:00"/>
    <s v="Cust1273"/>
    <x v="65"/>
    <n v="23"/>
    <x v="0"/>
    <s v="North Roy"/>
    <x v="25"/>
    <s v="USA"/>
    <s v="Prod64"/>
    <s v="Matte Lipstick Set"/>
    <x v="2"/>
    <s v="Makeup"/>
    <x v="91"/>
    <n v="299"/>
    <n v="118"/>
    <s v="Store2"/>
    <s v="Credit Card"/>
    <n v="605.50099999999998"/>
    <n v="1"/>
    <n v="644"/>
    <n v="0.1"/>
    <x v="2"/>
    <x v="0"/>
    <x v="17"/>
    <x v="0"/>
    <x v="1"/>
    <x v="3"/>
  </r>
  <r>
    <s v="Sale1575"/>
    <d v="2025-08-28T00:00:00"/>
    <s v="Cust1337"/>
    <x v="118"/>
    <n v="40"/>
    <x v="1"/>
    <s v="Ryanport"/>
    <x v="29"/>
    <s v="USA"/>
    <s v="Prod67"/>
    <s v="Smart Led Light Strip"/>
    <x v="1"/>
    <s v="Accessories"/>
    <x v="22"/>
    <n v="349"/>
    <n v="476"/>
    <s v="Store13"/>
    <s v="Paypal"/>
    <n v="362.32350000000002"/>
    <n v="1"/>
    <n v="471"/>
    <n v="0.06"/>
    <x v="3"/>
    <x v="7"/>
    <x v="13"/>
    <x v="1"/>
    <x v="0"/>
    <x v="3"/>
  </r>
  <r>
    <s v="Sale1576"/>
    <d v="2023-11-11T00:00:00"/>
    <s v="Cust1478"/>
    <x v="150"/>
    <n v="59"/>
    <x v="0"/>
    <s v="West Sarah"/>
    <x v="34"/>
    <s v="USA"/>
    <s v="Prod7"/>
    <s v="Led Table Lamp"/>
    <x v="3"/>
    <s v="Lighting"/>
    <x v="84"/>
    <n v="219"/>
    <n v="170"/>
    <s v="Store6"/>
    <s v="Cod"/>
    <n v="1455.1325999999999"/>
    <n v="3"/>
    <n v="599"/>
    <n v="0.23"/>
    <x v="3"/>
    <x v="0"/>
    <x v="16"/>
    <x v="2"/>
    <x v="0"/>
    <x v="0"/>
  </r>
  <r>
    <s v="Sale1577"/>
    <d v="2025-07-13T00:00:00"/>
    <s v="Cust1101"/>
    <x v="209"/>
    <n v="29"/>
    <x v="0"/>
    <s v="Singletonmouth"/>
    <x v="39"/>
    <s v="USA"/>
    <s v="Prod20"/>
    <s v="Outdoor Sports Water Bottle"/>
    <x v="0"/>
    <s v="Accessories"/>
    <x v="42"/>
    <n v="132"/>
    <n v="275"/>
    <s v="Store12"/>
    <s v="Credit Card"/>
    <n v="2320.2784000000001"/>
    <n v="4"/>
    <n v="659"/>
    <n v="0.19"/>
    <x v="0"/>
    <x v="9"/>
    <x v="18"/>
    <x v="2"/>
    <x v="1"/>
    <x v="0"/>
  </r>
  <r>
    <s v="Sale1578"/>
    <d v="2024-10-07T00:00:00"/>
    <s v="Cust1104"/>
    <x v="252"/>
    <n v="64"/>
    <x v="0"/>
    <s v="South Jenniferville"/>
    <x v="36"/>
    <s v="USA"/>
    <s v="Prod46"/>
    <s v="Men'S Winter Jacket"/>
    <x v="4"/>
    <s v="Outerwear"/>
    <x v="54"/>
    <n v="167"/>
    <n v="296"/>
    <s v="Store1"/>
    <s v="Credit Card"/>
    <n v="324.02999999999997"/>
    <n v="2"/>
    <n v="216"/>
    <n v="0.12"/>
    <x v="0"/>
    <x v="4"/>
    <x v="8"/>
    <x v="1"/>
    <x v="0"/>
    <x v="2"/>
  </r>
  <r>
    <s v="Sale1579"/>
    <d v="2025-04-27T00:00:00"/>
    <s v="Cust1030"/>
    <x v="452"/>
    <n v="64"/>
    <x v="1"/>
    <s v="Amybury"/>
    <x v="2"/>
    <s v="USA"/>
    <s v="Prod31"/>
    <s v="Basketball"/>
    <x v="0"/>
    <s v="Team Sports"/>
    <x v="45"/>
    <n v="204"/>
    <n v="281"/>
    <s v="Store10"/>
    <s v="Paypal"/>
    <n v="1202.4012"/>
    <n v="2"/>
    <n v="613"/>
    <n v="0.25"/>
    <x v="3"/>
    <x v="4"/>
    <x v="15"/>
    <x v="2"/>
    <x v="0"/>
    <x v="3"/>
  </r>
  <r>
    <s v="Sale1580"/>
    <d v="2025-09-21T00:00:00"/>
    <s v="Cust1098"/>
    <x v="286"/>
    <n v="24"/>
    <x v="0"/>
    <s v="Lake Kaylahaven"/>
    <x v="41"/>
    <s v="USA"/>
    <s v="Prod58"/>
    <s v="Womens Cotton Scarf"/>
    <x v="4"/>
    <s v="Accessories"/>
    <x v="87"/>
    <n v="114"/>
    <n v="485"/>
    <s v="Store12"/>
    <s v="Paypal"/>
    <n v="863.60260000000005"/>
    <n v="2"/>
    <n v="485"/>
    <n v="0.02"/>
    <x v="0"/>
    <x v="9"/>
    <x v="18"/>
    <x v="2"/>
    <x v="1"/>
    <x v="0"/>
  </r>
  <r>
    <s v="Sale1581"/>
    <d v="2023-12-08T00:00:00"/>
    <s v="Cust1307"/>
    <x v="131"/>
    <n v="56"/>
    <x v="1"/>
    <s v="West Patriciaview"/>
    <x v="4"/>
    <s v="USA"/>
    <s v="Prod46"/>
    <s v="Men'S Winter Jacket"/>
    <x v="4"/>
    <s v="Outerwear"/>
    <x v="54"/>
    <n v="167"/>
    <n v="296"/>
    <s v="Store10"/>
    <s v="Paypal"/>
    <n v="167.76"/>
    <n v="1"/>
    <n v="210"/>
    <n v="0.11"/>
    <x v="3"/>
    <x v="4"/>
    <x v="15"/>
    <x v="2"/>
    <x v="0"/>
    <x v="3"/>
  </r>
  <r>
    <s v="Sale1582"/>
    <d v="2024-04-20T00:00:00"/>
    <s v="Cust1326"/>
    <x v="214"/>
    <n v="58"/>
    <x v="1"/>
    <s v="Cindyton"/>
    <x v="5"/>
    <s v="USA"/>
    <s v="Prod92"/>
    <s v="Microwave Oven"/>
    <x v="3"/>
    <s v="Appliances"/>
    <x v="80"/>
    <n v="447"/>
    <n v="191"/>
    <s v="Store0"/>
    <s v="Credit Card"/>
    <n v="579.24950000000001"/>
    <n v="1"/>
    <n v="681"/>
    <n v="0.2"/>
    <x v="3"/>
    <x v="2"/>
    <x v="6"/>
    <x v="1"/>
    <x v="0"/>
    <x v="0"/>
  </r>
  <r>
    <s v="Sale1583"/>
    <d v="2025-01-10T00:00:00"/>
    <s v="Cust1440"/>
    <x v="362"/>
    <n v="60"/>
    <x v="0"/>
    <s v="Justinberg"/>
    <x v="16"/>
    <s v="USA"/>
    <s v="Prod76"/>
    <s v="Wireless Mouse"/>
    <x v="1"/>
    <s v="Computer"/>
    <x v="3"/>
    <n v="393"/>
    <n v="320"/>
    <s v="Store17"/>
    <s v="Credit Card"/>
    <n v="1578.9780000000001"/>
    <n v="2"/>
    <n v="877"/>
    <n v="0.15"/>
    <x v="0"/>
    <x v="1"/>
    <x v="1"/>
    <x v="1"/>
    <x v="0"/>
    <x v="2"/>
  </r>
  <r>
    <s v="Sale1584"/>
    <d v="2025-09-02T00:00:00"/>
    <s v="Cust1318"/>
    <x v="477"/>
    <n v="25"/>
    <x v="0"/>
    <s v="Monicaview"/>
    <x v="32"/>
    <s v="USA"/>
    <s v="Prod78"/>
    <s v="Essential Oil Diffuser"/>
    <x v="3"/>
    <s v="Decor"/>
    <x v="36"/>
    <n v="325"/>
    <n v="400"/>
    <s v="Store5"/>
    <s v="Paypal"/>
    <n v="758.03660000000002"/>
    <n v="2"/>
    <n v="480"/>
    <n v="0.1"/>
    <x v="0"/>
    <x v="0"/>
    <x v="3"/>
    <x v="0"/>
    <x v="1"/>
    <x v="1"/>
  </r>
  <r>
    <s v="Sale1585"/>
    <d v="2024-10-24T00:00:00"/>
    <s v="Cust1322"/>
    <x v="241"/>
    <n v="54"/>
    <x v="0"/>
    <s v="North Nicole"/>
    <x v="0"/>
    <s v="USA"/>
    <s v="Prod83"/>
    <s v="Hydrating Face Cleanser"/>
    <x v="2"/>
    <s v="Skincare"/>
    <x v="50"/>
    <n v="317"/>
    <n v="159"/>
    <s v="Store15"/>
    <s v="Cod"/>
    <n v="140.72"/>
    <n v="1"/>
    <n v="141"/>
    <n v="0.21"/>
    <x v="0"/>
    <x v="6"/>
    <x v="10"/>
    <x v="1"/>
    <x v="0"/>
    <x v="3"/>
  </r>
  <r>
    <s v="Sale1586"/>
    <d v="2025-01-11T00:00:00"/>
    <s v="Cust1027"/>
    <x v="249"/>
    <n v="31"/>
    <x v="0"/>
    <s v="Mollyshire"/>
    <x v="39"/>
    <s v="USA"/>
    <s v="Prod19"/>
    <s v="Knee Support Brace"/>
    <x v="0"/>
    <s v="Equipment"/>
    <x v="46"/>
    <n v="21"/>
    <n v="65"/>
    <s v="Store6"/>
    <s v="Paypal"/>
    <n v="1176.9449999999999"/>
    <n v="2"/>
    <n v="764"/>
    <n v="0"/>
    <x v="3"/>
    <x v="0"/>
    <x v="16"/>
    <x v="2"/>
    <x v="0"/>
    <x v="4"/>
  </r>
  <r>
    <s v="Sale1587"/>
    <d v="2024-01-09T00:00:00"/>
    <s v="Cust1222"/>
    <x v="247"/>
    <n v="35"/>
    <x v="0"/>
    <s v="East Crystalton"/>
    <x v="23"/>
    <s v="USA"/>
    <s v="Prod83"/>
    <s v="Hydrating Face Cleanser"/>
    <x v="2"/>
    <s v="Skincare"/>
    <x v="50"/>
    <n v="317"/>
    <n v="159"/>
    <s v="Store5"/>
    <s v="Paypal"/>
    <n v="229.614"/>
    <n v="3"/>
    <n v="108"/>
    <n v="0.23"/>
    <x v="0"/>
    <x v="0"/>
    <x v="3"/>
    <x v="0"/>
    <x v="0"/>
    <x v="1"/>
  </r>
  <r>
    <s v="Sale1588"/>
    <d v="2025-04-10T00:00:00"/>
    <s v="Cust1147"/>
    <x v="345"/>
    <n v="49"/>
    <x v="1"/>
    <s v="Lake Nathanfort"/>
    <x v="41"/>
    <s v="USA"/>
    <s v="Prod22"/>
    <s v="Carbon Fiber Tennis Racket"/>
    <x v="0"/>
    <s v="Equipment"/>
    <x v="62"/>
    <n v="485"/>
    <n v="432"/>
    <s v="Store8"/>
    <s v="Paypal"/>
    <n v="2103.1763999999998"/>
    <n v="4"/>
    <n v="565"/>
    <n v="0.28999999999999998"/>
    <x v="1"/>
    <x v="0"/>
    <x v="2"/>
    <x v="2"/>
    <x v="0"/>
    <x v="1"/>
  </r>
  <r>
    <s v="Sale1589"/>
    <d v="2023-11-05T00:00:00"/>
    <s v="Cust1034"/>
    <x v="246"/>
    <n v="27"/>
    <x v="1"/>
    <s v="West Richard"/>
    <x v="33"/>
    <s v="USA"/>
    <s v="Prod36"/>
    <s v="Women'S Summer Dress"/>
    <x v="4"/>
    <s v="Tops"/>
    <x v="14"/>
    <n v="223"/>
    <n v="154"/>
    <s v="Store4"/>
    <s v="Credit Card"/>
    <n v="1801.4190000000001"/>
    <n v="3"/>
    <n v="811"/>
    <n v="7.0000000000000007E-2"/>
    <x v="2"/>
    <x v="0"/>
    <x v="5"/>
    <x v="2"/>
    <x v="1"/>
    <x v="1"/>
  </r>
  <r>
    <s v="Sale1590"/>
    <d v="2025-04-02T00:00:00"/>
    <s v="Cust1410"/>
    <x v="360"/>
    <n v="48"/>
    <x v="1"/>
    <s v="South Edwin"/>
    <x v="19"/>
    <s v="USA"/>
    <s v="Prod33"/>
    <s v="Modern Wall Clock"/>
    <x v="3"/>
    <s v="Decor"/>
    <x v="9"/>
    <n v="180"/>
    <n v="305"/>
    <s v="Store19"/>
    <s v="Paypal"/>
    <n v="221.61"/>
    <n v="4"/>
    <n v="62"/>
    <n v="0.26"/>
    <x v="3"/>
    <x v="0"/>
    <x v="12"/>
    <x v="2"/>
    <x v="0"/>
    <x v="3"/>
  </r>
  <r>
    <s v="Sale1591"/>
    <d v="2025-05-30T00:00:00"/>
    <s v="Cust1025"/>
    <x v="478"/>
    <n v="59"/>
    <x v="1"/>
    <s v="Vasqueztown"/>
    <x v="24"/>
    <s v="USA"/>
    <s v="Prod95"/>
    <s v="Sports Stopwatch Basic"/>
    <x v="0"/>
    <s v="Accessories"/>
    <x v="98"/>
    <n v="61"/>
    <n v="75"/>
    <s v="Store10"/>
    <s v="Credit Card"/>
    <n v="727.28660000000002"/>
    <n v="1"/>
    <n v="750"/>
    <n v="0.11"/>
    <x v="3"/>
    <x v="4"/>
    <x v="15"/>
    <x v="2"/>
    <x v="0"/>
    <x v="3"/>
  </r>
  <r>
    <s v="Sale1592"/>
    <d v="2024-07-23T00:00:00"/>
    <s v="Cust1350"/>
    <x v="399"/>
    <n v="26"/>
    <x v="0"/>
    <s v="Lake Allisonborough"/>
    <x v="9"/>
    <s v="USA"/>
    <s v="Prod59"/>
    <s v="Men'S Hair Styling Gel"/>
    <x v="2"/>
    <s v="Haircare"/>
    <x v="4"/>
    <n v="17"/>
    <n v="399"/>
    <s v="Store5"/>
    <s v="Cod"/>
    <n v="1758.4811999999999"/>
    <n v="3"/>
    <n v="630"/>
    <n v="0.03"/>
    <x v="0"/>
    <x v="0"/>
    <x v="3"/>
    <x v="0"/>
    <x v="1"/>
    <x v="2"/>
  </r>
  <r>
    <s v="Sale1593"/>
    <d v="2024-03-04T00:00:00"/>
    <s v="Cust1143"/>
    <x v="79"/>
    <n v="46"/>
    <x v="0"/>
    <s v="Dwaynemouth"/>
    <x v="4"/>
    <s v="USA"/>
    <s v="Prod30"/>
    <s v="Stainless Steel Cutlery Set"/>
    <x v="3"/>
    <s v="Kitchen"/>
    <x v="37"/>
    <n v="20"/>
    <n v="57"/>
    <s v="Store16"/>
    <s v="Credit Card"/>
    <n v="84.527199999999993"/>
    <n v="1"/>
    <n v="102"/>
    <n v="7.0000000000000007E-2"/>
    <x v="1"/>
    <x v="5"/>
    <x v="9"/>
    <x v="1"/>
    <x v="0"/>
    <x v="3"/>
  </r>
  <r>
    <s v="Sale1594"/>
    <d v="2023-11-26T00:00:00"/>
    <s v="Cust1055"/>
    <x v="364"/>
    <n v="56"/>
    <x v="1"/>
    <s v="Edwardsfort"/>
    <x v="46"/>
    <s v="USA"/>
    <s v="Prod24"/>
    <s v="Foldable Camping Chair"/>
    <x v="0"/>
    <s v="Outdoor"/>
    <x v="10"/>
    <n v="166"/>
    <n v="340"/>
    <s v="Store18"/>
    <s v="Cod"/>
    <n v="2155.2719999999999"/>
    <n v="4"/>
    <n v="641"/>
    <n v="0.17"/>
    <x v="3"/>
    <x v="8"/>
    <x v="14"/>
    <x v="1"/>
    <x v="0"/>
    <x v="3"/>
  </r>
  <r>
    <s v="Sale1595"/>
    <d v="2025-07-11T00:00:00"/>
    <s v="Cust1471"/>
    <x v="197"/>
    <n v="42"/>
    <x v="0"/>
    <s v="Mcdanielfurt"/>
    <x v="10"/>
    <s v="USA"/>
    <s v="Prod43"/>
    <s v="Usb External Hard Drive"/>
    <x v="1"/>
    <s v="Computer"/>
    <x v="19"/>
    <n v="253"/>
    <n v="266"/>
    <s v="Store1"/>
    <s v="Paypal"/>
    <n v="104.6199"/>
    <n v="1"/>
    <n v="136"/>
    <n v="0.16"/>
    <x v="0"/>
    <x v="4"/>
    <x v="8"/>
    <x v="1"/>
    <x v="0"/>
    <x v="1"/>
  </r>
  <r>
    <s v="Sale1596"/>
    <d v="2024-02-22T00:00:00"/>
    <s v="Cust1095"/>
    <x v="50"/>
    <n v="62"/>
    <x v="1"/>
    <s v="West Bobbyshire"/>
    <x v="14"/>
    <s v="USA"/>
    <s v="Prod21"/>
    <s v="Multi-Purpose Storage Box"/>
    <x v="3"/>
    <s v="Storage"/>
    <x v="39"/>
    <n v="123"/>
    <n v="76"/>
    <s v="Store6"/>
    <s v="Paypal"/>
    <n v="384.4665"/>
    <n v="1"/>
    <n v="388"/>
    <n v="0.23"/>
    <x v="3"/>
    <x v="0"/>
    <x v="16"/>
    <x v="2"/>
    <x v="0"/>
    <x v="1"/>
  </r>
  <r>
    <s v="Sale1597"/>
    <d v="2024-03-16T00:00:00"/>
    <s v="Cust1486"/>
    <x v="369"/>
    <n v="22"/>
    <x v="1"/>
    <s v="Lake April"/>
    <x v="1"/>
    <s v="USA"/>
    <s v="Prod38"/>
    <s v="Sports Water Hydration Pack"/>
    <x v="0"/>
    <s v="Outdoor"/>
    <x v="48"/>
    <n v="136"/>
    <n v="394"/>
    <s v="Store9"/>
    <s v="Paypal"/>
    <n v="1398.712"/>
    <n v="2"/>
    <n v="999"/>
    <n v="0.01"/>
    <x v="2"/>
    <x v="0"/>
    <x v="11"/>
    <x v="1"/>
    <x v="1"/>
    <x v="3"/>
  </r>
  <r>
    <s v="Sale1598"/>
    <d v="2025-08-18T00:00:00"/>
    <s v="Cust1170"/>
    <x v="165"/>
    <n v="18"/>
    <x v="0"/>
    <s v="New Joseph"/>
    <x v="6"/>
    <s v="USA"/>
    <s v="Prod38"/>
    <s v="Sports Water Hydration Pack"/>
    <x v="0"/>
    <s v="Outdoor"/>
    <x v="48"/>
    <n v="136"/>
    <n v="394"/>
    <s v="Store17"/>
    <s v="Cod"/>
    <n v="1250.8044"/>
    <n v="3"/>
    <n v="453"/>
    <n v="0.3"/>
    <x v="0"/>
    <x v="1"/>
    <x v="1"/>
    <x v="1"/>
    <x v="2"/>
    <x v="0"/>
  </r>
  <r>
    <s v="Sale1599"/>
    <d v="2024-10-02T00:00:00"/>
    <s v="Cust1235"/>
    <x v="326"/>
    <n v="28"/>
    <x v="1"/>
    <s v="South Angelaport"/>
    <x v="37"/>
    <s v="USA"/>
    <s v="Prod80"/>
    <s v="Wall-Mounted Spice Rack"/>
    <x v="3"/>
    <s v="Kitchen"/>
    <x v="61"/>
    <n v="143"/>
    <n v="58"/>
    <s v="Store10"/>
    <s v="Cod"/>
    <n v="104.227"/>
    <n v="2"/>
    <n v="61"/>
    <n v="0.08"/>
    <x v="3"/>
    <x v="4"/>
    <x v="15"/>
    <x v="2"/>
    <x v="1"/>
    <x v="3"/>
  </r>
  <r>
    <s v="Sale1600"/>
    <d v="2023-10-24T00:00:00"/>
    <s v="Cust1342"/>
    <x v="393"/>
    <n v="30"/>
    <x v="1"/>
    <s v="Amandaborough"/>
    <x v="40"/>
    <s v="USA"/>
    <s v="Prod81"/>
    <s v="Badminton Racket Set"/>
    <x v="0"/>
    <s v="Equipment"/>
    <x v="82"/>
    <n v="286"/>
    <n v="358"/>
    <s v="Store10"/>
    <s v="Credit Card"/>
    <n v="1340.0001999999999"/>
    <n v="2"/>
    <n v="870"/>
    <n v="0.15"/>
    <x v="3"/>
    <x v="4"/>
    <x v="15"/>
    <x v="2"/>
    <x v="0"/>
    <x v="3"/>
  </r>
  <r>
    <s v="Sale1601"/>
    <d v="2025-01-07T00:00:00"/>
    <s v="Cust1067"/>
    <x v="100"/>
    <n v="58"/>
    <x v="0"/>
    <s v="Brendaburgh"/>
    <x v="26"/>
    <s v="USA"/>
    <s v="Prod15"/>
    <s v="4K Home Projector"/>
    <x v="1"/>
    <s v="Appliances"/>
    <x v="5"/>
    <n v="465"/>
    <n v="301"/>
    <s v="Store19"/>
    <s v="Paypal"/>
    <n v="299.4939"/>
    <n v="1"/>
    <n v="337"/>
    <n v="0.23"/>
    <x v="3"/>
    <x v="0"/>
    <x v="12"/>
    <x v="2"/>
    <x v="0"/>
    <x v="2"/>
  </r>
  <r>
    <s v="Sale1602"/>
    <d v="2024-01-22T00:00:00"/>
    <s v="Cust1181"/>
    <x v="280"/>
    <n v="60"/>
    <x v="0"/>
    <s v="New Brianchester"/>
    <x v="14"/>
    <s v="USA"/>
    <s v="Prod67"/>
    <s v="Smart Led Light Strip"/>
    <x v="1"/>
    <s v="Accessories"/>
    <x v="22"/>
    <n v="349"/>
    <n v="476"/>
    <s v="Store0"/>
    <s v="Cod"/>
    <n v="226.22540000000001"/>
    <n v="1"/>
    <n v="306"/>
    <n v="0.11"/>
    <x v="3"/>
    <x v="2"/>
    <x v="6"/>
    <x v="1"/>
    <x v="0"/>
    <x v="3"/>
  </r>
  <r>
    <s v="Sale1603"/>
    <d v="2023-10-25T00:00:00"/>
    <s v="Cust1121"/>
    <x v="416"/>
    <n v="62"/>
    <x v="0"/>
    <s v="Lake Danielport"/>
    <x v="22"/>
    <s v="USA"/>
    <s v="Prod10"/>
    <s v="Ceramic Kitchen Bowl Set"/>
    <x v="3"/>
    <s v="Kitchen"/>
    <x v="31"/>
    <n v="299"/>
    <n v="308"/>
    <s v="Store18"/>
    <s v="Cod"/>
    <n v="902.25379999999996"/>
    <n v="2"/>
    <n v="635"/>
    <n v="0.26"/>
    <x v="3"/>
    <x v="8"/>
    <x v="14"/>
    <x v="1"/>
    <x v="0"/>
    <x v="1"/>
  </r>
  <r>
    <s v="Sale1604"/>
    <d v="2024-07-18T00:00:00"/>
    <s v="Cust1116"/>
    <x v="5"/>
    <n v="18"/>
    <x v="1"/>
    <s v="North Davidport"/>
    <x v="5"/>
    <s v="USA"/>
    <s v="Prod92"/>
    <s v="Microwave Oven"/>
    <x v="3"/>
    <s v="Appliances"/>
    <x v="80"/>
    <n v="447"/>
    <n v="191"/>
    <s v="Store19"/>
    <s v="Cod"/>
    <n v="390.95979999999997"/>
    <n v="2"/>
    <n v="254"/>
    <n v="0.28999999999999998"/>
    <x v="3"/>
    <x v="0"/>
    <x v="12"/>
    <x v="2"/>
    <x v="2"/>
    <x v="1"/>
  </r>
  <r>
    <s v="Sale1605"/>
    <d v="2024-06-29T00:00:00"/>
    <s v="Cust1484"/>
    <x v="212"/>
    <n v="32"/>
    <x v="0"/>
    <s v="West Markton"/>
    <x v="43"/>
    <s v="USA"/>
    <s v="Prod76"/>
    <s v="Wireless Mouse"/>
    <x v="1"/>
    <s v="Computer"/>
    <x v="3"/>
    <n v="393"/>
    <n v="320"/>
    <s v="Store17"/>
    <s v="Cod"/>
    <n v="2280.3669"/>
    <n v="3"/>
    <n v="916"/>
    <n v="0.23"/>
    <x v="0"/>
    <x v="1"/>
    <x v="1"/>
    <x v="1"/>
    <x v="0"/>
    <x v="3"/>
  </r>
  <r>
    <s v="Sale1606"/>
    <d v="2025-05-18T00:00:00"/>
    <s v="Cust1209"/>
    <x v="203"/>
    <n v="50"/>
    <x v="1"/>
    <s v="Lake Josephport"/>
    <x v="17"/>
    <s v="USA"/>
    <s v="Prod42"/>
    <s v="Smart Home Wifi Camera"/>
    <x v="1"/>
    <s v="Accessories"/>
    <x v="63"/>
    <n v="451"/>
    <n v="389"/>
    <s v="Store8"/>
    <s v="Credit Card"/>
    <n v="2291.73"/>
    <n v="3"/>
    <n v="780"/>
    <n v="0.17"/>
    <x v="1"/>
    <x v="0"/>
    <x v="2"/>
    <x v="2"/>
    <x v="0"/>
    <x v="1"/>
  </r>
  <r>
    <s v="Sale1607"/>
    <d v="2024-06-27T00:00:00"/>
    <s v="Cust1469"/>
    <x v="261"/>
    <n v="19"/>
    <x v="0"/>
    <s v="East Audrey"/>
    <x v="39"/>
    <s v="USA"/>
    <s v="Prod61"/>
    <s v="Tennis Ball 3-Pack"/>
    <x v="0"/>
    <s v="Equipment"/>
    <x v="86"/>
    <n v="103"/>
    <n v="465"/>
    <s v="Store16"/>
    <s v="Credit Card"/>
    <n v="1155.2436"/>
    <n v="2"/>
    <n v="781"/>
    <n v="0.02"/>
    <x v="1"/>
    <x v="5"/>
    <x v="9"/>
    <x v="1"/>
    <x v="1"/>
    <x v="0"/>
  </r>
  <r>
    <s v="Sale1608"/>
    <d v="2024-04-08T00:00:00"/>
    <s v="Cust1383"/>
    <x v="278"/>
    <n v="27"/>
    <x v="1"/>
    <s v="Jennifertown"/>
    <x v="42"/>
    <s v="USA"/>
    <s v="Prod95"/>
    <s v="Sports Stopwatch Basic"/>
    <x v="0"/>
    <s v="Accessories"/>
    <x v="98"/>
    <n v="61"/>
    <n v="75"/>
    <s v="Store19"/>
    <s v="Credit Card"/>
    <n v="511.35"/>
    <n v="1"/>
    <n v="511"/>
    <n v="0.26"/>
    <x v="3"/>
    <x v="0"/>
    <x v="12"/>
    <x v="2"/>
    <x v="1"/>
    <x v="2"/>
  </r>
  <r>
    <s v="Sale1609"/>
    <d v="2025-05-26T00:00:00"/>
    <s v="Cust1016"/>
    <x v="6"/>
    <n v="24"/>
    <x v="1"/>
    <s v="South Christopher"/>
    <x v="2"/>
    <s v="USA"/>
    <s v="Prod97"/>
    <s v="Cricket Bat"/>
    <x v="0"/>
    <s v="Team Sports"/>
    <x v="0"/>
    <n v="246"/>
    <n v="471"/>
    <s v="Store3"/>
    <s v="Cod"/>
    <n v="125.1588"/>
    <n v="4"/>
    <n v="44"/>
    <n v="0"/>
    <x v="0"/>
    <x v="0"/>
    <x v="0"/>
    <x v="0"/>
    <x v="1"/>
    <x v="3"/>
  </r>
  <r>
    <s v="Sale1610"/>
    <d v="2024-01-29T00:00:00"/>
    <s v="Cust1197"/>
    <x v="301"/>
    <n v="45"/>
    <x v="1"/>
    <s v="Christopherland"/>
    <x v="46"/>
    <s v="USA"/>
    <s v="Prod69"/>
    <s v="Men'S Sports Shorts"/>
    <x v="4"/>
    <s v="Bottoms"/>
    <x v="20"/>
    <n v="218"/>
    <n v="224"/>
    <s v="Store11"/>
    <s v="Credit Card"/>
    <n v="1523.0640000000001"/>
    <n v="2"/>
    <n v="896"/>
    <n v="0.28999999999999998"/>
    <x v="2"/>
    <x v="10"/>
    <x v="19"/>
    <x v="2"/>
    <x v="0"/>
    <x v="1"/>
  </r>
  <r>
    <s v="Sale1611"/>
    <d v="2024-11-23T00:00:00"/>
    <s v="Cust1305"/>
    <x v="426"/>
    <n v="64"/>
    <x v="0"/>
    <s v="West Joseph"/>
    <x v="7"/>
    <s v="USA"/>
    <s v="Prod53"/>
    <s v="Men'S Track Pants"/>
    <x v="4"/>
    <s v="Bottoms"/>
    <x v="27"/>
    <n v="387"/>
    <n v="125"/>
    <s v="Store2"/>
    <s v="Cod"/>
    <n v="1423.7184"/>
    <n v="4"/>
    <n v="456"/>
    <n v="0.15"/>
    <x v="2"/>
    <x v="0"/>
    <x v="17"/>
    <x v="0"/>
    <x v="0"/>
    <x v="1"/>
  </r>
  <r>
    <s v="Sale1612"/>
    <d v="2025-04-30T00:00:00"/>
    <s v="Cust1420"/>
    <x v="47"/>
    <n v="60"/>
    <x v="0"/>
    <s v="New Benjamin"/>
    <x v="29"/>
    <s v="USA"/>
    <s v="Prod34"/>
    <s v="Gaming Mechanical Keyboard"/>
    <x v="1"/>
    <s v="Computer"/>
    <x v="13"/>
    <n v="419"/>
    <n v="86"/>
    <s v="Store0"/>
    <s v="Cod"/>
    <n v="642.90499999999997"/>
    <n v="1"/>
    <n v="906"/>
    <n v="0.22"/>
    <x v="3"/>
    <x v="2"/>
    <x v="6"/>
    <x v="1"/>
    <x v="0"/>
    <x v="3"/>
  </r>
  <r>
    <s v="Sale1613"/>
    <d v="2024-08-19T00:00:00"/>
    <s v="Cust1204"/>
    <x v="327"/>
    <n v="52"/>
    <x v="0"/>
    <s v="New Dianebury"/>
    <x v="45"/>
    <s v="USA"/>
    <s v="Prod16"/>
    <s v="Beard Grooming Kit"/>
    <x v="2"/>
    <s v="Grooming"/>
    <x v="30"/>
    <n v="337"/>
    <n v="256"/>
    <s v="Store13"/>
    <s v="Credit Card"/>
    <n v="174.40440000000001"/>
    <n v="3"/>
    <n v="63"/>
    <n v="0.28999999999999998"/>
    <x v="3"/>
    <x v="7"/>
    <x v="13"/>
    <x v="1"/>
    <x v="0"/>
    <x v="1"/>
  </r>
  <r>
    <s v="Sale1614"/>
    <d v="2024-12-02T00:00:00"/>
    <s v="Cust1050"/>
    <x v="272"/>
    <n v="61"/>
    <x v="1"/>
    <s v="Gregoryview"/>
    <x v="49"/>
    <s v="USA"/>
    <s v="Prod70"/>
    <s v="Kitchen Storage Rack"/>
    <x v="3"/>
    <s v="Storage"/>
    <x v="7"/>
    <n v="138"/>
    <n v="89"/>
    <s v="Store7"/>
    <s v="Paypal"/>
    <n v="1939.2012"/>
    <n v="3"/>
    <n v="688"/>
    <n v="0.08"/>
    <x v="2"/>
    <x v="0"/>
    <x v="4"/>
    <x v="2"/>
    <x v="0"/>
    <x v="0"/>
  </r>
  <r>
    <s v="Sale1615"/>
    <d v="2025-03-26T00:00:00"/>
    <s v="Cust1219"/>
    <x v="208"/>
    <n v="47"/>
    <x v="1"/>
    <s v="Phillipschester   "/>
    <x v="19"/>
    <s v="USA"/>
    <s v="Prod43"/>
    <s v="Usb External Hard Drive"/>
    <x v="1"/>
    <s v="Computer"/>
    <x v="19"/>
    <n v="253"/>
    <n v="266"/>
    <s v="Store9"/>
    <s v="Paypal"/>
    <n v="2249.4911999999999"/>
    <n v="4"/>
    <n v="639"/>
    <n v="0.06"/>
    <x v="2"/>
    <x v="0"/>
    <x v="11"/>
    <x v="1"/>
    <x v="0"/>
    <x v="0"/>
  </r>
  <r>
    <s v="Sale1616"/>
    <d v="2024-06-13T00:00:00"/>
    <s v="Cust1067"/>
    <x v="100"/>
    <n v="58"/>
    <x v="0"/>
    <s v="Brendaburgh"/>
    <x v="26"/>
    <s v="USA"/>
    <s v="Prod71"/>
    <s v="Hair Repair Oil Treatment"/>
    <x v="2"/>
    <s v="Haircare"/>
    <x v="51"/>
    <n v="214"/>
    <n v="383"/>
    <s v="Store7"/>
    <s v="Cod"/>
    <n v="456.14400000000001"/>
    <n v="1"/>
    <n v="475"/>
    <n v="0.12"/>
    <x v="2"/>
    <x v="0"/>
    <x v="4"/>
    <x v="2"/>
    <x v="0"/>
    <x v="2"/>
  </r>
  <r>
    <s v="Sale1617"/>
    <d v="2024-08-30T00:00:00"/>
    <s v="Cust1190"/>
    <x v="408"/>
    <n v="21"/>
    <x v="0"/>
    <s v="Amandaside"/>
    <x v="14"/>
    <s v="USA"/>
    <s v="Prod44"/>
    <s v="Adjustable Jump Rope"/>
    <x v="0"/>
    <s v="Fitness"/>
    <x v="38"/>
    <n v="167"/>
    <n v="316"/>
    <s v="Store6"/>
    <s v="Cod"/>
    <n v="57.389600000000002"/>
    <n v="1"/>
    <n v="62"/>
    <n v="0.04"/>
    <x v="3"/>
    <x v="0"/>
    <x v="16"/>
    <x v="2"/>
    <x v="1"/>
    <x v="3"/>
  </r>
  <r>
    <s v="Sale1618"/>
    <d v="2024-03-24T00:00:00"/>
    <s v="Cust1354"/>
    <x v="366"/>
    <n v="38"/>
    <x v="0"/>
    <s v="Guerreroport"/>
    <x v="40"/>
    <s v="USA"/>
    <s v="Prod15"/>
    <s v="4K Home Projector"/>
    <x v="1"/>
    <s v="Appliances"/>
    <x v="5"/>
    <n v="465"/>
    <n v="301"/>
    <s v="Store7"/>
    <s v="Cod"/>
    <n v="781.61599999999999"/>
    <n v="1"/>
    <n v="977"/>
    <n v="0.08"/>
    <x v="2"/>
    <x v="0"/>
    <x v="4"/>
    <x v="2"/>
    <x v="0"/>
    <x v="2"/>
  </r>
  <r>
    <s v="Sale1619"/>
    <d v="2024-09-11T00:00:00"/>
    <s v="Cust1074"/>
    <x v="479"/>
    <n v="58"/>
    <x v="0"/>
    <s v="Longport"/>
    <x v="44"/>
    <s v="USA"/>
    <s v="Prod83"/>
    <s v="Hydrating Face Cleanser"/>
    <x v="2"/>
    <s v="Skincare"/>
    <x v="50"/>
    <n v="317"/>
    <n v="159"/>
    <s v="Store4"/>
    <s v="Credit Card"/>
    <n v="1348.2149999999999"/>
    <n v="2"/>
    <n v="899"/>
    <n v="0.2"/>
    <x v="2"/>
    <x v="0"/>
    <x v="5"/>
    <x v="2"/>
    <x v="0"/>
    <x v="3"/>
  </r>
  <r>
    <s v="Sale1620"/>
    <d v="2025-04-22T00:00:00"/>
    <s v="Cust1351"/>
    <x v="376"/>
    <n v="25"/>
    <x v="1"/>
    <s v="North Samuel"/>
    <x v="48"/>
    <s v="USA"/>
    <s v="Prod57"/>
    <s v="Foam Roller"/>
    <x v="0"/>
    <s v="Fitness"/>
    <x v="71"/>
    <n v="31"/>
    <n v="138"/>
    <s v="Store3"/>
    <s v="Credit Card"/>
    <n v="607.86720000000003"/>
    <n v="2"/>
    <n v="422"/>
    <n v="0.25"/>
    <x v="0"/>
    <x v="0"/>
    <x v="0"/>
    <x v="0"/>
    <x v="1"/>
    <x v="3"/>
  </r>
  <r>
    <s v="Sale1621"/>
    <d v="2024-08-20T00:00:00"/>
    <s v="Cust1050"/>
    <x v="272"/>
    <n v="61"/>
    <x v="1"/>
    <s v="Gregoryview"/>
    <x v="49"/>
    <s v="USA"/>
    <s v="Prod34"/>
    <s v="Gaming Mechanical Keyboard"/>
    <x v="1"/>
    <s v="Computer"/>
    <x v="13"/>
    <n v="419"/>
    <n v="86"/>
    <s v="Store11"/>
    <s v="Cod"/>
    <n v="314.82319999999999"/>
    <n v="1"/>
    <n v="325"/>
    <n v="0.28000000000000003"/>
    <x v="2"/>
    <x v="10"/>
    <x v="19"/>
    <x v="2"/>
    <x v="0"/>
    <x v="0"/>
  </r>
  <r>
    <s v="Sale1622"/>
    <d v="2024-08-27T00:00:00"/>
    <s v="Cust1468"/>
    <x v="227"/>
    <n v="45"/>
    <x v="0"/>
    <s v="Bergermouth"/>
    <x v="1"/>
    <s v="USA"/>
    <s v="Prod55"/>
    <s v="Ceramic Plant Pot"/>
    <x v="3"/>
    <s v="Decor"/>
    <x v="76"/>
    <n v="82"/>
    <n v="275"/>
    <s v="Store16"/>
    <s v="Paypal"/>
    <n v="1688.3248000000001"/>
    <n v="4"/>
    <n v="570"/>
    <n v="0.03"/>
    <x v="1"/>
    <x v="5"/>
    <x v="9"/>
    <x v="1"/>
    <x v="0"/>
    <x v="3"/>
  </r>
  <r>
    <s v="Sale1623"/>
    <d v="2024-07-06T00:00:00"/>
    <s v="Cust1394"/>
    <x v="133"/>
    <n v="43"/>
    <x v="1"/>
    <s v="Cannonberg"/>
    <x v="40"/>
    <s v="USA"/>
    <s v="Prod34"/>
    <s v="Gaming Mechanical Keyboard"/>
    <x v="1"/>
    <s v="Computer"/>
    <x v="13"/>
    <n v="419"/>
    <n v="86"/>
    <s v="Store15"/>
    <s v="Paypal"/>
    <n v="398.23939999999999"/>
    <n v="2"/>
    <n v="224"/>
    <n v="0.26"/>
    <x v="0"/>
    <x v="6"/>
    <x v="10"/>
    <x v="1"/>
    <x v="0"/>
    <x v="3"/>
  </r>
  <r>
    <s v="Sale1624"/>
    <d v="2025-07-30T00:00:00"/>
    <s v="Cust1351"/>
    <x v="376"/>
    <n v="25"/>
    <x v="1"/>
    <s v="North Samuel"/>
    <x v="48"/>
    <s v="USA"/>
    <s v="Prod86"/>
    <s v="Kitchen Cutting Board"/>
    <x v="3"/>
    <s v="Kitchen"/>
    <x v="56"/>
    <n v="176"/>
    <n v="82"/>
    <s v="Store16"/>
    <s v="Credit Card"/>
    <n v="587.1508"/>
    <n v="4"/>
    <n v="165"/>
    <n v="0.11"/>
    <x v="1"/>
    <x v="5"/>
    <x v="9"/>
    <x v="1"/>
    <x v="1"/>
    <x v="3"/>
  </r>
  <r>
    <s v="Sale1625"/>
    <d v="2024-10-04T00:00:00"/>
    <s v="Cust1249"/>
    <x v="432"/>
    <n v="41"/>
    <x v="1"/>
    <s v="Garciamouth"/>
    <x v="14"/>
    <s v="USA"/>
    <s v="Prod15"/>
    <s v="4K Home Projector"/>
    <x v="1"/>
    <s v="Appliances"/>
    <x v="5"/>
    <n v="465"/>
    <n v="301"/>
    <s v="Store7"/>
    <s v="Cod"/>
    <n v="705.5856"/>
    <n v="3"/>
    <n v="327"/>
    <n v="0.11"/>
    <x v="2"/>
    <x v="0"/>
    <x v="4"/>
    <x v="2"/>
    <x v="0"/>
    <x v="0"/>
  </r>
  <r>
    <s v="Sale1626"/>
    <d v="2024-03-31T00:00:00"/>
    <s v="Cust1182"/>
    <x v="90"/>
    <n v="23"/>
    <x v="1"/>
    <s v="Hutchinsonville"/>
    <x v="15"/>
    <s v="USA"/>
    <s v="Prod1"/>
    <s v="Men'S Graphic T-Shirt"/>
    <x v="4"/>
    <s v="Tops"/>
    <x v="55"/>
    <n v="343"/>
    <n v="181"/>
    <s v="Store15"/>
    <s v="Paypal"/>
    <n v="768.46379999999999"/>
    <n v="2"/>
    <n v="463"/>
    <n v="0.28000000000000003"/>
    <x v="0"/>
    <x v="6"/>
    <x v="10"/>
    <x v="1"/>
    <x v="1"/>
    <x v="2"/>
  </r>
  <r>
    <s v="Sale1627"/>
    <d v="2025-08-16T00:00:00"/>
    <s v="Cust1147"/>
    <x v="345"/>
    <n v="49"/>
    <x v="1"/>
    <s v="Lake Nathanfort"/>
    <x v="41"/>
    <s v="USA"/>
    <s v="Prod0"/>
    <s v="Brother Laser Printer"/>
    <x v="1"/>
    <s v="Computer"/>
    <x v="90"/>
    <n v="112"/>
    <n v="416"/>
    <s v="Store16"/>
    <s v="Credit Card"/>
    <n v="173.5488"/>
    <n v="3"/>
    <n v="60"/>
    <n v="0.17"/>
    <x v="1"/>
    <x v="5"/>
    <x v="9"/>
    <x v="1"/>
    <x v="0"/>
    <x v="1"/>
  </r>
  <r>
    <s v="Sale1628"/>
    <d v="2025-06-21T00:00:00"/>
    <s v="Cust1071"/>
    <x v="289"/>
    <n v="61"/>
    <x v="1"/>
    <s v="South Shaun"/>
    <x v="23"/>
    <s v="USA"/>
    <s v="Prod34"/>
    <s v="Gaming Mechanical Keyboard"/>
    <x v="1"/>
    <s v="Computer"/>
    <x v="13"/>
    <n v="419"/>
    <n v="86"/>
    <s v="Store9"/>
    <s v="Cod"/>
    <n v="308.79000000000002"/>
    <n v="3"/>
    <n v="110"/>
    <n v="0.04"/>
    <x v="2"/>
    <x v="0"/>
    <x v="11"/>
    <x v="1"/>
    <x v="0"/>
    <x v="0"/>
  </r>
  <r>
    <s v="Sale1629"/>
    <d v="2025-03-05T00:00:00"/>
    <s v="Cust1382"/>
    <x v="156"/>
    <n v="20"/>
    <x v="1"/>
    <s v="Novakstad"/>
    <x v="24"/>
    <s v="USA"/>
    <s v="Prod70"/>
    <s v="Kitchen Storage Rack"/>
    <x v="3"/>
    <s v="Storage"/>
    <x v="7"/>
    <n v="138"/>
    <n v="89"/>
    <s v="Store16"/>
    <s v="Cod"/>
    <n v="435.0138"/>
    <n v="1"/>
    <n v="506"/>
    <n v="0.06"/>
    <x v="1"/>
    <x v="5"/>
    <x v="9"/>
    <x v="1"/>
    <x v="1"/>
    <x v="0"/>
  </r>
  <r>
    <s v="Sale1630"/>
    <d v="2024-08-07T00:00:00"/>
    <s v="Cust1163"/>
    <x v="298"/>
    <n v="21"/>
    <x v="0"/>
    <s v="North Matthew"/>
    <x v="49"/>
    <s v="USA"/>
    <s v="Prod98"/>
    <s v="Portable Bluetooth Speaker"/>
    <x v="1"/>
    <s v="Audio"/>
    <x v="24"/>
    <n v="432"/>
    <n v="73"/>
    <s v="Store10"/>
    <s v="Paypal"/>
    <n v="646.99900000000002"/>
    <n v="2"/>
    <n v="443"/>
    <n v="0.14000000000000001"/>
    <x v="3"/>
    <x v="4"/>
    <x v="15"/>
    <x v="2"/>
    <x v="1"/>
    <x v="3"/>
  </r>
  <r>
    <s v="Sale1631"/>
    <d v="2025-03-23T00:00:00"/>
    <s v="Cust1497"/>
    <x v="386"/>
    <n v="47"/>
    <x v="1"/>
    <s v="Port William"/>
    <x v="14"/>
    <s v="USA"/>
    <s v="Prod7"/>
    <s v="Led Table Lamp"/>
    <x v="3"/>
    <s v="Lighting"/>
    <x v="84"/>
    <n v="219"/>
    <n v="170"/>
    <s v="Store7"/>
    <s v="Paypal"/>
    <n v="1207.7603999999999"/>
    <n v="2"/>
    <n v="784"/>
    <n v="0.27"/>
    <x v="2"/>
    <x v="0"/>
    <x v="4"/>
    <x v="2"/>
    <x v="0"/>
    <x v="0"/>
  </r>
  <r>
    <s v="Sale1632"/>
    <d v="2024-08-29T00:00:00"/>
    <s v="Cust1455"/>
    <x v="263"/>
    <n v="54"/>
    <x v="0"/>
    <s v="East Yvette"/>
    <x v="49"/>
    <s v="USA"/>
    <s v="Prod39"/>
    <s v="Portable Power Bank"/>
    <x v="1"/>
    <s v="Mobile"/>
    <x v="11"/>
    <n v="326"/>
    <n v="301"/>
    <s v="Store11"/>
    <s v="Paypal"/>
    <n v="1469.8719000000001"/>
    <n v="3"/>
    <n v="590"/>
    <n v="0.23"/>
    <x v="2"/>
    <x v="10"/>
    <x v="19"/>
    <x v="2"/>
    <x v="0"/>
    <x v="0"/>
  </r>
  <r>
    <s v="Sale1633"/>
    <d v="2024-09-18T00:00:00"/>
    <s v="Cust1120"/>
    <x v="262"/>
    <n v="44"/>
    <x v="1"/>
    <s v="Lake Tylerfort"/>
    <x v="2"/>
    <s v="USA"/>
    <s v="Prod69"/>
    <s v="Men'S Sports Shorts"/>
    <x v="4"/>
    <s v="Bottoms"/>
    <x v="20"/>
    <n v="218"/>
    <n v="224"/>
    <s v="Store16"/>
    <s v="Cod"/>
    <n v="654.36220000000003"/>
    <n v="1"/>
    <n v="696"/>
    <n v="0.17"/>
    <x v="1"/>
    <x v="5"/>
    <x v="9"/>
    <x v="1"/>
    <x v="0"/>
    <x v="1"/>
  </r>
  <r>
    <s v="Sale1634"/>
    <d v="2024-02-19T00:00:00"/>
    <s v="Cust1104"/>
    <x v="252"/>
    <n v="64"/>
    <x v="0"/>
    <s v="South Jenniferville"/>
    <x v="36"/>
    <s v="USA"/>
    <s v="Prod51"/>
    <s v="Hdmi Cable – 2M"/>
    <x v="1"/>
    <s v="Accessories"/>
    <x v="69"/>
    <n v="88"/>
    <n v="246"/>
    <s v="Store6"/>
    <s v="Credit Card"/>
    <n v="583.16999999999996"/>
    <n v="4"/>
    <n v="194"/>
    <n v="0.06"/>
    <x v="3"/>
    <x v="0"/>
    <x v="16"/>
    <x v="2"/>
    <x v="0"/>
    <x v="2"/>
  </r>
  <r>
    <s v="Sale1635"/>
    <d v="2024-05-18T00:00:00"/>
    <s v="Cust1330"/>
    <x v="391"/>
    <n v="54"/>
    <x v="0"/>
    <s v="South Jasontown"/>
    <x v="49"/>
    <s v="USA"/>
    <s v="Prod33"/>
    <s v="Modern Wall Clock"/>
    <x v="3"/>
    <s v="Decor"/>
    <x v="9"/>
    <n v="180"/>
    <n v="305"/>
    <s v="Store1"/>
    <s v="Credit Card"/>
    <n v="305.73"/>
    <n v="1"/>
    <n v="340"/>
    <n v="0.25"/>
    <x v="0"/>
    <x v="4"/>
    <x v="8"/>
    <x v="1"/>
    <x v="0"/>
    <x v="1"/>
  </r>
  <r>
    <s v="Sale1636"/>
    <d v="2025-09-12T00:00:00"/>
    <s v="Cust1048"/>
    <x v="367"/>
    <n v="54"/>
    <x v="0"/>
    <s v="Dawsonbury"/>
    <x v="29"/>
    <s v="USA"/>
    <s v="Prod68"/>
    <s v="Wooden Nightstand"/>
    <x v="3"/>
    <s v="Furniture"/>
    <x v="88"/>
    <n v="244"/>
    <n v="130"/>
    <s v="Store13"/>
    <s v="Paypal"/>
    <n v="1352.4272000000001"/>
    <n v="4"/>
    <n v="463"/>
    <n v="0.1"/>
    <x v="3"/>
    <x v="7"/>
    <x v="13"/>
    <x v="1"/>
    <x v="0"/>
    <x v="1"/>
  </r>
  <r>
    <s v="Sale1637"/>
    <d v="2025-02-21T00:00:00"/>
    <s v="Cust1107"/>
    <x v="182"/>
    <n v="62"/>
    <x v="1"/>
    <s v="North Justin"/>
    <x v="16"/>
    <s v="USA"/>
    <s v="Prod5"/>
    <s v="Men'S Leather Belt"/>
    <x v="4"/>
    <s v="Accessories"/>
    <x v="23"/>
    <n v="261"/>
    <n v="59"/>
    <s v="Store10"/>
    <s v="Credit Card"/>
    <n v="1501.3362"/>
    <n v="2"/>
    <n v="825"/>
    <n v="0.27"/>
    <x v="3"/>
    <x v="4"/>
    <x v="15"/>
    <x v="2"/>
    <x v="0"/>
    <x v="1"/>
  </r>
  <r>
    <s v="Sale1638"/>
    <d v="2024-08-16T00:00:00"/>
    <s v="Cust1070"/>
    <x v="45"/>
    <n v="29"/>
    <x v="1"/>
    <s v="Port Lisa"/>
    <x v="23"/>
    <s v="USA"/>
    <s v="Prod5"/>
    <s v="Men'S Leather Belt"/>
    <x v="4"/>
    <s v="Accessories"/>
    <x v="23"/>
    <n v="261"/>
    <n v="59"/>
    <s v="Store2"/>
    <s v="Credit Card"/>
    <n v="2645.6747999999998"/>
    <n v="4"/>
    <n v="797"/>
    <n v="0.09"/>
    <x v="2"/>
    <x v="0"/>
    <x v="17"/>
    <x v="0"/>
    <x v="1"/>
    <x v="0"/>
  </r>
  <r>
    <s v="Sale1639"/>
    <d v="2024-07-05T00:00:00"/>
    <s v="Cust1240"/>
    <x v="194"/>
    <n v="59"/>
    <x v="1"/>
    <s v="Heathfort"/>
    <x v="20"/>
    <s v="USA"/>
    <s v="Prod26"/>
    <s v="Wireless Bluetooth Speaker"/>
    <x v="1"/>
    <s v="Audio"/>
    <x v="33"/>
    <n v="322"/>
    <n v="213"/>
    <s v="Store17"/>
    <s v="Cod"/>
    <n v="1142.2529999999999"/>
    <n v="3"/>
    <n v="544"/>
    <n v="0.17"/>
    <x v="0"/>
    <x v="1"/>
    <x v="1"/>
    <x v="1"/>
    <x v="0"/>
    <x v="1"/>
  </r>
  <r>
    <s v="Sale1640"/>
    <d v="2024-07-23T00:00:00"/>
    <s v="Cust1173"/>
    <x v="346"/>
    <n v="41"/>
    <x v="1"/>
    <s v="New William"/>
    <x v="9"/>
    <s v="USA"/>
    <s v="Prod14"/>
    <s v="Decorative Wall Mirror"/>
    <x v="3"/>
    <s v="Decor"/>
    <x v="66"/>
    <n v="48"/>
    <n v="439"/>
    <s v="Store7"/>
    <s v="Paypal"/>
    <n v="86.620999999999995"/>
    <n v="2"/>
    <n v="45"/>
    <n v="0.3"/>
    <x v="2"/>
    <x v="0"/>
    <x v="4"/>
    <x v="2"/>
    <x v="0"/>
    <x v="1"/>
  </r>
  <r>
    <s v="Sale1641"/>
    <d v="2025-03-26T00:00:00"/>
    <s v="Cust1250"/>
    <x v="473"/>
    <n v="48"/>
    <x v="0"/>
    <s v="New Daniel"/>
    <x v="37"/>
    <s v="USA"/>
    <s v="Prod56"/>
    <s v="Premium Blanket Throw"/>
    <x v="3"/>
    <s v="Decor"/>
    <x v="6"/>
    <n v="461"/>
    <n v="190"/>
    <s v="Store0"/>
    <s v="Cod"/>
    <n v="3110.9863999999998"/>
    <n v="4"/>
    <n v="827"/>
    <n v="0.03"/>
    <x v="3"/>
    <x v="2"/>
    <x v="6"/>
    <x v="1"/>
    <x v="0"/>
    <x v="1"/>
  </r>
  <r>
    <s v="Sale1642"/>
    <d v="2024-01-10T00:00:00"/>
    <s v="Cust1308"/>
    <x v="480"/>
    <n v="60"/>
    <x v="1"/>
    <s v="Sarahland"/>
    <x v="9"/>
    <s v="USA"/>
    <s v="Prod14"/>
    <s v="Decorative Wall Mirror"/>
    <x v="3"/>
    <s v="Decor"/>
    <x v="66"/>
    <n v="48"/>
    <n v="439"/>
    <s v="Store12"/>
    <s v="Paypal"/>
    <n v="637.05600000000004"/>
    <n v="2"/>
    <n v="403"/>
    <n v="0.06"/>
    <x v="0"/>
    <x v="9"/>
    <x v="18"/>
    <x v="2"/>
    <x v="0"/>
    <x v="0"/>
  </r>
  <r>
    <s v="Sale1643"/>
    <d v="2024-09-12T00:00:00"/>
    <s v="Cust1017"/>
    <x v="222"/>
    <n v="60"/>
    <x v="1"/>
    <s v="Brandonville"/>
    <x v="36"/>
    <s v="USA"/>
    <s v="Prod86"/>
    <s v="Kitchen Cutting Board"/>
    <x v="3"/>
    <s v="Kitchen"/>
    <x v="56"/>
    <n v="176"/>
    <n v="82"/>
    <s v="Store13"/>
    <s v="Paypal"/>
    <n v="853.54520000000002"/>
    <n v="4"/>
    <n v="292"/>
    <n v="0.21"/>
    <x v="3"/>
    <x v="7"/>
    <x v="13"/>
    <x v="1"/>
    <x v="0"/>
    <x v="1"/>
  </r>
  <r>
    <s v="Sale1644"/>
    <d v="2025-05-29T00:00:00"/>
    <s v="Cust1492"/>
    <x v="36"/>
    <n v="59"/>
    <x v="1"/>
    <s v="Port Carol"/>
    <x v="26"/>
    <s v="USA"/>
    <s v="Prod2"/>
    <s v="Women'S Casual Hoodie"/>
    <x v="4"/>
    <s v="Outerwear"/>
    <x v="95"/>
    <n v="317"/>
    <n v="352"/>
    <s v="Store10"/>
    <s v="Credit Card"/>
    <n v="844.01369999999997"/>
    <n v="1"/>
    <n v="948"/>
    <n v="0.27"/>
    <x v="3"/>
    <x v="4"/>
    <x v="15"/>
    <x v="2"/>
    <x v="0"/>
    <x v="1"/>
  </r>
  <r>
    <s v="Sale1645"/>
    <d v="2024-01-03T00:00:00"/>
    <s v="Cust1343"/>
    <x v="109"/>
    <n v="38"/>
    <x v="0"/>
    <s v="Cartershire"/>
    <x v="45"/>
    <s v="USA"/>
    <s v="Prod39"/>
    <s v="Portable Power Bank"/>
    <x v="1"/>
    <s v="Mobile"/>
    <x v="11"/>
    <n v="326"/>
    <n v="301"/>
    <s v="Store5"/>
    <s v="Cod"/>
    <n v="582.88409999999999"/>
    <n v="1"/>
    <n v="702"/>
    <n v="0.11"/>
    <x v="0"/>
    <x v="0"/>
    <x v="3"/>
    <x v="0"/>
    <x v="0"/>
    <x v="3"/>
  </r>
  <r>
    <s v="Sale1646"/>
    <d v="2025-08-06T00:00:00"/>
    <s v="Cust1041"/>
    <x v="94"/>
    <n v="21"/>
    <x v="0"/>
    <s v="Mooneyshire"/>
    <x v="41"/>
    <s v="USA"/>
    <s v="Prod30"/>
    <s v="Stainless Steel Cutlery Set"/>
    <x v="3"/>
    <s v="Kitchen"/>
    <x v="37"/>
    <n v="20"/>
    <n v="57"/>
    <s v="Store3"/>
    <s v="Credit Card"/>
    <n v="561.33439999999996"/>
    <n v="2"/>
    <n v="379"/>
    <n v="0.17"/>
    <x v="0"/>
    <x v="0"/>
    <x v="0"/>
    <x v="0"/>
    <x v="1"/>
    <x v="1"/>
  </r>
  <r>
    <s v="Sale1647"/>
    <d v="2025-01-12T00:00:00"/>
    <s v="Cust1132"/>
    <x v="481"/>
    <n v="57"/>
    <x v="1"/>
    <s v="Taylorberg"/>
    <x v="31"/>
    <s v="USA"/>
    <s v="Prod47"/>
    <s v="Makeup Brush Set"/>
    <x v="2"/>
    <s v="Makeup"/>
    <x v="44"/>
    <n v="317"/>
    <n v="431"/>
    <s v="Store0"/>
    <s v="Credit Card"/>
    <n v="313.99"/>
    <n v="4"/>
    <n v="92"/>
    <n v="0.26"/>
    <x v="3"/>
    <x v="2"/>
    <x v="6"/>
    <x v="1"/>
    <x v="0"/>
    <x v="0"/>
  </r>
  <r>
    <s v="Sale1648"/>
    <d v="2024-11-10T00:00:00"/>
    <s v="Cust1219"/>
    <x v="208"/>
    <n v="47"/>
    <x v="1"/>
    <s v="Phillipschester   "/>
    <x v="19"/>
    <s v="USA"/>
    <s v="Prod39"/>
    <s v="Portable Power Bank"/>
    <x v="1"/>
    <s v="Mobile"/>
    <x v="11"/>
    <n v="326"/>
    <n v="301"/>
    <s v="Store12"/>
    <s v="Credit Card"/>
    <n v="2280.0664000000002"/>
    <n v="4"/>
    <n v="722"/>
    <n v="0.15"/>
    <x v="0"/>
    <x v="9"/>
    <x v="18"/>
    <x v="2"/>
    <x v="0"/>
    <x v="0"/>
  </r>
  <r>
    <s v="Sale1649"/>
    <d v="2025-05-10T00:00:00"/>
    <s v="Cust1053"/>
    <x v="284"/>
    <n v="37"/>
    <x v="1"/>
    <s v="East Andrea"/>
    <x v="20"/>
    <s v="USA"/>
    <s v="Prod38"/>
    <s v="Sports Water Hydration Pack"/>
    <x v="0"/>
    <s v="Outdoor"/>
    <x v="48"/>
    <n v="136"/>
    <n v="394"/>
    <s v="Store9"/>
    <s v="Credit Card"/>
    <n v="196.67339999999999"/>
    <n v="1"/>
    <n v="229"/>
    <n v="0.21"/>
    <x v="2"/>
    <x v="0"/>
    <x v="11"/>
    <x v="1"/>
    <x v="0"/>
    <x v="0"/>
  </r>
  <r>
    <s v="Sale1650"/>
    <d v="2025-09-29T00:00:00"/>
    <s v="Cust1355"/>
    <x v="392"/>
    <n v="20"/>
    <x v="0"/>
    <s v="North Johnfurt"/>
    <x v="7"/>
    <s v="USA"/>
    <s v="Prod53"/>
    <s v="Men'S Track Pants"/>
    <x v="4"/>
    <s v="Bottoms"/>
    <x v="27"/>
    <n v="387"/>
    <n v="125"/>
    <s v="Store10"/>
    <s v="Paypal"/>
    <n v="719.27200000000005"/>
    <n v="1"/>
    <n v="899"/>
    <n v="0.14000000000000001"/>
    <x v="3"/>
    <x v="4"/>
    <x v="15"/>
    <x v="2"/>
    <x v="1"/>
    <x v="0"/>
  </r>
  <r>
    <s v="Sale1651"/>
    <d v="2024-03-28T00:00:00"/>
    <s v="Cust1384"/>
    <x v="302"/>
    <n v="52"/>
    <x v="1"/>
    <s v="North Michael"/>
    <x v="9"/>
    <s v="USA"/>
    <s v="Prod8"/>
    <s v="Wireless Bluetooth Earbuds"/>
    <x v="1"/>
    <s v="Audio"/>
    <x v="67"/>
    <n v="439"/>
    <n v="142"/>
    <s v="Store8"/>
    <s v="Credit Card"/>
    <n v="649.89"/>
    <n v="4"/>
    <n v="196"/>
    <n v="0.2"/>
    <x v="1"/>
    <x v="0"/>
    <x v="2"/>
    <x v="2"/>
    <x v="0"/>
    <x v="3"/>
  </r>
  <r>
    <s v="Sale1652"/>
    <d v="2024-08-28T00:00:00"/>
    <s v="Cust1426"/>
    <x v="436"/>
    <n v="28"/>
    <x v="0"/>
    <s v="Aguilarland"/>
    <x v="29"/>
    <s v="USA"/>
    <s v="Prod93"/>
    <s v="Usb-C Laptop Charger"/>
    <x v="1"/>
    <s v="Computer"/>
    <x v="47"/>
    <n v="378"/>
    <n v="485"/>
    <s v="Store15"/>
    <s v="Credit Card"/>
    <n v="454.01639999999998"/>
    <n v="3"/>
    <n v="199"/>
    <n v="0.17"/>
    <x v="0"/>
    <x v="6"/>
    <x v="10"/>
    <x v="1"/>
    <x v="1"/>
    <x v="1"/>
  </r>
  <r>
    <s v="Sale1653"/>
    <d v="2024-06-23T00:00:00"/>
    <s v="Cust1160"/>
    <x v="316"/>
    <n v="41"/>
    <x v="1"/>
    <s v="New Juliemouth"/>
    <x v="29"/>
    <s v="USA"/>
    <s v="Prod22"/>
    <s v="Carbon Fiber Tennis Racket"/>
    <x v="0"/>
    <s v="Equipment"/>
    <x v="62"/>
    <n v="485"/>
    <n v="432"/>
    <s v="Store14"/>
    <s v="Credit Card"/>
    <n v="1367.1368"/>
    <n v="2"/>
    <n v="834"/>
    <n v="0.24"/>
    <x v="2"/>
    <x v="3"/>
    <x v="7"/>
    <x v="0"/>
    <x v="0"/>
    <x v="1"/>
  </r>
  <r>
    <s v="Sale1654"/>
    <d v="2024-04-13T00:00:00"/>
    <s v="Cust1484"/>
    <x v="212"/>
    <n v="32"/>
    <x v="0"/>
    <s v="West Markton"/>
    <x v="43"/>
    <s v="USA"/>
    <s v="Prod75"/>
    <s v="Women'S Ankle Boots"/>
    <x v="4"/>
    <s v="Footwear"/>
    <x v="28"/>
    <n v="158"/>
    <n v="82"/>
    <s v="Store0"/>
    <s v="Credit Card"/>
    <n v="581.58360000000005"/>
    <n v="1"/>
    <n v="676"/>
    <n v="0.18"/>
    <x v="3"/>
    <x v="2"/>
    <x v="6"/>
    <x v="1"/>
    <x v="0"/>
    <x v="3"/>
  </r>
  <r>
    <s v="Sale1655"/>
    <d v="2025-02-20T00:00:00"/>
    <s v="Cust1032"/>
    <x v="324"/>
    <n v="48"/>
    <x v="1"/>
    <s v="Fostermouth"/>
    <x v="28"/>
    <s v="USA"/>
    <s v="Prod60"/>
    <s v="Luxury Perfume Spray"/>
    <x v="2"/>
    <s v="Fragrance"/>
    <x v="17"/>
    <n v="483"/>
    <n v="444"/>
    <s v="Store9"/>
    <s v="Credit Card"/>
    <n v="1253.0011999999999"/>
    <n v="2"/>
    <n v="666"/>
    <n v="0.14000000000000001"/>
    <x v="2"/>
    <x v="0"/>
    <x v="11"/>
    <x v="1"/>
    <x v="0"/>
    <x v="0"/>
  </r>
  <r>
    <s v="Sale1656"/>
    <d v="2025-03-19T00:00:00"/>
    <s v="Cust1460"/>
    <x v="482"/>
    <n v="35"/>
    <x v="0"/>
    <s v="Hughesview"/>
    <x v="9"/>
    <s v="USA"/>
    <s v="Prod15"/>
    <s v="4K Home Projector"/>
    <x v="1"/>
    <s v="Appliances"/>
    <x v="5"/>
    <n v="465"/>
    <n v="301"/>
    <s v="Store4"/>
    <s v="Cod"/>
    <n v="1017.7704"/>
    <n v="3"/>
    <n v="471"/>
    <n v="0.06"/>
    <x v="2"/>
    <x v="0"/>
    <x v="5"/>
    <x v="2"/>
    <x v="0"/>
    <x v="0"/>
  </r>
  <r>
    <s v="Sale1657"/>
    <d v="2023-11-07T00:00:00"/>
    <s v="Cust1119"/>
    <x v="96"/>
    <n v="40"/>
    <x v="0"/>
    <s v="North Edwardton"/>
    <x v="3"/>
    <s v="USA"/>
    <s v="Prod8"/>
    <s v="Wireless Bluetooth Earbuds"/>
    <x v="1"/>
    <s v="Audio"/>
    <x v="67"/>
    <n v="439"/>
    <n v="142"/>
    <s v="Store3"/>
    <s v="Cod"/>
    <n v="1666.95"/>
    <n v="4"/>
    <n v="556"/>
    <n v="0.28000000000000003"/>
    <x v="0"/>
    <x v="0"/>
    <x v="0"/>
    <x v="0"/>
    <x v="0"/>
    <x v="3"/>
  </r>
  <r>
    <s v="Sale1658"/>
    <d v="2023-12-22T00:00:00"/>
    <s v="Cust1035"/>
    <x v="66"/>
    <n v="52"/>
    <x v="0"/>
    <s v="Robertberg"/>
    <x v="16"/>
    <s v="USA"/>
    <s v="Prod95"/>
    <s v="Sports Stopwatch Basic"/>
    <x v="0"/>
    <s v="Accessories"/>
    <x v="98"/>
    <n v="61"/>
    <n v="75"/>
    <s v="Store14"/>
    <s v="Credit Card"/>
    <n v="188.78960000000001"/>
    <n v="2"/>
    <n v="100"/>
    <n v="0.25"/>
    <x v="2"/>
    <x v="3"/>
    <x v="7"/>
    <x v="0"/>
    <x v="0"/>
    <x v="2"/>
  </r>
  <r>
    <s v="Sale1659"/>
    <d v="2024-02-15T00:00:00"/>
    <s v="Cust1050"/>
    <x v="272"/>
    <n v="61"/>
    <x v="1"/>
    <s v="Gregoryview"/>
    <x v="49"/>
    <s v="USA"/>
    <s v="Prod98"/>
    <s v="Portable Bluetooth Speaker"/>
    <x v="1"/>
    <s v="Audio"/>
    <x v="24"/>
    <n v="432"/>
    <n v="73"/>
    <s v="Store18"/>
    <s v="Cod"/>
    <n v="2797.8164999999999"/>
    <n v="3"/>
    <n v="982"/>
    <n v="0.06"/>
    <x v="3"/>
    <x v="8"/>
    <x v="14"/>
    <x v="1"/>
    <x v="0"/>
    <x v="0"/>
  </r>
  <r>
    <s v="Sale1660"/>
    <d v="2024-01-19T00:00:00"/>
    <s v="Cust1327"/>
    <x v="77"/>
    <n v="62"/>
    <x v="1"/>
    <s v="Kellybury"/>
    <x v="14"/>
    <s v="USA"/>
    <s v="Prod10"/>
    <s v="Ceramic Kitchen Bowl Set"/>
    <x v="3"/>
    <s v="Kitchen"/>
    <x v="31"/>
    <n v="299"/>
    <n v="308"/>
    <s v="Store16"/>
    <s v="Cod"/>
    <n v="1544.9434000000001"/>
    <n v="2"/>
    <n v="849"/>
    <n v="0.05"/>
    <x v="1"/>
    <x v="5"/>
    <x v="9"/>
    <x v="1"/>
    <x v="0"/>
    <x v="3"/>
  </r>
  <r>
    <s v="Sale1661"/>
    <d v="2023-10-31T00:00:00"/>
    <s v="Cust1375"/>
    <x v="444"/>
    <n v="26"/>
    <x v="0"/>
    <s v="Port Richardshire"/>
    <x v="46"/>
    <s v="USA"/>
    <s v="Prod96"/>
    <s v="Women'S Formal Blazer"/>
    <x v="4"/>
    <s v="Outerwear"/>
    <x v="99"/>
    <n v="358"/>
    <n v="143"/>
    <s v="Store10"/>
    <s v="Paypal"/>
    <n v="1746.96"/>
    <n v="3"/>
    <n v="582"/>
    <n v="0.09"/>
    <x v="3"/>
    <x v="4"/>
    <x v="15"/>
    <x v="2"/>
    <x v="1"/>
    <x v="1"/>
  </r>
  <r>
    <s v="Sale1662"/>
    <d v="2024-02-19T00:00:00"/>
    <s v="Cust1171"/>
    <x v="119"/>
    <n v="44"/>
    <x v="1"/>
    <s v="Morrisburgh"/>
    <x v="30"/>
    <s v="USA"/>
    <s v="Prod49"/>
    <s v="Men'S Roll-On Perfume"/>
    <x v="2"/>
    <s v="Fragrance"/>
    <x v="2"/>
    <n v="43"/>
    <n v="267"/>
    <s v="Store17"/>
    <s v="Cod"/>
    <n v="1321.5336"/>
    <n v="2"/>
    <n v="869"/>
    <n v="0"/>
    <x v="0"/>
    <x v="1"/>
    <x v="1"/>
    <x v="1"/>
    <x v="0"/>
    <x v="1"/>
  </r>
  <r>
    <s v="Sale1663"/>
    <d v="2024-05-28T00:00:00"/>
    <s v="Cust1021"/>
    <x v="458"/>
    <n v="36"/>
    <x v="1"/>
    <s v="Smithburgh"/>
    <x v="15"/>
    <s v="USA"/>
    <s v="Prod54"/>
    <s v="Sports Stopwatch Pro"/>
    <x v="0"/>
    <s v="Accessories"/>
    <x v="59"/>
    <n v="435"/>
    <n v="185"/>
    <s v="Store4"/>
    <s v="Cod"/>
    <n v="60.392200000000003"/>
    <n v="1"/>
    <n v="62"/>
    <n v="0.24"/>
    <x v="2"/>
    <x v="0"/>
    <x v="5"/>
    <x v="2"/>
    <x v="0"/>
    <x v="0"/>
  </r>
  <r>
    <s v="Sale1664"/>
    <d v="2025-05-21T00:00:00"/>
    <s v="Cust1152"/>
    <x v="7"/>
    <n v="41"/>
    <x v="1"/>
    <s v="Jaredville"/>
    <x v="6"/>
    <s v="USA"/>
    <s v="Prod39"/>
    <s v="Portable Power Bank"/>
    <x v="1"/>
    <s v="Mobile"/>
    <x v="11"/>
    <n v="326"/>
    <n v="301"/>
    <s v="Store14"/>
    <s v="Cod"/>
    <n v="990.6336"/>
    <n v="3"/>
    <n v="344"/>
    <n v="0.03"/>
    <x v="2"/>
    <x v="3"/>
    <x v="7"/>
    <x v="0"/>
    <x v="0"/>
    <x v="1"/>
  </r>
  <r>
    <s v="Sale1665"/>
    <d v="2024-01-02T00:00:00"/>
    <s v="Cust1303"/>
    <x v="76"/>
    <n v="23"/>
    <x v="1"/>
    <s v="East Johntown"/>
    <x v="37"/>
    <s v="USA"/>
    <s v="Prod24"/>
    <s v="Foldable Camping Chair"/>
    <x v="0"/>
    <s v="Outdoor"/>
    <x v="10"/>
    <n v="166"/>
    <n v="340"/>
    <s v="Store12"/>
    <s v="Credit Card"/>
    <n v="813.46889999999996"/>
    <n v="3"/>
    <n v="305"/>
    <n v="0.04"/>
    <x v="0"/>
    <x v="9"/>
    <x v="18"/>
    <x v="2"/>
    <x v="1"/>
    <x v="1"/>
  </r>
  <r>
    <s v="Sale1666"/>
    <d v="2024-01-05T00:00:00"/>
    <s v="Cust1365"/>
    <x v="315"/>
    <n v="63"/>
    <x v="1"/>
    <s v="Kellyside"/>
    <x v="41"/>
    <s v="USA"/>
    <s v="Prod27"/>
    <s v="Decorative Floor Vase"/>
    <x v="3"/>
    <s v="Decor"/>
    <x v="16"/>
    <n v="317"/>
    <n v="378"/>
    <s v="Store9"/>
    <s v="Paypal"/>
    <n v="825.02639999999997"/>
    <n v="4"/>
    <n v="208"/>
    <n v="0.11"/>
    <x v="2"/>
    <x v="0"/>
    <x v="11"/>
    <x v="1"/>
    <x v="0"/>
    <x v="1"/>
  </r>
  <r>
    <s v="Sale1667"/>
    <d v="2025-07-22T00:00:00"/>
    <s v="Cust1312"/>
    <x v="211"/>
    <n v="47"/>
    <x v="1"/>
    <s v="Brianchester"/>
    <x v="37"/>
    <s v="USA"/>
    <s v="Prod86"/>
    <s v="Kitchen Cutting Board"/>
    <x v="3"/>
    <s v="Kitchen"/>
    <x v="56"/>
    <n v="176"/>
    <n v="82"/>
    <s v="Store1"/>
    <s v="Cod"/>
    <n v="103.56480000000001"/>
    <n v="1"/>
    <n v="119"/>
    <n v="0.01"/>
    <x v="0"/>
    <x v="4"/>
    <x v="8"/>
    <x v="1"/>
    <x v="0"/>
    <x v="2"/>
  </r>
  <r>
    <s v="Sale1668"/>
    <d v="2025-07-05T00:00:00"/>
    <s v="Cust1321"/>
    <x v="83"/>
    <n v="21"/>
    <x v="1"/>
    <s v="Lake Alice"/>
    <x v="3"/>
    <s v="USA"/>
    <s v="Prod44"/>
    <s v="Adjustable Jump Rope"/>
    <x v="0"/>
    <s v="Fitness"/>
    <x v="38"/>
    <n v="167"/>
    <n v="316"/>
    <s v="Store9"/>
    <s v="Cod"/>
    <n v="2976.6039999999998"/>
    <n v="4"/>
    <n v="792"/>
    <n v="0.13"/>
    <x v="2"/>
    <x v="0"/>
    <x v="11"/>
    <x v="1"/>
    <x v="1"/>
    <x v="3"/>
  </r>
  <r>
    <s v="Sale1669"/>
    <d v="2025-07-24T00:00:00"/>
    <s v="Cust1052"/>
    <x v="404"/>
    <n v="55"/>
    <x v="0"/>
    <s v="South Timtown"/>
    <x v="46"/>
    <s v="USA"/>
    <s v="Prod14"/>
    <s v="Decorative Wall Mirror"/>
    <x v="3"/>
    <s v="Decor"/>
    <x v="66"/>
    <n v="48"/>
    <n v="439"/>
    <s v="Store2"/>
    <s v="Credit Card"/>
    <n v="638.88440000000003"/>
    <n v="2"/>
    <n v="415"/>
    <n v="0.06"/>
    <x v="2"/>
    <x v="0"/>
    <x v="17"/>
    <x v="0"/>
    <x v="0"/>
    <x v="3"/>
  </r>
  <r>
    <s v="Sale1670"/>
    <d v="2024-04-03T00:00:00"/>
    <s v="Cust1478"/>
    <x v="150"/>
    <n v="59"/>
    <x v="0"/>
    <s v="West Sarah"/>
    <x v="34"/>
    <s v="USA"/>
    <s v="Prod38"/>
    <s v="Sports Water Hydration Pack"/>
    <x v="0"/>
    <s v="Outdoor"/>
    <x v="48"/>
    <n v="136"/>
    <n v="394"/>
    <s v="Store12"/>
    <s v="Paypal"/>
    <n v="1383.5663999999999"/>
    <n v="2"/>
    <n v="961"/>
    <n v="0.23"/>
    <x v="0"/>
    <x v="9"/>
    <x v="18"/>
    <x v="2"/>
    <x v="0"/>
    <x v="0"/>
  </r>
  <r>
    <s v="Sale1671"/>
    <d v="2025-01-11T00:00:00"/>
    <s v="Cust1212"/>
    <x v="312"/>
    <n v="63"/>
    <x v="1"/>
    <s v="Lyonsfort"/>
    <x v="7"/>
    <s v="USA"/>
    <s v="Prod50"/>
    <s v="Boxing Hand Wraps"/>
    <x v="0"/>
    <s v="Fitness"/>
    <x v="57"/>
    <n v="190"/>
    <n v="260"/>
    <s v="Store4"/>
    <s v="Paypal"/>
    <n v="3094.2208000000001"/>
    <n v="4"/>
    <n v="943"/>
    <n v="0.28000000000000003"/>
    <x v="2"/>
    <x v="0"/>
    <x v="5"/>
    <x v="2"/>
    <x v="0"/>
    <x v="1"/>
  </r>
  <r>
    <s v="Sale1672"/>
    <d v="2024-09-26T00:00:00"/>
    <s v="Cust1213"/>
    <x v="26"/>
    <n v="42"/>
    <x v="1"/>
    <s v="West Markport"/>
    <x v="16"/>
    <s v="USA"/>
    <s v="Prod3"/>
    <s v="Men'S Running Jacket"/>
    <x v="4"/>
    <s v="Outerwear"/>
    <x v="58"/>
    <n v="365"/>
    <n v="452"/>
    <s v="Store13"/>
    <s v="Cod"/>
    <n v="614.51080000000002"/>
    <n v="1"/>
    <n v="830"/>
    <n v="0.18"/>
    <x v="3"/>
    <x v="7"/>
    <x v="13"/>
    <x v="1"/>
    <x v="0"/>
    <x v="1"/>
  </r>
  <r>
    <s v="Sale1673"/>
    <d v="2024-12-11T00:00:00"/>
    <s v="Cust1353"/>
    <x v="354"/>
    <n v="56"/>
    <x v="1"/>
    <s v="Westbury"/>
    <x v="47"/>
    <s v="USA"/>
    <s v="Prod67"/>
    <s v="Smart Led Light Strip"/>
    <x v="1"/>
    <s v="Accessories"/>
    <x v="22"/>
    <n v="349"/>
    <n v="476"/>
    <s v="Store17"/>
    <s v="Credit Card"/>
    <n v="617.66549999999995"/>
    <n v="1"/>
    <n v="763"/>
    <n v="0.26"/>
    <x v="0"/>
    <x v="1"/>
    <x v="1"/>
    <x v="1"/>
    <x v="0"/>
    <x v="1"/>
  </r>
  <r>
    <s v="Sale1674"/>
    <d v="2025-07-01T00:00:00"/>
    <s v="Cust1343"/>
    <x v="109"/>
    <n v="38"/>
    <x v="0"/>
    <s v="Cartershire"/>
    <x v="45"/>
    <s v="USA"/>
    <s v="Prod74"/>
    <s v="Bluetooth Car Audio System"/>
    <x v="1"/>
    <s v="Audio"/>
    <x v="1"/>
    <n v="404"/>
    <n v="159"/>
    <s v="Store18"/>
    <s v="Cod"/>
    <n v="705.93359999999996"/>
    <n v="2"/>
    <n v="464"/>
    <n v="0.19"/>
    <x v="3"/>
    <x v="8"/>
    <x v="14"/>
    <x v="1"/>
    <x v="0"/>
    <x v="3"/>
  </r>
  <r>
    <s v="Sale1675"/>
    <d v="2025-07-13T00:00:00"/>
    <s v="Cust1016"/>
    <x v="6"/>
    <n v="24"/>
    <x v="1"/>
    <s v="South Christopher"/>
    <x v="2"/>
    <s v="USA"/>
    <s v="Prod64"/>
    <s v="Matte Lipstick Set"/>
    <x v="2"/>
    <s v="Makeup"/>
    <x v="91"/>
    <n v="299"/>
    <n v="118"/>
    <s v="Store18"/>
    <s v="Paypal"/>
    <n v="540.42079999999999"/>
    <n v="1"/>
    <n v="711"/>
    <n v="0.24"/>
    <x v="3"/>
    <x v="8"/>
    <x v="14"/>
    <x v="1"/>
    <x v="1"/>
    <x v="3"/>
  </r>
  <r>
    <s v="Sale1676"/>
    <d v="2024-12-30T00:00:00"/>
    <s v="Cust1251"/>
    <x v="242"/>
    <n v="64"/>
    <x v="0"/>
    <s v="Port Coreyfort"/>
    <x v="4"/>
    <s v="USA"/>
    <s v="Prod45"/>
    <s v="High-Grip Football"/>
    <x v="0"/>
    <s v="Team Sports"/>
    <x v="49"/>
    <n v="319"/>
    <n v="114"/>
    <s v="Store14"/>
    <s v="Paypal"/>
    <n v="1654.7328"/>
    <n v="2"/>
    <n v="985"/>
    <n v="0.24"/>
    <x v="2"/>
    <x v="3"/>
    <x v="7"/>
    <x v="0"/>
    <x v="0"/>
    <x v="2"/>
  </r>
  <r>
    <s v="Sale1677"/>
    <d v="2025-04-12T00:00:00"/>
    <s v="Cust1343"/>
    <x v="109"/>
    <n v="38"/>
    <x v="0"/>
    <s v="Cartershire"/>
    <x v="45"/>
    <s v="USA"/>
    <s v="Prod38"/>
    <s v="Sports Water Hydration Pack"/>
    <x v="0"/>
    <s v="Outdoor"/>
    <x v="48"/>
    <n v="136"/>
    <n v="394"/>
    <s v="Store12"/>
    <s v="Cod"/>
    <n v="19.871600000000001"/>
    <n v="1"/>
    <n v="21"/>
    <n v="0.16"/>
    <x v="0"/>
    <x v="9"/>
    <x v="18"/>
    <x v="2"/>
    <x v="0"/>
    <x v="3"/>
  </r>
  <r>
    <s v="Sale1678"/>
    <d v="2025-01-22T00:00:00"/>
    <s v="Cust1106"/>
    <x v="474"/>
    <n v="53"/>
    <x v="1"/>
    <s v="East Linda"/>
    <x v="5"/>
    <s v="USA"/>
    <s v="Prod98"/>
    <s v="Portable Bluetooth Speaker"/>
    <x v="1"/>
    <s v="Audio"/>
    <x v="24"/>
    <n v="432"/>
    <n v="73"/>
    <s v="Store8"/>
    <s v="Credit Card"/>
    <n v="288.14519999999999"/>
    <n v="1"/>
    <n v="343"/>
    <n v="0.06"/>
    <x v="1"/>
    <x v="0"/>
    <x v="2"/>
    <x v="2"/>
    <x v="0"/>
    <x v="3"/>
  </r>
  <r>
    <s v="Sale1679"/>
    <d v="2023-11-07T00:00:00"/>
    <s v="Cust1247"/>
    <x v="398"/>
    <n v="32"/>
    <x v="0"/>
    <s v="Mikehaven"/>
    <x v="21"/>
    <s v="USA"/>
    <s v="Prod20"/>
    <s v="Outdoor Sports Water Bottle"/>
    <x v="0"/>
    <s v="Accessories"/>
    <x v="42"/>
    <n v="132"/>
    <n v="275"/>
    <s v="Store18"/>
    <s v="Cod"/>
    <n v="238.9716"/>
    <n v="3"/>
    <n v="95"/>
    <n v="0.16"/>
    <x v="3"/>
    <x v="8"/>
    <x v="14"/>
    <x v="1"/>
    <x v="0"/>
    <x v="1"/>
  </r>
  <r>
    <s v="Sale1680"/>
    <d v="2025-05-13T00:00:00"/>
    <s v="Cust1018"/>
    <x v="454"/>
    <n v="43"/>
    <x v="0"/>
    <s v="South William"/>
    <x v="32"/>
    <s v="USA"/>
    <s v="Prod69"/>
    <s v="Men'S Sports Shorts"/>
    <x v="4"/>
    <s v="Bottoms"/>
    <x v="20"/>
    <n v="218"/>
    <n v="224"/>
    <s v="Store19"/>
    <s v="Paypal"/>
    <n v="217.26060000000001"/>
    <n v="3"/>
    <n v="75"/>
    <n v="0.16"/>
    <x v="3"/>
    <x v="0"/>
    <x v="12"/>
    <x v="2"/>
    <x v="0"/>
    <x v="4"/>
  </r>
  <r>
    <s v="Sale1681"/>
    <d v="2023-12-08T00:00:00"/>
    <s v="Cust1136"/>
    <x v="199"/>
    <n v="29"/>
    <x v="0"/>
    <s v="New Jeffrey"/>
    <x v="48"/>
    <s v="USA"/>
    <s v="Prod37"/>
    <s v="Men'S Casual Sneakers"/>
    <x v="4"/>
    <s v="Footwear"/>
    <x v="92"/>
    <n v="353"/>
    <n v="214"/>
    <s v="Store15"/>
    <s v="Cod"/>
    <n v="837.4212"/>
    <n v="3"/>
    <n v="282"/>
    <n v="0.03"/>
    <x v="0"/>
    <x v="6"/>
    <x v="10"/>
    <x v="1"/>
    <x v="1"/>
    <x v="2"/>
  </r>
  <r>
    <s v="Sale1682"/>
    <d v="2025-01-07T00:00:00"/>
    <s v="Cust1236"/>
    <x v="469"/>
    <n v="42"/>
    <x v="1"/>
    <s v="North Larryport"/>
    <x v="45"/>
    <s v="USA"/>
    <s v="Prod71"/>
    <s v="Hair Repair Oil Treatment"/>
    <x v="2"/>
    <s v="Haircare"/>
    <x v="51"/>
    <n v="214"/>
    <n v="383"/>
    <s v="Store18"/>
    <s v="Paypal"/>
    <n v="2439.2984000000001"/>
    <n v="4"/>
    <n v="622"/>
    <n v="0.01"/>
    <x v="3"/>
    <x v="8"/>
    <x v="14"/>
    <x v="1"/>
    <x v="0"/>
    <x v="3"/>
  </r>
  <r>
    <s v="Sale1683"/>
    <d v="2024-07-02T00:00:00"/>
    <s v="Cust1102"/>
    <x v="256"/>
    <n v="34"/>
    <x v="1"/>
    <s v="Port Joshuachester"/>
    <x v="2"/>
    <s v="USA"/>
    <s v="Prod37"/>
    <s v="Men'S Casual Sneakers"/>
    <x v="4"/>
    <s v="Footwear"/>
    <x v="92"/>
    <n v="353"/>
    <n v="214"/>
    <s v="Store7"/>
    <s v="Cod"/>
    <n v="111.1434"/>
    <n v="2"/>
    <n v="78"/>
    <n v="0.02"/>
    <x v="2"/>
    <x v="0"/>
    <x v="4"/>
    <x v="2"/>
    <x v="0"/>
    <x v="3"/>
  </r>
  <r>
    <s v="Sale1684"/>
    <d v="2025-07-07T00:00:00"/>
    <s v="Cust1012"/>
    <x v="171"/>
    <n v="55"/>
    <x v="1"/>
    <s v="North Kathryn"/>
    <x v="32"/>
    <s v="USA"/>
    <s v="Prod62"/>
    <s v="Laptop Cooling Pad"/>
    <x v="1"/>
    <s v="Computer"/>
    <x v="85"/>
    <n v="86"/>
    <n v="222"/>
    <s v="Store13"/>
    <s v="Cod"/>
    <n v="2083.8663999999999"/>
    <n v="4"/>
    <n v="677"/>
    <n v="0.28999999999999998"/>
    <x v="3"/>
    <x v="7"/>
    <x v="13"/>
    <x v="1"/>
    <x v="0"/>
    <x v="1"/>
  </r>
  <r>
    <s v="Sale1685"/>
    <d v="2024-06-03T00:00:00"/>
    <s v="Cust1486"/>
    <x v="369"/>
    <n v="22"/>
    <x v="1"/>
    <s v="Lake April"/>
    <x v="1"/>
    <s v="USA"/>
    <s v="Prod31"/>
    <s v="Basketball"/>
    <x v="0"/>
    <s v="Team Sports"/>
    <x v="45"/>
    <n v="204"/>
    <n v="281"/>
    <s v="Store1"/>
    <s v="Paypal"/>
    <n v="1802.1120000000001"/>
    <n v="2"/>
    <n v="939"/>
    <n v="0.23"/>
    <x v="0"/>
    <x v="4"/>
    <x v="8"/>
    <x v="1"/>
    <x v="1"/>
    <x v="3"/>
  </r>
  <r>
    <s v="Sale1686"/>
    <d v="2025-04-14T00:00:00"/>
    <s v="Cust1355"/>
    <x v="392"/>
    <n v="20"/>
    <x v="0"/>
    <s v="North Johnfurt"/>
    <x v="7"/>
    <s v="USA"/>
    <s v="Prod13"/>
    <s v="Usb-C Fast Charger"/>
    <x v="1"/>
    <s v="Accessories"/>
    <x v="26"/>
    <n v="242"/>
    <n v="453"/>
    <s v="Store14"/>
    <s v="Credit Card"/>
    <n v="1701.7506000000001"/>
    <n v="2"/>
    <n v="859"/>
    <n v="0.04"/>
    <x v="2"/>
    <x v="3"/>
    <x v="7"/>
    <x v="0"/>
    <x v="1"/>
    <x v="0"/>
  </r>
  <r>
    <s v="Sale1687"/>
    <d v="2024-03-12T00:00:00"/>
    <s v="Cust1057"/>
    <x v="331"/>
    <n v="43"/>
    <x v="1"/>
    <s v="Morrisbury"/>
    <x v="5"/>
    <s v="USA"/>
    <s v="Prod27"/>
    <s v="Decorative Floor Vase"/>
    <x v="3"/>
    <s v="Decor"/>
    <x v="16"/>
    <n v="317"/>
    <n v="378"/>
    <s v="Store14"/>
    <s v="Paypal"/>
    <n v="1554.5838000000001"/>
    <n v="3"/>
    <n v="673"/>
    <n v="0.01"/>
    <x v="2"/>
    <x v="3"/>
    <x v="7"/>
    <x v="0"/>
    <x v="0"/>
    <x v="1"/>
  </r>
  <r>
    <s v="Sale1688"/>
    <d v="2024-05-08T00:00:00"/>
    <s v="Cust1206"/>
    <x v="269"/>
    <n v="26"/>
    <x v="1"/>
    <s v="Brownshire"/>
    <x v="3"/>
    <s v="USA"/>
    <s v="Prod56"/>
    <s v="Premium Blanket Throw"/>
    <x v="3"/>
    <s v="Decor"/>
    <x v="6"/>
    <n v="461"/>
    <n v="190"/>
    <s v="Store18"/>
    <s v="Paypal"/>
    <n v="53.817999999999998"/>
    <n v="1"/>
    <n v="76"/>
    <n v="0.23"/>
    <x v="3"/>
    <x v="8"/>
    <x v="14"/>
    <x v="1"/>
    <x v="1"/>
    <x v="2"/>
  </r>
  <r>
    <s v="Sale1689"/>
    <d v="2024-09-01T00:00:00"/>
    <s v="Cust1034"/>
    <x v="246"/>
    <n v="27"/>
    <x v="1"/>
    <s v="West Richard"/>
    <x v="33"/>
    <s v="USA"/>
    <s v="Prod17"/>
    <s v="Soccer Training Cone Set"/>
    <x v="0"/>
    <s v="Accessories"/>
    <x v="53"/>
    <n v="145"/>
    <n v="367"/>
    <s v="Store15"/>
    <s v="Cod"/>
    <n v="2671.74"/>
    <n v="4"/>
    <n v="742"/>
    <n v="0.28999999999999998"/>
    <x v="0"/>
    <x v="6"/>
    <x v="10"/>
    <x v="1"/>
    <x v="1"/>
    <x v="1"/>
  </r>
  <r>
    <s v="Sale1690"/>
    <d v="2024-06-02T00:00:00"/>
    <s v="Cust1072"/>
    <x v="39"/>
    <n v="39"/>
    <x v="1"/>
    <s v="Olsonhaven"/>
    <x v="9"/>
    <s v="USA"/>
    <s v="Prod30"/>
    <s v="Stainless Steel Cutlery Set"/>
    <x v="3"/>
    <s v="Kitchen"/>
    <x v="37"/>
    <n v="20"/>
    <n v="57"/>
    <s v="Store7"/>
    <s v="Paypal"/>
    <n v="497.16419999999999"/>
    <n v="1"/>
    <n v="637"/>
    <n v="0.1"/>
    <x v="2"/>
    <x v="0"/>
    <x v="4"/>
    <x v="2"/>
    <x v="0"/>
    <x v="0"/>
  </r>
  <r>
    <s v="Sale1691"/>
    <d v="2023-10-31T00:00:00"/>
    <s v="Cust1391"/>
    <x v="275"/>
    <n v="40"/>
    <x v="1"/>
    <s v="Dawnstad"/>
    <x v="47"/>
    <s v="USA"/>
    <s v="Prod6"/>
    <s v="Herbal Face Moisturizer"/>
    <x v="2"/>
    <s v="Skincare"/>
    <x v="96"/>
    <n v="313"/>
    <n v="350"/>
    <s v="Store17"/>
    <s v="Credit Card"/>
    <n v="605.76"/>
    <n v="1"/>
    <n v="631"/>
    <n v="0.22"/>
    <x v="0"/>
    <x v="1"/>
    <x v="1"/>
    <x v="1"/>
    <x v="0"/>
    <x v="3"/>
  </r>
  <r>
    <s v="Sale1692"/>
    <d v="2025-09-16T00:00:00"/>
    <s v="Cust1393"/>
    <x v="483"/>
    <n v="46"/>
    <x v="0"/>
    <s v="Stewartchester"/>
    <x v="39"/>
    <s v="USA"/>
    <s v="Prod80"/>
    <s v="Wall-Mounted Spice Rack"/>
    <x v="3"/>
    <s v="Kitchen"/>
    <x v="61"/>
    <n v="143"/>
    <n v="58"/>
    <s v="Store3"/>
    <s v="Cod"/>
    <n v="3502.9688000000001"/>
    <n v="4"/>
    <n v="984"/>
    <n v="0.04"/>
    <x v="0"/>
    <x v="0"/>
    <x v="0"/>
    <x v="0"/>
    <x v="0"/>
    <x v="3"/>
  </r>
  <r>
    <s v="Sale1693"/>
    <d v="2024-03-02T00:00:00"/>
    <s v="Cust1054"/>
    <x v="75"/>
    <n v="24"/>
    <x v="0"/>
    <s v="Christopherland"/>
    <x v="15"/>
    <s v="USA"/>
    <s v="Prod55"/>
    <s v="Ceramic Plant Pot"/>
    <x v="3"/>
    <s v="Decor"/>
    <x v="76"/>
    <n v="82"/>
    <n v="275"/>
    <s v="Store11"/>
    <s v="Credit Card"/>
    <n v="271.17919999999998"/>
    <n v="4"/>
    <n v="74"/>
    <n v="0.11"/>
    <x v="2"/>
    <x v="10"/>
    <x v="19"/>
    <x v="2"/>
    <x v="1"/>
    <x v="1"/>
  </r>
  <r>
    <s v="Sale1694"/>
    <d v="2024-07-17T00:00:00"/>
    <s v="Cust1433"/>
    <x v="206"/>
    <n v="51"/>
    <x v="1"/>
    <s v="Williamsberg"/>
    <x v="14"/>
    <s v="USA"/>
    <s v="Prod11"/>
    <s v="Hd Smart Tv Stick"/>
    <x v="1"/>
    <s v="Accessories"/>
    <x v="75"/>
    <n v="449"/>
    <n v="275"/>
    <s v="Store7"/>
    <s v="Credit Card"/>
    <n v="263.04629999999997"/>
    <n v="3"/>
    <n v="111"/>
    <n v="0.08"/>
    <x v="2"/>
    <x v="0"/>
    <x v="4"/>
    <x v="2"/>
    <x v="0"/>
    <x v="2"/>
  </r>
  <r>
    <s v="Sale1695"/>
    <d v="2025-07-12T00:00:00"/>
    <s v="Cust1083"/>
    <x v="191"/>
    <n v="48"/>
    <x v="1"/>
    <s v="Nicholastown"/>
    <x v="36"/>
    <s v="USA"/>
    <s v="Prod10"/>
    <s v="Ceramic Kitchen Bowl Set"/>
    <x v="3"/>
    <s v="Kitchen"/>
    <x v="31"/>
    <n v="299"/>
    <n v="308"/>
    <s v="Store7"/>
    <s v="Cod"/>
    <n v="52.150799999999997"/>
    <n v="1"/>
    <n v="67"/>
    <n v="0.21"/>
    <x v="2"/>
    <x v="0"/>
    <x v="4"/>
    <x v="2"/>
    <x v="0"/>
    <x v="3"/>
  </r>
  <r>
    <s v="Sale1696"/>
    <d v="2024-08-11T00:00:00"/>
    <s v="Cust1417"/>
    <x v="221"/>
    <n v="64"/>
    <x v="1"/>
    <s v="Kimburgh"/>
    <x v="29"/>
    <s v="USA"/>
    <s v="Prod67"/>
    <s v="Smart Led Light Strip"/>
    <x v="1"/>
    <s v="Accessories"/>
    <x v="22"/>
    <n v="349"/>
    <n v="476"/>
    <s v="Store18"/>
    <s v="Paypal"/>
    <n v="843.02359999999999"/>
    <n v="1"/>
    <n v="980"/>
    <n v="0.22"/>
    <x v="3"/>
    <x v="8"/>
    <x v="14"/>
    <x v="1"/>
    <x v="0"/>
    <x v="3"/>
  </r>
  <r>
    <s v="Sale1697"/>
    <d v="2024-01-31T00:00:00"/>
    <s v="Cust1037"/>
    <x v="64"/>
    <n v="27"/>
    <x v="1"/>
    <s v="Brendastad"/>
    <x v="34"/>
    <s v="USA"/>
    <s v="Prod18"/>
    <s v="Women'S Denim Jeans"/>
    <x v="4"/>
    <s v="Bottoms"/>
    <x v="97"/>
    <n v="317"/>
    <n v="343"/>
    <s v="Store18"/>
    <s v="Paypal"/>
    <n v="223.51599999999999"/>
    <n v="1"/>
    <n v="235"/>
    <n v="0.14000000000000001"/>
    <x v="3"/>
    <x v="8"/>
    <x v="14"/>
    <x v="1"/>
    <x v="1"/>
    <x v="4"/>
  </r>
  <r>
    <s v="Sale1698"/>
    <d v="2024-09-07T00:00:00"/>
    <s v="Cust1416"/>
    <x v="51"/>
    <n v="46"/>
    <x v="0"/>
    <s v="Marthaborough"/>
    <x v="18"/>
    <s v="USA"/>
    <s v="Prod0"/>
    <s v="Brother Laser Printer"/>
    <x v="1"/>
    <s v="Computer"/>
    <x v="90"/>
    <n v="112"/>
    <n v="416"/>
    <s v="Store15"/>
    <s v="Paypal"/>
    <n v="1124.3964000000001"/>
    <n v="3"/>
    <n v="407"/>
    <n v="0.05"/>
    <x v="0"/>
    <x v="6"/>
    <x v="10"/>
    <x v="1"/>
    <x v="0"/>
    <x v="1"/>
  </r>
  <r>
    <s v="Sale1699"/>
    <d v="2025-01-18T00:00:00"/>
    <s v="Cust1068"/>
    <x v="126"/>
    <n v="24"/>
    <x v="1"/>
    <s v="West Johnchester"/>
    <x v="30"/>
    <s v="USA"/>
    <s v="Prod27"/>
    <s v="Decorative Floor Vase"/>
    <x v="3"/>
    <s v="Decor"/>
    <x v="16"/>
    <n v="317"/>
    <n v="378"/>
    <s v="Store14"/>
    <s v="Cod"/>
    <n v="1618.6016"/>
    <n v="4"/>
    <n v="460"/>
    <n v="0.08"/>
    <x v="2"/>
    <x v="3"/>
    <x v="7"/>
    <x v="0"/>
    <x v="1"/>
    <x v="2"/>
  </r>
  <r>
    <s v="Sale1700"/>
    <d v="2024-02-11T00:00:00"/>
    <s v="Cust1147"/>
    <x v="345"/>
    <n v="49"/>
    <x v="1"/>
    <s v="Lake Nathanfort"/>
    <x v="41"/>
    <s v="USA"/>
    <s v="Prod93"/>
    <s v="Usb-C Laptop Charger"/>
    <x v="1"/>
    <s v="Computer"/>
    <x v="47"/>
    <n v="378"/>
    <n v="485"/>
    <s v="Store4"/>
    <s v="Paypal"/>
    <n v="1759.434"/>
    <n v="3"/>
    <n v="707"/>
    <n v="0.12"/>
    <x v="2"/>
    <x v="0"/>
    <x v="5"/>
    <x v="2"/>
    <x v="0"/>
    <x v="1"/>
  </r>
  <r>
    <s v="Sale1701"/>
    <d v="2025-06-11T00:00:00"/>
    <s v="Cust1462"/>
    <x v="151"/>
    <n v="34"/>
    <x v="1"/>
    <s v="Burkefurt"/>
    <x v="35"/>
    <s v="USA"/>
    <s v="Prod91"/>
    <s v="Women'S High Heels"/>
    <x v="4"/>
    <s v="Footwear"/>
    <x v="52"/>
    <n v="438"/>
    <n v="496"/>
    <s v="Store19"/>
    <s v="Cod"/>
    <n v="2190.1320000000001"/>
    <n v="3"/>
    <n v="811"/>
    <n v="0.17"/>
    <x v="3"/>
    <x v="0"/>
    <x v="12"/>
    <x v="2"/>
    <x v="0"/>
    <x v="2"/>
  </r>
  <r>
    <s v="Sale1702"/>
    <d v="2023-12-08T00:00:00"/>
    <s v="Cust1217"/>
    <x v="476"/>
    <n v="42"/>
    <x v="0"/>
    <s v="North Christinemouth"/>
    <x v="6"/>
    <s v="USA"/>
    <s v="Prod37"/>
    <s v="Men'S Casual Sneakers"/>
    <x v="4"/>
    <s v="Footwear"/>
    <x v="92"/>
    <n v="353"/>
    <n v="214"/>
    <s v="Store7"/>
    <s v="Paypal"/>
    <n v="1892.7167999999999"/>
    <n v="2"/>
    <n v="986"/>
    <n v="0.1"/>
    <x v="2"/>
    <x v="0"/>
    <x v="4"/>
    <x v="2"/>
    <x v="0"/>
    <x v="2"/>
  </r>
  <r>
    <s v="Sale1703"/>
    <d v="2024-08-17T00:00:00"/>
    <s v="Cust1187"/>
    <x v="8"/>
    <n v="60"/>
    <x v="1"/>
    <s v="Lake Blaketon"/>
    <x v="4"/>
    <s v="USA"/>
    <s v="Prod33"/>
    <s v="Modern Wall Clock"/>
    <x v="3"/>
    <s v="Decor"/>
    <x v="9"/>
    <n v="180"/>
    <n v="305"/>
    <s v="Store14"/>
    <s v="Credit Card"/>
    <n v="178.51400000000001"/>
    <n v="1"/>
    <n v="255"/>
    <n v="0.04"/>
    <x v="2"/>
    <x v="3"/>
    <x v="7"/>
    <x v="0"/>
    <x v="0"/>
    <x v="1"/>
  </r>
  <r>
    <s v="Sale1704"/>
    <d v="2025-02-05T00:00:00"/>
    <s v="Cust1095"/>
    <x v="50"/>
    <n v="62"/>
    <x v="1"/>
    <s v="West Bobbyshire"/>
    <x v="14"/>
    <s v="USA"/>
    <s v="Prod19"/>
    <s v="Knee Support Brace"/>
    <x v="0"/>
    <s v="Equipment"/>
    <x v="46"/>
    <n v="21"/>
    <n v="65"/>
    <s v="Store8"/>
    <s v="Paypal"/>
    <n v="152.0343"/>
    <n v="1"/>
    <n v="154"/>
    <n v="0.3"/>
    <x v="1"/>
    <x v="0"/>
    <x v="2"/>
    <x v="2"/>
    <x v="0"/>
    <x v="1"/>
  </r>
  <r>
    <s v="Sale1705"/>
    <d v="2025-03-18T00:00:00"/>
    <s v="Cust1253"/>
    <x v="72"/>
    <n v="32"/>
    <x v="0"/>
    <s v="New Maria"/>
    <x v="18"/>
    <s v="USA"/>
    <s v="Prod43"/>
    <s v="Usb External Hard Drive"/>
    <x v="1"/>
    <s v="Computer"/>
    <x v="19"/>
    <n v="253"/>
    <n v="266"/>
    <s v="Store18"/>
    <s v="Credit Card"/>
    <n v="2282.2626"/>
    <n v="3"/>
    <n v="963"/>
    <n v="0.01"/>
    <x v="3"/>
    <x v="8"/>
    <x v="14"/>
    <x v="1"/>
    <x v="0"/>
    <x v="3"/>
  </r>
  <r>
    <s v="Sale1706"/>
    <d v="2024-03-26T00:00:00"/>
    <s v="Cust1057"/>
    <x v="331"/>
    <n v="43"/>
    <x v="1"/>
    <s v="Morrisbury"/>
    <x v="5"/>
    <s v="USA"/>
    <s v="Prod44"/>
    <s v="Adjustable Jump Rope"/>
    <x v="0"/>
    <s v="Fitness"/>
    <x v="38"/>
    <n v="167"/>
    <n v="316"/>
    <s v="Store8"/>
    <s v="Credit Card"/>
    <n v="1990.0350000000001"/>
    <n v="3"/>
    <n v="884"/>
    <n v="0.21"/>
    <x v="1"/>
    <x v="0"/>
    <x v="2"/>
    <x v="2"/>
    <x v="0"/>
    <x v="1"/>
  </r>
  <r>
    <s v="Sale1707"/>
    <d v="2025-05-01T00:00:00"/>
    <s v="Cust1437"/>
    <x v="167"/>
    <n v="47"/>
    <x v="1"/>
    <s v="East Davidmouth"/>
    <x v="21"/>
    <s v="USA"/>
    <s v="Prod67"/>
    <s v="Smart Led Light Strip"/>
    <x v="1"/>
    <s v="Accessories"/>
    <x v="22"/>
    <n v="349"/>
    <n v="476"/>
    <s v="Store10"/>
    <s v="Paypal"/>
    <n v="1366.8979999999999"/>
    <n v="4"/>
    <n v="360"/>
    <n v="0.25"/>
    <x v="3"/>
    <x v="4"/>
    <x v="15"/>
    <x v="2"/>
    <x v="0"/>
    <x v="1"/>
  </r>
  <r>
    <s v="Sale1708"/>
    <d v="2025-02-27T00:00:00"/>
    <s v="Cust1051"/>
    <x v="368"/>
    <n v="23"/>
    <x v="1"/>
    <s v="New Julia"/>
    <x v="35"/>
    <s v="USA"/>
    <s v="Prod50"/>
    <s v="Boxing Hand Wraps"/>
    <x v="0"/>
    <s v="Fitness"/>
    <x v="57"/>
    <n v="190"/>
    <n v="260"/>
    <s v="Store4"/>
    <s v="Credit Card"/>
    <n v="1885.5162"/>
    <n v="3"/>
    <n v="766"/>
    <n v="0.05"/>
    <x v="2"/>
    <x v="0"/>
    <x v="5"/>
    <x v="2"/>
    <x v="1"/>
    <x v="0"/>
  </r>
  <r>
    <s v="Sale1709"/>
    <d v="2024-07-19T00:00:00"/>
    <s v="Cust1223"/>
    <x v="305"/>
    <n v="50"/>
    <x v="0"/>
    <s v="East Jeremy"/>
    <x v="9"/>
    <s v="USA"/>
    <s v="Prod56"/>
    <s v="Premium Blanket Throw"/>
    <x v="3"/>
    <s v="Decor"/>
    <x v="6"/>
    <n v="461"/>
    <n v="190"/>
    <s v="Store18"/>
    <s v="Paypal"/>
    <n v="571.33180000000004"/>
    <n v="1"/>
    <n v="772"/>
    <n v="0.18"/>
    <x v="3"/>
    <x v="8"/>
    <x v="14"/>
    <x v="1"/>
    <x v="0"/>
    <x v="1"/>
  </r>
  <r>
    <s v="Sale1710"/>
    <d v="2024-01-01T00:00:00"/>
    <s v="Cust1277"/>
    <x v="106"/>
    <n v="22"/>
    <x v="1"/>
    <s v="Lake Nicole"/>
    <x v="44"/>
    <s v="USA"/>
    <s v="Prod19"/>
    <s v="Knee Support Brace"/>
    <x v="0"/>
    <s v="Equipment"/>
    <x v="46"/>
    <n v="21"/>
    <n v="65"/>
    <s v="Store5"/>
    <s v="Cod"/>
    <n v="240.44820000000001"/>
    <n v="3"/>
    <n v="108"/>
    <n v="0.26"/>
    <x v="0"/>
    <x v="0"/>
    <x v="3"/>
    <x v="0"/>
    <x v="1"/>
    <x v="1"/>
  </r>
  <r>
    <s v="Sale1711"/>
    <d v="2024-01-25T00:00:00"/>
    <s v="Cust1218"/>
    <x v="34"/>
    <n v="46"/>
    <x v="0"/>
    <s v="Edwardland"/>
    <x v="24"/>
    <s v="USA"/>
    <s v="Prod79"/>
    <s v="Decorative Lamp Shade"/>
    <x v="3"/>
    <s v="Lighting"/>
    <x v="29"/>
    <n v="229"/>
    <n v="469"/>
    <s v="Store6"/>
    <s v="Paypal"/>
    <n v="502.53"/>
    <n v="1"/>
    <n v="503"/>
    <n v="0.26"/>
    <x v="3"/>
    <x v="0"/>
    <x v="16"/>
    <x v="2"/>
    <x v="0"/>
    <x v="1"/>
  </r>
  <r>
    <s v="Sale1712"/>
    <d v="2024-09-13T00:00:00"/>
    <s v="Cust1076"/>
    <x v="135"/>
    <n v="37"/>
    <x v="0"/>
    <s v="Rodrigueztown"/>
    <x v="15"/>
    <s v="USA"/>
    <s v="Prod1"/>
    <s v="Men'S Graphic T-Shirt"/>
    <x v="4"/>
    <s v="Tops"/>
    <x v="55"/>
    <n v="343"/>
    <n v="181"/>
    <s v="Store16"/>
    <s v="Cod"/>
    <n v="905.16560000000004"/>
    <n v="2"/>
    <n v="509"/>
    <n v="0"/>
    <x v="1"/>
    <x v="5"/>
    <x v="9"/>
    <x v="1"/>
    <x v="0"/>
    <x v="0"/>
  </r>
  <r>
    <s v="Sale1713"/>
    <d v="2024-10-07T00:00:00"/>
    <s v="Cust1468"/>
    <x v="227"/>
    <n v="45"/>
    <x v="0"/>
    <s v="Bergermouth"/>
    <x v="1"/>
    <s v="USA"/>
    <s v="Prod74"/>
    <s v="Bluetooth Car Audio System"/>
    <x v="1"/>
    <s v="Audio"/>
    <x v="1"/>
    <n v="404"/>
    <n v="159"/>
    <s v="Store3"/>
    <s v="Paypal"/>
    <n v="364.08"/>
    <n v="1"/>
    <n v="492"/>
    <n v="0.11"/>
    <x v="0"/>
    <x v="0"/>
    <x v="0"/>
    <x v="0"/>
    <x v="0"/>
    <x v="3"/>
  </r>
  <r>
    <s v="Sale1714"/>
    <d v="2024-02-25T00:00:00"/>
    <s v="Cust1485"/>
    <x v="143"/>
    <n v="46"/>
    <x v="1"/>
    <s v="East Dillonview"/>
    <x v="45"/>
    <s v="USA"/>
    <s v="Prod37"/>
    <s v="Men'S Casual Sneakers"/>
    <x v="4"/>
    <s v="Footwear"/>
    <x v="92"/>
    <n v="353"/>
    <n v="214"/>
    <s v="Store14"/>
    <s v="Credit Card"/>
    <n v="2925.7312000000002"/>
    <n v="4"/>
    <n v="746"/>
    <n v="0.26"/>
    <x v="2"/>
    <x v="3"/>
    <x v="7"/>
    <x v="0"/>
    <x v="0"/>
    <x v="3"/>
  </r>
  <r>
    <s v="Sale1715"/>
    <d v="2025-06-15T00:00:00"/>
    <s v="Cust1433"/>
    <x v="206"/>
    <n v="51"/>
    <x v="1"/>
    <s v="Williamsberg"/>
    <x v="14"/>
    <s v="USA"/>
    <s v="Prod12"/>
    <s v="Hair Strengthening Shampoo"/>
    <x v="2"/>
    <s v="Haircare"/>
    <x v="21"/>
    <n v="116"/>
    <n v="460"/>
    <s v="Store1"/>
    <s v="Credit Card"/>
    <n v="111.1636"/>
    <n v="1"/>
    <n v="121"/>
    <n v="0.02"/>
    <x v="0"/>
    <x v="4"/>
    <x v="8"/>
    <x v="1"/>
    <x v="0"/>
    <x v="2"/>
  </r>
  <r>
    <s v="Sale1716"/>
    <d v="2024-04-12T00:00:00"/>
    <s v="Cust1399"/>
    <x v="121"/>
    <n v="27"/>
    <x v="0"/>
    <s v="New Edward"/>
    <x v="17"/>
    <s v="USA"/>
    <s v="Prod77"/>
    <s v="Wifi Mesh Router"/>
    <x v="1"/>
    <s v="Appliances"/>
    <x v="25"/>
    <n v="481"/>
    <n v="104"/>
    <s v="Store18"/>
    <s v="Cod"/>
    <n v="97.000200000000007"/>
    <n v="2"/>
    <n v="68"/>
    <n v="0.08"/>
    <x v="3"/>
    <x v="8"/>
    <x v="14"/>
    <x v="1"/>
    <x v="1"/>
    <x v="3"/>
  </r>
  <r>
    <s v="Sale1717"/>
    <d v="2023-12-05T00:00:00"/>
    <s v="Cust1062"/>
    <x v="334"/>
    <n v="50"/>
    <x v="0"/>
    <s v="Stevensonton"/>
    <x v="23"/>
    <s v="USA"/>
    <s v="Prod22"/>
    <s v="Carbon Fiber Tennis Racket"/>
    <x v="0"/>
    <s v="Equipment"/>
    <x v="62"/>
    <n v="485"/>
    <n v="432"/>
    <s v="Store18"/>
    <s v="Paypal"/>
    <n v="1492.9516000000001"/>
    <n v="2"/>
    <n v="762"/>
    <n v="0.28999999999999998"/>
    <x v="3"/>
    <x v="8"/>
    <x v="14"/>
    <x v="1"/>
    <x v="0"/>
    <x v="3"/>
  </r>
  <r>
    <s v="Sale1718"/>
    <d v="2023-12-01T00:00:00"/>
    <s v="Cust1066"/>
    <x v="148"/>
    <n v="27"/>
    <x v="1"/>
    <s v="South Aaronside"/>
    <x v="21"/>
    <s v="USA"/>
    <s v="Prod78"/>
    <s v="Essential Oil Diffuser"/>
    <x v="3"/>
    <s v="Decor"/>
    <x v="36"/>
    <n v="325"/>
    <n v="400"/>
    <s v="Store3"/>
    <s v="Cod"/>
    <n v="1136.0935999999999"/>
    <n v="4"/>
    <n v="346"/>
    <n v="0.02"/>
    <x v="0"/>
    <x v="0"/>
    <x v="0"/>
    <x v="0"/>
    <x v="1"/>
    <x v="2"/>
  </r>
  <r>
    <s v="Sale1719"/>
    <d v="2025-02-14T00:00:00"/>
    <s v="Cust1007"/>
    <x v="68"/>
    <n v="29"/>
    <x v="1"/>
    <s v="West Pamelafurt"/>
    <x v="35"/>
    <s v="USA"/>
    <s v="Prod55"/>
    <s v="Ceramic Plant Pot"/>
    <x v="3"/>
    <s v="Decor"/>
    <x v="76"/>
    <n v="82"/>
    <n v="275"/>
    <s v="Store12"/>
    <s v="Paypal"/>
    <n v="727.81799999999998"/>
    <n v="1"/>
    <n v="846"/>
    <n v="0.18"/>
    <x v="0"/>
    <x v="9"/>
    <x v="18"/>
    <x v="2"/>
    <x v="1"/>
    <x v="3"/>
  </r>
  <r>
    <s v="Sale1720"/>
    <d v="2024-11-28T00:00:00"/>
    <s v="Cust1432"/>
    <x v="448"/>
    <n v="37"/>
    <x v="0"/>
    <s v="Phyllisport"/>
    <x v="19"/>
    <s v="USA"/>
    <s v="Prod0"/>
    <s v="Brother Laser Printer"/>
    <x v="1"/>
    <s v="Computer"/>
    <x v="90"/>
    <n v="112"/>
    <n v="416"/>
    <s v="Store19"/>
    <s v="Paypal"/>
    <n v="413.07299999999998"/>
    <n v="1"/>
    <n v="459"/>
    <n v="0.14000000000000001"/>
    <x v="3"/>
    <x v="0"/>
    <x v="12"/>
    <x v="2"/>
    <x v="0"/>
    <x v="3"/>
  </r>
  <r>
    <s v="Sale1721"/>
    <d v="2025-03-20T00:00:00"/>
    <s v="Cust1289"/>
    <x v="484"/>
    <n v="45"/>
    <x v="0"/>
    <s v="North Brookestad"/>
    <x v="31"/>
    <s v="USA"/>
    <s v="Prod43"/>
    <s v="Usb External Hard Drive"/>
    <x v="1"/>
    <s v="Computer"/>
    <x v="19"/>
    <n v="253"/>
    <n v="266"/>
    <s v="Store7"/>
    <s v="Credit Card"/>
    <n v="922.9692"/>
    <n v="2"/>
    <n v="537"/>
    <n v="0.1"/>
    <x v="2"/>
    <x v="0"/>
    <x v="4"/>
    <x v="2"/>
    <x v="0"/>
    <x v="3"/>
  </r>
  <r>
    <s v="Sale1722"/>
    <d v="2025-02-21T00:00:00"/>
    <s v="Cust1420"/>
    <x v="47"/>
    <n v="60"/>
    <x v="0"/>
    <s v="New Benjamin"/>
    <x v="29"/>
    <s v="USA"/>
    <s v="Prod58"/>
    <s v="Womens Cotton Scarf"/>
    <x v="4"/>
    <s v="Accessories"/>
    <x v="87"/>
    <n v="114"/>
    <n v="485"/>
    <s v="Store0"/>
    <s v="Paypal"/>
    <n v="336.45780000000002"/>
    <n v="3"/>
    <n v="130"/>
    <n v="0.14000000000000001"/>
    <x v="3"/>
    <x v="2"/>
    <x v="6"/>
    <x v="1"/>
    <x v="0"/>
    <x v="3"/>
  </r>
  <r>
    <s v="Sale1723"/>
    <d v="2025-03-22T00:00:00"/>
    <s v="Cust1496"/>
    <x v="110"/>
    <n v="56"/>
    <x v="0"/>
    <s v="North Seanfurt"/>
    <x v="31"/>
    <s v="USA"/>
    <s v="Prod89"/>
    <s v="Face Foundation Kit"/>
    <x v="2"/>
    <s v="Makeup"/>
    <x v="41"/>
    <n v="183"/>
    <n v="457"/>
    <s v="Store12"/>
    <s v="Credit Card"/>
    <n v="2798.4132"/>
    <n v="4"/>
    <n v="707"/>
    <n v="0.14000000000000001"/>
    <x v="0"/>
    <x v="9"/>
    <x v="18"/>
    <x v="2"/>
    <x v="0"/>
    <x v="3"/>
  </r>
  <r>
    <s v="Sale1724"/>
    <d v="2025-01-28T00:00:00"/>
    <s v="Cust1392"/>
    <x v="420"/>
    <n v="46"/>
    <x v="0"/>
    <s v="Gutierrezstad"/>
    <x v="6"/>
    <s v="USA"/>
    <s v="Prod27"/>
    <s v="Decorative Floor Vase"/>
    <x v="3"/>
    <s v="Decor"/>
    <x v="16"/>
    <n v="317"/>
    <n v="378"/>
    <s v="Store3"/>
    <s v="Credit Card"/>
    <n v="1303.3905"/>
    <n v="3"/>
    <n v="523"/>
    <n v="0.01"/>
    <x v="0"/>
    <x v="0"/>
    <x v="0"/>
    <x v="0"/>
    <x v="0"/>
    <x v="0"/>
  </r>
  <r>
    <s v="Sale1725"/>
    <d v="2025-02-13T00:00:00"/>
    <s v="Cust1009"/>
    <x v="440"/>
    <n v="64"/>
    <x v="0"/>
    <s v="Melissashire"/>
    <x v="2"/>
    <s v="USA"/>
    <s v="Prod91"/>
    <s v="Women'S High Heels"/>
    <x v="4"/>
    <s v="Footwear"/>
    <x v="52"/>
    <n v="438"/>
    <n v="496"/>
    <s v="Store18"/>
    <s v="Cod"/>
    <n v="1113.8820000000001"/>
    <n v="3"/>
    <n v="482"/>
    <n v="0.17"/>
    <x v="3"/>
    <x v="8"/>
    <x v="14"/>
    <x v="1"/>
    <x v="0"/>
    <x v="1"/>
  </r>
  <r>
    <s v="Sale1726"/>
    <d v="2025-03-29T00:00:00"/>
    <s v="Cust1124"/>
    <x v="375"/>
    <n v="26"/>
    <x v="0"/>
    <s v="Wongberg"/>
    <x v="49"/>
    <s v="USA"/>
    <s v="Prod63"/>
    <s v="Organic Sunscreen Lotion"/>
    <x v="2"/>
    <s v="Skincare"/>
    <x v="81"/>
    <n v="267"/>
    <n v="458"/>
    <s v="Store5"/>
    <s v="Cod"/>
    <n v="2700.3312000000001"/>
    <n v="4"/>
    <n v="689"/>
    <n v="0.23"/>
    <x v="0"/>
    <x v="0"/>
    <x v="3"/>
    <x v="0"/>
    <x v="1"/>
    <x v="3"/>
  </r>
  <r>
    <s v="Sale1727"/>
    <d v="2023-10-15T00:00:00"/>
    <s v="Cust1023"/>
    <x v="192"/>
    <n v="52"/>
    <x v="1"/>
    <s v="Molinabury"/>
    <x v="47"/>
    <s v="USA"/>
    <s v="Prod12"/>
    <s v="Hair Strengthening Shampoo"/>
    <x v="2"/>
    <s v="Haircare"/>
    <x v="21"/>
    <n v="116"/>
    <n v="460"/>
    <s v="Store0"/>
    <s v="Cod"/>
    <n v="130.93199999999999"/>
    <n v="1"/>
    <n v="145"/>
    <n v="0.02"/>
    <x v="3"/>
    <x v="2"/>
    <x v="6"/>
    <x v="1"/>
    <x v="0"/>
    <x v="2"/>
  </r>
  <r>
    <s v="Sale1728"/>
    <d v="2024-09-12T00:00:00"/>
    <s v="Cust1052"/>
    <x v="404"/>
    <n v="55"/>
    <x v="0"/>
    <s v="South Timtown"/>
    <x v="46"/>
    <s v="USA"/>
    <s v="Prod31"/>
    <s v="Basketball"/>
    <x v="0"/>
    <s v="Team Sports"/>
    <x v="45"/>
    <n v="204"/>
    <n v="281"/>
    <s v="Store11"/>
    <s v="Paypal"/>
    <n v="2483.2800000000002"/>
    <n v="4"/>
    <n v="862"/>
    <n v="0.1"/>
    <x v="2"/>
    <x v="10"/>
    <x v="19"/>
    <x v="2"/>
    <x v="0"/>
    <x v="3"/>
  </r>
  <r>
    <s v="Sale1729"/>
    <d v="2024-01-05T00:00:00"/>
    <s v="Cust1292"/>
    <x v="402"/>
    <n v="30"/>
    <x v="0"/>
    <s v="Danielland"/>
    <x v="46"/>
    <s v="USA"/>
    <s v="Prod1"/>
    <s v="Men'S Graphic T-Shirt"/>
    <x v="4"/>
    <s v="Tops"/>
    <x v="55"/>
    <n v="343"/>
    <n v="181"/>
    <s v="Store14"/>
    <s v="Cod"/>
    <n v="514.3424"/>
    <n v="4"/>
    <n v="146"/>
    <n v="0.28000000000000003"/>
    <x v="2"/>
    <x v="3"/>
    <x v="7"/>
    <x v="0"/>
    <x v="0"/>
    <x v="2"/>
  </r>
  <r>
    <s v="Sale1730"/>
    <d v="2024-09-14T00:00:00"/>
    <s v="Cust1478"/>
    <x v="150"/>
    <n v="59"/>
    <x v="0"/>
    <s v="West Sarah"/>
    <x v="34"/>
    <s v="USA"/>
    <s v="Prod31"/>
    <s v="Basketball"/>
    <x v="0"/>
    <s v="Team Sports"/>
    <x v="45"/>
    <n v="204"/>
    <n v="281"/>
    <s v="Store18"/>
    <s v="Cod"/>
    <n v="973.02800000000002"/>
    <n v="2"/>
    <n v="695"/>
    <n v="0.12"/>
    <x v="3"/>
    <x v="8"/>
    <x v="14"/>
    <x v="1"/>
    <x v="0"/>
    <x v="0"/>
  </r>
  <r>
    <s v="Sale1731"/>
    <d v="2023-11-01T00:00:00"/>
    <s v="Cust1219"/>
    <x v="208"/>
    <n v="47"/>
    <x v="1"/>
    <s v="Phillipschester   "/>
    <x v="19"/>
    <s v="USA"/>
    <s v="Prod94"/>
    <s v="Vitamin E Body Lotion"/>
    <x v="2"/>
    <s v="Skincare"/>
    <x v="32"/>
    <n v="358"/>
    <n v="213"/>
    <s v="Store10"/>
    <s v="Paypal"/>
    <n v="1347.7384"/>
    <n v="2"/>
    <n v="887"/>
    <n v="0.3"/>
    <x v="3"/>
    <x v="4"/>
    <x v="15"/>
    <x v="2"/>
    <x v="0"/>
    <x v="0"/>
  </r>
  <r>
    <s v="Sale1732"/>
    <d v="2024-12-02T00:00:00"/>
    <s v="Cust1054"/>
    <x v="75"/>
    <n v="24"/>
    <x v="0"/>
    <s v="Christopherland"/>
    <x v="15"/>
    <s v="USA"/>
    <s v="Prod66"/>
    <s v="Women'S Hair Dryer Brush"/>
    <x v="2"/>
    <s v="Haircare"/>
    <x v="73"/>
    <n v="340"/>
    <n v="177"/>
    <s v="Store18"/>
    <s v="Cod"/>
    <n v="1624.4892"/>
    <n v="2"/>
    <n v="864"/>
    <n v="0.24"/>
    <x v="3"/>
    <x v="8"/>
    <x v="14"/>
    <x v="1"/>
    <x v="1"/>
    <x v="1"/>
  </r>
  <r>
    <s v="Sale1733"/>
    <d v="2025-07-24T00:00:00"/>
    <s v="Cust1003"/>
    <x v="456"/>
    <n v="59"/>
    <x v="1"/>
    <s v="Thomastown"/>
    <x v="31"/>
    <s v="USA"/>
    <s v="Prod12"/>
    <s v="Hair Strengthening Shampoo"/>
    <x v="2"/>
    <s v="Haircare"/>
    <x v="21"/>
    <n v="116"/>
    <n v="460"/>
    <s v="Store9"/>
    <s v="Paypal"/>
    <n v="428.89699999999999"/>
    <n v="1"/>
    <n v="438"/>
    <n v="0.06"/>
    <x v="2"/>
    <x v="0"/>
    <x v="11"/>
    <x v="1"/>
    <x v="0"/>
    <x v="3"/>
  </r>
  <r>
    <s v="Sale1734"/>
    <d v="2025-07-05T00:00:00"/>
    <s v="Cust1202"/>
    <x v="347"/>
    <n v="37"/>
    <x v="1"/>
    <s v="Clarkeside"/>
    <x v="32"/>
    <s v="USA"/>
    <s v="Prod36"/>
    <s v="Women'S Summer Dress"/>
    <x v="4"/>
    <s v="Tops"/>
    <x v="14"/>
    <n v="223"/>
    <n v="154"/>
    <s v="Store13"/>
    <s v="Credit Card"/>
    <n v="303.81139999999999"/>
    <n v="2"/>
    <n v="208"/>
    <n v="0.02"/>
    <x v="3"/>
    <x v="7"/>
    <x v="13"/>
    <x v="1"/>
    <x v="0"/>
    <x v="1"/>
  </r>
  <r>
    <s v="Sale1735"/>
    <d v="2024-07-09T00:00:00"/>
    <s v="Cust1054"/>
    <x v="75"/>
    <n v="24"/>
    <x v="0"/>
    <s v="Christopherland"/>
    <x v="15"/>
    <s v="USA"/>
    <s v="Prod93"/>
    <s v="Usb-C Laptop Charger"/>
    <x v="1"/>
    <s v="Computer"/>
    <x v="47"/>
    <n v="378"/>
    <n v="485"/>
    <s v="Store17"/>
    <s v="Credit Card"/>
    <n v="3237.0576000000001"/>
    <n v="4"/>
    <n v="826"/>
    <n v="0.27"/>
    <x v="0"/>
    <x v="1"/>
    <x v="1"/>
    <x v="1"/>
    <x v="1"/>
    <x v="1"/>
  </r>
  <r>
    <s v="Sale1736"/>
    <d v="2024-01-22T00:00:00"/>
    <s v="Cust1116"/>
    <x v="5"/>
    <n v="18"/>
    <x v="1"/>
    <s v="North Davidport"/>
    <x v="5"/>
    <s v="USA"/>
    <s v="Prod25"/>
    <s v="Women'S Scarf Set"/>
    <x v="4"/>
    <s v="Accessories"/>
    <x v="60"/>
    <n v="174"/>
    <n v="268"/>
    <s v="Store17"/>
    <s v="Paypal"/>
    <n v="2243.3928000000001"/>
    <n v="3"/>
    <n v="850"/>
    <n v="0.02"/>
    <x v="0"/>
    <x v="1"/>
    <x v="1"/>
    <x v="1"/>
    <x v="2"/>
    <x v="1"/>
  </r>
  <r>
    <s v="Sale1737"/>
    <d v="2024-01-23T00:00:00"/>
    <s v="Cust1344"/>
    <x v="33"/>
    <n v="39"/>
    <x v="0"/>
    <s v="West Victoriaborough"/>
    <x v="23"/>
    <s v="USA"/>
    <s v="Prod60"/>
    <s v="Luxury Perfume Spray"/>
    <x v="2"/>
    <s v="Fragrance"/>
    <x v="17"/>
    <n v="483"/>
    <n v="444"/>
    <s v="Store4"/>
    <s v="Credit Card"/>
    <n v="72.799599999999998"/>
    <n v="1"/>
    <n v="89"/>
    <n v="0.12"/>
    <x v="2"/>
    <x v="0"/>
    <x v="5"/>
    <x v="2"/>
    <x v="0"/>
    <x v="0"/>
  </r>
  <r>
    <s v="Sale1738"/>
    <d v="2024-08-22T00:00:00"/>
    <s v="Cust1191"/>
    <x v="225"/>
    <n v="29"/>
    <x v="1"/>
    <s v="Johnsonshire"/>
    <x v="31"/>
    <s v="USA"/>
    <s v="Prod78"/>
    <s v="Essential Oil Diffuser"/>
    <x v="3"/>
    <s v="Decor"/>
    <x v="36"/>
    <n v="325"/>
    <n v="400"/>
    <s v="Store4"/>
    <s v="Paypal"/>
    <n v="1744.8368"/>
    <n v="4"/>
    <n v="507"/>
    <n v="0.18"/>
    <x v="2"/>
    <x v="0"/>
    <x v="5"/>
    <x v="2"/>
    <x v="1"/>
    <x v="3"/>
  </r>
  <r>
    <s v="Sale1739"/>
    <d v="2025-08-18T00:00:00"/>
    <s v="Cust1316"/>
    <x v="213"/>
    <n v="34"/>
    <x v="0"/>
    <s v="Lake James"/>
    <x v="33"/>
    <s v="USA"/>
    <s v="Prod96"/>
    <s v="Women'S Formal Blazer"/>
    <x v="4"/>
    <s v="Outerwear"/>
    <x v="99"/>
    <n v="358"/>
    <n v="143"/>
    <s v="Store0"/>
    <s v="Credit Card"/>
    <n v="883.71659999999997"/>
    <n v="3"/>
    <n v="331"/>
    <n v="0.14000000000000001"/>
    <x v="3"/>
    <x v="2"/>
    <x v="6"/>
    <x v="1"/>
    <x v="0"/>
    <x v="0"/>
  </r>
  <r>
    <s v="Sale1740"/>
    <d v="2024-09-27T00:00:00"/>
    <s v="Cust1051"/>
    <x v="368"/>
    <n v="23"/>
    <x v="1"/>
    <s v="New Julia"/>
    <x v="35"/>
    <s v="USA"/>
    <s v="Prod37"/>
    <s v="Men'S Casual Sneakers"/>
    <x v="4"/>
    <s v="Footwear"/>
    <x v="92"/>
    <n v="353"/>
    <n v="214"/>
    <s v="Store19"/>
    <s v="Credit Card"/>
    <n v="1629.7616"/>
    <n v="4"/>
    <n v="443"/>
    <n v="0.11"/>
    <x v="3"/>
    <x v="0"/>
    <x v="12"/>
    <x v="2"/>
    <x v="1"/>
    <x v="0"/>
  </r>
  <r>
    <s v="Sale1741"/>
    <d v="2025-08-11T00:00:00"/>
    <s v="Cust1009"/>
    <x v="440"/>
    <n v="64"/>
    <x v="0"/>
    <s v="Melissashire"/>
    <x v="2"/>
    <s v="USA"/>
    <s v="Prod96"/>
    <s v="Women'S Formal Blazer"/>
    <x v="4"/>
    <s v="Outerwear"/>
    <x v="99"/>
    <n v="358"/>
    <n v="143"/>
    <s v="Store2"/>
    <s v="Paypal"/>
    <n v="1616.2152000000001"/>
    <n v="2"/>
    <n v="940"/>
    <n v="0.08"/>
    <x v="2"/>
    <x v="0"/>
    <x v="17"/>
    <x v="0"/>
    <x v="0"/>
    <x v="1"/>
  </r>
  <r>
    <s v="Sale1742"/>
    <d v="2024-09-21T00:00:00"/>
    <s v="Cust1293"/>
    <x v="144"/>
    <n v="56"/>
    <x v="1"/>
    <s v="North Daniel"/>
    <x v="38"/>
    <s v="USA"/>
    <s v="Prod73"/>
    <s v="Shin Guards – Adult"/>
    <x v="0"/>
    <s v="Team Sports"/>
    <x v="78"/>
    <n v="107"/>
    <n v="359"/>
    <s v="Store3"/>
    <s v="Credit Card"/>
    <n v="24.13"/>
    <n v="1"/>
    <n v="24"/>
    <n v="0.14000000000000001"/>
    <x v="0"/>
    <x v="0"/>
    <x v="0"/>
    <x v="0"/>
    <x v="0"/>
    <x v="1"/>
  </r>
  <r>
    <s v="Sale1743"/>
    <d v="2024-03-04T00:00:00"/>
    <s v="Cust1364"/>
    <x v="189"/>
    <n v="58"/>
    <x v="0"/>
    <s v="Lake Johnside"/>
    <x v="28"/>
    <s v="USA"/>
    <s v="Prod41"/>
    <s v="Yoga Exercise Mat"/>
    <x v="0"/>
    <s v="Fitness"/>
    <x v="89"/>
    <n v="313"/>
    <n v="369"/>
    <s v="Store3"/>
    <s v="Cod"/>
    <n v="510.22019999999998"/>
    <n v="3"/>
    <n v="240"/>
    <n v="0"/>
    <x v="0"/>
    <x v="0"/>
    <x v="0"/>
    <x v="0"/>
    <x v="0"/>
    <x v="3"/>
  </r>
  <r>
    <s v="Sale1744"/>
    <d v="2023-11-14T00:00:00"/>
    <s v="Cust1482"/>
    <x v="380"/>
    <n v="26"/>
    <x v="0"/>
    <s v="West Tylerfort"/>
    <x v="27"/>
    <s v="USA"/>
    <s v="Prod46"/>
    <s v="Men'S Winter Jacket"/>
    <x v="4"/>
    <s v="Outerwear"/>
    <x v="54"/>
    <n v="167"/>
    <n v="296"/>
    <s v="Store14"/>
    <s v="Credit Card"/>
    <n v="529.67700000000002"/>
    <n v="1"/>
    <n v="589"/>
    <n v="0.28999999999999998"/>
    <x v="2"/>
    <x v="3"/>
    <x v="7"/>
    <x v="0"/>
    <x v="1"/>
    <x v="1"/>
  </r>
  <r>
    <s v="Sale1745"/>
    <d v="2025-07-25T00:00:00"/>
    <s v="Cust1288"/>
    <x v="283"/>
    <n v="58"/>
    <x v="0"/>
    <s v="North Joseside"/>
    <x v="40"/>
    <s v="USA"/>
    <s v="Prod60"/>
    <s v="Luxury Perfume Spray"/>
    <x v="2"/>
    <s v="Fragrance"/>
    <x v="17"/>
    <n v="483"/>
    <n v="444"/>
    <s v="Store15"/>
    <s v="Credit Card"/>
    <n v="102.172"/>
    <n v="1"/>
    <n v="146"/>
    <n v="0.1"/>
    <x v="0"/>
    <x v="6"/>
    <x v="10"/>
    <x v="1"/>
    <x v="0"/>
    <x v="0"/>
  </r>
  <r>
    <s v="Sale1746"/>
    <d v="2024-10-08T00:00:00"/>
    <s v="Cust1101"/>
    <x v="209"/>
    <n v="29"/>
    <x v="0"/>
    <s v="Singletonmouth"/>
    <x v="39"/>
    <s v="USA"/>
    <s v="Prod70"/>
    <s v="Kitchen Storage Rack"/>
    <x v="3"/>
    <s v="Storage"/>
    <x v="7"/>
    <n v="138"/>
    <n v="89"/>
    <s v="Store4"/>
    <s v="Credit Card"/>
    <n v="2409.8216000000002"/>
    <n v="4"/>
    <n v="641"/>
    <n v="0.3"/>
    <x v="2"/>
    <x v="0"/>
    <x v="5"/>
    <x v="2"/>
    <x v="1"/>
    <x v="0"/>
  </r>
  <r>
    <s v="Sale1747"/>
    <d v="2025-05-15T00:00:00"/>
    <s v="Cust1042"/>
    <x v="228"/>
    <n v="19"/>
    <x v="0"/>
    <s v="Ryanburgh"/>
    <x v="40"/>
    <s v="USA"/>
    <s v="Prod64"/>
    <s v="Matte Lipstick Set"/>
    <x v="2"/>
    <s v="Makeup"/>
    <x v="91"/>
    <n v="299"/>
    <n v="118"/>
    <s v="Store11"/>
    <s v="Credit Card"/>
    <n v="1810.8324"/>
    <n v="3"/>
    <n v="774"/>
    <n v="0.06"/>
    <x v="2"/>
    <x v="10"/>
    <x v="19"/>
    <x v="2"/>
    <x v="1"/>
    <x v="1"/>
  </r>
  <r>
    <s v="Sale1748"/>
    <d v="2025-03-28T00:00:00"/>
    <s v="Cust1463"/>
    <x v="190"/>
    <n v="36"/>
    <x v="1"/>
    <s v="Port Anthony"/>
    <x v="40"/>
    <s v="USA"/>
    <s v="Prod31"/>
    <s v="Basketball"/>
    <x v="0"/>
    <s v="Team Sports"/>
    <x v="45"/>
    <n v="204"/>
    <n v="281"/>
    <s v="Store15"/>
    <s v="Cod"/>
    <n v="50.048000000000002"/>
    <n v="2"/>
    <n v="31"/>
    <n v="0.22"/>
    <x v="0"/>
    <x v="6"/>
    <x v="10"/>
    <x v="1"/>
    <x v="0"/>
    <x v="3"/>
  </r>
  <r>
    <s v="Sale1749"/>
    <d v="2025-07-04T00:00:00"/>
    <s v="Cust1373"/>
    <x v="140"/>
    <n v="37"/>
    <x v="1"/>
    <s v="Simpsonfort"/>
    <x v="17"/>
    <s v="USA"/>
    <s v="Prod82"/>
    <s v="Fitness Resistance Bands"/>
    <x v="0"/>
    <s v="Fitness"/>
    <x v="74"/>
    <n v="153"/>
    <n v="281"/>
    <s v="Store6"/>
    <s v="Credit Card"/>
    <n v="1276.6415999999999"/>
    <n v="4"/>
    <n v="389"/>
    <n v="0.2"/>
    <x v="3"/>
    <x v="0"/>
    <x v="16"/>
    <x v="2"/>
    <x v="0"/>
    <x v="0"/>
  </r>
  <r>
    <s v="Sale1750"/>
    <d v="2024-07-29T00:00:00"/>
    <s v="Cust1015"/>
    <x v="268"/>
    <n v="49"/>
    <x v="1"/>
    <s v="Lawsonhaven"/>
    <x v="7"/>
    <s v="USA"/>
    <s v="Prod64"/>
    <s v="Matte Lipstick Set"/>
    <x v="2"/>
    <s v="Makeup"/>
    <x v="91"/>
    <n v="299"/>
    <n v="118"/>
    <s v="Store15"/>
    <s v="Paypal"/>
    <n v="1418.3784000000001"/>
    <n v="3"/>
    <n v="543"/>
    <n v="0.18"/>
    <x v="0"/>
    <x v="6"/>
    <x v="10"/>
    <x v="1"/>
    <x v="0"/>
    <x v="1"/>
  </r>
  <r>
    <s v="Sale1751"/>
    <d v="2024-01-05T00:00:00"/>
    <s v="Cust1257"/>
    <x v="98"/>
    <n v="42"/>
    <x v="0"/>
    <s v="Karenmouth"/>
    <x v="43"/>
    <s v="USA"/>
    <s v="Prod97"/>
    <s v="Cricket Bat"/>
    <x v="0"/>
    <s v="Team Sports"/>
    <x v="0"/>
    <n v="246"/>
    <n v="471"/>
    <s v="Store19"/>
    <s v="Paypal"/>
    <n v="2031.7927999999999"/>
    <n v="4"/>
    <n v="715"/>
    <n v="0.13"/>
    <x v="3"/>
    <x v="0"/>
    <x v="12"/>
    <x v="2"/>
    <x v="0"/>
    <x v="2"/>
  </r>
  <r>
    <s v="Sale1752"/>
    <d v="2025-08-17T00:00:00"/>
    <s v="Cust1051"/>
    <x v="368"/>
    <n v="23"/>
    <x v="1"/>
    <s v="New Julia"/>
    <x v="35"/>
    <s v="USA"/>
    <s v="Prod12"/>
    <s v="Hair Strengthening Shampoo"/>
    <x v="2"/>
    <s v="Haircare"/>
    <x v="21"/>
    <n v="116"/>
    <n v="460"/>
    <s v="Store4"/>
    <s v="Cod"/>
    <n v="2407.0583999999999"/>
    <n v="4"/>
    <n v="676"/>
    <n v="0.28999999999999998"/>
    <x v="2"/>
    <x v="0"/>
    <x v="5"/>
    <x v="2"/>
    <x v="1"/>
    <x v="0"/>
  </r>
  <r>
    <s v="Sale1753"/>
    <d v="2024-05-13T00:00:00"/>
    <s v="Cust1089"/>
    <x v="267"/>
    <n v="43"/>
    <x v="0"/>
    <s v="New Gabrielleville"/>
    <x v="18"/>
    <s v="USA"/>
    <s v="Prod39"/>
    <s v="Portable Power Bank"/>
    <x v="1"/>
    <s v="Mobile"/>
    <x v="11"/>
    <n v="326"/>
    <n v="301"/>
    <s v="Store1"/>
    <s v="Credit Card"/>
    <n v="1058.1600000000001"/>
    <n v="4"/>
    <n v="353"/>
    <n v="0.11"/>
    <x v="0"/>
    <x v="4"/>
    <x v="8"/>
    <x v="1"/>
    <x v="0"/>
    <x v="1"/>
  </r>
  <r>
    <s v="Sale1754"/>
    <d v="2025-05-20T00:00:00"/>
    <s v="Cust1173"/>
    <x v="346"/>
    <n v="41"/>
    <x v="1"/>
    <s v="New William"/>
    <x v="9"/>
    <s v="USA"/>
    <s v="Prod11"/>
    <s v="Hd Smart Tv Stick"/>
    <x v="1"/>
    <s v="Accessories"/>
    <x v="75"/>
    <n v="449"/>
    <n v="275"/>
    <s v="Store12"/>
    <s v="Paypal"/>
    <n v="380.8458"/>
    <n v="1"/>
    <n v="470"/>
    <n v="0.25"/>
    <x v="0"/>
    <x v="9"/>
    <x v="18"/>
    <x v="2"/>
    <x v="0"/>
    <x v="1"/>
  </r>
  <r>
    <s v="Sale1755"/>
    <d v="2025-08-29T00:00:00"/>
    <s v="Cust1230"/>
    <x v="407"/>
    <n v="29"/>
    <x v="0"/>
    <s v="Aaronmouth"/>
    <x v="26"/>
    <s v="USA"/>
    <s v="Prod66"/>
    <s v="Women'S Hair Dryer Brush"/>
    <x v="2"/>
    <s v="Haircare"/>
    <x v="73"/>
    <n v="340"/>
    <n v="177"/>
    <s v="Store11"/>
    <s v="Credit Card"/>
    <n v="865.03629999999998"/>
    <n v="1"/>
    <n v="892"/>
    <n v="0.19"/>
    <x v="2"/>
    <x v="10"/>
    <x v="19"/>
    <x v="2"/>
    <x v="1"/>
    <x v="3"/>
  </r>
  <r>
    <s v="Sale1756"/>
    <d v="2024-04-08T00:00:00"/>
    <s v="Cust1348"/>
    <x v="14"/>
    <n v="55"/>
    <x v="0"/>
    <s v="Shannonview"/>
    <x v="2"/>
    <s v="USA"/>
    <s v="Prod89"/>
    <s v="Face Foundation Kit"/>
    <x v="2"/>
    <s v="Makeup"/>
    <x v="41"/>
    <n v="183"/>
    <n v="457"/>
    <s v="Store17"/>
    <s v="Cod"/>
    <n v="649.60500000000002"/>
    <n v="2"/>
    <n v="433"/>
    <n v="0.03"/>
    <x v="0"/>
    <x v="1"/>
    <x v="1"/>
    <x v="1"/>
    <x v="0"/>
    <x v="2"/>
  </r>
  <r>
    <s v="Sale1757"/>
    <d v="2024-03-04T00:00:00"/>
    <s v="Cust1012"/>
    <x v="171"/>
    <n v="55"/>
    <x v="1"/>
    <s v="North Kathryn"/>
    <x v="32"/>
    <s v="USA"/>
    <s v="Prod66"/>
    <s v="Women'S Hair Dryer Brush"/>
    <x v="2"/>
    <s v="Haircare"/>
    <x v="73"/>
    <n v="340"/>
    <n v="177"/>
    <s v="Store19"/>
    <s v="Cod"/>
    <n v="1748.5209"/>
    <n v="3"/>
    <n v="627"/>
    <n v="0.25"/>
    <x v="3"/>
    <x v="0"/>
    <x v="12"/>
    <x v="2"/>
    <x v="0"/>
    <x v="1"/>
  </r>
  <r>
    <s v="Sale1758"/>
    <d v="2025-09-16T00:00:00"/>
    <s v="Cust1076"/>
    <x v="135"/>
    <n v="37"/>
    <x v="0"/>
    <s v="Rodrigueztown"/>
    <x v="15"/>
    <s v="USA"/>
    <s v="Prod36"/>
    <s v="Women'S Summer Dress"/>
    <x v="4"/>
    <s v="Tops"/>
    <x v="14"/>
    <n v="223"/>
    <n v="154"/>
    <s v="Store0"/>
    <s v="Cod"/>
    <n v="609.45839999999998"/>
    <n v="2"/>
    <n v="324"/>
    <n v="7.0000000000000007E-2"/>
    <x v="3"/>
    <x v="2"/>
    <x v="6"/>
    <x v="1"/>
    <x v="0"/>
    <x v="0"/>
  </r>
  <r>
    <s v="Sale1759"/>
    <d v="2024-06-05T00:00:00"/>
    <s v="Cust1013"/>
    <x v="198"/>
    <n v="32"/>
    <x v="1"/>
    <s v="New Becky"/>
    <x v="10"/>
    <s v="USA"/>
    <s v="Prod14"/>
    <s v="Decorative Wall Mirror"/>
    <x v="3"/>
    <s v="Decor"/>
    <x v="66"/>
    <n v="48"/>
    <n v="439"/>
    <s v="Store17"/>
    <s v="Paypal"/>
    <n v="2922.2952"/>
    <n v="4"/>
    <n v="840"/>
    <n v="0.06"/>
    <x v="0"/>
    <x v="1"/>
    <x v="1"/>
    <x v="1"/>
    <x v="0"/>
    <x v="2"/>
  </r>
  <r>
    <s v="Sale1760"/>
    <d v="2024-04-20T00:00:00"/>
    <s v="Cust1156"/>
    <x v="306"/>
    <n v="46"/>
    <x v="0"/>
    <s v="East Peterbury"/>
    <x v="16"/>
    <s v="USA"/>
    <s v="Prod62"/>
    <s v="Laptop Cooling Pad"/>
    <x v="1"/>
    <s v="Computer"/>
    <x v="85"/>
    <n v="86"/>
    <n v="222"/>
    <s v="Store15"/>
    <s v="Credit Card"/>
    <n v="545.68079999999998"/>
    <n v="3"/>
    <n v="253"/>
    <n v="0.13"/>
    <x v="0"/>
    <x v="6"/>
    <x v="10"/>
    <x v="1"/>
    <x v="0"/>
    <x v="3"/>
  </r>
  <r>
    <s v="Sale1761"/>
    <d v="2024-10-16T00:00:00"/>
    <s v="Cust1255"/>
    <x v="57"/>
    <n v="21"/>
    <x v="0"/>
    <s v="Jasonton"/>
    <x v="31"/>
    <s v="USA"/>
    <s v="Prod79"/>
    <s v="Decorative Lamp Shade"/>
    <x v="3"/>
    <s v="Lighting"/>
    <x v="29"/>
    <n v="229"/>
    <n v="469"/>
    <s v="Store19"/>
    <s v="Credit Card"/>
    <n v="99.269199999999998"/>
    <n v="2"/>
    <n v="61"/>
    <n v="0.28000000000000003"/>
    <x v="3"/>
    <x v="0"/>
    <x v="12"/>
    <x v="2"/>
    <x v="1"/>
    <x v="0"/>
  </r>
  <r>
    <s v="Sale1762"/>
    <d v="2024-11-14T00:00:00"/>
    <s v="Cust1054"/>
    <x v="75"/>
    <n v="24"/>
    <x v="0"/>
    <s v="Christopherland"/>
    <x v="15"/>
    <s v="USA"/>
    <s v="Prod84"/>
    <s v="Wooden Bookshelf"/>
    <x v="3"/>
    <s v="Furniture"/>
    <x v="94"/>
    <n v="388"/>
    <n v="208"/>
    <s v="Store13"/>
    <s v="Credit Card"/>
    <n v="1025.8499999999999"/>
    <n v="4"/>
    <n v="342"/>
    <n v="0.18"/>
    <x v="3"/>
    <x v="7"/>
    <x v="13"/>
    <x v="1"/>
    <x v="1"/>
    <x v="1"/>
  </r>
  <r>
    <s v="Sale1763"/>
    <d v="2024-05-26T00:00:00"/>
    <s v="Cust1283"/>
    <x v="411"/>
    <n v="54"/>
    <x v="1"/>
    <s v="Garciaborough"/>
    <x v="0"/>
    <s v="USA"/>
    <s v="Prod22"/>
    <s v="Carbon Fiber Tennis Racket"/>
    <x v="0"/>
    <s v="Equipment"/>
    <x v="62"/>
    <n v="485"/>
    <n v="432"/>
    <s v="Store16"/>
    <s v="Paypal"/>
    <n v="1140.4559999999999"/>
    <n v="4"/>
    <n v="300"/>
    <n v="0.25"/>
    <x v="1"/>
    <x v="5"/>
    <x v="9"/>
    <x v="1"/>
    <x v="0"/>
    <x v="2"/>
  </r>
  <r>
    <s v="Sale1764"/>
    <d v="2025-02-17T00:00:00"/>
    <s v="Cust1115"/>
    <x v="70"/>
    <n v="53"/>
    <x v="1"/>
    <s v="North Curtischester"/>
    <x v="16"/>
    <s v="USA"/>
    <s v="Prod28"/>
    <s v="Sports Stopwatch Timer"/>
    <x v="0"/>
    <s v="Accessories"/>
    <x v="77"/>
    <n v="39"/>
    <n v="137"/>
    <s v="Store17"/>
    <s v="Cod"/>
    <n v="508.88639999999998"/>
    <n v="2"/>
    <n v="289"/>
    <n v="0.05"/>
    <x v="0"/>
    <x v="1"/>
    <x v="1"/>
    <x v="1"/>
    <x v="0"/>
    <x v="1"/>
  </r>
  <r>
    <s v="Sale1765"/>
    <d v="2025-02-07T00:00:00"/>
    <s v="Cust1045"/>
    <x v="442"/>
    <n v="54"/>
    <x v="0"/>
    <s v="North Johnview"/>
    <x v="28"/>
    <s v="USA"/>
    <s v="Prod25"/>
    <s v="Women'S Scarf Set"/>
    <x v="4"/>
    <s v="Accessories"/>
    <x v="60"/>
    <n v="174"/>
    <n v="268"/>
    <s v="Store0"/>
    <s v="Paypal"/>
    <n v="1181.7431999999999"/>
    <n v="2"/>
    <n v="597"/>
    <n v="0.12"/>
    <x v="3"/>
    <x v="2"/>
    <x v="6"/>
    <x v="1"/>
    <x v="0"/>
    <x v="0"/>
  </r>
  <r>
    <s v="Sale1766"/>
    <d v="2024-10-06T00:00:00"/>
    <s v="Cust1436"/>
    <x v="437"/>
    <n v="61"/>
    <x v="0"/>
    <s v="South Michellebury"/>
    <x v="34"/>
    <s v="USA"/>
    <s v="Prod19"/>
    <s v="Knee Support Brace"/>
    <x v="0"/>
    <s v="Equipment"/>
    <x v="46"/>
    <n v="21"/>
    <n v="65"/>
    <s v="Store8"/>
    <s v="Credit Card"/>
    <n v="1566.5663999999999"/>
    <n v="4"/>
    <n v="466"/>
    <n v="0.01"/>
    <x v="1"/>
    <x v="0"/>
    <x v="2"/>
    <x v="2"/>
    <x v="0"/>
    <x v="0"/>
  </r>
  <r>
    <s v="Sale1767"/>
    <d v="2024-09-09T00:00:00"/>
    <s v="Cust1252"/>
    <x v="485"/>
    <n v="26"/>
    <x v="0"/>
    <s v="Robinborough"/>
    <x v="34"/>
    <s v="USA"/>
    <s v="Prod13"/>
    <s v="Usb-C Fast Charger"/>
    <x v="1"/>
    <s v="Accessories"/>
    <x v="26"/>
    <n v="242"/>
    <n v="453"/>
    <s v="Store16"/>
    <s v="Credit Card"/>
    <n v="568.61479999999995"/>
    <n v="2"/>
    <n v="331"/>
    <n v="0.16"/>
    <x v="1"/>
    <x v="5"/>
    <x v="9"/>
    <x v="1"/>
    <x v="1"/>
    <x v="2"/>
  </r>
  <r>
    <s v="Sale1768"/>
    <d v="2024-12-28T00:00:00"/>
    <s v="Cust1493"/>
    <x v="4"/>
    <n v="28"/>
    <x v="0"/>
    <s v="South William"/>
    <x v="4"/>
    <s v="USA"/>
    <s v="Prod22"/>
    <s v="Carbon Fiber Tennis Racket"/>
    <x v="0"/>
    <s v="Equipment"/>
    <x v="62"/>
    <n v="485"/>
    <n v="432"/>
    <s v="Store6"/>
    <s v="Cod"/>
    <n v="1208.2028"/>
    <n v="2"/>
    <n v="616"/>
    <n v="0.14000000000000001"/>
    <x v="3"/>
    <x v="0"/>
    <x v="16"/>
    <x v="2"/>
    <x v="1"/>
    <x v="2"/>
  </r>
  <r>
    <s v="Sale1769"/>
    <d v="2024-10-24T00:00:00"/>
    <s v="Cust1403"/>
    <x v="74"/>
    <n v="34"/>
    <x v="0"/>
    <s v="Lake Lisaland"/>
    <x v="38"/>
    <s v="USA"/>
    <s v="Prod63"/>
    <s v="Organic Sunscreen Lotion"/>
    <x v="2"/>
    <s v="Skincare"/>
    <x v="81"/>
    <n v="267"/>
    <n v="458"/>
    <s v="Store6"/>
    <s v="Paypal"/>
    <n v="493.64280000000002"/>
    <n v="3"/>
    <n v="196"/>
    <n v="0.02"/>
    <x v="3"/>
    <x v="0"/>
    <x v="16"/>
    <x v="2"/>
    <x v="0"/>
    <x v="3"/>
  </r>
  <r>
    <s v="Sale1770"/>
    <d v="2024-07-14T00:00:00"/>
    <s v="Cust1343"/>
    <x v="109"/>
    <n v="38"/>
    <x v="0"/>
    <s v="Cartershire"/>
    <x v="45"/>
    <s v="USA"/>
    <s v="Prod7"/>
    <s v="Led Table Lamp"/>
    <x v="3"/>
    <s v="Lighting"/>
    <x v="84"/>
    <n v="219"/>
    <n v="170"/>
    <s v="Store10"/>
    <s v="Credit Card"/>
    <n v="2065.5936000000002"/>
    <n v="4"/>
    <n v="615"/>
    <n v="0.16"/>
    <x v="3"/>
    <x v="4"/>
    <x v="15"/>
    <x v="2"/>
    <x v="0"/>
    <x v="3"/>
  </r>
  <r>
    <s v="Sale1771"/>
    <d v="2024-05-06T00:00:00"/>
    <s v="Cust1404"/>
    <x v="53"/>
    <n v="22"/>
    <x v="1"/>
    <s v="South Angela"/>
    <x v="13"/>
    <s v="USA"/>
    <s v="Prod79"/>
    <s v="Decorative Lamp Shade"/>
    <x v="3"/>
    <s v="Lighting"/>
    <x v="29"/>
    <n v="229"/>
    <n v="469"/>
    <s v="Store7"/>
    <s v="Paypal"/>
    <n v="199.7961"/>
    <n v="1"/>
    <n v="224"/>
    <n v="0.16"/>
    <x v="2"/>
    <x v="0"/>
    <x v="4"/>
    <x v="2"/>
    <x v="1"/>
    <x v="2"/>
  </r>
  <r>
    <s v="Sale1772"/>
    <d v="2024-02-16T00:00:00"/>
    <s v="Cust1356"/>
    <x v="410"/>
    <n v="54"/>
    <x v="0"/>
    <s v="North Richard"/>
    <x v="45"/>
    <s v="USA"/>
    <s v="Prod55"/>
    <s v="Ceramic Plant Pot"/>
    <x v="3"/>
    <s v="Decor"/>
    <x v="76"/>
    <n v="82"/>
    <n v="275"/>
    <s v="Store12"/>
    <s v="Credit Card"/>
    <n v="880.66160000000002"/>
    <n v="1"/>
    <n v="968"/>
    <n v="0.11"/>
    <x v="0"/>
    <x v="9"/>
    <x v="18"/>
    <x v="2"/>
    <x v="0"/>
    <x v="3"/>
  </r>
  <r>
    <s v="Sale1773"/>
    <d v="2024-08-03T00:00:00"/>
    <s v="Cust1067"/>
    <x v="100"/>
    <n v="58"/>
    <x v="0"/>
    <s v="Brendaburgh"/>
    <x v="26"/>
    <s v="USA"/>
    <s v="Prod41"/>
    <s v="Yoga Exercise Mat"/>
    <x v="0"/>
    <s v="Fitness"/>
    <x v="89"/>
    <n v="313"/>
    <n v="369"/>
    <s v="Store19"/>
    <s v="Paypal"/>
    <n v="93.8232"/>
    <n v="2"/>
    <n v="57"/>
    <n v="0.09"/>
    <x v="3"/>
    <x v="0"/>
    <x v="12"/>
    <x v="2"/>
    <x v="0"/>
    <x v="2"/>
  </r>
  <r>
    <s v="Sale1774"/>
    <d v="2023-12-15T00:00:00"/>
    <s v="Cust1490"/>
    <x v="215"/>
    <n v="23"/>
    <x v="0"/>
    <s v="North Nataliemouth"/>
    <x v="33"/>
    <s v="USA"/>
    <s v="Prod67"/>
    <s v="Smart Led Light Strip"/>
    <x v="1"/>
    <s v="Accessories"/>
    <x v="22"/>
    <n v="349"/>
    <n v="476"/>
    <s v="Store1"/>
    <s v="Credit Card"/>
    <n v="3539.8656000000001"/>
    <n v="4"/>
    <n v="922"/>
    <n v="0.17"/>
    <x v="0"/>
    <x v="4"/>
    <x v="8"/>
    <x v="1"/>
    <x v="1"/>
    <x v="1"/>
  </r>
  <r>
    <s v="Sale1775"/>
    <d v="2024-01-28T00:00:00"/>
    <s v="Cust1328"/>
    <x v="340"/>
    <n v="46"/>
    <x v="0"/>
    <s v="Jessicaport"/>
    <x v="46"/>
    <s v="USA"/>
    <s v="Prod86"/>
    <s v="Kitchen Cutting Board"/>
    <x v="3"/>
    <s v="Kitchen"/>
    <x v="56"/>
    <n v="176"/>
    <n v="82"/>
    <s v="Store16"/>
    <s v="Credit Card"/>
    <n v="1595.0952"/>
    <n v="3"/>
    <n v="738"/>
    <n v="0.04"/>
    <x v="1"/>
    <x v="5"/>
    <x v="9"/>
    <x v="1"/>
    <x v="0"/>
    <x v="1"/>
  </r>
  <r>
    <s v="Sale1776"/>
    <d v="2024-11-24T00:00:00"/>
    <s v="Cust1328"/>
    <x v="340"/>
    <n v="46"/>
    <x v="0"/>
    <s v="Jessicaport"/>
    <x v="46"/>
    <s v="USA"/>
    <s v="Prod5"/>
    <s v="Men'S Leather Belt"/>
    <x v="4"/>
    <s v="Accessories"/>
    <x v="23"/>
    <n v="261"/>
    <n v="59"/>
    <s v="Store0"/>
    <s v="Cod"/>
    <n v="1815.7539999999999"/>
    <n v="4"/>
    <n v="478"/>
    <n v="0.28000000000000003"/>
    <x v="3"/>
    <x v="2"/>
    <x v="6"/>
    <x v="1"/>
    <x v="0"/>
    <x v="1"/>
  </r>
  <r>
    <s v="Sale1777"/>
    <d v="2025-06-23T00:00:00"/>
    <s v="Cust1168"/>
    <x v="63"/>
    <n v="36"/>
    <x v="1"/>
    <s v="Robertview"/>
    <x v="26"/>
    <s v="USA"/>
    <s v="Prod42"/>
    <s v="Smart Home Wifi Camera"/>
    <x v="1"/>
    <s v="Accessories"/>
    <x v="63"/>
    <n v="451"/>
    <n v="389"/>
    <s v="Store12"/>
    <s v="Cod"/>
    <n v="1308.5927999999999"/>
    <n v="3"/>
    <n v="606"/>
    <n v="0.05"/>
    <x v="0"/>
    <x v="9"/>
    <x v="18"/>
    <x v="2"/>
    <x v="0"/>
    <x v="1"/>
  </r>
  <r>
    <s v="Sale1778"/>
    <d v="2024-03-22T00:00:00"/>
    <s v="Cust1067"/>
    <x v="100"/>
    <n v="58"/>
    <x v="0"/>
    <s v="Brendaburgh"/>
    <x v="26"/>
    <s v="USA"/>
    <s v="Prod43"/>
    <s v="Usb External Hard Drive"/>
    <x v="1"/>
    <s v="Computer"/>
    <x v="19"/>
    <n v="253"/>
    <n v="266"/>
    <s v="Store3"/>
    <s v="Cod"/>
    <n v="782.16"/>
    <n v="2"/>
    <n v="521"/>
    <n v="0.28000000000000003"/>
    <x v="0"/>
    <x v="0"/>
    <x v="0"/>
    <x v="0"/>
    <x v="0"/>
    <x v="2"/>
  </r>
  <r>
    <s v="Sale1779"/>
    <d v="2025-07-25T00:00:00"/>
    <s v="Cust1373"/>
    <x v="140"/>
    <n v="37"/>
    <x v="1"/>
    <s v="Simpsonfort"/>
    <x v="17"/>
    <s v="USA"/>
    <s v="Prod10"/>
    <s v="Ceramic Kitchen Bowl Set"/>
    <x v="3"/>
    <s v="Kitchen"/>
    <x v="31"/>
    <n v="299"/>
    <n v="308"/>
    <s v="Store7"/>
    <s v="Credit Card"/>
    <n v="1876.3152"/>
    <n v="4"/>
    <n v="499"/>
    <n v="0.25"/>
    <x v="2"/>
    <x v="0"/>
    <x v="4"/>
    <x v="2"/>
    <x v="0"/>
    <x v="0"/>
  </r>
  <r>
    <s v="Sale1780"/>
    <d v="2025-04-11T00:00:00"/>
    <s v="Cust1153"/>
    <x v="174"/>
    <n v="31"/>
    <x v="0"/>
    <s v="New Leahfurt"/>
    <x v="16"/>
    <s v="USA"/>
    <s v="Prod4"/>
    <s v="Women'S Yoga Pants"/>
    <x v="4"/>
    <s v="Bottoms"/>
    <x v="83"/>
    <n v="306"/>
    <n v="487"/>
    <s v="Store18"/>
    <s v="Cod"/>
    <n v="982.22879999999998"/>
    <n v="4"/>
    <n v="299"/>
    <n v="0.06"/>
    <x v="3"/>
    <x v="8"/>
    <x v="14"/>
    <x v="1"/>
    <x v="0"/>
    <x v="3"/>
  </r>
  <r>
    <s v="Sale1781"/>
    <d v="2023-12-25T00:00:00"/>
    <s v="Cust1457"/>
    <x v="412"/>
    <n v="59"/>
    <x v="0"/>
    <s v="Hubbardborough"/>
    <x v="27"/>
    <s v="USA"/>
    <s v="Prod39"/>
    <s v="Portable Power Bank"/>
    <x v="1"/>
    <s v="Mobile"/>
    <x v="11"/>
    <n v="326"/>
    <n v="301"/>
    <s v="Store0"/>
    <s v="Credit Card"/>
    <n v="517.89649999999995"/>
    <n v="1"/>
    <n v="609"/>
    <n v="0.18"/>
    <x v="3"/>
    <x v="2"/>
    <x v="6"/>
    <x v="1"/>
    <x v="0"/>
    <x v="1"/>
  </r>
  <r>
    <s v="Sale1782"/>
    <d v="2024-12-30T00:00:00"/>
    <s v="Cust1101"/>
    <x v="209"/>
    <n v="29"/>
    <x v="0"/>
    <s v="Singletonmouth"/>
    <x v="39"/>
    <s v="USA"/>
    <s v="Prod2"/>
    <s v="Women'S Casual Hoodie"/>
    <x v="4"/>
    <s v="Outerwear"/>
    <x v="95"/>
    <n v="317"/>
    <n v="352"/>
    <s v="Store8"/>
    <s v="Cod"/>
    <n v="198.7782"/>
    <n v="1"/>
    <n v="214"/>
    <n v="0.15"/>
    <x v="1"/>
    <x v="0"/>
    <x v="2"/>
    <x v="2"/>
    <x v="1"/>
    <x v="0"/>
  </r>
  <r>
    <s v="Sale1783"/>
    <d v="2025-03-02T00:00:00"/>
    <s v="Cust1153"/>
    <x v="174"/>
    <n v="31"/>
    <x v="0"/>
    <s v="New Leahfurt"/>
    <x v="16"/>
    <s v="USA"/>
    <s v="Prod55"/>
    <s v="Ceramic Plant Pot"/>
    <x v="3"/>
    <s v="Decor"/>
    <x v="76"/>
    <n v="82"/>
    <n v="275"/>
    <s v="Store16"/>
    <s v="Credit Card"/>
    <n v="1814.9831999999999"/>
    <n v="4"/>
    <n v="613"/>
    <n v="7.0000000000000007E-2"/>
    <x v="1"/>
    <x v="5"/>
    <x v="9"/>
    <x v="1"/>
    <x v="0"/>
    <x v="3"/>
  </r>
  <r>
    <s v="Sale1784"/>
    <d v="2024-01-02T00:00:00"/>
    <s v="Cust1357"/>
    <x v="372"/>
    <n v="41"/>
    <x v="0"/>
    <s v="Nealview"/>
    <x v="3"/>
    <s v="USA"/>
    <s v="Prod59"/>
    <s v="Men'S Hair Styling Gel"/>
    <x v="2"/>
    <s v="Haircare"/>
    <x v="4"/>
    <n v="17"/>
    <n v="399"/>
    <s v="Store11"/>
    <s v="Cod"/>
    <n v="1278.4896000000001"/>
    <n v="2"/>
    <n v="687"/>
    <n v="0.26"/>
    <x v="2"/>
    <x v="10"/>
    <x v="19"/>
    <x v="2"/>
    <x v="0"/>
    <x v="0"/>
  </r>
  <r>
    <s v="Sale1785"/>
    <d v="2025-09-15T00:00:00"/>
    <s v="Cust1326"/>
    <x v="214"/>
    <n v="58"/>
    <x v="1"/>
    <s v="Cindyton"/>
    <x v="5"/>
    <s v="USA"/>
    <s v="Prod67"/>
    <s v="Smart Led Light Strip"/>
    <x v="1"/>
    <s v="Accessories"/>
    <x v="22"/>
    <n v="349"/>
    <n v="476"/>
    <s v="Store13"/>
    <s v="Paypal"/>
    <n v="339.2466"/>
    <n v="3"/>
    <n v="115"/>
    <n v="7.0000000000000007E-2"/>
    <x v="3"/>
    <x v="7"/>
    <x v="13"/>
    <x v="1"/>
    <x v="0"/>
    <x v="0"/>
  </r>
  <r>
    <s v="Sale1786"/>
    <d v="2024-03-08T00:00:00"/>
    <s v="Cust1179"/>
    <x v="447"/>
    <n v="43"/>
    <x v="1"/>
    <s v="Murphyfurt"/>
    <x v="39"/>
    <s v="USA"/>
    <s v="Prod24"/>
    <s v="Foldable Camping Chair"/>
    <x v="0"/>
    <s v="Outdoor"/>
    <x v="10"/>
    <n v="166"/>
    <n v="340"/>
    <s v="Store12"/>
    <s v="Credit Card"/>
    <n v="1343.0316"/>
    <n v="2"/>
    <n v="722"/>
    <n v="0.02"/>
    <x v="0"/>
    <x v="9"/>
    <x v="18"/>
    <x v="2"/>
    <x v="0"/>
    <x v="2"/>
  </r>
  <r>
    <s v="Sale1787"/>
    <d v="2024-12-26T00:00:00"/>
    <s v="Cust1425"/>
    <x v="351"/>
    <n v="40"/>
    <x v="0"/>
    <s v="Lake Monique"/>
    <x v="39"/>
    <s v="USA"/>
    <s v="Prod7"/>
    <s v="Led Table Lamp"/>
    <x v="3"/>
    <s v="Lighting"/>
    <x v="84"/>
    <n v="219"/>
    <n v="170"/>
    <s v="Store15"/>
    <s v="Paypal"/>
    <n v="361.49579999999997"/>
    <n v="1"/>
    <n v="385"/>
    <n v="7.0000000000000007E-2"/>
    <x v="0"/>
    <x v="6"/>
    <x v="10"/>
    <x v="1"/>
    <x v="0"/>
    <x v="3"/>
  </r>
  <r>
    <s v="Sale1788"/>
    <d v="2025-03-19T00:00:00"/>
    <s v="Cust1210"/>
    <x v="255"/>
    <n v="48"/>
    <x v="0"/>
    <s v="Matthewborough"/>
    <x v="36"/>
    <s v="USA"/>
    <s v="Prod8"/>
    <s v="Wireless Bluetooth Earbuds"/>
    <x v="1"/>
    <s v="Audio"/>
    <x v="67"/>
    <n v="439"/>
    <n v="142"/>
    <s v="Store13"/>
    <s v="Paypal"/>
    <n v="318.30759999999998"/>
    <n v="2"/>
    <n v="194"/>
    <n v="0.06"/>
    <x v="3"/>
    <x v="7"/>
    <x v="13"/>
    <x v="1"/>
    <x v="0"/>
    <x v="2"/>
  </r>
  <r>
    <s v="Sale1789"/>
    <d v="2024-10-14T00:00:00"/>
    <s v="Cust1172"/>
    <x v="394"/>
    <n v="41"/>
    <x v="1"/>
    <s v="Port Richard"/>
    <x v="35"/>
    <s v="USA"/>
    <s v="Prod88"/>
    <s v="Sports Wrist Sweatbands"/>
    <x v="0"/>
    <s v="Accessories"/>
    <x v="12"/>
    <n v="131"/>
    <n v="232"/>
    <s v="Store3"/>
    <s v="Credit Card"/>
    <n v="751.27260000000001"/>
    <n v="2"/>
    <n v="404"/>
    <n v="0.18"/>
    <x v="0"/>
    <x v="0"/>
    <x v="0"/>
    <x v="0"/>
    <x v="0"/>
    <x v="3"/>
  </r>
  <r>
    <s v="Sale1790"/>
    <d v="2025-03-05T00:00:00"/>
    <s v="Cust1076"/>
    <x v="135"/>
    <n v="37"/>
    <x v="0"/>
    <s v="Rodrigueztown"/>
    <x v="15"/>
    <s v="USA"/>
    <s v="Prod17"/>
    <s v="Soccer Training Cone Set"/>
    <x v="0"/>
    <s v="Accessories"/>
    <x v="53"/>
    <n v="145"/>
    <n v="367"/>
    <s v="Store14"/>
    <s v="Paypal"/>
    <n v="615.08299999999997"/>
    <n v="1"/>
    <n v="879"/>
    <n v="7.0000000000000007E-2"/>
    <x v="2"/>
    <x v="3"/>
    <x v="7"/>
    <x v="0"/>
    <x v="0"/>
    <x v="0"/>
  </r>
  <r>
    <s v="Sale1791"/>
    <d v="2024-06-03T00:00:00"/>
    <s v="Cust1381"/>
    <x v="25"/>
    <n v="50"/>
    <x v="0"/>
    <s v="Andrewsland"/>
    <x v="4"/>
    <s v="USA"/>
    <s v="Prod33"/>
    <s v="Modern Wall Clock"/>
    <x v="3"/>
    <s v="Decor"/>
    <x v="9"/>
    <n v="180"/>
    <n v="305"/>
    <s v="Store15"/>
    <s v="Credit Card"/>
    <n v="153.11150000000001"/>
    <n v="1"/>
    <n v="161"/>
    <n v="0.3"/>
    <x v="0"/>
    <x v="6"/>
    <x v="10"/>
    <x v="1"/>
    <x v="0"/>
    <x v="2"/>
  </r>
  <r>
    <s v="Sale1792"/>
    <d v="2024-04-05T00:00:00"/>
    <s v="Cust1214"/>
    <x v="95"/>
    <n v="61"/>
    <x v="0"/>
    <s v="Danielstad"/>
    <x v="10"/>
    <s v="USA"/>
    <s v="Prod73"/>
    <s v="Shin Guards – Adult"/>
    <x v="0"/>
    <s v="Team Sports"/>
    <x v="78"/>
    <n v="107"/>
    <n v="359"/>
    <s v="Store14"/>
    <s v="Cod"/>
    <n v="1123.434"/>
    <n v="2"/>
    <n v="720"/>
    <n v="0.05"/>
    <x v="2"/>
    <x v="3"/>
    <x v="7"/>
    <x v="0"/>
    <x v="0"/>
    <x v="0"/>
  </r>
  <r>
    <s v="Sale1793"/>
    <d v="2023-10-23T00:00:00"/>
    <s v="Cust1347"/>
    <x v="266"/>
    <n v="39"/>
    <x v="1"/>
    <s v="Peggystad"/>
    <x v="40"/>
    <s v="USA"/>
    <s v="Prod26"/>
    <s v="Wireless Bluetooth Speaker"/>
    <x v="1"/>
    <s v="Audio"/>
    <x v="33"/>
    <n v="322"/>
    <n v="213"/>
    <s v="Store8"/>
    <s v="Cod"/>
    <n v="354.56400000000002"/>
    <n v="1"/>
    <n v="362"/>
    <n v="0.22"/>
    <x v="1"/>
    <x v="0"/>
    <x v="2"/>
    <x v="2"/>
    <x v="0"/>
    <x v="0"/>
  </r>
  <r>
    <s v="Sale1794"/>
    <d v="2024-04-20T00:00:00"/>
    <s v="Cust1230"/>
    <x v="407"/>
    <n v="29"/>
    <x v="0"/>
    <s v="Aaronmouth"/>
    <x v="26"/>
    <s v="USA"/>
    <s v="Prod95"/>
    <s v="Sports Stopwatch Basic"/>
    <x v="0"/>
    <s v="Accessories"/>
    <x v="98"/>
    <n v="61"/>
    <n v="75"/>
    <s v="Store6"/>
    <s v="Paypal"/>
    <n v="553.68640000000005"/>
    <n v="1"/>
    <n v="780"/>
    <n v="0.02"/>
    <x v="3"/>
    <x v="0"/>
    <x v="16"/>
    <x v="2"/>
    <x v="1"/>
    <x v="3"/>
  </r>
  <r>
    <s v="Sale1795"/>
    <d v="2024-06-12T00:00:00"/>
    <s v="Cust1004"/>
    <x v="433"/>
    <n v="64"/>
    <x v="1"/>
    <s v="Nicholasshire"/>
    <x v="24"/>
    <s v="USA"/>
    <s v="Prod96"/>
    <s v="Women'S Formal Blazer"/>
    <x v="4"/>
    <s v="Outerwear"/>
    <x v="99"/>
    <n v="358"/>
    <n v="143"/>
    <s v="Store4"/>
    <s v="Cod"/>
    <n v="1078.8173999999999"/>
    <n v="2"/>
    <n v="650"/>
    <n v="0.28999999999999998"/>
    <x v="2"/>
    <x v="0"/>
    <x v="5"/>
    <x v="2"/>
    <x v="0"/>
    <x v="2"/>
  </r>
  <r>
    <s v="Sale1796"/>
    <d v="2025-08-08T00:00:00"/>
    <s v="Cust1204"/>
    <x v="327"/>
    <n v="52"/>
    <x v="0"/>
    <s v="New Dianebury"/>
    <x v="45"/>
    <s v="USA"/>
    <s v="Prod53"/>
    <s v="Men'S Track Pants"/>
    <x v="4"/>
    <s v="Bottoms"/>
    <x v="27"/>
    <n v="387"/>
    <n v="125"/>
    <s v="Store6"/>
    <s v="Credit Card"/>
    <n v="790.76589999999999"/>
    <n v="1"/>
    <n v="953"/>
    <n v="0.17"/>
    <x v="3"/>
    <x v="0"/>
    <x v="16"/>
    <x v="2"/>
    <x v="0"/>
    <x v="1"/>
  </r>
  <r>
    <s v="Sale1797"/>
    <d v="2025-08-06T00:00:00"/>
    <s v="Cust1084"/>
    <x v="42"/>
    <n v="26"/>
    <x v="1"/>
    <s v="Garyberg"/>
    <x v="30"/>
    <s v="USA"/>
    <s v="Prod99"/>
    <s v="Stainless Steel Cookware Set"/>
    <x v="3"/>
    <s v="Kitchen"/>
    <x v="8"/>
    <n v="201"/>
    <n v="146"/>
    <s v="Store16"/>
    <s v="Credit Card"/>
    <n v="2462.34"/>
    <n v="4"/>
    <n v="821"/>
    <n v="0.17"/>
    <x v="1"/>
    <x v="5"/>
    <x v="9"/>
    <x v="1"/>
    <x v="1"/>
    <x v="1"/>
  </r>
  <r>
    <s v="Sale1798"/>
    <d v="2024-10-27T00:00:00"/>
    <s v="Cust1342"/>
    <x v="393"/>
    <n v="30"/>
    <x v="1"/>
    <s v="Amandaborough"/>
    <x v="40"/>
    <s v="USA"/>
    <s v="Prod38"/>
    <s v="Sports Water Hydration Pack"/>
    <x v="0"/>
    <s v="Outdoor"/>
    <x v="48"/>
    <n v="136"/>
    <n v="394"/>
    <s v="Store3"/>
    <s v="Credit Card"/>
    <n v="940.69"/>
    <n v="4"/>
    <n v="248"/>
    <n v="0.25"/>
    <x v="0"/>
    <x v="0"/>
    <x v="0"/>
    <x v="0"/>
    <x v="0"/>
    <x v="3"/>
  </r>
  <r>
    <s v="Sale1799"/>
    <d v="2024-03-18T00:00:00"/>
    <s v="Cust1227"/>
    <x v="464"/>
    <n v="63"/>
    <x v="1"/>
    <s v="Pollardton"/>
    <x v="32"/>
    <s v="USA"/>
    <s v="Prod99"/>
    <s v="Stainless Steel Cookware Set"/>
    <x v="3"/>
    <s v="Kitchen"/>
    <x v="8"/>
    <n v="201"/>
    <n v="146"/>
    <s v="Store8"/>
    <s v="Cod"/>
    <n v="1347.4559999999999"/>
    <n v="3"/>
    <n v="561"/>
    <n v="0.05"/>
    <x v="1"/>
    <x v="0"/>
    <x v="2"/>
    <x v="2"/>
    <x v="0"/>
    <x v="0"/>
  </r>
  <r>
    <s v="Sale1800"/>
    <d v="2023-11-19T00:00:00"/>
    <s v="Cust1281"/>
    <x v="371"/>
    <n v="59"/>
    <x v="0"/>
    <s v="North Joshualand"/>
    <x v="40"/>
    <s v="USA"/>
    <s v="Prod72"/>
    <s v="Professional Jump Rope"/>
    <x v="0"/>
    <s v="Fitness"/>
    <x v="18"/>
    <n v="478"/>
    <n v="300"/>
    <s v="Store8"/>
    <s v="Cod"/>
    <n v="763.15719999999999"/>
    <n v="4"/>
    <n v="214"/>
    <n v="0.2"/>
    <x v="1"/>
    <x v="0"/>
    <x v="2"/>
    <x v="2"/>
    <x v="0"/>
    <x v="1"/>
  </r>
  <r>
    <s v="Sale1801"/>
    <d v="2025-03-25T00:00:00"/>
    <s v="Cust1417"/>
    <x v="221"/>
    <n v="64"/>
    <x v="1"/>
    <s v="Kimburgh"/>
    <x v="29"/>
    <s v="USA"/>
    <s v="Prod17"/>
    <s v="Soccer Training Cone Set"/>
    <x v="0"/>
    <s v="Accessories"/>
    <x v="53"/>
    <n v="145"/>
    <n v="367"/>
    <s v="Store16"/>
    <s v="Paypal"/>
    <n v="285.83940000000001"/>
    <n v="3"/>
    <n v="124"/>
    <n v="0.11"/>
    <x v="1"/>
    <x v="5"/>
    <x v="9"/>
    <x v="1"/>
    <x v="0"/>
    <x v="3"/>
  </r>
  <r>
    <s v="Sale1802"/>
    <d v="2024-05-15T00:00:00"/>
    <s v="Cust1013"/>
    <x v="198"/>
    <n v="32"/>
    <x v="1"/>
    <s v="New Becky"/>
    <x v="10"/>
    <s v="USA"/>
    <s v="Prod67"/>
    <s v="Smart Led Light Strip"/>
    <x v="1"/>
    <s v="Accessories"/>
    <x v="22"/>
    <n v="349"/>
    <n v="476"/>
    <s v="Store11"/>
    <s v="Paypal"/>
    <n v="2324.556"/>
    <n v="4"/>
    <n v="646"/>
    <n v="0.23"/>
    <x v="2"/>
    <x v="10"/>
    <x v="19"/>
    <x v="2"/>
    <x v="0"/>
    <x v="2"/>
  </r>
  <r>
    <s v="Sale1803"/>
    <d v="2025-03-20T00:00:00"/>
    <s v="Cust1033"/>
    <x v="152"/>
    <n v="25"/>
    <x v="0"/>
    <s v="Tristanton"/>
    <x v="15"/>
    <s v="USA"/>
    <s v="Prod21"/>
    <s v="Multi-Purpose Storage Box"/>
    <x v="3"/>
    <s v="Storage"/>
    <x v="39"/>
    <n v="123"/>
    <n v="76"/>
    <s v="Store12"/>
    <s v="Credit Card"/>
    <n v="1232.952"/>
    <n v="3"/>
    <n v="587"/>
    <n v="0.1"/>
    <x v="0"/>
    <x v="9"/>
    <x v="18"/>
    <x v="2"/>
    <x v="1"/>
    <x v="1"/>
  </r>
  <r>
    <s v="Sale1804"/>
    <d v="2025-10-11T00:00:00"/>
    <s v="Cust1241"/>
    <x v="253"/>
    <n v="31"/>
    <x v="0"/>
    <s v="Dawsonchester"/>
    <x v="45"/>
    <s v="USA"/>
    <s v="Prod25"/>
    <s v="Women'S Scarf Set"/>
    <x v="4"/>
    <s v="Accessories"/>
    <x v="60"/>
    <n v="174"/>
    <n v="268"/>
    <s v="Store18"/>
    <s v="Cod"/>
    <n v="341.00299999999999"/>
    <n v="1"/>
    <n v="401"/>
    <n v="0.3"/>
    <x v="3"/>
    <x v="8"/>
    <x v="14"/>
    <x v="1"/>
    <x v="0"/>
    <x v="1"/>
  </r>
  <r>
    <s v="Sale1805"/>
    <d v="2024-07-13T00:00:00"/>
    <s v="Cust1366"/>
    <x v="300"/>
    <n v="40"/>
    <x v="1"/>
    <s v="North Theresa"/>
    <x v="4"/>
    <s v="USA"/>
    <s v="Prod58"/>
    <s v="Womens Cotton Scarf"/>
    <x v="4"/>
    <s v="Accessories"/>
    <x v="87"/>
    <n v="114"/>
    <n v="485"/>
    <s v="Store18"/>
    <s v="Cod"/>
    <n v="1737.9911999999999"/>
    <n v="3"/>
    <n v="658"/>
    <n v="0.15"/>
    <x v="3"/>
    <x v="8"/>
    <x v="14"/>
    <x v="1"/>
    <x v="0"/>
    <x v="1"/>
  </r>
  <r>
    <s v="Sale1806"/>
    <d v="2024-07-01T00:00:00"/>
    <s v="Cust1201"/>
    <x v="113"/>
    <n v="25"/>
    <x v="1"/>
    <s v="New Logan"/>
    <x v="20"/>
    <s v="USA"/>
    <s v="Prod49"/>
    <s v="Men'S Roll-On Perfume"/>
    <x v="2"/>
    <s v="Fragrance"/>
    <x v="2"/>
    <n v="43"/>
    <n v="267"/>
    <s v="Store11"/>
    <s v="Credit Card"/>
    <n v="1765.1759999999999"/>
    <n v="4"/>
    <n v="450"/>
    <n v="0.12"/>
    <x v="2"/>
    <x v="10"/>
    <x v="19"/>
    <x v="2"/>
    <x v="1"/>
    <x v="3"/>
  </r>
  <r>
    <s v="Sale1807"/>
    <d v="2025-04-10T00:00:00"/>
    <s v="Cust1145"/>
    <x v="279"/>
    <n v="46"/>
    <x v="0"/>
    <s v="Michaelfort"/>
    <x v="30"/>
    <s v="USA"/>
    <s v="Prod94"/>
    <s v="Vitamin E Body Lotion"/>
    <x v="2"/>
    <s v="Skincare"/>
    <x v="32"/>
    <n v="358"/>
    <n v="213"/>
    <s v="Store10"/>
    <s v="Credit Card"/>
    <n v="127.794"/>
    <n v="4"/>
    <n v="34"/>
    <n v="0.02"/>
    <x v="3"/>
    <x v="4"/>
    <x v="15"/>
    <x v="2"/>
    <x v="0"/>
    <x v="1"/>
  </r>
  <r>
    <s v="Sale1808"/>
    <d v="2024-07-02T00:00:00"/>
    <s v="Cust1035"/>
    <x v="66"/>
    <n v="52"/>
    <x v="0"/>
    <s v="Robertberg"/>
    <x v="16"/>
    <s v="USA"/>
    <s v="Prod16"/>
    <s v="Beard Grooming Kit"/>
    <x v="2"/>
    <s v="Grooming"/>
    <x v="30"/>
    <n v="337"/>
    <n v="256"/>
    <s v="Store0"/>
    <s v="Cod"/>
    <n v="491.4699"/>
    <n v="3"/>
    <n v="169"/>
    <n v="0.05"/>
    <x v="3"/>
    <x v="2"/>
    <x v="6"/>
    <x v="1"/>
    <x v="0"/>
    <x v="2"/>
  </r>
  <r>
    <s v="Sale1809"/>
    <d v="2024-09-11T00:00:00"/>
    <s v="Cust1095"/>
    <x v="50"/>
    <n v="62"/>
    <x v="1"/>
    <s v="West Bobbyshire"/>
    <x v="14"/>
    <s v="USA"/>
    <s v="Prod60"/>
    <s v="Luxury Perfume Spray"/>
    <x v="2"/>
    <s v="Fragrance"/>
    <x v="17"/>
    <n v="483"/>
    <n v="444"/>
    <s v="Store11"/>
    <s v="Paypal"/>
    <n v="133.339"/>
    <n v="1"/>
    <n v="142"/>
    <n v="0.03"/>
    <x v="2"/>
    <x v="10"/>
    <x v="19"/>
    <x v="2"/>
    <x v="0"/>
    <x v="1"/>
  </r>
  <r>
    <s v="Sale1810"/>
    <d v="2024-08-16T00:00:00"/>
    <s v="Cust1306"/>
    <x v="406"/>
    <n v="44"/>
    <x v="0"/>
    <s v="New Nicholasstad"/>
    <x v="3"/>
    <s v="USA"/>
    <s v="Prod35"/>
    <s v="Bedroom Table Lamp"/>
    <x v="3"/>
    <s v="Lighting"/>
    <x v="68"/>
    <n v="382"/>
    <n v="329"/>
    <s v="Store7"/>
    <s v="Credit Card"/>
    <n v="487.74599999999998"/>
    <n v="1"/>
    <n v="617"/>
    <n v="0.06"/>
    <x v="2"/>
    <x v="0"/>
    <x v="4"/>
    <x v="2"/>
    <x v="0"/>
    <x v="1"/>
  </r>
  <r>
    <s v="Sale1811"/>
    <d v="2024-08-30T00:00:00"/>
    <s v="Cust1147"/>
    <x v="345"/>
    <n v="49"/>
    <x v="1"/>
    <s v="Lake Nathanfort"/>
    <x v="41"/>
    <s v="USA"/>
    <s v="Prod53"/>
    <s v="Men'S Track Pants"/>
    <x v="4"/>
    <s v="Bottoms"/>
    <x v="27"/>
    <n v="387"/>
    <n v="125"/>
    <s v="Store1"/>
    <s v="Cod"/>
    <n v="2145.7485000000001"/>
    <n v="3"/>
    <n v="841"/>
    <n v="0.21"/>
    <x v="0"/>
    <x v="4"/>
    <x v="8"/>
    <x v="1"/>
    <x v="0"/>
    <x v="1"/>
  </r>
  <r>
    <s v="Sale1812"/>
    <d v="2024-02-12T00:00:00"/>
    <s v="Cust1059"/>
    <x v="356"/>
    <n v="53"/>
    <x v="0"/>
    <s v="New Kathrynland"/>
    <x v="10"/>
    <s v="USA"/>
    <s v="Prod21"/>
    <s v="Multi-Purpose Storage Box"/>
    <x v="3"/>
    <s v="Storage"/>
    <x v="39"/>
    <n v="123"/>
    <n v="76"/>
    <s v="Store13"/>
    <s v="Credit Card"/>
    <n v="1575.0724"/>
    <n v="2"/>
    <n v="960"/>
    <n v="0.15"/>
    <x v="3"/>
    <x v="7"/>
    <x v="13"/>
    <x v="1"/>
    <x v="0"/>
    <x v="1"/>
  </r>
  <r>
    <s v="Sale1813"/>
    <d v="2023-12-29T00:00:00"/>
    <s v="Cust1451"/>
    <x v="230"/>
    <n v="46"/>
    <x v="0"/>
    <s v="Josephmouth"/>
    <x v="23"/>
    <s v="USA"/>
    <s v="Prod75"/>
    <s v="Women'S Ankle Boots"/>
    <x v="4"/>
    <s v="Footwear"/>
    <x v="28"/>
    <n v="158"/>
    <n v="82"/>
    <s v="Store18"/>
    <s v="Paypal"/>
    <n v="1635.2616"/>
    <n v="3"/>
    <n v="717"/>
    <n v="0.18"/>
    <x v="3"/>
    <x v="8"/>
    <x v="14"/>
    <x v="1"/>
    <x v="0"/>
    <x v="0"/>
  </r>
  <r>
    <s v="Sale1814"/>
    <d v="2025-06-24T00:00:00"/>
    <s v="Cust1115"/>
    <x v="70"/>
    <n v="53"/>
    <x v="1"/>
    <s v="North Curtischester"/>
    <x v="16"/>
    <s v="USA"/>
    <s v="Prod12"/>
    <s v="Hair Strengthening Shampoo"/>
    <x v="2"/>
    <s v="Haircare"/>
    <x v="21"/>
    <n v="116"/>
    <n v="460"/>
    <s v="Store0"/>
    <s v="Cod"/>
    <n v="236.7372"/>
    <n v="1"/>
    <n v="282"/>
    <n v="0.24"/>
    <x v="3"/>
    <x v="2"/>
    <x v="6"/>
    <x v="1"/>
    <x v="0"/>
    <x v="1"/>
  </r>
  <r>
    <s v="Sale1815"/>
    <d v="2024-04-18T00:00:00"/>
    <s v="Cust1204"/>
    <x v="327"/>
    <n v="52"/>
    <x v="0"/>
    <s v="New Dianebury"/>
    <x v="45"/>
    <s v="USA"/>
    <s v="Prod59"/>
    <s v="Men'S Hair Styling Gel"/>
    <x v="2"/>
    <s v="Haircare"/>
    <x v="4"/>
    <n v="17"/>
    <n v="399"/>
    <s v="Store14"/>
    <s v="Paypal"/>
    <n v="488.71679999999998"/>
    <n v="1"/>
    <n v="509"/>
    <n v="0.16"/>
    <x v="2"/>
    <x v="3"/>
    <x v="7"/>
    <x v="0"/>
    <x v="0"/>
    <x v="1"/>
  </r>
  <r>
    <s v="Sale1816"/>
    <d v="2025-09-30T00:00:00"/>
    <s v="Cust1400"/>
    <x v="451"/>
    <n v="57"/>
    <x v="1"/>
    <s v="Bookertown"/>
    <x v="15"/>
    <s v="USA"/>
    <s v="Prod96"/>
    <s v="Women'S Formal Blazer"/>
    <x v="4"/>
    <s v="Outerwear"/>
    <x v="99"/>
    <n v="358"/>
    <n v="143"/>
    <s v="Store2"/>
    <s v="Credit Card"/>
    <n v="2315.8519999999999"/>
    <n v="4"/>
    <n v="827"/>
    <n v="0.04"/>
    <x v="2"/>
    <x v="0"/>
    <x v="17"/>
    <x v="0"/>
    <x v="0"/>
    <x v="1"/>
  </r>
  <r>
    <s v="Sale1817"/>
    <d v="2025-10-05T00:00:00"/>
    <s v="Cust1210"/>
    <x v="255"/>
    <n v="48"/>
    <x v="0"/>
    <s v="Matthewborough"/>
    <x v="36"/>
    <s v="USA"/>
    <s v="Prod29"/>
    <s v="Fabric Sofa Throw Blanket"/>
    <x v="3"/>
    <s v="Decor"/>
    <x v="35"/>
    <n v="218"/>
    <n v="276"/>
    <s v="Store4"/>
    <s v="Credit Card"/>
    <n v="1267.9744000000001"/>
    <n v="2"/>
    <n v="823"/>
    <n v="0.3"/>
    <x v="2"/>
    <x v="0"/>
    <x v="5"/>
    <x v="2"/>
    <x v="0"/>
    <x v="2"/>
  </r>
  <r>
    <s v="Sale1818"/>
    <d v="2025-06-06T00:00:00"/>
    <s v="Cust1137"/>
    <x v="486"/>
    <n v="55"/>
    <x v="1"/>
    <s v="North Johnbury"/>
    <x v="31"/>
    <s v="USA"/>
    <s v="Prod26"/>
    <s v="Wireless Bluetooth Speaker"/>
    <x v="1"/>
    <s v="Audio"/>
    <x v="33"/>
    <n v="322"/>
    <n v="213"/>
    <s v="Store5"/>
    <s v="Cod"/>
    <n v="981.9864"/>
    <n v="4"/>
    <n v="282"/>
    <n v="0.23"/>
    <x v="0"/>
    <x v="0"/>
    <x v="3"/>
    <x v="0"/>
    <x v="0"/>
    <x v="1"/>
  </r>
  <r>
    <s v="Sale1819"/>
    <d v="2024-02-01T00:00:00"/>
    <s v="Cust1172"/>
    <x v="394"/>
    <n v="41"/>
    <x v="1"/>
    <s v="Port Richard"/>
    <x v="35"/>
    <s v="USA"/>
    <s v="Prod21"/>
    <s v="Multi-Purpose Storage Box"/>
    <x v="3"/>
    <s v="Storage"/>
    <x v="39"/>
    <n v="123"/>
    <n v="76"/>
    <s v="Store1"/>
    <s v="Cod"/>
    <n v="442.61489999999998"/>
    <n v="1"/>
    <n v="486"/>
    <n v="0.13"/>
    <x v="0"/>
    <x v="4"/>
    <x v="8"/>
    <x v="1"/>
    <x v="0"/>
    <x v="3"/>
  </r>
  <r>
    <s v="Sale1820"/>
    <d v="2024-01-21T00:00:00"/>
    <s v="Cust1044"/>
    <x v="196"/>
    <n v="34"/>
    <x v="0"/>
    <s v="Christianstad"/>
    <x v="22"/>
    <s v="USA"/>
    <s v="Prod18"/>
    <s v="Women'S Denim Jeans"/>
    <x v="4"/>
    <s v="Bottoms"/>
    <x v="97"/>
    <n v="317"/>
    <n v="343"/>
    <s v="Store3"/>
    <s v="Cod"/>
    <n v="989.93679999999995"/>
    <n v="2"/>
    <n v="604"/>
    <n v="0.09"/>
    <x v="0"/>
    <x v="0"/>
    <x v="0"/>
    <x v="0"/>
    <x v="0"/>
    <x v="3"/>
  </r>
  <r>
    <s v="Sale1821"/>
    <d v="2024-09-19T00:00:00"/>
    <s v="Cust1147"/>
    <x v="345"/>
    <n v="49"/>
    <x v="1"/>
    <s v="Lake Nathanfort"/>
    <x v="41"/>
    <s v="USA"/>
    <s v="Prod37"/>
    <s v="Men'S Casual Sneakers"/>
    <x v="4"/>
    <s v="Footwear"/>
    <x v="92"/>
    <n v="353"/>
    <n v="214"/>
    <s v="Store8"/>
    <s v="Paypal"/>
    <n v="551.25900000000001"/>
    <n v="3"/>
    <n v="204"/>
    <n v="0.18"/>
    <x v="1"/>
    <x v="0"/>
    <x v="2"/>
    <x v="2"/>
    <x v="0"/>
    <x v="1"/>
  </r>
  <r>
    <s v="Sale1822"/>
    <d v="2024-01-19T00:00:00"/>
    <s v="Cust1137"/>
    <x v="486"/>
    <n v="55"/>
    <x v="1"/>
    <s v="North Johnbury"/>
    <x v="31"/>
    <s v="USA"/>
    <s v="Prod8"/>
    <s v="Wireless Bluetooth Earbuds"/>
    <x v="1"/>
    <s v="Audio"/>
    <x v="67"/>
    <n v="439"/>
    <n v="142"/>
    <s v="Store15"/>
    <s v="Cod"/>
    <n v="43.144199999999998"/>
    <n v="1"/>
    <n v="44"/>
    <n v="0.1"/>
    <x v="0"/>
    <x v="6"/>
    <x v="10"/>
    <x v="1"/>
    <x v="0"/>
    <x v="1"/>
  </r>
  <r>
    <s v="Sale1823"/>
    <d v="2024-10-29T00:00:00"/>
    <s v="Cust1332"/>
    <x v="237"/>
    <n v="34"/>
    <x v="1"/>
    <s v="New Paulstad"/>
    <x v="22"/>
    <s v="USA"/>
    <s v="Prod47"/>
    <s v="Makeup Brush Set"/>
    <x v="2"/>
    <s v="Makeup"/>
    <x v="44"/>
    <n v="317"/>
    <n v="431"/>
    <s v="Store2"/>
    <s v="Paypal"/>
    <n v="1210.8714"/>
    <n v="3"/>
    <n v="469"/>
    <n v="0.01"/>
    <x v="2"/>
    <x v="0"/>
    <x v="17"/>
    <x v="0"/>
    <x v="0"/>
    <x v="3"/>
  </r>
  <r>
    <s v="Sale1824"/>
    <d v="2025-07-02T00:00:00"/>
    <s v="Cust1209"/>
    <x v="203"/>
    <n v="50"/>
    <x v="1"/>
    <s v="Lake Josephport"/>
    <x v="17"/>
    <s v="USA"/>
    <s v="Prod8"/>
    <s v="Wireless Bluetooth Earbuds"/>
    <x v="1"/>
    <s v="Audio"/>
    <x v="67"/>
    <n v="439"/>
    <n v="142"/>
    <s v="Store8"/>
    <s v="Credit Card"/>
    <n v="2943.5295999999998"/>
    <n v="4"/>
    <n v="836"/>
    <n v="0.14000000000000001"/>
    <x v="1"/>
    <x v="0"/>
    <x v="2"/>
    <x v="2"/>
    <x v="0"/>
    <x v="1"/>
  </r>
  <r>
    <s v="Sale1825"/>
    <d v="2024-09-14T00:00:00"/>
    <s v="Cust1178"/>
    <x v="117"/>
    <n v="33"/>
    <x v="1"/>
    <s v="West Daniel"/>
    <x v="42"/>
    <s v="USA"/>
    <s v="Prod67"/>
    <s v="Smart Led Light Strip"/>
    <x v="1"/>
    <s v="Accessories"/>
    <x v="22"/>
    <n v="349"/>
    <n v="476"/>
    <s v="Store19"/>
    <s v="Paypal"/>
    <n v="1058.4480000000001"/>
    <n v="2"/>
    <n v="662"/>
    <n v="0.12"/>
    <x v="3"/>
    <x v="0"/>
    <x v="12"/>
    <x v="2"/>
    <x v="0"/>
    <x v="3"/>
  </r>
  <r>
    <s v="Sale1826"/>
    <d v="2025-09-03T00:00:00"/>
    <s v="Cust1118"/>
    <x v="207"/>
    <n v="36"/>
    <x v="0"/>
    <s v="New Jenniferburgh"/>
    <x v="48"/>
    <s v="USA"/>
    <s v="Prod56"/>
    <s v="Premium Blanket Throw"/>
    <x v="3"/>
    <s v="Decor"/>
    <x v="6"/>
    <n v="461"/>
    <n v="190"/>
    <s v="Store16"/>
    <s v="Paypal"/>
    <n v="1695.3074999999999"/>
    <n v="3"/>
    <n v="753"/>
    <n v="0.2"/>
    <x v="1"/>
    <x v="5"/>
    <x v="9"/>
    <x v="1"/>
    <x v="0"/>
    <x v="1"/>
  </r>
  <r>
    <s v="Sale1827"/>
    <d v="2025-01-16T00:00:00"/>
    <s v="Cust1156"/>
    <x v="306"/>
    <n v="46"/>
    <x v="0"/>
    <s v="East Peterbury"/>
    <x v="16"/>
    <s v="USA"/>
    <s v="Prod64"/>
    <s v="Matte Lipstick Set"/>
    <x v="2"/>
    <s v="Makeup"/>
    <x v="91"/>
    <n v="299"/>
    <n v="118"/>
    <s v="Store0"/>
    <s v="Credit Card"/>
    <n v="2141.85"/>
    <n v="3"/>
    <n v="714"/>
    <n v="0.25"/>
    <x v="3"/>
    <x v="2"/>
    <x v="6"/>
    <x v="1"/>
    <x v="0"/>
    <x v="3"/>
  </r>
  <r>
    <s v="Sale1828"/>
    <d v="2024-04-13T00:00:00"/>
    <s v="Cust1099"/>
    <x v="178"/>
    <n v="35"/>
    <x v="0"/>
    <s v="South Dustin"/>
    <x v="3"/>
    <s v="USA"/>
    <s v="Prod11"/>
    <s v="Hd Smart Tv Stick"/>
    <x v="1"/>
    <s v="Accessories"/>
    <x v="75"/>
    <n v="449"/>
    <n v="275"/>
    <s v="Store5"/>
    <s v="Cod"/>
    <n v="1287.3599999999999"/>
    <n v="3"/>
    <n v="596"/>
    <n v="0"/>
    <x v="0"/>
    <x v="0"/>
    <x v="3"/>
    <x v="0"/>
    <x v="0"/>
    <x v="2"/>
  </r>
  <r>
    <s v="Sale1829"/>
    <d v="2024-03-28T00:00:00"/>
    <s v="Cust1334"/>
    <x v="158"/>
    <n v="50"/>
    <x v="1"/>
    <s v="Donaldsontown"/>
    <x v="40"/>
    <s v="USA"/>
    <s v="Prod9"/>
    <s v="Adjustable Dumbbell Set"/>
    <x v="0"/>
    <s v="Fitness"/>
    <x v="93"/>
    <n v="496"/>
    <n v="323"/>
    <s v="Store9"/>
    <s v="Paypal"/>
    <n v="328.75240000000002"/>
    <n v="2"/>
    <n v="169"/>
    <n v="0.28000000000000003"/>
    <x v="2"/>
    <x v="0"/>
    <x v="11"/>
    <x v="1"/>
    <x v="0"/>
    <x v="2"/>
  </r>
  <r>
    <s v="Sale1830"/>
    <d v="2025-07-22T00:00:00"/>
    <s v="Cust1300"/>
    <x v="299"/>
    <n v="29"/>
    <x v="0"/>
    <s v="Lake Melissashire"/>
    <x v="47"/>
    <s v="USA"/>
    <s v="Prod65"/>
    <s v="Adjustable Dumbbells 20Kg"/>
    <x v="0"/>
    <s v="Fitness"/>
    <x v="15"/>
    <n v="241"/>
    <n v="423"/>
    <s v="Store14"/>
    <s v="Paypal"/>
    <n v="1958.144"/>
    <n v="4"/>
    <n v="612"/>
    <n v="0.03"/>
    <x v="2"/>
    <x v="3"/>
    <x v="7"/>
    <x v="0"/>
    <x v="1"/>
    <x v="2"/>
  </r>
  <r>
    <s v="Sale1831"/>
    <d v="2025-02-16T00:00:00"/>
    <s v="Cust1003"/>
    <x v="456"/>
    <n v="59"/>
    <x v="1"/>
    <s v="Thomastown"/>
    <x v="31"/>
    <s v="USA"/>
    <s v="Prod74"/>
    <s v="Bluetooth Car Audio System"/>
    <x v="1"/>
    <s v="Audio"/>
    <x v="1"/>
    <n v="404"/>
    <n v="159"/>
    <s v="Store15"/>
    <s v="Credit Card"/>
    <n v="39.973999999999997"/>
    <n v="2"/>
    <n v="25"/>
    <n v="0.2"/>
    <x v="0"/>
    <x v="6"/>
    <x v="10"/>
    <x v="1"/>
    <x v="0"/>
    <x v="3"/>
  </r>
  <r>
    <s v="Sale1832"/>
    <d v="2024-02-05T00:00:00"/>
    <s v="Cust1433"/>
    <x v="206"/>
    <n v="51"/>
    <x v="1"/>
    <s v="Williamsberg"/>
    <x v="14"/>
    <s v="USA"/>
    <s v="Prod73"/>
    <s v="Shin Guards – Adult"/>
    <x v="0"/>
    <s v="Team Sports"/>
    <x v="78"/>
    <n v="107"/>
    <n v="359"/>
    <s v="Store10"/>
    <s v="Paypal"/>
    <n v="654.36559999999997"/>
    <n v="4"/>
    <n v="167"/>
    <n v="0.21"/>
    <x v="3"/>
    <x v="4"/>
    <x v="15"/>
    <x v="2"/>
    <x v="0"/>
    <x v="2"/>
  </r>
  <r>
    <s v="Sale1833"/>
    <d v="2025-03-05T00:00:00"/>
    <s v="Cust1280"/>
    <x v="430"/>
    <n v="48"/>
    <x v="0"/>
    <s v="Morrisville"/>
    <x v="22"/>
    <s v="USA"/>
    <s v="Prod60"/>
    <s v="Luxury Perfume Spray"/>
    <x v="2"/>
    <s v="Fragrance"/>
    <x v="17"/>
    <n v="483"/>
    <n v="444"/>
    <s v="Store11"/>
    <s v="Credit Card"/>
    <n v="3032.6559999999999"/>
    <n v="4"/>
    <n v="862"/>
    <n v="0.02"/>
    <x v="2"/>
    <x v="10"/>
    <x v="19"/>
    <x v="2"/>
    <x v="0"/>
    <x v="3"/>
  </r>
  <r>
    <s v="Sale1834"/>
    <d v="2025-07-04T00:00:00"/>
    <s v="Cust1360"/>
    <x v="257"/>
    <n v="34"/>
    <x v="0"/>
    <s v="Andersonside"/>
    <x v="13"/>
    <s v="USA"/>
    <s v="Prod43"/>
    <s v="Usb External Hard Drive"/>
    <x v="1"/>
    <s v="Computer"/>
    <x v="19"/>
    <n v="253"/>
    <n v="266"/>
    <s v="Store5"/>
    <s v="Cod"/>
    <n v="166.82490000000001"/>
    <n v="3"/>
    <n v="56"/>
    <n v="0.12"/>
    <x v="0"/>
    <x v="0"/>
    <x v="3"/>
    <x v="0"/>
    <x v="0"/>
    <x v="1"/>
  </r>
  <r>
    <s v="Sale1835"/>
    <d v="2025-07-24T00:00:00"/>
    <s v="Cust1266"/>
    <x v="175"/>
    <n v="32"/>
    <x v="1"/>
    <s v="South Gina"/>
    <x v="27"/>
    <s v="USA"/>
    <s v="Prod15"/>
    <s v="4K Home Projector"/>
    <x v="1"/>
    <s v="Appliances"/>
    <x v="5"/>
    <n v="465"/>
    <n v="301"/>
    <s v="Store19"/>
    <s v="Credit Card"/>
    <n v="465.83199999999999"/>
    <n v="1"/>
    <n v="582"/>
    <n v="0.01"/>
    <x v="3"/>
    <x v="0"/>
    <x v="12"/>
    <x v="2"/>
    <x v="0"/>
    <x v="3"/>
  </r>
  <r>
    <s v="Sale1836"/>
    <d v="2025-01-24T00:00:00"/>
    <s v="Cust1261"/>
    <x v="319"/>
    <n v="27"/>
    <x v="1"/>
    <s v="Lake Saramouth"/>
    <x v="47"/>
    <s v="USA"/>
    <s v="Prod83"/>
    <s v="Hydrating Face Cleanser"/>
    <x v="2"/>
    <s v="Skincare"/>
    <x v="50"/>
    <n v="317"/>
    <n v="159"/>
    <s v="Store0"/>
    <s v="Credit Card"/>
    <n v="188.04239999999999"/>
    <n v="3"/>
    <n v="64"/>
    <n v="0.2"/>
    <x v="3"/>
    <x v="2"/>
    <x v="6"/>
    <x v="1"/>
    <x v="1"/>
    <x v="2"/>
  </r>
  <r>
    <s v="Sale1837"/>
    <d v="2024-04-10T00:00:00"/>
    <s v="Cust1065"/>
    <x v="10"/>
    <n v="21"/>
    <x v="1"/>
    <s v="Woodmouth"/>
    <x v="8"/>
    <s v="USA"/>
    <s v="Prod9"/>
    <s v="Adjustable Dumbbell Set"/>
    <x v="0"/>
    <s v="Fitness"/>
    <x v="93"/>
    <n v="496"/>
    <n v="323"/>
    <s v="Store12"/>
    <s v="Cod"/>
    <n v="614.07420000000002"/>
    <n v="1"/>
    <n v="830"/>
    <n v="0.02"/>
    <x v="0"/>
    <x v="9"/>
    <x v="18"/>
    <x v="2"/>
    <x v="1"/>
    <x v="2"/>
  </r>
  <r>
    <s v="Sale1838"/>
    <d v="2024-10-21T00:00:00"/>
    <s v="Cust1370"/>
    <x v="259"/>
    <n v="45"/>
    <x v="0"/>
    <s v="Millston"/>
    <x v="30"/>
    <s v="USA"/>
    <s v="Prod34"/>
    <s v="Gaming Mechanical Keyboard"/>
    <x v="1"/>
    <s v="Computer"/>
    <x v="13"/>
    <n v="419"/>
    <n v="86"/>
    <s v="Store16"/>
    <s v="Credit Card"/>
    <n v="1664.8109999999999"/>
    <n v="2"/>
    <n v="858"/>
    <n v="0.26"/>
    <x v="1"/>
    <x v="5"/>
    <x v="9"/>
    <x v="1"/>
    <x v="0"/>
    <x v="2"/>
  </r>
  <r>
    <s v="Sale1839"/>
    <d v="2024-02-18T00:00:00"/>
    <s v="Cust1359"/>
    <x v="446"/>
    <n v="32"/>
    <x v="0"/>
    <s v="East Michaelton"/>
    <x v="32"/>
    <s v="USA"/>
    <s v="Prod73"/>
    <s v="Shin Guards – Adult"/>
    <x v="0"/>
    <s v="Team Sports"/>
    <x v="78"/>
    <n v="107"/>
    <n v="359"/>
    <s v="Store13"/>
    <s v="Cod"/>
    <n v="1657.0092"/>
    <n v="3"/>
    <n v="717"/>
    <n v="0.03"/>
    <x v="3"/>
    <x v="7"/>
    <x v="13"/>
    <x v="1"/>
    <x v="0"/>
    <x v="2"/>
  </r>
  <r>
    <s v="Sale1840"/>
    <d v="2025-07-15T00:00:00"/>
    <s v="Cust1428"/>
    <x v="154"/>
    <n v="27"/>
    <x v="1"/>
    <s v="Hartmouth"/>
    <x v="38"/>
    <s v="USA"/>
    <s v="Prod83"/>
    <s v="Hydrating Face Cleanser"/>
    <x v="2"/>
    <s v="Skincare"/>
    <x v="50"/>
    <n v="317"/>
    <n v="159"/>
    <s v="Store12"/>
    <s v="Paypal"/>
    <n v="127.29600000000001"/>
    <n v="1"/>
    <n v="163"/>
    <n v="0.23"/>
    <x v="0"/>
    <x v="9"/>
    <x v="18"/>
    <x v="2"/>
    <x v="1"/>
    <x v="3"/>
  </r>
  <r>
    <s v="Sale1841"/>
    <d v="2024-07-16T00:00:00"/>
    <s v="Cust1126"/>
    <x v="56"/>
    <n v="62"/>
    <x v="1"/>
    <s v="Benjaminton"/>
    <x v="28"/>
    <s v="USA"/>
    <s v="Prod81"/>
    <s v="Badminton Racket Set"/>
    <x v="0"/>
    <s v="Equipment"/>
    <x v="82"/>
    <n v="286"/>
    <n v="358"/>
    <s v="Store12"/>
    <s v="Credit Card"/>
    <n v="1720.7438"/>
    <n v="2"/>
    <n v="967"/>
    <n v="0.22"/>
    <x v="0"/>
    <x v="9"/>
    <x v="18"/>
    <x v="2"/>
    <x v="0"/>
    <x v="0"/>
  </r>
  <r>
    <s v="Sale1842"/>
    <d v="2025-04-14T00:00:00"/>
    <s v="Cust1348"/>
    <x v="14"/>
    <n v="55"/>
    <x v="0"/>
    <s v="Shannonview"/>
    <x v="2"/>
    <s v="USA"/>
    <s v="Prod35"/>
    <s v="Bedroom Table Lamp"/>
    <x v="3"/>
    <s v="Lighting"/>
    <x v="68"/>
    <n v="382"/>
    <n v="329"/>
    <s v="Store13"/>
    <s v="Cod"/>
    <n v="1503.1768"/>
    <n v="2"/>
    <n v="874"/>
    <n v="0.11"/>
    <x v="3"/>
    <x v="7"/>
    <x v="13"/>
    <x v="1"/>
    <x v="0"/>
    <x v="2"/>
  </r>
  <r>
    <s v="Sale1843"/>
    <d v="2024-03-28T00:00:00"/>
    <s v="Cust1149"/>
    <x v="339"/>
    <n v="33"/>
    <x v="0"/>
    <s v="West Markhaven"/>
    <x v="26"/>
    <s v="USA"/>
    <s v="Prod0"/>
    <s v="Brother Laser Printer"/>
    <x v="1"/>
    <s v="Computer"/>
    <x v="90"/>
    <n v="112"/>
    <n v="416"/>
    <s v="Store3"/>
    <s v="Credit Card"/>
    <n v="102.37520000000001"/>
    <n v="1"/>
    <n v="140"/>
    <n v="0.14000000000000001"/>
    <x v="0"/>
    <x v="0"/>
    <x v="0"/>
    <x v="0"/>
    <x v="0"/>
    <x v="1"/>
  </r>
  <r>
    <s v="Sale1844"/>
    <d v="2025-02-28T00:00:00"/>
    <s v="Cust1201"/>
    <x v="113"/>
    <n v="25"/>
    <x v="1"/>
    <s v="New Logan"/>
    <x v="20"/>
    <s v="USA"/>
    <s v="Prod43"/>
    <s v="Usb External Hard Drive"/>
    <x v="1"/>
    <s v="Computer"/>
    <x v="19"/>
    <n v="253"/>
    <n v="266"/>
    <s v="Store5"/>
    <s v="Credit Card"/>
    <n v="791.88480000000004"/>
    <n v="2"/>
    <n v="550"/>
    <n v="0.27"/>
    <x v="0"/>
    <x v="0"/>
    <x v="3"/>
    <x v="0"/>
    <x v="1"/>
    <x v="3"/>
  </r>
  <r>
    <s v="Sale1845"/>
    <d v="2024-03-13T00:00:00"/>
    <s v="Cust1111"/>
    <x v="487"/>
    <n v="18"/>
    <x v="1"/>
    <s v="Rodriguezmouth"/>
    <x v="28"/>
    <s v="USA"/>
    <s v="Prod17"/>
    <s v="Soccer Training Cone Set"/>
    <x v="0"/>
    <s v="Accessories"/>
    <x v="53"/>
    <n v="145"/>
    <n v="367"/>
    <s v="Store5"/>
    <s v="Paypal"/>
    <n v="2319.4512"/>
    <n v="4"/>
    <n v="716"/>
    <n v="0.28000000000000003"/>
    <x v="0"/>
    <x v="0"/>
    <x v="3"/>
    <x v="0"/>
    <x v="2"/>
    <x v="1"/>
  </r>
  <r>
    <s v="Sale1846"/>
    <d v="2025-04-05T00:00:00"/>
    <s v="Cust1371"/>
    <x v="170"/>
    <n v="21"/>
    <x v="1"/>
    <s v="Port Crystal"/>
    <x v="21"/>
    <s v="USA"/>
    <s v="Prod2"/>
    <s v="Women'S Casual Hoodie"/>
    <x v="4"/>
    <s v="Outerwear"/>
    <x v="95"/>
    <n v="317"/>
    <n v="352"/>
    <s v="Store8"/>
    <s v="Credit Card"/>
    <n v="1296.261"/>
    <n v="3"/>
    <n v="592"/>
    <n v="0.19"/>
    <x v="1"/>
    <x v="0"/>
    <x v="2"/>
    <x v="2"/>
    <x v="1"/>
    <x v="1"/>
  </r>
  <r>
    <s v="Sale1847"/>
    <d v="2025-08-14T00:00:00"/>
    <s v="Cust1375"/>
    <x v="444"/>
    <n v="26"/>
    <x v="0"/>
    <s v="Port Richardshire"/>
    <x v="46"/>
    <s v="USA"/>
    <s v="Prod22"/>
    <s v="Carbon Fiber Tennis Racket"/>
    <x v="0"/>
    <s v="Equipment"/>
    <x v="62"/>
    <n v="485"/>
    <n v="432"/>
    <s v="Store10"/>
    <s v="Paypal"/>
    <n v="910.2636"/>
    <n v="2"/>
    <n v="523"/>
    <n v="0.27"/>
    <x v="3"/>
    <x v="4"/>
    <x v="15"/>
    <x v="2"/>
    <x v="1"/>
    <x v="1"/>
  </r>
  <r>
    <s v="Sale1848"/>
    <d v="2024-07-04T00:00:00"/>
    <s v="Cust1226"/>
    <x v="471"/>
    <n v="54"/>
    <x v="0"/>
    <s v="Morrisbury"/>
    <x v="41"/>
    <s v="USA"/>
    <s v="Prod69"/>
    <s v="Men'S Sports Shorts"/>
    <x v="4"/>
    <s v="Bottoms"/>
    <x v="20"/>
    <n v="218"/>
    <n v="224"/>
    <s v="Store14"/>
    <s v="Cod"/>
    <n v="794.50919999999996"/>
    <n v="2"/>
    <n v="479"/>
    <n v="0.13"/>
    <x v="2"/>
    <x v="3"/>
    <x v="7"/>
    <x v="0"/>
    <x v="0"/>
    <x v="0"/>
  </r>
  <r>
    <s v="Sale1849"/>
    <d v="2024-09-21T00:00:00"/>
    <s v="Cust1299"/>
    <x v="460"/>
    <n v="48"/>
    <x v="1"/>
    <s v="West Robinmouth"/>
    <x v="38"/>
    <s v="USA"/>
    <s v="Prod82"/>
    <s v="Fitness Resistance Bands"/>
    <x v="0"/>
    <s v="Fitness"/>
    <x v="74"/>
    <n v="153"/>
    <n v="281"/>
    <s v="Store1"/>
    <s v="Paypal"/>
    <n v="2458.46"/>
    <n v="4"/>
    <n v="740"/>
    <n v="0.17"/>
    <x v="0"/>
    <x v="4"/>
    <x v="8"/>
    <x v="1"/>
    <x v="0"/>
    <x v="1"/>
  </r>
  <r>
    <s v="Sale1850"/>
    <d v="2024-06-22T00:00:00"/>
    <s v="Cust1112"/>
    <x v="457"/>
    <n v="27"/>
    <x v="1"/>
    <s v="Lake Michael"/>
    <x v="20"/>
    <s v="USA"/>
    <s v="Prod46"/>
    <s v="Men'S Winter Jacket"/>
    <x v="4"/>
    <s v="Outerwear"/>
    <x v="54"/>
    <n v="167"/>
    <n v="296"/>
    <s v="Store2"/>
    <s v="Cod"/>
    <n v="749.03039999999999"/>
    <n v="1"/>
    <n v="780"/>
    <n v="0.17"/>
    <x v="2"/>
    <x v="0"/>
    <x v="17"/>
    <x v="0"/>
    <x v="1"/>
    <x v="2"/>
  </r>
  <r>
    <s v="Sale1851"/>
    <d v="2024-09-17T00:00:00"/>
    <s v="Cust1107"/>
    <x v="182"/>
    <n v="62"/>
    <x v="1"/>
    <s v="North Justin"/>
    <x v="16"/>
    <s v="USA"/>
    <s v="Prod70"/>
    <s v="Kitchen Storage Rack"/>
    <x v="3"/>
    <s v="Storage"/>
    <x v="7"/>
    <n v="138"/>
    <n v="89"/>
    <s v="Store16"/>
    <s v="Cod"/>
    <n v="2224.2815999999998"/>
    <n v="4"/>
    <n v="579"/>
    <n v="0.04"/>
    <x v="1"/>
    <x v="5"/>
    <x v="9"/>
    <x v="1"/>
    <x v="0"/>
    <x v="1"/>
  </r>
  <r>
    <s v="Sale1852"/>
    <d v="2024-12-09T00:00:00"/>
    <s v="Cust1371"/>
    <x v="170"/>
    <n v="21"/>
    <x v="1"/>
    <s v="Port Crystal"/>
    <x v="21"/>
    <s v="USA"/>
    <s v="Prod1"/>
    <s v="Men'S Graphic T-Shirt"/>
    <x v="4"/>
    <s v="Tops"/>
    <x v="55"/>
    <n v="343"/>
    <n v="181"/>
    <s v="Store2"/>
    <s v="Paypal"/>
    <n v="774.57600000000002"/>
    <n v="3"/>
    <n v="269"/>
    <n v="0.04"/>
    <x v="2"/>
    <x v="0"/>
    <x v="17"/>
    <x v="0"/>
    <x v="1"/>
    <x v="1"/>
  </r>
  <r>
    <s v="Sale1853"/>
    <d v="2025-03-24T00:00:00"/>
    <s v="Cust1305"/>
    <x v="426"/>
    <n v="64"/>
    <x v="0"/>
    <s v="West Joseph"/>
    <x v="7"/>
    <s v="USA"/>
    <s v="Prod5"/>
    <s v="Men'S Leather Belt"/>
    <x v="4"/>
    <s v="Accessories"/>
    <x v="23"/>
    <n v="261"/>
    <n v="59"/>
    <s v="Store4"/>
    <s v="Credit Card"/>
    <n v="34.178400000000003"/>
    <n v="1"/>
    <n v="47"/>
    <n v="0.04"/>
    <x v="2"/>
    <x v="0"/>
    <x v="5"/>
    <x v="2"/>
    <x v="0"/>
    <x v="1"/>
  </r>
  <r>
    <s v="Sale1854"/>
    <d v="2025-05-19T00:00:00"/>
    <s v="Cust1257"/>
    <x v="98"/>
    <n v="42"/>
    <x v="0"/>
    <s v="Karenmouth"/>
    <x v="43"/>
    <s v="USA"/>
    <s v="Prod33"/>
    <s v="Modern Wall Clock"/>
    <x v="3"/>
    <s v="Decor"/>
    <x v="9"/>
    <n v="180"/>
    <n v="305"/>
    <s v="Store17"/>
    <s v="Credit Card"/>
    <n v="2396.0799000000002"/>
    <n v="3"/>
    <n v="859"/>
    <n v="0.28000000000000003"/>
    <x v="0"/>
    <x v="1"/>
    <x v="1"/>
    <x v="1"/>
    <x v="0"/>
    <x v="2"/>
  </r>
  <r>
    <s v="Sale1855"/>
    <d v="2025-02-22T00:00:00"/>
    <s v="Cust1310"/>
    <x v="439"/>
    <n v="20"/>
    <x v="0"/>
    <s v="Joelside"/>
    <x v="1"/>
    <s v="USA"/>
    <s v="Prod19"/>
    <s v="Knee Support Brace"/>
    <x v="0"/>
    <s v="Equipment"/>
    <x v="46"/>
    <n v="21"/>
    <n v="65"/>
    <s v="Store10"/>
    <s v="Credit Card"/>
    <n v="1624.443"/>
    <n v="3"/>
    <n v="570"/>
    <n v="7.0000000000000007E-2"/>
    <x v="3"/>
    <x v="4"/>
    <x v="15"/>
    <x v="2"/>
    <x v="1"/>
    <x v="2"/>
  </r>
  <r>
    <s v="Sale1856"/>
    <d v="2024-10-31T00:00:00"/>
    <s v="Cust1327"/>
    <x v="77"/>
    <n v="62"/>
    <x v="1"/>
    <s v="Kellybury"/>
    <x v="14"/>
    <s v="USA"/>
    <s v="Prod74"/>
    <s v="Bluetooth Car Audio System"/>
    <x v="1"/>
    <s v="Audio"/>
    <x v="1"/>
    <n v="404"/>
    <n v="159"/>
    <s v="Store12"/>
    <s v="Cod"/>
    <n v="910.36440000000005"/>
    <n v="3"/>
    <n v="307"/>
    <n v="0.05"/>
    <x v="0"/>
    <x v="9"/>
    <x v="18"/>
    <x v="2"/>
    <x v="0"/>
    <x v="3"/>
  </r>
  <r>
    <s v="Sale1857"/>
    <d v="2024-03-03T00:00:00"/>
    <s v="Cust1064"/>
    <x v="462"/>
    <n v="33"/>
    <x v="0"/>
    <s v="Port Kathrynhaven"/>
    <x v="28"/>
    <s v="USA"/>
    <s v="Prod56"/>
    <s v="Premium Blanket Throw"/>
    <x v="3"/>
    <s v="Decor"/>
    <x v="6"/>
    <n v="461"/>
    <n v="190"/>
    <s v="Store13"/>
    <s v="Cod"/>
    <n v="537.38969999999995"/>
    <n v="3"/>
    <n v="185"/>
    <n v="0.01"/>
    <x v="3"/>
    <x v="7"/>
    <x v="13"/>
    <x v="1"/>
    <x v="0"/>
    <x v="0"/>
  </r>
  <r>
    <s v="Sale1858"/>
    <d v="2024-05-16T00:00:00"/>
    <s v="Cust1482"/>
    <x v="380"/>
    <n v="26"/>
    <x v="0"/>
    <s v="West Tylerfort"/>
    <x v="27"/>
    <s v="USA"/>
    <s v="Prod26"/>
    <s v="Wireless Bluetooth Speaker"/>
    <x v="1"/>
    <s v="Audio"/>
    <x v="33"/>
    <n v="322"/>
    <n v="213"/>
    <s v="Store5"/>
    <s v="Cod"/>
    <n v="758.24"/>
    <n v="4"/>
    <n v="190"/>
    <n v="0.03"/>
    <x v="0"/>
    <x v="0"/>
    <x v="3"/>
    <x v="0"/>
    <x v="1"/>
    <x v="1"/>
  </r>
  <r>
    <s v="Sale1859"/>
    <d v="2024-08-07T00:00:00"/>
    <s v="Cust1208"/>
    <x v="123"/>
    <n v="54"/>
    <x v="0"/>
    <s v="Kathrynview"/>
    <x v="38"/>
    <s v="USA"/>
    <s v="Prod75"/>
    <s v="Women'S Ankle Boots"/>
    <x v="4"/>
    <s v="Footwear"/>
    <x v="28"/>
    <n v="158"/>
    <n v="82"/>
    <s v="Store5"/>
    <s v="Paypal"/>
    <n v="773.03039999999999"/>
    <n v="1"/>
    <n v="805"/>
    <n v="0"/>
    <x v="0"/>
    <x v="0"/>
    <x v="3"/>
    <x v="0"/>
    <x v="0"/>
    <x v="1"/>
  </r>
  <r>
    <s v="Sale1860"/>
    <d v="2024-09-14T00:00:00"/>
    <s v="Cust1188"/>
    <x v="336"/>
    <n v="42"/>
    <x v="0"/>
    <s v="Kingfort"/>
    <x v="23"/>
    <s v="USA"/>
    <s v="Prod54"/>
    <s v="Sports Stopwatch Pro"/>
    <x v="0"/>
    <s v="Accessories"/>
    <x v="59"/>
    <n v="435"/>
    <n v="185"/>
    <s v="Store17"/>
    <s v="Credit Card"/>
    <n v="1558.9272000000001"/>
    <n v="3"/>
    <n v="684"/>
    <n v="0.04"/>
    <x v="0"/>
    <x v="1"/>
    <x v="1"/>
    <x v="1"/>
    <x v="0"/>
    <x v="2"/>
  </r>
  <r>
    <s v="Sale1861"/>
    <d v="2024-10-08T00:00:00"/>
    <s v="Cust1210"/>
    <x v="255"/>
    <n v="48"/>
    <x v="0"/>
    <s v="Matthewborough"/>
    <x v="36"/>
    <s v="USA"/>
    <s v="Prod56"/>
    <s v="Premium Blanket Throw"/>
    <x v="3"/>
    <s v="Decor"/>
    <x v="6"/>
    <n v="461"/>
    <n v="190"/>
    <s v="Store18"/>
    <s v="Cod"/>
    <n v="948.69359999999995"/>
    <n v="3"/>
    <n v="439"/>
    <n v="0.24"/>
    <x v="3"/>
    <x v="8"/>
    <x v="14"/>
    <x v="1"/>
    <x v="0"/>
    <x v="2"/>
  </r>
  <r>
    <s v="Sale1862"/>
    <d v="2025-09-04T00:00:00"/>
    <s v="Cust1119"/>
    <x v="96"/>
    <n v="40"/>
    <x v="0"/>
    <s v="North Edwardton"/>
    <x v="3"/>
    <s v="USA"/>
    <s v="Prod66"/>
    <s v="Women'S Hair Dryer Brush"/>
    <x v="2"/>
    <s v="Haircare"/>
    <x v="73"/>
    <n v="340"/>
    <n v="177"/>
    <s v="Store6"/>
    <s v="Cod"/>
    <n v="96.459199999999996"/>
    <n v="1"/>
    <n v="127"/>
    <n v="0.28000000000000003"/>
    <x v="3"/>
    <x v="0"/>
    <x v="16"/>
    <x v="2"/>
    <x v="0"/>
    <x v="3"/>
  </r>
  <r>
    <s v="Sale1863"/>
    <d v="2024-07-16T00:00:00"/>
    <s v="Cust1004"/>
    <x v="433"/>
    <n v="64"/>
    <x v="1"/>
    <s v="Nicholasshire"/>
    <x v="24"/>
    <s v="USA"/>
    <s v="Prod73"/>
    <s v="Shin Guards – Adult"/>
    <x v="0"/>
    <s v="Team Sports"/>
    <x v="78"/>
    <n v="107"/>
    <n v="359"/>
    <s v="Store4"/>
    <s v="Credit Card"/>
    <n v="2871.3679999999999"/>
    <n v="4"/>
    <n v="835"/>
    <n v="0.24"/>
    <x v="2"/>
    <x v="0"/>
    <x v="5"/>
    <x v="2"/>
    <x v="0"/>
    <x v="2"/>
  </r>
  <r>
    <s v="Sale1864"/>
    <d v="2025-09-09T00:00:00"/>
    <s v="Cust1341"/>
    <x v="387"/>
    <n v="56"/>
    <x v="1"/>
    <s v="Lake Alyssaburgh"/>
    <x v="49"/>
    <s v="USA"/>
    <s v="Prod42"/>
    <s v="Smart Home Wifi Camera"/>
    <x v="1"/>
    <s v="Accessories"/>
    <x v="63"/>
    <n v="451"/>
    <n v="389"/>
    <s v="Store11"/>
    <s v="Cod"/>
    <n v="483.94639999999998"/>
    <n v="2"/>
    <n v="272"/>
    <n v="0.14000000000000001"/>
    <x v="2"/>
    <x v="10"/>
    <x v="19"/>
    <x v="2"/>
    <x v="0"/>
    <x v="3"/>
  </r>
  <r>
    <s v="Sale1865"/>
    <d v="2025-03-04T00:00:00"/>
    <s v="Cust1480"/>
    <x v="449"/>
    <n v="33"/>
    <x v="0"/>
    <s v="Robinchester"/>
    <x v="26"/>
    <s v="USA"/>
    <s v="Prod11"/>
    <s v="Hd Smart Tv Stick"/>
    <x v="1"/>
    <s v="Accessories"/>
    <x v="75"/>
    <n v="449"/>
    <n v="275"/>
    <s v="Store1"/>
    <s v="Credit Card"/>
    <n v="2916.42"/>
    <n v="4"/>
    <n v="972"/>
    <n v="0.11"/>
    <x v="0"/>
    <x v="4"/>
    <x v="8"/>
    <x v="1"/>
    <x v="0"/>
    <x v="3"/>
  </r>
  <r>
    <s v="Sale1866"/>
    <d v="2025-06-23T00:00:00"/>
    <s v="Cust1093"/>
    <x v="125"/>
    <n v="28"/>
    <x v="1"/>
    <s v="Port Travisstad"/>
    <x v="42"/>
    <s v="USA"/>
    <s v="Prod43"/>
    <s v="Usb External Hard Drive"/>
    <x v="1"/>
    <s v="Computer"/>
    <x v="19"/>
    <n v="253"/>
    <n v="266"/>
    <s v="Store4"/>
    <s v="Paypal"/>
    <n v="1146.8154"/>
    <n v="3"/>
    <n v="524"/>
    <n v="0.25"/>
    <x v="2"/>
    <x v="0"/>
    <x v="5"/>
    <x v="2"/>
    <x v="1"/>
    <x v="0"/>
  </r>
  <r>
    <s v="Sale1867"/>
    <d v="2024-11-06T00:00:00"/>
    <s v="Cust1148"/>
    <x v="28"/>
    <n v="42"/>
    <x v="1"/>
    <s v="New Brian"/>
    <x v="18"/>
    <s v="USA"/>
    <s v="Prod64"/>
    <s v="Matte Lipstick Set"/>
    <x v="2"/>
    <s v="Makeup"/>
    <x v="91"/>
    <n v="299"/>
    <n v="118"/>
    <s v="Store2"/>
    <s v="Credit Card"/>
    <n v="2819.0064000000002"/>
    <n v="4"/>
    <n v="839"/>
    <n v="0.27"/>
    <x v="2"/>
    <x v="0"/>
    <x v="17"/>
    <x v="0"/>
    <x v="0"/>
    <x v="3"/>
  </r>
  <r>
    <s v="Sale1868"/>
    <d v="2025-03-06T00:00:00"/>
    <s v="Cust1135"/>
    <x v="162"/>
    <n v="33"/>
    <x v="1"/>
    <s v="Gonzalezbury"/>
    <x v="20"/>
    <s v="USA"/>
    <s v="Prod11"/>
    <s v="Hd Smart Tv Stick"/>
    <x v="1"/>
    <s v="Accessories"/>
    <x v="75"/>
    <n v="449"/>
    <n v="275"/>
    <s v="Store17"/>
    <s v="Cod"/>
    <n v="2650.2919999999999"/>
    <n v="4"/>
    <n v="839"/>
    <n v="0.16"/>
    <x v="0"/>
    <x v="1"/>
    <x v="1"/>
    <x v="1"/>
    <x v="0"/>
    <x v="1"/>
  </r>
  <r>
    <s v="Sale1869"/>
    <d v="2025-05-17T00:00:00"/>
    <s v="Cust1420"/>
    <x v="47"/>
    <n v="60"/>
    <x v="0"/>
    <s v="New Benjamin"/>
    <x v="29"/>
    <s v="USA"/>
    <s v="Prod74"/>
    <s v="Bluetooth Car Audio System"/>
    <x v="1"/>
    <s v="Audio"/>
    <x v="1"/>
    <n v="404"/>
    <n v="159"/>
    <s v="Store8"/>
    <s v="Credit Card"/>
    <n v="2235.4787999999999"/>
    <n v="3"/>
    <n v="943"/>
    <n v="0.21"/>
    <x v="1"/>
    <x v="0"/>
    <x v="2"/>
    <x v="2"/>
    <x v="0"/>
    <x v="3"/>
  </r>
  <r>
    <s v="Sale1870"/>
    <d v="2025-01-02T00:00:00"/>
    <s v="Cust1299"/>
    <x v="460"/>
    <n v="48"/>
    <x v="1"/>
    <s v="West Robinmouth"/>
    <x v="38"/>
    <s v="USA"/>
    <s v="Prod0"/>
    <s v="Brother Laser Printer"/>
    <x v="1"/>
    <s v="Computer"/>
    <x v="90"/>
    <n v="112"/>
    <n v="416"/>
    <s v="Store17"/>
    <s v="Credit Card"/>
    <n v="459.28840000000002"/>
    <n v="2"/>
    <n v="310"/>
    <n v="0.21"/>
    <x v="0"/>
    <x v="1"/>
    <x v="1"/>
    <x v="1"/>
    <x v="0"/>
    <x v="1"/>
  </r>
  <r>
    <s v="Sale1871"/>
    <d v="2024-07-28T00:00:00"/>
    <s v="Cust1346"/>
    <x v="3"/>
    <n v="58"/>
    <x v="1"/>
    <s v="Port Crystalberg"/>
    <x v="3"/>
    <s v="USA"/>
    <s v="Prod45"/>
    <s v="High-Grip Football"/>
    <x v="0"/>
    <s v="Team Sports"/>
    <x v="49"/>
    <n v="319"/>
    <n v="114"/>
    <s v="Store0"/>
    <s v="Paypal"/>
    <n v="464.4255"/>
    <n v="3"/>
    <n v="201"/>
    <n v="0.26"/>
    <x v="3"/>
    <x v="2"/>
    <x v="6"/>
    <x v="1"/>
    <x v="0"/>
    <x v="1"/>
  </r>
  <r>
    <s v="Sale1872"/>
    <d v="2024-04-26T00:00:00"/>
    <s v="Cust1252"/>
    <x v="485"/>
    <n v="26"/>
    <x v="0"/>
    <s v="Robinborough"/>
    <x v="34"/>
    <s v="USA"/>
    <s v="Prod58"/>
    <s v="Womens Cotton Scarf"/>
    <x v="4"/>
    <s v="Accessories"/>
    <x v="87"/>
    <n v="114"/>
    <n v="485"/>
    <s v="Store17"/>
    <s v="Paypal"/>
    <n v="562.35900000000004"/>
    <n v="1"/>
    <n v="803"/>
    <n v="0.23"/>
    <x v="0"/>
    <x v="1"/>
    <x v="1"/>
    <x v="1"/>
    <x v="1"/>
    <x v="2"/>
  </r>
  <r>
    <s v="Sale1873"/>
    <d v="2025-08-17T00:00:00"/>
    <s v="Cust1036"/>
    <x v="355"/>
    <n v="20"/>
    <x v="1"/>
    <s v="Luisfurt"/>
    <x v="36"/>
    <s v="USA"/>
    <s v="Prod61"/>
    <s v="Tennis Ball 3-Pack"/>
    <x v="0"/>
    <s v="Equipment"/>
    <x v="86"/>
    <n v="103"/>
    <n v="465"/>
    <s v="Store15"/>
    <s v="Cod"/>
    <n v="725.3442"/>
    <n v="3"/>
    <n v="260"/>
    <n v="0.3"/>
    <x v="0"/>
    <x v="6"/>
    <x v="10"/>
    <x v="1"/>
    <x v="1"/>
    <x v="0"/>
  </r>
  <r>
    <s v="Sale1874"/>
    <d v="2024-05-14T00:00:00"/>
    <s v="Cust1124"/>
    <x v="375"/>
    <n v="26"/>
    <x v="0"/>
    <s v="Wongberg"/>
    <x v="49"/>
    <s v="USA"/>
    <s v="Prod2"/>
    <s v="Women'S Casual Hoodie"/>
    <x v="4"/>
    <s v="Outerwear"/>
    <x v="95"/>
    <n v="317"/>
    <n v="352"/>
    <s v="Store3"/>
    <s v="Paypal"/>
    <n v="1894.08"/>
    <n v="4"/>
    <n v="592"/>
    <n v="7.0000000000000007E-2"/>
    <x v="0"/>
    <x v="0"/>
    <x v="0"/>
    <x v="0"/>
    <x v="1"/>
    <x v="3"/>
  </r>
  <r>
    <s v="Sale1875"/>
    <d v="2025-03-14T00:00:00"/>
    <s v="Cust1031"/>
    <x v="188"/>
    <n v="41"/>
    <x v="0"/>
    <s v="Johnsonville"/>
    <x v="47"/>
    <s v="USA"/>
    <s v="Prod60"/>
    <s v="Luxury Perfume Spray"/>
    <x v="2"/>
    <s v="Fragrance"/>
    <x v="17"/>
    <n v="483"/>
    <n v="444"/>
    <s v="Store12"/>
    <s v="Paypal"/>
    <n v="650.91600000000005"/>
    <n v="2"/>
    <n v="397"/>
    <n v="0.2"/>
    <x v="0"/>
    <x v="9"/>
    <x v="18"/>
    <x v="2"/>
    <x v="0"/>
    <x v="2"/>
  </r>
  <r>
    <s v="Sale1876"/>
    <d v="2025-03-15T00:00:00"/>
    <s v="Cust1453"/>
    <x v="32"/>
    <n v="62"/>
    <x v="1"/>
    <s v="Lake Carolyn"/>
    <x v="22"/>
    <s v="USA"/>
    <s v="Prod98"/>
    <s v="Portable Bluetooth Speaker"/>
    <x v="1"/>
    <s v="Audio"/>
    <x v="24"/>
    <n v="432"/>
    <n v="73"/>
    <s v="Store2"/>
    <s v="Credit Card"/>
    <n v="143.24039999999999"/>
    <n v="1"/>
    <n v="177"/>
    <n v="0.18"/>
    <x v="2"/>
    <x v="0"/>
    <x v="17"/>
    <x v="0"/>
    <x v="0"/>
    <x v="1"/>
  </r>
  <r>
    <s v="Sale1877"/>
    <d v="2023-12-12T00:00:00"/>
    <s v="Cust1254"/>
    <x v="461"/>
    <n v="34"/>
    <x v="0"/>
    <s v="Masseyland"/>
    <x v="41"/>
    <s v="USA"/>
    <s v="Prod26"/>
    <s v="Wireless Bluetooth Speaker"/>
    <x v="1"/>
    <s v="Audio"/>
    <x v="33"/>
    <n v="322"/>
    <n v="213"/>
    <s v="Store0"/>
    <s v="Paypal"/>
    <n v="1093.2937999999999"/>
    <n v="2"/>
    <n v="614"/>
    <n v="0.19"/>
    <x v="3"/>
    <x v="2"/>
    <x v="6"/>
    <x v="1"/>
    <x v="0"/>
    <x v="2"/>
  </r>
  <r>
    <s v="Sale1878"/>
    <d v="2024-10-19T00:00:00"/>
    <s v="Cust1108"/>
    <x v="139"/>
    <n v="38"/>
    <x v="0"/>
    <s v="Webstermouth"/>
    <x v="21"/>
    <s v="USA"/>
    <s v="Prod3"/>
    <s v="Men'S Running Jacket"/>
    <x v="4"/>
    <s v="Outerwear"/>
    <x v="58"/>
    <n v="365"/>
    <n v="452"/>
    <s v="Store7"/>
    <s v="Cod"/>
    <n v="1487.4636"/>
    <n v="3"/>
    <n v="605"/>
    <n v="0.11"/>
    <x v="2"/>
    <x v="0"/>
    <x v="4"/>
    <x v="2"/>
    <x v="0"/>
    <x v="3"/>
  </r>
  <r>
    <s v="Sale1879"/>
    <d v="2024-08-30T00:00:00"/>
    <s v="Cust1498"/>
    <x v="105"/>
    <n v="35"/>
    <x v="0"/>
    <s v="Snyderfurt"/>
    <x v="23"/>
    <s v="USA"/>
    <s v="Prod2"/>
    <s v="Women'S Casual Hoodie"/>
    <x v="4"/>
    <s v="Outerwear"/>
    <x v="95"/>
    <n v="317"/>
    <n v="352"/>
    <s v="Store12"/>
    <s v="Paypal"/>
    <n v="64.125600000000006"/>
    <n v="3"/>
    <n v="24"/>
    <n v="0.18"/>
    <x v="0"/>
    <x v="9"/>
    <x v="18"/>
    <x v="2"/>
    <x v="0"/>
    <x v="2"/>
  </r>
  <r>
    <s v="Sale1880"/>
    <d v="2024-07-09T00:00:00"/>
    <s v="Cust1121"/>
    <x v="416"/>
    <n v="62"/>
    <x v="0"/>
    <s v="Lake Danielport"/>
    <x v="22"/>
    <s v="USA"/>
    <s v="Prod63"/>
    <s v="Organic Sunscreen Lotion"/>
    <x v="2"/>
    <s v="Skincare"/>
    <x v="81"/>
    <n v="267"/>
    <n v="458"/>
    <s v="Store11"/>
    <s v="Paypal"/>
    <n v="383.00200000000001"/>
    <n v="1"/>
    <n v="504"/>
    <n v="0.12"/>
    <x v="2"/>
    <x v="10"/>
    <x v="19"/>
    <x v="2"/>
    <x v="0"/>
    <x v="1"/>
  </r>
  <r>
    <s v="Sale1881"/>
    <d v="2024-07-02T00:00:00"/>
    <s v="Cust1319"/>
    <x v="132"/>
    <n v="54"/>
    <x v="0"/>
    <s v="West Mathewside"/>
    <x v="25"/>
    <s v="USA"/>
    <s v="Prod51"/>
    <s v="Hdmi Cable – 2M"/>
    <x v="1"/>
    <s v="Accessories"/>
    <x v="69"/>
    <n v="88"/>
    <n v="246"/>
    <s v="Store14"/>
    <s v="Credit Card"/>
    <n v="3339.8263999999999"/>
    <n v="4"/>
    <n v="861"/>
    <n v="0.24"/>
    <x v="2"/>
    <x v="3"/>
    <x v="7"/>
    <x v="0"/>
    <x v="0"/>
    <x v="1"/>
  </r>
  <r>
    <s v="Sale1882"/>
    <d v="2023-11-04T00:00:00"/>
    <s v="Cust1197"/>
    <x v="301"/>
    <n v="45"/>
    <x v="1"/>
    <s v="Christopherland"/>
    <x v="46"/>
    <s v="USA"/>
    <s v="Prod42"/>
    <s v="Smart Home Wifi Camera"/>
    <x v="1"/>
    <s v="Accessories"/>
    <x v="63"/>
    <n v="451"/>
    <n v="389"/>
    <s v="Store3"/>
    <s v="Cod"/>
    <n v="122.1327"/>
    <n v="3"/>
    <n v="42"/>
    <n v="0.03"/>
    <x v="0"/>
    <x v="0"/>
    <x v="0"/>
    <x v="0"/>
    <x v="0"/>
    <x v="1"/>
  </r>
  <r>
    <s v="Sale1883"/>
    <d v="2024-04-15T00:00:00"/>
    <s v="Cust1033"/>
    <x v="152"/>
    <n v="25"/>
    <x v="0"/>
    <s v="Tristanton"/>
    <x v="15"/>
    <s v="USA"/>
    <s v="Prod15"/>
    <s v="4K Home Projector"/>
    <x v="1"/>
    <s v="Appliances"/>
    <x v="5"/>
    <n v="465"/>
    <n v="301"/>
    <s v="Store5"/>
    <s v="Cod"/>
    <n v="571.63919999999996"/>
    <n v="1"/>
    <n v="650"/>
    <n v="0.03"/>
    <x v="0"/>
    <x v="0"/>
    <x v="3"/>
    <x v="0"/>
    <x v="1"/>
    <x v="1"/>
  </r>
  <r>
    <s v="Sale1884"/>
    <d v="2024-07-29T00:00:00"/>
    <s v="Cust1053"/>
    <x v="284"/>
    <n v="37"/>
    <x v="1"/>
    <s v="East Andrea"/>
    <x v="20"/>
    <s v="USA"/>
    <s v="Prod63"/>
    <s v="Organic Sunscreen Lotion"/>
    <x v="2"/>
    <s v="Skincare"/>
    <x v="81"/>
    <n v="267"/>
    <n v="458"/>
    <s v="Store9"/>
    <s v="Paypal"/>
    <n v="625.46579999999994"/>
    <n v="2"/>
    <n v="386"/>
    <n v="0.12"/>
    <x v="2"/>
    <x v="0"/>
    <x v="11"/>
    <x v="1"/>
    <x v="0"/>
    <x v="0"/>
  </r>
  <r>
    <s v="Sale1885"/>
    <d v="2024-12-18T00:00:00"/>
    <s v="Cust1099"/>
    <x v="178"/>
    <n v="35"/>
    <x v="0"/>
    <s v="South Dustin"/>
    <x v="3"/>
    <s v="USA"/>
    <s v="Prod51"/>
    <s v="Hdmi Cable – 2M"/>
    <x v="1"/>
    <s v="Accessories"/>
    <x v="69"/>
    <n v="88"/>
    <n v="246"/>
    <s v="Store12"/>
    <s v="Paypal"/>
    <n v="838.12279999999998"/>
    <n v="1"/>
    <n v="892"/>
    <n v="0.19"/>
    <x v="0"/>
    <x v="9"/>
    <x v="18"/>
    <x v="2"/>
    <x v="0"/>
    <x v="2"/>
  </r>
  <r>
    <s v="Sale1886"/>
    <d v="2024-11-21T00:00:00"/>
    <s v="Cust1381"/>
    <x v="25"/>
    <n v="50"/>
    <x v="0"/>
    <s v="Andrewsland"/>
    <x v="4"/>
    <s v="USA"/>
    <s v="Prod64"/>
    <s v="Matte Lipstick Set"/>
    <x v="2"/>
    <s v="Makeup"/>
    <x v="91"/>
    <n v="299"/>
    <n v="118"/>
    <s v="Store15"/>
    <s v="Cod"/>
    <n v="1061.9100000000001"/>
    <n v="2"/>
    <n v="559"/>
    <n v="0.06"/>
    <x v="0"/>
    <x v="6"/>
    <x v="10"/>
    <x v="1"/>
    <x v="0"/>
    <x v="2"/>
  </r>
  <r>
    <s v="Sale1887"/>
    <d v="2025-05-20T00:00:00"/>
    <s v="Cust1352"/>
    <x v="314"/>
    <n v="52"/>
    <x v="1"/>
    <s v="Port Saramouth"/>
    <x v="18"/>
    <s v="USA"/>
    <s v="Prod1"/>
    <s v="Men'S Graphic T-Shirt"/>
    <x v="4"/>
    <s v="Tops"/>
    <x v="55"/>
    <n v="343"/>
    <n v="181"/>
    <s v="Store3"/>
    <s v="Cod"/>
    <n v="146.57919999999999"/>
    <n v="2"/>
    <n v="99"/>
    <n v="0.05"/>
    <x v="0"/>
    <x v="0"/>
    <x v="0"/>
    <x v="0"/>
    <x v="0"/>
    <x v="2"/>
  </r>
  <r>
    <s v="Sale1888"/>
    <d v="2025-03-24T00:00:00"/>
    <s v="Cust1291"/>
    <x v="467"/>
    <n v="40"/>
    <x v="1"/>
    <s v="West Beverlymouth"/>
    <x v="6"/>
    <s v="USA"/>
    <s v="Prod3"/>
    <s v="Men'S Running Jacket"/>
    <x v="4"/>
    <s v="Outerwear"/>
    <x v="58"/>
    <n v="365"/>
    <n v="452"/>
    <s v="Store8"/>
    <s v="Credit Card"/>
    <n v="2350.4888000000001"/>
    <n v="4"/>
    <n v="625"/>
    <n v="0.26"/>
    <x v="1"/>
    <x v="0"/>
    <x v="2"/>
    <x v="2"/>
    <x v="0"/>
    <x v="3"/>
  </r>
  <r>
    <s v="Sale1889"/>
    <d v="2025-06-16T00:00:00"/>
    <s v="Cust1036"/>
    <x v="355"/>
    <n v="20"/>
    <x v="1"/>
    <s v="Luisfurt"/>
    <x v="36"/>
    <s v="USA"/>
    <s v="Prod40"/>
    <s v="Noise-Canceling Headphones"/>
    <x v="1"/>
    <s v="Audio"/>
    <x v="43"/>
    <n v="39"/>
    <n v="378"/>
    <s v="Store18"/>
    <s v="Cod"/>
    <n v="128.95679999999999"/>
    <n v="4"/>
    <n v="38"/>
    <n v="0.06"/>
    <x v="3"/>
    <x v="8"/>
    <x v="14"/>
    <x v="1"/>
    <x v="1"/>
    <x v="0"/>
  </r>
  <r>
    <s v="Sale1890"/>
    <d v="2024-04-22T00:00:00"/>
    <s v="Cust1492"/>
    <x v="36"/>
    <n v="59"/>
    <x v="1"/>
    <s v="Port Carol"/>
    <x v="26"/>
    <s v="USA"/>
    <s v="Prod94"/>
    <s v="Vitamin E Body Lotion"/>
    <x v="2"/>
    <s v="Skincare"/>
    <x v="32"/>
    <n v="358"/>
    <n v="213"/>
    <s v="Store10"/>
    <s v="Cod"/>
    <n v="2282.9663999999998"/>
    <n v="4"/>
    <n v="732"/>
    <n v="0.16"/>
    <x v="3"/>
    <x v="4"/>
    <x v="15"/>
    <x v="2"/>
    <x v="0"/>
    <x v="1"/>
  </r>
  <r>
    <s v="Sale1891"/>
    <d v="2025-09-16T00:00:00"/>
    <s v="Cust1457"/>
    <x v="412"/>
    <n v="59"/>
    <x v="0"/>
    <s v="Hubbardborough"/>
    <x v="27"/>
    <s v="USA"/>
    <s v="Prod81"/>
    <s v="Badminton Racket Set"/>
    <x v="0"/>
    <s v="Equipment"/>
    <x v="82"/>
    <n v="286"/>
    <n v="358"/>
    <s v="Store19"/>
    <s v="Credit Card"/>
    <n v="1956.0320999999999"/>
    <n v="3"/>
    <n v="825"/>
    <n v="0.22"/>
    <x v="3"/>
    <x v="0"/>
    <x v="12"/>
    <x v="2"/>
    <x v="0"/>
    <x v="1"/>
  </r>
  <r>
    <s v="Sale1892"/>
    <d v="2023-12-09T00:00:00"/>
    <s v="Cust1059"/>
    <x v="356"/>
    <n v="53"/>
    <x v="0"/>
    <s v="New Kathrynland"/>
    <x v="10"/>
    <s v="USA"/>
    <s v="Prod70"/>
    <s v="Kitchen Storage Rack"/>
    <x v="3"/>
    <s v="Storage"/>
    <x v="7"/>
    <n v="138"/>
    <n v="89"/>
    <s v="Store14"/>
    <s v="Paypal"/>
    <n v="93.653999999999996"/>
    <n v="2"/>
    <n v="47"/>
    <n v="0.21"/>
    <x v="2"/>
    <x v="3"/>
    <x v="7"/>
    <x v="0"/>
    <x v="0"/>
    <x v="1"/>
  </r>
  <r>
    <s v="Sale1893"/>
    <d v="2024-07-20T00:00:00"/>
    <s v="Cust1171"/>
    <x v="119"/>
    <n v="44"/>
    <x v="1"/>
    <s v="Morrisburgh"/>
    <x v="30"/>
    <s v="USA"/>
    <s v="Prod72"/>
    <s v="Professional Jump Rope"/>
    <x v="0"/>
    <s v="Fitness"/>
    <x v="18"/>
    <n v="478"/>
    <n v="300"/>
    <s v="Store17"/>
    <s v="Paypal"/>
    <n v="319.07839999999999"/>
    <n v="1"/>
    <n v="389"/>
    <n v="0.01"/>
    <x v="0"/>
    <x v="1"/>
    <x v="1"/>
    <x v="1"/>
    <x v="0"/>
    <x v="1"/>
  </r>
  <r>
    <s v="Sale1894"/>
    <d v="2024-09-23T00:00:00"/>
    <s v="Cust1458"/>
    <x v="245"/>
    <n v="62"/>
    <x v="1"/>
    <s v="Port Taylorberg"/>
    <x v="2"/>
    <s v="USA"/>
    <s v="Prod82"/>
    <s v="Fitness Resistance Bands"/>
    <x v="0"/>
    <s v="Fitness"/>
    <x v="74"/>
    <n v="153"/>
    <n v="281"/>
    <s v="Store18"/>
    <s v="Credit Card"/>
    <n v="1549.9155000000001"/>
    <n v="3"/>
    <n v="544"/>
    <n v="0.18"/>
    <x v="3"/>
    <x v="8"/>
    <x v="14"/>
    <x v="1"/>
    <x v="0"/>
    <x v="2"/>
  </r>
  <r>
    <s v="Sale1895"/>
    <d v="2024-05-11T00:00:00"/>
    <s v="Cust1024"/>
    <x v="383"/>
    <n v="40"/>
    <x v="0"/>
    <s v="Rogerschester"/>
    <x v="12"/>
    <s v="USA"/>
    <s v="Prod14"/>
    <s v="Decorative Wall Mirror"/>
    <x v="3"/>
    <s v="Decor"/>
    <x v="66"/>
    <n v="48"/>
    <n v="439"/>
    <s v="Store1"/>
    <s v="Paypal"/>
    <n v="1307.3345999999999"/>
    <n v="2"/>
    <n v="660"/>
    <n v="0.05"/>
    <x v="0"/>
    <x v="4"/>
    <x v="8"/>
    <x v="1"/>
    <x v="0"/>
    <x v="1"/>
  </r>
  <r>
    <s v="Sale1896"/>
    <d v="2025-05-03T00:00:00"/>
    <s v="Cust1434"/>
    <x v="488"/>
    <n v="48"/>
    <x v="1"/>
    <s v="New Sarah"/>
    <x v="30"/>
    <s v="USA"/>
    <s v="Prod13"/>
    <s v="Usb-C Fast Charger"/>
    <x v="1"/>
    <s v="Accessories"/>
    <x v="26"/>
    <n v="242"/>
    <n v="453"/>
    <s v="Store8"/>
    <s v="Credit Card"/>
    <n v="2829.7228"/>
    <n v="4"/>
    <n v="729"/>
    <n v="0.01"/>
    <x v="1"/>
    <x v="0"/>
    <x v="2"/>
    <x v="2"/>
    <x v="0"/>
    <x v="0"/>
  </r>
  <r>
    <s v="Sale1897"/>
    <d v="2024-02-23T00:00:00"/>
    <s v="Cust1421"/>
    <x v="434"/>
    <n v="45"/>
    <x v="1"/>
    <s v="East Amy"/>
    <x v="7"/>
    <s v="USA"/>
    <s v="Prod87"/>
    <s v="Led Bedside Lamp"/>
    <x v="3"/>
    <s v="Lighting"/>
    <x v="72"/>
    <n v="371"/>
    <n v="220"/>
    <s v="Store6"/>
    <s v="Paypal"/>
    <n v="232.42320000000001"/>
    <n v="2"/>
    <n v="153"/>
    <n v="0.03"/>
    <x v="3"/>
    <x v="0"/>
    <x v="16"/>
    <x v="2"/>
    <x v="0"/>
    <x v="1"/>
  </r>
  <r>
    <s v="Sale1898"/>
    <d v="2024-02-22T00:00:00"/>
    <s v="Cust1461"/>
    <x v="341"/>
    <n v="60"/>
    <x v="1"/>
    <s v="East Julie"/>
    <x v="32"/>
    <s v="USA"/>
    <s v="Prod74"/>
    <s v="Bluetooth Car Audio System"/>
    <x v="1"/>
    <s v="Audio"/>
    <x v="1"/>
    <n v="404"/>
    <n v="159"/>
    <s v="Store15"/>
    <s v="Cod"/>
    <n v="2084.3328000000001"/>
    <n v="4"/>
    <n v="592"/>
    <n v="0.24"/>
    <x v="0"/>
    <x v="6"/>
    <x v="10"/>
    <x v="1"/>
    <x v="0"/>
    <x v="2"/>
  </r>
  <r>
    <s v="Sale1899"/>
    <d v="2024-08-21T00:00:00"/>
    <s v="Cust1062"/>
    <x v="334"/>
    <n v="50"/>
    <x v="0"/>
    <s v="Stevensonton"/>
    <x v="23"/>
    <s v="USA"/>
    <s v="Prod78"/>
    <s v="Essential Oil Diffuser"/>
    <x v="3"/>
    <s v="Decor"/>
    <x v="36"/>
    <n v="325"/>
    <n v="400"/>
    <s v="Store12"/>
    <s v="Paypal"/>
    <n v="984.37"/>
    <n v="1"/>
    <n v="984"/>
    <n v="0.12"/>
    <x v="0"/>
    <x v="9"/>
    <x v="18"/>
    <x v="2"/>
    <x v="0"/>
    <x v="3"/>
  </r>
  <r>
    <s v="Sale1900"/>
    <d v="2024-02-07T00:00:00"/>
    <s v="Cust1292"/>
    <x v="402"/>
    <n v="30"/>
    <x v="0"/>
    <s v="Danielland"/>
    <x v="46"/>
    <s v="USA"/>
    <s v="Prod1"/>
    <s v="Men'S Graphic T-Shirt"/>
    <x v="4"/>
    <s v="Tops"/>
    <x v="55"/>
    <n v="343"/>
    <n v="181"/>
    <s v="Store12"/>
    <s v="Credit Card"/>
    <n v="418.15839999999997"/>
    <n v="2"/>
    <n v="238"/>
    <n v="0"/>
    <x v="0"/>
    <x v="9"/>
    <x v="18"/>
    <x v="2"/>
    <x v="0"/>
    <x v="2"/>
  </r>
  <r>
    <s v="Sale1901"/>
    <d v="2023-11-20T00:00:00"/>
    <s v="Cust1431"/>
    <x v="38"/>
    <n v="27"/>
    <x v="0"/>
    <s v="South Andrewport"/>
    <x v="24"/>
    <s v="USA"/>
    <s v="Prod25"/>
    <s v="Women'S Scarf Set"/>
    <x v="4"/>
    <s v="Accessories"/>
    <x v="60"/>
    <n v="174"/>
    <n v="268"/>
    <s v="Store8"/>
    <s v="Cod"/>
    <n v="38.003799999999998"/>
    <n v="1"/>
    <n v="52"/>
    <n v="0.12"/>
    <x v="1"/>
    <x v="0"/>
    <x v="2"/>
    <x v="2"/>
    <x v="1"/>
    <x v="1"/>
  </r>
  <r>
    <s v="Sale1902"/>
    <d v="2025-02-03T00:00:00"/>
    <s v="Cust1455"/>
    <x v="263"/>
    <n v="54"/>
    <x v="0"/>
    <s v="East Yvette"/>
    <x v="49"/>
    <s v="USA"/>
    <s v="Prod3"/>
    <s v="Men'S Running Jacket"/>
    <x v="4"/>
    <s v="Outerwear"/>
    <x v="58"/>
    <n v="365"/>
    <n v="452"/>
    <s v="Store1"/>
    <s v="Credit Card"/>
    <n v="1046.5488"/>
    <n v="2"/>
    <n v="595"/>
    <n v="0.27"/>
    <x v="0"/>
    <x v="4"/>
    <x v="8"/>
    <x v="1"/>
    <x v="0"/>
    <x v="0"/>
  </r>
  <r>
    <s v="Sale1903"/>
    <d v="2024-12-18T00:00:00"/>
    <s v="Cust1167"/>
    <x v="311"/>
    <n v="36"/>
    <x v="1"/>
    <s v="New Jasonmouth"/>
    <x v="3"/>
    <s v="USA"/>
    <s v="Prod3"/>
    <s v="Men'S Running Jacket"/>
    <x v="4"/>
    <s v="Outerwear"/>
    <x v="58"/>
    <n v="365"/>
    <n v="452"/>
    <s v="Store0"/>
    <s v="Cod"/>
    <n v="1356.885"/>
    <n v="3"/>
    <n v="476"/>
    <n v="0.12"/>
    <x v="3"/>
    <x v="2"/>
    <x v="6"/>
    <x v="1"/>
    <x v="0"/>
    <x v="0"/>
  </r>
  <r>
    <s v="Sale1904"/>
    <d v="2024-08-10T00:00:00"/>
    <s v="Cust1061"/>
    <x v="251"/>
    <n v="23"/>
    <x v="0"/>
    <s v="Jennifermouth"/>
    <x v="6"/>
    <s v="USA"/>
    <s v="Prod61"/>
    <s v="Tennis Ball 3-Pack"/>
    <x v="0"/>
    <s v="Equipment"/>
    <x v="86"/>
    <n v="103"/>
    <n v="465"/>
    <s v="Store6"/>
    <s v="Cod"/>
    <n v="502.75240000000002"/>
    <n v="1"/>
    <n v="546"/>
    <n v="0.05"/>
    <x v="3"/>
    <x v="0"/>
    <x v="16"/>
    <x v="2"/>
    <x v="1"/>
    <x v="2"/>
  </r>
  <r>
    <s v="Sale1905"/>
    <d v="2025-04-13T00:00:00"/>
    <s v="Cust1176"/>
    <x v="71"/>
    <n v="48"/>
    <x v="0"/>
    <s v="Anabury"/>
    <x v="1"/>
    <s v="USA"/>
    <s v="Prod75"/>
    <s v="Women'S Ankle Boots"/>
    <x v="4"/>
    <s v="Footwear"/>
    <x v="28"/>
    <n v="158"/>
    <n v="82"/>
    <s v="Store12"/>
    <s v="Cod"/>
    <n v="793.38689999999997"/>
    <n v="1"/>
    <n v="979"/>
    <n v="0.08"/>
    <x v="0"/>
    <x v="9"/>
    <x v="18"/>
    <x v="2"/>
    <x v="0"/>
    <x v="2"/>
  </r>
  <r>
    <s v="Sale1906"/>
    <d v="2023-12-29T00:00:00"/>
    <s v="Cust1193"/>
    <x v="423"/>
    <n v="38"/>
    <x v="0"/>
    <s v="Port Amanda"/>
    <x v="36"/>
    <s v="USA"/>
    <s v="Prod17"/>
    <s v="Soccer Training Cone Set"/>
    <x v="0"/>
    <s v="Accessories"/>
    <x v="53"/>
    <n v="145"/>
    <n v="367"/>
    <s v="Store2"/>
    <s v="Cod"/>
    <n v="2075.913"/>
    <n v="3"/>
    <n v="989"/>
    <n v="0.19"/>
    <x v="2"/>
    <x v="0"/>
    <x v="17"/>
    <x v="0"/>
    <x v="0"/>
    <x v="0"/>
  </r>
  <r>
    <s v="Sale1907"/>
    <d v="2025-02-16T00:00:00"/>
    <s v="Cust1255"/>
    <x v="57"/>
    <n v="21"/>
    <x v="0"/>
    <s v="Jasonton"/>
    <x v="31"/>
    <s v="USA"/>
    <s v="Prod76"/>
    <s v="Wireless Mouse"/>
    <x v="1"/>
    <s v="Computer"/>
    <x v="3"/>
    <n v="393"/>
    <n v="320"/>
    <s v="Store3"/>
    <s v="Credit Card"/>
    <n v="2513.8984"/>
    <n v="4"/>
    <n v="849"/>
    <n v="0.3"/>
    <x v="0"/>
    <x v="0"/>
    <x v="0"/>
    <x v="0"/>
    <x v="1"/>
    <x v="0"/>
  </r>
  <r>
    <s v="Sale1908"/>
    <d v="2024-01-27T00:00:00"/>
    <s v="Cust1343"/>
    <x v="109"/>
    <n v="38"/>
    <x v="0"/>
    <s v="Cartershire"/>
    <x v="45"/>
    <s v="USA"/>
    <s v="Prod95"/>
    <s v="Sports Stopwatch Basic"/>
    <x v="0"/>
    <s v="Accessories"/>
    <x v="98"/>
    <n v="61"/>
    <n v="75"/>
    <s v="Store14"/>
    <s v="Cod"/>
    <n v="895.53420000000006"/>
    <n v="2"/>
    <n v="452"/>
    <n v="0.26"/>
    <x v="2"/>
    <x v="3"/>
    <x v="7"/>
    <x v="0"/>
    <x v="0"/>
    <x v="3"/>
  </r>
  <r>
    <s v="Sale1909"/>
    <d v="2024-07-22T00:00:00"/>
    <s v="Cust1445"/>
    <x v="310"/>
    <n v="41"/>
    <x v="1"/>
    <s v="Mcfarlandmouth"/>
    <x v="45"/>
    <s v="USA"/>
    <s v="Prod54"/>
    <s v="Sports Stopwatch Pro"/>
    <x v="0"/>
    <s v="Accessories"/>
    <x v="59"/>
    <n v="435"/>
    <n v="185"/>
    <s v="Store18"/>
    <s v="Cod"/>
    <n v="1443.2418"/>
    <n v="2"/>
    <n v="811"/>
    <n v="0.01"/>
    <x v="3"/>
    <x v="8"/>
    <x v="14"/>
    <x v="1"/>
    <x v="0"/>
    <x v="1"/>
  </r>
  <r>
    <s v="Sale1910"/>
    <d v="2024-09-25T00:00:00"/>
    <s v="Cust1031"/>
    <x v="188"/>
    <n v="41"/>
    <x v="0"/>
    <s v="Johnsonville"/>
    <x v="47"/>
    <s v="USA"/>
    <s v="Prod61"/>
    <s v="Tennis Ball 3-Pack"/>
    <x v="0"/>
    <s v="Equipment"/>
    <x v="86"/>
    <n v="103"/>
    <n v="465"/>
    <s v="Store8"/>
    <s v="Cod"/>
    <n v="762.00300000000004"/>
    <n v="1"/>
    <n v="847"/>
    <n v="0.11"/>
    <x v="1"/>
    <x v="0"/>
    <x v="2"/>
    <x v="2"/>
    <x v="0"/>
    <x v="2"/>
  </r>
  <r>
    <s v="Sale1911"/>
    <d v="2024-03-16T00:00:00"/>
    <s v="Cust1017"/>
    <x v="222"/>
    <n v="60"/>
    <x v="1"/>
    <s v="Brandonville"/>
    <x v="36"/>
    <s v="USA"/>
    <s v="Prod24"/>
    <s v="Foldable Camping Chair"/>
    <x v="0"/>
    <s v="Outdoor"/>
    <x v="10"/>
    <n v="166"/>
    <n v="340"/>
    <s v="Store6"/>
    <s v="Cod"/>
    <n v="223.59200000000001"/>
    <n v="4"/>
    <n v="74"/>
    <n v="0.1"/>
    <x v="3"/>
    <x v="0"/>
    <x v="16"/>
    <x v="2"/>
    <x v="0"/>
    <x v="1"/>
  </r>
  <r>
    <s v="Sale1912"/>
    <d v="2025-07-23T00:00:00"/>
    <s v="Cust1278"/>
    <x v="333"/>
    <n v="42"/>
    <x v="1"/>
    <s v="Port Mariastad"/>
    <x v="5"/>
    <s v="USA"/>
    <s v="Prod92"/>
    <s v="Microwave Oven"/>
    <x v="3"/>
    <s v="Appliances"/>
    <x v="80"/>
    <n v="447"/>
    <n v="191"/>
    <s v="Store6"/>
    <s v="Cod"/>
    <n v="846.74879999999996"/>
    <n v="1"/>
    <n v="882"/>
    <n v="0.24"/>
    <x v="3"/>
    <x v="0"/>
    <x v="16"/>
    <x v="2"/>
    <x v="0"/>
    <x v="1"/>
  </r>
  <r>
    <s v="Sale1913"/>
    <d v="2024-10-24T00:00:00"/>
    <s v="Cust1008"/>
    <x v="46"/>
    <n v="53"/>
    <x v="1"/>
    <s v="Maynardton"/>
    <x v="21"/>
    <s v="USA"/>
    <s v="Prod22"/>
    <s v="Carbon Fiber Tennis Racket"/>
    <x v="0"/>
    <s v="Equipment"/>
    <x v="62"/>
    <n v="485"/>
    <n v="432"/>
    <s v="Store14"/>
    <s v="Credit Card"/>
    <n v="757.16759999999999"/>
    <n v="1"/>
    <n v="958"/>
    <n v="0.04"/>
    <x v="2"/>
    <x v="3"/>
    <x v="7"/>
    <x v="0"/>
    <x v="0"/>
    <x v="0"/>
  </r>
  <r>
    <s v="Sale1914"/>
    <d v="2024-09-25T00:00:00"/>
    <s v="Cust1008"/>
    <x v="46"/>
    <n v="53"/>
    <x v="1"/>
    <s v="Maynardton"/>
    <x v="21"/>
    <s v="USA"/>
    <s v="Prod99"/>
    <s v="Stainless Steel Cookware Set"/>
    <x v="3"/>
    <s v="Kitchen"/>
    <x v="8"/>
    <n v="201"/>
    <n v="146"/>
    <s v="Store2"/>
    <s v="Paypal"/>
    <n v="709.12710000000004"/>
    <n v="1"/>
    <n v="716"/>
    <n v="0.21"/>
    <x v="2"/>
    <x v="0"/>
    <x v="17"/>
    <x v="0"/>
    <x v="0"/>
    <x v="0"/>
  </r>
  <r>
    <s v="Sale1915"/>
    <d v="2024-04-26T00:00:00"/>
    <s v="Cust1323"/>
    <x v="161"/>
    <n v="64"/>
    <x v="1"/>
    <s v="Whiteport"/>
    <x v="29"/>
    <s v="USA"/>
    <s v="Prod9"/>
    <s v="Adjustable Dumbbell Set"/>
    <x v="0"/>
    <s v="Fitness"/>
    <x v="93"/>
    <n v="496"/>
    <n v="323"/>
    <s v="Store16"/>
    <s v="Paypal"/>
    <n v="810.09720000000004"/>
    <n v="2"/>
    <n v="409"/>
    <n v="0.01"/>
    <x v="1"/>
    <x v="5"/>
    <x v="9"/>
    <x v="1"/>
    <x v="0"/>
    <x v="1"/>
  </r>
  <r>
    <s v="Sale1916"/>
    <d v="2025-02-26T00:00:00"/>
    <s v="Cust1084"/>
    <x v="42"/>
    <n v="26"/>
    <x v="1"/>
    <s v="Garyberg"/>
    <x v="30"/>
    <s v="USA"/>
    <s v="Prod99"/>
    <s v="Stainless Steel Cookware Set"/>
    <x v="3"/>
    <s v="Kitchen"/>
    <x v="8"/>
    <n v="201"/>
    <n v="146"/>
    <s v="Store9"/>
    <s v="Paypal"/>
    <n v="942.22799999999995"/>
    <n v="4"/>
    <n v="262"/>
    <n v="0.01"/>
    <x v="2"/>
    <x v="0"/>
    <x v="11"/>
    <x v="1"/>
    <x v="1"/>
    <x v="1"/>
  </r>
  <r>
    <s v="Sale1917"/>
    <d v="2025-01-04T00:00:00"/>
    <s v="Cust1466"/>
    <x v="219"/>
    <n v="18"/>
    <x v="0"/>
    <s v="Espinozaberg"/>
    <x v="46"/>
    <s v="USA"/>
    <s v="Prod12"/>
    <s v="Hair Strengthening Shampoo"/>
    <x v="2"/>
    <s v="Haircare"/>
    <x v="21"/>
    <n v="116"/>
    <n v="460"/>
    <s v="Store0"/>
    <s v="Cod"/>
    <n v="1099.76"/>
    <n v="2"/>
    <n v="687"/>
    <n v="0.1"/>
    <x v="3"/>
    <x v="2"/>
    <x v="6"/>
    <x v="1"/>
    <x v="2"/>
    <x v="2"/>
  </r>
  <r>
    <s v="Sale1918"/>
    <d v="2025-09-21T00:00:00"/>
    <s v="Cust1207"/>
    <x v="475"/>
    <n v="28"/>
    <x v="1"/>
    <s v="South Emily"/>
    <x v="19"/>
    <s v="USA"/>
    <s v="Prod84"/>
    <s v="Wooden Bookshelf"/>
    <x v="3"/>
    <s v="Furniture"/>
    <x v="94"/>
    <n v="388"/>
    <n v="208"/>
    <s v="Store8"/>
    <s v="Credit Card"/>
    <n v="47.621200000000002"/>
    <n v="2"/>
    <n v="30"/>
    <n v="0.2"/>
    <x v="1"/>
    <x v="0"/>
    <x v="2"/>
    <x v="2"/>
    <x v="1"/>
    <x v="3"/>
  </r>
  <r>
    <s v="Sale1919"/>
    <d v="2024-12-25T00:00:00"/>
    <s v="Cust1099"/>
    <x v="178"/>
    <n v="35"/>
    <x v="0"/>
    <s v="South Dustin"/>
    <x v="3"/>
    <s v="USA"/>
    <s v="Prod34"/>
    <s v="Gaming Mechanical Keyboard"/>
    <x v="1"/>
    <s v="Computer"/>
    <x v="13"/>
    <n v="419"/>
    <n v="86"/>
    <s v="Store8"/>
    <s v="Paypal"/>
    <n v="1505.1168"/>
    <n v="3"/>
    <n v="570"/>
    <n v="0.21"/>
    <x v="1"/>
    <x v="0"/>
    <x v="2"/>
    <x v="2"/>
    <x v="0"/>
    <x v="2"/>
  </r>
  <r>
    <s v="Sale1920"/>
    <d v="2025-08-14T00:00:00"/>
    <s v="Cust1281"/>
    <x v="371"/>
    <n v="59"/>
    <x v="0"/>
    <s v="North Joshualand"/>
    <x v="40"/>
    <s v="USA"/>
    <s v="Prod77"/>
    <s v="Wifi Mesh Router"/>
    <x v="1"/>
    <s v="Appliances"/>
    <x v="25"/>
    <n v="481"/>
    <n v="104"/>
    <s v="Store19"/>
    <s v="Cod"/>
    <n v="855.98310000000004"/>
    <n v="3"/>
    <n v="402"/>
    <n v="0.12"/>
    <x v="3"/>
    <x v="0"/>
    <x v="12"/>
    <x v="2"/>
    <x v="0"/>
    <x v="1"/>
  </r>
  <r>
    <s v="Sale1921"/>
    <d v="2024-11-28T00:00:00"/>
    <s v="Cust1496"/>
    <x v="110"/>
    <n v="56"/>
    <x v="0"/>
    <s v="North Seanfurt"/>
    <x v="31"/>
    <s v="USA"/>
    <s v="Prod79"/>
    <s v="Decorative Lamp Shade"/>
    <x v="3"/>
    <s v="Lighting"/>
    <x v="29"/>
    <n v="229"/>
    <n v="469"/>
    <s v="Store12"/>
    <s v="Credit Card"/>
    <n v="1734.18"/>
    <n v="4"/>
    <n v="619"/>
    <n v="0.28999999999999998"/>
    <x v="0"/>
    <x v="9"/>
    <x v="18"/>
    <x v="2"/>
    <x v="0"/>
    <x v="3"/>
  </r>
  <r>
    <s v="Sale1922"/>
    <d v="2023-12-16T00:00:00"/>
    <s v="Cust1247"/>
    <x v="398"/>
    <n v="32"/>
    <x v="0"/>
    <s v="Mikehaven"/>
    <x v="21"/>
    <s v="USA"/>
    <s v="Prod46"/>
    <s v="Men'S Winter Jacket"/>
    <x v="4"/>
    <s v="Outerwear"/>
    <x v="54"/>
    <n v="167"/>
    <n v="296"/>
    <s v="Store17"/>
    <s v="Paypal"/>
    <n v="1662.5311999999999"/>
    <n v="4"/>
    <n v="569"/>
    <n v="0.3"/>
    <x v="0"/>
    <x v="1"/>
    <x v="1"/>
    <x v="1"/>
    <x v="0"/>
    <x v="1"/>
  </r>
  <r>
    <s v="Sale1923"/>
    <d v="2024-02-22T00:00:00"/>
    <s v="Cust1476"/>
    <x v="22"/>
    <n v="33"/>
    <x v="1"/>
    <s v="Anthonymouth"/>
    <x v="15"/>
    <s v="USA"/>
    <s v="Prod27"/>
    <s v="Decorative Floor Vase"/>
    <x v="3"/>
    <s v="Decor"/>
    <x v="16"/>
    <n v="317"/>
    <n v="378"/>
    <s v="Store4"/>
    <s v="Cod"/>
    <n v="1184.8900000000001"/>
    <n v="2"/>
    <n v="846"/>
    <n v="0.27"/>
    <x v="2"/>
    <x v="0"/>
    <x v="5"/>
    <x v="2"/>
    <x v="0"/>
    <x v="0"/>
  </r>
  <r>
    <s v="Sale1924"/>
    <d v="2025-07-11T00:00:00"/>
    <s v="Cust1434"/>
    <x v="488"/>
    <n v="48"/>
    <x v="1"/>
    <s v="New Sarah"/>
    <x v="30"/>
    <s v="USA"/>
    <s v="Prod30"/>
    <s v="Stainless Steel Cutlery Set"/>
    <x v="3"/>
    <s v="Kitchen"/>
    <x v="37"/>
    <n v="20"/>
    <n v="57"/>
    <s v="Store2"/>
    <s v="Paypal"/>
    <n v="559.79949999999997"/>
    <n v="1"/>
    <n v="788"/>
    <n v="0.3"/>
    <x v="2"/>
    <x v="0"/>
    <x v="17"/>
    <x v="0"/>
    <x v="0"/>
    <x v="0"/>
  </r>
  <r>
    <s v="Sale1925"/>
    <d v="2025-08-11T00:00:00"/>
    <s v="Cust1360"/>
    <x v="257"/>
    <n v="34"/>
    <x v="0"/>
    <s v="Andersonside"/>
    <x v="13"/>
    <s v="USA"/>
    <s v="Prod35"/>
    <s v="Bedroom Table Lamp"/>
    <x v="3"/>
    <s v="Lighting"/>
    <x v="68"/>
    <n v="382"/>
    <n v="329"/>
    <s v="Store12"/>
    <s v="Cod"/>
    <n v="630.1866"/>
    <n v="2"/>
    <n v="339"/>
    <n v="0.28999999999999998"/>
    <x v="0"/>
    <x v="9"/>
    <x v="18"/>
    <x v="2"/>
    <x v="0"/>
    <x v="1"/>
  </r>
  <r>
    <s v="Sale1926"/>
    <d v="2025-09-07T00:00:00"/>
    <s v="Cust1026"/>
    <x v="337"/>
    <n v="18"/>
    <x v="1"/>
    <s v="East Michellemouth"/>
    <x v="6"/>
    <s v="USA"/>
    <s v="Prod14"/>
    <s v="Decorative Wall Mirror"/>
    <x v="3"/>
    <s v="Decor"/>
    <x v="66"/>
    <n v="48"/>
    <n v="439"/>
    <s v="Store5"/>
    <s v="Cod"/>
    <n v="355.2448"/>
    <n v="4"/>
    <n v="94"/>
    <n v="7.0000000000000007E-2"/>
    <x v="0"/>
    <x v="0"/>
    <x v="3"/>
    <x v="0"/>
    <x v="2"/>
    <x v="0"/>
  </r>
  <r>
    <s v="Sale1927"/>
    <d v="2024-09-10T00:00:00"/>
    <s v="Cust1477"/>
    <x v="290"/>
    <n v="41"/>
    <x v="1"/>
    <s v="West Kelseyberg"/>
    <x v="32"/>
    <s v="USA"/>
    <s v="Prod19"/>
    <s v="Knee Support Brace"/>
    <x v="0"/>
    <s v="Equipment"/>
    <x v="46"/>
    <n v="21"/>
    <n v="65"/>
    <s v="Store13"/>
    <s v="Paypal"/>
    <n v="2373.462"/>
    <n v="3"/>
    <n v="942"/>
    <n v="0.06"/>
    <x v="3"/>
    <x v="7"/>
    <x v="13"/>
    <x v="1"/>
    <x v="0"/>
    <x v="1"/>
  </r>
  <r>
    <s v="Sale1928"/>
    <d v="2023-11-27T00:00:00"/>
    <s v="Cust1161"/>
    <x v="260"/>
    <n v="18"/>
    <x v="1"/>
    <s v="Hessmouth"/>
    <x v="28"/>
    <s v="USA"/>
    <s v="Prod45"/>
    <s v="High-Grip Football"/>
    <x v="0"/>
    <s v="Team Sports"/>
    <x v="49"/>
    <n v="319"/>
    <n v="114"/>
    <s v="Store5"/>
    <s v="Paypal"/>
    <n v="579.58839999999998"/>
    <n v="2"/>
    <n v="337"/>
    <n v="0.16"/>
    <x v="0"/>
    <x v="0"/>
    <x v="3"/>
    <x v="0"/>
    <x v="2"/>
    <x v="2"/>
  </r>
  <r>
    <s v="Sale1929"/>
    <d v="2024-06-23T00:00:00"/>
    <s v="Cust1310"/>
    <x v="439"/>
    <n v="20"/>
    <x v="0"/>
    <s v="Joelside"/>
    <x v="1"/>
    <s v="USA"/>
    <s v="Prod5"/>
    <s v="Men'S Leather Belt"/>
    <x v="4"/>
    <s v="Accessories"/>
    <x v="23"/>
    <n v="261"/>
    <n v="59"/>
    <s v="Store5"/>
    <s v="Paypal"/>
    <n v="626.37120000000004"/>
    <n v="2"/>
    <n v="344"/>
    <n v="0.14000000000000001"/>
    <x v="0"/>
    <x v="0"/>
    <x v="3"/>
    <x v="0"/>
    <x v="1"/>
    <x v="2"/>
  </r>
  <r>
    <s v="Sale1930"/>
    <d v="2025-07-09T00:00:00"/>
    <s v="Cust1300"/>
    <x v="299"/>
    <n v="29"/>
    <x v="0"/>
    <s v="Lake Melissashire"/>
    <x v="47"/>
    <s v="USA"/>
    <s v="Prod48"/>
    <s v="Car Dashboard Phone Holder"/>
    <x v="1"/>
    <s v="Accessories"/>
    <x v="70"/>
    <n v="178"/>
    <n v="103"/>
    <s v="Store9"/>
    <s v="Credit Card"/>
    <n v="715.30050000000006"/>
    <n v="1"/>
    <n v="842"/>
    <n v="0.09"/>
    <x v="2"/>
    <x v="0"/>
    <x v="11"/>
    <x v="1"/>
    <x v="1"/>
    <x v="2"/>
  </r>
  <r>
    <s v="Sale1931"/>
    <d v="2025-06-17T00:00:00"/>
    <s v="Cust1424"/>
    <x v="160"/>
    <n v="53"/>
    <x v="0"/>
    <s v="Lake Alexandra"/>
    <x v="29"/>
    <s v="USA"/>
    <s v="Prod83"/>
    <s v="Hydrating Face Cleanser"/>
    <x v="2"/>
    <s v="Skincare"/>
    <x v="50"/>
    <n v="317"/>
    <n v="159"/>
    <s v="Store17"/>
    <s v="Cod"/>
    <n v="134.95679999999999"/>
    <n v="3"/>
    <n v="63"/>
    <n v="0.15"/>
    <x v="0"/>
    <x v="1"/>
    <x v="1"/>
    <x v="1"/>
    <x v="0"/>
    <x v="3"/>
  </r>
  <r>
    <s v="Sale1932"/>
    <d v="2025-07-01T00:00:00"/>
    <s v="Cust1496"/>
    <x v="110"/>
    <n v="56"/>
    <x v="0"/>
    <s v="North Seanfurt"/>
    <x v="31"/>
    <s v="USA"/>
    <s v="Prod78"/>
    <s v="Essential Oil Diffuser"/>
    <x v="3"/>
    <s v="Decor"/>
    <x v="36"/>
    <n v="325"/>
    <n v="400"/>
    <s v="Store8"/>
    <s v="Credit Card"/>
    <n v="994.48199999999997"/>
    <n v="2"/>
    <n v="552"/>
    <n v="0.28999999999999998"/>
    <x v="1"/>
    <x v="0"/>
    <x v="2"/>
    <x v="2"/>
    <x v="0"/>
    <x v="3"/>
  </r>
  <r>
    <s v="Sale1933"/>
    <d v="2025-03-04T00:00:00"/>
    <s v="Cust1236"/>
    <x v="469"/>
    <n v="42"/>
    <x v="1"/>
    <s v="North Larryport"/>
    <x v="45"/>
    <s v="USA"/>
    <s v="Prod24"/>
    <s v="Foldable Camping Chair"/>
    <x v="0"/>
    <s v="Outdoor"/>
    <x v="10"/>
    <n v="166"/>
    <n v="340"/>
    <s v="Store6"/>
    <s v="Credit Card"/>
    <n v="1301.8758"/>
    <n v="3"/>
    <n v="447"/>
    <n v="0.1"/>
    <x v="3"/>
    <x v="0"/>
    <x v="16"/>
    <x v="2"/>
    <x v="0"/>
    <x v="3"/>
  </r>
  <r>
    <s v="Sale1934"/>
    <d v="2023-11-20T00:00:00"/>
    <s v="Cust1450"/>
    <x v="455"/>
    <n v="59"/>
    <x v="0"/>
    <s v="Lake Meganstad"/>
    <x v="48"/>
    <s v="USA"/>
    <s v="Prod73"/>
    <s v="Shin Guards – Adult"/>
    <x v="0"/>
    <s v="Team Sports"/>
    <x v="78"/>
    <n v="107"/>
    <n v="359"/>
    <s v="Store19"/>
    <s v="Cod"/>
    <n v="574.88300000000004"/>
    <n v="1"/>
    <n v="728"/>
    <n v="0.03"/>
    <x v="3"/>
    <x v="0"/>
    <x v="12"/>
    <x v="2"/>
    <x v="0"/>
    <x v="3"/>
  </r>
  <r>
    <s v="Sale1935"/>
    <d v="2023-11-28T00:00:00"/>
    <s v="Cust1436"/>
    <x v="437"/>
    <n v="61"/>
    <x v="0"/>
    <s v="South Michellebury"/>
    <x v="34"/>
    <s v="USA"/>
    <s v="Prod51"/>
    <s v="Hdmi Cable – 2M"/>
    <x v="1"/>
    <s v="Accessories"/>
    <x v="69"/>
    <n v="88"/>
    <n v="246"/>
    <s v="Store7"/>
    <s v="Credit Card"/>
    <n v="2139.3312000000001"/>
    <n v="4"/>
    <n v="581"/>
    <n v="0.21"/>
    <x v="2"/>
    <x v="0"/>
    <x v="4"/>
    <x v="2"/>
    <x v="0"/>
    <x v="0"/>
  </r>
  <r>
    <s v="Sale1936"/>
    <d v="2025-05-16T00:00:00"/>
    <s v="Cust1096"/>
    <x v="180"/>
    <n v="30"/>
    <x v="1"/>
    <s v="Timothyburgh"/>
    <x v="38"/>
    <s v="USA"/>
    <s v="Prod66"/>
    <s v="Women'S Hair Dryer Brush"/>
    <x v="2"/>
    <s v="Haircare"/>
    <x v="73"/>
    <n v="340"/>
    <n v="177"/>
    <s v="Store1"/>
    <s v="Paypal"/>
    <n v="274.45229999999998"/>
    <n v="1"/>
    <n v="339"/>
    <n v="0.08"/>
    <x v="0"/>
    <x v="4"/>
    <x v="8"/>
    <x v="1"/>
    <x v="0"/>
    <x v="1"/>
  </r>
  <r>
    <s v="Sale1937"/>
    <d v="2023-12-05T00:00:00"/>
    <s v="Cust1285"/>
    <x v="378"/>
    <n v="46"/>
    <x v="1"/>
    <s v="North Robert"/>
    <x v="43"/>
    <s v="USA"/>
    <s v="Prod49"/>
    <s v="Men'S Roll-On Perfume"/>
    <x v="2"/>
    <s v="Fragrance"/>
    <x v="2"/>
    <n v="43"/>
    <n v="267"/>
    <s v="Store13"/>
    <s v="Credit Card"/>
    <n v="1706.43"/>
    <n v="4"/>
    <n v="569"/>
    <n v="0.19"/>
    <x v="3"/>
    <x v="7"/>
    <x v="13"/>
    <x v="1"/>
    <x v="0"/>
    <x v="2"/>
  </r>
  <r>
    <s v="Sale1938"/>
    <d v="2024-11-11T00:00:00"/>
    <s v="Cust1375"/>
    <x v="444"/>
    <n v="26"/>
    <x v="0"/>
    <s v="Port Richardshire"/>
    <x v="46"/>
    <s v="USA"/>
    <s v="Prod61"/>
    <s v="Tennis Ball 3-Pack"/>
    <x v="0"/>
    <s v="Equipment"/>
    <x v="86"/>
    <n v="103"/>
    <n v="465"/>
    <s v="Store17"/>
    <s v="Paypal"/>
    <n v="599.471"/>
    <n v="2"/>
    <n v="353"/>
    <n v="0.25"/>
    <x v="0"/>
    <x v="1"/>
    <x v="1"/>
    <x v="1"/>
    <x v="1"/>
    <x v="1"/>
  </r>
  <r>
    <s v="Sale1939"/>
    <d v="2024-03-31T00:00:00"/>
    <s v="Cust1156"/>
    <x v="306"/>
    <n v="46"/>
    <x v="0"/>
    <s v="East Peterbury"/>
    <x v="16"/>
    <s v="USA"/>
    <s v="Prod96"/>
    <s v="Women'S Formal Blazer"/>
    <x v="4"/>
    <s v="Outerwear"/>
    <x v="99"/>
    <n v="358"/>
    <n v="143"/>
    <s v="Store13"/>
    <s v="Paypal"/>
    <n v="1070.7619999999999"/>
    <n v="2"/>
    <n v="630"/>
    <n v="0.15"/>
    <x v="3"/>
    <x v="7"/>
    <x v="13"/>
    <x v="1"/>
    <x v="0"/>
    <x v="3"/>
  </r>
  <r>
    <s v="Sale1940"/>
    <d v="2025-05-16T00:00:00"/>
    <s v="Cust1493"/>
    <x v="4"/>
    <n v="28"/>
    <x v="0"/>
    <s v="South William"/>
    <x v="4"/>
    <s v="USA"/>
    <s v="Prod98"/>
    <s v="Portable Bluetooth Speaker"/>
    <x v="1"/>
    <s v="Audio"/>
    <x v="24"/>
    <n v="432"/>
    <n v="73"/>
    <s v="Store3"/>
    <s v="Credit Card"/>
    <n v="591.70320000000004"/>
    <n v="3"/>
    <n v="212"/>
    <n v="0.15"/>
    <x v="0"/>
    <x v="0"/>
    <x v="0"/>
    <x v="0"/>
    <x v="1"/>
    <x v="2"/>
  </r>
  <r>
    <s v="Sale1941"/>
    <d v="2024-10-25T00:00:00"/>
    <s v="Cust1161"/>
    <x v="260"/>
    <n v="18"/>
    <x v="1"/>
    <s v="Hessmouth"/>
    <x v="28"/>
    <s v="USA"/>
    <s v="Prod57"/>
    <s v="Foam Roller"/>
    <x v="0"/>
    <s v="Fitness"/>
    <x v="71"/>
    <n v="31"/>
    <n v="138"/>
    <s v="Store2"/>
    <s v="Paypal"/>
    <n v="2504.067"/>
    <n v="3"/>
    <n v="879"/>
    <n v="7.0000000000000007E-2"/>
    <x v="2"/>
    <x v="0"/>
    <x v="17"/>
    <x v="0"/>
    <x v="2"/>
    <x v="2"/>
  </r>
  <r>
    <s v="Sale1942"/>
    <d v="2025-01-22T00:00:00"/>
    <s v="Cust1261"/>
    <x v="319"/>
    <n v="27"/>
    <x v="1"/>
    <s v="Lake Saramouth"/>
    <x v="47"/>
    <s v="USA"/>
    <s v="Prod80"/>
    <s v="Wall-Mounted Spice Rack"/>
    <x v="3"/>
    <s v="Kitchen"/>
    <x v="61"/>
    <n v="143"/>
    <n v="58"/>
    <s v="Store10"/>
    <s v="Paypal"/>
    <n v="270.51639999999998"/>
    <n v="4"/>
    <n v="88"/>
    <n v="0.05"/>
    <x v="3"/>
    <x v="4"/>
    <x v="15"/>
    <x v="2"/>
    <x v="1"/>
    <x v="2"/>
  </r>
  <r>
    <s v="Sale1943"/>
    <d v="2025-06-06T00:00:00"/>
    <s v="Cust1275"/>
    <x v="184"/>
    <n v="22"/>
    <x v="0"/>
    <s v="North Austinport"/>
    <x v="27"/>
    <s v="USA"/>
    <s v="Prod56"/>
    <s v="Premium Blanket Throw"/>
    <x v="3"/>
    <s v="Decor"/>
    <x v="6"/>
    <n v="461"/>
    <n v="190"/>
    <s v="Store9"/>
    <s v="Cod"/>
    <n v="1128.732"/>
    <n v="3"/>
    <n v="443"/>
    <n v="0.23"/>
    <x v="2"/>
    <x v="0"/>
    <x v="11"/>
    <x v="1"/>
    <x v="1"/>
    <x v="0"/>
  </r>
  <r>
    <s v="Sale1944"/>
    <d v="2025-05-18T00:00:00"/>
    <s v="Cust1093"/>
    <x v="125"/>
    <n v="28"/>
    <x v="1"/>
    <s v="Port Travisstad"/>
    <x v="42"/>
    <s v="USA"/>
    <s v="Prod38"/>
    <s v="Sports Water Hydration Pack"/>
    <x v="0"/>
    <s v="Outdoor"/>
    <x v="48"/>
    <n v="136"/>
    <n v="394"/>
    <s v="Store2"/>
    <s v="Cod"/>
    <n v="1119.4092000000001"/>
    <n v="3"/>
    <n v="410"/>
    <n v="0.15"/>
    <x v="2"/>
    <x v="0"/>
    <x v="17"/>
    <x v="0"/>
    <x v="1"/>
    <x v="0"/>
  </r>
  <r>
    <s v="Sale1945"/>
    <d v="2025-05-20T00:00:00"/>
    <s v="Cust1133"/>
    <x v="243"/>
    <n v="62"/>
    <x v="1"/>
    <s v="West Stephenville"/>
    <x v="26"/>
    <s v="USA"/>
    <s v="Prod94"/>
    <s v="Vitamin E Body Lotion"/>
    <x v="2"/>
    <s v="Skincare"/>
    <x v="32"/>
    <n v="358"/>
    <n v="213"/>
    <s v="Store17"/>
    <s v="Credit Card"/>
    <n v="259.37630000000001"/>
    <n v="1"/>
    <n v="355"/>
    <n v="0.09"/>
    <x v="0"/>
    <x v="1"/>
    <x v="1"/>
    <x v="1"/>
    <x v="0"/>
    <x v="3"/>
  </r>
  <r>
    <s v="Sale1946"/>
    <d v="2024-11-11T00:00:00"/>
    <s v="Cust1376"/>
    <x v="363"/>
    <n v="30"/>
    <x v="0"/>
    <s v="Chambersberg"/>
    <x v="40"/>
    <s v="USA"/>
    <s v="Prod9"/>
    <s v="Adjustable Dumbbell Set"/>
    <x v="0"/>
    <s v="Fitness"/>
    <x v="93"/>
    <n v="496"/>
    <n v="323"/>
    <s v="Store13"/>
    <s v="Cod"/>
    <n v="729.39"/>
    <n v="4"/>
    <n v="243"/>
    <n v="0.27"/>
    <x v="3"/>
    <x v="7"/>
    <x v="13"/>
    <x v="1"/>
    <x v="0"/>
    <x v="3"/>
  </r>
  <r>
    <s v="Sale1947"/>
    <d v="2024-11-18T00:00:00"/>
    <s v="Cust1229"/>
    <x v="294"/>
    <n v="32"/>
    <x v="1"/>
    <s v="Port Lisashire"/>
    <x v="33"/>
    <s v="USA"/>
    <s v="Prod59"/>
    <s v="Men'S Hair Styling Gel"/>
    <x v="2"/>
    <s v="Haircare"/>
    <x v="4"/>
    <n v="17"/>
    <n v="399"/>
    <s v="Store11"/>
    <s v="Cod"/>
    <n v="591.30719999999997"/>
    <n v="2"/>
    <n v="411"/>
    <n v="0.25"/>
    <x v="2"/>
    <x v="10"/>
    <x v="19"/>
    <x v="2"/>
    <x v="0"/>
    <x v="3"/>
  </r>
  <r>
    <s v="Sale1948"/>
    <d v="2024-01-02T00:00:00"/>
    <s v="Cust1425"/>
    <x v="351"/>
    <n v="40"/>
    <x v="0"/>
    <s v="Lake Monique"/>
    <x v="39"/>
    <s v="USA"/>
    <s v="Prod94"/>
    <s v="Vitamin E Body Lotion"/>
    <x v="2"/>
    <s v="Skincare"/>
    <x v="32"/>
    <n v="358"/>
    <n v="213"/>
    <s v="Store10"/>
    <s v="Paypal"/>
    <n v="340.2"/>
    <n v="4"/>
    <n v="101"/>
    <n v="0.28000000000000003"/>
    <x v="3"/>
    <x v="4"/>
    <x v="15"/>
    <x v="2"/>
    <x v="0"/>
    <x v="3"/>
  </r>
  <r>
    <s v="Sale1949"/>
    <d v="2024-01-10T00:00:00"/>
    <s v="Cust1226"/>
    <x v="471"/>
    <n v="54"/>
    <x v="0"/>
    <s v="Morrisbury"/>
    <x v="41"/>
    <s v="USA"/>
    <s v="Prod7"/>
    <s v="Led Table Lamp"/>
    <x v="3"/>
    <s v="Lighting"/>
    <x v="84"/>
    <n v="219"/>
    <n v="170"/>
    <s v="Store17"/>
    <s v="Paypal"/>
    <n v="2779.5931999999998"/>
    <n v="4"/>
    <n v="716"/>
    <n v="0.16"/>
    <x v="0"/>
    <x v="1"/>
    <x v="1"/>
    <x v="1"/>
    <x v="0"/>
    <x v="0"/>
  </r>
  <r>
    <s v="Sale1950"/>
    <d v="2024-01-20T00:00:00"/>
    <s v="Cust1094"/>
    <x v="18"/>
    <n v="43"/>
    <x v="1"/>
    <s v="New Amyport"/>
    <x v="8"/>
    <s v="USA"/>
    <s v="Prod73"/>
    <s v="Shin Guards – Adult"/>
    <x v="0"/>
    <s v="Team Sports"/>
    <x v="78"/>
    <n v="107"/>
    <n v="359"/>
    <s v="Store1"/>
    <s v="Paypal"/>
    <n v="548.52239999999995"/>
    <n v="1"/>
    <n v="722"/>
    <n v="0.03"/>
    <x v="0"/>
    <x v="4"/>
    <x v="8"/>
    <x v="1"/>
    <x v="0"/>
    <x v="0"/>
  </r>
  <r>
    <s v="Sale1951"/>
    <d v="2025-02-14T00:00:00"/>
    <s v="Cust1054"/>
    <x v="75"/>
    <n v="24"/>
    <x v="0"/>
    <s v="Christopherland"/>
    <x v="15"/>
    <s v="USA"/>
    <s v="Prod62"/>
    <s v="Laptop Cooling Pad"/>
    <x v="1"/>
    <s v="Computer"/>
    <x v="85"/>
    <n v="86"/>
    <n v="222"/>
    <s v="Store11"/>
    <s v="Credit Card"/>
    <n v="1034.7036000000001"/>
    <n v="2"/>
    <n v="528"/>
    <n v="0.24"/>
    <x v="2"/>
    <x v="10"/>
    <x v="19"/>
    <x v="2"/>
    <x v="1"/>
    <x v="1"/>
  </r>
  <r>
    <s v="Sale1952"/>
    <d v="2024-08-21T00:00:00"/>
    <s v="Cust1319"/>
    <x v="132"/>
    <n v="54"/>
    <x v="0"/>
    <s v="West Mathewside"/>
    <x v="25"/>
    <s v="USA"/>
    <s v="Prod52"/>
    <s v="Rugby Ball"/>
    <x v="0"/>
    <s v="Team Sports"/>
    <x v="40"/>
    <n v="212"/>
    <n v="82"/>
    <s v="Store13"/>
    <s v="Cod"/>
    <n v="1532.3904"/>
    <n v="2"/>
    <n v="946"/>
    <n v="0.02"/>
    <x v="3"/>
    <x v="7"/>
    <x v="13"/>
    <x v="1"/>
    <x v="0"/>
    <x v="1"/>
  </r>
  <r>
    <s v="Sale1953"/>
    <d v="2025-05-03T00:00:00"/>
    <s v="Cust1081"/>
    <x v="149"/>
    <n v="34"/>
    <x v="1"/>
    <s v="South David"/>
    <x v="28"/>
    <s v="USA"/>
    <s v="Prod56"/>
    <s v="Premium Blanket Throw"/>
    <x v="3"/>
    <s v="Decor"/>
    <x v="6"/>
    <n v="461"/>
    <n v="190"/>
    <s v="Store17"/>
    <s v="Paypal"/>
    <n v="1648.6679999999999"/>
    <n v="2"/>
    <n v="981"/>
    <n v="0.19"/>
    <x v="0"/>
    <x v="1"/>
    <x v="1"/>
    <x v="1"/>
    <x v="0"/>
    <x v="1"/>
  </r>
  <r>
    <s v="Sale1954"/>
    <d v="2025-06-11T00:00:00"/>
    <s v="Cust1223"/>
    <x v="305"/>
    <n v="50"/>
    <x v="0"/>
    <s v="East Jeremy"/>
    <x v="9"/>
    <s v="USA"/>
    <s v="Prod59"/>
    <s v="Men'S Hair Styling Gel"/>
    <x v="2"/>
    <s v="Haircare"/>
    <x v="4"/>
    <n v="17"/>
    <n v="399"/>
    <s v="Store3"/>
    <s v="Credit Card"/>
    <n v="786.03139999999996"/>
    <n v="1"/>
    <n v="914"/>
    <n v="0.16"/>
    <x v="0"/>
    <x v="0"/>
    <x v="0"/>
    <x v="0"/>
    <x v="0"/>
    <x v="1"/>
  </r>
  <r>
    <s v="Sale1955"/>
    <d v="2025-07-25T00:00:00"/>
    <s v="Cust1011"/>
    <x v="309"/>
    <n v="28"/>
    <x v="1"/>
    <s v="East Krista"/>
    <x v="14"/>
    <s v="USA"/>
    <s v="Prod66"/>
    <s v="Women'S Hair Dryer Brush"/>
    <x v="2"/>
    <s v="Haircare"/>
    <x v="73"/>
    <n v="340"/>
    <n v="177"/>
    <s v="Store8"/>
    <s v="Paypal"/>
    <n v="887.86320000000001"/>
    <n v="4"/>
    <n v="271"/>
    <n v="0.14000000000000001"/>
    <x v="1"/>
    <x v="0"/>
    <x v="2"/>
    <x v="2"/>
    <x v="1"/>
    <x v="0"/>
  </r>
  <r>
    <s v="Sale1956"/>
    <d v="2025-01-30T00:00:00"/>
    <s v="Cust1161"/>
    <x v="260"/>
    <n v="18"/>
    <x v="1"/>
    <s v="Hessmouth"/>
    <x v="28"/>
    <s v="USA"/>
    <s v="Prod77"/>
    <s v="Wifi Mesh Router"/>
    <x v="1"/>
    <s v="Appliances"/>
    <x v="25"/>
    <n v="481"/>
    <n v="104"/>
    <s v="Store6"/>
    <s v="Credit Card"/>
    <n v="2935.8252000000002"/>
    <n v="3"/>
    <n v="999"/>
    <n v="0.18"/>
    <x v="3"/>
    <x v="0"/>
    <x v="16"/>
    <x v="2"/>
    <x v="2"/>
    <x v="2"/>
  </r>
  <r>
    <s v="Sale1957"/>
    <d v="2025-05-29T00:00:00"/>
    <s v="Cust1456"/>
    <x v="374"/>
    <n v="59"/>
    <x v="1"/>
    <s v="South Barbara"/>
    <x v="13"/>
    <s v="USA"/>
    <s v="Prod37"/>
    <s v="Men'S Casual Sneakers"/>
    <x v="4"/>
    <s v="Footwear"/>
    <x v="92"/>
    <n v="353"/>
    <n v="214"/>
    <s v="Store9"/>
    <s v="Credit Card"/>
    <n v="1882.1952000000001"/>
    <n v="3"/>
    <n v="765"/>
    <n v="0.02"/>
    <x v="2"/>
    <x v="0"/>
    <x v="11"/>
    <x v="1"/>
    <x v="0"/>
    <x v="0"/>
  </r>
  <r>
    <s v="Sale1958"/>
    <d v="2023-10-17T00:00:00"/>
    <s v="Cust1072"/>
    <x v="39"/>
    <n v="39"/>
    <x v="1"/>
    <s v="Olsonhaven"/>
    <x v="9"/>
    <s v="USA"/>
    <s v="Prod64"/>
    <s v="Matte Lipstick Set"/>
    <x v="2"/>
    <s v="Makeup"/>
    <x v="91"/>
    <n v="299"/>
    <n v="118"/>
    <s v="Store19"/>
    <s v="Cod"/>
    <n v="1120.4751000000001"/>
    <n v="3"/>
    <n v="450"/>
    <n v="0.18"/>
    <x v="3"/>
    <x v="0"/>
    <x v="12"/>
    <x v="2"/>
    <x v="0"/>
    <x v="0"/>
  </r>
  <r>
    <s v="Sale1959"/>
    <d v="2024-12-13T00:00:00"/>
    <s v="Cust1252"/>
    <x v="485"/>
    <n v="26"/>
    <x v="0"/>
    <s v="Robinborough"/>
    <x v="34"/>
    <s v="USA"/>
    <s v="Prod43"/>
    <s v="Usb External Hard Drive"/>
    <x v="1"/>
    <s v="Computer"/>
    <x v="19"/>
    <n v="253"/>
    <n v="266"/>
    <s v="Store11"/>
    <s v="Cod"/>
    <n v="493.05959999999999"/>
    <n v="2"/>
    <n v="249"/>
    <n v="0.17"/>
    <x v="2"/>
    <x v="10"/>
    <x v="19"/>
    <x v="2"/>
    <x v="1"/>
    <x v="2"/>
  </r>
  <r>
    <s v="Sale1960"/>
    <d v="2024-06-11T00:00:00"/>
    <s v="Cust1137"/>
    <x v="486"/>
    <n v="55"/>
    <x v="1"/>
    <s v="North Johnbury"/>
    <x v="31"/>
    <s v="USA"/>
    <s v="Prod57"/>
    <s v="Foam Roller"/>
    <x v="0"/>
    <s v="Fitness"/>
    <x v="71"/>
    <n v="31"/>
    <n v="138"/>
    <s v="Store19"/>
    <s v="Credit Card"/>
    <n v="637.37400000000002"/>
    <n v="3"/>
    <n v="224"/>
    <n v="0.01"/>
    <x v="3"/>
    <x v="0"/>
    <x v="12"/>
    <x v="2"/>
    <x v="0"/>
    <x v="1"/>
  </r>
  <r>
    <s v="Sale1961"/>
    <d v="2025-10-04T00:00:00"/>
    <s v="Cust1106"/>
    <x v="474"/>
    <n v="53"/>
    <x v="1"/>
    <s v="East Linda"/>
    <x v="5"/>
    <s v="USA"/>
    <s v="Prod24"/>
    <s v="Foldable Camping Chair"/>
    <x v="0"/>
    <s v="Outdoor"/>
    <x v="10"/>
    <n v="166"/>
    <n v="340"/>
    <s v="Store4"/>
    <s v="Credit Card"/>
    <n v="163.5744"/>
    <n v="2"/>
    <n v="93"/>
    <n v="0.05"/>
    <x v="2"/>
    <x v="0"/>
    <x v="5"/>
    <x v="2"/>
    <x v="0"/>
    <x v="3"/>
  </r>
  <r>
    <s v="Sale1962"/>
    <d v="2024-04-19T00:00:00"/>
    <s v="Cust1361"/>
    <x v="445"/>
    <n v="64"/>
    <x v="0"/>
    <s v="New Jessechester"/>
    <x v="30"/>
    <s v="USA"/>
    <s v="Prod16"/>
    <s v="Beard Grooming Kit"/>
    <x v="2"/>
    <s v="Grooming"/>
    <x v="30"/>
    <n v="337"/>
    <n v="256"/>
    <s v="Store2"/>
    <s v="Cod"/>
    <n v="1051.7360000000001"/>
    <n v="4"/>
    <n v="268"/>
    <n v="0.12"/>
    <x v="2"/>
    <x v="0"/>
    <x v="17"/>
    <x v="0"/>
    <x v="0"/>
    <x v="1"/>
  </r>
  <r>
    <s v="Sale1963"/>
    <d v="2025-04-23T00:00:00"/>
    <s v="Cust1442"/>
    <x v="172"/>
    <n v="42"/>
    <x v="1"/>
    <s v="North Maryfort"/>
    <x v="47"/>
    <s v="USA"/>
    <s v="Prod59"/>
    <s v="Men'S Hair Styling Gel"/>
    <x v="2"/>
    <s v="Haircare"/>
    <x v="4"/>
    <n v="17"/>
    <n v="399"/>
    <s v="Store19"/>
    <s v="Credit Card"/>
    <n v="3242.1668"/>
    <n v="4"/>
    <n v="836"/>
    <n v="0.02"/>
    <x v="3"/>
    <x v="0"/>
    <x v="12"/>
    <x v="2"/>
    <x v="0"/>
    <x v="3"/>
  </r>
  <r>
    <s v="Sale1964"/>
    <d v="2024-04-23T00:00:00"/>
    <s v="Cust1382"/>
    <x v="156"/>
    <n v="20"/>
    <x v="1"/>
    <s v="Novakstad"/>
    <x v="24"/>
    <s v="USA"/>
    <s v="Prod68"/>
    <s v="Wooden Nightstand"/>
    <x v="3"/>
    <s v="Furniture"/>
    <x v="88"/>
    <n v="244"/>
    <n v="130"/>
    <s v="Store5"/>
    <s v="Credit Card"/>
    <n v="322.98989999999998"/>
    <n v="3"/>
    <n v="121"/>
    <n v="0.03"/>
    <x v="0"/>
    <x v="0"/>
    <x v="3"/>
    <x v="0"/>
    <x v="1"/>
    <x v="0"/>
  </r>
  <r>
    <s v="Sale1965"/>
    <d v="2024-05-12T00:00:00"/>
    <s v="Cust1030"/>
    <x v="452"/>
    <n v="64"/>
    <x v="1"/>
    <s v="Amybury"/>
    <x v="2"/>
    <s v="USA"/>
    <s v="Prod40"/>
    <s v="Noise-Canceling Headphones"/>
    <x v="1"/>
    <s v="Audio"/>
    <x v="43"/>
    <n v="39"/>
    <n v="378"/>
    <s v="Store9"/>
    <s v="Cod"/>
    <n v="51.138399999999997"/>
    <n v="2"/>
    <n v="26"/>
    <n v="0.11"/>
    <x v="2"/>
    <x v="0"/>
    <x v="11"/>
    <x v="1"/>
    <x v="0"/>
    <x v="3"/>
  </r>
  <r>
    <s v="Sale1966"/>
    <d v="2025-08-12T00:00:00"/>
    <s v="Cust1033"/>
    <x v="152"/>
    <n v="25"/>
    <x v="0"/>
    <s v="Tristanton"/>
    <x v="15"/>
    <s v="USA"/>
    <s v="Prod77"/>
    <s v="Wifi Mesh Router"/>
    <x v="1"/>
    <s v="Appliances"/>
    <x v="25"/>
    <n v="481"/>
    <n v="104"/>
    <s v="Store6"/>
    <s v="Paypal"/>
    <n v="817.79430000000002"/>
    <n v="1"/>
    <n v="919"/>
    <n v="0.03"/>
    <x v="3"/>
    <x v="0"/>
    <x v="16"/>
    <x v="2"/>
    <x v="1"/>
    <x v="1"/>
  </r>
  <r>
    <s v="Sale1967"/>
    <d v="2025-05-17T00:00:00"/>
    <s v="Cust1031"/>
    <x v="188"/>
    <n v="41"/>
    <x v="0"/>
    <s v="Johnsonville"/>
    <x v="47"/>
    <s v="USA"/>
    <s v="Prod67"/>
    <s v="Smart Led Light Strip"/>
    <x v="1"/>
    <s v="Accessories"/>
    <x v="22"/>
    <n v="349"/>
    <n v="476"/>
    <s v="Store11"/>
    <s v="Paypal"/>
    <n v="1313.1166000000001"/>
    <n v="2"/>
    <n v="925"/>
    <n v="0.11"/>
    <x v="2"/>
    <x v="10"/>
    <x v="19"/>
    <x v="2"/>
    <x v="0"/>
    <x v="2"/>
  </r>
  <r>
    <s v="Sale1968"/>
    <d v="2025-01-08T00:00:00"/>
    <s v="Cust1021"/>
    <x v="458"/>
    <n v="36"/>
    <x v="1"/>
    <s v="Smithburgh"/>
    <x v="15"/>
    <s v="USA"/>
    <s v="Prod12"/>
    <s v="Hair Strengthening Shampoo"/>
    <x v="2"/>
    <s v="Haircare"/>
    <x v="21"/>
    <n v="116"/>
    <n v="460"/>
    <s v="Store10"/>
    <s v="Cod"/>
    <n v="509.75909999999999"/>
    <n v="3"/>
    <n v="195"/>
    <n v="0.28999999999999998"/>
    <x v="3"/>
    <x v="4"/>
    <x v="15"/>
    <x v="2"/>
    <x v="0"/>
    <x v="0"/>
  </r>
  <r>
    <s v="Sale1969"/>
    <d v="2025-05-16T00:00:00"/>
    <s v="Cust1142"/>
    <x v="48"/>
    <n v="37"/>
    <x v="0"/>
    <s v="West Brandon"/>
    <x v="10"/>
    <s v="USA"/>
    <s v="Prod38"/>
    <s v="Sports Water Hydration Pack"/>
    <x v="0"/>
    <s v="Outdoor"/>
    <x v="48"/>
    <n v="136"/>
    <n v="394"/>
    <s v="Store8"/>
    <s v="Credit Card"/>
    <n v="78.586799999999997"/>
    <n v="1"/>
    <n v="91"/>
    <n v="0.13"/>
    <x v="1"/>
    <x v="0"/>
    <x v="2"/>
    <x v="2"/>
    <x v="0"/>
    <x v="3"/>
  </r>
  <r>
    <s v="Sale1970"/>
    <d v="2024-09-28T00:00:00"/>
    <s v="Cust1483"/>
    <x v="0"/>
    <n v="48"/>
    <x v="0"/>
    <s v="East Rodney"/>
    <x v="8"/>
    <s v="USA"/>
    <s v="Prod86"/>
    <s v="Kitchen Cutting Board"/>
    <x v="3"/>
    <s v="Kitchen"/>
    <x v="56"/>
    <n v="176"/>
    <n v="82"/>
    <s v="Store11"/>
    <s v="Credit Card"/>
    <n v="889.83"/>
    <n v="2"/>
    <n v="494"/>
    <n v="0.14000000000000001"/>
    <x v="2"/>
    <x v="10"/>
    <x v="19"/>
    <x v="2"/>
    <x v="0"/>
    <x v="0"/>
  </r>
  <r>
    <s v="Sale1971"/>
    <d v="2024-10-12T00:00:00"/>
    <s v="Cust1255"/>
    <x v="57"/>
    <n v="21"/>
    <x v="0"/>
    <s v="Jasonton"/>
    <x v="31"/>
    <s v="USA"/>
    <s v="Prod24"/>
    <s v="Foldable Camping Chair"/>
    <x v="0"/>
    <s v="Outdoor"/>
    <x v="10"/>
    <n v="166"/>
    <n v="340"/>
    <s v="Store10"/>
    <s v="Credit Card"/>
    <n v="366.858"/>
    <n v="1"/>
    <n v="412"/>
    <n v="0.1"/>
    <x v="3"/>
    <x v="4"/>
    <x v="15"/>
    <x v="2"/>
    <x v="1"/>
    <x v="0"/>
  </r>
  <r>
    <s v="Sale1972"/>
    <d v="2024-06-23T00:00:00"/>
    <s v="Cust1394"/>
    <x v="133"/>
    <n v="43"/>
    <x v="1"/>
    <s v="Cannonberg"/>
    <x v="40"/>
    <s v="USA"/>
    <s v="Prod79"/>
    <s v="Decorative Lamp Shade"/>
    <x v="3"/>
    <s v="Lighting"/>
    <x v="29"/>
    <n v="229"/>
    <n v="469"/>
    <s v="Store16"/>
    <s v="Paypal"/>
    <n v="565.90890000000002"/>
    <n v="1"/>
    <n v="650"/>
    <n v="0.11"/>
    <x v="1"/>
    <x v="5"/>
    <x v="9"/>
    <x v="1"/>
    <x v="0"/>
    <x v="3"/>
  </r>
  <r>
    <s v="Sale1973"/>
    <d v="2023-11-26T00:00:00"/>
    <s v="Cust1155"/>
    <x v="438"/>
    <n v="60"/>
    <x v="1"/>
    <s v="Estradaside"/>
    <x v="9"/>
    <s v="USA"/>
    <s v="Prod14"/>
    <s v="Decorative Wall Mirror"/>
    <x v="3"/>
    <s v="Decor"/>
    <x v="66"/>
    <n v="48"/>
    <n v="439"/>
    <s v="Store12"/>
    <s v="Paypal"/>
    <n v="64.799499999999995"/>
    <n v="1"/>
    <n v="68"/>
    <n v="0.13"/>
    <x v="0"/>
    <x v="9"/>
    <x v="18"/>
    <x v="2"/>
    <x v="0"/>
    <x v="0"/>
  </r>
  <r>
    <s v="Sale1974"/>
    <d v="2025-08-17T00:00:00"/>
    <s v="Cust1135"/>
    <x v="162"/>
    <n v="33"/>
    <x v="1"/>
    <s v="Gonzalezbury"/>
    <x v="20"/>
    <s v="USA"/>
    <s v="Prod53"/>
    <s v="Men'S Track Pants"/>
    <x v="4"/>
    <s v="Bottoms"/>
    <x v="27"/>
    <n v="387"/>
    <n v="125"/>
    <s v="Store7"/>
    <s v="Cod"/>
    <n v="1264.335"/>
    <n v="2"/>
    <n v="843"/>
    <n v="0.05"/>
    <x v="2"/>
    <x v="0"/>
    <x v="4"/>
    <x v="2"/>
    <x v="0"/>
    <x v="1"/>
  </r>
  <r>
    <s v="Sale1975"/>
    <d v="2024-04-08T00:00:00"/>
    <s v="Cust1300"/>
    <x v="299"/>
    <n v="29"/>
    <x v="0"/>
    <s v="Lake Melissashire"/>
    <x v="47"/>
    <s v="USA"/>
    <s v="Prod5"/>
    <s v="Men'S Leather Belt"/>
    <x v="4"/>
    <s v="Accessories"/>
    <x v="23"/>
    <n v="261"/>
    <n v="59"/>
    <s v="Store4"/>
    <s v="Cod"/>
    <n v="346.48399999999998"/>
    <n v="2"/>
    <n v="228"/>
    <n v="0.25"/>
    <x v="2"/>
    <x v="0"/>
    <x v="5"/>
    <x v="2"/>
    <x v="1"/>
    <x v="2"/>
  </r>
  <r>
    <s v="Sale1976"/>
    <d v="2024-04-06T00:00:00"/>
    <s v="Cust1192"/>
    <x v="373"/>
    <n v="26"/>
    <x v="0"/>
    <s v="Lake Samanthafort"/>
    <x v="12"/>
    <s v="USA"/>
    <s v="Prod66"/>
    <s v="Women'S Hair Dryer Brush"/>
    <x v="2"/>
    <s v="Haircare"/>
    <x v="73"/>
    <n v="340"/>
    <n v="177"/>
    <s v="Store12"/>
    <s v="Paypal"/>
    <n v="1564.0116"/>
    <n v="3"/>
    <n v="686"/>
    <n v="0.24"/>
    <x v="0"/>
    <x v="9"/>
    <x v="18"/>
    <x v="2"/>
    <x v="1"/>
    <x v="0"/>
  </r>
  <r>
    <s v="Sale1977"/>
    <d v="2025-05-16T00:00:00"/>
    <s v="Cust1365"/>
    <x v="315"/>
    <n v="63"/>
    <x v="1"/>
    <s v="Kellyside"/>
    <x v="41"/>
    <s v="USA"/>
    <s v="Prod29"/>
    <s v="Fabric Sofa Throw Blanket"/>
    <x v="3"/>
    <s v="Decor"/>
    <x v="35"/>
    <n v="218"/>
    <n v="276"/>
    <s v="Store2"/>
    <s v="Credit Card"/>
    <n v="592.50739999999996"/>
    <n v="1"/>
    <n v="723"/>
    <n v="0.24"/>
    <x v="2"/>
    <x v="0"/>
    <x v="17"/>
    <x v="0"/>
    <x v="0"/>
    <x v="1"/>
  </r>
  <r>
    <s v="Sale1978"/>
    <d v="2024-11-19T00:00:00"/>
    <s v="Cust1140"/>
    <x v="427"/>
    <n v="63"/>
    <x v="1"/>
    <s v="South Brooke"/>
    <x v="2"/>
    <s v="USA"/>
    <s v="Prod35"/>
    <s v="Bedroom Table Lamp"/>
    <x v="3"/>
    <s v="Lighting"/>
    <x v="68"/>
    <n v="382"/>
    <n v="329"/>
    <s v="Store5"/>
    <s v="Cod"/>
    <n v="1510.7190000000001"/>
    <n v="3"/>
    <n v="586"/>
    <n v="0.18"/>
    <x v="0"/>
    <x v="0"/>
    <x v="3"/>
    <x v="0"/>
    <x v="0"/>
    <x v="0"/>
  </r>
  <r>
    <s v="Sale1979"/>
    <d v="2025-01-09T00:00:00"/>
    <s v="Cust1309"/>
    <x v="428"/>
    <n v="41"/>
    <x v="1"/>
    <s v="Randychester"/>
    <x v="24"/>
    <s v="USA"/>
    <s v="Prod46"/>
    <s v="Men'S Winter Jacket"/>
    <x v="4"/>
    <s v="Outerwear"/>
    <x v="54"/>
    <n v="167"/>
    <n v="296"/>
    <s v="Store13"/>
    <s v="Paypal"/>
    <n v="1106.3094000000001"/>
    <n v="2"/>
    <n v="636"/>
    <n v="0.14000000000000001"/>
    <x v="3"/>
    <x v="7"/>
    <x v="13"/>
    <x v="1"/>
    <x v="0"/>
    <x v="3"/>
  </r>
  <r>
    <s v="Sale1980"/>
    <d v="2024-12-18T00:00:00"/>
    <s v="Cust1277"/>
    <x v="106"/>
    <n v="22"/>
    <x v="1"/>
    <s v="Lake Nicole"/>
    <x v="44"/>
    <s v="USA"/>
    <s v="Prod14"/>
    <s v="Decorative Wall Mirror"/>
    <x v="3"/>
    <s v="Decor"/>
    <x v="66"/>
    <n v="48"/>
    <n v="439"/>
    <s v="Store4"/>
    <s v="Credit Card"/>
    <n v="700.40520000000004"/>
    <n v="2"/>
    <n v="354"/>
    <n v="0.13"/>
    <x v="2"/>
    <x v="0"/>
    <x v="5"/>
    <x v="2"/>
    <x v="1"/>
    <x v="1"/>
  </r>
  <r>
    <s v="Sale1981"/>
    <d v="2024-12-22T00:00:00"/>
    <s v="Cust1264"/>
    <x v="104"/>
    <n v="25"/>
    <x v="0"/>
    <s v="Grahamfurt"/>
    <x v="0"/>
    <s v="USA"/>
    <s v="Prod36"/>
    <s v="Women'S Summer Dress"/>
    <x v="4"/>
    <s v="Tops"/>
    <x v="14"/>
    <n v="223"/>
    <n v="154"/>
    <s v="Store7"/>
    <s v="Credit Card"/>
    <n v="320.892"/>
    <n v="1"/>
    <n v="378"/>
    <n v="0.01"/>
    <x v="2"/>
    <x v="0"/>
    <x v="4"/>
    <x v="2"/>
    <x v="1"/>
    <x v="0"/>
  </r>
  <r>
    <s v="Sale1982"/>
    <d v="2024-07-27T00:00:00"/>
    <s v="Cust1205"/>
    <x v="295"/>
    <n v="44"/>
    <x v="1"/>
    <s v="Lake Danielleton"/>
    <x v="19"/>
    <s v="USA"/>
    <s v="Prod68"/>
    <s v="Wooden Nightstand"/>
    <x v="3"/>
    <s v="Furniture"/>
    <x v="88"/>
    <n v="244"/>
    <n v="130"/>
    <s v="Store2"/>
    <s v="Credit Card"/>
    <n v="2704.47"/>
    <n v="3"/>
    <n v="901"/>
    <n v="0.15"/>
    <x v="2"/>
    <x v="0"/>
    <x v="17"/>
    <x v="0"/>
    <x v="0"/>
    <x v="0"/>
  </r>
  <r>
    <s v="Sale1983"/>
    <d v="2025-05-29T00:00:00"/>
    <s v="Cust1200"/>
    <x v="27"/>
    <n v="30"/>
    <x v="0"/>
    <s v="South Jerry"/>
    <x v="17"/>
    <s v="USA"/>
    <s v="Prod30"/>
    <s v="Stainless Steel Cutlery Set"/>
    <x v="3"/>
    <s v="Kitchen"/>
    <x v="37"/>
    <n v="20"/>
    <n v="57"/>
    <s v="Store5"/>
    <s v="Credit Card"/>
    <n v="506.709"/>
    <n v="1"/>
    <n v="563"/>
    <n v="0"/>
    <x v="0"/>
    <x v="0"/>
    <x v="3"/>
    <x v="0"/>
    <x v="0"/>
    <x v="1"/>
  </r>
  <r>
    <s v="Sale1984"/>
    <d v="2024-03-14T00:00:00"/>
    <s v="Cust1052"/>
    <x v="404"/>
    <n v="55"/>
    <x v="0"/>
    <s v="South Timtown"/>
    <x v="46"/>
    <s v="USA"/>
    <s v="Prod70"/>
    <s v="Kitchen Storage Rack"/>
    <x v="3"/>
    <s v="Storage"/>
    <x v="7"/>
    <n v="138"/>
    <n v="89"/>
    <s v="Store6"/>
    <s v="Credit Card"/>
    <n v="595.41"/>
    <n v="4"/>
    <n v="167"/>
    <n v="0.1"/>
    <x v="3"/>
    <x v="0"/>
    <x v="16"/>
    <x v="2"/>
    <x v="0"/>
    <x v="3"/>
  </r>
  <r>
    <s v="Sale1985"/>
    <d v="2023-10-30T00:00:00"/>
    <s v="Cust1454"/>
    <x v="489"/>
    <n v="60"/>
    <x v="0"/>
    <s v="Johnsonville"/>
    <x v="15"/>
    <s v="USA"/>
    <s v="Prod60"/>
    <s v="Luxury Perfume Spray"/>
    <x v="2"/>
    <s v="Fragrance"/>
    <x v="17"/>
    <n v="483"/>
    <n v="444"/>
    <s v="Store18"/>
    <s v="Cod"/>
    <n v="953.38679999999999"/>
    <n v="3"/>
    <n v="345"/>
    <n v="0.11"/>
    <x v="3"/>
    <x v="8"/>
    <x v="14"/>
    <x v="1"/>
    <x v="0"/>
    <x v="0"/>
  </r>
  <r>
    <s v="Sale1986"/>
    <d v="2024-02-27T00:00:00"/>
    <s v="Cust1308"/>
    <x v="480"/>
    <n v="60"/>
    <x v="1"/>
    <s v="Sarahland"/>
    <x v="9"/>
    <s v="USA"/>
    <s v="Prod82"/>
    <s v="Fitness Resistance Bands"/>
    <x v="0"/>
    <s v="Fitness"/>
    <x v="74"/>
    <n v="153"/>
    <n v="281"/>
    <s v="Store9"/>
    <s v="Credit Card"/>
    <n v="2317.6383999999998"/>
    <n v="4"/>
    <n v="752"/>
    <n v="0.08"/>
    <x v="2"/>
    <x v="0"/>
    <x v="11"/>
    <x v="1"/>
    <x v="0"/>
    <x v="0"/>
  </r>
  <r>
    <s v="Sale1987"/>
    <d v="2025-08-17T00:00:00"/>
    <s v="Cust1449"/>
    <x v="193"/>
    <n v="29"/>
    <x v="0"/>
    <s v="Port Hannahport"/>
    <x v="31"/>
    <s v="USA"/>
    <s v="Prod57"/>
    <s v="Foam Roller"/>
    <x v="0"/>
    <s v="Fitness"/>
    <x v="71"/>
    <n v="31"/>
    <n v="138"/>
    <s v="Store19"/>
    <s v="Credit Card"/>
    <n v="88.814800000000005"/>
    <n v="1"/>
    <n v="120"/>
    <n v="0.23"/>
    <x v="3"/>
    <x v="0"/>
    <x v="12"/>
    <x v="2"/>
    <x v="1"/>
    <x v="3"/>
  </r>
  <r>
    <s v="Sale1988"/>
    <d v="2024-03-08T00:00:00"/>
    <s v="Cust1323"/>
    <x v="161"/>
    <n v="64"/>
    <x v="1"/>
    <s v="Whiteport"/>
    <x v="29"/>
    <s v="USA"/>
    <s v="Prod41"/>
    <s v="Yoga Exercise Mat"/>
    <x v="0"/>
    <s v="Fitness"/>
    <x v="89"/>
    <n v="313"/>
    <n v="369"/>
    <s v="Store8"/>
    <s v="Credit Card"/>
    <n v="316.89359999999999"/>
    <n v="3"/>
    <n v="147"/>
    <n v="0.26"/>
    <x v="1"/>
    <x v="0"/>
    <x v="2"/>
    <x v="2"/>
    <x v="0"/>
    <x v="1"/>
  </r>
  <r>
    <s v="Sale1989"/>
    <d v="2025-03-14T00:00:00"/>
    <s v="Cust1082"/>
    <x v="195"/>
    <n v="53"/>
    <x v="0"/>
    <s v="Leburgh"/>
    <x v="26"/>
    <s v="USA"/>
    <s v="Prod64"/>
    <s v="Matte Lipstick Set"/>
    <x v="2"/>
    <s v="Makeup"/>
    <x v="91"/>
    <n v="299"/>
    <n v="118"/>
    <s v="Store0"/>
    <s v="Credit Card"/>
    <n v="545.48239999999998"/>
    <n v="2"/>
    <n v="359"/>
    <n v="0.28000000000000003"/>
    <x v="3"/>
    <x v="2"/>
    <x v="6"/>
    <x v="1"/>
    <x v="0"/>
    <x v="3"/>
  </r>
  <r>
    <s v="Sale1990"/>
    <d v="2024-06-13T00:00:00"/>
    <s v="Cust1241"/>
    <x v="253"/>
    <n v="31"/>
    <x v="0"/>
    <s v="Dawsonchester"/>
    <x v="45"/>
    <s v="USA"/>
    <s v="Prod52"/>
    <s v="Rugby Ball"/>
    <x v="0"/>
    <s v="Team Sports"/>
    <x v="40"/>
    <n v="212"/>
    <n v="82"/>
    <s v="Store3"/>
    <s v="Cod"/>
    <n v="757.39"/>
    <n v="4"/>
    <n v="213"/>
    <n v="0.24"/>
    <x v="0"/>
    <x v="0"/>
    <x v="0"/>
    <x v="0"/>
    <x v="0"/>
    <x v="1"/>
  </r>
  <r>
    <s v="Sale1991"/>
    <d v="2024-06-07T00:00:00"/>
    <s v="Cust1327"/>
    <x v="77"/>
    <n v="62"/>
    <x v="1"/>
    <s v="Kellybury"/>
    <x v="14"/>
    <s v="USA"/>
    <s v="Prod45"/>
    <s v="High-Grip Football"/>
    <x v="0"/>
    <s v="Team Sports"/>
    <x v="49"/>
    <n v="319"/>
    <n v="114"/>
    <s v="Store11"/>
    <s v="Paypal"/>
    <n v="152.2801"/>
    <n v="1"/>
    <n v="183"/>
    <n v="0.11"/>
    <x v="2"/>
    <x v="10"/>
    <x v="19"/>
    <x v="2"/>
    <x v="0"/>
    <x v="3"/>
  </r>
  <r>
    <s v="Sale1992"/>
    <d v="2024-07-20T00:00:00"/>
    <s v="Cust1068"/>
    <x v="126"/>
    <n v="24"/>
    <x v="1"/>
    <s v="West Johnchester"/>
    <x v="30"/>
    <s v="USA"/>
    <s v="Prod89"/>
    <s v="Face Foundation Kit"/>
    <x v="2"/>
    <s v="Makeup"/>
    <x v="41"/>
    <n v="183"/>
    <n v="457"/>
    <s v="Store15"/>
    <s v="Credit Card"/>
    <n v="1755.5383999999999"/>
    <n v="4"/>
    <n v="570"/>
    <n v="0.17"/>
    <x v="0"/>
    <x v="6"/>
    <x v="10"/>
    <x v="1"/>
    <x v="1"/>
    <x v="2"/>
  </r>
  <r>
    <s v="Sale1993"/>
    <d v="2023-12-14T00:00:00"/>
    <s v="Cust1472"/>
    <x v="166"/>
    <n v="42"/>
    <x v="0"/>
    <s v="Tylermouth"/>
    <x v="43"/>
    <s v="USA"/>
    <s v="Prod21"/>
    <s v="Multi-Purpose Storage Box"/>
    <x v="3"/>
    <s v="Storage"/>
    <x v="39"/>
    <n v="123"/>
    <n v="76"/>
    <s v="Store12"/>
    <s v="Credit Card"/>
    <n v="2155.2228"/>
    <n v="3"/>
    <n v="984"/>
    <n v="0.23"/>
    <x v="0"/>
    <x v="9"/>
    <x v="18"/>
    <x v="2"/>
    <x v="0"/>
    <x v="2"/>
  </r>
  <r>
    <s v="Sale1994"/>
    <d v="2025-07-06T00:00:00"/>
    <s v="Cust1473"/>
    <x v="116"/>
    <n v="53"/>
    <x v="0"/>
    <s v="Chambersfurt"/>
    <x v="18"/>
    <s v="USA"/>
    <s v="Prod84"/>
    <s v="Wooden Bookshelf"/>
    <x v="3"/>
    <s v="Furniture"/>
    <x v="94"/>
    <n v="388"/>
    <n v="208"/>
    <s v="Store8"/>
    <s v="Credit Card"/>
    <n v="905.23"/>
    <n v="1"/>
    <n v="905"/>
    <n v="0.27"/>
    <x v="1"/>
    <x v="0"/>
    <x v="2"/>
    <x v="2"/>
    <x v="0"/>
    <x v="3"/>
  </r>
  <r>
    <s v="Sale1995"/>
    <d v="2023-12-04T00:00:00"/>
    <s v="Cust1186"/>
    <x v="24"/>
    <n v="53"/>
    <x v="0"/>
    <s v="East Justin"/>
    <x v="6"/>
    <s v="USA"/>
    <s v="Prod99"/>
    <s v="Stainless Steel Cookware Set"/>
    <x v="3"/>
    <s v="Kitchen"/>
    <x v="8"/>
    <n v="201"/>
    <n v="146"/>
    <s v="Store19"/>
    <s v="Credit Card"/>
    <n v="274.03109999999998"/>
    <n v="3"/>
    <n v="113"/>
    <n v="0"/>
    <x v="3"/>
    <x v="0"/>
    <x v="12"/>
    <x v="2"/>
    <x v="0"/>
    <x v="2"/>
  </r>
  <r>
    <s v="Sale1996"/>
    <d v="2025-04-26T00:00:00"/>
    <s v="Cust1161"/>
    <x v="260"/>
    <n v="18"/>
    <x v="1"/>
    <s v="Hessmouth"/>
    <x v="28"/>
    <s v="USA"/>
    <s v="Prod35"/>
    <s v="Bedroom Table Lamp"/>
    <x v="3"/>
    <s v="Lighting"/>
    <x v="68"/>
    <n v="382"/>
    <n v="329"/>
    <s v="Store8"/>
    <s v="Paypal"/>
    <n v="2391.4526999999998"/>
    <n v="3"/>
    <n v="876"/>
    <n v="0.19"/>
    <x v="1"/>
    <x v="0"/>
    <x v="2"/>
    <x v="2"/>
    <x v="2"/>
    <x v="2"/>
  </r>
  <r>
    <s v="Sale1997"/>
    <d v="2024-06-17T00:00:00"/>
    <s v="Cust1128"/>
    <x v="146"/>
    <n v="45"/>
    <x v="0"/>
    <s v="East Ellen"/>
    <x v="13"/>
    <s v="USA"/>
    <s v="Prod89"/>
    <s v="Face Foundation Kit"/>
    <x v="2"/>
    <s v="Makeup"/>
    <x v="41"/>
    <n v="183"/>
    <n v="457"/>
    <s v="Store10"/>
    <s v="Paypal"/>
    <n v="1014.2588"/>
    <n v="2"/>
    <n v="685"/>
    <n v="0.09"/>
    <x v="3"/>
    <x v="4"/>
    <x v="15"/>
    <x v="2"/>
    <x v="0"/>
    <x v="2"/>
  </r>
  <r>
    <s v="Sale1998"/>
    <d v="2024-11-11T00:00:00"/>
    <s v="Cust1052"/>
    <x v="404"/>
    <n v="55"/>
    <x v="0"/>
    <s v="South Timtown"/>
    <x v="46"/>
    <s v="USA"/>
    <s v="Prod61"/>
    <s v="Tennis Ball 3-Pack"/>
    <x v="0"/>
    <s v="Equipment"/>
    <x v="86"/>
    <n v="103"/>
    <n v="465"/>
    <s v="Store11"/>
    <s v="Credit Card"/>
    <n v="2694.3045000000002"/>
    <n v="3"/>
    <n v="945"/>
    <n v="0.26"/>
    <x v="2"/>
    <x v="10"/>
    <x v="19"/>
    <x v="2"/>
    <x v="0"/>
    <x v="3"/>
  </r>
  <r>
    <s v="Sale1999"/>
    <d v="2023-12-07T00:00:00"/>
    <s v="Cust1023"/>
    <x v="192"/>
    <n v="52"/>
    <x v="1"/>
    <s v="Molinabury"/>
    <x v="47"/>
    <s v="USA"/>
    <s v="Prod76"/>
    <s v="Wireless Mouse"/>
    <x v="1"/>
    <s v="Computer"/>
    <x v="3"/>
    <n v="393"/>
    <n v="320"/>
    <s v="Store19"/>
    <s v="Paypal"/>
    <n v="170.44049999999999"/>
    <m/>
    <m/>
    <m/>
    <x v="3"/>
    <x v="0"/>
    <x v="12"/>
    <x v="2"/>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27E4EE-CEA8-43D1-B810-B6CBE34248BF}" name="Average Unit price by top 10 state level and category bas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7:B47" firstHeaderRow="1" firstDataRow="1" firstDataCol="1"/>
  <pivotFields count="28">
    <pivotField showAll="0"/>
    <pivotField numFmtId="14" showAll="0"/>
    <pivotField showAll="0"/>
    <pivotField showAll="0"/>
    <pivotField showAll="0"/>
    <pivotField showAll="0"/>
    <pivotField showAll="0"/>
    <pivotField axis="axisRow" showAll="0" measureFilter="1">
      <items count="51">
        <item sd="0" x="4"/>
        <item sd="0" x="41"/>
        <item sd="0" x="28"/>
        <item sd="0" x="13"/>
        <item sd="0" x="24"/>
        <item sd="0" x="44"/>
        <item sd="0" x="40"/>
        <item sd="0" x="37"/>
        <item sd="0" x="26"/>
        <item sd="0" x="36"/>
        <item sd="0" x="22"/>
        <item sd="0" x="12"/>
        <item sd="0" x="49"/>
        <item sd="0" x="30"/>
        <item sd="0" x="9"/>
        <item sd="0" x="32"/>
        <item sd="0" x="27"/>
        <item sd="0" x="38"/>
        <item sd="0" x="17"/>
        <item sd="0" x="33"/>
        <item sd="0" x="43"/>
        <item sd="0" x="20"/>
        <item sd="0" x="46"/>
        <item sd="0" x="25"/>
        <item sd="0" x="6"/>
        <item x="10"/>
        <item sd="0" x="48"/>
        <item x="8"/>
        <item sd="0" x="21"/>
        <item sd="0" x="19"/>
        <item x="23"/>
        <item sd="0" x="14"/>
        <item x="29"/>
        <item x="16"/>
        <item x="31"/>
        <item sd="0" x="15"/>
        <item x="47"/>
        <item x="2"/>
        <item sd="0" x="5"/>
        <item x="42"/>
        <item x="34"/>
        <item x="3"/>
        <item x="11"/>
        <item sd="0" x="39"/>
        <item sd="0" x="1"/>
        <item sd="0" x="45"/>
        <item x="7"/>
        <item sd="0" x="35"/>
        <item x="18"/>
        <item x="0"/>
        <item t="default"/>
      </items>
    </pivotField>
    <pivotField showAll="0"/>
    <pivotField showAll="0"/>
    <pivotField showAll="0"/>
    <pivotField axis="axisRow" showAll="0">
      <items count="6">
        <item x="2"/>
        <item x="4"/>
        <item x="1"/>
        <item x="3"/>
        <item x="0"/>
        <item t="default"/>
      </items>
    </pivotField>
    <pivotField showAll="0"/>
    <pivotField showAll="0"/>
    <pivotField showAll="0"/>
    <pivotField showAll="0"/>
    <pivotField showAll="0"/>
    <pivotField showAll="0"/>
    <pivotField numFmtId="164" showAll="0"/>
    <pivotField showAll="0"/>
    <pivotField dataField="1" showAll="0"/>
    <pivotField showAll="0"/>
    <pivotField showAll="0">
      <items count="5">
        <item x="3"/>
        <item x="0"/>
        <item x="2"/>
        <item x="1"/>
        <item t="default"/>
      </items>
    </pivotField>
    <pivotField showAll="0"/>
    <pivotField showAll="0"/>
    <pivotField showAll="0"/>
    <pivotField showAll="0">
      <items count="4">
        <item x="1"/>
        <item x="0"/>
        <item x="2"/>
        <item t="default"/>
      </items>
    </pivotField>
    <pivotField showAll="0">
      <items count="6">
        <item x="3"/>
        <item x="0"/>
        <item x="1"/>
        <item x="2"/>
        <item x="4"/>
        <item t="default"/>
      </items>
    </pivotField>
  </pivotFields>
  <rowFields count="2">
    <field x="7"/>
    <field x="11"/>
  </rowFields>
  <rowItems count="10">
    <i>
      <x/>
    </i>
    <i>
      <x v="8"/>
    </i>
    <i>
      <x v="11"/>
    </i>
    <i>
      <x v="13"/>
    </i>
    <i>
      <x v="18"/>
    </i>
    <i>
      <x v="23"/>
    </i>
    <i>
      <x v="26"/>
    </i>
    <i>
      <x v="38"/>
    </i>
    <i>
      <x v="43"/>
    </i>
    <i>
      <x v="45"/>
    </i>
  </rowItems>
  <colItems count="1">
    <i/>
  </colItems>
  <dataFields count="1">
    <dataField name="Average of Unit_Price2" fld="20" subtotal="average" baseField="12" baseItem="2"/>
  </dataFields>
  <formats count="1">
    <format dxfId="42">
      <pivotArea grandCol="1"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6E80FE-2246-48FE-8CC1-3C0C80F5663E}" name="Average sales by region"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4">
  <location ref="P75:Q79" firstHeaderRow="1" firstDataRow="1" firstDataCol="1"/>
  <pivotFields count="28">
    <pivotField showAll="0"/>
    <pivotField numFmtId="14" showAll="0"/>
    <pivotField showAll="0"/>
    <pivotField showAll="0"/>
    <pivotField showAll="0"/>
    <pivotField showAll="0">
      <items count="3">
        <item sd="0" x="1"/>
        <item sd="0" x="0"/>
        <item t="default"/>
      </items>
    </pivotField>
    <pivotField showAll="0"/>
    <pivotField showAll="0"/>
    <pivotField showAll="0"/>
    <pivotField showAll="0"/>
    <pivotField showAll="0"/>
    <pivotField showAll="0">
      <items count="6">
        <item x="2"/>
        <item x="4"/>
        <item x="1"/>
        <item x="3"/>
        <item x="0"/>
        <item t="default"/>
      </items>
    </pivotField>
    <pivotField showAll="0"/>
    <pivotField showAll="0" measureFilter="1">
      <items count="101">
        <item x="72"/>
        <item x="61"/>
        <item x="81"/>
        <item x="71"/>
        <item x="23"/>
        <item x="69"/>
        <item x="49"/>
        <item x="60"/>
        <item x="1"/>
        <item x="77"/>
        <item x="50"/>
        <item x="70"/>
        <item x="8"/>
        <item x="89"/>
        <item x="4"/>
        <item x="94"/>
        <item x="44"/>
        <item x="10"/>
        <item x="38"/>
        <item x="11"/>
        <item x="96"/>
        <item x="18"/>
        <item x="26"/>
        <item x="7"/>
        <item x="30"/>
        <item x="20"/>
        <item x="62"/>
        <item x="22"/>
        <item x="24"/>
        <item x="53"/>
        <item x="78"/>
        <item x="39"/>
        <item x="17"/>
        <item x="75"/>
        <item x="83"/>
        <item x="80"/>
        <item x="79"/>
        <item x="97"/>
        <item x="31"/>
        <item x="27"/>
        <item x="84"/>
        <item x="40"/>
        <item x="76"/>
        <item x="36"/>
        <item x="6"/>
        <item x="93"/>
        <item x="35"/>
        <item x="32"/>
        <item x="92"/>
        <item x="63"/>
        <item x="51"/>
        <item x="90"/>
        <item x="68"/>
        <item x="54"/>
        <item x="0"/>
        <item x="16"/>
        <item x="3"/>
        <item x="86"/>
        <item x="13"/>
        <item x="66"/>
        <item x="47"/>
        <item x="46"/>
        <item x="15"/>
        <item x="34"/>
        <item x="85"/>
        <item x="45"/>
        <item x="12"/>
        <item x="67"/>
        <item x="99"/>
        <item x="58"/>
        <item x="28"/>
        <item x="29"/>
        <item x="33"/>
        <item x="74"/>
        <item x="21"/>
        <item x="65"/>
        <item x="19"/>
        <item x="82"/>
        <item x="64"/>
        <item x="87"/>
        <item x="95"/>
        <item x="48"/>
        <item x="52"/>
        <item x="57"/>
        <item x="14"/>
        <item x="42"/>
        <item x="37"/>
        <item x="2"/>
        <item x="56"/>
        <item x="41"/>
        <item x="43"/>
        <item x="55"/>
        <item x="5"/>
        <item x="59"/>
        <item x="73"/>
        <item x="9"/>
        <item x="25"/>
        <item x="98"/>
        <item x="88"/>
        <item x="91"/>
        <item t="default"/>
      </items>
    </pivotField>
    <pivotField showAll="0"/>
    <pivotField showAll="0"/>
    <pivotField showAll="0"/>
    <pivotField showAll="0"/>
    <pivotField dataField="1" numFmtId="164" showAll="0"/>
    <pivotField showAll="0"/>
    <pivotField showAll="0"/>
    <pivotField showAll="0"/>
    <pivotField axis="axisRow" showAll="0">
      <items count="5">
        <item x="3"/>
        <item x="0"/>
        <item x="2"/>
        <item x="1"/>
        <item t="default"/>
      </items>
    </pivotField>
    <pivotField showAll="0"/>
    <pivotField showAll="0"/>
    <pivotField showAll="0"/>
    <pivotField showAll="0">
      <items count="4">
        <item x="1"/>
        <item x="0"/>
        <item x="2"/>
        <item t="default"/>
      </items>
    </pivotField>
    <pivotField showAll="0">
      <items count="6">
        <item x="3"/>
        <item x="0"/>
        <item x="1"/>
        <item x="2"/>
        <item x="4"/>
        <item t="default"/>
      </items>
    </pivotField>
  </pivotFields>
  <rowFields count="1">
    <field x="22"/>
  </rowFields>
  <rowItems count="4">
    <i>
      <x/>
    </i>
    <i>
      <x v="1"/>
    </i>
    <i>
      <x v="2"/>
    </i>
    <i>
      <x v="3"/>
    </i>
  </rowItems>
  <colItems count="1">
    <i/>
  </colItems>
  <dataFields count="1">
    <dataField name="Average of Total_Amount2" fld="18" subtotal="average" baseField="22" baseItem="1" numFmtId="1"/>
  </dataFields>
  <formats count="2">
    <format dxfId="44">
      <pivotArea outline="0" collapsedLevelsAreSubtotals="1" fieldPosition="0"/>
    </format>
    <format dxfId="43">
      <pivotArea dataOnly="0" labelOnly="1" outline="0" axis="axisValues" fieldPosition="0"/>
    </format>
  </formats>
  <chartFormats count="2">
    <chartFormat chart="19"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6C0E77-2486-4492-8ED3-97C732E64CE3}" name="Sales Performance by Catagory"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3:C8" firstHeaderRow="0" firstDataRow="1" firstDataCol="1"/>
  <pivotFields count="28">
    <pivotField showAll="0"/>
    <pivotField numFmtId="14" showAll="0"/>
    <pivotField showAll="0"/>
    <pivotField showAll="0"/>
    <pivotField showAll="0"/>
    <pivotField showAll="0"/>
    <pivotField showAll="0"/>
    <pivotField showAll="0"/>
    <pivotField showAll="0"/>
    <pivotField showAll="0"/>
    <pivotField showAll="0"/>
    <pivotField axis="axisRow" showAll="0">
      <items count="6">
        <item x="2"/>
        <item x="4"/>
        <item x="1"/>
        <item x="3"/>
        <item x="0"/>
        <item t="default"/>
      </items>
    </pivotField>
    <pivotField showAll="0"/>
    <pivotField dataField="1" showAll="0"/>
    <pivotField dataField="1" showAll="0"/>
    <pivotField showAll="0"/>
    <pivotField showAll="0"/>
    <pivotField showAll="0"/>
    <pivotField numFmtId="164" showAll="0"/>
    <pivotField showAll="0"/>
    <pivotField showAll="0"/>
    <pivotField showAll="0"/>
    <pivotField showAll="0">
      <items count="5">
        <item x="3"/>
        <item x="0"/>
        <item x="2"/>
        <item x="1"/>
        <item t="default"/>
      </items>
    </pivotField>
    <pivotField showAll="0"/>
    <pivotField showAll="0"/>
    <pivotField showAll="0"/>
    <pivotField showAll="0">
      <items count="4">
        <item x="1"/>
        <item x="0"/>
        <item x="2"/>
        <item t="default"/>
      </items>
    </pivotField>
    <pivotField showAll="0">
      <items count="6">
        <item x="3"/>
        <item x="0"/>
        <item x="1"/>
        <item x="2"/>
        <item x="4"/>
        <item t="default"/>
      </items>
    </pivotField>
  </pivotFields>
  <rowFields count="1">
    <field x="11"/>
  </rowFields>
  <rowItems count="5">
    <i>
      <x/>
    </i>
    <i>
      <x v="1"/>
    </i>
    <i>
      <x v="2"/>
    </i>
    <i>
      <x v="3"/>
    </i>
    <i>
      <x v="4"/>
    </i>
  </rowItems>
  <colFields count="1">
    <field x="-2"/>
  </colFields>
  <colItems count="2">
    <i>
      <x/>
    </i>
    <i i="1">
      <x v="1"/>
    </i>
  </colItems>
  <dataFields count="2">
    <dataField name="Average of Cost" fld="14" subtotal="average" baseField="12" baseItem="0"/>
    <dataField name="Count of Brand" fld="13" subtotal="count" baseField="0" baseItem="0"/>
  </dataFields>
  <formats count="1">
    <format dxfId="45">
      <pivotArea dataOnly="0"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3966A6-6B37-4430-BAD1-7DDC90131478}" name="gender"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showHeaders="0" outline="1" outlineData="1" multipleFieldFilters="0" chartFormat="29">
  <location ref="A84:B86" firstHeaderRow="1" firstDataRow="1" firstDataCol="1"/>
  <pivotFields count="28">
    <pivotField showAll="0"/>
    <pivotField numFmtId="14" showAll="0"/>
    <pivotField showAll="0"/>
    <pivotField multipleItemSelectionAllowed="1" showAll="0"/>
    <pivotField showAll="0"/>
    <pivotField axis="axisRow" showAll="0">
      <items count="3">
        <item x="1"/>
        <item x="0"/>
        <item t="default"/>
      </items>
    </pivotField>
    <pivotField showAll="0"/>
    <pivotField showAll="0"/>
    <pivotField showAll="0"/>
    <pivotField showAll="0"/>
    <pivotField showAll="0"/>
    <pivotField showAll="0">
      <items count="6">
        <item x="2"/>
        <item x="4"/>
        <item x="1"/>
        <item x="3"/>
        <item x="0"/>
        <item t="default"/>
      </items>
    </pivotField>
    <pivotField showAll="0"/>
    <pivotField showAll="0"/>
    <pivotField showAll="0"/>
    <pivotField showAll="0"/>
    <pivotField showAll="0"/>
    <pivotField showAll="0"/>
    <pivotField dataField="1" numFmtId="164" showAll="0"/>
    <pivotField showAll="0"/>
    <pivotField showAll="0"/>
    <pivotField showAll="0"/>
    <pivotField showAll="0">
      <items count="5">
        <item x="3"/>
        <item x="0"/>
        <item x="2"/>
        <item x="1"/>
        <item t="default"/>
      </items>
    </pivotField>
    <pivotField showAll="0"/>
    <pivotField showAll="0"/>
    <pivotField showAll="0"/>
    <pivotField showAll="0">
      <items count="4">
        <item x="1"/>
        <item x="0"/>
        <item x="2"/>
        <item t="default"/>
      </items>
    </pivotField>
    <pivotField showAll="0">
      <items count="6">
        <item x="3"/>
        <item x="0"/>
        <item x="1"/>
        <item x="2"/>
        <item x="4"/>
        <item t="default"/>
      </items>
    </pivotField>
  </pivotFields>
  <rowFields count="1">
    <field x="5"/>
  </rowFields>
  <rowItems count="2">
    <i>
      <x/>
    </i>
    <i>
      <x v="1"/>
    </i>
  </rowItems>
  <colItems count="1">
    <i/>
  </colItems>
  <dataFields count="1">
    <dataField name="Average of Total_Amount2" fld="18" subtotal="average" baseField="3" baseItem="0" numFmtId="164"/>
  </dataFields>
  <chartFormats count="1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9" format="0"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5" count="1" selected="0">
            <x v="0"/>
          </reference>
        </references>
      </pivotArea>
    </chartFormat>
    <chartFormat chart="14" format="6">
      <pivotArea type="data" outline="0" fieldPosition="0">
        <references count="2">
          <reference field="4294967294" count="1" selected="0">
            <x v="0"/>
          </reference>
          <reference field="5"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5" count="1" selected="0">
            <x v="0"/>
          </reference>
        </references>
      </pivotArea>
    </chartFormat>
    <chartFormat chart="15" format="6">
      <pivotArea type="data" outline="0" fieldPosition="0">
        <references count="2">
          <reference field="4294967294" count="1" selected="0">
            <x v="0"/>
          </reference>
          <reference field="5" count="1" selected="0">
            <x v="1"/>
          </reference>
        </references>
      </pivotArea>
    </chartFormat>
    <chartFormat chart="25" format="4" series="1">
      <pivotArea type="data" outline="0" fieldPosition="0">
        <references count="1">
          <reference field="4294967294" count="1" selected="0">
            <x v="0"/>
          </reference>
        </references>
      </pivotArea>
    </chartFormat>
    <chartFormat chart="25" format="5">
      <pivotArea type="data" outline="0" fieldPosition="0">
        <references count="2">
          <reference field="4294967294" count="1" selected="0">
            <x v="0"/>
          </reference>
          <reference field="5" count="1" selected="0">
            <x v="0"/>
          </reference>
        </references>
      </pivotArea>
    </chartFormat>
    <chartFormat chart="25"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C93E3B3-1231-45E6-A9B2-8A880E75B8BC}" name="Top 10 sales person region wis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A107:E118" firstHeaderRow="1" firstDataRow="2" firstDataCol="1"/>
  <pivotFields count="28">
    <pivotField showAll="0"/>
    <pivotField numFmtId="14" showAll="0"/>
    <pivotField showAll="0"/>
    <pivotField axis="axisRow" multipleItemSelectionAllowed="1" showAll="0" measureFilter="1">
      <items count="491">
        <item x="417"/>
        <item x="13"/>
        <item x="222"/>
        <item x="155"/>
        <item x="247"/>
        <item x="133"/>
        <item x="49"/>
        <item x="21"/>
        <item x="471"/>
        <item x="356"/>
        <item x="4"/>
        <item x="337"/>
        <item x="277"/>
        <item x="100"/>
        <item x="50"/>
        <item x="421"/>
        <item x="119"/>
        <item x="290"/>
        <item x="301"/>
        <item x="289"/>
        <item x="302"/>
        <item x="87"/>
        <item x="406"/>
        <item x="387"/>
        <item x="27"/>
        <item x="418"/>
        <item x="223"/>
        <item x="5"/>
        <item x="255"/>
        <item x="430"/>
        <item x="311"/>
        <item x="367"/>
        <item x="32"/>
        <item x="16"/>
        <item x="236"/>
        <item x="250"/>
        <item x="435"/>
        <item x="405"/>
        <item x="230"/>
        <item x="403"/>
        <item x="413"/>
        <item x="151"/>
        <item x="312"/>
        <item x="315"/>
        <item x="131"/>
        <item x="168"/>
        <item x="285"/>
        <item x="332"/>
        <item x="128"/>
        <item x="377"/>
        <item x="309"/>
        <item x="134"/>
        <item x="291"/>
        <item x="371"/>
        <item x="286"/>
        <item x="411"/>
        <item x="229"/>
        <item x="351"/>
        <item x="279"/>
        <item x="392"/>
        <item x="79"/>
        <item x="173"/>
        <item x="319"/>
        <item x="118"/>
        <item x="433"/>
        <item x="322"/>
        <item x="132"/>
        <item x="361"/>
        <item x="145"/>
        <item x="399"/>
        <item x="107"/>
        <item x="431"/>
        <item x="62"/>
        <item x="189"/>
        <item x="347"/>
        <item x="412"/>
        <item x="397"/>
        <item x="136"/>
        <item x="64"/>
        <item x="98"/>
        <item x="110"/>
        <item x="165"/>
        <item x="252"/>
        <item x="246"/>
        <item x="408"/>
        <item x="2"/>
        <item x="307"/>
        <item x="42"/>
        <item x="125"/>
        <item x="415"/>
        <item x="148"/>
        <item x="209"/>
        <item x="353"/>
        <item x="205"/>
        <item x="220"/>
        <item x="137"/>
        <item x="438"/>
        <item x="370"/>
        <item x="335"/>
        <item x="260"/>
        <item x="219"/>
        <item x="175"/>
        <item x="85"/>
        <item x="396"/>
        <item x="409"/>
        <item x="57"/>
        <item x="37"/>
        <item x="358"/>
        <item x="68"/>
        <item x="63"/>
        <item x="288"/>
        <item x="111"/>
        <item x="36"/>
        <item x="83"/>
        <item x="91"/>
        <item x="89"/>
        <item x="457"/>
        <item x="81"/>
        <item x="18"/>
        <item x="9"/>
        <item x="423"/>
        <item x="53"/>
        <item x="164"/>
        <item x="404"/>
        <item x="197"/>
        <item x="339"/>
        <item x="257"/>
        <item x="196"/>
        <item x="478"/>
        <item x="321"/>
        <item x="80"/>
        <item x="375"/>
        <item x="157"/>
        <item x="378"/>
        <item x="398"/>
        <item x="72"/>
        <item x="92"/>
        <item x="424"/>
        <item x="237"/>
        <item x="8"/>
        <item x="47"/>
        <item x="231"/>
        <item x="207"/>
        <item x="150"/>
        <item x="40"/>
        <item x="120"/>
        <item x="308"/>
        <item x="160"/>
        <item x="22"/>
        <item x="129"/>
        <item x="453"/>
        <item x="400"/>
        <item x="218"/>
        <item x="450"/>
        <item x="163"/>
        <item x="369"/>
        <item x="45"/>
        <item x="95"/>
        <item x="343"/>
        <item x="130"/>
        <item x="182"/>
        <item x="25"/>
        <item x="329"/>
        <item x="280"/>
        <item x="281"/>
        <item x="33"/>
        <item x="73"/>
        <item x="310"/>
        <item x="232"/>
        <item x="195"/>
        <item x="233"/>
        <item x="144"/>
        <item x="88"/>
        <item x="227"/>
        <item x="464"/>
        <item x="243"/>
        <item x="383"/>
        <item x="115"/>
        <item x="275"/>
        <item x="434"/>
        <item x="474"/>
        <item x="342"/>
        <item x="55"/>
        <item x="360"/>
        <item x="262"/>
        <item x="373"/>
        <item x="60"/>
        <item x="475"/>
        <item x="420"/>
        <item x="334"/>
        <item x="179"/>
        <item x="261"/>
        <item x="94"/>
        <item x="259"/>
        <item x="140"/>
        <item x="467"/>
        <item x="56"/>
        <item x="388"/>
        <item x="267"/>
        <item x="270"/>
        <item x="93"/>
        <item x="211"/>
        <item x="254"/>
        <item x="331"/>
        <item x="436"/>
        <item x="458"/>
        <item x="338"/>
        <item x="106"/>
        <item x="376"/>
        <item x="238"/>
        <item x="484"/>
        <item x="52"/>
        <item x="31"/>
        <item x="51"/>
        <item x="24"/>
        <item x="41"/>
        <item x="480"/>
        <item x="456"/>
        <item x="452"/>
        <item x="212"/>
        <item x="11"/>
        <item x="296"/>
        <item x="203"/>
        <item x="416"/>
        <item x="489"/>
        <item x="71"/>
        <item x="459"/>
        <item x="121"/>
        <item x="359"/>
        <item x="3"/>
        <item x="316"/>
        <item x="479"/>
        <item x="485"/>
        <item x="292"/>
        <item x="123"/>
        <item x="6"/>
        <item x="76"/>
        <item x="38"/>
        <item x="326"/>
        <item x="192"/>
        <item x="442"/>
        <item x="449"/>
        <item x="208"/>
        <item x="114"/>
        <item x="174"/>
        <item x="298"/>
        <item x="414"/>
        <item x="86"/>
        <item x="276"/>
        <item x="444"/>
        <item x="401"/>
        <item x="29"/>
        <item x="317"/>
        <item x="469"/>
        <item x="34"/>
        <item x="487"/>
        <item x="429"/>
        <item x="374"/>
        <item x="20"/>
        <item x="74"/>
        <item x="482"/>
        <item x="186"/>
        <item x="266"/>
        <item x="352"/>
        <item x="439"/>
        <item x="221"/>
        <item x="216"/>
        <item x="75"/>
        <item x="258"/>
        <item x="187"/>
        <item x="476"/>
        <item x="357"/>
        <item x="264"/>
        <item x="172"/>
        <item x="245"/>
        <item x="171"/>
        <item x="313"/>
        <item x="422"/>
        <item x="336"/>
        <item x="349"/>
        <item x="141"/>
        <item x="204"/>
        <item x="251"/>
        <item x="278"/>
        <item x="161"/>
        <item x="149"/>
        <item x="101"/>
        <item x="268"/>
        <item x="354"/>
        <item x="116"/>
        <item x="425"/>
        <item x="432"/>
        <item x="169"/>
        <item x="249"/>
        <item x="461"/>
        <item x="15"/>
        <item x="124"/>
        <item x="69"/>
        <item x="304"/>
        <item x="477"/>
        <item x="300"/>
        <item x="372"/>
        <item x="44"/>
        <item x="466"/>
        <item x="19"/>
        <item x="472"/>
        <item x="48"/>
        <item x="306"/>
        <item x="58"/>
        <item x="340"/>
        <item x="78"/>
        <item x="451"/>
        <item x="156"/>
        <item x="113"/>
        <item x="176"/>
        <item x="299"/>
        <item x="162"/>
        <item x="272"/>
        <item x="104"/>
        <item x="379"/>
        <item x="273"/>
        <item x="446"/>
        <item x="54"/>
        <item x="167"/>
        <item x="153"/>
        <item x="97"/>
        <item x="90"/>
        <item x="46"/>
        <item x="443"/>
        <item x="395"/>
        <item x="381"/>
        <item x="1"/>
        <item x="170"/>
        <item x="314"/>
        <item x="96"/>
        <item x="483"/>
        <item x="10"/>
        <item x="67"/>
        <item x="363"/>
        <item x="295"/>
        <item x="393"/>
        <item x="328"/>
        <item x="318"/>
        <item x="117"/>
        <item x="142"/>
        <item x="481"/>
        <item x="324"/>
        <item x="23"/>
        <item x="234"/>
        <item x="283"/>
        <item x="17"/>
        <item x="239"/>
        <item x="99"/>
        <item x="465"/>
        <item x="488"/>
        <item x="210"/>
        <item x="158"/>
        <item x="126"/>
        <item x="462"/>
        <item x="253"/>
        <item x="348"/>
        <item x="440"/>
        <item x="84"/>
        <item x="445"/>
        <item x="135"/>
        <item x="198"/>
        <item x="240"/>
        <item x="447"/>
        <item x="200"/>
        <item x="463"/>
        <item x="391"/>
        <item x="303"/>
        <item x="199"/>
        <item x="7"/>
        <item x="427"/>
        <item x="341"/>
        <item x="127"/>
        <item x="330"/>
        <item x="166"/>
        <item x="147"/>
        <item x="66"/>
        <item x="61"/>
        <item x="77"/>
        <item x="177"/>
        <item x="454"/>
        <item x="345"/>
        <item x="402"/>
        <item x="244"/>
        <item x="486"/>
        <item x="305"/>
        <item x="213"/>
        <item x="323"/>
        <item x="152"/>
        <item x="214"/>
        <item x="426"/>
        <item x="224"/>
        <item x="269"/>
        <item x="419"/>
        <item x="181"/>
        <item x="217"/>
        <item x="282"/>
        <item x="441"/>
        <item x="109"/>
        <item x="366"/>
        <item x="190"/>
        <item x="65"/>
        <item x="180"/>
        <item x="241"/>
        <item x="154"/>
        <item x="143"/>
        <item x="43"/>
        <item x="385"/>
        <item x="386"/>
        <item x="368"/>
        <item x="256"/>
        <item x="0"/>
        <item x="468"/>
        <item x="188"/>
        <item x="215"/>
        <item x="102"/>
        <item x="159"/>
        <item x="30"/>
        <item x="455"/>
        <item x="184"/>
        <item x="382"/>
        <item x="284"/>
        <item x="437"/>
        <item x="265"/>
        <item x="178"/>
        <item x="384"/>
        <item x="380"/>
        <item x="14"/>
        <item x="428"/>
        <item x="248"/>
        <item x="460"/>
        <item x="333"/>
        <item x="410"/>
        <item x="185"/>
        <item x="293"/>
        <item x="470"/>
        <item x="201"/>
        <item x="26"/>
        <item x="448"/>
        <item x="146"/>
        <item x="390"/>
        <item x="35"/>
        <item x="362"/>
        <item x="294"/>
        <item x="271"/>
        <item x="202"/>
        <item x="346"/>
        <item x="122"/>
        <item x="28"/>
        <item x="206"/>
        <item x="355"/>
        <item x="394"/>
        <item x="191"/>
        <item x="327"/>
        <item x="350"/>
        <item x="389"/>
        <item x="103"/>
        <item x="407"/>
        <item x="325"/>
        <item x="183"/>
        <item x="235"/>
        <item x="225"/>
        <item x="320"/>
        <item x="39"/>
        <item x="274"/>
        <item x="105"/>
        <item x="297"/>
        <item x="82"/>
        <item x="139"/>
        <item x="70"/>
        <item x="138"/>
        <item x="242"/>
        <item x="263"/>
        <item x="59"/>
        <item x="473"/>
        <item x="112"/>
        <item x="226"/>
        <item x="364"/>
        <item x="12"/>
        <item x="365"/>
        <item x="193"/>
        <item x="194"/>
        <item x="344"/>
        <item x="228"/>
        <item x="108"/>
        <item x="287"/>
        <item t="default"/>
      </items>
    </pivotField>
    <pivotField showAll="0"/>
    <pivotField showAll="0"/>
    <pivotField showAll="0"/>
    <pivotField showAll="0"/>
    <pivotField showAll="0"/>
    <pivotField showAll="0"/>
    <pivotField showAll="0"/>
    <pivotField showAll="0">
      <items count="6">
        <item x="2"/>
        <item x="4"/>
        <item x="1"/>
        <item x="3"/>
        <item x="0"/>
        <item t="default"/>
      </items>
    </pivotField>
    <pivotField showAll="0"/>
    <pivotField showAll="0"/>
    <pivotField showAll="0"/>
    <pivotField showAll="0"/>
    <pivotField showAll="0"/>
    <pivotField showAll="0"/>
    <pivotField dataField="1" numFmtId="164" showAll="0"/>
    <pivotField showAll="0"/>
    <pivotField showAll="0"/>
    <pivotField showAll="0"/>
    <pivotField axis="axisCol" showAll="0">
      <items count="5">
        <item x="3"/>
        <item x="0"/>
        <item x="2"/>
        <item x="1"/>
        <item t="default"/>
      </items>
    </pivotField>
    <pivotField showAll="0"/>
    <pivotField showAll="0"/>
    <pivotField showAll="0"/>
    <pivotField showAll="0">
      <items count="4">
        <item x="1"/>
        <item x="0"/>
        <item x="2"/>
        <item t="default"/>
      </items>
    </pivotField>
    <pivotField showAll="0">
      <items count="6">
        <item x="3"/>
        <item x="0"/>
        <item x="1"/>
        <item x="2"/>
        <item x="4"/>
        <item t="default"/>
      </items>
    </pivotField>
  </pivotFields>
  <rowFields count="1">
    <field x="3"/>
  </rowFields>
  <rowItems count="10">
    <i>
      <x v="29"/>
    </i>
    <i>
      <x v="95"/>
    </i>
    <i>
      <x v="106"/>
    </i>
    <i>
      <x v="253"/>
    </i>
    <i>
      <x v="255"/>
    </i>
    <i>
      <x v="266"/>
    </i>
    <i>
      <x v="335"/>
    </i>
    <i>
      <x v="439"/>
    </i>
    <i>
      <x v="466"/>
    </i>
    <i>
      <x v="486"/>
    </i>
  </rowItems>
  <colFields count="1">
    <field x="22"/>
  </colFields>
  <colItems count="4">
    <i>
      <x/>
    </i>
    <i>
      <x v="1"/>
    </i>
    <i>
      <x v="2"/>
    </i>
    <i>
      <x v="3"/>
    </i>
  </colItems>
  <dataFields count="1">
    <dataField name="Average of Total_Amount2" fld="18" subtotal="average" baseField="27" baseItem="0" numFmtId="164"/>
  </dataFields>
  <chartFormats count="10">
    <chartFormat chart="18" format="0" series="1">
      <pivotArea type="data" outline="0" fieldPosition="0">
        <references count="2">
          <reference field="4294967294" count="1" selected="0">
            <x v="0"/>
          </reference>
          <reference field="22" count="1" selected="0">
            <x v="0"/>
          </reference>
        </references>
      </pivotArea>
    </chartFormat>
    <chartFormat chart="18" format="1" series="1">
      <pivotArea type="data" outline="0" fieldPosition="0">
        <references count="2">
          <reference field="4294967294" count="1" selected="0">
            <x v="0"/>
          </reference>
          <reference field="22" count="1" selected="0">
            <x v="1"/>
          </reference>
        </references>
      </pivotArea>
    </chartFormat>
    <chartFormat chart="18" format="2" series="1">
      <pivotArea type="data" outline="0" fieldPosition="0">
        <references count="2">
          <reference field="4294967294" count="1" selected="0">
            <x v="0"/>
          </reference>
          <reference field="22" count="1" selected="0">
            <x v="2"/>
          </reference>
        </references>
      </pivotArea>
    </chartFormat>
    <chartFormat chart="18" format="3" series="1">
      <pivotArea type="data" outline="0" fieldPosition="0">
        <references count="2">
          <reference field="4294967294" count="1" selected="0">
            <x v="0"/>
          </reference>
          <reference field="22" count="1" selected="0">
            <x v="3"/>
          </reference>
        </references>
      </pivotArea>
    </chartFormat>
    <chartFormat chart="22" format="8" series="1">
      <pivotArea type="data" outline="0" fieldPosition="0">
        <references count="2">
          <reference field="4294967294" count="1" selected="0">
            <x v="0"/>
          </reference>
          <reference field="22" count="1" selected="0">
            <x v="0"/>
          </reference>
        </references>
      </pivotArea>
    </chartFormat>
    <chartFormat chart="22" format="9" series="1">
      <pivotArea type="data" outline="0" fieldPosition="0">
        <references count="2">
          <reference field="4294967294" count="1" selected="0">
            <x v="0"/>
          </reference>
          <reference field="22" count="1" selected="0">
            <x v="1"/>
          </reference>
        </references>
      </pivotArea>
    </chartFormat>
    <chartFormat chart="22" format="10" series="1">
      <pivotArea type="data" outline="0" fieldPosition="0">
        <references count="2">
          <reference field="4294967294" count="1" selected="0">
            <x v="0"/>
          </reference>
          <reference field="22" count="1" selected="0">
            <x v="2"/>
          </reference>
        </references>
      </pivotArea>
    </chartFormat>
    <chartFormat chart="22" format="11" series="1">
      <pivotArea type="data" outline="0" fieldPosition="0">
        <references count="2">
          <reference field="4294967294" count="1" selected="0">
            <x v="0"/>
          </reference>
          <reference field="22" count="1" selected="0">
            <x v="3"/>
          </reference>
        </references>
      </pivotArea>
    </chartFormat>
    <chartFormat chart="22" format="1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7494E79-0880-4C90-A61F-90D6B66F848B}" name="Loyality wise 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S22:Y28" firstHeaderRow="1" firstDataRow="2" firstDataCol="1"/>
  <pivotFields count="28">
    <pivotField showAll="0"/>
    <pivotField numFmtId="14" showAll="0"/>
    <pivotField showAll="0"/>
    <pivotField showAll="0"/>
    <pivotField showAll="0"/>
    <pivotField showAll="0"/>
    <pivotField showAll="0"/>
    <pivotField showAll="0"/>
    <pivotField showAll="0"/>
    <pivotField showAll="0"/>
    <pivotField showAll="0"/>
    <pivotField showAll="0">
      <items count="6">
        <item x="2"/>
        <item x="4"/>
        <item x="1"/>
        <item x="3"/>
        <item x="0"/>
        <item t="default"/>
      </items>
    </pivotField>
    <pivotField showAll="0"/>
    <pivotField showAll="0"/>
    <pivotField showAll="0"/>
    <pivotField showAll="0"/>
    <pivotField showAll="0"/>
    <pivotField showAll="0"/>
    <pivotField dataField="1" numFmtId="164" showAll="0"/>
    <pivotField showAll="0"/>
    <pivotField showAll="0"/>
    <pivotField showAll="0"/>
    <pivotField axis="axisRow" showAll="0">
      <items count="5">
        <item x="3"/>
        <item x="0"/>
        <item x="2"/>
        <item x="1"/>
        <item t="default"/>
      </items>
    </pivotField>
    <pivotField showAll="0"/>
    <pivotField showAll="0"/>
    <pivotField showAll="0"/>
    <pivotField showAll="0">
      <items count="4">
        <item x="1"/>
        <item x="0"/>
        <item x="2"/>
        <item t="default"/>
      </items>
    </pivotField>
    <pivotField axis="axisCol" showAll="0">
      <items count="6">
        <item x="3"/>
        <item x="0"/>
        <item x="1"/>
        <item x="2"/>
        <item x="4"/>
        <item t="default"/>
      </items>
    </pivotField>
  </pivotFields>
  <rowFields count="1">
    <field x="22"/>
  </rowFields>
  <rowItems count="5">
    <i>
      <x/>
    </i>
    <i>
      <x v="1"/>
    </i>
    <i>
      <x v="2"/>
    </i>
    <i>
      <x v="3"/>
    </i>
    <i t="grand">
      <x/>
    </i>
  </rowItems>
  <colFields count="1">
    <field x="27"/>
  </colFields>
  <colItems count="6">
    <i>
      <x/>
    </i>
    <i>
      <x v="1"/>
    </i>
    <i>
      <x v="2"/>
    </i>
    <i>
      <x v="3"/>
    </i>
    <i>
      <x v="4"/>
    </i>
    <i t="grand">
      <x/>
    </i>
  </colItems>
  <dataFields count="1">
    <dataField name="Average of Total_Amount2" fld="18" subtotal="average" baseField="22" baseItem="0" numFmtId="2"/>
  </dataFields>
  <formats count="1">
    <format dxfId="46">
      <pivotArea type="all" dataOnly="0" outline="0" fieldPosition="0"/>
    </format>
  </formats>
  <chartFormats count="10">
    <chartFormat chart="0" format="0" series="1">
      <pivotArea type="data" outline="0" fieldPosition="0">
        <references count="2">
          <reference field="4294967294" count="1" selected="0">
            <x v="0"/>
          </reference>
          <reference field="27" count="1" selected="0">
            <x v="0"/>
          </reference>
        </references>
      </pivotArea>
    </chartFormat>
    <chartFormat chart="0" format="1" series="1">
      <pivotArea type="data" outline="0" fieldPosition="0">
        <references count="2">
          <reference field="4294967294" count="1" selected="0">
            <x v="0"/>
          </reference>
          <reference field="27" count="1" selected="0">
            <x v="1"/>
          </reference>
        </references>
      </pivotArea>
    </chartFormat>
    <chartFormat chart="0" format="2" series="1">
      <pivotArea type="data" outline="0" fieldPosition="0">
        <references count="2">
          <reference field="4294967294" count="1" selected="0">
            <x v="0"/>
          </reference>
          <reference field="27" count="1" selected="0">
            <x v="2"/>
          </reference>
        </references>
      </pivotArea>
    </chartFormat>
    <chartFormat chart="0" format="3" series="1">
      <pivotArea type="data" outline="0" fieldPosition="0">
        <references count="2">
          <reference field="4294967294" count="1" selected="0">
            <x v="0"/>
          </reference>
          <reference field="27" count="1" selected="0">
            <x v="3"/>
          </reference>
        </references>
      </pivotArea>
    </chartFormat>
    <chartFormat chart="0" format="4" series="1">
      <pivotArea type="data" outline="0" fieldPosition="0">
        <references count="2">
          <reference field="4294967294" count="1" selected="0">
            <x v="0"/>
          </reference>
          <reference field="27" count="1" selected="0">
            <x v="4"/>
          </reference>
        </references>
      </pivotArea>
    </chartFormat>
    <chartFormat chart="6" format="10" series="1">
      <pivotArea type="data" outline="0" fieldPosition="0">
        <references count="2">
          <reference field="4294967294" count="1" selected="0">
            <x v="0"/>
          </reference>
          <reference field="27" count="1" selected="0">
            <x v="0"/>
          </reference>
        </references>
      </pivotArea>
    </chartFormat>
    <chartFormat chart="6" format="11" series="1">
      <pivotArea type="data" outline="0" fieldPosition="0">
        <references count="2">
          <reference field="4294967294" count="1" selected="0">
            <x v="0"/>
          </reference>
          <reference field="27" count="1" selected="0">
            <x v="1"/>
          </reference>
        </references>
      </pivotArea>
    </chartFormat>
    <chartFormat chart="6" format="12" series="1">
      <pivotArea type="data" outline="0" fieldPosition="0">
        <references count="2">
          <reference field="4294967294" count="1" selected="0">
            <x v="0"/>
          </reference>
          <reference field="27" count="1" selected="0">
            <x v="2"/>
          </reference>
        </references>
      </pivotArea>
    </chartFormat>
    <chartFormat chart="6" format="13" series="1">
      <pivotArea type="data" outline="0" fieldPosition="0">
        <references count="2">
          <reference field="4294967294" count="1" selected="0">
            <x v="0"/>
          </reference>
          <reference field="27" count="1" selected="0">
            <x v="3"/>
          </reference>
        </references>
      </pivotArea>
    </chartFormat>
    <chartFormat chart="6" format="14" series="1">
      <pivotArea type="data" outline="0" fieldPosition="0">
        <references count="2">
          <reference field="4294967294" count="1" selected="0">
            <x v="0"/>
          </reference>
          <reference field="2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0DBE531-24E8-4479-9F5C-4883E6633F15}" name="Average sale by store name and typ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Q117:T128" firstHeaderRow="1" firstDataRow="2" firstDataCol="1"/>
  <pivotFields count="28">
    <pivotField showAll="0"/>
    <pivotField numFmtId="14" showAll="0"/>
    <pivotField showAll="0"/>
    <pivotField multipleItemSelectionAllowed="1" showAll="0"/>
    <pivotField showAll="0"/>
    <pivotField showAll="0"/>
    <pivotField showAll="0"/>
    <pivotField showAll="0"/>
    <pivotField showAll="0"/>
    <pivotField showAll="0"/>
    <pivotField showAll="0"/>
    <pivotField showAll="0">
      <items count="6">
        <item x="2"/>
        <item x="4"/>
        <item x="1"/>
        <item x="3"/>
        <item x="0"/>
        <item t="default"/>
      </items>
    </pivotField>
    <pivotField showAll="0"/>
    <pivotField showAll="0"/>
    <pivotField showAll="0"/>
    <pivotField showAll="0"/>
    <pivotField showAll="0"/>
    <pivotField showAll="0"/>
    <pivotField dataField="1" numFmtId="164" showAll="0"/>
    <pivotField showAll="0"/>
    <pivotField showAll="0"/>
    <pivotField showAll="0"/>
    <pivotField showAll="0">
      <items count="5">
        <item x="3"/>
        <item x="0"/>
        <item x="2"/>
        <item x="1"/>
        <item t="default"/>
      </items>
    </pivotField>
    <pivotField axis="axisRow" showAll="0" measureFilter="1">
      <items count="12">
        <item x="10"/>
        <item x="5"/>
        <item x="7"/>
        <item x="8"/>
        <item x="1"/>
        <item x="0"/>
        <item x="4"/>
        <item x="3"/>
        <item x="2"/>
        <item x="6"/>
        <item x="9"/>
        <item t="default"/>
      </items>
    </pivotField>
    <pivotField showAll="0"/>
    <pivotField axis="axisCol" showAll="0">
      <items count="4">
        <item x="1"/>
        <item x="2"/>
        <item x="0"/>
        <item t="default"/>
      </items>
    </pivotField>
    <pivotField showAll="0">
      <items count="4">
        <item x="1"/>
        <item x="0"/>
        <item x="2"/>
        <item t="default"/>
      </items>
    </pivotField>
    <pivotField showAll="0">
      <items count="6">
        <item x="3"/>
        <item x="0"/>
        <item x="1"/>
        <item x="2"/>
        <item x="4"/>
        <item t="default"/>
      </items>
    </pivotField>
  </pivotFields>
  <rowFields count="1">
    <field x="23"/>
  </rowFields>
  <rowItems count="10">
    <i>
      <x/>
    </i>
    <i>
      <x v="1"/>
    </i>
    <i>
      <x v="2"/>
    </i>
    <i>
      <x v="3"/>
    </i>
    <i>
      <x v="4"/>
    </i>
    <i>
      <x v="5"/>
    </i>
    <i>
      <x v="6"/>
    </i>
    <i>
      <x v="7"/>
    </i>
    <i>
      <x v="9"/>
    </i>
    <i>
      <x v="10"/>
    </i>
  </rowItems>
  <colFields count="1">
    <field x="25"/>
  </colFields>
  <colItems count="3">
    <i>
      <x/>
    </i>
    <i>
      <x v="1"/>
    </i>
    <i>
      <x v="2"/>
    </i>
  </colItems>
  <dataFields count="1">
    <dataField name="Average of Total_Amount2" fld="18" subtotal="average" baseField="27" baseItem="0" numFmtId="164"/>
  </dataFields>
  <chartFormats count="22">
    <chartFormat chart="0" format="0" series="1">
      <pivotArea type="data" outline="0" fieldPosition="0">
        <references count="2">
          <reference field="4294967294" count="1" selected="0">
            <x v="0"/>
          </reference>
          <reference field="25" count="1" selected="0">
            <x v="0"/>
          </reference>
        </references>
      </pivotArea>
    </chartFormat>
    <chartFormat chart="0" format="1" series="1">
      <pivotArea type="data" outline="0" fieldPosition="0">
        <references count="2">
          <reference field="4294967294" count="1" selected="0">
            <x v="0"/>
          </reference>
          <reference field="25" count="1" selected="0">
            <x v="1"/>
          </reference>
        </references>
      </pivotArea>
    </chartFormat>
    <chartFormat chart="0" format="2" series="1">
      <pivotArea type="data" outline="0" fieldPosition="0">
        <references count="2">
          <reference field="4294967294" count="1" selected="0">
            <x v="0"/>
          </reference>
          <reference field="25" count="1" selected="0">
            <x v="2"/>
          </reference>
        </references>
      </pivotArea>
    </chartFormat>
    <chartFormat chart="7" format="0" series="1">
      <pivotArea type="data" outline="0" fieldPosition="0">
        <references count="2">
          <reference field="4294967294" count="1" selected="0">
            <x v="0"/>
          </reference>
          <reference field="25" count="1" selected="0">
            <x v="0"/>
          </reference>
        </references>
      </pivotArea>
    </chartFormat>
    <chartFormat chart="7" format="1" series="1">
      <pivotArea type="data" outline="0" fieldPosition="0">
        <references count="2">
          <reference field="4294967294" count="1" selected="0">
            <x v="0"/>
          </reference>
          <reference field="25" count="1" selected="0">
            <x v="1"/>
          </reference>
        </references>
      </pivotArea>
    </chartFormat>
    <chartFormat chart="7" format="2" series="1">
      <pivotArea type="data" outline="0" fieldPosition="0">
        <references count="2">
          <reference field="4294967294" count="1" selected="0">
            <x v="0"/>
          </reference>
          <reference field="25" count="1" selected="0">
            <x v="2"/>
          </reference>
        </references>
      </pivotArea>
    </chartFormat>
    <chartFormat chart="9" format="3" series="1">
      <pivotArea type="data" outline="0" fieldPosition="0">
        <references count="2">
          <reference field="4294967294" count="1" selected="0">
            <x v="0"/>
          </reference>
          <reference field="25" count="1" selected="0">
            <x v="0"/>
          </reference>
        </references>
      </pivotArea>
    </chartFormat>
    <chartFormat chart="9" format="4" series="1">
      <pivotArea type="data" outline="0" fieldPosition="0">
        <references count="2">
          <reference field="4294967294" count="1" selected="0">
            <x v="0"/>
          </reference>
          <reference field="25" count="1" selected="0">
            <x v="1"/>
          </reference>
        </references>
      </pivotArea>
    </chartFormat>
    <chartFormat chart="9" format="5" series="1">
      <pivotArea type="data" outline="0" fieldPosition="0">
        <references count="2">
          <reference field="4294967294" count="1" selected="0">
            <x v="0"/>
          </reference>
          <reference field="25" count="1" selected="0">
            <x v="2"/>
          </reference>
        </references>
      </pivotArea>
    </chartFormat>
    <chartFormat chart="10" format="6" series="1">
      <pivotArea type="data" outline="0" fieldPosition="0">
        <references count="2">
          <reference field="4294967294" count="1" selected="0">
            <x v="0"/>
          </reference>
          <reference field="25" count="1" selected="0">
            <x v="0"/>
          </reference>
        </references>
      </pivotArea>
    </chartFormat>
    <chartFormat chart="10" format="7" series="1">
      <pivotArea type="data" outline="0" fieldPosition="0">
        <references count="2">
          <reference field="4294967294" count="1" selected="0">
            <x v="0"/>
          </reference>
          <reference field="25" count="1" selected="0">
            <x v="1"/>
          </reference>
        </references>
      </pivotArea>
    </chartFormat>
    <chartFormat chart="10" format="8" series="1">
      <pivotArea type="data" outline="0" fieldPosition="0">
        <references count="2">
          <reference field="4294967294" count="1" selected="0">
            <x v="0"/>
          </reference>
          <reference field="25" count="1" selected="0">
            <x v="2"/>
          </reference>
        </references>
      </pivotArea>
    </chartFormat>
    <chartFormat chart="4" format="9" series="1">
      <pivotArea type="data" outline="0" fieldPosition="0">
        <references count="2">
          <reference field="4294967294" count="1" selected="0">
            <x v="0"/>
          </reference>
          <reference field="25" count="1" selected="0">
            <x v="0"/>
          </reference>
        </references>
      </pivotArea>
    </chartFormat>
    <chartFormat chart="4" format="10" series="1">
      <pivotArea type="data" outline="0" fieldPosition="0">
        <references count="2">
          <reference field="4294967294" count="1" selected="0">
            <x v="0"/>
          </reference>
          <reference field="25" count="1" selected="0">
            <x v="1"/>
          </reference>
        </references>
      </pivotArea>
    </chartFormat>
    <chartFormat chart="4" format="11" series="1">
      <pivotArea type="data" outline="0" fieldPosition="0">
        <references count="2">
          <reference field="4294967294" count="1" selected="0">
            <x v="0"/>
          </reference>
          <reference field="25" count="1" selected="0">
            <x v="2"/>
          </reference>
        </references>
      </pivotArea>
    </chartFormat>
    <chartFormat chart="11" format="3" series="1">
      <pivotArea type="data" outline="0" fieldPosition="0">
        <references count="2">
          <reference field="4294967294" count="1" selected="0">
            <x v="0"/>
          </reference>
          <reference field="25" count="1" selected="0">
            <x v="0"/>
          </reference>
        </references>
      </pivotArea>
    </chartFormat>
    <chartFormat chart="11" format="4" series="1">
      <pivotArea type="data" outline="0" fieldPosition="0">
        <references count="2">
          <reference field="4294967294" count="1" selected="0">
            <x v="0"/>
          </reference>
          <reference field="25" count="1" selected="0">
            <x v="1"/>
          </reference>
        </references>
      </pivotArea>
    </chartFormat>
    <chartFormat chart="11" format="5" series="1">
      <pivotArea type="data" outline="0" fieldPosition="0">
        <references count="2">
          <reference field="4294967294" count="1" selected="0">
            <x v="0"/>
          </reference>
          <reference field="25" count="1" selected="0">
            <x v="2"/>
          </reference>
        </references>
      </pivotArea>
    </chartFormat>
    <chartFormat chart="4" format="12" series="1">
      <pivotArea type="data" outline="0" fieldPosition="0">
        <references count="1">
          <reference field="4294967294" count="1" selected="0">
            <x v="0"/>
          </reference>
        </references>
      </pivotArea>
    </chartFormat>
    <chartFormat chart="14" format="6" series="1">
      <pivotArea type="data" outline="0" fieldPosition="0">
        <references count="2">
          <reference field="4294967294" count="1" selected="0">
            <x v="0"/>
          </reference>
          <reference field="25" count="1" selected="0">
            <x v="0"/>
          </reference>
        </references>
      </pivotArea>
    </chartFormat>
    <chartFormat chart="14" format="7" series="1">
      <pivotArea type="data" outline="0" fieldPosition="0">
        <references count="2">
          <reference field="4294967294" count="1" selected="0">
            <x v="0"/>
          </reference>
          <reference field="25" count="1" selected="0">
            <x v="1"/>
          </reference>
        </references>
      </pivotArea>
    </chartFormat>
    <chartFormat chart="14" format="8" series="1">
      <pivotArea type="data" outline="0" fieldPosition="0">
        <references count="2">
          <reference field="4294967294" count="1" selected="0">
            <x v="0"/>
          </reference>
          <reference field="25" count="1" selected="0">
            <x v="2"/>
          </reference>
        </references>
      </pivotArea>
    </chartFormat>
  </chartFormats>
  <pivotTableStyleInfo name="PivotStyleLight16" showRowHeaders="1" showColHeaders="1" showRowStripes="0" showColStripes="0" showLastColumn="1"/>
  <filters count="1">
    <filter fld="23"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83A2837-D103-48BC-8BFC-78BD5E3DD8FB}" name="gender wise Analysis"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8">
  <location ref="A27:G30" firstHeaderRow="1" firstDataRow="2" firstDataCol="1"/>
  <pivotFields count="28">
    <pivotField showAll="0"/>
    <pivotField numFmtId="14" showAll="0"/>
    <pivotField showAll="0"/>
    <pivotField showAll="0"/>
    <pivotField showAll="0"/>
    <pivotField axis="axisRow" showAll="0">
      <items count="3">
        <item sd="0" x="1"/>
        <item sd="0" x="0"/>
        <item t="default"/>
      </items>
    </pivotField>
    <pivotField showAll="0"/>
    <pivotField showAll="0"/>
    <pivotField showAll="0"/>
    <pivotField showAll="0"/>
    <pivotField showAll="0"/>
    <pivotField axis="axisCol" showAll="0">
      <items count="6">
        <item x="2"/>
        <item x="4"/>
        <item x="1"/>
        <item x="3"/>
        <item x="0"/>
        <item t="default"/>
      </items>
    </pivotField>
    <pivotField showAll="0"/>
    <pivotField axis="axisRow" showAll="0" measureFilter="1">
      <items count="101">
        <item x="72"/>
        <item x="61"/>
        <item x="81"/>
        <item x="71"/>
        <item x="23"/>
        <item x="69"/>
        <item x="49"/>
        <item x="60"/>
        <item x="1"/>
        <item x="77"/>
        <item x="50"/>
        <item x="70"/>
        <item x="8"/>
        <item x="89"/>
        <item x="4"/>
        <item x="94"/>
        <item x="44"/>
        <item x="10"/>
        <item x="38"/>
        <item x="11"/>
        <item x="96"/>
        <item x="18"/>
        <item x="26"/>
        <item x="7"/>
        <item x="30"/>
        <item x="20"/>
        <item x="62"/>
        <item x="22"/>
        <item x="24"/>
        <item x="53"/>
        <item x="78"/>
        <item x="39"/>
        <item x="17"/>
        <item x="75"/>
        <item x="83"/>
        <item x="80"/>
        <item x="79"/>
        <item x="97"/>
        <item x="31"/>
        <item x="27"/>
        <item x="84"/>
        <item x="40"/>
        <item x="76"/>
        <item x="36"/>
        <item x="6"/>
        <item x="93"/>
        <item x="35"/>
        <item x="32"/>
        <item x="92"/>
        <item x="63"/>
        <item x="51"/>
        <item x="90"/>
        <item x="68"/>
        <item x="54"/>
        <item x="0"/>
        <item x="16"/>
        <item x="3"/>
        <item x="86"/>
        <item x="13"/>
        <item x="66"/>
        <item x="47"/>
        <item x="46"/>
        <item x="15"/>
        <item x="34"/>
        <item x="85"/>
        <item x="45"/>
        <item x="12"/>
        <item x="67"/>
        <item x="99"/>
        <item x="58"/>
        <item x="28"/>
        <item x="29"/>
        <item x="33"/>
        <item x="74"/>
        <item x="21"/>
        <item x="65"/>
        <item x="19"/>
        <item x="82"/>
        <item x="64"/>
        <item x="87"/>
        <item x="95"/>
        <item x="48"/>
        <item x="52"/>
        <item x="57"/>
        <item x="14"/>
        <item x="42"/>
        <item x="37"/>
        <item x="2"/>
        <item x="56"/>
        <item x="41"/>
        <item x="43"/>
        <item x="55"/>
        <item x="5"/>
        <item x="59"/>
        <item x="73"/>
        <item x="9"/>
        <item x="25"/>
        <item x="98"/>
        <item x="88"/>
        <item x="91"/>
        <item t="default"/>
      </items>
    </pivotField>
    <pivotField showAll="0"/>
    <pivotField showAll="0"/>
    <pivotField showAll="0"/>
    <pivotField showAll="0"/>
    <pivotField dataField="1" numFmtId="164" showAll="0"/>
    <pivotField showAll="0"/>
    <pivotField showAll="0"/>
    <pivotField showAll="0"/>
    <pivotField showAll="0">
      <items count="5">
        <item x="3"/>
        <item x="0"/>
        <item x="2"/>
        <item x="1"/>
        <item t="default"/>
      </items>
    </pivotField>
    <pivotField showAll="0"/>
    <pivotField showAll="0"/>
    <pivotField showAll="0"/>
    <pivotField showAll="0">
      <items count="4">
        <item x="1"/>
        <item x="0"/>
        <item x="2"/>
        <item t="default"/>
      </items>
    </pivotField>
    <pivotField showAll="0">
      <items count="6">
        <item x="3"/>
        <item x="0"/>
        <item x="1"/>
        <item x="2"/>
        <item x="4"/>
        <item t="default"/>
      </items>
    </pivotField>
  </pivotFields>
  <rowFields count="2">
    <field x="5"/>
    <field x="13"/>
  </rowFields>
  <rowItems count="2">
    <i>
      <x/>
    </i>
    <i>
      <x v="1"/>
    </i>
  </rowItems>
  <colFields count="1">
    <field x="11"/>
  </colFields>
  <colItems count="6">
    <i>
      <x/>
    </i>
    <i>
      <x v="1"/>
    </i>
    <i>
      <x v="2"/>
    </i>
    <i>
      <x v="3"/>
    </i>
    <i>
      <x v="4"/>
    </i>
    <i t="grand">
      <x/>
    </i>
  </colItems>
  <dataFields count="1">
    <dataField name="Sum of Total_Amount2" fld="18" baseField="0" baseItem="0" numFmtId="164"/>
  </dataFields>
  <chartFormats count="10">
    <chartFormat chart="13" format="0" series="1">
      <pivotArea type="data" outline="0" fieldPosition="0">
        <references count="2">
          <reference field="4294967294" count="1" selected="0">
            <x v="0"/>
          </reference>
          <reference field="11" count="1" selected="0">
            <x v="0"/>
          </reference>
        </references>
      </pivotArea>
    </chartFormat>
    <chartFormat chart="13" format="1" series="1">
      <pivotArea type="data" outline="0" fieldPosition="0">
        <references count="2">
          <reference field="4294967294" count="1" selected="0">
            <x v="0"/>
          </reference>
          <reference field="11" count="1" selected="0">
            <x v="1"/>
          </reference>
        </references>
      </pivotArea>
    </chartFormat>
    <chartFormat chart="13" format="2" series="1">
      <pivotArea type="data" outline="0" fieldPosition="0">
        <references count="2">
          <reference field="4294967294" count="1" selected="0">
            <x v="0"/>
          </reference>
          <reference field="11" count="1" selected="0">
            <x v="2"/>
          </reference>
        </references>
      </pivotArea>
    </chartFormat>
    <chartFormat chart="13" format="3" series="1">
      <pivotArea type="data" outline="0" fieldPosition="0">
        <references count="2">
          <reference field="4294967294" count="1" selected="0">
            <x v="0"/>
          </reference>
          <reference field="11" count="1" selected="0">
            <x v="3"/>
          </reference>
        </references>
      </pivotArea>
    </chartFormat>
    <chartFormat chart="13" format="4" series="1">
      <pivotArea type="data" outline="0" fieldPosition="0">
        <references count="2">
          <reference field="4294967294" count="1" selected="0">
            <x v="0"/>
          </reference>
          <reference field="11" count="1" selected="0">
            <x v="4"/>
          </reference>
        </references>
      </pivotArea>
    </chartFormat>
    <chartFormat chart="15" format="10" series="1">
      <pivotArea type="data" outline="0" fieldPosition="0">
        <references count="2">
          <reference field="4294967294" count="1" selected="0">
            <x v="0"/>
          </reference>
          <reference field="11" count="1" selected="0">
            <x v="0"/>
          </reference>
        </references>
      </pivotArea>
    </chartFormat>
    <chartFormat chart="15" format="11" series="1">
      <pivotArea type="data" outline="0" fieldPosition="0">
        <references count="2">
          <reference field="4294967294" count="1" selected="0">
            <x v="0"/>
          </reference>
          <reference field="11" count="1" selected="0">
            <x v="1"/>
          </reference>
        </references>
      </pivotArea>
    </chartFormat>
    <chartFormat chart="15" format="12" series="1">
      <pivotArea type="data" outline="0" fieldPosition="0">
        <references count="2">
          <reference field="4294967294" count="1" selected="0">
            <x v="0"/>
          </reference>
          <reference field="11" count="1" selected="0">
            <x v="2"/>
          </reference>
        </references>
      </pivotArea>
    </chartFormat>
    <chartFormat chart="15" format="13" series="1">
      <pivotArea type="data" outline="0" fieldPosition="0">
        <references count="2">
          <reference field="4294967294" count="1" selected="0">
            <x v="0"/>
          </reference>
          <reference field="11" count="1" selected="0">
            <x v="3"/>
          </reference>
        </references>
      </pivotArea>
    </chartFormat>
    <chartFormat chart="15" format="14" series="1">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filters count="1">
    <filter fld="1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AC059CE-E571-4B43-AAFF-569007F4DB52}" name="Average sales by Age group"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A91:F95" firstHeaderRow="1" firstDataRow="2" firstDataCol="1"/>
  <pivotFields count="28">
    <pivotField showAll="0"/>
    <pivotField numFmtId="14" showAll="0"/>
    <pivotField showAll="0"/>
    <pivotField multipleItemSelectionAllowed="1" showAll="0"/>
    <pivotField showAll="0"/>
    <pivotField showAll="0"/>
    <pivotField showAll="0"/>
    <pivotField showAll="0"/>
    <pivotField showAll="0"/>
    <pivotField showAll="0"/>
    <pivotField showAll="0"/>
    <pivotField axis="axisCol" showAll="0">
      <items count="6">
        <item x="2"/>
        <item x="4"/>
        <item x="1"/>
        <item x="3"/>
        <item x="0"/>
        <item t="default"/>
      </items>
    </pivotField>
    <pivotField showAll="0"/>
    <pivotField showAll="0"/>
    <pivotField showAll="0"/>
    <pivotField showAll="0"/>
    <pivotField showAll="0"/>
    <pivotField showAll="0"/>
    <pivotField dataField="1" numFmtId="164" showAll="0"/>
    <pivotField showAll="0"/>
    <pivotField showAll="0"/>
    <pivotField showAll="0"/>
    <pivotField showAll="0">
      <items count="5">
        <item x="3"/>
        <item x="0"/>
        <item x="2"/>
        <item x="1"/>
        <item t="default"/>
      </items>
    </pivotField>
    <pivotField showAll="0"/>
    <pivotField showAll="0"/>
    <pivotField showAll="0"/>
    <pivotField axis="axisRow" showAll="0">
      <items count="4">
        <item x="1"/>
        <item x="0"/>
        <item x="2"/>
        <item t="default"/>
      </items>
    </pivotField>
    <pivotField showAll="0">
      <items count="6">
        <item x="3"/>
        <item x="0"/>
        <item x="1"/>
        <item x="2"/>
        <item x="4"/>
        <item t="default"/>
      </items>
    </pivotField>
  </pivotFields>
  <rowFields count="1">
    <field x="26"/>
  </rowFields>
  <rowItems count="3">
    <i>
      <x/>
    </i>
    <i>
      <x v="1"/>
    </i>
    <i>
      <x v="2"/>
    </i>
  </rowItems>
  <colFields count="1">
    <field x="11"/>
  </colFields>
  <colItems count="5">
    <i>
      <x/>
    </i>
    <i>
      <x v="1"/>
    </i>
    <i>
      <x v="2"/>
    </i>
    <i>
      <x v="3"/>
    </i>
    <i>
      <x v="4"/>
    </i>
  </colItems>
  <dataFields count="1">
    <dataField name="Average of Total_Amount2" fld="18" subtotal="average" baseField="27" baseItem="0" numFmtId="164"/>
  </dataFields>
  <chartFormats count="12">
    <chartFormat chart="14" format="0" series="1">
      <pivotArea type="data" outline="0" fieldPosition="0">
        <references count="2">
          <reference field="4294967294" count="1" selected="0">
            <x v="0"/>
          </reference>
          <reference field="11" count="1" selected="0">
            <x v="0"/>
          </reference>
        </references>
      </pivotArea>
    </chartFormat>
    <chartFormat chart="14" format="1" series="1">
      <pivotArea type="data" outline="0" fieldPosition="0">
        <references count="2">
          <reference field="4294967294" count="1" selected="0">
            <x v="0"/>
          </reference>
          <reference field="11" count="1" selected="0">
            <x v="1"/>
          </reference>
        </references>
      </pivotArea>
    </chartFormat>
    <chartFormat chart="14" format="2" series="1">
      <pivotArea type="data" outline="0" fieldPosition="0">
        <references count="2">
          <reference field="4294967294" count="1" selected="0">
            <x v="0"/>
          </reference>
          <reference field="11" count="1" selected="0">
            <x v="2"/>
          </reference>
        </references>
      </pivotArea>
    </chartFormat>
    <chartFormat chart="14" format="3" series="1">
      <pivotArea type="data" outline="0" fieldPosition="0">
        <references count="2">
          <reference field="4294967294" count="1" selected="0">
            <x v="0"/>
          </reference>
          <reference field="11" count="1" selected="0">
            <x v="3"/>
          </reference>
        </references>
      </pivotArea>
    </chartFormat>
    <chartFormat chart="14" format="4" series="1">
      <pivotArea type="data" outline="0" fieldPosition="0">
        <references count="2">
          <reference field="4294967294" count="1" selected="0">
            <x v="0"/>
          </reference>
          <reference field="11" count="1" selected="0">
            <x v="4"/>
          </reference>
        </references>
      </pivotArea>
    </chartFormat>
    <chartFormat chart="16" format="10" series="1">
      <pivotArea type="data" outline="0" fieldPosition="0">
        <references count="2">
          <reference field="4294967294" count="1" selected="0">
            <x v="0"/>
          </reference>
          <reference field="11" count="1" selected="0">
            <x v="0"/>
          </reference>
        </references>
      </pivotArea>
    </chartFormat>
    <chartFormat chart="16" format="11" series="1">
      <pivotArea type="data" outline="0" fieldPosition="0">
        <references count="2">
          <reference field="4294967294" count="1" selected="0">
            <x v="0"/>
          </reference>
          <reference field="11" count="1" selected="0">
            <x v="1"/>
          </reference>
        </references>
      </pivotArea>
    </chartFormat>
    <chartFormat chart="16" format="12" series="1">
      <pivotArea type="data" outline="0" fieldPosition="0">
        <references count="2">
          <reference field="4294967294" count="1" selected="0">
            <x v="0"/>
          </reference>
          <reference field="11" count="1" selected="0">
            <x v="2"/>
          </reference>
        </references>
      </pivotArea>
    </chartFormat>
    <chartFormat chart="16" format="13" series="1">
      <pivotArea type="data" outline="0" fieldPosition="0">
        <references count="2">
          <reference field="4294967294" count="1" selected="0">
            <x v="0"/>
          </reference>
          <reference field="11" count="1" selected="0">
            <x v="3"/>
          </reference>
        </references>
      </pivotArea>
    </chartFormat>
    <chartFormat chart="16" format="14" series="1">
      <pivotArea type="data" outline="0" fieldPosition="0">
        <references count="2">
          <reference field="4294967294" count="1" selected="0">
            <x v="0"/>
          </reference>
          <reference field="11" count="1" selected="0">
            <x v="4"/>
          </reference>
        </references>
      </pivotArea>
    </chartFormat>
    <chartFormat chart="16" format="15"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00D88DD-92AC-4ACC-AD6B-A22F2D12CA7B}" name="Top 10 city wise 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O185:U197" firstHeaderRow="1" firstDataRow="2" firstDataCol="1"/>
  <pivotFields count="28">
    <pivotField showAll="0"/>
    <pivotField numFmtId="14" showAll="0"/>
    <pivotField showAll="0"/>
    <pivotField showAll="0"/>
    <pivotField showAll="0"/>
    <pivotField showAll="0"/>
    <pivotField showAll="0"/>
    <pivotField showAll="0"/>
    <pivotField showAll="0"/>
    <pivotField showAll="0"/>
    <pivotField showAll="0"/>
    <pivotField showAll="0">
      <items count="6">
        <item x="2"/>
        <item x="4"/>
        <item x="1"/>
        <item x="3"/>
        <item x="0"/>
        <item t="default"/>
      </items>
    </pivotField>
    <pivotField showAll="0"/>
    <pivotField showAll="0"/>
    <pivotField showAll="0"/>
    <pivotField showAll="0"/>
    <pivotField showAll="0"/>
    <pivotField showAll="0"/>
    <pivotField dataField="1" numFmtId="164" showAll="0"/>
    <pivotField showAll="0"/>
    <pivotField showAll="0"/>
    <pivotField showAll="0"/>
    <pivotField showAll="0">
      <items count="5">
        <item x="3"/>
        <item x="0"/>
        <item x="2"/>
        <item x="1"/>
        <item t="default"/>
      </items>
    </pivotField>
    <pivotField showAll="0"/>
    <pivotField axis="axisRow" showAll="0" measureFilter="1">
      <items count="21">
        <item x="1"/>
        <item x="7"/>
        <item x="8"/>
        <item x="15"/>
        <item x="10"/>
        <item x="11"/>
        <item x="14"/>
        <item x="0"/>
        <item x="13"/>
        <item x="19"/>
        <item x="9"/>
        <item x="3"/>
        <item x="17"/>
        <item x="16"/>
        <item x="5"/>
        <item x="18"/>
        <item x="2"/>
        <item x="12"/>
        <item x="6"/>
        <item x="4"/>
        <item t="default"/>
      </items>
    </pivotField>
    <pivotField showAll="0"/>
    <pivotField showAll="0">
      <items count="4">
        <item x="1"/>
        <item x="0"/>
        <item x="2"/>
        <item t="default"/>
      </items>
    </pivotField>
    <pivotField axis="axisCol" showAll="0">
      <items count="6">
        <item x="3"/>
        <item x="0"/>
        <item x="1"/>
        <item x="2"/>
        <item x="4"/>
        <item t="default"/>
      </items>
    </pivotField>
  </pivotFields>
  <rowFields count="1">
    <field x="24"/>
  </rowFields>
  <rowItems count="11">
    <i>
      <x/>
    </i>
    <i>
      <x v="3"/>
    </i>
    <i>
      <x v="5"/>
    </i>
    <i>
      <x v="7"/>
    </i>
    <i>
      <x v="8"/>
    </i>
    <i>
      <x v="10"/>
    </i>
    <i>
      <x v="13"/>
    </i>
    <i>
      <x v="14"/>
    </i>
    <i>
      <x v="15"/>
    </i>
    <i>
      <x v="16"/>
    </i>
    <i t="grand">
      <x/>
    </i>
  </rowItems>
  <colFields count="1">
    <field x="27"/>
  </colFields>
  <colItems count="6">
    <i>
      <x/>
    </i>
    <i>
      <x v="1"/>
    </i>
    <i>
      <x v="2"/>
    </i>
    <i>
      <x v="3"/>
    </i>
    <i>
      <x v="4"/>
    </i>
    <i t="grand">
      <x/>
    </i>
  </colItems>
  <dataFields count="1">
    <dataField name="Sum of Total_Amount2" fld="18" baseField="0" baseItem="0" numFmtId="1"/>
  </dataFields>
  <formats count="5">
    <format dxfId="51">
      <pivotArea outline="0" collapsedLevelsAreSubtotals="1" fieldPosition="0"/>
    </format>
    <format dxfId="50">
      <pivotArea field="27" type="button" dataOnly="0" labelOnly="1" outline="0" axis="axisCol" fieldPosition="0"/>
    </format>
    <format dxfId="49">
      <pivotArea type="topRight" dataOnly="0" labelOnly="1" outline="0" fieldPosition="0"/>
    </format>
    <format dxfId="48">
      <pivotArea dataOnly="0" labelOnly="1" fieldPosition="0">
        <references count="1">
          <reference field="27" count="0"/>
        </references>
      </pivotArea>
    </format>
    <format dxfId="47">
      <pivotArea dataOnly="0" labelOnly="1" grandCol="1" outline="0" fieldPosition="0"/>
    </format>
  </formats>
  <chartFormats count="10">
    <chartFormat chart="4" format="0" series="1">
      <pivotArea type="data" outline="0" fieldPosition="0">
        <references count="2">
          <reference field="4294967294" count="1" selected="0">
            <x v="0"/>
          </reference>
          <reference field="27" count="1" selected="0">
            <x v="0"/>
          </reference>
        </references>
      </pivotArea>
    </chartFormat>
    <chartFormat chart="4" format="1" series="1">
      <pivotArea type="data" outline="0" fieldPosition="0">
        <references count="2">
          <reference field="4294967294" count="1" selected="0">
            <x v="0"/>
          </reference>
          <reference field="27" count="1" selected="0">
            <x v="1"/>
          </reference>
        </references>
      </pivotArea>
    </chartFormat>
    <chartFormat chart="4" format="2" series="1">
      <pivotArea type="data" outline="0" fieldPosition="0">
        <references count="2">
          <reference field="4294967294" count="1" selected="0">
            <x v="0"/>
          </reference>
          <reference field="27" count="1" selected="0">
            <x v="2"/>
          </reference>
        </references>
      </pivotArea>
    </chartFormat>
    <chartFormat chart="4" format="3" series="1">
      <pivotArea type="data" outline="0" fieldPosition="0">
        <references count="2">
          <reference field="4294967294" count="1" selected="0">
            <x v="0"/>
          </reference>
          <reference field="27" count="1" selected="0">
            <x v="3"/>
          </reference>
        </references>
      </pivotArea>
    </chartFormat>
    <chartFormat chart="4" format="4" series="1">
      <pivotArea type="data" outline="0" fieldPosition="0">
        <references count="2">
          <reference field="4294967294" count="1" selected="0">
            <x v="0"/>
          </reference>
          <reference field="27" count="1" selected="0">
            <x v="4"/>
          </reference>
        </references>
      </pivotArea>
    </chartFormat>
    <chartFormat chart="7" format="10" series="1">
      <pivotArea type="data" outline="0" fieldPosition="0">
        <references count="2">
          <reference field="4294967294" count="1" selected="0">
            <x v="0"/>
          </reference>
          <reference field="27" count="1" selected="0">
            <x v="0"/>
          </reference>
        </references>
      </pivotArea>
    </chartFormat>
    <chartFormat chart="7" format="11" series="1">
      <pivotArea type="data" outline="0" fieldPosition="0">
        <references count="2">
          <reference field="4294967294" count="1" selected="0">
            <x v="0"/>
          </reference>
          <reference field="27" count="1" selected="0">
            <x v="1"/>
          </reference>
        </references>
      </pivotArea>
    </chartFormat>
    <chartFormat chart="7" format="12" series="1">
      <pivotArea type="data" outline="0" fieldPosition="0">
        <references count="2">
          <reference field="4294967294" count="1" selected="0">
            <x v="0"/>
          </reference>
          <reference field="27" count="1" selected="0">
            <x v="2"/>
          </reference>
        </references>
      </pivotArea>
    </chartFormat>
    <chartFormat chart="7" format="13" series="1">
      <pivotArea type="data" outline="0" fieldPosition="0">
        <references count="2">
          <reference field="4294967294" count="1" selected="0">
            <x v="0"/>
          </reference>
          <reference field="27" count="1" selected="0">
            <x v="3"/>
          </reference>
        </references>
      </pivotArea>
    </chartFormat>
    <chartFormat chart="7" format="14" series="1">
      <pivotArea type="data" outline="0" fieldPosition="0">
        <references count="2">
          <reference field="4294967294" count="1" selected="0">
            <x v="0"/>
          </reference>
          <reference field="27" count="1" selected="0">
            <x v="4"/>
          </reference>
        </references>
      </pivotArea>
    </chartFormat>
  </chartFormats>
  <pivotTableStyleInfo name="PivotStyleLight16" showRowHeaders="1" showColHeaders="1" showRowStripes="0" showColStripes="0" showLastColumn="1"/>
  <filters count="1">
    <filter fld="2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8DC5CD3-9352-4312-8C31-3256B5CE8EA6}" autoFormatId="16" applyNumberFormats="0" applyBorderFormats="0" applyFontFormats="0" applyPatternFormats="0" applyAlignmentFormats="0" applyWidthHeightFormats="0">
  <queryTableRefresh nextId="14" unboundColumnsRight="1">
    <queryTableFields count="8">
      <queryTableField id="1" name="Customer_ID" tableColumnId="1"/>
      <queryTableField id="2" name="Name" tableColumnId="2"/>
      <queryTableField id="3" name="Age" tableColumnId="3"/>
      <queryTableField id="4" name="Gender" tableColumnId="4"/>
      <queryTableField id="5" name="City" tableColumnId="5"/>
      <queryTableField id="6" name="State" tableColumnId="6"/>
      <queryTableField id="7" name="Country" tableColumnId="7"/>
      <queryTableField id="9" dataBound="0" tableColumnId="9"/>
    </queryTableFields>
    <queryTableDeletedFields count="4">
      <deletedField name="Loyalty_Level"/>
      <deletedField name="Loyalty_Level"/>
      <deletedField name="Loyalty_Level"/>
      <deletedField name="Loyalty_Level"/>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9844F9DA-070F-4C97-984B-DF3C64A5BF15}" autoFormatId="16" applyNumberFormats="0" applyBorderFormats="0" applyFontFormats="0" applyPatternFormats="0" applyAlignmentFormats="0" applyWidthHeightFormats="0">
  <queryTableRefresh nextId="16" unboundColumnsRight="2">
    <queryTableFields count="7">
      <queryTableField id="1" name="Product_ID" tableColumnId="1"/>
      <queryTableField id="2" name="Product_Name" tableColumnId="2"/>
      <queryTableField id="3" name="Category" tableColumnId="3"/>
      <queryTableField id="4" name="Sub_Category" tableColumnId="4"/>
      <queryTableField id="5" name="Brand" tableColumnId="5"/>
      <queryTableField id="8" dataBound="0" tableColumnId="8"/>
      <queryTableField id="9" dataBound="0" tableColumnId="9"/>
    </queryTableFields>
    <queryTableDeletedFields count="8">
      <deletedField name="Cost"/>
      <deletedField name="Stock"/>
      <deletedField name="Cost"/>
      <deletedField name="Stock"/>
      <deletedField name="Cost"/>
      <deletedField name="Stock"/>
      <deletedField name="Cost"/>
      <deletedField name="Stock"/>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5" xr16:uid="{25D2E4FA-5420-464B-82A4-D6661523DF5F}" autoFormatId="16" applyNumberFormats="0" applyBorderFormats="0" applyFontFormats="0" applyPatternFormats="0" applyAlignmentFormats="0" applyWidthHeightFormats="0">
  <queryTableRefresh nextId="6">
    <queryTableFields count="5">
      <queryTableField id="1" name="Store_ID" tableColumnId="1"/>
      <queryTableField id="2" name="Store_Name" tableColumnId="2"/>
      <queryTableField id="3" name="Region" tableColumnId="3"/>
      <queryTableField id="4" name="City" tableColumnId="4"/>
      <queryTableField id="5" name="Store_Type"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3" xr16:uid="{F558FBD1-D826-4E6E-A695-55F7FA101413}" autoFormatId="16" applyNumberFormats="0" applyBorderFormats="0" applyFontFormats="0" applyPatternFormats="0" applyAlignmentFormats="0" applyWidthHeightFormats="0">
  <queryTableRefresh nextId="67" unboundColumnsRight="10">
    <queryTableFields count="28">
      <queryTableField id="1" name="Sales_ID" tableColumnId="1"/>
      <queryTableField id="2" name="Order_Date" tableColumnId="2"/>
      <queryTableField id="3" name="Customer_ID" tableColumnId="3"/>
      <queryTableField id="25" dataBound="0" tableColumnId="27"/>
      <queryTableField id="26" dataBound="0" tableColumnId="28"/>
      <queryTableField id="27" dataBound="0" tableColumnId="29"/>
      <queryTableField id="28" dataBound="0" tableColumnId="30"/>
      <queryTableField id="29" dataBound="0" tableColumnId="31"/>
      <queryTableField id="30" dataBound="0" tableColumnId="32"/>
      <queryTableField id="4" name="Product_ID" tableColumnId="4"/>
      <queryTableField id="18" dataBound="0" tableColumnId="20"/>
      <queryTableField id="19" dataBound="0" tableColumnId="21"/>
      <queryTableField id="20" dataBound="0" tableColumnId="22"/>
      <queryTableField id="21" dataBound="0" tableColumnId="23"/>
      <queryTableField id="22" dataBound="0" tableColumnId="24"/>
      <queryTableField id="23" dataBound="0" tableColumnId="25"/>
      <queryTableField id="5" name="Store_ID" tableColumnId="5"/>
      <queryTableField id="9" name="Payment_Type" tableColumnId="9"/>
      <queryTableField id="39" dataBound="0" tableColumnId="6"/>
      <queryTableField id="11" dataBound="0" tableColumnId="11"/>
      <queryTableField id="12" dataBound="0" tableColumnId="12"/>
      <queryTableField id="13" dataBound="0" tableColumnId="13"/>
      <queryTableField id="14" dataBound="0" tableColumnId="14"/>
      <queryTableField id="15" dataBound="0" tableColumnId="15"/>
      <queryTableField id="16" dataBound="0" tableColumnId="16"/>
      <queryTableField id="17" dataBound="0" tableColumnId="17"/>
      <queryTableField id="38" dataBound="0" tableColumnId="37"/>
      <queryTableField id="66" dataBound="0" tableColumnId="8"/>
    </queryTableFields>
    <queryTableDeletedFields count="20">
      <deletedField name="Quantity"/>
      <deletedField name="Unit_Price"/>
      <deletedField name="Discount"/>
      <deletedField name="Quantity"/>
      <deletedField name="Unit_Price"/>
      <deletedField name="Discount"/>
      <deletedField name="Total_Amount"/>
      <deletedField name="Unit_Price"/>
      <deletedField name="Discount"/>
      <deletedField name="Quantity"/>
      <deletedField name="Quantity"/>
      <deletedField name="Unit_Price"/>
      <deletedField name="Discount"/>
      <deletedField name="Quantity"/>
      <deletedField name="Discount"/>
      <deletedField name="Total_Amount"/>
      <deletedField name="Total_Amount"/>
      <deletedField name="Discount"/>
      <deletedField name="Unit_Price"/>
      <deletedField name="Quantity"/>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21FAEA2-DFDF-44D6-908C-70C3F4555DDF}" sourceName="Category">
  <pivotTables>
    <pivotTable tabId="13" name="Top 10 sales person region wise"/>
    <pivotTable tabId="13" name="Average sales by Age group"/>
    <pivotTable tabId="13" name="Average Unit price by top 10 state level and category base."/>
    <pivotTable tabId="13" name="gender"/>
    <pivotTable tabId="13" name="gender wise Analysis"/>
    <pivotTable tabId="13" name="Sales Performance by Catagory"/>
    <pivotTable tabId="13" name="Average sale by store name and type"/>
    <pivotTable tabId="13" name="Average sales by region"/>
    <pivotTable tabId="13" name="Loyality wise analysis"/>
    <pivotTable tabId="13" name="Top 10 city wise Analysis"/>
  </pivotTables>
  <data>
    <tabular pivotCacheId="632455183">
      <items count="5">
        <i x="2" s="1"/>
        <i x="4"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166004C-DE0E-4D0C-9E3C-0E7199633E34}" sourceName="Region">
  <pivotTables>
    <pivotTable tabId="13" name="Top 10 sales person region wise"/>
    <pivotTable tabId="13" name="Average sales by Age group"/>
    <pivotTable tabId="13" name="Average Unit price by top 10 state level and category base."/>
    <pivotTable tabId="13" name="gender"/>
    <pivotTable tabId="13" name="gender wise Analysis"/>
    <pivotTable tabId="13" name="Sales Performance by Catagory"/>
    <pivotTable tabId="13" name="Average sale by store name and type"/>
    <pivotTable tabId="13" name="Average sales by region"/>
    <pivotTable tabId="13" name="Loyality wise analysis"/>
    <pivotTable tabId="13" name="Top 10 city wise Analysis"/>
  </pivotTables>
  <data>
    <tabular pivotCacheId="632455183">
      <items count="4">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AD8F73D6-0B39-46E6-BBC4-E7FEA8D8467F}" sourceName="AGE GROUP">
  <pivotTables>
    <pivotTable tabId="13" name="Top 10 sales person region wise"/>
    <pivotTable tabId="13" name="Average sales by Age group"/>
    <pivotTable tabId="13" name="Average Unit price by top 10 state level and category base."/>
    <pivotTable tabId="13" name="gender"/>
    <pivotTable tabId="13" name="gender wise Analysis"/>
    <pivotTable tabId="13" name="Sales Performance by Catagory"/>
    <pivotTable tabId="13" name="Average sale by store name and type"/>
    <pivotTable tabId="13" name="Average sales by region"/>
    <pivotTable tabId="13" name="Loyality wise analysis"/>
    <pivotTable tabId="13" name="Top 10 city wise Analysis"/>
  </pivotTables>
  <data>
    <tabular pivotCacheId="632455183">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yty" xr10:uid="{3BAC2775-B7CA-46AD-BB27-C4AF6A0DADAC}" sourceName="Loyalyty">
  <pivotTables>
    <pivotTable tabId="13" name="Average sales by region"/>
    <pivotTable tabId="13" name="Average sale by store name and type"/>
    <pivotTable tabId="13" name="Average sales by Age group"/>
    <pivotTable tabId="13" name="Average Unit price by top 10 state level and category base."/>
    <pivotTable tabId="13" name="gender"/>
    <pivotTable tabId="13" name="gender wise Analysis"/>
    <pivotTable tabId="13" name="Loyality wise analysis"/>
    <pivotTable tabId="13" name="Sales Performance by Catagory"/>
    <pivotTable tabId="13" name="Top 10 sales person region wise"/>
    <pivotTable tabId="13" name="Top 10 city wise Analysis"/>
  </pivotTables>
  <data>
    <tabular pivotCacheId="632455183">
      <items count="5">
        <i x="3" s="1"/>
        <i x="0" s="1"/>
        <i x="1"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31D2C8A4-97AE-4018-8A91-8771E0D58E32}" cache="Slicer_Category" caption="Category" columnCount="2" style="SlicerStyleDark1" rowHeight="241300"/>
  <slicer name="Region 1" xr10:uid="{E1C8CDF6-C4A9-4CB0-A419-40B1EED056A5}" cache="Slicer_Region" caption="Region" columnCount="2" style="SlicerStyleDark1" rowHeight="241300"/>
  <slicer name="AGE GROUP 1" xr10:uid="{145A9F0F-07C9-4D97-9E81-2799EB361039}" cache="Slicer_AGE_GROUP" caption="AGE GROUP" columnCount="2" style="SlicerStyleDark1" rowHeight="241300"/>
  <slicer name="Loyalyty 1" xr10:uid="{D29101AB-B95B-4BE5-A491-517F618C85BB}" cache="Slicer_Loyalyty" caption="Loyalyty" columnCount="2" style="SlicerStyleDark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F00AA3E-3BCE-47E7-B72B-24E39048F407}" name="customer" displayName="customer" ref="A1:H501" tableType="queryTable" totalsRowShown="0">
  <autoFilter ref="A1:H501" xr:uid="{EF00AA3E-3BCE-47E7-B72B-24E39048F407}"/>
  <tableColumns count="8">
    <tableColumn id="1" xr3:uid="{3F85E2AA-E939-42F4-9CE0-C7D664604667}" uniqueName="1" name="Customer_ID" queryTableFieldId="1" dataDxfId="103"/>
    <tableColumn id="2" xr3:uid="{9E21B6F8-7DE8-4EF3-90D3-25C3A12AC36E}" uniqueName="2" name="Name" queryTableFieldId="2" dataDxfId="102"/>
    <tableColumn id="3" xr3:uid="{4EE08BA0-9B29-4ADC-BBD8-D01A71388D9C}" uniqueName="3" name="Age" queryTableFieldId="3"/>
    <tableColumn id="4" xr3:uid="{D7619309-F1E4-4B5B-8835-2D533A60F8F3}" uniqueName="4" name="Gender" queryTableFieldId="4" dataDxfId="101"/>
    <tableColumn id="5" xr3:uid="{A370F625-8613-4B37-B002-3884A5EF6484}" uniqueName="5" name="City" queryTableFieldId="5" dataDxfId="100"/>
    <tableColumn id="6" xr3:uid="{8FB52D85-F593-4799-A0A8-AE4879551E44}" uniqueName="6" name="State" queryTableFieldId="6" dataDxfId="99"/>
    <tableColumn id="7" xr3:uid="{706B4EEE-D07F-4C77-81E2-FE397BDF5C95}" uniqueName="7" name="Country" queryTableFieldId="7" dataDxfId="98"/>
    <tableColumn id="9" xr3:uid="{8E5E76D2-E292-4641-92BD-711D3FDF4AE8}" uniqueName="9" name="Loyalty_Level clean" queryTableFieldId="9" dataDxfId="9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8D4C4E-FBB5-4D63-A28C-3071DDEFF24E}" name="Table1" displayName="Table1" ref="A1:H501" totalsRowShown="0" headerRowDxfId="96" dataDxfId="94" headerRowBorderDxfId="95" tableBorderDxfId="93">
  <autoFilter ref="A1:H501" xr:uid="{DD8D4C4E-FBB5-4D63-A28C-3071DDEFF24E}"/>
  <tableColumns count="8">
    <tableColumn id="1" xr3:uid="{2F77CC0D-FE09-470C-9BE7-4A198023A29C}" name="Customer_ID" dataDxfId="92"/>
    <tableColumn id="2" xr3:uid="{AC2EA51C-5F09-4894-AB24-15B6359FB196}" name="Name" dataDxfId="91"/>
    <tableColumn id="3" xr3:uid="{A84D1BCA-BF7A-4176-83D9-D0D56F2BE1AA}" name="Age" dataDxfId="90"/>
    <tableColumn id="4" xr3:uid="{5FD0833A-680D-4E7F-A054-FE1C755FB4D8}" name="Gender" dataDxfId="89"/>
    <tableColumn id="5" xr3:uid="{79B2F68E-DB9D-4DFD-8168-08BAC665B5C6}" name="City" dataDxfId="88"/>
    <tableColumn id="6" xr3:uid="{9F263982-02B6-4E1C-B9D6-AD3D5BF0B0A0}" name="State" dataDxfId="87"/>
    <tableColumn id="7" xr3:uid="{6387D870-22F0-4394-AC14-2D88BED04F89}" name="Country" dataDxfId="86"/>
    <tableColumn id="8" xr3:uid="{6BB194DB-9652-46BF-907A-4860F67BB83E}" name="Loyalty_Level" dataDxfId="8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358DC5B-D477-4A9B-B82C-1CE23A3E26F7}" name="prod" displayName="prod" ref="A1:G101" tableType="queryTable" totalsRowShown="0">
  <autoFilter ref="A1:G101" xr:uid="{8358DC5B-D477-4A9B-B82C-1CE23A3E26F7}"/>
  <tableColumns count="7">
    <tableColumn id="1" xr3:uid="{9E53D307-3732-4866-A51A-5D555C7D0277}" uniqueName="1" name="Product_ID" queryTableFieldId="1" dataDxfId="84"/>
    <tableColumn id="2" xr3:uid="{A2876765-5B70-426F-91B6-FD799C1D882C}" uniqueName="2" name="Product_Name" queryTableFieldId="2" dataDxfId="83"/>
    <tableColumn id="3" xr3:uid="{EDF68BDD-661B-474A-A70C-EFD0C0988C05}" uniqueName="3" name="Category" queryTableFieldId="3" dataDxfId="82"/>
    <tableColumn id="4" xr3:uid="{9B64999F-DED2-42AE-ADE6-A7B3E0103D4E}" uniqueName="4" name="Sub_Category" queryTableFieldId="4" dataDxfId="81"/>
    <tableColumn id="5" xr3:uid="{BAB20FBA-4FCC-4C80-8220-5669BD34C46C}" uniqueName="5" name="Brand" queryTableFieldId="5" dataDxfId="80"/>
    <tableColumn id="8" xr3:uid="{AEB6E8B0-C967-4963-B5AC-B65173DB6AF5}" uniqueName="8" name="Cost_clean" queryTableFieldId="8" dataDxfId="79"/>
    <tableColumn id="9" xr3:uid="{F6A09B6F-DB92-4F1E-9ABD-4DE69D43F592}" uniqueName="9" name="Stock_clean " queryTableFieldId="9" dataDxfId="7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33D1814-1B5E-4778-954E-E0CD9A5FF4A1}" name="Table3" displayName="Table3" ref="A1:G101" totalsRowShown="0" headerRowDxfId="77" dataDxfId="75" headerRowBorderDxfId="76" tableBorderDxfId="74">
  <autoFilter ref="A1:G101" xr:uid="{933D1814-1B5E-4778-954E-E0CD9A5FF4A1}"/>
  <tableColumns count="7">
    <tableColumn id="1" xr3:uid="{E31FE6B5-F418-4038-A7A9-1431E39342A4}" name="Product_ID" dataDxfId="73"/>
    <tableColumn id="2" xr3:uid="{240D395A-A2F6-4973-8BEE-D03D3D1B264C}" name="Product_Name" dataDxfId="72"/>
    <tableColumn id="3" xr3:uid="{6F21A4FC-0752-4427-8ACE-EE422CCC37AE}" name="Category" dataDxfId="71"/>
    <tableColumn id="4" xr3:uid="{06EE719A-A764-4E05-BCBB-724B186B8399}" name="Sub_Category" dataDxfId="70"/>
    <tableColumn id="5" xr3:uid="{2D44CD42-7284-4040-A780-3D6F5785A258}" name="Brand" dataDxfId="69"/>
    <tableColumn id="6" xr3:uid="{DB3EDB1E-79EE-418D-87C1-47F73AFCF3EC}" name="Cost" dataDxfId="68"/>
    <tableColumn id="7" xr3:uid="{B71F6A89-7283-4842-A77F-4BB8C3CBD1D0}" name="Stock" dataDxfId="6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201D187-D6A0-41E0-8357-D81342E5736A}" name="stores" displayName="stores" ref="A1:E21" tableType="queryTable" totalsRowShown="0">
  <autoFilter ref="A1:E21" xr:uid="{9201D187-D6A0-41E0-8357-D81342E5736A}"/>
  <tableColumns count="5">
    <tableColumn id="1" xr3:uid="{EB56B9EB-C355-47AA-ABD3-EF35ACC3A35C}" uniqueName="1" name="Store_ID" queryTableFieldId="1" dataDxfId="66"/>
    <tableColumn id="2" xr3:uid="{61AD5714-CFFE-4825-86DA-807163684B6C}" uniqueName="2" name="Store_Name" queryTableFieldId="2" dataDxfId="65"/>
    <tableColumn id="3" xr3:uid="{C1B389AF-59C2-4F00-A054-298A062332EA}" uniqueName="3" name="Region" queryTableFieldId="3" dataDxfId="64"/>
    <tableColumn id="4" xr3:uid="{428E850C-90ED-4011-A255-76D786AE9413}" uniqueName="4" name="City" queryTableFieldId="4" dataDxfId="63"/>
    <tableColumn id="5" xr3:uid="{5FEE4E45-8C10-4105-A1E8-B0E2EEFBAD65}" uniqueName="5" name="Store_Type" queryTableFieldId="5" dataDxfId="62"/>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895A38D-CEFF-4650-9361-F3E7AF95F649}" name="Table5" displayName="Table5" ref="A1:E21" totalsRowShown="0" headerRowDxfId="61" dataDxfId="59" headerRowBorderDxfId="60" tableBorderDxfId="58">
  <autoFilter ref="A1:E21" xr:uid="{F895A38D-CEFF-4650-9361-F3E7AF95F649}"/>
  <tableColumns count="5">
    <tableColumn id="1" xr3:uid="{6820F5CA-730D-47D8-87F9-D867E11ED9BD}" name="Store_ID" dataDxfId="57"/>
    <tableColumn id="2" xr3:uid="{E52779C9-6FF7-45B0-9288-2DBD3FAB834D}" name="Store_Name" dataDxfId="56"/>
    <tableColumn id="3" xr3:uid="{4A62719B-F88B-4F17-A6C4-A79BBA5F1DEF}" name="Region" dataDxfId="55"/>
    <tableColumn id="4" xr3:uid="{B9E30E91-34A3-47D8-BC1B-6C111F4F9211}" name="City" dataDxfId="54"/>
    <tableColumn id="5" xr3:uid="{A894EFB6-9234-44B6-A822-7E60941C9F7C}" name="Store_Type" dataDxfId="53"/>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7B5BBBC-29D7-47ED-9F59-1BCDD6F58DF2}" name="Table7" displayName="Table7" ref="A3:AB337" totalsRowShown="0">
  <autoFilter ref="A3:AB337" xr:uid="{D7B5BBBC-29D7-47ED-9F59-1BCDD6F58DF2}"/>
  <tableColumns count="28">
    <tableColumn id="1" xr3:uid="{B877B205-294A-470F-848A-82A60EEBA01B}" name="Sales_ID"/>
    <tableColumn id="2" xr3:uid="{95CF431C-43D0-4E09-B250-927F8F343D79}" name="Order_Date" dataDxfId="52"/>
    <tableColumn id="3" xr3:uid="{1A64E0A7-BB77-4B43-9E4C-7E79FC975B20}" name="Customer_ID"/>
    <tableColumn id="4" xr3:uid="{389F0897-C690-4037-974A-0CD06AF606DD}" name="Name"/>
    <tableColumn id="5" xr3:uid="{CA2881B4-AA75-4DDE-AA25-121014674D61}" name="Age"/>
    <tableColumn id="6" xr3:uid="{E625CF2D-2621-4E2A-8D73-0057E399A11E}" name="Gender"/>
    <tableColumn id="7" xr3:uid="{DC79D6CD-1ECA-4334-9603-31812B706D34}" name="City"/>
    <tableColumn id="8" xr3:uid="{5DD5072C-9D68-4AA2-873C-ADF20F20E974}" name="State"/>
    <tableColumn id="9" xr3:uid="{6EC91EA6-7B5B-4D96-8F44-6F5A6354779C}" name="Country"/>
    <tableColumn id="10" xr3:uid="{3DAEE204-843A-4576-8CE9-8E5C84C91DF5}" name="Loyalty _level"/>
    <tableColumn id="11" xr3:uid="{B737DA7E-96E2-425B-B0B0-197FB109FA0C}" name="Product_ID"/>
    <tableColumn id="12" xr3:uid="{2091ADE8-08ED-46EF-B42B-0A1D47EA7FDD}" name="product_name"/>
    <tableColumn id="13" xr3:uid="{03954108-30B2-4C20-8433-3CA9F3CDD181}" name="Category"/>
    <tableColumn id="14" xr3:uid="{0B00C8B0-6D00-4A65-802C-0D0C8C63DD37}" name="Sub_Catagory"/>
    <tableColumn id="15" xr3:uid="{B5209B98-605D-48C5-BBC3-A97BC1C9A7CC}" name="Brand"/>
    <tableColumn id="16" xr3:uid="{2D1C1B1A-ED18-4905-A0B2-ECA78269B83E}" name="Cost"/>
    <tableColumn id="17" xr3:uid="{93D80AAF-9FB8-48D4-BF0B-7F605AA16099}" name="Stock"/>
    <tableColumn id="18" xr3:uid="{51C4B129-26C5-496D-8BF4-4E0D4463351C}" name="Store_ID"/>
    <tableColumn id="19" xr3:uid="{896F5F60-E954-4B81-A3F5-3DF0A5A61E55}" name="Payment_Type"/>
    <tableColumn id="20" xr3:uid="{02D4C467-B2EB-4D47-8560-00F9AE1C807B}" name="Total_Amount2"/>
    <tableColumn id="21" xr3:uid="{5C09D966-4CA2-402D-8EB4-DA4F5BB81B53}" name="Quantity_imp"/>
    <tableColumn id="22" xr3:uid="{F54913A5-EEB2-4B97-A837-8B83B1004BB3}" name="Unit_Price2"/>
    <tableColumn id="23" xr3:uid="{BA4772C2-215B-4BCC-9536-1FBBCC665521}" name="Discount-im"/>
    <tableColumn id="24" xr3:uid="{54B1A75C-1AA0-4F70-9006-FB03CE9AB293}" name="Region"/>
    <tableColumn id="25" xr3:uid="{8DFA6213-36C4-49A6-A2EB-861237D883F1}" name="Store_name"/>
    <tableColumn id="26" xr3:uid="{339DC258-E458-48FD-93C8-7C20003AE8B1}" name="City2"/>
    <tableColumn id="27" xr3:uid="{12C26783-F3AC-42D6-8ADF-E66666D92031}" name="Store_Type"/>
    <tableColumn id="28" xr3:uid="{CEF1FB83-E6D8-42A1-B231-9FA6CF501D4E}" name="AGE GROUP"/>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C0ED9F1-2B84-4056-A155-83C5E12A6D39}" name="sale" displayName="sale" ref="A1:AB2001" tableType="queryTable" totalsRowShown="0">
  <autoFilter ref="A1:AB2001" xr:uid="{5C0ED9F1-2B84-4056-A155-83C5E12A6D39}"/>
  <tableColumns count="28">
    <tableColumn id="1" xr3:uid="{E124C6B5-B640-484D-8B99-B1AACFC2091B}" uniqueName="1" name="Sales_ID" queryTableFieldId="1" dataDxfId="41"/>
    <tableColumn id="2" xr3:uid="{F4FE79F9-0413-4B8C-8620-37CBEA48BD4E}" uniqueName="2" name="Order_Date" queryTableFieldId="2" dataDxfId="40"/>
    <tableColumn id="3" xr3:uid="{F359A355-6AF6-43C5-B552-22A6A8430A2A}" uniqueName="3" name="Customer_ID" queryTableFieldId="3" dataDxfId="39"/>
    <tableColumn id="27" xr3:uid="{761AFBBB-CA3B-49B9-8BA3-44F41A121CC8}" uniqueName="27" name="Name" queryTableFieldId="25" dataDxfId="38">
      <calculatedColumnFormula>VLOOKUP(C2,customer_imp!$A$2:$H$502,2,FALSE)</calculatedColumnFormula>
    </tableColumn>
    <tableColumn id="28" xr3:uid="{9415485E-28EF-476A-BA8C-99E28C5E37BF}" uniqueName="28" name="Age" queryTableFieldId="26" dataDxfId="37">
      <calculatedColumnFormula>VLOOKUP(C2,customer_imp!$A$2:$H$502,3,FALSE)</calculatedColumnFormula>
    </tableColumn>
    <tableColumn id="29" xr3:uid="{81787788-B1D3-45CC-AF84-EEE6F0199ED1}" uniqueName="29" name="Gender" queryTableFieldId="27" dataDxfId="36">
      <calculatedColumnFormula>VLOOKUP(C2,customer_imp!$A$2:$H$502,4,FALSE)</calculatedColumnFormula>
    </tableColumn>
    <tableColumn id="30" xr3:uid="{DA6B2881-88DA-4CAE-BE3A-0572B0699625}" uniqueName="30" name="City" queryTableFieldId="28" dataDxfId="35">
      <calculatedColumnFormula>VLOOKUP(C2,customer_imp!$A$2:$H$502,5,FALSE)</calculatedColumnFormula>
    </tableColumn>
    <tableColumn id="31" xr3:uid="{C409478F-0985-461F-8BC0-5EBA89A271A4}" uniqueName="31" name="State" queryTableFieldId="29" dataDxfId="34">
      <calculatedColumnFormula>VLOOKUP(C2,customer_imp!$A$2:$H$502,6,FALSE)</calculatedColumnFormula>
    </tableColumn>
    <tableColumn id="32" xr3:uid="{820F7894-6519-4E2A-866E-2FB8C42B3D12}" uniqueName="32" name="Country" queryTableFieldId="30" dataDxfId="33">
      <calculatedColumnFormula>VLOOKUP(C2,customer_imp!$A$2:$H$502,7,FALSE)</calculatedColumnFormula>
    </tableColumn>
    <tableColumn id="4" xr3:uid="{7306C8F3-92C4-48D9-8062-9EEE3D791438}" uniqueName="4" name="Product_ID" queryTableFieldId="4" dataDxfId="32"/>
    <tableColumn id="20" xr3:uid="{5ABE7EA8-EB57-4CF5-9741-95F0294AB6DC}" uniqueName="20" name="product_name" queryTableFieldId="18" dataDxfId="31">
      <calculatedColumnFormula>VLOOKUP($J2,prod_imp!$A$2:$I$102,2,FALSE)</calculatedColumnFormula>
    </tableColumn>
    <tableColumn id="21" xr3:uid="{536FAA56-3C87-4973-B4BD-C885D81978DC}" uniqueName="21" name="Category" queryTableFieldId="19" dataDxfId="30">
      <calculatedColumnFormula>VLOOKUP(J2,prod_imp!$A$2:$I$102,3,FALSE)</calculatedColumnFormula>
    </tableColumn>
    <tableColumn id="22" xr3:uid="{C18AD0B5-47B2-4106-B14C-851AA519838D}" uniqueName="22" name="Sub_Catagory" queryTableFieldId="20" dataDxfId="29">
      <calculatedColumnFormula>VLOOKUP(J2,prod_imp!$A$2:$I$102,4,FALSE)</calculatedColumnFormula>
    </tableColumn>
    <tableColumn id="23" xr3:uid="{C4B41BE6-FE9C-4E69-9982-65BC142B9EA6}" uniqueName="23" name="Brand" queryTableFieldId="21" dataDxfId="28">
      <calculatedColumnFormula>VLOOKUP(J2,prod_imp!$A$2:$I$102,5,FALSE)</calculatedColumnFormula>
    </tableColumn>
    <tableColumn id="24" xr3:uid="{EA2FBE03-33CD-4766-AC39-9A261D6B8766}" uniqueName="24" name="Cost" queryTableFieldId="22" dataDxfId="27">
      <calculatedColumnFormula>VLOOKUP(J2,prod_imp!$A$2:$I$102,6,FALSE)</calculatedColumnFormula>
    </tableColumn>
    <tableColumn id="25" xr3:uid="{69723864-5251-470D-8225-363984E86EBA}" uniqueName="25" name="Stock" queryTableFieldId="23" dataDxfId="26">
      <calculatedColumnFormula>VLOOKUP(J2,prod_imp!$A$2:$I$102,7,FALSE)</calculatedColumnFormula>
    </tableColumn>
    <tableColumn id="5" xr3:uid="{45FAE469-DDD2-4ADF-B235-E94D04933F68}" uniqueName="5" name="Store_ID" queryTableFieldId="5" dataDxfId="25"/>
    <tableColumn id="9" xr3:uid="{E2A0AF1B-54FC-472A-97DA-FA0741F89D97}" uniqueName="9" name="Payment_Type" queryTableFieldId="9" dataDxfId="24"/>
    <tableColumn id="6" xr3:uid="{DF66B6FD-E518-4F4C-967B-1041F0083871}" uniqueName="6" name="Total_Amount2" queryTableFieldId="39" dataDxfId="23"/>
    <tableColumn id="11" xr3:uid="{9BEF8B66-74DD-4155-B2FD-6AAE6964EA1F}" uniqueName="11" name="Quantity_imp" queryTableFieldId="11" dataDxfId="22"/>
    <tableColumn id="12" xr3:uid="{3343D515-F4D4-4273-9620-E44A7456C162}" uniqueName="12" name="Unit_Price2" queryTableFieldId="12" dataDxfId="21"/>
    <tableColumn id="13" xr3:uid="{E7864720-CFFE-4A6B-9069-72A45260E9A0}" uniqueName="13" name="Discount-im" queryTableFieldId="13" dataDxfId="20"/>
    <tableColumn id="14" xr3:uid="{E62C998A-33D0-47F2-84F7-3E9FFD4781D8}" uniqueName="14" name="Region" queryTableFieldId="14" dataDxfId="19">
      <calculatedColumnFormula>VLOOKUP(Q2,stores_imp!$A$2:$K$100,3,FALSE)</calculatedColumnFormula>
    </tableColumn>
    <tableColumn id="15" xr3:uid="{49161DCB-CBAC-4F84-BF55-6B78AE46F5AE}" uniqueName="15" name="Store_name" queryTableFieldId="15" dataDxfId="18">
      <calculatedColumnFormula>VLOOKUP(Q2,stores_imp!$A$2:$K$100,2,TRUE)</calculatedColumnFormula>
    </tableColumn>
    <tableColumn id="16" xr3:uid="{55C54DAB-8312-4D15-80C5-04DFD3F587CF}" uniqueName="16" name="City2" queryTableFieldId="16" dataDxfId="17">
      <calculatedColumnFormula>VLOOKUP(Q2,stores_imp!$A$2:$E$22,4,FALSE)</calculatedColumnFormula>
    </tableColumn>
    <tableColumn id="17" xr3:uid="{6793F982-0028-472E-BE77-42CD560D9260}" uniqueName="17" name="Store_Type" queryTableFieldId="17" dataDxfId="16">
      <calculatedColumnFormula>VLOOKUP(Q2,stores_imp!$A$2:$K$22,5,FALSE)</calculatedColumnFormula>
    </tableColumn>
    <tableColumn id="37" xr3:uid="{9AB95457-5CDC-44CA-8FC9-ADF2836F853F}" uniqueName="37" name="AGE GROUP" queryTableFieldId="38" dataDxfId="15">
      <calculatedColumnFormula>_xlfn.IFS(sale[[#All],[Age]]&lt;19,"Teens",sale[[#All],[Age]]&lt;30,"Adults",sale[[#All],[Age]]&lt;70,"Elders")</calculatedColumnFormula>
    </tableColumn>
    <tableColumn id="8" xr3:uid="{F28FB05C-57BF-4402-8BF4-6E78D335CF5C}" uniqueName="8" name="Loyalyty" queryTableFieldId="66" dataDxfId="14">
      <calculatedColumnFormula>VLOOKUP(C2,customer_imp!$A$2:$H$505,8,FALSE)</calculatedColumnFormula>
    </tableColumn>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9B18453-B46E-496D-AA3F-0725DD4E6C6A}" name="Table8" displayName="Table8" ref="A1:J2001" totalsRowShown="0" headerRowDxfId="13" dataDxfId="11" headerRowBorderDxfId="12" tableBorderDxfId="10">
  <autoFilter ref="A1:J2001" xr:uid="{19B18453-B46E-496D-AA3F-0725DD4E6C6A}"/>
  <tableColumns count="10">
    <tableColumn id="1" xr3:uid="{3CBA366C-0883-4717-B255-5C4A295FB939}" name="Sales_ID" dataDxfId="9"/>
    <tableColumn id="2" xr3:uid="{B57C884B-78D7-43E2-8AE4-804E7193DC68}" name="Order_Date" dataDxfId="8"/>
    <tableColumn id="3" xr3:uid="{41941EFB-E9FB-4699-A659-50E582F65C9E}" name="Customer_ID" dataDxfId="7"/>
    <tableColumn id="4" xr3:uid="{4A8B6153-D27B-40E2-82D8-D33E3ED14883}" name="Product_ID" dataDxfId="6"/>
    <tableColumn id="5" xr3:uid="{D4E801E9-9E82-4313-B4E0-DE5963AD0D05}" name="Store_ID" dataDxfId="5"/>
    <tableColumn id="6" xr3:uid="{4E9FDEAD-8C4D-43A4-9BD7-6BB3A67B0545}" name="Quantity" dataDxfId="4"/>
    <tableColumn id="7" xr3:uid="{AE0FF2CA-947D-479D-BABD-3232222381A5}" name="Unit_Price" dataDxfId="3"/>
    <tableColumn id="8" xr3:uid="{02382B9F-4157-41CB-8856-8113B205E100}" name="Discount" dataDxfId="2"/>
    <tableColumn id="9" xr3:uid="{68AAE40F-3491-419C-AC78-BB52BAF8EA3E}" name="Payment_Type" dataDxfId="1"/>
    <tableColumn id="10" xr3:uid="{02F04344-69C9-423E-BE43-69DEC0A8B95F}" name="Total_Amoun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F0FAA-8CEB-4F5C-8B53-B03C78F44C60}">
  <dimension ref="A1:H501"/>
  <sheetViews>
    <sheetView topLeftCell="A412" workbookViewId="0">
      <selection activeCell="E435" sqref="E435"/>
    </sheetView>
  </sheetViews>
  <sheetFormatPr defaultRowHeight="15" x14ac:dyDescent="0.25"/>
  <cols>
    <col min="1" max="1" width="14.7109375" bestFit="1" customWidth="1"/>
    <col min="2" max="2" width="21.7109375" bestFit="1" customWidth="1"/>
    <col min="3" max="3" width="6.7109375" bestFit="1" customWidth="1"/>
    <col min="4" max="4" width="10" bestFit="1" customWidth="1"/>
    <col min="5" max="5" width="22.42578125" bestFit="1" customWidth="1"/>
    <col min="6" max="6" width="15.28515625" bestFit="1" customWidth="1"/>
    <col min="7" max="7" width="10.28515625" bestFit="1" customWidth="1"/>
    <col min="8" max="8" width="20.7109375" bestFit="1" customWidth="1"/>
  </cols>
  <sheetData>
    <row r="1" spans="1:8" x14ac:dyDescent="0.25">
      <c r="A1" t="s">
        <v>0</v>
      </c>
      <c r="B1" t="s">
        <v>1</v>
      </c>
      <c r="C1" t="s">
        <v>2</v>
      </c>
      <c r="D1" t="s">
        <v>3</v>
      </c>
      <c r="E1" t="s">
        <v>4</v>
      </c>
      <c r="F1" t="s">
        <v>5</v>
      </c>
      <c r="G1" t="s">
        <v>6</v>
      </c>
      <c r="H1" t="s">
        <v>4493</v>
      </c>
    </row>
    <row r="2" spans="1:8" x14ac:dyDescent="0.25">
      <c r="A2" t="s">
        <v>3967</v>
      </c>
      <c r="B2" t="s">
        <v>3968</v>
      </c>
      <c r="C2">
        <v>55</v>
      </c>
      <c r="D2" t="s">
        <v>10</v>
      </c>
      <c r="E2" t="s">
        <v>11</v>
      </c>
      <c r="F2" t="s">
        <v>12</v>
      </c>
      <c r="G2" t="s">
        <v>13</v>
      </c>
      <c r="H2" t="s">
        <v>4494</v>
      </c>
    </row>
    <row r="3" spans="1:8" x14ac:dyDescent="0.25">
      <c r="A3" t="s">
        <v>3969</v>
      </c>
      <c r="B3" t="s">
        <v>15</v>
      </c>
      <c r="C3">
        <v>26</v>
      </c>
      <c r="D3" t="s">
        <v>16</v>
      </c>
      <c r="E3" t="s">
        <v>17</v>
      </c>
      <c r="F3" t="s">
        <v>18</v>
      </c>
      <c r="G3" t="s">
        <v>13</v>
      </c>
      <c r="H3" t="s">
        <v>19</v>
      </c>
    </row>
    <row r="4" spans="1:8" x14ac:dyDescent="0.25">
      <c r="A4" t="s">
        <v>3970</v>
      </c>
      <c r="B4" t="s">
        <v>3971</v>
      </c>
      <c r="C4">
        <v>29</v>
      </c>
      <c r="D4" t="s">
        <v>16</v>
      </c>
      <c r="E4" t="s">
        <v>22</v>
      </c>
      <c r="F4" t="s">
        <v>23</v>
      </c>
      <c r="G4" t="s">
        <v>13</v>
      </c>
      <c r="H4" t="s">
        <v>19</v>
      </c>
    </row>
    <row r="5" spans="1:8" x14ac:dyDescent="0.25">
      <c r="A5" t="s">
        <v>3972</v>
      </c>
      <c r="B5" t="s">
        <v>3973</v>
      </c>
      <c r="C5">
        <v>59</v>
      </c>
      <c r="D5" t="s">
        <v>16</v>
      </c>
      <c r="E5" t="s">
        <v>26</v>
      </c>
      <c r="F5" t="s">
        <v>27</v>
      </c>
      <c r="G5" t="s">
        <v>13</v>
      </c>
      <c r="H5" t="s">
        <v>28</v>
      </c>
    </row>
    <row r="6" spans="1:8" x14ac:dyDescent="0.25">
      <c r="A6" t="s">
        <v>3974</v>
      </c>
      <c r="B6" t="s">
        <v>30</v>
      </c>
      <c r="C6">
        <v>64</v>
      </c>
      <c r="D6" t="s">
        <v>16</v>
      </c>
      <c r="E6" t="s">
        <v>31</v>
      </c>
      <c r="F6" t="s">
        <v>32</v>
      </c>
      <c r="G6" t="s">
        <v>13</v>
      </c>
      <c r="H6" t="s">
        <v>33</v>
      </c>
    </row>
    <row r="7" spans="1:8" x14ac:dyDescent="0.25">
      <c r="A7" t="s">
        <v>3975</v>
      </c>
      <c r="B7" t="s">
        <v>35</v>
      </c>
      <c r="C7">
        <v>24</v>
      </c>
      <c r="D7" t="s">
        <v>10</v>
      </c>
      <c r="E7" t="s">
        <v>36</v>
      </c>
      <c r="F7" t="s">
        <v>37</v>
      </c>
      <c r="G7" t="s">
        <v>13</v>
      </c>
      <c r="H7" t="s">
        <v>28</v>
      </c>
    </row>
    <row r="8" spans="1:8" x14ac:dyDescent="0.25">
      <c r="A8" t="s">
        <v>3976</v>
      </c>
      <c r="B8" t="s">
        <v>39</v>
      </c>
      <c r="C8">
        <v>29</v>
      </c>
      <c r="D8" t="s">
        <v>16</v>
      </c>
      <c r="E8" t="s">
        <v>40</v>
      </c>
      <c r="F8" t="s">
        <v>41</v>
      </c>
      <c r="G8" t="s">
        <v>13</v>
      </c>
      <c r="H8" t="s">
        <v>19</v>
      </c>
    </row>
    <row r="9" spans="1:8" x14ac:dyDescent="0.25">
      <c r="A9" t="s">
        <v>3977</v>
      </c>
      <c r="B9" t="s">
        <v>43</v>
      </c>
      <c r="C9">
        <v>29</v>
      </c>
      <c r="D9" t="s">
        <v>16</v>
      </c>
      <c r="E9" t="s">
        <v>44</v>
      </c>
      <c r="F9" t="s">
        <v>45</v>
      </c>
      <c r="G9" t="s">
        <v>13</v>
      </c>
      <c r="H9" t="s">
        <v>28</v>
      </c>
    </row>
    <row r="10" spans="1:8" x14ac:dyDescent="0.25">
      <c r="A10" t="s">
        <v>3978</v>
      </c>
      <c r="B10" t="s">
        <v>47</v>
      </c>
      <c r="C10">
        <v>53</v>
      </c>
      <c r="D10" t="s">
        <v>16</v>
      </c>
      <c r="E10" t="s">
        <v>48</v>
      </c>
      <c r="F10" t="s">
        <v>49</v>
      </c>
      <c r="G10" t="s">
        <v>13</v>
      </c>
      <c r="H10" t="s">
        <v>50</v>
      </c>
    </row>
    <row r="11" spans="1:8" x14ac:dyDescent="0.25">
      <c r="A11" t="s">
        <v>3979</v>
      </c>
      <c r="B11" t="s">
        <v>52</v>
      </c>
      <c r="C11">
        <v>64</v>
      </c>
      <c r="D11" t="s">
        <v>10</v>
      </c>
      <c r="E11" t="s">
        <v>53</v>
      </c>
      <c r="F11" t="s">
        <v>54</v>
      </c>
      <c r="G11" t="s">
        <v>13</v>
      </c>
      <c r="H11" t="s">
        <v>19</v>
      </c>
    </row>
    <row r="12" spans="1:8" x14ac:dyDescent="0.25">
      <c r="A12" t="s">
        <v>3980</v>
      </c>
      <c r="B12" t="s">
        <v>56</v>
      </c>
      <c r="C12">
        <v>53</v>
      </c>
      <c r="D12" t="s">
        <v>10</v>
      </c>
      <c r="E12" t="s">
        <v>57</v>
      </c>
      <c r="F12" t="s">
        <v>54</v>
      </c>
      <c r="G12" t="s">
        <v>13</v>
      </c>
      <c r="H12" t="s">
        <v>28</v>
      </c>
    </row>
    <row r="13" spans="1:8" x14ac:dyDescent="0.25">
      <c r="A13" t="s">
        <v>3981</v>
      </c>
      <c r="B13" t="s">
        <v>59</v>
      </c>
      <c r="C13">
        <v>28</v>
      </c>
      <c r="D13" t="s">
        <v>16</v>
      </c>
      <c r="E13" t="s">
        <v>60</v>
      </c>
      <c r="F13" t="s">
        <v>61</v>
      </c>
      <c r="G13" t="s">
        <v>13</v>
      </c>
      <c r="H13" t="s">
        <v>50</v>
      </c>
    </row>
    <row r="14" spans="1:8" x14ac:dyDescent="0.25">
      <c r="A14" t="s">
        <v>3982</v>
      </c>
      <c r="B14" t="s">
        <v>63</v>
      </c>
      <c r="C14">
        <v>55</v>
      </c>
      <c r="D14" t="s">
        <v>16</v>
      </c>
      <c r="E14" t="s">
        <v>64</v>
      </c>
      <c r="F14" t="s">
        <v>65</v>
      </c>
      <c r="G14" t="s">
        <v>13</v>
      </c>
      <c r="H14" t="s">
        <v>19</v>
      </c>
    </row>
    <row r="15" spans="1:8" x14ac:dyDescent="0.25">
      <c r="A15" t="s">
        <v>3983</v>
      </c>
      <c r="B15" t="s">
        <v>67</v>
      </c>
      <c r="C15">
        <v>32</v>
      </c>
      <c r="D15" t="s">
        <v>16</v>
      </c>
      <c r="E15" t="s">
        <v>68</v>
      </c>
      <c r="F15" t="s">
        <v>69</v>
      </c>
      <c r="G15" t="s">
        <v>13</v>
      </c>
      <c r="H15" t="s">
        <v>33</v>
      </c>
    </row>
    <row r="16" spans="1:8" x14ac:dyDescent="0.25">
      <c r="A16" t="s">
        <v>3984</v>
      </c>
      <c r="B16" t="s">
        <v>71</v>
      </c>
      <c r="C16">
        <v>53</v>
      </c>
      <c r="D16" t="s">
        <v>16</v>
      </c>
      <c r="E16" t="s">
        <v>72</v>
      </c>
      <c r="F16" t="s">
        <v>73</v>
      </c>
      <c r="G16" t="s">
        <v>13</v>
      </c>
      <c r="H16" t="s">
        <v>33</v>
      </c>
    </row>
    <row r="17" spans="1:8" x14ac:dyDescent="0.25">
      <c r="A17" t="s">
        <v>3985</v>
      </c>
      <c r="B17" t="s">
        <v>75</v>
      </c>
      <c r="C17">
        <v>49</v>
      </c>
      <c r="D17" t="s">
        <v>16</v>
      </c>
      <c r="E17" t="s">
        <v>76</v>
      </c>
      <c r="F17" t="s">
        <v>77</v>
      </c>
      <c r="G17" t="s">
        <v>13</v>
      </c>
      <c r="H17" t="s">
        <v>19</v>
      </c>
    </row>
    <row r="18" spans="1:8" x14ac:dyDescent="0.25">
      <c r="A18" t="s">
        <v>3986</v>
      </c>
      <c r="B18" t="s">
        <v>79</v>
      </c>
      <c r="C18">
        <v>24</v>
      </c>
      <c r="D18" t="s">
        <v>16</v>
      </c>
      <c r="E18" t="s">
        <v>80</v>
      </c>
      <c r="F18" t="s">
        <v>54</v>
      </c>
      <c r="G18" t="s">
        <v>13</v>
      </c>
      <c r="H18" t="s">
        <v>28</v>
      </c>
    </row>
    <row r="19" spans="1:8" x14ac:dyDescent="0.25">
      <c r="A19" t="s">
        <v>3987</v>
      </c>
      <c r="B19" t="s">
        <v>82</v>
      </c>
      <c r="C19">
        <v>60</v>
      </c>
      <c r="D19" t="s">
        <v>16</v>
      </c>
      <c r="E19" t="s">
        <v>83</v>
      </c>
      <c r="F19" t="s">
        <v>84</v>
      </c>
      <c r="G19" t="s">
        <v>13</v>
      </c>
      <c r="H19" t="s">
        <v>19</v>
      </c>
    </row>
    <row r="20" spans="1:8" x14ac:dyDescent="0.25">
      <c r="A20" t="s">
        <v>3988</v>
      </c>
      <c r="B20" t="s">
        <v>86</v>
      </c>
      <c r="C20">
        <v>43</v>
      </c>
      <c r="D20" t="s">
        <v>10</v>
      </c>
      <c r="E20" t="s">
        <v>87</v>
      </c>
      <c r="F20" t="s">
        <v>65</v>
      </c>
      <c r="G20" t="s">
        <v>13</v>
      </c>
      <c r="H20" t="s">
        <v>4494</v>
      </c>
    </row>
    <row r="21" spans="1:8" x14ac:dyDescent="0.25">
      <c r="A21" t="s">
        <v>3989</v>
      </c>
      <c r="B21" t="s">
        <v>89</v>
      </c>
      <c r="C21">
        <v>46</v>
      </c>
      <c r="D21" t="s">
        <v>16</v>
      </c>
      <c r="E21" t="s">
        <v>90</v>
      </c>
      <c r="F21" t="s">
        <v>91</v>
      </c>
      <c r="G21" t="s">
        <v>13</v>
      </c>
      <c r="H21" t="s">
        <v>19</v>
      </c>
    </row>
    <row r="22" spans="1:8" x14ac:dyDescent="0.25">
      <c r="A22" t="s">
        <v>3990</v>
      </c>
      <c r="B22" t="s">
        <v>93</v>
      </c>
      <c r="C22">
        <v>59</v>
      </c>
      <c r="D22" t="s">
        <v>10</v>
      </c>
      <c r="E22" t="s">
        <v>94</v>
      </c>
      <c r="F22" t="s">
        <v>95</v>
      </c>
      <c r="G22" t="s">
        <v>13</v>
      </c>
      <c r="H22" t="s">
        <v>33</v>
      </c>
    </row>
    <row r="23" spans="1:8" x14ac:dyDescent="0.25">
      <c r="A23" t="s">
        <v>3991</v>
      </c>
      <c r="B23" t="s">
        <v>97</v>
      </c>
      <c r="C23">
        <v>36</v>
      </c>
      <c r="D23" t="s">
        <v>16</v>
      </c>
      <c r="E23" t="s">
        <v>98</v>
      </c>
      <c r="F23" t="s">
        <v>99</v>
      </c>
      <c r="G23" t="s">
        <v>13</v>
      </c>
      <c r="H23" t="s">
        <v>50</v>
      </c>
    </row>
    <row r="24" spans="1:8" x14ac:dyDescent="0.25">
      <c r="A24" t="s">
        <v>3992</v>
      </c>
      <c r="B24" t="s">
        <v>3993</v>
      </c>
      <c r="C24">
        <v>33</v>
      </c>
      <c r="D24" t="s">
        <v>16</v>
      </c>
      <c r="E24" t="s">
        <v>102</v>
      </c>
      <c r="F24" t="s">
        <v>103</v>
      </c>
      <c r="G24" t="s">
        <v>13</v>
      </c>
      <c r="H24" t="s">
        <v>33</v>
      </c>
    </row>
    <row r="25" spans="1:8" x14ac:dyDescent="0.25">
      <c r="A25" t="s">
        <v>3994</v>
      </c>
      <c r="B25" t="s">
        <v>105</v>
      </c>
      <c r="C25">
        <v>52</v>
      </c>
      <c r="D25" t="s">
        <v>16</v>
      </c>
      <c r="E25" t="s">
        <v>106</v>
      </c>
      <c r="F25" t="s">
        <v>37</v>
      </c>
      <c r="G25" t="s">
        <v>13</v>
      </c>
      <c r="H25" t="s">
        <v>33</v>
      </c>
    </row>
    <row r="26" spans="1:8" x14ac:dyDescent="0.25">
      <c r="A26" t="s">
        <v>3995</v>
      </c>
      <c r="B26" t="s">
        <v>108</v>
      </c>
      <c r="C26">
        <v>40</v>
      </c>
      <c r="D26" t="s">
        <v>10</v>
      </c>
      <c r="E26" t="s">
        <v>109</v>
      </c>
      <c r="F26" t="s">
        <v>110</v>
      </c>
      <c r="G26" t="s">
        <v>13</v>
      </c>
      <c r="H26" t="s">
        <v>19</v>
      </c>
    </row>
    <row r="27" spans="1:8" x14ac:dyDescent="0.25">
      <c r="A27" t="s">
        <v>3996</v>
      </c>
      <c r="B27" t="s">
        <v>112</v>
      </c>
      <c r="C27">
        <v>59</v>
      </c>
      <c r="D27" t="s">
        <v>16</v>
      </c>
      <c r="E27" t="s">
        <v>113</v>
      </c>
      <c r="F27" t="s">
        <v>32</v>
      </c>
      <c r="G27" t="s">
        <v>13</v>
      </c>
      <c r="H27" t="s">
        <v>28</v>
      </c>
    </row>
    <row r="28" spans="1:8" x14ac:dyDescent="0.25">
      <c r="A28" t="s">
        <v>3997</v>
      </c>
      <c r="B28" t="s">
        <v>115</v>
      </c>
      <c r="C28">
        <v>18</v>
      </c>
      <c r="D28" t="s">
        <v>16</v>
      </c>
      <c r="E28" t="s">
        <v>116</v>
      </c>
      <c r="F28" t="s">
        <v>117</v>
      </c>
      <c r="G28" t="s">
        <v>13</v>
      </c>
      <c r="H28" t="s">
        <v>50</v>
      </c>
    </row>
    <row r="29" spans="1:8" x14ac:dyDescent="0.25">
      <c r="A29" t="s">
        <v>3998</v>
      </c>
      <c r="B29" t="s">
        <v>119</v>
      </c>
      <c r="C29">
        <v>31</v>
      </c>
      <c r="D29" t="s">
        <v>10</v>
      </c>
      <c r="E29" t="s">
        <v>120</v>
      </c>
      <c r="F29" t="s">
        <v>121</v>
      </c>
      <c r="G29" t="s">
        <v>13</v>
      </c>
      <c r="H29" t="s">
        <v>4494</v>
      </c>
    </row>
    <row r="30" spans="1:8" x14ac:dyDescent="0.25">
      <c r="A30" t="s">
        <v>3999</v>
      </c>
      <c r="B30" t="s">
        <v>123</v>
      </c>
      <c r="C30">
        <v>27</v>
      </c>
      <c r="D30" t="s">
        <v>16</v>
      </c>
      <c r="E30" t="s">
        <v>124</v>
      </c>
      <c r="F30" t="s">
        <v>91</v>
      </c>
      <c r="G30" t="s">
        <v>13</v>
      </c>
      <c r="H30" t="s">
        <v>19</v>
      </c>
    </row>
    <row r="31" spans="1:8" x14ac:dyDescent="0.25">
      <c r="A31" t="s">
        <v>4000</v>
      </c>
      <c r="B31" t="s">
        <v>126</v>
      </c>
      <c r="C31">
        <v>54</v>
      </c>
      <c r="D31" t="s">
        <v>16</v>
      </c>
      <c r="E31" t="s">
        <v>127</v>
      </c>
      <c r="F31" t="s">
        <v>32</v>
      </c>
      <c r="G31" t="s">
        <v>13</v>
      </c>
      <c r="H31" t="s">
        <v>33</v>
      </c>
    </row>
    <row r="32" spans="1:8" x14ac:dyDescent="0.25">
      <c r="A32" t="s">
        <v>4001</v>
      </c>
      <c r="B32" t="s">
        <v>129</v>
      </c>
      <c r="C32">
        <v>64</v>
      </c>
      <c r="D32" t="s">
        <v>16</v>
      </c>
      <c r="E32" t="s">
        <v>130</v>
      </c>
      <c r="F32" t="s">
        <v>54</v>
      </c>
      <c r="G32" t="s">
        <v>13</v>
      </c>
      <c r="H32" t="s">
        <v>28</v>
      </c>
    </row>
    <row r="33" spans="1:8" x14ac:dyDescent="0.25">
      <c r="A33" t="s">
        <v>4002</v>
      </c>
      <c r="B33" t="s">
        <v>132</v>
      </c>
      <c r="C33">
        <v>41</v>
      </c>
      <c r="D33" t="s">
        <v>10</v>
      </c>
      <c r="E33" t="s">
        <v>133</v>
      </c>
      <c r="F33" t="s">
        <v>37</v>
      </c>
      <c r="G33" t="s">
        <v>13</v>
      </c>
      <c r="H33" t="s">
        <v>33</v>
      </c>
    </row>
    <row r="34" spans="1:8" x14ac:dyDescent="0.25">
      <c r="A34" t="s">
        <v>4003</v>
      </c>
      <c r="B34" t="s">
        <v>135</v>
      </c>
      <c r="C34">
        <v>48</v>
      </c>
      <c r="D34" t="s">
        <v>16</v>
      </c>
      <c r="E34" t="s">
        <v>136</v>
      </c>
      <c r="F34" t="s">
        <v>137</v>
      </c>
      <c r="G34" t="s">
        <v>13</v>
      </c>
      <c r="H34" t="s">
        <v>50</v>
      </c>
    </row>
    <row r="35" spans="1:8" x14ac:dyDescent="0.25">
      <c r="A35" t="s">
        <v>4004</v>
      </c>
      <c r="B35" t="s">
        <v>4005</v>
      </c>
      <c r="C35">
        <v>25</v>
      </c>
      <c r="D35" t="s">
        <v>10</v>
      </c>
      <c r="E35" t="s">
        <v>140</v>
      </c>
      <c r="F35" t="s">
        <v>99</v>
      </c>
      <c r="G35" t="s">
        <v>13</v>
      </c>
      <c r="H35" t="s">
        <v>19</v>
      </c>
    </row>
    <row r="36" spans="1:8" x14ac:dyDescent="0.25">
      <c r="A36" t="s">
        <v>4006</v>
      </c>
      <c r="B36" t="s">
        <v>142</v>
      </c>
      <c r="C36">
        <v>27</v>
      </c>
      <c r="D36" t="s">
        <v>16</v>
      </c>
      <c r="E36" t="s">
        <v>143</v>
      </c>
      <c r="F36" t="s">
        <v>144</v>
      </c>
      <c r="G36" t="s">
        <v>13</v>
      </c>
      <c r="H36" t="s">
        <v>19</v>
      </c>
    </row>
    <row r="37" spans="1:8" x14ac:dyDescent="0.25">
      <c r="A37" t="s">
        <v>4007</v>
      </c>
      <c r="B37" t="s">
        <v>146</v>
      </c>
      <c r="C37">
        <v>52</v>
      </c>
      <c r="D37" t="s">
        <v>10</v>
      </c>
      <c r="E37" t="s">
        <v>147</v>
      </c>
      <c r="F37" t="s">
        <v>18</v>
      </c>
      <c r="G37" t="s">
        <v>13</v>
      </c>
      <c r="H37" t="s">
        <v>33</v>
      </c>
    </row>
    <row r="38" spans="1:8" x14ac:dyDescent="0.25">
      <c r="A38" t="s">
        <v>4008</v>
      </c>
      <c r="B38" t="s">
        <v>149</v>
      </c>
      <c r="C38">
        <v>20</v>
      </c>
      <c r="D38" t="s">
        <v>16</v>
      </c>
      <c r="E38" t="s">
        <v>150</v>
      </c>
      <c r="F38" t="s">
        <v>84</v>
      </c>
      <c r="G38" t="s">
        <v>13</v>
      </c>
      <c r="H38" t="s">
        <v>50</v>
      </c>
    </row>
    <row r="39" spans="1:8" x14ac:dyDescent="0.25">
      <c r="A39" t="s">
        <v>4009</v>
      </c>
      <c r="B39" t="s">
        <v>152</v>
      </c>
      <c r="C39">
        <v>27</v>
      </c>
      <c r="D39" t="s">
        <v>16</v>
      </c>
      <c r="E39" t="s">
        <v>153</v>
      </c>
      <c r="F39" t="s">
        <v>41</v>
      </c>
      <c r="G39" t="s">
        <v>13</v>
      </c>
      <c r="H39" t="s">
        <v>4494</v>
      </c>
    </row>
    <row r="40" spans="1:8" x14ac:dyDescent="0.25">
      <c r="A40" t="s">
        <v>4010</v>
      </c>
      <c r="B40" t="s">
        <v>155</v>
      </c>
      <c r="C40">
        <v>35</v>
      </c>
      <c r="D40" t="s">
        <v>16</v>
      </c>
      <c r="E40" t="s">
        <v>156</v>
      </c>
      <c r="F40" t="s">
        <v>18</v>
      </c>
      <c r="G40" t="s">
        <v>13</v>
      </c>
      <c r="H40" t="s">
        <v>28</v>
      </c>
    </row>
    <row r="41" spans="1:8" x14ac:dyDescent="0.25">
      <c r="A41" t="s">
        <v>4011</v>
      </c>
      <c r="B41" t="s">
        <v>158</v>
      </c>
      <c r="C41">
        <v>55</v>
      </c>
      <c r="D41" t="s">
        <v>16</v>
      </c>
      <c r="E41" t="s">
        <v>159</v>
      </c>
      <c r="F41" t="s">
        <v>160</v>
      </c>
      <c r="G41" t="s">
        <v>13</v>
      </c>
      <c r="H41" t="s">
        <v>50</v>
      </c>
    </row>
    <row r="42" spans="1:8" x14ac:dyDescent="0.25">
      <c r="A42" t="s">
        <v>4012</v>
      </c>
      <c r="B42" t="s">
        <v>162</v>
      </c>
      <c r="C42">
        <v>50</v>
      </c>
      <c r="D42" t="s">
        <v>10</v>
      </c>
      <c r="E42" t="s">
        <v>163</v>
      </c>
      <c r="F42" t="s">
        <v>65</v>
      </c>
      <c r="G42" t="s">
        <v>13</v>
      </c>
      <c r="H42" t="s">
        <v>50</v>
      </c>
    </row>
    <row r="43" spans="1:8" x14ac:dyDescent="0.25">
      <c r="A43" t="s">
        <v>4013</v>
      </c>
      <c r="B43" t="s">
        <v>165</v>
      </c>
      <c r="C43">
        <v>21</v>
      </c>
      <c r="D43" t="s">
        <v>10</v>
      </c>
      <c r="E43" t="s">
        <v>166</v>
      </c>
      <c r="F43" t="s">
        <v>167</v>
      </c>
      <c r="G43" t="s">
        <v>13</v>
      </c>
      <c r="H43" t="s">
        <v>19</v>
      </c>
    </row>
    <row r="44" spans="1:8" x14ac:dyDescent="0.25">
      <c r="A44" t="s">
        <v>4014</v>
      </c>
      <c r="B44" t="s">
        <v>169</v>
      </c>
      <c r="C44">
        <v>19</v>
      </c>
      <c r="D44" t="s">
        <v>10</v>
      </c>
      <c r="E44" t="s">
        <v>170</v>
      </c>
      <c r="F44" t="s">
        <v>171</v>
      </c>
      <c r="G44" t="s">
        <v>13</v>
      </c>
      <c r="H44" t="s">
        <v>19</v>
      </c>
    </row>
    <row r="45" spans="1:8" x14ac:dyDescent="0.25">
      <c r="A45" t="s">
        <v>4015</v>
      </c>
      <c r="B45" t="s">
        <v>173</v>
      </c>
      <c r="C45">
        <v>45</v>
      </c>
      <c r="D45" t="s">
        <v>10</v>
      </c>
      <c r="E45" t="s">
        <v>174</v>
      </c>
      <c r="F45" t="s">
        <v>175</v>
      </c>
      <c r="G45" t="s">
        <v>13</v>
      </c>
      <c r="H45" t="s">
        <v>50</v>
      </c>
    </row>
    <row r="46" spans="1:8" x14ac:dyDescent="0.25">
      <c r="A46" t="s">
        <v>4016</v>
      </c>
      <c r="B46" t="s">
        <v>177</v>
      </c>
      <c r="C46">
        <v>34</v>
      </c>
      <c r="D46" t="s">
        <v>10</v>
      </c>
      <c r="E46" t="s">
        <v>178</v>
      </c>
      <c r="F46" t="s">
        <v>103</v>
      </c>
      <c r="G46" t="s">
        <v>13</v>
      </c>
      <c r="H46" t="s">
        <v>28</v>
      </c>
    </row>
    <row r="47" spans="1:8" x14ac:dyDescent="0.25">
      <c r="A47" t="s">
        <v>4017</v>
      </c>
      <c r="B47" t="s">
        <v>4018</v>
      </c>
      <c r="C47">
        <v>54</v>
      </c>
      <c r="D47" t="s">
        <v>10</v>
      </c>
      <c r="E47" t="s">
        <v>181</v>
      </c>
      <c r="F47" t="s">
        <v>137</v>
      </c>
      <c r="G47" t="s">
        <v>13</v>
      </c>
      <c r="H47" t="s">
        <v>50</v>
      </c>
    </row>
    <row r="48" spans="1:8" x14ac:dyDescent="0.25">
      <c r="A48" t="s">
        <v>4019</v>
      </c>
      <c r="B48" t="s">
        <v>4020</v>
      </c>
      <c r="C48">
        <v>55</v>
      </c>
      <c r="D48" t="s">
        <v>16</v>
      </c>
      <c r="E48" t="s">
        <v>184</v>
      </c>
      <c r="F48" t="s">
        <v>27</v>
      </c>
      <c r="G48" t="s">
        <v>13</v>
      </c>
      <c r="H48" t="s">
        <v>19</v>
      </c>
    </row>
    <row r="49" spans="1:8" x14ac:dyDescent="0.25">
      <c r="A49" t="s">
        <v>4021</v>
      </c>
      <c r="B49" t="s">
        <v>186</v>
      </c>
      <c r="C49">
        <v>54</v>
      </c>
      <c r="D49" t="s">
        <v>16</v>
      </c>
      <c r="E49" t="s">
        <v>187</v>
      </c>
      <c r="F49" t="s">
        <v>188</v>
      </c>
      <c r="G49" t="s">
        <v>13</v>
      </c>
      <c r="H49" t="s">
        <v>33</v>
      </c>
    </row>
    <row r="50" spans="1:8" x14ac:dyDescent="0.25">
      <c r="A50" t="s">
        <v>4022</v>
      </c>
      <c r="B50" t="s">
        <v>190</v>
      </c>
      <c r="C50">
        <v>54</v>
      </c>
      <c r="D50" t="s">
        <v>10</v>
      </c>
      <c r="E50" t="s">
        <v>191</v>
      </c>
      <c r="F50" t="s">
        <v>12</v>
      </c>
      <c r="G50" t="s">
        <v>13</v>
      </c>
      <c r="H50" t="s">
        <v>19</v>
      </c>
    </row>
    <row r="51" spans="1:8" x14ac:dyDescent="0.25">
      <c r="A51" t="s">
        <v>4023</v>
      </c>
      <c r="B51" t="s">
        <v>193</v>
      </c>
      <c r="C51">
        <v>45</v>
      </c>
      <c r="D51" t="s">
        <v>16</v>
      </c>
      <c r="E51" t="s">
        <v>194</v>
      </c>
      <c r="F51" t="s">
        <v>27</v>
      </c>
      <c r="G51" t="s">
        <v>13</v>
      </c>
      <c r="H51" t="s">
        <v>50</v>
      </c>
    </row>
    <row r="52" spans="1:8" x14ac:dyDescent="0.25">
      <c r="A52" t="s">
        <v>4024</v>
      </c>
      <c r="B52" t="s">
        <v>196</v>
      </c>
      <c r="C52">
        <v>61</v>
      </c>
      <c r="D52" t="s">
        <v>16</v>
      </c>
      <c r="E52" t="s">
        <v>197</v>
      </c>
      <c r="F52" t="s">
        <v>198</v>
      </c>
      <c r="G52" t="s">
        <v>13</v>
      </c>
      <c r="H52" t="s">
        <v>50</v>
      </c>
    </row>
    <row r="53" spans="1:8" x14ac:dyDescent="0.25">
      <c r="A53" t="s">
        <v>4025</v>
      </c>
      <c r="B53" t="s">
        <v>200</v>
      </c>
      <c r="C53">
        <v>23</v>
      </c>
      <c r="D53" t="s">
        <v>16</v>
      </c>
      <c r="E53" t="s">
        <v>201</v>
      </c>
      <c r="F53" t="s">
        <v>45</v>
      </c>
      <c r="G53" t="s">
        <v>13</v>
      </c>
      <c r="H53" t="s">
        <v>50</v>
      </c>
    </row>
    <row r="54" spans="1:8" x14ac:dyDescent="0.25">
      <c r="A54" t="s">
        <v>4026</v>
      </c>
      <c r="B54" t="s">
        <v>203</v>
      </c>
      <c r="C54">
        <v>55</v>
      </c>
      <c r="D54" t="s">
        <v>10</v>
      </c>
      <c r="E54" t="s">
        <v>204</v>
      </c>
      <c r="F54" t="s">
        <v>205</v>
      </c>
      <c r="G54" t="s">
        <v>13</v>
      </c>
      <c r="H54" t="s">
        <v>28</v>
      </c>
    </row>
    <row r="55" spans="1:8" x14ac:dyDescent="0.25">
      <c r="A55" t="s">
        <v>4027</v>
      </c>
      <c r="B55" t="s">
        <v>207</v>
      </c>
      <c r="C55">
        <v>37</v>
      </c>
      <c r="D55" t="s">
        <v>16</v>
      </c>
      <c r="E55" t="s">
        <v>208</v>
      </c>
      <c r="F55" t="s">
        <v>160</v>
      </c>
      <c r="G55" t="s">
        <v>13</v>
      </c>
      <c r="H55" t="s">
        <v>50</v>
      </c>
    </row>
    <row r="56" spans="1:8" x14ac:dyDescent="0.25">
      <c r="A56" t="s">
        <v>4028</v>
      </c>
      <c r="B56" t="s">
        <v>210</v>
      </c>
      <c r="C56">
        <v>24</v>
      </c>
      <c r="D56" t="s">
        <v>10</v>
      </c>
      <c r="E56" t="s">
        <v>211</v>
      </c>
      <c r="F56" t="s">
        <v>99</v>
      </c>
      <c r="G56" t="s">
        <v>13</v>
      </c>
      <c r="H56" t="s">
        <v>19</v>
      </c>
    </row>
    <row r="57" spans="1:8" x14ac:dyDescent="0.25">
      <c r="A57" t="s">
        <v>4029</v>
      </c>
      <c r="B57" t="s">
        <v>213</v>
      </c>
      <c r="C57">
        <v>56</v>
      </c>
      <c r="D57" t="s">
        <v>16</v>
      </c>
      <c r="E57" t="s">
        <v>214</v>
      </c>
      <c r="F57" t="s">
        <v>205</v>
      </c>
      <c r="G57" t="s">
        <v>13</v>
      </c>
      <c r="H57" t="s">
        <v>28</v>
      </c>
    </row>
    <row r="58" spans="1:8" x14ac:dyDescent="0.25">
      <c r="A58" t="s">
        <v>4030</v>
      </c>
      <c r="B58" t="s">
        <v>216</v>
      </c>
      <c r="C58">
        <v>49</v>
      </c>
      <c r="D58" t="s">
        <v>16</v>
      </c>
      <c r="E58" t="s">
        <v>217</v>
      </c>
      <c r="F58" t="s">
        <v>54</v>
      </c>
      <c r="G58" t="s">
        <v>13</v>
      </c>
      <c r="H58" t="s">
        <v>50</v>
      </c>
    </row>
    <row r="59" spans="1:8" x14ac:dyDescent="0.25">
      <c r="A59" t="s">
        <v>4031</v>
      </c>
      <c r="B59" t="s">
        <v>219</v>
      </c>
      <c r="C59">
        <v>43</v>
      </c>
      <c r="D59" t="s">
        <v>16</v>
      </c>
      <c r="E59" t="s">
        <v>220</v>
      </c>
      <c r="F59" t="s">
        <v>221</v>
      </c>
      <c r="G59" t="s">
        <v>13</v>
      </c>
      <c r="H59" t="s">
        <v>19</v>
      </c>
    </row>
    <row r="60" spans="1:8" x14ac:dyDescent="0.25">
      <c r="A60" t="s">
        <v>4032</v>
      </c>
      <c r="B60" t="s">
        <v>223</v>
      </c>
      <c r="C60">
        <v>51</v>
      </c>
      <c r="D60" t="s">
        <v>10</v>
      </c>
      <c r="E60" t="s">
        <v>224</v>
      </c>
      <c r="F60" t="s">
        <v>144</v>
      </c>
      <c r="G60" t="s">
        <v>13</v>
      </c>
      <c r="H60" t="s">
        <v>19</v>
      </c>
    </row>
    <row r="61" spans="1:8" x14ac:dyDescent="0.25">
      <c r="A61" t="s">
        <v>4033</v>
      </c>
      <c r="B61" t="s">
        <v>226</v>
      </c>
      <c r="C61">
        <v>53</v>
      </c>
      <c r="D61" t="s">
        <v>10</v>
      </c>
      <c r="E61" t="s">
        <v>227</v>
      </c>
      <c r="F61" t="s">
        <v>69</v>
      </c>
      <c r="G61" t="s">
        <v>13</v>
      </c>
      <c r="H61" t="s">
        <v>19</v>
      </c>
    </row>
    <row r="62" spans="1:8" x14ac:dyDescent="0.25">
      <c r="A62" t="s">
        <v>4034</v>
      </c>
      <c r="B62" t="s">
        <v>229</v>
      </c>
      <c r="C62">
        <v>22</v>
      </c>
      <c r="D62" t="s">
        <v>16</v>
      </c>
      <c r="E62" t="s">
        <v>230</v>
      </c>
      <c r="F62" t="s">
        <v>167</v>
      </c>
      <c r="G62" t="s">
        <v>13</v>
      </c>
      <c r="H62" t="s">
        <v>33</v>
      </c>
    </row>
    <row r="63" spans="1:8" x14ac:dyDescent="0.25">
      <c r="A63" t="s">
        <v>4035</v>
      </c>
      <c r="B63" t="s">
        <v>232</v>
      </c>
      <c r="C63">
        <v>23</v>
      </c>
      <c r="D63" t="s">
        <v>10</v>
      </c>
      <c r="E63" t="s">
        <v>233</v>
      </c>
      <c r="F63" t="s">
        <v>117</v>
      </c>
      <c r="G63" t="s">
        <v>13</v>
      </c>
      <c r="H63" t="s">
        <v>33</v>
      </c>
    </row>
    <row r="64" spans="1:8" x14ac:dyDescent="0.25">
      <c r="A64" t="s">
        <v>4036</v>
      </c>
      <c r="B64" t="s">
        <v>235</v>
      </c>
      <c r="C64">
        <v>50</v>
      </c>
      <c r="D64" t="s">
        <v>10</v>
      </c>
      <c r="E64" t="s">
        <v>236</v>
      </c>
      <c r="F64" t="s">
        <v>237</v>
      </c>
      <c r="G64" t="s">
        <v>13</v>
      </c>
      <c r="H64" t="s">
        <v>28</v>
      </c>
    </row>
    <row r="65" spans="1:8" x14ac:dyDescent="0.25">
      <c r="A65" t="s">
        <v>4037</v>
      </c>
      <c r="B65" t="s">
        <v>239</v>
      </c>
      <c r="C65">
        <v>51</v>
      </c>
      <c r="D65" t="s">
        <v>10</v>
      </c>
      <c r="E65" t="s">
        <v>240</v>
      </c>
      <c r="F65" t="s">
        <v>241</v>
      </c>
      <c r="G65" t="s">
        <v>13</v>
      </c>
      <c r="H65" t="s">
        <v>19</v>
      </c>
    </row>
    <row r="66" spans="1:8" x14ac:dyDescent="0.25">
      <c r="A66" t="s">
        <v>4038</v>
      </c>
      <c r="B66" t="s">
        <v>243</v>
      </c>
      <c r="C66">
        <v>33</v>
      </c>
      <c r="D66" t="s">
        <v>10</v>
      </c>
      <c r="E66" t="s">
        <v>244</v>
      </c>
      <c r="F66" t="s">
        <v>137</v>
      </c>
      <c r="G66" t="s">
        <v>13</v>
      </c>
      <c r="H66" t="s">
        <v>50</v>
      </c>
    </row>
    <row r="67" spans="1:8" x14ac:dyDescent="0.25">
      <c r="A67" t="s">
        <v>4039</v>
      </c>
      <c r="B67" t="s">
        <v>246</v>
      </c>
      <c r="C67">
        <v>21</v>
      </c>
      <c r="D67" t="s">
        <v>16</v>
      </c>
      <c r="E67" t="s">
        <v>247</v>
      </c>
      <c r="F67" t="s">
        <v>188</v>
      </c>
      <c r="G67" t="s">
        <v>13</v>
      </c>
      <c r="H67" t="s">
        <v>33</v>
      </c>
    </row>
    <row r="68" spans="1:8" x14ac:dyDescent="0.25">
      <c r="A68" t="s">
        <v>4040</v>
      </c>
      <c r="B68" t="s">
        <v>249</v>
      </c>
      <c r="C68">
        <v>27</v>
      </c>
      <c r="D68" t="s">
        <v>16</v>
      </c>
      <c r="E68" t="s">
        <v>250</v>
      </c>
      <c r="F68" t="s">
        <v>49</v>
      </c>
      <c r="G68" t="s">
        <v>13</v>
      </c>
      <c r="H68" t="s">
        <v>33</v>
      </c>
    </row>
    <row r="69" spans="1:8" x14ac:dyDescent="0.25">
      <c r="A69" t="s">
        <v>4041</v>
      </c>
      <c r="B69" t="s">
        <v>252</v>
      </c>
      <c r="C69">
        <v>58</v>
      </c>
      <c r="D69" t="s">
        <v>10</v>
      </c>
      <c r="E69" t="s">
        <v>253</v>
      </c>
      <c r="F69" t="s">
        <v>254</v>
      </c>
      <c r="G69" t="s">
        <v>13</v>
      </c>
      <c r="H69" t="s">
        <v>33</v>
      </c>
    </row>
    <row r="70" spans="1:8" x14ac:dyDescent="0.25">
      <c r="A70" t="s">
        <v>4042</v>
      </c>
      <c r="B70" t="s">
        <v>256</v>
      </c>
      <c r="C70">
        <v>24</v>
      </c>
      <c r="D70" t="s">
        <v>16</v>
      </c>
      <c r="E70" t="s">
        <v>257</v>
      </c>
      <c r="F70" t="s">
        <v>258</v>
      </c>
      <c r="G70" t="s">
        <v>13</v>
      </c>
      <c r="H70" t="s">
        <v>33</v>
      </c>
    </row>
    <row r="71" spans="1:8" x14ac:dyDescent="0.25">
      <c r="A71" t="s">
        <v>4043</v>
      </c>
      <c r="B71" t="s">
        <v>260</v>
      </c>
      <c r="C71">
        <v>24</v>
      </c>
      <c r="D71" t="s">
        <v>16</v>
      </c>
      <c r="E71" t="s">
        <v>261</v>
      </c>
      <c r="F71" t="s">
        <v>91</v>
      </c>
      <c r="G71" t="s">
        <v>13</v>
      </c>
      <c r="H71" t="s">
        <v>19</v>
      </c>
    </row>
    <row r="72" spans="1:8" x14ac:dyDescent="0.25">
      <c r="A72" t="s">
        <v>4044</v>
      </c>
      <c r="B72" t="s">
        <v>263</v>
      </c>
      <c r="C72">
        <v>29</v>
      </c>
      <c r="D72" t="s">
        <v>16</v>
      </c>
      <c r="E72" t="s">
        <v>264</v>
      </c>
      <c r="F72" t="s">
        <v>237</v>
      </c>
      <c r="G72" t="s">
        <v>13</v>
      </c>
      <c r="H72" t="s">
        <v>50</v>
      </c>
    </row>
    <row r="73" spans="1:8" x14ac:dyDescent="0.25">
      <c r="A73" t="s">
        <v>4045</v>
      </c>
      <c r="B73" t="s">
        <v>266</v>
      </c>
      <c r="C73">
        <v>61</v>
      </c>
      <c r="D73" t="s">
        <v>16</v>
      </c>
      <c r="E73" t="s">
        <v>267</v>
      </c>
      <c r="F73" t="s">
        <v>237</v>
      </c>
      <c r="G73" t="s">
        <v>13</v>
      </c>
      <c r="H73" t="s">
        <v>50</v>
      </c>
    </row>
    <row r="74" spans="1:8" x14ac:dyDescent="0.25">
      <c r="A74" t="s">
        <v>4046</v>
      </c>
      <c r="B74" t="s">
        <v>269</v>
      </c>
      <c r="C74">
        <v>39</v>
      </c>
      <c r="D74" t="s">
        <v>16</v>
      </c>
      <c r="E74" t="s">
        <v>270</v>
      </c>
      <c r="F74" t="s">
        <v>271</v>
      </c>
      <c r="G74" t="s">
        <v>13</v>
      </c>
      <c r="H74" t="s">
        <v>50</v>
      </c>
    </row>
    <row r="75" spans="1:8" x14ac:dyDescent="0.25">
      <c r="A75" t="s">
        <v>4047</v>
      </c>
      <c r="B75" t="s">
        <v>273</v>
      </c>
      <c r="C75">
        <v>56</v>
      </c>
      <c r="D75" t="s">
        <v>16</v>
      </c>
      <c r="E75" t="s">
        <v>274</v>
      </c>
      <c r="F75" t="s">
        <v>45</v>
      </c>
      <c r="G75" t="s">
        <v>13</v>
      </c>
      <c r="H75" t="s">
        <v>33</v>
      </c>
    </row>
    <row r="76" spans="1:8" x14ac:dyDescent="0.25">
      <c r="A76" t="s">
        <v>4048</v>
      </c>
      <c r="B76" t="s">
        <v>276</v>
      </c>
      <c r="C76">
        <v>58</v>
      </c>
      <c r="D76" t="s">
        <v>10</v>
      </c>
      <c r="E76" t="s">
        <v>277</v>
      </c>
      <c r="F76" t="s">
        <v>278</v>
      </c>
      <c r="G76" t="s">
        <v>13</v>
      </c>
      <c r="H76" t="s">
        <v>28</v>
      </c>
    </row>
    <row r="77" spans="1:8" x14ac:dyDescent="0.25">
      <c r="A77" t="s">
        <v>4049</v>
      </c>
      <c r="B77" t="s">
        <v>280</v>
      </c>
      <c r="C77">
        <v>61</v>
      </c>
      <c r="D77" t="s">
        <v>16</v>
      </c>
      <c r="E77" t="s">
        <v>281</v>
      </c>
      <c r="F77" t="s">
        <v>32</v>
      </c>
      <c r="G77" t="s">
        <v>13</v>
      </c>
      <c r="H77" t="s">
        <v>50</v>
      </c>
    </row>
    <row r="78" spans="1:8" x14ac:dyDescent="0.25">
      <c r="A78" t="s">
        <v>4050</v>
      </c>
      <c r="B78" t="s">
        <v>283</v>
      </c>
      <c r="C78">
        <v>37</v>
      </c>
      <c r="D78" t="s">
        <v>10</v>
      </c>
      <c r="E78" t="s">
        <v>284</v>
      </c>
      <c r="F78" t="s">
        <v>99</v>
      </c>
      <c r="G78" t="s">
        <v>13</v>
      </c>
      <c r="H78" t="s">
        <v>50</v>
      </c>
    </row>
    <row r="79" spans="1:8" x14ac:dyDescent="0.25">
      <c r="A79" t="s">
        <v>4051</v>
      </c>
      <c r="B79" t="s">
        <v>286</v>
      </c>
      <c r="C79">
        <v>29</v>
      </c>
      <c r="D79" t="s">
        <v>10</v>
      </c>
      <c r="E79" t="s">
        <v>287</v>
      </c>
      <c r="F79" t="s">
        <v>175</v>
      </c>
      <c r="G79" t="s">
        <v>13</v>
      </c>
      <c r="H79" t="s">
        <v>50</v>
      </c>
    </row>
    <row r="80" spans="1:8" x14ac:dyDescent="0.25">
      <c r="A80" t="s">
        <v>4052</v>
      </c>
      <c r="B80" t="s">
        <v>289</v>
      </c>
      <c r="C80">
        <v>21</v>
      </c>
      <c r="D80" t="s">
        <v>10</v>
      </c>
      <c r="E80" t="s">
        <v>290</v>
      </c>
      <c r="F80" t="s">
        <v>291</v>
      </c>
      <c r="G80" t="s">
        <v>13</v>
      </c>
      <c r="H80" t="s">
        <v>50</v>
      </c>
    </row>
    <row r="81" spans="1:8" x14ac:dyDescent="0.25">
      <c r="A81" t="s">
        <v>4053</v>
      </c>
      <c r="B81" t="s">
        <v>293</v>
      </c>
      <c r="C81">
        <v>22</v>
      </c>
      <c r="D81" t="s">
        <v>16</v>
      </c>
      <c r="E81" t="s">
        <v>294</v>
      </c>
      <c r="F81" t="s">
        <v>295</v>
      </c>
      <c r="G81" t="s">
        <v>13</v>
      </c>
      <c r="H81" t="s">
        <v>19</v>
      </c>
    </row>
    <row r="82" spans="1:8" x14ac:dyDescent="0.25">
      <c r="A82" t="s">
        <v>4054</v>
      </c>
      <c r="B82" t="s">
        <v>297</v>
      </c>
      <c r="C82">
        <v>61</v>
      </c>
      <c r="D82" t="s">
        <v>16</v>
      </c>
      <c r="E82" t="s">
        <v>298</v>
      </c>
      <c r="F82" t="s">
        <v>237</v>
      </c>
      <c r="G82" t="s">
        <v>13</v>
      </c>
      <c r="H82" t="s">
        <v>28</v>
      </c>
    </row>
    <row r="83" spans="1:8" x14ac:dyDescent="0.25">
      <c r="A83" t="s">
        <v>4055</v>
      </c>
      <c r="B83" t="s">
        <v>300</v>
      </c>
      <c r="C83">
        <v>34</v>
      </c>
      <c r="D83" t="s">
        <v>16</v>
      </c>
      <c r="E83" t="s">
        <v>301</v>
      </c>
      <c r="F83" t="s">
        <v>137</v>
      </c>
      <c r="G83" t="s">
        <v>13</v>
      </c>
      <c r="H83" t="s">
        <v>19</v>
      </c>
    </row>
    <row r="84" spans="1:8" x14ac:dyDescent="0.25">
      <c r="A84" t="s">
        <v>4056</v>
      </c>
      <c r="B84" t="s">
        <v>303</v>
      </c>
      <c r="C84">
        <v>53</v>
      </c>
      <c r="D84" t="s">
        <v>10</v>
      </c>
      <c r="E84" t="s">
        <v>304</v>
      </c>
      <c r="F84" t="s">
        <v>254</v>
      </c>
      <c r="G84" t="s">
        <v>13</v>
      </c>
      <c r="H84" t="s">
        <v>28</v>
      </c>
    </row>
    <row r="85" spans="1:8" x14ac:dyDescent="0.25">
      <c r="A85" t="s">
        <v>4057</v>
      </c>
      <c r="B85" t="s">
        <v>306</v>
      </c>
      <c r="C85">
        <v>48</v>
      </c>
      <c r="D85" t="s">
        <v>16</v>
      </c>
      <c r="E85" t="s">
        <v>307</v>
      </c>
      <c r="F85" t="s">
        <v>84</v>
      </c>
      <c r="G85" t="s">
        <v>13</v>
      </c>
      <c r="H85" t="s">
        <v>28</v>
      </c>
    </row>
    <row r="86" spans="1:8" x14ac:dyDescent="0.25">
      <c r="A86" t="s">
        <v>4058</v>
      </c>
      <c r="B86" t="s">
        <v>309</v>
      </c>
      <c r="C86">
        <v>26</v>
      </c>
      <c r="D86" t="s">
        <v>16</v>
      </c>
      <c r="E86" t="s">
        <v>310</v>
      </c>
      <c r="F86" t="s">
        <v>258</v>
      </c>
      <c r="G86" t="s">
        <v>13</v>
      </c>
      <c r="H86" t="s">
        <v>19</v>
      </c>
    </row>
    <row r="87" spans="1:8" x14ac:dyDescent="0.25">
      <c r="A87" t="s">
        <v>4059</v>
      </c>
      <c r="B87" t="s">
        <v>312</v>
      </c>
      <c r="C87">
        <v>36</v>
      </c>
      <c r="D87" t="s">
        <v>10</v>
      </c>
      <c r="E87" t="s">
        <v>313</v>
      </c>
      <c r="F87" t="s">
        <v>54</v>
      </c>
      <c r="G87" t="s">
        <v>13</v>
      </c>
      <c r="H87" t="s">
        <v>33</v>
      </c>
    </row>
    <row r="88" spans="1:8" x14ac:dyDescent="0.25">
      <c r="A88" t="s">
        <v>4060</v>
      </c>
      <c r="B88" t="s">
        <v>4061</v>
      </c>
      <c r="C88">
        <v>19</v>
      </c>
      <c r="D88" t="s">
        <v>16</v>
      </c>
      <c r="E88" t="s">
        <v>316</v>
      </c>
      <c r="F88" t="s">
        <v>317</v>
      </c>
      <c r="G88" t="s">
        <v>13</v>
      </c>
      <c r="H88" t="s">
        <v>50</v>
      </c>
    </row>
    <row r="89" spans="1:8" x14ac:dyDescent="0.25">
      <c r="A89" t="s">
        <v>4062</v>
      </c>
      <c r="B89" t="s">
        <v>4063</v>
      </c>
      <c r="C89">
        <v>58</v>
      </c>
      <c r="D89" t="s">
        <v>16</v>
      </c>
      <c r="E89" t="s">
        <v>320</v>
      </c>
      <c r="F89" t="s">
        <v>321</v>
      </c>
      <c r="G89" t="s">
        <v>13</v>
      </c>
      <c r="H89" t="s">
        <v>28</v>
      </c>
    </row>
    <row r="90" spans="1:8" x14ac:dyDescent="0.25">
      <c r="A90" t="s">
        <v>4064</v>
      </c>
      <c r="B90" t="s">
        <v>323</v>
      </c>
      <c r="C90">
        <v>58</v>
      </c>
      <c r="D90" t="s">
        <v>10</v>
      </c>
      <c r="E90" t="s">
        <v>324</v>
      </c>
      <c r="F90" t="s">
        <v>295</v>
      </c>
      <c r="G90" t="s">
        <v>13</v>
      </c>
      <c r="H90" t="s">
        <v>33</v>
      </c>
    </row>
    <row r="91" spans="1:8" x14ac:dyDescent="0.25">
      <c r="A91" t="s">
        <v>4065</v>
      </c>
      <c r="B91" t="s">
        <v>326</v>
      </c>
      <c r="C91">
        <v>43</v>
      </c>
      <c r="D91" t="s">
        <v>10</v>
      </c>
      <c r="E91" t="s">
        <v>327</v>
      </c>
      <c r="F91" t="s">
        <v>328</v>
      </c>
      <c r="G91" t="s">
        <v>13</v>
      </c>
      <c r="H91" t="s">
        <v>19</v>
      </c>
    </row>
    <row r="92" spans="1:8" x14ac:dyDescent="0.25">
      <c r="A92" t="s">
        <v>4066</v>
      </c>
      <c r="B92" t="s">
        <v>330</v>
      </c>
      <c r="C92">
        <v>58</v>
      </c>
      <c r="D92" t="s">
        <v>16</v>
      </c>
      <c r="E92" t="s">
        <v>331</v>
      </c>
      <c r="F92" t="s">
        <v>332</v>
      </c>
      <c r="G92" t="s">
        <v>13</v>
      </c>
      <c r="H92" t="s">
        <v>19</v>
      </c>
    </row>
    <row r="93" spans="1:8" x14ac:dyDescent="0.25">
      <c r="A93" t="s">
        <v>4067</v>
      </c>
      <c r="B93" t="s">
        <v>334</v>
      </c>
      <c r="C93">
        <v>29</v>
      </c>
      <c r="D93" t="s">
        <v>16</v>
      </c>
      <c r="E93" t="s">
        <v>335</v>
      </c>
      <c r="F93" t="s">
        <v>137</v>
      </c>
      <c r="G93" t="s">
        <v>13</v>
      </c>
      <c r="H93" t="s">
        <v>33</v>
      </c>
    </row>
    <row r="94" spans="1:8" x14ac:dyDescent="0.25">
      <c r="A94" t="s">
        <v>4068</v>
      </c>
      <c r="B94" t="s">
        <v>337</v>
      </c>
      <c r="C94">
        <v>44</v>
      </c>
      <c r="D94" t="s">
        <v>16</v>
      </c>
      <c r="E94" t="s">
        <v>338</v>
      </c>
      <c r="F94" t="s">
        <v>241</v>
      </c>
      <c r="G94" t="s">
        <v>13</v>
      </c>
      <c r="H94" t="s">
        <v>19</v>
      </c>
    </row>
    <row r="95" spans="1:8" x14ac:dyDescent="0.25">
      <c r="A95" t="s">
        <v>4069</v>
      </c>
      <c r="B95" t="s">
        <v>340</v>
      </c>
      <c r="C95">
        <v>28</v>
      </c>
      <c r="D95" t="s">
        <v>16</v>
      </c>
      <c r="E95" t="s">
        <v>341</v>
      </c>
      <c r="F95" t="s">
        <v>321</v>
      </c>
      <c r="G95" t="s">
        <v>13</v>
      </c>
      <c r="H95" t="s">
        <v>50</v>
      </c>
    </row>
    <row r="96" spans="1:8" x14ac:dyDescent="0.25">
      <c r="A96" t="s">
        <v>4070</v>
      </c>
      <c r="B96" t="s">
        <v>343</v>
      </c>
      <c r="C96">
        <v>43</v>
      </c>
      <c r="D96" t="s">
        <v>16</v>
      </c>
      <c r="E96" t="s">
        <v>344</v>
      </c>
      <c r="F96" t="s">
        <v>188</v>
      </c>
      <c r="G96" t="s">
        <v>13</v>
      </c>
      <c r="H96" t="s">
        <v>50</v>
      </c>
    </row>
    <row r="97" spans="1:8" x14ac:dyDescent="0.25">
      <c r="A97" t="s">
        <v>4071</v>
      </c>
      <c r="B97" t="s">
        <v>346</v>
      </c>
      <c r="C97">
        <v>62</v>
      </c>
      <c r="D97" t="s">
        <v>16</v>
      </c>
      <c r="E97" t="s">
        <v>347</v>
      </c>
      <c r="F97" t="s">
        <v>61</v>
      </c>
      <c r="G97" t="s">
        <v>13</v>
      </c>
      <c r="H97" t="s">
        <v>19</v>
      </c>
    </row>
    <row r="98" spans="1:8" x14ac:dyDescent="0.25">
      <c r="A98" t="s">
        <v>4072</v>
      </c>
      <c r="B98" t="s">
        <v>349</v>
      </c>
      <c r="C98">
        <v>30</v>
      </c>
      <c r="D98" t="s">
        <v>16</v>
      </c>
      <c r="E98" t="s">
        <v>350</v>
      </c>
      <c r="F98" t="s">
        <v>332</v>
      </c>
      <c r="G98" t="s">
        <v>13</v>
      </c>
      <c r="H98" t="s">
        <v>19</v>
      </c>
    </row>
    <row r="99" spans="1:8" x14ac:dyDescent="0.25">
      <c r="A99" t="s">
        <v>4073</v>
      </c>
      <c r="B99" t="s">
        <v>352</v>
      </c>
      <c r="C99">
        <v>36</v>
      </c>
      <c r="D99" t="s">
        <v>10</v>
      </c>
      <c r="E99" t="s">
        <v>353</v>
      </c>
      <c r="F99" t="s">
        <v>41</v>
      </c>
      <c r="G99" t="s">
        <v>13</v>
      </c>
      <c r="H99" t="s">
        <v>33</v>
      </c>
    </row>
    <row r="100" spans="1:8" x14ac:dyDescent="0.25">
      <c r="A100" t="s">
        <v>4074</v>
      </c>
      <c r="B100" t="s">
        <v>355</v>
      </c>
      <c r="C100">
        <v>24</v>
      </c>
      <c r="D100" t="s">
        <v>10</v>
      </c>
      <c r="E100" t="s">
        <v>356</v>
      </c>
      <c r="F100" t="s">
        <v>167</v>
      </c>
      <c r="G100" t="s">
        <v>13</v>
      </c>
      <c r="H100" t="s">
        <v>50</v>
      </c>
    </row>
    <row r="101" spans="1:8" x14ac:dyDescent="0.25">
      <c r="A101" t="s">
        <v>4075</v>
      </c>
      <c r="B101" t="s">
        <v>358</v>
      </c>
      <c r="C101">
        <v>35</v>
      </c>
      <c r="D101" t="s">
        <v>10</v>
      </c>
      <c r="E101" t="s">
        <v>359</v>
      </c>
      <c r="F101" t="s">
        <v>241</v>
      </c>
      <c r="G101" t="s">
        <v>13</v>
      </c>
      <c r="H101" t="s">
        <v>33</v>
      </c>
    </row>
    <row r="102" spans="1:8" x14ac:dyDescent="0.25">
      <c r="A102" t="s">
        <v>4076</v>
      </c>
      <c r="B102" t="s">
        <v>361</v>
      </c>
      <c r="C102">
        <v>53</v>
      </c>
      <c r="D102" t="s">
        <v>16</v>
      </c>
      <c r="E102" t="s">
        <v>362</v>
      </c>
      <c r="F102" t="s">
        <v>363</v>
      </c>
      <c r="G102" t="s">
        <v>13</v>
      </c>
      <c r="H102" t="s">
        <v>19</v>
      </c>
    </row>
    <row r="103" spans="1:8" x14ac:dyDescent="0.25">
      <c r="A103" t="s">
        <v>4077</v>
      </c>
      <c r="B103" t="s">
        <v>365</v>
      </c>
      <c r="C103">
        <v>29</v>
      </c>
      <c r="D103" t="s">
        <v>10</v>
      </c>
      <c r="E103" t="s">
        <v>366</v>
      </c>
      <c r="F103" t="s">
        <v>121</v>
      </c>
      <c r="G103" t="s">
        <v>13</v>
      </c>
      <c r="H103" t="s">
        <v>50</v>
      </c>
    </row>
    <row r="104" spans="1:8" x14ac:dyDescent="0.25">
      <c r="A104" t="s">
        <v>4078</v>
      </c>
      <c r="B104" t="s">
        <v>368</v>
      </c>
      <c r="C104">
        <v>34</v>
      </c>
      <c r="D104" t="s">
        <v>16</v>
      </c>
      <c r="E104" t="s">
        <v>369</v>
      </c>
      <c r="F104" t="s">
        <v>54</v>
      </c>
      <c r="G104" t="s">
        <v>13</v>
      </c>
      <c r="H104" t="s">
        <v>28</v>
      </c>
    </row>
    <row r="105" spans="1:8" x14ac:dyDescent="0.25">
      <c r="A105" t="s">
        <v>4079</v>
      </c>
      <c r="B105" t="s">
        <v>371</v>
      </c>
      <c r="C105">
        <v>21</v>
      </c>
      <c r="D105" t="s">
        <v>10</v>
      </c>
      <c r="E105" t="s">
        <v>372</v>
      </c>
      <c r="F105" t="s">
        <v>171</v>
      </c>
      <c r="G105" t="s">
        <v>13</v>
      </c>
      <c r="H105" t="s">
        <v>28</v>
      </c>
    </row>
    <row r="106" spans="1:8" x14ac:dyDescent="0.25">
      <c r="A106" t="s">
        <v>4080</v>
      </c>
      <c r="B106" t="s">
        <v>374</v>
      </c>
      <c r="C106">
        <v>64</v>
      </c>
      <c r="D106" t="s">
        <v>10</v>
      </c>
      <c r="E106" t="s">
        <v>375</v>
      </c>
      <c r="F106" t="s">
        <v>84</v>
      </c>
      <c r="G106" t="s">
        <v>13</v>
      </c>
      <c r="H106" t="s">
        <v>33</v>
      </c>
    </row>
    <row r="107" spans="1:8" x14ac:dyDescent="0.25">
      <c r="A107" t="s">
        <v>4081</v>
      </c>
      <c r="B107" t="s">
        <v>377</v>
      </c>
      <c r="C107">
        <v>50</v>
      </c>
      <c r="D107" t="s">
        <v>16</v>
      </c>
      <c r="E107" t="s">
        <v>378</v>
      </c>
      <c r="F107" t="s">
        <v>254</v>
      </c>
      <c r="G107" t="s">
        <v>13</v>
      </c>
      <c r="H107" t="s">
        <v>50</v>
      </c>
    </row>
    <row r="108" spans="1:8" x14ac:dyDescent="0.25">
      <c r="A108" t="s">
        <v>4082</v>
      </c>
      <c r="B108" t="s">
        <v>380</v>
      </c>
      <c r="C108">
        <v>53</v>
      </c>
      <c r="D108" t="s">
        <v>16</v>
      </c>
      <c r="E108" t="s">
        <v>381</v>
      </c>
      <c r="F108" t="s">
        <v>221</v>
      </c>
      <c r="G108" t="s">
        <v>13</v>
      </c>
      <c r="H108" t="s">
        <v>28</v>
      </c>
    </row>
    <row r="109" spans="1:8" x14ac:dyDescent="0.25">
      <c r="A109" t="s">
        <v>4083</v>
      </c>
      <c r="B109" t="s">
        <v>383</v>
      </c>
      <c r="C109">
        <v>62</v>
      </c>
      <c r="D109" t="s">
        <v>16</v>
      </c>
      <c r="E109" t="s">
        <v>384</v>
      </c>
      <c r="F109" t="s">
        <v>18</v>
      </c>
      <c r="G109" t="s">
        <v>13</v>
      </c>
      <c r="H109" t="s">
        <v>19</v>
      </c>
    </row>
    <row r="110" spans="1:8" x14ac:dyDescent="0.25">
      <c r="A110" t="s">
        <v>4084</v>
      </c>
      <c r="B110" t="s">
        <v>386</v>
      </c>
      <c r="C110">
        <v>38</v>
      </c>
      <c r="D110" t="s">
        <v>10</v>
      </c>
      <c r="E110" t="s">
        <v>387</v>
      </c>
      <c r="F110" t="s">
        <v>49</v>
      </c>
      <c r="G110" t="s">
        <v>13</v>
      </c>
      <c r="H110" t="s">
        <v>28</v>
      </c>
    </row>
    <row r="111" spans="1:8" x14ac:dyDescent="0.25">
      <c r="A111" t="s">
        <v>4085</v>
      </c>
      <c r="B111" t="s">
        <v>389</v>
      </c>
      <c r="C111">
        <v>27</v>
      </c>
      <c r="D111" t="s">
        <v>10</v>
      </c>
      <c r="E111" t="s">
        <v>390</v>
      </c>
      <c r="F111" t="s">
        <v>45</v>
      </c>
      <c r="G111" t="s">
        <v>13</v>
      </c>
      <c r="H111" t="s">
        <v>33</v>
      </c>
    </row>
    <row r="112" spans="1:8" x14ac:dyDescent="0.25">
      <c r="A112" t="s">
        <v>4086</v>
      </c>
      <c r="B112" t="s">
        <v>392</v>
      </c>
      <c r="C112">
        <v>40</v>
      </c>
      <c r="D112" t="s">
        <v>16</v>
      </c>
      <c r="E112" t="s">
        <v>393</v>
      </c>
      <c r="F112" t="s">
        <v>144</v>
      </c>
      <c r="G112" t="s">
        <v>13</v>
      </c>
      <c r="H112" t="s">
        <v>50</v>
      </c>
    </row>
    <row r="113" spans="1:8" x14ac:dyDescent="0.25">
      <c r="A113" t="s">
        <v>4087</v>
      </c>
      <c r="B113" t="s">
        <v>395</v>
      </c>
      <c r="C113">
        <v>18</v>
      </c>
      <c r="D113" t="s">
        <v>16</v>
      </c>
      <c r="E113" t="s">
        <v>396</v>
      </c>
      <c r="F113" t="s">
        <v>137</v>
      </c>
      <c r="G113" t="s">
        <v>13</v>
      </c>
      <c r="H113" t="s">
        <v>19</v>
      </c>
    </row>
    <row r="114" spans="1:8" x14ac:dyDescent="0.25">
      <c r="A114" t="s">
        <v>4088</v>
      </c>
      <c r="B114" t="s">
        <v>398</v>
      </c>
      <c r="C114">
        <v>27</v>
      </c>
      <c r="D114" t="s">
        <v>16</v>
      </c>
      <c r="E114" t="s">
        <v>399</v>
      </c>
      <c r="F114" t="s">
        <v>160</v>
      </c>
      <c r="G114" t="s">
        <v>13</v>
      </c>
      <c r="H114" t="s">
        <v>33</v>
      </c>
    </row>
    <row r="115" spans="1:8" x14ac:dyDescent="0.25">
      <c r="A115" t="s">
        <v>4089</v>
      </c>
      <c r="B115" t="s">
        <v>401</v>
      </c>
      <c r="C115">
        <v>51</v>
      </c>
      <c r="D115" t="s">
        <v>10</v>
      </c>
      <c r="E115" t="s">
        <v>402</v>
      </c>
      <c r="F115" t="s">
        <v>237</v>
      </c>
      <c r="G115" t="s">
        <v>13</v>
      </c>
      <c r="H115" t="s">
        <v>50</v>
      </c>
    </row>
    <row r="116" spans="1:8" x14ac:dyDescent="0.25">
      <c r="A116" t="s">
        <v>4090</v>
      </c>
      <c r="B116" t="s">
        <v>404</v>
      </c>
      <c r="C116">
        <v>30</v>
      </c>
      <c r="D116" t="s">
        <v>10</v>
      </c>
      <c r="E116" t="s">
        <v>405</v>
      </c>
      <c r="F116" t="s">
        <v>188</v>
      </c>
      <c r="G116" t="s">
        <v>13</v>
      </c>
      <c r="H116" t="s">
        <v>28</v>
      </c>
    </row>
    <row r="117" spans="1:8" x14ac:dyDescent="0.25">
      <c r="A117" t="s">
        <v>4091</v>
      </c>
      <c r="B117" t="s">
        <v>407</v>
      </c>
      <c r="C117">
        <v>53</v>
      </c>
      <c r="D117" t="s">
        <v>16</v>
      </c>
      <c r="E117" t="s">
        <v>408</v>
      </c>
      <c r="F117" t="s">
        <v>18</v>
      </c>
      <c r="G117" t="s">
        <v>13</v>
      </c>
      <c r="H117" t="s">
        <v>19</v>
      </c>
    </row>
    <row r="118" spans="1:8" x14ac:dyDescent="0.25">
      <c r="A118" t="s">
        <v>4092</v>
      </c>
      <c r="B118" t="s">
        <v>410</v>
      </c>
      <c r="C118">
        <v>18</v>
      </c>
      <c r="D118" t="s">
        <v>16</v>
      </c>
      <c r="E118" t="s">
        <v>411</v>
      </c>
      <c r="F118" t="s">
        <v>221</v>
      </c>
      <c r="G118" t="s">
        <v>13</v>
      </c>
      <c r="H118" t="s">
        <v>19</v>
      </c>
    </row>
    <row r="119" spans="1:8" x14ac:dyDescent="0.25">
      <c r="A119" t="s">
        <v>4093</v>
      </c>
      <c r="B119" t="s">
        <v>413</v>
      </c>
      <c r="C119">
        <v>21</v>
      </c>
      <c r="D119" t="s">
        <v>16</v>
      </c>
      <c r="E119" t="s">
        <v>414</v>
      </c>
      <c r="F119" t="s">
        <v>77</v>
      </c>
      <c r="G119" t="s">
        <v>13</v>
      </c>
      <c r="H119" t="s">
        <v>19</v>
      </c>
    </row>
    <row r="120" spans="1:8" x14ac:dyDescent="0.25">
      <c r="A120" t="s">
        <v>4094</v>
      </c>
      <c r="B120" t="s">
        <v>416</v>
      </c>
      <c r="C120">
        <v>36</v>
      </c>
      <c r="D120" t="s">
        <v>10</v>
      </c>
      <c r="E120" t="s">
        <v>417</v>
      </c>
      <c r="F120" t="s">
        <v>73</v>
      </c>
      <c r="G120" t="s">
        <v>13</v>
      </c>
      <c r="H120" t="s">
        <v>19</v>
      </c>
    </row>
    <row r="121" spans="1:8" x14ac:dyDescent="0.25">
      <c r="A121" t="s">
        <v>4095</v>
      </c>
      <c r="B121" t="s">
        <v>419</v>
      </c>
      <c r="C121">
        <v>40</v>
      </c>
      <c r="D121" t="s">
        <v>10</v>
      </c>
      <c r="E121" t="s">
        <v>420</v>
      </c>
      <c r="F121" t="s">
        <v>241</v>
      </c>
      <c r="G121" t="s">
        <v>13</v>
      </c>
      <c r="H121" t="s">
        <v>28</v>
      </c>
    </row>
    <row r="122" spans="1:8" x14ac:dyDescent="0.25">
      <c r="A122" t="s">
        <v>4096</v>
      </c>
      <c r="B122" t="s">
        <v>422</v>
      </c>
      <c r="C122">
        <v>44</v>
      </c>
      <c r="D122" t="s">
        <v>16</v>
      </c>
      <c r="E122" t="s">
        <v>4097</v>
      </c>
      <c r="F122" t="s">
        <v>54</v>
      </c>
      <c r="G122" t="s">
        <v>13</v>
      </c>
      <c r="H122" t="s">
        <v>19</v>
      </c>
    </row>
    <row r="123" spans="1:8" x14ac:dyDescent="0.25">
      <c r="A123" t="s">
        <v>4098</v>
      </c>
      <c r="B123" t="s">
        <v>425</v>
      </c>
      <c r="C123">
        <v>62</v>
      </c>
      <c r="D123" t="s">
        <v>10</v>
      </c>
      <c r="E123" t="s">
        <v>426</v>
      </c>
      <c r="F123" t="s">
        <v>103</v>
      </c>
      <c r="G123" t="s">
        <v>13</v>
      </c>
      <c r="H123" t="s">
        <v>19</v>
      </c>
    </row>
    <row r="124" spans="1:8" x14ac:dyDescent="0.25">
      <c r="A124" t="s">
        <v>4099</v>
      </c>
      <c r="B124" t="s">
        <v>428</v>
      </c>
      <c r="C124">
        <v>50</v>
      </c>
      <c r="D124" t="s">
        <v>10</v>
      </c>
      <c r="E124" t="s">
        <v>429</v>
      </c>
      <c r="F124" t="s">
        <v>12</v>
      </c>
      <c r="G124" t="s">
        <v>13</v>
      </c>
      <c r="H124" t="s">
        <v>19</v>
      </c>
    </row>
    <row r="125" spans="1:8" x14ac:dyDescent="0.25">
      <c r="A125" t="s">
        <v>4100</v>
      </c>
      <c r="B125" t="s">
        <v>431</v>
      </c>
      <c r="C125">
        <v>40</v>
      </c>
      <c r="D125" t="s">
        <v>10</v>
      </c>
      <c r="E125" t="s">
        <v>432</v>
      </c>
      <c r="F125" t="s">
        <v>271</v>
      </c>
      <c r="G125" t="s">
        <v>13</v>
      </c>
      <c r="H125" t="s">
        <v>33</v>
      </c>
    </row>
    <row r="126" spans="1:8" x14ac:dyDescent="0.25">
      <c r="A126" t="s">
        <v>4101</v>
      </c>
      <c r="B126" t="s">
        <v>434</v>
      </c>
      <c r="C126">
        <v>26</v>
      </c>
      <c r="D126" t="s">
        <v>10</v>
      </c>
      <c r="E126" t="s">
        <v>435</v>
      </c>
      <c r="F126" t="s">
        <v>198</v>
      </c>
      <c r="G126" t="s">
        <v>13</v>
      </c>
      <c r="H126" t="s">
        <v>28</v>
      </c>
    </row>
    <row r="127" spans="1:8" x14ac:dyDescent="0.25">
      <c r="A127" t="s">
        <v>4102</v>
      </c>
      <c r="B127" t="s">
        <v>437</v>
      </c>
      <c r="C127">
        <v>64</v>
      </c>
      <c r="D127" t="s">
        <v>16</v>
      </c>
      <c r="E127" t="s">
        <v>438</v>
      </c>
      <c r="F127" t="s">
        <v>439</v>
      </c>
      <c r="G127" t="s">
        <v>13</v>
      </c>
      <c r="H127" t="s">
        <v>19</v>
      </c>
    </row>
    <row r="128" spans="1:8" x14ac:dyDescent="0.25">
      <c r="A128" t="s">
        <v>4103</v>
      </c>
      <c r="B128" t="s">
        <v>441</v>
      </c>
      <c r="C128">
        <v>62</v>
      </c>
      <c r="D128" t="s">
        <v>16</v>
      </c>
      <c r="E128" t="s">
        <v>442</v>
      </c>
      <c r="F128" t="s">
        <v>137</v>
      </c>
      <c r="G128" t="s">
        <v>13</v>
      </c>
      <c r="H128" t="s">
        <v>50</v>
      </c>
    </row>
    <row r="129" spans="1:8" x14ac:dyDescent="0.25">
      <c r="A129" t="s">
        <v>4104</v>
      </c>
      <c r="B129" t="s">
        <v>444</v>
      </c>
      <c r="C129">
        <v>39</v>
      </c>
      <c r="D129" t="s">
        <v>10</v>
      </c>
      <c r="E129" t="s">
        <v>445</v>
      </c>
      <c r="F129" t="s">
        <v>175</v>
      </c>
      <c r="G129" t="s">
        <v>13</v>
      </c>
      <c r="H129" t="s">
        <v>19</v>
      </c>
    </row>
    <row r="130" spans="1:8" x14ac:dyDescent="0.25">
      <c r="A130" t="s">
        <v>4105</v>
      </c>
      <c r="B130" t="s">
        <v>447</v>
      </c>
      <c r="C130">
        <v>45</v>
      </c>
      <c r="D130" t="s">
        <v>10</v>
      </c>
      <c r="E130" t="s">
        <v>448</v>
      </c>
      <c r="F130" t="s">
        <v>295</v>
      </c>
      <c r="G130" t="s">
        <v>13</v>
      </c>
      <c r="H130" t="s">
        <v>33</v>
      </c>
    </row>
    <row r="131" spans="1:8" x14ac:dyDescent="0.25">
      <c r="A131" t="s">
        <v>4106</v>
      </c>
      <c r="B131" t="s">
        <v>450</v>
      </c>
      <c r="C131">
        <v>43</v>
      </c>
      <c r="D131" t="s">
        <v>16</v>
      </c>
      <c r="E131" t="s">
        <v>451</v>
      </c>
      <c r="F131" t="s">
        <v>41</v>
      </c>
      <c r="G131" t="s">
        <v>13</v>
      </c>
      <c r="H131" t="s">
        <v>33</v>
      </c>
    </row>
    <row r="132" spans="1:8" x14ac:dyDescent="0.25">
      <c r="A132" t="s">
        <v>4107</v>
      </c>
      <c r="B132" t="s">
        <v>453</v>
      </c>
      <c r="C132">
        <v>29</v>
      </c>
      <c r="D132" t="s">
        <v>10</v>
      </c>
      <c r="E132" t="s">
        <v>4108</v>
      </c>
      <c r="F132" t="s">
        <v>171</v>
      </c>
      <c r="G132" t="s">
        <v>13</v>
      </c>
      <c r="H132" t="s">
        <v>19</v>
      </c>
    </row>
    <row r="133" spans="1:8" x14ac:dyDescent="0.25">
      <c r="A133" t="s">
        <v>4109</v>
      </c>
      <c r="B133" t="s">
        <v>457</v>
      </c>
      <c r="C133">
        <v>34</v>
      </c>
      <c r="D133" t="s">
        <v>16</v>
      </c>
      <c r="E133" t="s">
        <v>458</v>
      </c>
      <c r="F133" t="s">
        <v>23</v>
      </c>
      <c r="G133" t="s">
        <v>13</v>
      </c>
      <c r="H133" t="s">
        <v>28</v>
      </c>
    </row>
    <row r="134" spans="1:8" x14ac:dyDescent="0.25">
      <c r="A134" t="s">
        <v>4110</v>
      </c>
      <c r="B134" t="s">
        <v>460</v>
      </c>
      <c r="C134">
        <v>57</v>
      </c>
      <c r="D134" t="s">
        <v>16</v>
      </c>
      <c r="E134" t="s">
        <v>461</v>
      </c>
      <c r="F134" t="s">
        <v>27</v>
      </c>
      <c r="G134" t="s">
        <v>13</v>
      </c>
      <c r="H134" t="s">
        <v>50</v>
      </c>
    </row>
    <row r="135" spans="1:8" x14ac:dyDescent="0.25">
      <c r="A135" t="s">
        <v>4111</v>
      </c>
      <c r="B135" t="s">
        <v>463</v>
      </c>
      <c r="C135">
        <v>62</v>
      </c>
      <c r="D135" t="s">
        <v>16</v>
      </c>
      <c r="E135" t="s">
        <v>464</v>
      </c>
      <c r="F135" t="s">
        <v>254</v>
      </c>
      <c r="G135" t="s">
        <v>13</v>
      </c>
      <c r="H135" t="s">
        <v>28</v>
      </c>
    </row>
    <row r="136" spans="1:8" x14ac:dyDescent="0.25">
      <c r="A136" t="s">
        <v>4112</v>
      </c>
      <c r="B136" t="s">
        <v>466</v>
      </c>
      <c r="C136">
        <v>54</v>
      </c>
      <c r="D136" t="s">
        <v>10</v>
      </c>
      <c r="E136" t="s">
        <v>467</v>
      </c>
      <c r="F136" t="s">
        <v>77</v>
      </c>
      <c r="G136" t="s">
        <v>13</v>
      </c>
      <c r="H136" t="s">
        <v>50</v>
      </c>
    </row>
    <row r="137" spans="1:8" x14ac:dyDescent="0.25">
      <c r="A137" t="s">
        <v>4113</v>
      </c>
      <c r="B137" t="s">
        <v>469</v>
      </c>
      <c r="C137">
        <v>33</v>
      </c>
      <c r="D137" t="s">
        <v>16</v>
      </c>
      <c r="E137" t="s">
        <v>470</v>
      </c>
      <c r="F137" t="s">
        <v>160</v>
      </c>
      <c r="G137" t="s">
        <v>13</v>
      </c>
      <c r="H137" t="s">
        <v>19</v>
      </c>
    </row>
    <row r="138" spans="1:8" x14ac:dyDescent="0.25">
      <c r="A138" t="s">
        <v>4114</v>
      </c>
      <c r="B138" t="s">
        <v>472</v>
      </c>
      <c r="C138">
        <v>29</v>
      </c>
      <c r="D138" t="s">
        <v>10</v>
      </c>
      <c r="E138" t="s">
        <v>473</v>
      </c>
      <c r="F138" t="s">
        <v>73</v>
      </c>
      <c r="G138" t="s">
        <v>13</v>
      </c>
      <c r="H138" t="s">
        <v>33</v>
      </c>
    </row>
    <row r="139" spans="1:8" x14ac:dyDescent="0.25">
      <c r="A139" t="s">
        <v>4115</v>
      </c>
      <c r="B139" t="s">
        <v>475</v>
      </c>
      <c r="C139">
        <v>55</v>
      </c>
      <c r="D139" t="s">
        <v>16</v>
      </c>
      <c r="E139" t="s">
        <v>476</v>
      </c>
      <c r="F139" t="s">
        <v>27</v>
      </c>
      <c r="G139" t="s">
        <v>13</v>
      </c>
      <c r="H139" t="s">
        <v>19</v>
      </c>
    </row>
    <row r="140" spans="1:8" x14ac:dyDescent="0.25">
      <c r="A140" t="s">
        <v>4116</v>
      </c>
      <c r="B140" t="s">
        <v>478</v>
      </c>
      <c r="C140">
        <v>43</v>
      </c>
      <c r="D140" t="s">
        <v>10</v>
      </c>
      <c r="E140" t="s">
        <v>399</v>
      </c>
      <c r="F140" t="s">
        <v>291</v>
      </c>
      <c r="G140" t="s">
        <v>13</v>
      </c>
      <c r="H140" t="s">
        <v>50</v>
      </c>
    </row>
    <row r="141" spans="1:8" x14ac:dyDescent="0.25">
      <c r="A141" t="s">
        <v>4117</v>
      </c>
      <c r="B141" t="s">
        <v>480</v>
      </c>
      <c r="C141">
        <v>32</v>
      </c>
      <c r="D141" t="s">
        <v>10</v>
      </c>
      <c r="E141" t="s">
        <v>481</v>
      </c>
      <c r="F141" t="s">
        <v>121</v>
      </c>
      <c r="G141" t="s">
        <v>13</v>
      </c>
      <c r="H141" t="s">
        <v>28</v>
      </c>
    </row>
    <row r="142" spans="1:8" x14ac:dyDescent="0.25">
      <c r="A142" t="s">
        <v>4118</v>
      </c>
      <c r="B142" t="s">
        <v>483</v>
      </c>
      <c r="C142">
        <v>63</v>
      </c>
      <c r="D142" t="s">
        <v>16</v>
      </c>
      <c r="E142" t="s">
        <v>484</v>
      </c>
      <c r="F142" t="s">
        <v>54</v>
      </c>
      <c r="G142" t="s">
        <v>13</v>
      </c>
      <c r="H142" t="s">
        <v>50</v>
      </c>
    </row>
    <row r="143" spans="1:8" x14ac:dyDescent="0.25">
      <c r="A143" t="s">
        <v>4119</v>
      </c>
      <c r="B143" t="s">
        <v>486</v>
      </c>
      <c r="C143">
        <v>30</v>
      </c>
      <c r="D143" t="s">
        <v>10</v>
      </c>
      <c r="E143" t="s">
        <v>487</v>
      </c>
      <c r="F143" t="s">
        <v>32</v>
      </c>
      <c r="G143" t="s">
        <v>13</v>
      </c>
      <c r="H143" t="s">
        <v>28</v>
      </c>
    </row>
    <row r="144" spans="1:8" x14ac:dyDescent="0.25">
      <c r="A144" t="s">
        <v>4120</v>
      </c>
      <c r="B144" t="s">
        <v>489</v>
      </c>
      <c r="C144">
        <v>37</v>
      </c>
      <c r="D144" t="s">
        <v>10</v>
      </c>
      <c r="E144" t="s">
        <v>490</v>
      </c>
      <c r="F144" t="s">
        <v>69</v>
      </c>
      <c r="G144" t="s">
        <v>13</v>
      </c>
      <c r="H144" t="s">
        <v>28</v>
      </c>
    </row>
    <row r="145" spans="1:8" x14ac:dyDescent="0.25">
      <c r="A145" t="s">
        <v>4121</v>
      </c>
      <c r="B145" t="s">
        <v>492</v>
      </c>
      <c r="C145">
        <v>46</v>
      </c>
      <c r="D145" t="s">
        <v>10</v>
      </c>
      <c r="E145" t="s">
        <v>493</v>
      </c>
      <c r="F145" t="s">
        <v>23</v>
      </c>
      <c r="G145" t="s">
        <v>13</v>
      </c>
      <c r="H145" t="s">
        <v>28</v>
      </c>
    </row>
    <row r="146" spans="1:8" x14ac:dyDescent="0.25">
      <c r="A146" t="s">
        <v>4122</v>
      </c>
      <c r="B146" t="s">
        <v>495</v>
      </c>
      <c r="C146">
        <v>62</v>
      </c>
      <c r="D146" t="s">
        <v>16</v>
      </c>
      <c r="E146" t="s">
        <v>496</v>
      </c>
      <c r="F146" t="s">
        <v>188</v>
      </c>
      <c r="G146" t="s">
        <v>13</v>
      </c>
      <c r="H146" t="s">
        <v>28</v>
      </c>
    </row>
    <row r="147" spans="1:8" x14ac:dyDescent="0.25">
      <c r="A147" t="s">
        <v>4123</v>
      </c>
      <c r="B147" t="s">
        <v>498</v>
      </c>
      <c r="C147">
        <v>46</v>
      </c>
      <c r="D147" t="s">
        <v>10</v>
      </c>
      <c r="E147" t="s">
        <v>499</v>
      </c>
      <c r="F147" t="s">
        <v>258</v>
      </c>
      <c r="G147" t="s">
        <v>13</v>
      </c>
      <c r="H147" t="s">
        <v>19</v>
      </c>
    </row>
    <row r="148" spans="1:8" x14ac:dyDescent="0.25">
      <c r="A148" t="s">
        <v>4124</v>
      </c>
      <c r="B148" t="s">
        <v>501</v>
      </c>
      <c r="C148">
        <v>32</v>
      </c>
      <c r="D148" t="s">
        <v>16</v>
      </c>
      <c r="E148" t="s">
        <v>502</v>
      </c>
      <c r="F148" t="s">
        <v>321</v>
      </c>
      <c r="G148" t="s">
        <v>13</v>
      </c>
      <c r="H148" t="s">
        <v>50</v>
      </c>
    </row>
    <row r="149" spans="1:8" x14ac:dyDescent="0.25">
      <c r="A149" t="s">
        <v>4125</v>
      </c>
      <c r="B149" t="s">
        <v>504</v>
      </c>
      <c r="C149">
        <v>49</v>
      </c>
      <c r="D149" t="s">
        <v>16</v>
      </c>
      <c r="E149" t="s">
        <v>505</v>
      </c>
      <c r="F149" t="s">
        <v>167</v>
      </c>
      <c r="G149" t="s">
        <v>13</v>
      </c>
      <c r="H149" t="s">
        <v>19</v>
      </c>
    </row>
    <row r="150" spans="1:8" x14ac:dyDescent="0.25">
      <c r="A150" t="s">
        <v>4126</v>
      </c>
      <c r="B150" t="s">
        <v>507</v>
      </c>
      <c r="C150">
        <v>42</v>
      </c>
      <c r="D150" t="s">
        <v>16</v>
      </c>
      <c r="E150" t="s">
        <v>508</v>
      </c>
      <c r="F150" t="s">
        <v>328</v>
      </c>
      <c r="G150" t="s">
        <v>13</v>
      </c>
      <c r="H150" t="s">
        <v>28</v>
      </c>
    </row>
    <row r="151" spans="1:8" x14ac:dyDescent="0.25">
      <c r="A151" t="s">
        <v>4127</v>
      </c>
      <c r="B151" t="s">
        <v>510</v>
      </c>
      <c r="C151">
        <v>33</v>
      </c>
      <c r="D151" t="s">
        <v>10</v>
      </c>
      <c r="E151" t="s">
        <v>511</v>
      </c>
      <c r="F151" t="s">
        <v>254</v>
      </c>
      <c r="G151" t="s">
        <v>13</v>
      </c>
      <c r="H151" t="s">
        <v>19</v>
      </c>
    </row>
    <row r="152" spans="1:8" x14ac:dyDescent="0.25">
      <c r="A152" t="s">
        <v>4128</v>
      </c>
      <c r="B152" t="s">
        <v>513</v>
      </c>
      <c r="C152">
        <v>24</v>
      </c>
      <c r="D152" t="s">
        <v>10</v>
      </c>
      <c r="E152" t="s">
        <v>514</v>
      </c>
      <c r="F152" t="s">
        <v>317</v>
      </c>
      <c r="G152" t="s">
        <v>13</v>
      </c>
      <c r="H152" t="s">
        <v>50</v>
      </c>
    </row>
    <row r="153" spans="1:8" x14ac:dyDescent="0.25">
      <c r="A153" t="s">
        <v>4129</v>
      </c>
      <c r="B153" t="s">
        <v>516</v>
      </c>
      <c r="C153">
        <v>25</v>
      </c>
      <c r="D153" t="s">
        <v>16</v>
      </c>
      <c r="E153" t="s">
        <v>517</v>
      </c>
      <c r="F153" t="s">
        <v>37</v>
      </c>
      <c r="G153" t="s">
        <v>13</v>
      </c>
      <c r="H153" t="s">
        <v>50</v>
      </c>
    </row>
    <row r="154" spans="1:8" x14ac:dyDescent="0.25">
      <c r="A154" t="s">
        <v>4130</v>
      </c>
      <c r="B154" t="s">
        <v>519</v>
      </c>
      <c r="C154">
        <v>41</v>
      </c>
      <c r="D154" t="s">
        <v>16</v>
      </c>
      <c r="E154" t="s">
        <v>520</v>
      </c>
      <c r="F154" t="s">
        <v>117</v>
      </c>
      <c r="G154" t="s">
        <v>13</v>
      </c>
      <c r="H154" t="s">
        <v>19</v>
      </c>
    </row>
    <row r="155" spans="1:8" x14ac:dyDescent="0.25">
      <c r="A155" t="s">
        <v>4131</v>
      </c>
      <c r="B155" t="s">
        <v>522</v>
      </c>
      <c r="C155">
        <v>31</v>
      </c>
      <c r="D155" t="s">
        <v>10</v>
      </c>
      <c r="E155" t="s">
        <v>523</v>
      </c>
      <c r="F155" t="s">
        <v>18</v>
      </c>
      <c r="G155" t="s">
        <v>13</v>
      </c>
      <c r="H155" t="s">
        <v>28</v>
      </c>
    </row>
    <row r="156" spans="1:8" x14ac:dyDescent="0.25">
      <c r="A156" t="s">
        <v>4132</v>
      </c>
      <c r="B156" t="s">
        <v>525</v>
      </c>
      <c r="C156">
        <v>35</v>
      </c>
      <c r="D156" t="s">
        <v>16</v>
      </c>
      <c r="E156" t="s">
        <v>526</v>
      </c>
      <c r="F156" t="s">
        <v>175</v>
      </c>
      <c r="G156" t="s">
        <v>13</v>
      </c>
      <c r="H156" t="s">
        <v>50</v>
      </c>
    </row>
    <row r="157" spans="1:8" x14ac:dyDescent="0.25">
      <c r="A157" t="s">
        <v>4133</v>
      </c>
      <c r="B157" t="s">
        <v>528</v>
      </c>
      <c r="C157">
        <v>60</v>
      </c>
      <c r="D157" t="s">
        <v>16</v>
      </c>
      <c r="E157" t="s">
        <v>529</v>
      </c>
      <c r="F157" t="s">
        <v>271</v>
      </c>
      <c r="G157" t="s">
        <v>13</v>
      </c>
      <c r="H157" t="s">
        <v>50</v>
      </c>
    </row>
    <row r="158" spans="1:8" x14ac:dyDescent="0.25">
      <c r="A158" t="s">
        <v>4134</v>
      </c>
      <c r="B158" t="s">
        <v>531</v>
      </c>
      <c r="C158">
        <v>46</v>
      </c>
      <c r="D158" t="s">
        <v>10</v>
      </c>
      <c r="E158" t="s">
        <v>532</v>
      </c>
      <c r="F158" t="s">
        <v>18</v>
      </c>
      <c r="G158" t="s">
        <v>13</v>
      </c>
      <c r="H158" t="s">
        <v>28</v>
      </c>
    </row>
    <row r="159" spans="1:8" x14ac:dyDescent="0.25">
      <c r="A159" t="s">
        <v>4135</v>
      </c>
      <c r="B159" t="s">
        <v>534</v>
      </c>
      <c r="C159">
        <v>59</v>
      </c>
      <c r="D159" t="s">
        <v>10</v>
      </c>
      <c r="E159" t="s">
        <v>535</v>
      </c>
      <c r="F159" t="s">
        <v>18</v>
      </c>
      <c r="G159" t="s">
        <v>13</v>
      </c>
      <c r="H159" t="s">
        <v>19</v>
      </c>
    </row>
    <row r="160" spans="1:8" x14ac:dyDescent="0.25">
      <c r="A160" t="s">
        <v>4136</v>
      </c>
      <c r="B160" t="s">
        <v>537</v>
      </c>
      <c r="C160">
        <v>43</v>
      </c>
      <c r="D160" t="s">
        <v>10</v>
      </c>
      <c r="E160" t="s">
        <v>538</v>
      </c>
      <c r="F160" t="s">
        <v>175</v>
      </c>
      <c r="G160" t="s">
        <v>13</v>
      </c>
      <c r="H160" t="s">
        <v>28</v>
      </c>
    </row>
    <row r="161" spans="1:8" x14ac:dyDescent="0.25">
      <c r="A161" t="s">
        <v>4137</v>
      </c>
      <c r="B161" t="s">
        <v>540</v>
      </c>
      <c r="C161">
        <v>46</v>
      </c>
      <c r="D161" t="s">
        <v>16</v>
      </c>
      <c r="E161" t="s">
        <v>541</v>
      </c>
      <c r="F161" t="s">
        <v>91</v>
      </c>
      <c r="G161" t="s">
        <v>13</v>
      </c>
      <c r="H161" t="s">
        <v>50</v>
      </c>
    </row>
    <row r="162" spans="1:8" x14ac:dyDescent="0.25">
      <c r="A162" t="s">
        <v>4138</v>
      </c>
      <c r="B162" t="s">
        <v>543</v>
      </c>
      <c r="C162">
        <v>41</v>
      </c>
      <c r="D162" t="s">
        <v>16</v>
      </c>
      <c r="E162" t="s">
        <v>544</v>
      </c>
      <c r="F162" t="s">
        <v>12</v>
      </c>
      <c r="G162" t="s">
        <v>13</v>
      </c>
      <c r="H162" t="s">
        <v>19</v>
      </c>
    </row>
    <row r="163" spans="1:8" x14ac:dyDescent="0.25">
      <c r="A163" t="s">
        <v>4139</v>
      </c>
      <c r="B163" t="s">
        <v>546</v>
      </c>
      <c r="C163">
        <v>18</v>
      </c>
      <c r="D163" t="s">
        <v>16</v>
      </c>
      <c r="E163" t="s">
        <v>547</v>
      </c>
      <c r="F163" t="s">
        <v>137</v>
      </c>
      <c r="G163" t="s">
        <v>13</v>
      </c>
      <c r="H163" t="s">
        <v>33</v>
      </c>
    </row>
    <row r="164" spans="1:8" x14ac:dyDescent="0.25">
      <c r="A164" t="s">
        <v>4140</v>
      </c>
      <c r="B164" t="s">
        <v>549</v>
      </c>
      <c r="C164">
        <v>37</v>
      </c>
      <c r="D164" t="s">
        <v>10</v>
      </c>
      <c r="E164" t="s">
        <v>550</v>
      </c>
      <c r="F164" t="s">
        <v>241</v>
      </c>
      <c r="G164" t="s">
        <v>13</v>
      </c>
      <c r="H164" t="s">
        <v>33</v>
      </c>
    </row>
    <row r="165" spans="1:8" x14ac:dyDescent="0.25">
      <c r="A165" t="s">
        <v>4141</v>
      </c>
      <c r="B165" t="s">
        <v>552</v>
      </c>
      <c r="C165">
        <v>21</v>
      </c>
      <c r="D165" t="s">
        <v>10</v>
      </c>
      <c r="E165" t="s">
        <v>553</v>
      </c>
      <c r="F165" t="s">
        <v>198</v>
      </c>
      <c r="G165" t="s">
        <v>13</v>
      </c>
      <c r="H165" t="s">
        <v>28</v>
      </c>
    </row>
    <row r="166" spans="1:8" x14ac:dyDescent="0.25">
      <c r="A166" t="s">
        <v>4142</v>
      </c>
      <c r="B166" t="s">
        <v>555</v>
      </c>
      <c r="C166">
        <v>39</v>
      </c>
      <c r="D166" t="s">
        <v>16</v>
      </c>
      <c r="E166" t="s">
        <v>556</v>
      </c>
      <c r="F166" t="s">
        <v>84</v>
      </c>
      <c r="G166" t="s">
        <v>13</v>
      </c>
      <c r="H166" t="s">
        <v>33</v>
      </c>
    </row>
    <row r="167" spans="1:8" x14ac:dyDescent="0.25">
      <c r="A167" t="s">
        <v>4143</v>
      </c>
      <c r="B167" t="s">
        <v>558</v>
      </c>
      <c r="C167">
        <v>47</v>
      </c>
      <c r="D167" t="s">
        <v>16</v>
      </c>
      <c r="E167" t="s">
        <v>559</v>
      </c>
      <c r="F167" t="s">
        <v>198</v>
      </c>
      <c r="G167" t="s">
        <v>13</v>
      </c>
      <c r="H167" t="s">
        <v>19</v>
      </c>
    </row>
    <row r="168" spans="1:8" x14ac:dyDescent="0.25">
      <c r="A168" t="s">
        <v>4144</v>
      </c>
      <c r="B168" t="s">
        <v>561</v>
      </c>
      <c r="C168">
        <v>25</v>
      </c>
      <c r="D168" t="s">
        <v>16</v>
      </c>
      <c r="E168" t="s">
        <v>562</v>
      </c>
      <c r="F168" t="s">
        <v>160</v>
      </c>
      <c r="G168" t="s">
        <v>13</v>
      </c>
      <c r="H168" t="s">
        <v>33</v>
      </c>
    </row>
    <row r="169" spans="1:8" x14ac:dyDescent="0.25">
      <c r="A169" t="s">
        <v>4145</v>
      </c>
      <c r="B169" t="s">
        <v>564</v>
      </c>
      <c r="C169">
        <v>36</v>
      </c>
      <c r="D169" t="s">
        <v>16</v>
      </c>
      <c r="E169" t="s">
        <v>565</v>
      </c>
      <c r="F169" t="s">
        <v>241</v>
      </c>
      <c r="G169" t="s">
        <v>13</v>
      </c>
      <c r="H169" t="s">
        <v>50</v>
      </c>
    </row>
    <row r="170" spans="1:8" x14ac:dyDescent="0.25">
      <c r="A170" t="s">
        <v>4146</v>
      </c>
      <c r="B170" t="s">
        <v>567</v>
      </c>
      <c r="C170">
        <v>36</v>
      </c>
      <c r="D170" t="s">
        <v>16</v>
      </c>
      <c r="E170" t="s">
        <v>568</v>
      </c>
      <c r="F170" t="s">
        <v>254</v>
      </c>
      <c r="G170" t="s">
        <v>13</v>
      </c>
      <c r="H170" t="s">
        <v>19</v>
      </c>
    </row>
    <row r="171" spans="1:8" x14ac:dyDescent="0.25">
      <c r="A171" t="s">
        <v>4147</v>
      </c>
      <c r="B171" t="s">
        <v>570</v>
      </c>
      <c r="C171">
        <v>64</v>
      </c>
      <c r="D171" t="s">
        <v>10</v>
      </c>
      <c r="E171" t="s">
        <v>571</v>
      </c>
      <c r="F171" t="s">
        <v>49</v>
      </c>
      <c r="G171" t="s">
        <v>13</v>
      </c>
      <c r="H171" t="s">
        <v>28</v>
      </c>
    </row>
    <row r="172" spans="1:8" x14ac:dyDescent="0.25">
      <c r="A172" t="s">
        <v>4148</v>
      </c>
      <c r="B172" t="s">
        <v>4149</v>
      </c>
      <c r="C172">
        <v>18</v>
      </c>
      <c r="D172" t="s">
        <v>10</v>
      </c>
      <c r="E172" t="s">
        <v>574</v>
      </c>
      <c r="F172" t="s">
        <v>117</v>
      </c>
      <c r="G172" t="s">
        <v>13</v>
      </c>
      <c r="H172" t="s">
        <v>50</v>
      </c>
    </row>
    <row r="173" spans="1:8" x14ac:dyDescent="0.25">
      <c r="A173" t="s">
        <v>4150</v>
      </c>
      <c r="B173" t="s">
        <v>576</v>
      </c>
      <c r="C173">
        <v>44</v>
      </c>
      <c r="D173" t="s">
        <v>16</v>
      </c>
      <c r="E173" t="s">
        <v>577</v>
      </c>
      <c r="F173" t="s">
        <v>258</v>
      </c>
      <c r="G173" t="s">
        <v>13</v>
      </c>
      <c r="H173" t="s">
        <v>19</v>
      </c>
    </row>
    <row r="174" spans="1:8" x14ac:dyDescent="0.25">
      <c r="A174" t="s">
        <v>4151</v>
      </c>
      <c r="B174" t="s">
        <v>579</v>
      </c>
      <c r="C174">
        <v>41</v>
      </c>
      <c r="D174" t="s">
        <v>16</v>
      </c>
      <c r="E174" t="s">
        <v>580</v>
      </c>
      <c r="F174" t="s">
        <v>45</v>
      </c>
      <c r="G174" t="s">
        <v>13</v>
      </c>
      <c r="H174" t="s">
        <v>28</v>
      </c>
    </row>
    <row r="175" spans="1:8" x14ac:dyDescent="0.25">
      <c r="A175" t="s">
        <v>4152</v>
      </c>
      <c r="B175" t="s">
        <v>582</v>
      </c>
      <c r="C175">
        <v>41</v>
      </c>
      <c r="D175" t="s">
        <v>16</v>
      </c>
      <c r="E175" t="s">
        <v>402</v>
      </c>
      <c r="F175" t="s">
        <v>271</v>
      </c>
      <c r="G175" t="s">
        <v>13</v>
      </c>
      <c r="H175" t="s">
        <v>19</v>
      </c>
    </row>
    <row r="176" spans="1:8" x14ac:dyDescent="0.25">
      <c r="A176" t="s">
        <v>4153</v>
      </c>
      <c r="B176" t="s">
        <v>585</v>
      </c>
      <c r="C176">
        <v>26</v>
      </c>
      <c r="D176" t="s">
        <v>16</v>
      </c>
      <c r="E176" t="s">
        <v>586</v>
      </c>
      <c r="F176" t="s">
        <v>175</v>
      </c>
      <c r="G176" t="s">
        <v>13</v>
      </c>
      <c r="H176" t="s">
        <v>50</v>
      </c>
    </row>
    <row r="177" spans="1:8" x14ac:dyDescent="0.25">
      <c r="A177" t="s">
        <v>4154</v>
      </c>
      <c r="B177" t="s">
        <v>588</v>
      </c>
      <c r="C177">
        <v>56</v>
      </c>
      <c r="D177" t="s">
        <v>10</v>
      </c>
      <c r="E177" t="s">
        <v>589</v>
      </c>
      <c r="F177" t="s">
        <v>103</v>
      </c>
      <c r="G177" t="s">
        <v>13</v>
      </c>
      <c r="H177" t="s">
        <v>19</v>
      </c>
    </row>
    <row r="178" spans="1:8" x14ac:dyDescent="0.25">
      <c r="A178" t="s">
        <v>4155</v>
      </c>
      <c r="B178" t="s">
        <v>591</v>
      </c>
      <c r="C178">
        <v>48</v>
      </c>
      <c r="D178" t="s">
        <v>10</v>
      </c>
      <c r="E178" t="s">
        <v>592</v>
      </c>
      <c r="F178" t="s">
        <v>175</v>
      </c>
      <c r="G178" t="s">
        <v>13</v>
      </c>
      <c r="H178" t="s">
        <v>33</v>
      </c>
    </row>
    <row r="179" spans="1:8" x14ac:dyDescent="0.25">
      <c r="A179" t="s">
        <v>4156</v>
      </c>
      <c r="B179" t="s">
        <v>594</v>
      </c>
      <c r="C179">
        <v>55</v>
      </c>
      <c r="D179" t="s">
        <v>10</v>
      </c>
      <c r="E179" t="s">
        <v>595</v>
      </c>
      <c r="F179" t="s">
        <v>596</v>
      </c>
      <c r="G179" t="s">
        <v>13</v>
      </c>
      <c r="H179" t="s">
        <v>19</v>
      </c>
    </row>
    <row r="180" spans="1:8" x14ac:dyDescent="0.25">
      <c r="A180" t="s">
        <v>4157</v>
      </c>
      <c r="B180" t="s">
        <v>598</v>
      </c>
      <c r="C180">
        <v>33</v>
      </c>
      <c r="D180" t="s">
        <v>16</v>
      </c>
      <c r="E180" t="s">
        <v>599</v>
      </c>
      <c r="F180" t="s">
        <v>321</v>
      </c>
      <c r="G180" t="s">
        <v>13</v>
      </c>
      <c r="H180" t="s">
        <v>28</v>
      </c>
    </row>
    <row r="181" spans="1:8" x14ac:dyDescent="0.25">
      <c r="A181" t="s">
        <v>4158</v>
      </c>
      <c r="B181" t="s">
        <v>601</v>
      </c>
      <c r="C181">
        <v>43</v>
      </c>
      <c r="D181" t="s">
        <v>16</v>
      </c>
      <c r="E181" t="s">
        <v>602</v>
      </c>
      <c r="F181" t="s">
        <v>121</v>
      </c>
      <c r="G181" t="s">
        <v>13</v>
      </c>
      <c r="H181" t="s">
        <v>33</v>
      </c>
    </row>
    <row r="182" spans="1:8" x14ac:dyDescent="0.25">
      <c r="A182" t="s">
        <v>4159</v>
      </c>
      <c r="B182" t="s">
        <v>604</v>
      </c>
      <c r="C182">
        <v>38</v>
      </c>
      <c r="D182" t="s">
        <v>10</v>
      </c>
      <c r="E182" t="s">
        <v>605</v>
      </c>
      <c r="F182" t="s">
        <v>439</v>
      </c>
      <c r="G182" t="s">
        <v>13</v>
      </c>
      <c r="H182" t="s">
        <v>28</v>
      </c>
    </row>
    <row r="183" spans="1:8" x14ac:dyDescent="0.25">
      <c r="A183" t="s">
        <v>4160</v>
      </c>
      <c r="B183" t="s">
        <v>607</v>
      </c>
      <c r="C183">
        <v>60</v>
      </c>
      <c r="D183" t="s">
        <v>10</v>
      </c>
      <c r="E183" t="s">
        <v>608</v>
      </c>
      <c r="F183" t="s">
        <v>61</v>
      </c>
      <c r="G183" t="s">
        <v>13</v>
      </c>
      <c r="H183" t="s">
        <v>28</v>
      </c>
    </row>
    <row r="184" spans="1:8" x14ac:dyDescent="0.25">
      <c r="A184" t="s">
        <v>4161</v>
      </c>
      <c r="B184" t="s">
        <v>610</v>
      </c>
      <c r="C184">
        <v>23</v>
      </c>
      <c r="D184" t="s">
        <v>16</v>
      </c>
      <c r="E184" t="s">
        <v>611</v>
      </c>
      <c r="F184" t="s">
        <v>99</v>
      </c>
      <c r="G184" t="s">
        <v>13</v>
      </c>
      <c r="H184" t="s">
        <v>33</v>
      </c>
    </row>
    <row r="185" spans="1:8" x14ac:dyDescent="0.25">
      <c r="A185" t="s">
        <v>4162</v>
      </c>
      <c r="B185" t="s">
        <v>613</v>
      </c>
      <c r="C185">
        <v>18</v>
      </c>
      <c r="D185" t="s">
        <v>10</v>
      </c>
      <c r="E185" t="s">
        <v>614</v>
      </c>
      <c r="F185" t="s">
        <v>61</v>
      </c>
      <c r="G185" t="s">
        <v>13</v>
      </c>
      <c r="H185" t="s">
        <v>19</v>
      </c>
    </row>
    <row r="186" spans="1:8" x14ac:dyDescent="0.25">
      <c r="A186" t="s">
        <v>4163</v>
      </c>
      <c r="B186" t="s">
        <v>616</v>
      </c>
      <c r="C186">
        <v>46</v>
      </c>
      <c r="D186" t="s">
        <v>16</v>
      </c>
      <c r="E186" t="s">
        <v>617</v>
      </c>
      <c r="F186" t="s">
        <v>18</v>
      </c>
      <c r="G186" t="s">
        <v>13</v>
      </c>
      <c r="H186" t="s">
        <v>33</v>
      </c>
    </row>
    <row r="187" spans="1:8" x14ac:dyDescent="0.25">
      <c r="A187" t="s">
        <v>4164</v>
      </c>
      <c r="B187" t="s">
        <v>619</v>
      </c>
      <c r="C187">
        <v>54</v>
      </c>
      <c r="D187" t="s">
        <v>16</v>
      </c>
      <c r="E187" t="s">
        <v>620</v>
      </c>
      <c r="F187" t="s">
        <v>91</v>
      </c>
      <c r="G187" t="s">
        <v>13</v>
      </c>
      <c r="H187" t="s">
        <v>19</v>
      </c>
    </row>
    <row r="188" spans="1:8" x14ac:dyDescent="0.25">
      <c r="A188" t="s">
        <v>4165</v>
      </c>
      <c r="B188" t="s">
        <v>622</v>
      </c>
      <c r="C188">
        <v>53</v>
      </c>
      <c r="D188" t="s">
        <v>10</v>
      </c>
      <c r="E188" t="s">
        <v>623</v>
      </c>
      <c r="F188" t="s">
        <v>117</v>
      </c>
      <c r="G188" t="s">
        <v>13</v>
      </c>
      <c r="H188" t="s">
        <v>33</v>
      </c>
    </row>
    <row r="189" spans="1:8" x14ac:dyDescent="0.25">
      <c r="A189" t="s">
        <v>4166</v>
      </c>
      <c r="B189" t="s">
        <v>625</v>
      </c>
      <c r="C189">
        <v>60</v>
      </c>
      <c r="D189" t="s">
        <v>16</v>
      </c>
      <c r="E189" t="s">
        <v>626</v>
      </c>
      <c r="F189" t="s">
        <v>23</v>
      </c>
      <c r="G189" t="s">
        <v>13</v>
      </c>
      <c r="H189" t="s">
        <v>19</v>
      </c>
    </row>
    <row r="190" spans="1:8" x14ac:dyDescent="0.25">
      <c r="A190" t="s">
        <v>4167</v>
      </c>
      <c r="B190" t="s">
        <v>628</v>
      </c>
      <c r="C190">
        <v>42</v>
      </c>
      <c r="D190" t="s">
        <v>10</v>
      </c>
      <c r="E190" t="s">
        <v>629</v>
      </c>
      <c r="F190" t="s">
        <v>237</v>
      </c>
      <c r="G190" t="s">
        <v>13</v>
      </c>
      <c r="H190" t="s">
        <v>33</v>
      </c>
    </row>
    <row r="191" spans="1:8" x14ac:dyDescent="0.25">
      <c r="A191" t="s">
        <v>4168</v>
      </c>
      <c r="B191" t="s">
        <v>631</v>
      </c>
      <c r="C191">
        <v>29</v>
      </c>
      <c r="D191" t="s">
        <v>10</v>
      </c>
      <c r="E191" t="s">
        <v>632</v>
      </c>
      <c r="F191" t="s">
        <v>596</v>
      </c>
      <c r="G191" t="s">
        <v>13</v>
      </c>
      <c r="H191" t="s">
        <v>50</v>
      </c>
    </row>
    <row r="192" spans="1:8" x14ac:dyDescent="0.25">
      <c r="A192" t="s">
        <v>4169</v>
      </c>
      <c r="B192" t="s">
        <v>634</v>
      </c>
      <c r="C192">
        <v>21</v>
      </c>
      <c r="D192" t="s">
        <v>10</v>
      </c>
      <c r="E192" t="s">
        <v>635</v>
      </c>
      <c r="F192" t="s">
        <v>61</v>
      </c>
      <c r="G192" t="s">
        <v>13</v>
      </c>
      <c r="H192" t="s">
        <v>28</v>
      </c>
    </row>
    <row r="193" spans="1:8" x14ac:dyDescent="0.25">
      <c r="A193" t="s">
        <v>4170</v>
      </c>
      <c r="B193" t="s">
        <v>637</v>
      </c>
      <c r="C193">
        <v>29</v>
      </c>
      <c r="D193" t="s">
        <v>16</v>
      </c>
      <c r="E193" t="s">
        <v>638</v>
      </c>
      <c r="F193" t="s">
        <v>27</v>
      </c>
      <c r="G193" t="s">
        <v>13</v>
      </c>
      <c r="H193" t="s">
        <v>28</v>
      </c>
    </row>
    <row r="194" spans="1:8" x14ac:dyDescent="0.25">
      <c r="A194" t="s">
        <v>4171</v>
      </c>
      <c r="B194" t="s">
        <v>640</v>
      </c>
      <c r="C194">
        <v>26</v>
      </c>
      <c r="D194" t="s">
        <v>10</v>
      </c>
      <c r="E194" t="s">
        <v>641</v>
      </c>
      <c r="F194" t="s">
        <v>110</v>
      </c>
      <c r="G194" t="s">
        <v>13</v>
      </c>
      <c r="H194" t="s">
        <v>50</v>
      </c>
    </row>
    <row r="195" spans="1:8" x14ac:dyDescent="0.25">
      <c r="A195" t="s">
        <v>4172</v>
      </c>
      <c r="B195" t="s">
        <v>643</v>
      </c>
      <c r="C195">
        <v>38</v>
      </c>
      <c r="D195" t="s">
        <v>10</v>
      </c>
      <c r="E195" t="s">
        <v>644</v>
      </c>
      <c r="F195" t="s">
        <v>84</v>
      </c>
      <c r="G195" t="s">
        <v>13</v>
      </c>
      <c r="H195" t="s">
        <v>50</v>
      </c>
    </row>
    <row r="196" spans="1:8" x14ac:dyDescent="0.25">
      <c r="A196" t="s">
        <v>4173</v>
      </c>
      <c r="B196" t="s">
        <v>646</v>
      </c>
      <c r="C196">
        <v>46</v>
      </c>
      <c r="D196" t="s">
        <v>10</v>
      </c>
      <c r="E196" t="s">
        <v>647</v>
      </c>
      <c r="F196" t="s">
        <v>54</v>
      </c>
      <c r="G196" t="s">
        <v>13</v>
      </c>
      <c r="H196" t="s">
        <v>50</v>
      </c>
    </row>
    <row r="197" spans="1:8" x14ac:dyDescent="0.25">
      <c r="A197" t="s">
        <v>4174</v>
      </c>
      <c r="B197" t="s">
        <v>649</v>
      </c>
      <c r="C197">
        <v>60</v>
      </c>
      <c r="D197" t="s">
        <v>10</v>
      </c>
      <c r="E197" t="s">
        <v>650</v>
      </c>
      <c r="F197" t="s">
        <v>137</v>
      </c>
      <c r="G197" t="s">
        <v>13</v>
      </c>
      <c r="H197" t="s">
        <v>33</v>
      </c>
    </row>
    <row r="198" spans="1:8" x14ac:dyDescent="0.25">
      <c r="A198" t="s">
        <v>4175</v>
      </c>
      <c r="B198" t="s">
        <v>652</v>
      </c>
      <c r="C198">
        <v>18</v>
      </c>
      <c r="D198" t="s">
        <v>16</v>
      </c>
      <c r="E198" t="s">
        <v>653</v>
      </c>
      <c r="F198" t="s">
        <v>167</v>
      </c>
      <c r="G198" t="s">
        <v>13</v>
      </c>
      <c r="H198" t="s">
        <v>19</v>
      </c>
    </row>
    <row r="199" spans="1:8" x14ac:dyDescent="0.25">
      <c r="A199" t="s">
        <v>4176</v>
      </c>
      <c r="B199" t="s">
        <v>655</v>
      </c>
      <c r="C199">
        <v>45</v>
      </c>
      <c r="D199" t="s">
        <v>16</v>
      </c>
      <c r="E199" t="s">
        <v>211</v>
      </c>
      <c r="F199" t="s">
        <v>205</v>
      </c>
      <c r="G199" t="s">
        <v>13</v>
      </c>
      <c r="H199" t="s">
        <v>19</v>
      </c>
    </row>
    <row r="200" spans="1:8" x14ac:dyDescent="0.25">
      <c r="A200" t="s">
        <v>4177</v>
      </c>
      <c r="B200" t="s">
        <v>657</v>
      </c>
      <c r="C200">
        <v>54</v>
      </c>
      <c r="D200" t="s">
        <v>10</v>
      </c>
      <c r="E200" t="s">
        <v>658</v>
      </c>
      <c r="F200" t="s">
        <v>175</v>
      </c>
      <c r="G200" t="s">
        <v>13</v>
      </c>
      <c r="H200" t="s">
        <v>28</v>
      </c>
    </row>
    <row r="201" spans="1:8" x14ac:dyDescent="0.25">
      <c r="A201" t="s">
        <v>4178</v>
      </c>
      <c r="B201" t="s">
        <v>660</v>
      </c>
      <c r="C201">
        <v>46</v>
      </c>
      <c r="D201" t="s">
        <v>10</v>
      </c>
      <c r="E201" t="s">
        <v>661</v>
      </c>
      <c r="F201" t="s">
        <v>241</v>
      </c>
      <c r="G201" t="s">
        <v>13</v>
      </c>
      <c r="H201" t="s">
        <v>28</v>
      </c>
    </row>
    <row r="202" spans="1:8" x14ac:dyDescent="0.25">
      <c r="A202" t="s">
        <v>4179</v>
      </c>
      <c r="B202" t="s">
        <v>663</v>
      </c>
      <c r="C202">
        <v>30</v>
      </c>
      <c r="D202" t="s">
        <v>10</v>
      </c>
      <c r="E202" t="s">
        <v>664</v>
      </c>
      <c r="F202" t="s">
        <v>439</v>
      </c>
      <c r="G202" t="s">
        <v>13</v>
      </c>
      <c r="H202" t="s">
        <v>19</v>
      </c>
    </row>
    <row r="203" spans="1:8" x14ac:dyDescent="0.25">
      <c r="A203" t="s">
        <v>4180</v>
      </c>
      <c r="B203" t="s">
        <v>666</v>
      </c>
      <c r="C203">
        <v>25</v>
      </c>
      <c r="D203" t="s">
        <v>16</v>
      </c>
      <c r="E203" t="s">
        <v>667</v>
      </c>
      <c r="F203" t="s">
        <v>160</v>
      </c>
      <c r="G203" t="s">
        <v>13</v>
      </c>
      <c r="H203" t="s">
        <v>28</v>
      </c>
    </row>
    <row r="204" spans="1:8" x14ac:dyDescent="0.25">
      <c r="A204" t="s">
        <v>4181</v>
      </c>
      <c r="B204" t="s">
        <v>669</v>
      </c>
      <c r="C204">
        <v>37</v>
      </c>
      <c r="D204" t="s">
        <v>16</v>
      </c>
      <c r="E204" t="s">
        <v>670</v>
      </c>
      <c r="F204" t="s">
        <v>65</v>
      </c>
      <c r="G204" t="s">
        <v>13</v>
      </c>
      <c r="H204" t="s">
        <v>19</v>
      </c>
    </row>
    <row r="205" spans="1:8" x14ac:dyDescent="0.25">
      <c r="A205" t="s">
        <v>4182</v>
      </c>
      <c r="B205" t="s">
        <v>672</v>
      </c>
      <c r="C205">
        <v>47</v>
      </c>
      <c r="D205" t="s">
        <v>10</v>
      </c>
      <c r="E205" t="s">
        <v>673</v>
      </c>
      <c r="F205" t="s">
        <v>271</v>
      </c>
      <c r="G205" t="s">
        <v>13</v>
      </c>
      <c r="H205" t="s">
        <v>19</v>
      </c>
    </row>
    <row r="206" spans="1:8" x14ac:dyDescent="0.25">
      <c r="A206" t="s">
        <v>4183</v>
      </c>
      <c r="B206" t="s">
        <v>675</v>
      </c>
      <c r="C206">
        <v>52</v>
      </c>
      <c r="D206" t="s">
        <v>10</v>
      </c>
      <c r="E206" t="s">
        <v>676</v>
      </c>
      <c r="F206" t="s">
        <v>291</v>
      </c>
      <c r="G206" t="s">
        <v>13</v>
      </c>
      <c r="H206" t="s">
        <v>19</v>
      </c>
    </row>
    <row r="207" spans="1:8" x14ac:dyDescent="0.25">
      <c r="A207" t="s">
        <v>4184</v>
      </c>
      <c r="B207" t="s">
        <v>678</v>
      </c>
      <c r="C207">
        <v>44</v>
      </c>
      <c r="D207" t="s">
        <v>16</v>
      </c>
      <c r="E207" t="s">
        <v>679</v>
      </c>
      <c r="F207" t="s">
        <v>91</v>
      </c>
      <c r="G207" t="s">
        <v>13</v>
      </c>
      <c r="H207" t="s">
        <v>50</v>
      </c>
    </row>
    <row r="208" spans="1:8" x14ac:dyDescent="0.25">
      <c r="A208" t="s">
        <v>4185</v>
      </c>
      <c r="B208" t="s">
        <v>681</v>
      </c>
      <c r="C208">
        <v>26</v>
      </c>
      <c r="D208" t="s">
        <v>16</v>
      </c>
      <c r="E208" t="s">
        <v>682</v>
      </c>
      <c r="F208" t="s">
        <v>241</v>
      </c>
      <c r="G208" t="s">
        <v>13</v>
      </c>
      <c r="H208" t="s">
        <v>33</v>
      </c>
    </row>
    <row r="209" spans="1:8" x14ac:dyDescent="0.25">
      <c r="A209" t="s">
        <v>4186</v>
      </c>
      <c r="B209" t="s">
        <v>684</v>
      </c>
      <c r="C209">
        <v>28</v>
      </c>
      <c r="D209" t="s">
        <v>16</v>
      </c>
      <c r="E209" t="s">
        <v>685</v>
      </c>
      <c r="F209" t="s">
        <v>91</v>
      </c>
      <c r="G209" t="s">
        <v>13</v>
      </c>
      <c r="H209" t="s">
        <v>28</v>
      </c>
    </row>
    <row r="210" spans="1:8" x14ac:dyDescent="0.25">
      <c r="A210" t="s">
        <v>4187</v>
      </c>
      <c r="B210" t="s">
        <v>687</v>
      </c>
      <c r="C210">
        <v>54</v>
      </c>
      <c r="D210" t="s">
        <v>10</v>
      </c>
      <c r="E210" t="s">
        <v>688</v>
      </c>
      <c r="F210" t="s">
        <v>332</v>
      </c>
      <c r="G210" t="s">
        <v>13</v>
      </c>
      <c r="H210" t="s">
        <v>19</v>
      </c>
    </row>
    <row r="211" spans="1:8" x14ac:dyDescent="0.25">
      <c r="A211" t="s">
        <v>4188</v>
      </c>
      <c r="B211" t="s">
        <v>690</v>
      </c>
      <c r="C211">
        <v>50</v>
      </c>
      <c r="D211" t="s">
        <v>16</v>
      </c>
      <c r="E211" t="s">
        <v>691</v>
      </c>
      <c r="F211" t="s">
        <v>439</v>
      </c>
      <c r="G211" t="s">
        <v>13</v>
      </c>
      <c r="H211" t="s">
        <v>19</v>
      </c>
    </row>
    <row r="212" spans="1:8" x14ac:dyDescent="0.25">
      <c r="A212" t="s">
        <v>4189</v>
      </c>
      <c r="B212" t="s">
        <v>693</v>
      </c>
      <c r="C212">
        <v>48</v>
      </c>
      <c r="D212" t="s">
        <v>10</v>
      </c>
      <c r="E212" t="s">
        <v>694</v>
      </c>
      <c r="F212" t="s">
        <v>84</v>
      </c>
      <c r="G212" t="s">
        <v>13</v>
      </c>
      <c r="H212" t="s">
        <v>33</v>
      </c>
    </row>
    <row r="213" spans="1:8" x14ac:dyDescent="0.25">
      <c r="A213" t="s">
        <v>4190</v>
      </c>
      <c r="B213" t="s">
        <v>696</v>
      </c>
      <c r="C213">
        <v>20</v>
      </c>
      <c r="D213" t="s">
        <v>16</v>
      </c>
      <c r="E213" t="s">
        <v>697</v>
      </c>
      <c r="F213" t="s">
        <v>95</v>
      </c>
      <c r="G213" t="s">
        <v>13</v>
      </c>
      <c r="H213" t="s">
        <v>33</v>
      </c>
    </row>
    <row r="214" spans="1:8" x14ac:dyDescent="0.25">
      <c r="A214" t="s">
        <v>4191</v>
      </c>
      <c r="B214" t="s">
        <v>699</v>
      </c>
      <c r="C214">
        <v>63</v>
      </c>
      <c r="D214" t="s">
        <v>16</v>
      </c>
      <c r="E214" t="s">
        <v>700</v>
      </c>
      <c r="F214" t="s">
        <v>77</v>
      </c>
      <c r="G214" t="s">
        <v>13</v>
      </c>
      <c r="H214" t="s">
        <v>19</v>
      </c>
    </row>
    <row r="215" spans="1:8" x14ac:dyDescent="0.25">
      <c r="A215" t="s">
        <v>4192</v>
      </c>
      <c r="B215" t="s">
        <v>702</v>
      </c>
      <c r="C215">
        <v>42</v>
      </c>
      <c r="D215" t="s">
        <v>16</v>
      </c>
      <c r="E215" t="s">
        <v>703</v>
      </c>
      <c r="F215" t="s">
        <v>18</v>
      </c>
      <c r="G215" t="s">
        <v>13</v>
      </c>
      <c r="H215" t="s">
        <v>19</v>
      </c>
    </row>
    <row r="216" spans="1:8" x14ac:dyDescent="0.25">
      <c r="A216" t="s">
        <v>4193</v>
      </c>
      <c r="B216" t="s">
        <v>705</v>
      </c>
      <c r="C216">
        <v>61</v>
      </c>
      <c r="D216" t="s">
        <v>10</v>
      </c>
      <c r="E216" t="s">
        <v>706</v>
      </c>
      <c r="F216" t="s">
        <v>69</v>
      </c>
      <c r="G216" t="s">
        <v>13</v>
      </c>
      <c r="H216" t="s">
        <v>50</v>
      </c>
    </row>
    <row r="217" spans="1:8" x14ac:dyDescent="0.25">
      <c r="A217" t="s">
        <v>4194</v>
      </c>
      <c r="B217" t="s">
        <v>708</v>
      </c>
      <c r="C217">
        <v>50</v>
      </c>
      <c r="D217" t="s">
        <v>16</v>
      </c>
      <c r="E217" t="s">
        <v>709</v>
      </c>
      <c r="F217" t="s">
        <v>37</v>
      </c>
      <c r="G217" t="s">
        <v>13</v>
      </c>
      <c r="H217" t="s">
        <v>50</v>
      </c>
    </row>
    <row r="218" spans="1:8" x14ac:dyDescent="0.25">
      <c r="A218" t="s">
        <v>4195</v>
      </c>
      <c r="B218" t="s">
        <v>711</v>
      </c>
      <c r="C218">
        <v>44</v>
      </c>
      <c r="D218" t="s">
        <v>10</v>
      </c>
      <c r="E218" t="s">
        <v>712</v>
      </c>
      <c r="F218" t="s">
        <v>32</v>
      </c>
      <c r="G218" t="s">
        <v>13</v>
      </c>
      <c r="H218" t="s">
        <v>19</v>
      </c>
    </row>
    <row r="219" spans="1:8" x14ac:dyDescent="0.25">
      <c r="A219" t="s">
        <v>4196</v>
      </c>
      <c r="B219" t="s">
        <v>714</v>
      </c>
      <c r="C219">
        <v>42</v>
      </c>
      <c r="D219" t="s">
        <v>10</v>
      </c>
      <c r="E219" t="s">
        <v>715</v>
      </c>
      <c r="F219" t="s">
        <v>117</v>
      </c>
      <c r="G219" t="s">
        <v>13</v>
      </c>
      <c r="H219" t="s">
        <v>33</v>
      </c>
    </row>
    <row r="220" spans="1:8" x14ac:dyDescent="0.25">
      <c r="A220" t="s">
        <v>4197</v>
      </c>
      <c r="B220" t="s">
        <v>717</v>
      </c>
      <c r="C220">
        <v>46</v>
      </c>
      <c r="D220" t="s">
        <v>10</v>
      </c>
      <c r="E220" t="s">
        <v>718</v>
      </c>
      <c r="F220" t="s">
        <v>32</v>
      </c>
      <c r="G220" t="s">
        <v>13</v>
      </c>
      <c r="H220" t="s">
        <v>19</v>
      </c>
    </row>
    <row r="221" spans="1:8" x14ac:dyDescent="0.25">
      <c r="A221" t="s">
        <v>4198</v>
      </c>
      <c r="B221" t="s">
        <v>720</v>
      </c>
      <c r="C221">
        <v>47</v>
      </c>
      <c r="D221" t="s">
        <v>16</v>
      </c>
      <c r="E221" t="s">
        <v>721</v>
      </c>
      <c r="F221" t="s">
        <v>91</v>
      </c>
      <c r="G221" t="s">
        <v>13</v>
      </c>
      <c r="H221" t="s">
        <v>50</v>
      </c>
    </row>
    <row r="222" spans="1:8" x14ac:dyDescent="0.25">
      <c r="A222" t="s">
        <v>4199</v>
      </c>
      <c r="B222" t="s">
        <v>723</v>
      </c>
      <c r="C222">
        <v>50</v>
      </c>
      <c r="D222" t="s">
        <v>16</v>
      </c>
      <c r="E222" t="s">
        <v>4200</v>
      </c>
      <c r="F222" t="s">
        <v>725</v>
      </c>
      <c r="G222" t="s">
        <v>13</v>
      </c>
      <c r="H222" t="s">
        <v>28</v>
      </c>
    </row>
    <row r="223" spans="1:8" x14ac:dyDescent="0.25">
      <c r="A223" t="s">
        <v>4201</v>
      </c>
      <c r="B223" t="s">
        <v>727</v>
      </c>
      <c r="C223">
        <v>38</v>
      </c>
      <c r="D223" t="s">
        <v>10</v>
      </c>
      <c r="E223" t="s">
        <v>728</v>
      </c>
      <c r="F223" t="s">
        <v>84</v>
      </c>
      <c r="G223" t="s">
        <v>13</v>
      </c>
      <c r="H223" t="s">
        <v>19</v>
      </c>
    </row>
    <row r="224" spans="1:8" x14ac:dyDescent="0.25">
      <c r="A224" t="s">
        <v>4202</v>
      </c>
      <c r="B224" t="s">
        <v>730</v>
      </c>
      <c r="C224">
        <v>35</v>
      </c>
      <c r="D224" t="s">
        <v>10</v>
      </c>
      <c r="E224" t="s">
        <v>731</v>
      </c>
      <c r="F224" t="s">
        <v>237</v>
      </c>
      <c r="G224" t="s">
        <v>13</v>
      </c>
      <c r="H224" t="s">
        <v>19</v>
      </c>
    </row>
    <row r="225" spans="1:8" x14ac:dyDescent="0.25">
      <c r="A225" t="s">
        <v>4203</v>
      </c>
      <c r="B225" t="s">
        <v>733</v>
      </c>
      <c r="C225">
        <v>50</v>
      </c>
      <c r="D225" t="s">
        <v>10</v>
      </c>
      <c r="E225" t="s">
        <v>4204</v>
      </c>
      <c r="F225" t="s">
        <v>271</v>
      </c>
      <c r="G225" t="s">
        <v>13</v>
      </c>
      <c r="H225" t="s">
        <v>19</v>
      </c>
    </row>
    <row r="226" spans="1:8" x14ac:dyDescent="0.25">
      <c r="A226" t="s">
        <v>4205</v>
      </c>
      <c r="B226" t="s">
        <v>736</v>
      </c>
      <c r="C226">
        <v>29</v>
      </c>
      <c r="D226" t="s">
        <v>10</v>
      </c>
      <c r="E226" t="s">
        <v>737</v>
      </c>
      <c r="F226" t="s">
        <v>117</v>
      </c>
      <c r="G226" t="s">
        <v>13</v>
      </c>
      <c r="H226" t="s">
        <v>33</v>
      </c>
    </row>
    <row r="227" spans="1:8" x14ac:dyDescent="0.25">
      <c r="A227" t="s">
        <v>4206</v>
      </c>
      <c r="B227" t="s">
        <v>739</v>
      </c>
      <c r="C227">
        <v>46</v>
      </c>
      <c r="D227" t="s">
        <v>16</v>
      </c>
      <c r="E227" t="s">
        <v>740</v>
      </c>
      <c r="F227" t="s">
        <v>121</v>
      </c>
      <c r="G227" t="s">
        <v>13</v>
      </c>
      <c r="H227" t="s">
        <v>19</v>
      </c>
    </row>
    <row r="228" spans="1:8" x14ac:dyDescent="0.25">
      <c r="A228" t="s">
        <v>4207</v>
      </c>
      <c r="B228" t="s">
        <v>742</v>
      </c>
      <c r="C228">
        <v>54</v>
      </c>
      <c r="D228" t="s">
        <v>10</v>
      </c>
      <c r="E228" t="s">
        <v>220</v>
      </c>
      <c r="F228" t="s">
        <v>167</v>
      </c>
      <c r="G228" t="s">
        <v>13</v>
      </c>
      <c r="H228" t="s">
        <v>50</v>
      </c>
    </row>
    <row r="229" spans="1:8" x14ac:dyDescent="0.25">
      <c r="A229" t="s">
        <v>4208</v>
      </c>
      <c r="B229" t="s">
        <v>744</v>
      </c>
      <c r="C229">
        <v>63</v>
      </c>
      <c r="D229" t="s">
        <v>16</v>
      </c>
      <c r="E229" t="s">
        <v>745</v>
      </c>
      <c r="F229" t="s">
        <v>65</v>
      </c>
      <c r="G229" t="s">
        <v>13</v>
      </c>
      <c r="H229" t="s">
        <v>50</v>
      </c>
    </row>
    <row r="230" spans="1:8" x14ac:dyDescent="0.25">
      <c r="A230" t="s">
        <v>4209</v>
      </c>
      <c r="B230" t="s">
        <v>747</v>
      </c>
      <c r="C230">
        <v>52</v>
      </c>
      <c r="D230" t="s">
        <v>16</v>
      </c>
      <c r="E230" t="s">
        <v>399</v>
      </c>
      <c r="F230" t="s">
        <v>121</v>
      </c>
      <c r="G230" t="s">
        <v>13</v>
      </c>
      <c r="H230" t="s">
        <v>50</v>
      </c>
    </row>
    <row r="231" spans="1:8" x14ac:dyDescent="0.25">
      <c r="A231" t="s">
        <v>4210</v>
      </c>
      <c r="B231" t="s">
        <v>749</v>
      </c>
      <c r="C231">
        <v>32</v>
      </c>
      <c r="D231" t="s">
        <v>16</v>
      </c>
      <c r="E231" t="s">
        <v>750</v>
      </c>
      <c r="F231" t="s">
        <v>144</v>
      </c>
      <c r="G231" t="s">
        <v>13</v>
      </c>
      <c r="H231" t="s">
        <v>28</v>
      </c>
    </row>
    <row r="232" spans="1:8" x14ac:dyDescent="0.25">
      <c r="A232" t="s">
        <v>4211</v>
      </c>
      <c r="B232" t="s">
        <v>752</v>
      </c>
      <c r="C232">
        <v>29</v>
      </c>
      <c r="D232" t="s">
        <v>10</v>
      </c>
      <c r="E232" t="s">
        <v>753</v>
      </c>
      <c r="F232" t="s">
        <v>254</v>
      </c>
      <c r="G232" t="s">
        <v>13</v>
      </c>
      <c r="H232" t="s">
        <v>28</v>
      </c>
    </row>
    <row r="233" spans="1:8" x14ac:dyDescent="0.25">
      <c r="A233" t="s">
        <v>4212</v>
      </c>
      <c r="B233" t="s">
        <v>755</v>
      </c>
      <c r="C233">
        <v>22</v>
      </c>
      <c r="D233" t="s">
        <v>16</v>
      </c>
      <c r="E233" t="s">
        <v>756</v>
      </c>
      <c r="F233" t="s">
        <v>321</v>
      </c>
      <c r="G233" t="s">
        <v>13</v>
      </c>
      <c r="H233" t="s">
        <v>28</v>
      </c>
    </row>
    <row r="234" spans="1:8" x14ac:dyDescent="0.25">
      <c r="A234" t="s">
        <v>4213</v>
      </c>
      <c r="B234" t="s">
        <v>758</v>
      </c>
      <c r="C234">
        <v>27</v>
      </c>
      <c r="D234" t="s">
        <v>16</v>
      </c>
      <c r="E234" t="s">
        <v>759</v>
      </c>
      <c r="F234" t="s">
        <v>91</v>
      </c>
      <c r="G234" t="s">
        <v>13</v>
      </c>
      <c r="H234" t="s">
        <v>19</v>
      </c>
    </row>
    <row r="235" spans="1:8" x14ac:dyDescent="0.25">
      <c r="A235" t="s">
        <v>4214</v>
      </c>
      <c r="B235" t="s">
        <v>761</v>
      </c>
      <c r="C235">
        <v>59</v>
      </c>
      <c r="D235" t="s">
        <v>10</v>
      </c>
      <c r="E235" t="s">
        <v>762</v>
      </c>
      <c r="F235" t="s">
        <v>45</v>
      </c>
      <c r="G235" t="s">
        <v>13</v>
      </c>
      <c r="H235" t="s">
        <v>33</v>
      </c>
    </row>
    <row r="236" spans="1:8" x14ac:dyDescent="0.25">
      <c r="A236" t="s">
        <v>4215</v>
      </c>
      <c r="B236" t="s">
        <v>764</v>
      </c>
      <c r="C236">
        <v>43</v>
      </c>
      <c r="D236" t="s">
        <v>16</v>
      </c>
      <c r="E236" t="s">
        <v>765</v>
      </c>
      <c r="F236" t="s">
        <v>65</v>
      </c>
      <c r="G236" t="s">
        <v>13</v>
      </c>
      <c r="H236" t="s">
        <v>50</v>
      </c>
    </row>
    <row r="237" spans="1:8" x14ac:dyDescent="0.25">
      <c r="A237" t="s">
        <v>4216</v>
      </c>
      <c r="B237" t="s">
        <v>767</v>
      </c>
      <c r="C237">
        <v>28</v>
      </c>
      <c r="D237" t="s">
        <v>16</v>
      </c>
      <c r="E237" t="s">
        <v>768</v>
      </c>
      <c r="F237" t="s">
        <v>95</v>
      </c>
      <c r="G237" t="s">
        <v>13</v>
      </c>
      <c r="H237" t="s">
        <v>28</v>
      </c>
    </row>
    <row r="238" spans="1:8" x14ac:dyDescent="0.25">
      <c r="A238" t="s">
        <v>4217</v>
      </c>
      <c r="B238" t="s">
        <v>770</v>
      </c>
      <c r="C238">
        <v>42</v>
      </c>
      <c r="D238" t="s">
        <v>16</v>
      </c>
      <c r="E238" t="s">
        <v>771</v>
      </c>
      <c r="F238" t="s">
        <v>291</v>
      </c>
      <c r="G238" t="s">
        <v>13</v>
      </c>
      <c r="H238" t="s">
        <v>28</v>
      </c>
    </row>
    <row r="239" spans="1:8" x14ac:dyDescent="0.25">
      <c r="A239" t="s">
        <v>4218</v>
      </c>
      <c r="B239" t="s">
        <v>773</v>
      </c>
      <c r="C239">
        <v>41</v>
      </c>
      <c r="D239" t="s">
        <v>16</v>
      </c>
      <c r="E239" t="s">
        <v>774</v>
      </c>
      <c r="F239" t="s">
        <v>69</v>
      </c>
      <c r="G239" t="s">
        <v>13</v>
      </c>
      <c r="H239" t="s">
        <v>50</v>
      </c>
    </row>
    <row r="240" spans="1:8" x14ac:dyDescent="0.25">
      <c r="A240" t="s">
        <v>4219</v>
      </c>
      <c r="B240" t="s">
        <v>776</v>
      </c>
      <c r="C240">
        <v>40</v>
      </c>
      <c r="D240" t="s">
        <v>10</v>
      </c>
      <c r="E240" t="s">
        <v>777</v>
      </c>
      <c r="F240" t="s">
        <v>45</v>
      </c>
      <c r="G240" t="s">
        <v>13</v>
      </c>
      <c r="H240" t="s">
        <v>19</v>
      </c>
    </row>
    <row r="241" spans="1:8" x14ac:dyDescent="0.25">
      <c r="A241" t="s">
        <v>4220</v>
      </c>
      <c r="B241" t="s">
        <v>779</v>
      </c>
      <c r="C241">
        <v>58</v>
      </c>
      <c r="D241" t="s">
        <v>16</v>
      </c>
      <c r="E241" t="s">
        <v>780</v>
      </c>
      <c r="F241" t="s">
        <v>188</v>
      </c>
      <c r="G241" t="s">
        <v>13</v>
      </c>
      <c r="H241" t="s">
        <v>19</v>
      </c>
    </row>
    <row r="242" spans="1:8" x14ac:dyDescent="0.25">
      <c r="A242" t="s">
        <v>4221</v>
      </c>
      <c r="B242" t="s">
        <v>782</v>
      </c>
      <c r="C242">
        <v>59</v>
      </c>
      <c r="D242" t="s">
        <v>16</v>
      </c>
      <c r="E242" t="s">
        <v>783</v>
      </c>
      <c r="F242" t="s">
        <v>160</v>
      </c>
      <c r="G242" t="s">
        <v>13</v>
      </c>
      <c r="H242" t="s">
        <v>19</v>
      </c>
    </row>
    <row r="243" spans="1:8" x14ac:dyDescent="0.25">
      <c r="A243" t="s">
        <v>4222</v>
      </c>
      <c r="B243" t="s">
        <v>785</v>
      </c>
      <c r="C243">
        <v>31</v>
      </c>
      <c r="D243" t="s">
        <v>10</v>
      </c>
      <c r="E243" t="s">
        <v>786</v>
      </c>
      <c r="F243" t="s">
        <v>291</v>
      </c>
      <c r="G243" t="s">
        <v>13</v>
      </c>
      <c r="H243" t="s">
        <v>19</v>
      </c>
    </row>
    <row r="244" spans="1:8" x14ac:dyDescent="0.25">
      <c r="A244" t="s">
        <v>4223</v>
      </c>
      <c r="B244" t="s">
        <v>788</v>
      </c>
      <c r="C244">
        <v>58</v>
      </c>
      <c r="D244" t="s">
        <v>16</v>
      </c>
      <c r="E244" t="s">
        <v>789</v>
      </c>
      <c r="F244" t="s">
        <v>171</v>
      </c>
      <c r="G244" t="s">
        <v>13</v>
      </c>
      <c r="H244" t="s">
        <v>33</v>
      </c>
    </row>
    <row r="245" spans="1:8" x14ac:dyDescent="0.25">
      <c r="A245" t="s">
        <v>4224</v>
      </c>
      <c r="B245" t="s">
        <v>791</v>
      </c>
      <c r="C245">
        <v>56</v>
      </c>
      <c r="D245" t="s">
        <v>16</v>
      </c>
      <c r="E245" t="s">
        <v>792</v>
      </c>
      <c r="F245" t="s">
        <v>363</v>
      </c>
      <c r="G245" t="s">
        <v>13</v>
      </c>
      <c r="H245" t="s">
        <v>50</v>
      </c>
    </row>
    <row r="246" spans="1:8" x14ac:dyDescent="0.25">
      <c r="A246" t="s">
        <v>4225</v>
      </c>
      <c r="B246" t="s">
        <v>794</v>
      </c>
      <c r="C246">
        <v>19</v>
      </c>
      <c r="D246" t="s">
        <v>10</v>
      </c>
      <c r="E246" t="s">
        <v>795</v>
      </c>
      <c r="F246" t="s">
        <v>121</v>
      </c>
      <c r="G246" t="s">
        <v>13</v>
      </c>
      <c r="H246" t="s">
        <v>28</v>
      </c>
    </row>
    <row r="247" spans="1:8" x14ac:dyDescent="0.25">
      <c r="A247" t="s">
        <v>4226</v>
      </c>
      <c r="B247" t="s">
        <v>797</v>
      </c>
      <c r="C247">
        <v>57</v>
      </c>
      <c r="D247" t="s">
        <v>16</v>
      </c>
      <c r="E247" t="s">
        <v>798</v>
      </c>
      <c r="F247" t="s">
        <v>160</v>
      </c>
      <c r="G247" t="s">
        <v>13</v>
      </c>
      <c r="H247" t="s">
        <v>19</v>
      </c>
    </row>
    <row r="248" spans="1:8" x14ac:dyDescent="0.25">
      <c r="A248" t="s">
        <v>4227</v>
      </c>
      <c r="B248" t="s">
        <v>800</v>
      </c>
      <c r="C248">
        <v>58</v>
      </c>
      <c r="D248" t="s">
        <v>10</v>
      </c>
      <c r="E248" t="s">
        <v>801</v>
      </c>
      <c r="F248" t="s">
        <v>295</v>
      </c>
      <c r="G248" t="s">
        <v>13</v>
      </c>
      <c r="H248" t="s">
        <v>28</v>
      </c>
    </row>
    <row r="249" spans="1:8" x14ac:dyDescent="0.25">
      <c r="A249" t="s">
        <v>4228</v>
      </c>
      <c r="B249" t="s">
        <v>803</v>
      </c>
      <c r="C249">
        <v>32</v>
      </c>
      <c r="D249" t="s">
        <v>10</v>
      </c>
      <c r="E249" t="s">
        <v>804</v>
      </c>
      <c r="F249" t="s">
        <v>49</v>
      </c>
      <c r="G249" t="s">
        <v>13</v>
      </c>
      <c r="H249" t="s">
        <v>19</v>
      </c>
    </row>
    <row r="250" spans="1:8" x14ac:dyDescent="0.25">
      <c r="A250" t="s">
        <v>4229</v>
      </c>
      <c r="B250" t="s">
        <v>806</v>
      </c>
      <c r="C250">
        <v>19</v>
      </c>
      <c r="D250" t="s">
        <v>10</v>
      </c>
      <c r="E250" t="s">
        <v>807</v>
      </c>
      <c r="F250" t="s">
        <v>188</v>
      </c>
      <c r="G250" t="s">
        <v>13</v>
      </c>
      <c r="H250" t="s">
        <v>50</v>
      </c>
    </row>
    <row r="251" spans="1:8" x14ac:dyDescent="0.25">
      <c r="A251" t="s">
        <v>4230</v>
      </c>
      <c r="B251" t="s">
        <v>809</v>
      </c>
      <c r="C251">
        <v>41</v>
      </c>
      <c r="D251" t="s">
        <v>16</v>
      </c>
      <c r="E251" t="s">
        <v>810</v>
      </c>
      <c r="F251" t="s">
        <v>61</v>
      </c>
      <c r="G251" t="s">
        <v>13</v>
      </c>
      <c r="H251" t="s">
        <v>50</v>
      </c>
    </row>
    <row r="252" spans="1:8" x14ac:dyDescent="0.25">
      <c r="A252" t="s">
        <v>4231</v>
      </c>
      <c r="B252" t="s">
        <v>812</v>
      </c>
      <c r="C252">
        <v>48</v>
      </c>
      <c r="D252" t="s">
        <v>10</v>
      </c>
      <c r="E252" t="s">
        <v>813</v>
      </c>
      <c r="F252" t="s">
        <v>95</v>
      </c>
      <c r="G252" t="s">
        <v>13</v>
      </c>
      <c r="H252" t="s">
        <v>19</v>
      </c>
    </row>
    <row r="253" spans="1:8" x14ac:dyDescent="0.25">
      <c r="A253" t="s">
        <v>4232</v>
      </c>
      <c r="B253" t="s">
        <v>815</v>
      </c>
      <c r="C253">
        <v>64</v>
      </c>
      <c r="D253" t="s">
        <v>10</v>
      </c>
      <c r="E253" t="s">
        <v>816</v>
      </c>
      <c r="F253" t="s">
        <v>23</v>
      </c>
      <c r="G253" t="s">
        <v>13</v>
      </c>
      <c r="H253" t="s">
        <v>33</v>
      </c>
    </row>
    <row r="254" spans="1:8" x14ac:dyDescent="0.25">
      <c r="A254" t="s">
        <v>4233</v>
      </c>
      <c r="B254" t="s">
        <v>818</v>
      </c>
      <c r="C254">
        <v>26</v>
      </c>
      <c r="D254" t="s">
        <v>10</v>
      </c>
      <c r="E254" t="s">
        <v>819</v>
      </c>
      <c r="F254" t="s">
        <v>41</v>
      </c>
      <c r="G254" t="s">
        <v>13</v>
      </c>
      <c r="H254" t="s">
        <v>33</v>
      </c>
    </row>
    <row r="255" spans="1:8" x14ac:dyDescent="0.25">
      <c r="A255" t="s">
        <v>4234</v>
      </c>
      <c r="B255" t="s">
        <v>4235</v>
      </c>
      <c r="C255">
        <v>32</v>
      </c>
      <c r="D255" t="s">
        <v>10</v>
      </c>
      <c r="E255" t="s">
        <v>822</v>
      </c>
      <c r="F255" t="s">
        <v>328</v>
      </c>
      <c r="G255" t="s">
        <v>13</v>
      </c>
      <c r="H255" t="s">
        <v>28</v>
      </c>
    </row>
    <row r="256" spans="1:8" x14ac:dyDescent="0.25">
      <c r="A256" t="s">
        <v>4236</v>
      </c>
      <c r="B256" t="s">
        <v>824</v>
      </c>
      <c r="C256">
        <v>34</v>
      </c>
      <c r="D256" t="s">
        <v>10</v>
      </c>
      <c r="E256" t="s">
        <v>825</v>
      </c>
      <c r="F256" t="s">
        <v>167</v>
      </c>
      <c r="G256" t="s">
        <v>13</v>
      </c>
      <c r="H256" t="s">
        <v>33</v>
      </c>
    </row>
    <row r="257" spans="1:8" x14ac:dyDescent="0.25">
      <c r="A257" t="s">
        <v>4237</v>
      </c>
      <c r="B257" t="s">
        <v>827</v>
      </c>
      <c r="C257">
        <v>21</v>
      </c>
      <c r="D257" t="s">
        <v>10</v>
      </c>
      <c r="E257" t="s">
        <v>828</v>
      </c>
      <c r="F257" t="s">
        <v>27</v>
      </c>
      <c r="G257" t="s">
        <v>13</v>
      </c>
      <c r="H257" t="s">
        <v>50</v>
      </c>
    </row>
    <row r="258" spans="1:8" x14ac:dyDescent="0.25">
      <c r="A258" t="s">
        <v>4238</v>
      </c>
      <c r="B258" t="s">
        <v>830</v>
      </c>
      <c r="C258">
        <v>57</v>
      </c>
      <c r="D258" t="s">
        <v>10</v>
      </c>
      <c r="E258" t="s">
        <v>831</v>
      </c>
      <c r="F258" t="s">
        <v>295</v>
      </c>
      <c r="G258" t="s">
        <v>13</v>
      </c>
      <c r="H258" t="s">
        <v>19</v>
      </c>
    </row>
    <row r="259" spans="1:8" x14ac:dyDescent="0.25">
      <c r="A259" t="s">
        <v>4239</v>
      </c>
      <c r="B259" t="s">
        <v>833</v>
      </c>
      <c r="C259">
        <v>42</v>
      </c>
      <c r="D259" t="s">
        <v>10</v>
      </c>
      <c r="E259" t="s">
        <v>834</v>
      </c>
      <c r="F259" t="s">
        <v>725</v>
      </c>
      <c r="G259" t="s">
        <v>13</v>
      </c>
      <c r="H259" t="s">
        <v>33</v>
      </c>
    </row>
    <row r="260" spans="1:8" x14ac:dyDescent="0.25">
      <c r="A260" t="s">
        <v>4240</v>
      </c>
      <c r="B260" t="s">
        <v>836</v>
      </c>
      <c r="C260">
        <v>24</v>
      </c>
      <c r="D260" t="s">
        <v>16</v>
      </c>
      <c r="E260" t="s">
        <v>837</v>
      </c>
      <c r="F260" t="s">
        <v>363</v>
      </c>
      <c r="G260" t="s">
        <v>13</v>
      </c>
      <c r="H260" t="s">
        <v>19</v>
      </c>
    </row>
    <row r="261" spans="1:8" x14ac:dyDescent="0.25">
      <c r="A261" t="s">
        <v>4241</v>
      </c>
      <c r="B261" t="s">
        <v>839</v>
      </c>
      <c r="C261">
        <v>32</v>
      </c>
      <c r="D261" t="s">
        <v>16</v>
      </c>
      <c r="E261" t="s">
        <v>840</v>
      </c>
      <c r="F261" t="s">
        <v>99</v>
      </c>
      <c r="G261" t="s">
        <v>13</v>
      </c>
      <c r="H261" t="s">
        <v>33</v>
      </c>
    </row>
    <row r="262" spans="1:8" x14ac:dyDescent="0.25">
      <c r="A262" t="s">
        <v>4242</v>
      </c>
      <c r="B262" t="s">
        <v>842</v>
      </c>
      <c r="C262">
        <v>63</v>
      </c>
      <c r="D262" t="s">
        <v>16</v>
      </c>
      <c r="E262" t="s">
        <v>843</v>
      </c>
      <c r="F262" t="s">
        <v>137</v>
      </c>
      <c r="G262" t="s">
        <v>13</v>
      </c>
      <c r="H262" t="s">
        <v>19</v>
      </c>
    </row>
    <row r="263" spans="1:8" x14ac:dyDescent="0.25">
      <c r="A263" t="s">
        <v>4243</v>
      </c>
      <c r="B263" t="s">
        <v>845</v>
      </c>
      <c r="C263">
        <v>27</v>
      </c>
      <c r="D263" t="s">
        <v>16</v>
      </c>
      <c r="E263" t="s">
        <v>846</v>
      </c>
      <c r="F263" t="s">
        <v>37</v>
      </c>
      <c r="G263" t="s">
        <v>13</v>
      </c>
      <c r="H263" t="s">
        <v>33</v>
      </c>
    </row>
    <row r="264" spans="1:8" x14ac:dyDescent="0.25">
      <c r="A264" t="s">
        <v>4244</v>
      </c>
      <c r="B264" t="s">
        <v>848</v>
      </c>
      <c r="C264">
        <v>60</v>
      </c>
      <c r="D264" t="s">
        <v>16</v>
      </c>
      <c r="E264" t="s">
        <v>849</v>
      </c>
      <c r="F264" t="s">
        <v>69</v>
      </c>
      <c r="G264" t="s">
        <v>13</v>
      </c>
      <c r="H264" t="s">
        <v>33</v>
      </c>
    </row>
    <row r="265" spans="1:8" x14ac:dyDescent="0.25">
      <c r="A265" t="s">
        <v>4245</v>
      </c>
      <c r="B265" t="s">
        <v>851</v>
      </c>
      <c r="C265">
        <v>50</v>
      </c>
      <c r="D265" t="s">
        <v>10</v>
      </c>
      <c r="E265" t="s">
        <v>852</v>
      </c>
      <c r="F265" t="s">
        <v>332</v>
      </c>
      <c r="G265" t="s">
        <v>13</v>
      </c>
      <c r="H265" t="s">
        <v>28</v>
      </c>
    </row>
    <row r="266" spans="1:8" x14ac:dyDescent="0.25">
      <c r="A266" t="s">
        <v>4246</v>
      </c>
      <c r="B266" t="s">
        <v>854</v>
      </c>
      <c r="C266">
        <v>25</v>
      </c>
      <c r="D266" t="s">
        <v>10</v>
      </c>
      <c r="E266" t="s">
        <v>855</v>
      </c>
      <c r="F266" t="s">
        <v>856</v>
      </c>
      <c r="G266" t="s">
        <v>13</v>
      </c>
      <c r="H266" t="s">
        <v>50</v>
      </c>
    </row>
    <row r="267" spans="1:8" x14ac:dyDescent="0.25">
      <c r="A267" t="s">
        <v>4247</v>
      </c>
      <c r="B267" t="s">
        <v>858</v>
      </c>
      <c r="C267">
        <v>38</v>
      </c>
      <c r="D267" t="s">
        <v>10</v>
      </c>
      <c r="E267" t="s">
        <v>859</v>
      </c>
      <c r="F267" t="s">
        <v>241</v>
      </c>
      <c r="G267" t="s">
        <v>13</v>
      </c>
      <c r="H267" t="s">
        <v>33</v>
      </c>
    </row>
    <row r="268" spans="1:8" x14ac:dyDescent="0.25">
      <c r="A268" t="s">
        <v>4248</v>
      </c>
      <c r="B268" t="s">
        <v>861</v>
      </c>
      <c r="C268">
        <v>32</v>
      </c>
      <c r="D268" t="s">
        <v>16</v>
      </c>
      <c r="E268" t="s">
        <v>862</v>
      </c>
      <c r="F268" t="s">
        <v>596</v>
      </c>
      <c r="G268" t="s">
        <v>13</v>
      </c>
      <c r="H268" t="s">
        <v>28</v>
      </c>
    </row>
    <row r="269" spans="1:8" x14ac:dyDescent="0.25">
      <c r="A269" t="s">
        <v>4249</v>
      </c>
      <c r="B269" t="s">
        <v>864</v>
      </c>
      <c r="C269">
        <v>18</v>
      </c>
      <c r="D269" t="s">
        <v>10</v>
      </c>
      <c r="E269" t="s">
        <v>792</v>
      </c>
      <c r="F269" t="s">
        <v>69</v>
      </c>
      <c r="G269" t="s">
        <v>13</v>
      </c>
      <c r="H269" t="s">
        <v>28</v>
      </c>
    </row>
    <row r="270" spans="1:8" x14ac:dyDescent="0.25">
      <c r="A270" t="s">
        <v>4250</v>
      </c>
      <c r="B270" t="s">
        <v>866</v>
      </c>
      <c r="C270">
        <v>53</v>
      </c>
      <c r="D270" t="s">
        <v>16</v>
      </c>
      <c r="E270" t="s">
        <v>867</v>
      </c>
      <c r="F270" t="s">
        <v>205</v>
      </c>
      <c r="G270" t="s">
        <v>13</v>
      </c>
      <c r="H270" t="s">
        <v>28</v>
      </c>
    </row>
    <row r="271" spans="1:8" x14ac:dyDescent="0.25">
      <c r="A271" t="s">
        <v>4251</v>
      </c>
      <c r="B271" t="s">
        <v>869</v>
      </c>
      <c r="C271">
        <v>45</v>
      </c>
      <c r="D271" t="s">
        <v>16</v>
      </c>
      <c r="E271" t="s">
        <v>870</v>
      </c>
      <c r="F271" t="s">
        <v>32</v>
      </c>
      <c r="G271" t="s">
        <v>13</v>
      </c>
      <c r="H271" t="s">
        <v>33</v>
      </c>
    </row>
    <row r="272" spans="1:8" x14ac:dyDescent="0.25">
      <c r="A272" t="s">
        <v>4252</v>
      </c>
      <c r="B272" t="s">
        <v>872</v>
      </c>
      <c r="C272">
        <v>31</v>
      </c>
      <c r="D272" t="s">
        <v>16</v>
      </c>
      <c r="E272" t="s">
        <v>873</v>
      </c>
      <c r="F272" t="s">
        <v>332</v>
      </c>
      <c r="G272" t="s">
        <v>13</v>
      </c>
      <c r="H272" t="s">
        <v>50</v>
      </c>
    </row>
    <row r="273" spans="1:8" x14ac:dyDescent="0.25">
      <c r="A273" t="s">
        <v>4253</v>
      </c>
      <c r="B273" t="s">
        <v>4254</v>
      </c>
      <c r="C273">
        <v>64</v>
      </c>
      <c r="D273" t="s">
        <v>10</v>
      </c>
      <c r="E273" t="s">
        <v>876</v>
      </c>
      <c r="F273" t="s">
        <v>73</v>
      </c>
      <c r="G273" t="s">
        <v>13</v>
      </c>
      <c r="H273" t="s">
        <v>19</v>
      </c>
    </row>
    <row r="274" spans="1:8" x14ac:dyDescent="0.25">
      <c r="A274" t="s">
        <v>4255</v>
      </c>
      <c r="B274" t="s">
        <v>878</v>
      </c>
      <c r="C274">
        <v>48</v>
      </c>
      <c r="D274" t="s">
        <v>16</v>
      </c>
      <c r="E274" t="s">
        <v>879</v>
      </c>
      <c r="F274" t="s">
        <v>32</v>
      </c>
      <c r="G274" t="s">
        <v>13</v>
      </c>
      <c r="H274" t="s">
        <v>50</v>
      </c>
    </row>
    <row r="275" spans="1:8" x14ac:dyDescent="0.25">
      <c r="A275" t="s">
        <v>4256</v>
      </c>
      <c r="B275" t="s">
        <v>881</v>
      </c>
      <c r="C275">
        <v>23</v>
      </c>
      <c r="D275" t="s">
        <v>10</v>
      </c>
      <c r="E275" t="s">
        <v>882</v>
      </c>
      <c r="F275" t="s">
        <v>317</v>
      </c>
      <c r="G275" t="s">
        <v>13</v>
      </c>
      <c r="H275" t="s">
        <v>28</v>
      </c>
    </row>
    <row r="276" spans="1:8" x14ac:dyDescent="0.25">
      <c r="A276" t="s">
        <v>4257</v>
      </c>
      <c r="B276" t="s">
        <v>884</v>
      </c>
      <c r="C276">
        <v>38</v>
      </c>
      <c r="D276" t="s">
        <v>10</v>
      </c>
      <c r="E276" t="s">
        <v>885</v>
      </c>
      <c r="F276" t="s">
        <v>175</v>
      </c>
      <c r="G276" t="s">
        <v>13</v>
      </c>
      <c r="H276" t="s">
        <v>33</v>
      </c>
    </row>
    <row r="277" spans="1:8" x14ac:dyDescent="0.25">
      <c r="A277" t="s">
        <v>4258</v>
      </c>
      <c r="B277" t="s">
        <v>887</v>
      </c>
      <c r="C277">
        <v>22</v>
      </c>
      <c r="D277" t="s">
        <v>10</v>
      </c>
      <c r="E277" t="s">
        <v>888</v>
      </c>
      <c r="F277" t="s">
        <v>596</v>
      </c>
      <c r="G277" t="s">
        <v>13</v>
      </c>
      <c r="H277" t="s">
        <v>50</v>
      </c>
    </row>
    <row r="278" spans="1:8" x14ac:dyDescent="0.25">
      <c r="A278" t="s">
        <v>4259</v>
      </c>
      <c r="B278" t="s">
        <v>890</v>
      </c>
      <c r="C278">
        <v>38</v>
      </c>
      <c r="D278" t="s">
        <v>10</v>
      </c>
      <c r="E278" t="s">
        <v>891</v>
      </c>
      <c r="F278" t="s">
        <v>188</v>
      </c>
      <c r="G278" t="s">
        <v>13</v>
      </c>
      <c r="H278" t="s">
        <v>50</v>
      </c>
    </row>
    <row r="279" spans="1:8" x14ac:dyDescent="0.25">
      <c r="A279" t="s">
        <v>4260</v>
      </c>
      <c r="B279" t="s">
        <v>893</v>
      </c>
      <c r="C279">
        <v>22</v>
      </c>
      <c r="D279" t="s">
        <v>16</v>
      </c>
      <c r="E279" t="s">
        <v>894</v>
      </c>
      <c r="F279" t="s">
        <v>278</v>
      </c>
      <c r="G279" t="s">
        <v>13</v>
      </c>
      <c r="H279" t="s">
        <v>19</v>
      </c>
    </row>
    <row r="280" spans="1:8" x14ac:dyDescent="0.25">
      <c r="A280" t="s">
        <v>4261</v>
      </c>
      <c r="B280" t="s">
        <v>896</v>
      </c>
      <c r="C280">
        <v>42</v>
      </c>
      <c r="D280" t="s">
        <v>16</v>
      </c>
      <c r="E280" t="s">
        <v>897</v>
      </c>
      <c r="F280" t="s">
        <v>221</v>
      </c>
      <c r="G280" t="s">
        <v>13</v>
      </c>
      <c r="H280" t="s">
        <v>19</v>
      </c>
    </row>
    <row r="281" spans="1:8" x14ac:dyDescent="0.25">
      <c r="A281" t="s">
        <v>4262</v>
      </c>
      <c r="B281" t="s">
        <v>899</v>
      </c>
      <c r="C281">
        <v>21</v>
      </c>
      <c r="D281" t="s">
        <v>16</v>
      </c>
      <c r="E281" t="s">
        <v>900</v>
      </c>
      <c r="F281" t="s">
        <v>27</v>
      </c>
      <c r="G281" t="s">
        <v>13</v>
      </c>
      <c r="H281" t="s">
        <v>28</v>
      </c>
    </row>
    <row r="282" spans="1:8" x14ac:dyDescent="0.25">
      <c r="A282" t="s">
        <v>4263</v>
      </c>
      <c r="B282" t="s">
        <v>902</v>
      </c>
      <c r="C282">
        <v>48</v>
      </c>
      <c r="D282" t="s">
        <v>10</v>
      </c>
      <c r="E282" t="s">
        <v>903</v>
      </c>
      <c r="F282" t="s">
        <v>103</v>
      </c>
      <c r="G282" t="s">
        <v>13</v>
      </c>
      <c r="H282" t="s">
        <v>28</v>
      </c>
    </row>
    <row r="283" spans="1:8" x14ac:dyDescent="0.25">
      <c r="A283" t="s">
        <v>4264</v>
      </c>
      <c r="B283" t="s">
        <v>905</v>
      </c>
      <c r="C283">
        <v>59</v>
      </c>
      <c r="D283" t="s">
        <v>10</v>
      </c>
      <c r="E283" t="s">
        <v>906</v>
      </c>
      <c r="F283" t="s">
        <v>171</v>
      </c>
      <c r="G283" t="s">
        <v>13</v>
      </c>
      <c r="H283" t="s">
        <v>19</v>
      </c>
    </row>
    <row r="284" spans="1:8" x14ac:dyDescent="0.25">
      <c r="A284" t="s">
        <v>4265</v>
      </c>
      <c r="B284" t="s">
        <v>908</v>
      </c>
      <c r="C284">
        <v>46</v>
      </c>
      <c r="D284" t="s">
        <v>16</v>
      </c>
      <c r="E284" t="s">
        <v>909</v>
      </c>
      <c r="F284" t="s">
        <v>91</v>
      </c>
      <c r="G284" t="s">
        <v>13</v>
      </c>
      <c r="H284" t="s">
        <v>50</v>
      </c>
    </row>
    <row r="285" spans="1:8" x14ac:dyDescent="0.25">
      <c r="A285" t="s">
        <v>4266</v>
      </c>
      <c r="B285" t="s">
        <v>911</v>
      </c>
      <c r="C285">
        <v>54</v>
      </c>
      <c r="D285" t="s">
        <v>16</v>
      </c>
      <c r="E285" t="s">
        <v>912</v>
      </c>
      <c r="F285" t="s">
        <v>856</v>
      </c>
      <c r="G285" t="s">
        <v>13</v>
      </c>
      <c r="H285" t="s">
        <v>33</v>
      </c>
    </row>
    <row r="286" spans="1:8" x14ac:dyDescent="0.25">
      <c r="A286" t="s">
        <v>4267</v>
      </c>
      <c r="B286" t="s">
        <v>914</v>
      </c>
      <c r="C286">
        <v>54</v>
      </c>
      <c r="D286" t="s">
        <v>10</v>
      </c>
      <c r="E286" t="s">
        <v>915</v>
      </c>
      <c r="F286" t="s">
        <v>171</v>
      </c>
      <c r="G286" t="s">
        <v>13</v>
      </c>
      <c r="H286" t="s">
        <v>50</v>
      </c>
    </row>
    <row r="287" spans="1:8" x14ac:dyDescent="0.25">
      <c r="A287" t="s">
        <v>4268</v>
      </c>
      <c r="B287" t="s">
        <v>917</v>
      </c>
      <c r="C287">
        <v>46</v>
      </c>
      <c r="D287" t="s">
        <v>16</v>
      </c>
      <c r="E287" t="s">
        <v>918</v>
      </c>
      <c r="F287" t="s">
        <v>725</v>
      </c>
      <c r="G287" t="s">
        <v>13</v>
      </c>
      <c r="H287" t="s">
        <v>33</v>
      </c>
    </row>
    <row r="288" spans="1:8" x14ac:dyDescent="0.25">
      <c r="A288" t="s">
        <v>4269</v>
      </c>
      <c r="B288" t="s">
        <v>920</v>
      </c>
      <c r="C288">
        <v>22</v>
      </c>
      <c r="D288" t="s">
        <v>10</v>
      </c>
      <c r="E288" t="s">
        <v>921</v>
      </c>
      <c r="F288" t="s">
        <v>41</v>
      </c>
      <c r="G288" t="s">
        <v>13</v>
      </c>
      <c r="H288" t="s">
        <v>33</v>
      </c>
    </row>
    <row r="289" spans="1:8" x14ac:dyDescent="0.25">
      <c r="A289" t="s">
        <v>4270</v>
      </c>
      <c r="B289" t="s">
        <v>923</v>
      </c>
      <c r="C289">
        <v>22</v>
      </c>
      <c r="D289" t="s">
        <v>16</v>
      </c>
      <c r="E289" t="s">
        <v>924</v>
      </c>
      <c r="F289" t="s">
        <v>175</v>
      </c>
      <c r="G289" t="s">
        <v>13</v>
      </c>
      <c r="H289" t="s">
        <v>50</v>
      </c>
    </row>
    <row r="290" spans="1:8" x14ac:dyDescent="0.25">
      <c r="A290" t="s">
        <v>4271</v>
      </c>
      <c r="B290" t="s">
        <v>926</v>
      </c>
      <c r="C290">
        <v>58</v>
      </c>
      <c r="D290" t="s">
        <v>10</v>
      </c>
      <c r="E290" t="s">
        <v>927</v>
      </c>
      <c r="F290" t="s">
        <v>171</v>
      </c>
      <c r="G290" t="s">
        <v>13</v>
      </c>
      <c r="H290" t="s">
        <v>50</v>
      </c>
    </row>
    <row r="291" spans="1:8" x14ac:dyDescent="0.25">
      <c r="A291" t="s">
        <v>4272</v>
      </c>
      <c r="B291" t="s">
        <v>929</v>
      </c>
      <c r="C291">
        <v>45</v>
      </c>
      <c r="D291" t="s">
        <v>10</v>
      </c>
      <c r="E291" t="s">
        <v>930</v>
      </c>
      <c r="F291" t="s">
        <v>27</v>
      </c>
      <c r="G291" t="s">
        <v>13</v>
      </c>
      <c r="H291" t="s">
        <v>28</v>
      </c>
    </row>
    <row r="292" spans="1:8" x14ac:dyDescent="0.25">
      <c r="A292" t="s">
        <v>4273</v>
      </c>
      <c r="B292" t="s">
        <v>4274</v>
      </c>
      <c r="C292">
        <v>52</v>
      </c>
      <c r="D292" t="s">
        <v>16</v>
      </c>
      <c r="E292" t="s">
        <v>933</v>
      </c>
      <c r="F292" t="s">
        <v>291</v>
      </c>
      <c r="G292" t="s">
        <v>13</v>
      </c>
      <c r="H292" t="s">
        <v>33</v>
      </c>
    </row>
    <row r="293" spans="1:8" x14ac:dyDescent="0.25">
      <c r="A293" t="s">
        <v>4275</v>
      </c>
      <c r="B293" t="s">
        <v>935</v>
      </c>
      <c r="C293">
        <v>40</v>
      </c>
      <c r="D293" t="s">
        <v>16</v>
      </c>
      <c r="E293" t="s">
        <v>936</v>
      </c>
      <c r="F293" t="s">
        <v>117</v>
      </c>
      <c r="G293" t="s">
        <v>13</v>
      </c>
      <c r="H293" t="s">
        <v>28</v>
      </c>
    </row>
    <row r="294" spans="1:8" x14ac:dyDescent="0.25">
      <c r="A294" t="s">
        <v>4276</v>
      </c>
      <c r="B294" t="s">
        <v>938</v>
      </c>
      <c r="C294">
        <v>30</v>
      </c>
      <c r="D294" t="s">
        <v>10</v>
      </c>
      <c r="E294" t="s">
        <v>939</v>
      </c>
      <c r="F294" t="s">
        <v>205</v>
      </c>
      <c r="G294" t="s">
        <v>13</v>
      </c>
      <c r="H294" t="s">
        <v>33</v>
      </c>
    </row>
    <row r="295" spans="1:8" x14ac:dyDescent="0.25">
      <c r="A295" t="s">
        <v>4277</v>
      </c>
      <c r="B295" t="s">
        <v>941</v>
      </c>
      <c r="C295">
        <v>56</v>
      </c>
      <c r="D295" t="s">
        <v>16</v>
      </c>
      <c r="E295" t="s">
        <v>942</v>
      </c>
      <c r="F295" t="s">
        <v>332</v>
      </c>
      <c r="G295" t="s">
        <v>13</v>
      </c>
      <c r="H295" t="s">
        <v>19</v>
      </c>
    </row>
    <row r="296" spans="1:8" x14ac:dyDescent="0.25">
      <c r="A296" t="s">
        <v>4278</v>
      </c>
      <c r="B296" t="s">
        <v>944</v>
      </c>
      <c r="C296">
        <v>29</v>
      </c>
      <c r="D296" t="s">
        <v>10</v>
      </c>
      <c r="E296" t="s">
        <v>580</v>
      </c>
      <c r="F296" t="s">
        <v>69</v>
      </c>
      <c r="G296" t="s">
        <v>13</v>
      </c>
      <c r="H296" t="s">
        <v>19</v>
      </c>
    </row>
    <row r="297" spans="1:8" x14ac:dyDescent="0.25">
      <c r="A297" t="s">
        <v>4279</v>
      </c>
      <c r="B297" t="s">
        <v>946</v>
      </c>
      <c r="C297">
        <v>19</v>
      </c>
      <c r="D297" t="s">
        <v>16</v>
      </c>
      <c r="E297" t="s">
        <v>947</v>
      </c>
      <c r="F297" t="s">
        <v>65</v>
      </c>
      <c r="G297" t="s">
        <v>13</v>
      </c>
      <c r="H297" t="s">
        <v>28</v>
      </c>
    </row>
    <row r="298" spans="1:8" x14ac:dyDescent="0.25">
      <c r="A298" t="s">
        <v>4280</v>
      </c>
      <c r="B298" t="s">
        <v>949</v>
      </c>
      <c r="C298">
        <v>28</v>
      </c>
      <c r="D298" t="s">
        <v>16</v>
      </c>
      <c r="E298" t="s">
        <v>301</v>
      </c>
      <c r="F298" t="s">
        <v>45</v>
      </c>
      <c r="G298" t="s">
        <v>13</v>
      </c>
      <c r="H298" t="s">
        <v>28</v>
      </c>
    </row>
    <row r="299" spans="1:8" x14ac:dyDescent="0.25">
      <c r="A299" t="s">
        <v>4281</v>
      </c>
      <c r="B299" t="s">
        <v>951</v>
      </c>
      <c r="C299">
        <v>47</v>
      </c>
      <c r="D299" t="s">
        <v>16</v>
      </c>
      <c r="E299" t="s">
        <v>952</v>
      </c>
      <c r="F299" t="s">
        <v>117</v>
      </c>
      <c r="G299" t="s">
        <v>13</v>
      </c>
      <c r="H299" t="s">
        <v>33</v>
      </c>
    </row>
    <row r="300" spans="1:8" x14ac:dyDescent="0.25">
      <c r="A300" t="s">
        <v>4282</v>
      </c>
      <c r="B300" t="s">
        <v>954</v>
      </c>
      <c r="C300">
        <v>64</v>
      </c>
      <c r="D300" t="s">
        <v>10</v>
      </c>
      <c r="E300" t="s">
        <v>955</v>
      </c>
      <c r="F300" t="s">
        <v>439</v>
      </c>
      <c r="G300" t="s">
        <v>13</v>
      </c>
      <c r="H300" t="s">
        <v>19</v>
      </c>
    </row>
    <row r="301" spans="1:8" x14ac:dyDescent="0.25">
      <c r="A301" t="s">
        <v>4283</v>
      </c>
      <c r="B301" t="s">
        <v>957</v>
      </c>
      <c r="C301">
        <v>48</v>
      </c>
      <c r="D301" t="s">
        <v>16</v>
      </c>
      <c r="E301" t="s">
        <v>958</v>
      </c>
      <c r="F301" t="s">
        <v>332</v>
      </c>
      <c r="G301" t="s">
        <v>13</v>
      </c>
      <c r="H301" t="s">
        <v>19</v>
      </c>
    </row>
    <row r="302" spans="1:8" x14ac:dyDescent="0.25">
      <c r="A302" t="s">
        <v>4284</v>
      </c>
      <c r="B302" t="s">
        <v>960</v>
      </c>
      <c r="C302">
        <v>29</v>
      </c>
      <c r="D302" t="s">
        <v>10</v>
      </c>
      <c r="E302" t="s">
        <v>961</v>
      </c>
      <c r="F302" t="s">
        <v>37</v>
      </c>
      <c r="G302" t="s">
        <v>13</v>
      </c>
      <c r="H302" t="s">
        <v>33</v>
      </c>
    </row>
    <row r="303" spans="1:8" x14ac:dyDescent="0.25">
      <c r="A303" t="s">
        <v>4285</v>
      </c>
      <c r="B303" t="s">
        <v>963</v>
      </c>
      <c r="C303">
        <v>50</v>
      </c>
      <c r="D303" t="s">
        <v>10</v>
      </c>
      <c r="E303" t="s">
        <v>964</v>
      </c>
      <c r="F303" t="s">
        <v>291</v>
      </c>
      <c r="G303" t="s">
        <v>13</v>
      </c>
      <c r="H303" t="s">
        <v>50</v>
      </c>
    </row>
    <row r="304" spans="1:8" x14ac:dyDescent="0.25">
      <c r="A304" t="s">
        <v>4286</v>
      </c>
      <c r="B304" t="s">
        <v>966</v>
      </c>
      <c r="C304">
        <v>36</v>
      </c>
      <c r="D304" t="s">
        <v>10</v>
      </c>
      <c r="E304" t="s">
        <v>967</v>
      </c>
      <c r="F304" t="s">
        <v>137</v>
      </c>
      <c r="G304" t="s">
        <v>13</v>
      </c>
      <c r="H304" t="s">
        <v>50</v>
      </c>
    </row>
    <row r="305" spans="1:8" x14ac:dyDescent="0.25">
      <c r="A305" t="s">
        <v>4287</v>
      </c>
      <c r="B305" t="s">
        <v>969</v>
      </c>
      <c r="C305">
        <v>23</v>
      </c>
      <c r="D305" t="s">
        <v>16</v>
      </c>
      <c r="E305" t="s">
        <v>970</v>
      </c>
      <c r="F305" t="s">
        <v>95</v>
      </c>
      <c r="G305" t="s">
        <v>13</v>
      </c>
      <c r="H305" t="s">
        <v>19</v>
      </c>
    </row>
    <row r="306" spans="1:8" x14ac:dyDescent="0.25">
      <c r="A306" t="s">
        <v>4288</v>
      </c>
      <c r="B306" t="s">
        <v>4289</v>
      </c>
      <c r="C306">
        <v>41</v>
      </c>
      <c r="D306" t="s">
        <v>10</v>
      </c>
      <c r="E306" t="s">
        <v>973</v>
      </c>
      <c r="F306" t="s">
        <v>65</v>
      </c>
      <c r="G306" t="s">
        <v>13</v>
      </c>
      <c r="H306" t="s">
        <v>33</v>
      </c>
    </row>
    <row r="307" spans="1:8" x14ac:dyDescent="0.25">
      <c r="A307" t="s">
        <v>4290</v>
      </c>
      <c r="B307" t="s">
        <v>975</v>
      </c>
      <c r="C307">
        <v>64</v>
      </c>
      <c r="D307" t="s">
        <v>10</v>
      </c>
      <c r="E307" t="s">
        <v>976</v>
      </c>
      <c r="F307" t="s">
        <v>77</v>
      </c>
      <c r="G307" t="s">
        <v>13</v>
      </c>
      <c r="H307" t="s">
        <v>19</v>
      </c>
    </row>
    <row r="308" spans="1:8" x14ac:dyDescent="0.25">
      <c r="A308" t="s">
        <v>4291</v>
      </c>
      <c r="B308" t="s">
        <v>978</v>
      </c>
      <c r="C308">
        <v>44</v>
      </c>
      <c r="D308" t="s">
        <v>10</v>
      </c>
      <c r="E308" t="s">
        <v>979</v>
      </c>
      <c r="F308" t="s">
        <v>241</v>
      </c>
      <c r="G308" t="s">
        <v>13</v>
      </c>
      <c r="H308" t="s">
        <v>19</v>
      </c>
    </row>
    <row r="309" spans="1:8" x14ac:dyDescent="0.25">
      <c r="A309" t="s">
        <v>4292</v>
      </c>
      <c r="B309" t="s">
        <v>981</v>
      </c>
      <c r="C309">
        <v>56</v>
      </c>
      <c r="D309" t="s">
        <v>16</v>
      </c>
      <c r="E309" t="s">
        <v>982</v>
      </c>
      <c r="F309" t="s">
        <v>23</v>
      </c>
      <c r="G309" t="s">
        <v>13</v>
      </c>
      <c r="H309" t="s">
        <v>28</v>
      </c>
    </row>
    <row r="310" spans="1:8" x14ac:dyDescent="0.25">
      <c r="A310" t="s">
        <v>4293</v>
      </c>
      <c r="B310" t="s">
        <v>984</v>
      </c>
      <c r="C310">
        <v>60</v>
      </c>
      <c r="D310" t="s">
        <v>16</v>
      </c>
      <c r="E310" t="s">
        <v>985</v>
      </c>
      <c r="F310" t="s">
        <v>271</v>
      </c>
      <c r="G310" t="s">
        <v>13</v>
      </c>
      <c r="H310" t="s">
        <v>50</v>
      </c>
    </row>
    <row r="311" spans="1:8" x14ac:dyDescent="0.25">
      <c r="A311" t="s">
        <v>4294</v>
      </c>
      <c r="B311" t="s">
        <v>987</v>
      </c>
      <c r="C311">
        <v>41</v>
      </c>
      <c r="D311" t="s">
        <v>16</v>
      </c>
      <c r="E311" t="s">
        <v>988</v>
      </c>
      <c r="F311" t="s">
        <v>32</v>
      </c>
      <c r="G311" t="s">
        <v>13</v>
      </c>
      <c r="H311" t="s">
        <v>28</v>
      </c>
    </row>
    <row r="312" spans="1:8" x14ac:dyDescent="0.25">
      <c r="A312" t="s">
        <v>4295</v>
      </c>
      <c r="B312" t="s">
        <v>990</v>
      </c>
      <c r="C312">
        <v>20</v>
      </c>
      <c r="D312" t="s">
        <v>10</v>
      </c>
      <c r="E312" t="s">
        <v>991</v>
      </c>
      <c r="F312" t="s">
        <v>175</v>
      </c>
      <c r="G312" t="s">
        <v>13</v>
      </c>
      <c r="H312" t="s">
        <v>33</v>
      </c>
    </row>
    <row r="313" spans="1:8" x14ac:dyDescent="0.25">
      <c r="A313" t="s">
        <v>4296</v>
      </c>
      <c r="B313" t="s">
        <v>993</v>
      </c>
      <c r="C313">
        <v>35</v>
      </c>
      <c r="D313" t="s">
        <v>10</v>
      </c>
      <c r="E313" t="s">
        <v>994</v>
      </c>
      <c r="F313" t="s">
        <v>37</v>
      </c>
      <c r="G313" t="s">
        <v>13</v>
      </c>
      <c r="H313" t="s">
        <v>19</v>
      </c>
    </row>
    <row r="314" spans="1:8" x14ac:dyDescent="0.25">
      <c r="A314" t="s">
        <v>4297</v>
      </c>
      <c r="B314" t="s">
        <v>996</v>
      </c>
      <c r="C314">
        <v>47</v>
      </c>
      <c r="D314" t="s">
        <v>16</v>
      </c>
      <c r="E314" t="s">
        <v>997</v>
      </c>
      <c r="F314" t="s">
        <v>95</v>
      </c>
      <c r="G314" t="s">
        <v>13</v>
      </c>
      <c r="H314" t="s">
        <v>33</v>
      </c>
    </row>
    <row r="315" spans="1:8" x14ac:dyDescent="0.25">
      <c r="A315" t="s">
        <v>4298</v>
      </c>
      <c r="B315" t="s">
        <v>999</v>
      </c>
      <c r="C315">
        <v>62</v>
      </c>
      <c r="D315" t="s">
        <v>10</v>
      </c>
      <c r="E315" t="s">
        <v>1000</v>
      </c>
      <c r="F315" t="s">
        <v>144</v>
      </c>
      <c r="G315" t="s">
        <v>13</v>
      </c>
      <c r="H315" t="s">
        <v>19</v>
      </c>
    </row>
    <row r="316" spans="1:8" x14ac:dyDescent="0.25">
      <c r="A316" t="s">
        <v>4299</v>
      </c>
      <c r="B316" t="s">
        <v>1002</v>
      </c>
      <c r="C316">
        <v>53</v>
      </c>
      <c r="D316" t="s">
        <v>16</v>
      </c>
      <c r="E316" t="s">
        <v>1003</v>
      </c>
      <c r="F316" t="s">
        <v>77</v>
      </c>
      <c r="G316" t="s">
        <v>13</v>
      </c>
      <c r="H316" t="s">
        <v>33</v>
      </c>
    </row>
    <row r="317" spans="1:8" x14ac:dyDescent="0.25">
      <c r="A317" t="s">
        <v>4300</v>
      </c>
      <c r="B317" t="s">
        <v>1005</v>
      </c>
      <c r="C317">
        <v>49</v>
      </c>
      <c r="D317" t="s">
        <v>10</v>
      </c>
      <c r="E317" t="s">
        <v>1006</v>
      </c>
      <c r="F317" t="s">
        <v>725</v>
      </c>
      <c r="G317" t="s">
        <v>13</v>
      </c>
      <c r="H317" t="s">
        <v>33</v>
      </c>
    </row>
    <row r="318" spans="1:8" x14ac:dyDescent="0.25">
      <c r="A318" t="s">
        <v>4301</v>
      </c>
      <c r="B318" t="s">
        <v>1008</v>
      </c>
      <c r="C318">
        <v>34</v>
      </c>
      <c r="D318" t="s">
        <v>10</v>
      </c>
      <c r="E318" t="s">
        <v>1009</v>
      </c>
      <c r="F318" t="s">
        <v>144</v>
      </c>
      <c r="G318" t="s">
        <v>13</v>
      </c>
      <c r="H318" t="s">
        <v>50</v>
      </c>
    </row>
    <row r="319" spans="1:8" x14ac:dyDescent="0.25">
      <c r="A319" t="s">
        <v>4302</v>
      </c>
      <c r="B319" t="s">
        <v>1011</v>
      </c>
      <c r="C319">
        <v>64</v>
      </c>
      <c r="D319" t="s">
        <v>16</v>
      </c>
      <c r="E319" t="s">
        <v>1012</v>
      </c>
      <c r="F319" t="s">
        <v>49</v>
      </c>
      <c r="G319" t="s">
        <v>13</v>
      </c>
      <c r="H319" t="s">
        <v>50</v>
      </c>
    </row>
    <row r="320" spans="1:8" x14ac:dyDescent="0.25">
      <c r="A320" t="s">
        <v>4303</v>
      </c>
      <c r="B320" t="s">
        <v>1014</v>
      </c>
      <c r="C320">
        <v>25</v>
      </c>
      <c r="D320" t="s">
        <v>10</v>
      </c>
      <c r="E320" t="s">
        <v>1015</v>
      </c>
      <c r="F320" t="s">
        <v>65</v>
      </c>
      <c r="G320" t="s">
        <v>13</v>
      </c>
      <c r="H320" t="s">
        <v>19</v>
      </c>
    </row>
    <row r="321" spans="1:8" x14ac:dyDescent="0.25">
      <c r="A321" t="s">
        <v>4304</v>
      </c>
      <c r="B321" t="s">
        <v>1017</v>
      </c>
      <c r="C321">
        <v>54</v>
      </c>
      <c r="D321" t="s">
        <v>10</v>
      </c>
      <c r="E321" t="s">
        <v>1018</v>
      </c>
      <c r="F321" t="s">
        <v>317</v>
      </c>
      <c r="G321" t="s">
        <v>13</v>
      </c>
      <c r="H321" t="s">
        <v>19</v>
      </c>
    </row>
    <row r="322" spans="1:8" x14ac:dyDescent="0.25">
      <c r="A322" t="s">
        <v>4305</v>
      </c>
      <c r="B322" t="s">
        <v>1020</v>
      </c>
      <c r="C322">
        <v>34</v>
      </c>
      <c r="D322" t="s">
        <v>16</v>
      </c>
      <c r="E322" t="s">
        <v>1021</v>
      </c>
      <c r="F322" t="s">
        <v>271</v>
      </c>
      <c r="G322" t="s">
        <v>13</v>
      </c>
      <c r="H322" t="s">
        <v>28</v>
      </c>
    </row>
    <row r="323" spans="1:8" x14ac:dyDescent="0.25">
      <c r="A323" t="s">
        <v>4306</v>
      </c>
      <c r="B323" t="s">
        <v>1023</v>
      </c>
      <c r="C323">
        <v>21</v>
      </c>
      <c r="D323" t="s">
        <v>16</v>
      </c>
      <c r="E323" t="s">
        <v>1024</v>
      </c>
      <c r="F323" t="s">
        <v>241</v>
      </c>
      <c r="G323" t="s">
        <v>13</v>
      </c>
      <c r="H323" t="s">
        <v>28</v>
      </c>
    </row>
    <row r="324" spans="1:8" x14ac:dyDescent="0.25">
      <c r="A324" t="s">
        <v>4307</v>
      </c>
      <c r="B324" t="s">
        <v>1026</v>
      </c>
      <c r="C324">
        <v>54</v>
      </c>
      <c r="D324" t="s">
        <v>10</v>
      </c>
      <c r="E324" t="s">
        <v>1027</v>
      </c>
      <c r="F324" t="s">
        <v>856</v>
      </c>
      <c r="G324" t="s">
        <v>13</v>
      </c>
      <c r="H324" t="s">
        <v>28</v>
      </c>
    </row>
    <row r="325" spans="1:8" x14ac:dyDescent="0.25">
      <c r="A325" t="s">
        <v>4308</v>
      </c>
      <c r="B325" t="s">
        <v>1029</v>
      </c>
      <c r="C325">
        <v>64</v>
      </c>
      <c r="D325" t="s">
        <v>16</v>
      </c>
      <c r="E325" t="s">
        <v>1030</v>
      </c>
      <c r="F325" t="s">
        <v>12</v>
      </c>
      <c r="G325" t="s">
        <v>13</v>
      </c>
      <c r="H325" t="s">
        <v>19</v>
      </c>
    </row>
    <row r="326" spans="1:8" x14ac:dyDescent="0.25">
      <c r="A326" t="s">
        <v>4309</v>
      </c>
      <c r="B326" t="s">
        <v>4310</v>
      </c>
      <c r="C326">
        <v>58</v>
      </c>
      <c r="D326" t="s">
        <v>10</v>
      </c>
      <c r="E326" t="s">
        <v>1033</v>
      </c>
      <c r="F326" t="s">
        <v>99</v>
      </c>
      <c r="G326" t="s">
        <v>13</v>
      </c>
      <c r="H326" t="s">
        <v>28</v>
      </c>
    </row>
    <row r="327" spans="1:8" x14ac:dyDescent="0.25">
      <c r="A327" t="s">
        <v>4311</v>
      </c>
      <c r="B327" t="s">
        <v>1035</v>
      </c>
      <c r="C327">
        <v>60</v>
      </c>
      <c r="D327" t="s">
        <v>10</v>
      </c>
      <c r="E327" t="s">
        <v>1036</v>
      </c>
      <c r="F327" t="s">
        <v>328</v>
      </c>
      <c r="G327" t="s">
        <v>13</v>
      </c>
      <c r="H327" t="s">
        <v>28</v>
      </c>
    </row>
    <row r="328" spans="1:8" x14ac:dyDescent="0.25">
      <c r="A328" t="s">
        <v>4312</v>
      </c>
      <c r="B328" t="s">
        <v>1038</v>
      </c>
      <c r="C328">
        <v>58</v>
      </c>
      <c r="D328" t="s">
        <v>16</v>
      </c>
      <c r="E328" t="s">
        <v>1039</v>
      </c>
      <c r="F328" t="s">
        <v>221</v>
      </c>
      <c r="G328" t="s">
        <v>13</v>
      </c>
      <c r="H328" t="s">
        <v>50</v>
      </c>
    </row>
    <row r="329" spans="1:8" x14ac:dyDescent="0.25">
      <c r="A329" t="s">
        <v>4313</v>
      </c>
      <c r="B329" t="s">
        <v>1041</v>
      </c>
      <c r="C329">
        <v>62</v>
      </c>
      <c r="D329" t="s">
        <v>16</v>
      </c>
      <c r="E329" t="s">
        <v>1042</v>
      </c>
      <c r="F329" t="s">
        <v>61</v>
      </c>
      <c r="G329" t="s">
        <v>13</v>
      </c>
      <c r="H329" t="s">
        <v>28</v>
      </c>
    </row>
    <row r="330" spans="1:8" x14ac:dyDescent="0.25">
      <c r="A330" t="s">
        <v>4314</v>
      </c>
      <c r="B330" t="s">
        <v>1044</v>
      </c>
      <c r="C330">
        <v>46</v>
      </c>
      <c r="D330" t="s">
        <v>10</v>
      </c>
      <c r="E330" t="s">
        <v>1045</v>
      </c>
      <c r="F330" t="s">
        <v>205</v>
      </c>
      <c r="G330" t="s">
        <v>13</v>
      </c>
      <c r="H330" t="s">
        <v>19</v>
      </c>
    </row>
    <row r="331" spans="1:8" x14ac:dyDescent="0.25">
      <c r="A331" t="s">
        <v>4315</v>
      </c>
      <c r="B331" t="s">
        <v>1047</v>
      </c>
      <c r="C331">
        <v>62</v>
      </c>
      <c r="D331" t="s">
        <v>16</v>
      </c>
      <c r="E331" t="s">
        <v>1048</v>
      </c>
      <c r="F331" t="s">
        <v>205</v>
      </c>
      <c r="G331" t="s">
        <v>13</v>
      </c>
      <c r="H331" t="s">
        <v>28</v>
      </c>
    </row>
    <row r="332" spans="1:8" x14ac:dyDescent="0.25">
      <c r="A332" t="s">
        <v>4316</v>
      </c>
      <c r="B332" t="s">
        <v>1050</v>
      </c>
      <c r="C332">
        <v>54</v>
      </c>
      <c r="D332" t="s">
        <v>10</v>
      </c>
      <c r="E332" t="s">
        <v>1051</v>
      </c>
      <c r="F332" t="s">
        <v>198</v>
      </c>
      <c r="G332" t="s">
        <v>13</v>
      </c>
      <c r="H332" t="s">
        <v>19</v>
      </c>
    </row>
    <row r="333" spans="1:8" x14ac:dyDescent="0.25">
      <c r="A333" t="s">
        <v>4317</v>
      </c>
      <c r="B333" t="s">
        <v>1053</v>
      </c>
      <c r="C333">
        <v>38</v>
      </c>
      <c r="D333" t="s">
        <v>16</v>
      </c>
      <c r="E333" t="s">
        <v>1054</v>
      </c>
      <c r="F333" t="s">
        <v>69</v>
      </c>
      <c r="G333" t="s">
        <v>13</v>
      </c>
      <c r="H333" t="s">
        <v>28</v>
      </c>
    </row>
    <row r="334" spans="1:8" x14ac:dyDescent="0.25">
      <c r="A334" t="s">
        <v>4318</v>
      </c>
      <c r="B334" t="s">
        <v>1056</v>
      </c>
      <c r="C334">
        <v>34</v>
      </c>
      <c r="D334" t="s">
        <v>16</v>
      </c>
      <c r="E334" t="s">
        <v>1057</v>
      </c>
      <c r="F334" t="s">
        <v>103</v>
      </c>
      <c r="G334" t="s">
        <v>13</v>
      </c>
      <c r="H334" t="s">
        <v>28</v>
      </c>
    </row>
    <row r="335" spans="1:8" x14ac:dyDescent="0.25">
      <c r="A335" t="s">
        <v>4319</v>
      </c>
      <c r="B335" t="s">
        <v>1059</v>
      </c>
      <c r="C335">
        <v>64</v>
      </c>
      <c r="D335" t="s">
        <v>16</v>
      </c>
      <c r="E335" t="s">
        <v>1060</v>
      </c>
      <c r="F335" t="s">
        <v>84</v>
      </c>
      <c r="G335" t="s">
        <v>13</v>
      </c>
      <c r="H335" t="s">
        <v>50</v>
      </c>
    </row>
    <row r="336" spans="1:8" x14ac:dyDescent="0.25">
      <c r="A336" t="s">
        <v>4320</v>
      </c>
      <c r="B336" t="s">
        <v>1062</v>
      </c>
      <c r="C336">
        <v>50</v>
      </c>
      <c r="D336" t="s">
        <v>16</v>
      </c>
      <c r="E336" t="s">
        <v>1063</v>
      </c>
      <c r="F336" t="s">
        <v>171</v>
      </c>
      <c r="G336" t="s">
        <v>13</v>
      </c>
      <c r="H336" t="s">
        <v>33</v>
      </c>
    </row>
    <row r="337" spans="1:8" x14ac:dyDescent="0.25">
      <c r="A337" t="s">
        <v>4321</v>
      </c>
      <c r="B337" t="s">
        <v>1065</v>
      </c>
      <c r="C337">
        <v>37</v>
      </c>
      <c r="D337" t="s">
        <v>10</v>
      </c>
      <c r="E337" t="s">
        <v>1066</v>
      </c>
      <c r="F337" t="s">
        <v>12</v>
      </c>
      <c r="G337" t="s">
        <v>13</v>
      </c>
      <c r="H337" t="s">
        <v>19</v>
      </c>
    </row>
    <row r="338" spans="1:8" x14ac:dyDescent="0.25">
      <c r="A338" t="s">
        <v>4322</v>
      </c>
      <c r="B338" t="s">
        <v>1068</v>
      </c>
      <c r="C338">
        <v>58</v>
      </c>
      <c r="D338" t="s">
        <v>16</v>
      </c>
      <c r="E338" t="s">
        <v>1069</v>
      </c>
      <c r="F338" t="s">
        <v>37</v>
      </c>
      <c r="G338" t="s">
        <v>13</v>
      </c>
      <c r="H338" t="s">
        <v>33</v>
      </c>
    </row>
    <row r="339" spans="1:8" x14ac:dyDescent="0.25">
      <c r="A339" t="s">
        <v>4323</v>
      </c>
      <c r="B339" t="s">
        <v>1071</v>
      </c>
      <c r="C339">
        <v>40</v>
      </c>
      <c r="D339" t="s">
        <v>16</v>
      </c>
      <c r="E339" t="s">
        <v>1072</v>
      </c>
      <c r="F339" t="s">
        <v>12</v>
      </c>
      <c r="G339" t="s">
        <v>13</v>
      </c>
      <c r="H339" t="s">
        <v>28</v>
      </c>
    </row>
    <row r="340" spans="1:8" x14ac:dyDescent="0.25">
      <c r="A340" t="s">
        <v>4324</v>
      </c>
      <c r="B340" t="s">
        <v>1074</v>
      </c>
      <c r="C340">
        <v>46</v>
      </c>
      <c r="D340" t="s">
        <v>16</v>
      </c>
      <c r="E340" t="s">
        <v>1075</v>
      </c>
      <c r="F340" t="s">
        <v>171</v>
      </c>
      <c r="G340" t="s">
        <v>13</v>
      </c>
      <c r="H340" t="s">
        <v>33</v>
      </c>
    </row>
    <row r="341" spans="1:8" x14ac:dyDescent="0.25">
      <c r="A341" t="s">
        <v>4325</v>
      </c>
      <c r="B341" t="s">
        <v>1077</v>
      </c>
      <c r="C341">
        <v>52</v>
      </c>
      <c r="D341" t="s">
        <v>16</v>
      </c>
      <c r="E341" t="s">
        <v>1078</v>
      </c>
      <c r="F341" t="s">
        <v>137</v>
      </c>
      <c r="G341" t="s">
        <v>13</v>
      </c>
      <c r="H341" t="s">
        <v>19</v>
      </c>
    </row>
    <row r="342" spans="1:8" x14ac:dyDescent="0.25">
      <c r="A342" t="s">
        <v>4326</v>
      </c>
      <c r="B342" t="s">
        <v>1080</v>
      </c>
      <c r="C342">
        <v>27</v>
      </c>
      <c r="D342" t="s">
        <v>10</v>
      </c>
      <c r="E342" t="s">
        <v>1081</v>
      </c>
      <c r="F342" t="s">
        <v>278</v>
      </c>
      <c r="G342" t="s">
        <v>13</v>
      </c>
      <c r="H342" t="s">
        <v>28</v>
      </c>
    </row>
    <row r="343" spans="1:8" x14ac:dyDescent="0.25">
      <c r="A343" t="s">
        <v>4327</v>
      </c>
      <c r="B343" t="s">
        <v>1083</v>
      </c>
      <c r="C343">
        <v>56</v>
      </c>
      <c r="D343" t="s">
        <v>16</v>
      </c>
      <c r="E343" t="s">
        <v>1084</v>
      </c>
      <c r="F343" t="s">
        <v>198</v>
      </c>
      <c r="G343" t="s">
        <v>13</v>
      </c>
      <c r="H343" t="s">
        <v>28</v>
      </c>
    </row>
    <row r="344" spans="1:8" x14ac:dyDescent="0.25">
      <c r="A344" t="s">
        <v>4328</v>
      </c>
      <c r="B344" t="s">
        <v>1086</v>
      </c>
      <c r="C344">
        <v>30</v>
      </c>
      <c r="D344" t="s">
        <v>16</v>
      </c>
      <c r="E344" t="s">
        <v>1087</v>
      </c>
      <c r="F344" t="s">
        <v>171</v>
      </c>
      <c r="G344" t="s">
        <v>13</v>
      </c>
      <c r="H344" t="s">
        <v>28</v>
      </c>
    </row>
    <row r="345" spans="1:8" x14ac:dyDescent="0.25">
      <c r="A345" t="s">
        <v>4329</v>
      </c>
      <c r="B345" t="s">
        <v>1089</v>
      </c>
      <c r="C345">
        <v>38</v>
      </c>
      <c r="D345" t="s">
        <v>10</v>
      </c>
      <c r="E345" t="s">
        <v>1090</v>
      </c>
      <c r="F345" t="s">
        <v>291</v>
      </c>
      <c r="G345" t="s">
        <v>13</v>
      </c>
      <c r="H345" t="s">
        <v>28</v>
      </c>
    </row>
    <row r="346" spans="1:8" x14ac:dyDescent="0.25">
      <c r="A346" t="s">
        <v>4330</v>
      </c>
      <c r="B346" t="s">
        <v>1092</v>
      </c>
      <c r="C346">
        <v>39</v>
      </c>
      <c r="D346" t="s">
        <v>10</v>
      </c>
      <c r="E346" t="s">
        <v>1093</v>
      </c>
      <c r="F346" t="s">
        <v>237</v>
      </c>
      <c r="G346" t="s">
        <v>13</v>
      </c>
      <c r="H346" t="s">
        <v>50</v>
      </c>
    </row>
    <row r="347" spans="1:8" x14ac:dyDescent="0.25">
      <c r="A347" t="s">
        <v>4331</v>
      </c>
      <c r="B347" t="s">
        <v>1095</v>
      </c>
      <c r="C347">
        <v>33</v>
      </c>
      <c r="D347" t="s">
        <v>10</v>
      </c>
      <c r="E347" t="s">
        <v>1096</v>
      </c>
      <c r="F347" t="s">
        <v>99</v>
      </c>
      <c r="G347" t="s">
        <v>13</v>
      </c>
      <c r="H347" t="s">
        <v>28</v>
      </c>
    </row>
    <row r="348" spans="1:8" x14ac:dyDescent="0.25">
      <c r="A348" t="s">
        <v>4332</v>
      </c>
      <c r="B348" t="s">
        <v>1098</v>
      </c>
      <c r="C348">
        <v>58</v>
      </c>
      <c r="D348" t="s">
        <v>16</v>
      </c>
      <c r="E348" t="s">
        <v>1099</v>
      </c>
      <c r="F348" t="s">
        <v>241</v>
      </c>
      <c r="G348" t="s">
        <v>13</v>
      </c>
      <c r="H348" t="s">
        <v>19</v>
      </c>
    </row>
    <row r="349" spans="1:8" x14ac:dyDescent="0.25">
      <c r="A349" t="s">
        <v>4333</v>
      </c>
      <c r="B349" t="s">
        <v>4334</v>
      </c>
      <c r="C349">
        <v>39</v>
      </c>
      <c r="D349" t="s">
        <v>16</v>
      </c>
      <c r="E349" t="s">
        <v>1102</v>
      </c>
      <c r="F349" t="s">
        <v>171</v>
      </c>
      <c r="G349" t="s">
        <v>13</v>
      </c>
      <c r="H349" t="s">
        <v>50</v>
      </c>
    </row>
    <row r="350" spans="1:8" x14ac:dyDescent="0.25">
      <c r="A350" t="s">
        <v>4335</v>
      </c>
      <c r="B350" t="s">
        <v>1104</v>
      </c>
      <c r="C350">
        <v>55</v>
      </c>
      <c r="D350" t="s">
        <v>10</v>
      </c>
      <c r="E350" t="s">
        <v>1105</v>
      </c>
      <c r="F350" t="s">
        <v>54</v>
      </c>
      <c r="G350" t="s">
        <v>13</v>
      </c>
      <c r="H350" t="s">
        <v>33</v>
      </c>
    </row>
    <row r="351" spans="1:8" x14ac:dyDescent="0.25">
      <c r="A351" t="s">
        <v>4336</v>
      </c>
      <c r="B351" t="s">
        <v>1107</v>
      </c>
      <c r="C351">
        <v>31</v>
      </c>
      <c r="D351" t="s">
        <v>10</v>
      </c>
      <c r="E351" t="s">
        <v>1108</v>
      </c>
      <c r="F351" t="s">
        <v>167</v>
      </c>
      <c r="G351" t="s">
        <v>13</v>
      </c>
      <c r="H351" t="s">
        <v>28</v>
      </c>
    </row>
    <row r="352" spans="1:8" x14ac:dyDescent="0.25">
      <c r="A352" t="s">
        <v>4337</v>
      </c>
      <c r="B352" t="s">
        <v>1110</v>
      </c>
      <c r="C352">
        <v>26</v>
      </c>
      <c r="D352" t="s">
        <v>10</v>
      </c>
      <c r="E352" t="s">
        <v>1111</v>
      </c>
      <c r="F352" t="s">
        <v>271</v>
      </c>
      <c r="G352" t="s">
        <v>13</v>
      </c>
      <c r="H352" t="s">
        <v>33</v>
      </c>
    </row>
    <row r="353" spans="1:8" x14ac:dyDescent="0.25">
      <c r="A353" t="s">
        <v>4338</v>
      </c>
      <c r="B353" t="s">
        <v>1113</v>
      </c>
      <c r="C353">
        <v>25</v>
      </c>
      <c r="D353" t="s">
        <v>16</v>
      </c>
      <c r="E353" t="s">
        <v>1114</v>
      </c>
      <c r="F353" t="s">
        <v>73</v>
      </c>
      <c r="G353" t="s">
        <v>13</v>
      </c>
      <c r="H353" t="s">
        <v>28</v>
      </c>
    </row>
    <row r="354" spans="1:8" x14ac:dyDescent="0.25">
      <c r="A354" t="s">
        <v>4339</v>
      </c>
      <c r="B354" t="s">
        <v>1116</v>
      </c>
      <c r="C354">
        <v>52</v>
      </c>
      <c r="D354" t="s">
        <v>16</v>
      </c>
      <c r="E354" t="s">
        <v>1117</v>
      </c>
      <c r="F354" t="s">
        <v>328</v>
      </c>
      <c r="G354" t="s">
        <v>13</v>
      </c>
      <c r="H354" t="s">
        <v>33</v>
      </c>
    </row>
    <row r="355" spans="1:8" x14ac:dyDescent="0.25">
      <c r="A355" t="s">
        <v>4340</v>
      </c>
      <c r="B355" t="s">
        <v>4341</v>
      </c>
      <c r="C355">
        <v>56</v>
      </c>
      <c r="D355" t="s">
        <v>16</v>
      </c>
      <c r="E355" t="s">
        <v>1120</v>
      </c>
      <c r="F355" t="s">
        <v>37</v>
      </c>
      <c r="G355" t="s">
        <v>13</v>
      </c>
      <c r="H355" t="s">
        <v>19</v>
      </c>
    </row>
    <row r="356" spans="1:8" x14ac:dyDescent="0.25">
      <c r="A356" t="s">
        <v>4342</v>
      </c>
      <c r="B356" t="s">
        <v>1122</v>
      </c>
      <c r="C356">
        <v>38</v>
      </c>
      <c r="D356" t="s">
        <v>10</v>
      </c>
      <c r="E356" t="s">
        <v>1123</v>
      </c>
      <c r="F356" t="s">
        <v>171</v>
      </c>
      <c r="G356" t="s">
        <v>13</v>
      </c>
      <c r="H356" t="s">
        <v>33</v>
      </c>
    </row>
    <row r="357" spans="1:8" x14ac:dyDescent="0.25">
      <c r="A357" t="s">
        <v>4343</v>
      </c>
      <c r="B357" t="s">
        <v>1125</v>
      </c>
      <c r="C357">
        <v>20</v>
      </c>
      <c r="D357" t="s">
        <v>10</v>
      </c>
      <c r="E357" t="s">
        <v>1126</v>
      </c>
      <c r="F357" t="s">
        <v>77</v>
      </c>
      <c r="G357" t="s">
        <v>13</v>
      </c>
      <c r="H357" t="s">
        <v>50</v>
      </c>
    </row>
    <row r="358" spans="1:8" x14ac:dyDescent="0.25">
      <c r="A358" t="s">
        <v>4344</v>
      </c>
      <c r="B358" t="s">
        <v>1128</v>
      </c>
      <c r="C358">
        <v>54</v>
      </c>
      <c r="D358" t="s">
        <v>10</v>
      </c>
      <c r="E358" t="s">
        <v>1129</v>
      </c>
      <c r="F358" t="s">
        <v>291</v>
      </c>
      <c r="G358" t="s">
        <v>13</v>
      </c>
      <c r="H358" t="s">
        <v>28</v>
      </c>
    </row>
    <row r="359" spans="1:8" x14ac:dyDescent="0.25">
      <c r="A359" t="s">
        <v>4345</v>
      </c>
      <c r="B359" t="s">
        <v>1131</v>
      </c>
      <c r="C359">
        <v>41</v>
      </c>
      <c r="D359" t="s">
        <v>10</v>
      </c>
      <c r="E359" t="s">
        <v>1132</v>
      </c>
      <c r="F359" t="s">
        <v>241</v>
      </c>
      <c r="G359" t="s">
        <v>13</v>
      </c>
      <c r="H359" t="s">
        <v>50</v>
      </c>
    </row>
    <row r="360" spans="1:8" x14ac:dyDescent="0.25">
      <c r="A360" t="s">
        <v>4346</v>
      </c>
      <c r="B360" t="s">
        <v>1134</v>
      </c>
      <c r="C360">
        <v>60</v>
      </c>
      <c r="D360" t="s">
        <v>16</v>
      </c>
      <c r="E360" t="s">
        <v>1135</v>
      </c>
      <c r="F360" t="s">
        <v>317</v>
      </c>
      <c r="G360" t="s">
        <v>13</v>
      </c>
      <c r="H360" t="s">
        <v>50</v>
      </c>
    </row>
    <row r="361" spans="1:8" x14ac:dyDescent="0.25">
      <c r="A361" t="s">
        <v>4347</v>
      </c>
      <c r="B361" t="s">
        <v>1137</v>
      </c>
      <c r="C361">
        <v>32</v>
      </c>
      <c r="D361" t="s">
        <v>10</v>
      </c>
      <c r="E361" t="s">
        <v>1138</v>
      </c>
      <c r="F361" t="s">
        <v>65</v>
      </c>
      <c r="G361" t="s">
        <v>13</v>
      </c>
      <c r="H361" t="s">
        <v>33</v>
      </c>
    </row>
    <row r="362" spans="1:8" x14ac:dyDescent="0.25">
      <c r="A362" t="s">
        <v>4348</v>
      </c>
      <c r="B362" t="s">
        <v>1140</v>
      </c>
      <c r="C362">
        <v>34</v>
      </c>
      <c r="D362" t="s">
        <v>10</v>
      </c>
      <c r="E362" t="s">
        <v>1141</v>
      </c>
      <c r="F362" t="s">
        <v>295</v>
      </c>
      <c r="G362" t="s">
        <v>13</v>
      </c>
      <c r="H362" t="s">
        <v>19</v>
      </c>
    </row>
    <row r="363" spans="1:8" x14ac:dyDescent="0.25">
      <c r="A363" t="s">
        <v>4349</v>
      </c>
      <c r="B363" t="s">
        <v>1143</v>
      </c>
      <c r="C363">
        <v>64</v>
      </c>
      <c r="D363" t="s">
        <v>10</v>
      </c>
      <c r="E363" t="s">
        <v>1144</v>
      </c>
      <c r="F363" t="s">
        <v>258</v>
      </c>
      <c r="G363" t="s">
        <v>13</v>
      </c>
      <c r="H363" t="s">
        <v>19</v>
      </c>
    </row>
    <row r="364" spans="1:8" x14ac:dyDescent="0.25">
      <c r="A364" t="s">
        <v>4350</v>
      </c>
      <c r="B364" t="s">
        <v>4351</v>
      </c>
      <c r="C364">
        <v>60</v>
      </c>
      <c r="D364" t="s">
        <v>10</v>
      </c>
      <c r="E364" t="s">
        <v>1147</v>
      </c>
      <c r="F364" t="s">
        <v>167</v>
      </c>
      <c r="G364" t="s">
        <v>13</v>
      </c>
      <c r="H364" t="s">
        <v>50</v>
      </c>
    </row>
    <row r="365" spans="1:8" x14ac:dyDescent="0.25">
      <c r="A365" t="s">
        <v>4352</v>
      </c>
      <c r="B365" t="s">
        <v>1149</v>
      </c>
      <c r="C365">
        <v>23</v>
      </c>
      <c r="D365" t="s">
        <v>10</v>
      </c>
      <c r="E365" t="s">
        <v>1150</v>
      </c>
      <c r="F365" t="s">
        <v>27</v>
      </c>
      <c r="G365" t="s">
        <v>13</v>
      </c>
      <c r="H365" t="s">
        <v>28</v>
      </c>
    </row>
    <row r="366" spans="1:8" x14ac:dyDescent="0.25">
      <c r="A366" t="s">
        <v>4353</v>
      </c>
      <c r="B366" t="s">
        <v>1152</v>
      </c>
      <c r="C366">
        <v>58</v>
      </c>
      <c r="D366" t="s">
        <v>10</v>
      </c>
      <c r="E366" t="s">
        <v>1153</v>
      </c>
      <c r="F366" t="s">
        <v>137</v>
      </c>
      <c r="G366" t="s">
        <v>13</v>
      </c>
      <c r="H366" t="s">
        <v>28</v>
      </c>
    </row>
    <row r="367" spans="1:8" x14ac:dyDescent="0.25">
      <c r="A367" t="s">
        <v>4354</v>
      </c>
      <c r="B367" t="s">
        <v>1155</v>
      </c>
      <c r="C367">
        <v>63</v>
      </c>
      <c r="D367" t="s">
        <v>16</v>
      </c>
      <c r="E367" t="s">
        <v>1156</v>
      </c>
      <c r="F367" t="s">
        <v>167</v>
      </c>
      <c r="G367" t="s">
        <v>13</v>
      </c>
      <c r="H367" t="s">
        <v>19</v>
      </c>
    </row>
    <row r="368" spans="1:8" x14ac:dyDescent="0.25">
      <c r="A368" t="s">
        <v>4355</v>
      </c>
      <c r="B368" t="s">
        <v>1158</v>
      </c>
      <c r="C368">
        <v>40</v>
      </c>
      <c r="D368" t="s">
        <v>16</v>
      </c>
      <c r="E368" t="s">
        <v>1159</v>
      </c>
      <c r="F368" t="s">
        <v>23</v>
      </c>
      <c r="G368" t="s">
        <v>13</v>
      </c>
      <c r="H368" t="s">
        <v>19</v>
      </c>
    </row>
    <row r="369" spans="1:8" x14ac:dyDescent="0.25">
      <c r="A369" t="s">
        <v>4356</v>
      </c>
      <c r="B369" t="s">
        <v>1161</v>
      </c>
      <c r="C369">
        <v>51</v>
      </c>
      <c r="D369" t="s">
        <v>10</v>
      </c>
      <c r="E369" t="s">
        <v>1162</v>
      </c>
      <c r="F369" t="s">
        <v>27</v>
      </c>
      <c r="G369" t="s">
        <v>13</v>
      </c>
      <c r="H369" t="s">
        <v>28</v>
      </c>
    </row>
    <row r="370" spans="1:8" x14ac:dyDescent="0.25">
      <c r="A370" t="s">
        <v>4357</v>
      </c>
      <c r="B370" t="s">
        <v>1164</v>
      </c>
      <c r="C370">
        <v>34</v>
      </c>
      <c r="D370" t="s">
        <v>16</v>
      </c>
      <c r="E370" t="s">
        <v>1165</v>
      </c>
      <c r="F370" t="s">
        <v>61</v>
      </c>
      <c r="G370" t="s">
        <v>13</v>
      </c>
      <c r="H370" t="s">
        <v>19</v>
      </c>
    </row>
    <row r="371" spans="1:8" x14ac:dyDescent="0.25">
      <c r="A371" t="s">
        <v>4358</v>
      </c>
      <c r="B371" t="s">
        <v>1167</v>
      </c>
      <c r="C371">
        <v>20</v>
      </c>
      <c r="D371" t="s">
        <v>16</v>
      </c>
      <c r="E371" t="s">
        <v>1168</v>
      </c>
      <c r="F371" t="s">
        <v>175</v>
      </c>
      <c r="G371" t="s">
        <v>13</v>
      </c>
      <c r="H371" t="s">
        <v>19</v>
      </c>
    </row>
    <row r="372" spans="1:8" x14ac:dyDescent="0.25">
      <c r="A372" t="s">
        <v>4359</v>
      </c>
      <c r="B372" t="s">
        <v>1170</v>
      </c>
      <c r="C372">
        <v>45</v>
      </c>
      <c r="D372" t="s">
        <v>10</v>
      </c>
      <c r="E372" t="s">
        <v>1171</v>
      </c>
      <c r="F372" t="s">
        <v>258</v>
      </c>
      <c r="G372" t="s">
        <v>13</v>
      </c>
      <c r="H372" t="s">
        <v>33</v>
      </c>
    </row>
    <row r="373" spans="1:8" x14ac:dyDescent="0.25">
      <c r="A373" t="s">
        <v>4360</v>
      </c>
      <c r="B373" t="s">
        <v>1173</v>
      </c>
      <c r="C373">
        <v>21</v>
      </c>
      <c r="D373" t="s">
        <v>16</v>
      </c>
      <c r="E373" t="s">
        <v>1174</v>
      </c>
      <c r="F373" t="s">
        <v>49</v>
      </c>
      <c r="G373" t="s">
        <v>13</v>
      </c>
      <c r="H373" t="s">
        <v>19</v>
      </c>
    </row>
    <row r="374" spans="1:8" x14ac:dyDescent="0.25">
      <c r="A374" t="s">
        <v>4361</v>
      </c>
      <c r="B374" t="s">
        <v>1176</v>
      </c>
      <c r="C374">
        <v>28</v>
      </c>
      <c r="D374" t="s">
        <v>10</v>
      </c>
      <c r="E374" t="s">
        <v>1177</v>
      </c>
      <c r="F374" t="s">
        <v>27</v>
      </c>
      <c r="G374" t="s">
        <v>13</v>
      </c>
      <c r="H374" t="s">
        <v>28</v>
      </c>
    </row>
    <row r="375" spans="1:8" x14ac:dyDescent="0.25">
      <c r="A375" t="s">
        <v>4362</v>
      </c>
      <c r="B375" t="s">
        <v>1179</v>
      </c>
      <c r="C375">
        <v>37</v>
      </c>
      <c r="D375" t="s">
        <v>16</v>
      </c>
      <c r="E375" t="s">
        <v>1180</v>
      </c>
      <c r="F375" t="s">
        <v>439</v>
      </c>
      <c r="G375" t="s">
        <v>13</v>
      </c>
      <c r="H375" t="s">
        <v>50</v>
      </c>
    </row>
    <row r="376" spans="1:8" x14ac:dyDescent="0.25">
      <c r="A376" t="s">
        <v>4363</v>
      </c>
      <c r="B376" t="s">
        <v>1182</v>
      </c>
      <c r="C376">
        <v>60</v>
      </c>
      <c r="D376" t="s">
        <v>10</v>
      </c>
      <c r="E376" t="s">
        <v>1183</v>
      </c>
      <c r="F376" t="s">
        <v>103</v>
      </c>
      <c r="G376" t="s">
        <v>13</v>
      </c>
      <c r="H376" t="s">
        <v>19</v>
      </c>
    </row>
    <row r="377" spans="1:8" x14ac:dyDescent="0.25">
      <c r="A377" t="s">
        <v>4364</v>
      </c>
      <c r="B377" t="s">
        <v>1185</v>
      </c>
      <c r="C377">
        <v>26</v>
      </c>
      <c r="D377" t="s">
        <v>10</v>
      </c>
      <c r="E377" t="s">
        <v>1186</v>
      </c>
      <c r="F377" t="s">
        <v>205</v>
      </c>
      <c r="G377" t="s">
        <v>13</v>
      </c>
      <c r="H377" t="s">
        <v>19</v>
      </c>
    </row>
    <row r="378" spans="1:8" x14ac:dyDescent="0.25">
      <c r="A378" t="s">
        <v>4365</v>
      </c>
      <c r="B378" t="s">
        <v>1188</v>
      </c>
      <c r="C378">
        <v>30</v>
      </c>
      <c r="D378" t="s">
        <v>10</v>
      </c>
      <c r="E378" t="s">
        <v>1189</v>
      </c>
      <c r="F378" t="s">
        <v>171</v>
      </c>
      <c r="G378" t="s">
        <v>13</v>
      </c>
      <c r="H378" t="s">
        <v>28</v>
      </c>
    </row>
    <row r="379" spans="1:8" x14ac:dyDescent="0.25">
      <c r="A379" t="s">
        <v>4366</v>
      </c>
      <c r="B379" t="s">
        <v>1191</v>
      </c>
      <c r="C379">
        <v>39</v>
      </c>
      <c r="D379" t="s">
        <v>16</v>
      </c>
      <c r="E379" t="s">
        <v>1192</v>
      </c>
      <c r="F379" t="s">
        <v>439</v>
      </c>
      <c r="G379" t="s">
        <v>13</v>
      </c>
      <c r="H379" t="s">
        <v>50</v>
      </c>
    </row>
    <row r="380" spans="1:8" x14ac:dyDescent="0.25">
      <c r="A380" t="s">
        <v>4367</v>
      </c>
      <c r="B380" t="s">
        <v>1194</v>
      </c>
      <c r="C380">
        <v>44</v>
      </c>
      <c r="D380" t="s">
        <v>16</v>
      </c>
      <c r="E380" t="s">
        <v>1195</v>
      </c>
      <c r="F380" t="s">
        <v>95</v>
      </c>
      <c r="G380" t="s">
        <v>13</v>
      </c>
      <c r="H380" t="s">
        <v>28</v>
      </c>
    </row>
    <row r="381" spans="1:8" x14ac:dyDescent="0.25">
      <c r="A381" t="s">
        <v>4368</v>
      </c>
      <c r="B381" t="s">
        <v>1197</v>
      </c>
      <c r="C381">
        <v>34</v>
      </c>
      <c r="D381" t="s">
        <v>16</v>
      </c>
      <c r="E381" t="s">
        <v>1198</v>
      </c>
      <c r="F381" t="s">
        <v>271</v>
      </c>
      <c r="G381" t="s">
        <v>13</v>
      </c>
      <c r="H381" t="s">
        <v>50</v>
      </c>
    </row>
    <row r="382" spans="1:8" x14ac:dyDescent="0.25">
      <c r="A382" t="s">
        <v>4369</v>
      </c>
      <c r="B382" t="s">
        <v>1200</v>
      </c>
      <c r="C382">
        <v>23</v>
      </c>
      <c r="D382" t="s">
        <v>10</v>
      </c>
      <c r="E382" t="s">
        <v>1201</v>
      </c>
      <c r="F382" t="s">
        <v>221</v>
      </c>
      <c r="G382" t="s">
        <v>13</v>
      </c>
      <c r="H382" t="s">
        <v>50</v>
      </c>
    </row>
    <row r="383" spans="1:8" x14ac:dyDescent="0.25">
      <c r="A383" t="s">
        <v>4370</v>
      </c>
      <c r="B383" t="s">
        <v>1203</v>
      </c>
      <c r="C383">
        <v>50</v>
      </c>
      <c r="D383" t="s">
        <v>10</v>
      </c>
      <c r="E383" t="s">
        <v>1204</v>
      </c>
      <c r="F383" t="s">
        <v>23</v>
      </c>
      <c r="G383" t="s">
        <v>13</v>
      </c>
      <c r="H383" t="s">
        <v>33</v>
      </c>
    </row>
    <row r="384" spans="1:8" x14ac:dyDescent="0.25">
      <c r="A384" t="s">
        <v>4371</v>
      </c>
      <c r="B384" t="s">
        <v>1206</v>
      </c>
      <c r="C384">
        <v>20</v>
      </c>
      <c r="D384" t="s">
        <v>16</v>
      </c>
      <c r="E384" t="s">
        <v>1207</v>
      </c>
      <c r="F384" t="s">
        <v>32</v>
      </c>
      <c r="G384" t="s">
        <v>13</v>
      </c>
      <c r="H384" t="s">
        <v>50</v>
      </c>
    </row>
    <row r="385" spans="1:8" x14ac:dyDescent="0.25">
      <c r="A385" t="s">
        <v>4372</v>
      </c>
      <c r="B385" t="s">
        <v>1209</v>
      </c>
      <c r="C385">
        <v>27</v>
      </c>
      <c r="D385" t="s">
        <v>16</v>
      </c>
      <c r="E385" t="s">
        <v>1210</v>
      </c>
      <c r="F385" t="s">
        <v>321</v>
      </c>
      <c r="G385" t="s">
        <v>13</v>
      </c>
      <c r="H385" t="s">
        <v>33</v>
      </c>
    </row>
    <row r="386" spans="1:8" x14ac:dyDescent="0.25">
      <c r="A386" t="s">
        <v>4373</v>
      </c>
      <c r="B386" t="s">
        <v>1212</v>
      </c>
      <c r="C386">
        <v>52</v>
      </c>
      <c r="D386" t="s">
        <v>16</v>
      </c>
      <c r="E386" t="s">
        <v>1213</v>
      </c>
      <c r="F386" t="s">
        <v>271</v>
      </c>
      <c r="G386" t="s">
        <v>13</v>
      </c>
      <c r="H386" t="s">
        <v>28</v>
      </c>
    </row>
    <row r="387" spans="1:8" x14ac:dyDescent="0.25">
      <c r="A387" t="s">
        <v>4374</v>
      </c>
      <c r="B387" t="s">
        <v>1215</v>
      </c>
      <c r="C387">
        <v>60</v>
      </c>
      <c r="D387" t="s">
        <v>10</v>
      </c>
      <c r="E387" t="s">
        <v>1216</v>
      </c>
      <c r="F387" t="s">
        <v>321</v>
      </c>
      <c r="G387" t="s">
        <v>13</v>
      </c>
      <c r="H387" t="s">
        <v>50</v>
      </c>
    </row>
    <row r="388" spans="1:8" x14ac:dyDescent="0.25">
      <c r="A388" t="s">
        <v>4375</v>
      </c>
      <c r="B388" t="s">
        <v>1218</v>
      </c>
      <c r="C388">
        <v>18</v>
      </c>
      <c r="D388" t="s">
        <v>16</v>
      </c>
      <c r="E388" t="s">
        <v>1219</v>
      </c>
      <c r="F388" t="s">
        <v>144</v>
      </c>
      <c r="G388" t="s">
        <v>13</v>
      </c>
      <c r="H388" t="s">
        <v>28</v>
      </c>
    </row>
    <row r="389" spans="1:8" x14ac:dyDescent="0.25">
      <c r="A389" t="s">
        <v>4376</v>
      </c>
      <c r="B389" t="s">
        <v>1221</v>
      </c>
      <c r="C389">
        <v>28</v>
      </c>
      <c r="D389" t="s">
        <v>16</v>
      </c>
      <c r="E389" t="s">
        <v>1222</v>
      </c>
      <c r="F389" t="s">
        <v>91</v>
      </c>
      <c r="G389" t="s">
        <v>13</v>
      </c>
      <c r="H389" t="s">
        <v>33</v>
      </c>
    </row>
    <row r="390" spans="1:8" x14ac:dyDescent="0.25">
      <c r="A390" t="s">
        <v>4377</v>
      </c>
      <c r="B390" t="s">
        <v>1224</v>
      </c>
      <c r="C390">
        <v>53</v>
      </c>
      <c r="D390" t="s">
        <v>10</v>
      </c>
      <c r="E390" t="s">
        <v>1225</v>
      </c>
      <c r="F390" t="s">
        <v>117</v>
      </c>
      <c r="G390" t="s">
        <v>13</v>
      </c>
      <c r="H390" t="s">
        <v>19</v>
      </c>
    </row>
    <row r="391" spans="1:8" x14ac:dyDescent="0.25">
      <c r="A391" t="s">
        <v>4378</v>
      </c>
      <c r="B391" t="s">
        <v>1227</v>
      </c>
      <c r="C391">
        <v>50</v>
      </c>
      <c r="D391" t="s">
        <v>10</v>
      </c>
      <c r="E391" t="s">
        <v>1228</v>
      </c>
      <c r="F391" t="s">
        <v>73</v>
      </c>
      <c r="G391" t="s">
        <v>13</v>
      </c>
      <c r="H391" t="s">
        <v>19</v>
      </c>
    </row>
    <row r="392" spans="1:8" x14ac:dyDescent="0.25">
      <c r="A392" t="s">
        <v>4379</v>
      </c>
      <c r="B392" t="s">
        <v>1230</v>
      </c>
      <c r="C392">
        <v>56</v>
      </c>
      <c r="D392" t="s">
        <v>10</v>
      </c>
      <c r="E392" t="s">
        <v>1231</v>
      </c>
      <c r="F392" t="s">
        <v>295</v>
      </c>
      <c r="G392" t="s">
        <v>13</v>
      </c>
      <c r="H392" t="s">
        <v>33</v>
      </c>
    </row>
    <row r="393" spans="1:8" x14ac:dyDescent="0.25">
      <c r="A393" t="s">
        <v>4380</v>
      </c>
      <c r="B393" t="s">
        <v>1233</v>
      </c>
      <c r="C393">
        <v>40</v>
      </c>
      <c r="D393" t="s">
        <v>16</v>
      </c>
      <c r="E393" t="s">
        <v>1234</v>
      </c>
      <c r="F393" t="s">
        <v>37</v>
      </c>
      <c r="G393" t="s">
        <v>13</v>
      </c>
      <c r="H393" t="s">
        <v>28</v>
      </c>
    </row>
    <row r="394" spans="1:8" x14ac:dyDescent="0.25">
      <c r="A394" t="s">
        <v>4381</v>
      </c>
      <c r="B394" t="s">
        <v>1236</v>
      </c>
      <c r="C394">
        <v>46</v>
      </c>
      <c r="D394" t="s">
        <v>10</v>
      </c>
      <c r="E394" t="s">
        <v>1237</v>
      </c>
      <c r="F394" t="s">
        <v>117</v>
      </c>
      <c r="G394" t="s">
        <v>13</v>
      </c>
      <c r="H394" t="s">
        <v>50</v>
      </c>
    </row>
    <row r="395" spans="1:8" x14ac:dyDescent="0.25">
      <c r="A395" t="s">
        <v>4382</v>
      </c>
      <c r="B395" t="s">
        <v>1239</v>
      </c>
      <c r="C395">
        <v>46</v>
      </c>
      <c r="D395" t="s">
        <v>10</v>
      </c>
      <c r="E395" t="s">
        <v>1240</v>
      </c>
      <c r="F395" t="s">
        <v>121</v>
      </c>
      <c r="G395" t="s">
        <v>13</v>
      </c>
      <c r="H395" t="s">
        <v>28</v>
      </c>
    </row>
    <row r="396" spans="1:8" x14ac:dyDescent="0.25">
      <c r="A396" t="s">
        <v>4383</v>
      </c>
      <c r="B396" t="s">
        <v>1242</v>
      </c>
      <c r="C396">
        <v>43</v>
      </c>
      <c r="D396" t="s">
        <v>16</v>
      </c>
      <c r="E396" t="s">
        <v>1243</v>
      </c>
      <c r="F396" t="s">
        <v>171</v>
      </c>
      <c r="G396" t="s">
        <v>13</v>
      </c>
      <c r="H396" t="s">
        <v>28</v>
      </c>
    </row>
    <row r="397" spans="1:8" x14ac:dyDescent="0.25">
      <c r="A397" t="s">
        <v>4384</v>
      </c>
      <c r="B397" t="s">
        <v>1245</v>
      </c>
      <c r="C397">
        <v>50</v>
      </c>
      <c r="D397" t="s">
        <v>10</v>
      </c>
      <c r="E397" t="s">
        <v>1246</v>
      </c>
      <c r="F397" t="s">
        <v>65</v>
      </c>
      <c r="G397" t="s">
        <v>13</v>
      </c>
      <c r="H397" t="s">
        <v>50</v>
      </c>
    </row>
    <row r="398" spans="1:8" x14ac:dyDescent="0.25">
      <c r="A398" t="s">
        <v>4385</v>
      </c>
      <c r="B398" t="s">
        <v>1248</v>
      </c>
      <c r="C398">
        <v>25</v>
      </c>
      <c r="D398" t="s">
        <v>16</v>
      </c>
      <c r="E398" t="s">
        <v>1249</v>
      </c>
      <c r="F398" t="s">
        <v>61</v>
      </c>
      <c r="G398" t="s">
        <v>13</v>
      </c>
      <c r="H398" t="s">
        <v>33</v>
      </c>
    </row>
    <row r="399" spans="1:8" x14ac:dyDescent="0.25">
      <c r="A399" t="s">
        <v>4386</v>
      </c>
      <c r="B399" t="s">
        <v>4387</v>
      </c>
      <c r="C399">
        <v>62</v>
      </c>
      <c r="D399" t="s">
        <v>16</v>
      </c>
      <c r="E399" t="s">
        <v>127</v>
      </c>
      <c r="F399" t="s">
        <v>65</v>
      </c>
      <c r="G399" t="s">
        <v>13</v>
      </c>
      <c r="H399" t="s">
        <v>19</v>
      </c>
    </row>
    <row r="400" spans="1:8" x14ac:dyDescent="0.25">
      <c r="A400" t="s">
        <v>4388</v>
      </c>
      <c r="B400" t="s">
        <v>1253</v>
      </c>
      <c r="C400">
        <v>54</v>
      </c>
      <c r="D400" t="s">
        <v>10</v>
      </c>
      <c r="E400" t="s">
        <v>1254</v>
      </c>
      <c r="F400" t="s">
        <v>49</v>
      </c>
      <c r="G400" t="s">
        <v>13</v>
      </c>
      <c r="H400" t="s">
        <v>28</v>
      </c>
    </row>
    <row r="401" spans="1:8" x14ac:dyDescent="0.25">
      <c r="A401" t="s">
        <v>4389</v>
      </c>
      <c r="B401" t="s">
        <v>1256</v>
      </c>
      <c r="C401">
        <v>27</v>
      </c>
      <c r="D401" t="s">
        <v>10</v>
      </c>
      <c r="E401" t="s">
        <v>1257</v>
      </c>
      <c r="F401" t="s">
        <v>439</v>
      </c>
      <c r="G401" t="s">
        <v>13</v>
      </c>
      <c r="H401" t="s">
        <v>28</v>
      </c>
    </row>
    <row r="402" spans="1:8" x14ac:dyDescent="0.25">
      <c r="A402" t="s">
        <v>4390</v>
      </c>
      <c r="B402" t="s">
        <v>1259</v>
      </c>
      <c r="C402">
        <v>57</v>
      </c>
      <c r="D402" t="s">
        <v>16</v>
      </c>
      <c r="E402" t="s">
        <v>1260</v>
      </c>
      <c r="F402" t="s">
        <v>99</v>
      </c>
      <c r="G402" t="s">
        <v>13</v>
      </c>
      <c r="H402" t="s">
        <v>19</v>
      </c>
    </row>
    <row r="403" spans="1:8" x14ac:dyDescent="0.25">
      <c r="A403" t="s">
        <v>4391</v>
      </c>
      <c r="B403" t="s">
        <v>1262</v>
      </c>
      <c r="C403">
        <v>51</v>
      </c>
      <c r="D403" t="s">
        <v>16</v>
      </c>
      <c r="E403" t="s">
        <v>1263</v>
      </c>
      <c r="F403" t="s">
        <v>188</v>
      </c>
      <c r="G403" t="s">
        <v>13</v>
      </c>
      <c r="H403" t="s">
        <v>19</v>
      </c>
    </row>
    <row r="404" spans="1:8" x14ac:dyDescent="0.25">
      <c r="A404" t="s">
        <v>4392</v>
      </c>
      <c r="B404" t="s">
        <v>1265</v>
      </c>
      <c r="C404">
        <v>31</v>
      </c>
      <c r="D404" t="s">
        <v>10</v>
      </c>
      <c r="E404" t="s">
        <v>83</v>
      </c>
      <c r="F404" t="s">
        <v>317</v>
      </c>
      <c r="G404" t="s">
        <v>13</v>
      </c>
      <c r="H404" t="s">
        <v>28</v>
      </c>
    </row>
    <row r="405" spans="1:8" x14ac:dyDescent="0.25">
      <c r="A405" t="s">
        <v>4393</v>
      </c>
      <c r="B405" t="s">
        <v>1267</v>
      </c>
      <c r="C405">
        <v>34</v>
      </c>
      <c r="D405" t="s">
        <v>10</v>
      </c>
      <c r="E405" t="s">
        <v>1268</v>
      </c>
      <c r="F405" t="s">
        <v>332</v>
      </c>
      <c r="G405" t="s">
        <v>13</v>
      </c>
      <c r="H405" t="s">
        <v>28</v>
      </c>
    </row>
    <row r="406" spans="1:8" x14ac:dyDescent="0.25">
      <c r="A406" t="s">
        <v>4394</v>
      </c>
      <c r="B406" t="s">
        <v>1270</v>
      </c>
      <c r="C406">
        <v>22</v>
      </c>
      <c r="D406" t="s">
        <v>16</v>
      </c>
      <c r="E406" t="s">
        <v>1271</v>
      </c>
      <c r="F406" t="s">
        <v>295</v>
      </c>
      <c r="G406" t="s">
        <v>13</v>
      </c>
      <c r="H406" t="s">
        <v>33</v>
      </c>
    </row>
    <row r="407" spans="1:8" x14ac:dyDescent="0.25">
      <c r="A407" t="s">
        <v>4395</v>
      </c>
      <c r="B407" t="s">
        <v>1273</v>
      </c>
      <c r="C407">
        <v>18</v>
      </c>
      <c r="D407" t="s">
        <v>16</v>
      </c>
      <c r="E407" t="s">
        <v>1274</v>
      </c>
      <c r="F407" t="s">
        <v>332</v>
      </c>
      <c r="G407" t="s">
        <v>13</v>
      </c>
      <c r="H407" t="s">
        <v>50</v>
      </c>
    </row>
    <row r="408" spans="1:8" x14ac:dyDescent="0.25">
      <c r="A408" t="s">
        <v>4396</v>
      </c>
      <c r="B408" t="s">
        <v>1276</v>
      </c>
      <c r="C408">
        <v>23</v>
      </c>
      <c r="D408" t="s">
        <v>16</v>
      </c>
      <c r="E408" t="s">
        <v>1277</v>
      </c>
      <c r="F408" t="s">
        <v>328</v>
      </c>
      <c r="G408" t="s">
        <v>13</v>
      </c>
      <c r="H408" t="s">
        <v>50</v>
      </c>
    </row>
    <row r="409" spans="1:8" x14ac:dyDescent="0.25">
      <c r="A409" t="s">
        <v>4397</v>
      </c>
      <c r="B409" t="s">
        <v>1279</v>
      </c>
      <c r="C409">
        <v>33</v>
      </c>
      <c r="D409" t="s">
        <v>10</v>
      </c>
      <c r="E409" t="s">
        <v>1280</v>
      </c>
      <c r="F409" t="s">
        <v>144</v>
      </c>
      <c r="G409" t="s">
        <v>13</v>
      </c>
      <c r="H409" t="s">
        <v>50</v>
      </c>
    </row>
    <row r="410" spans="1:8" x14ac:dyDescent="0.25">
      <c r="A410" t="s">
        <v>4398</v>
      </c>
      <c r="B410" t="s">
        <v>1282</v>
      </c>
      <c r="C410">
        <v>36</v>
      </c>
      <c r="D410" t="s">
        <v>10</v>
      </c>
      <c r="E410" t="s">
        <v>1283</v>
      </c>
      <c r="F410" t="s">
        <v>91</v>
      </c>
      <c r="G410" t="s">
        <v>13</v>
      </c>
      <c r="H410" t="s">
        <v>50</v>
      </c>
    </row>
    <row r="411" spans="1:8" x14ac:dyDescent="0.25">
      <c r="A411" t="s">
        <v>4399</v>
      </c>
      <c r="B411" t="s">
        <v>1285</v>
      </c>
      <c r="C411">
        <v>55</v>
      </c>
      <c r="D411" t="s">
        <v>10</v>
      </c>
      <c r="E411" t="s">
        <v>1286</v>
      </c>
      <c r="F411" t="s">
        <v>856</v>
      </c>
      <c r="G411" t="s">
        <v>13</v>
      </c>
      <c r="H411" t="s">
        <v>50</v>
      </c>
    </row>
    <row r="412" spans="1:8" x14ac:dyDescent="0.25">
      <c r="A412" t="s">
        <v>4400</v>
      </c>
      <c r="B412" t="s">
        <v>1288</v>
      </c>
      <c r="C412">
        <v>48</v>
      </c>
      <c r="D412" t="s">
        <v>16</v>
      </c>
      <c r="E412" t="s">
        <v>1289</v>
      </c>
      <c r="F412" t="s">
        <v>91</v>
      </c>
      <c r="G412" t="s">
        <v>13</v>
      </c>
      <c r="H412" t="s">
        <v>28</v>
      </c>
    </row>
    <row r="413" spans="1:8" x14ac:dyDescent="0.25">
      <c r="A413" t="s">
        <v>4401</v>
      </c>
      <c r="B413" t="s">
        <v>1291</v>
      </c>
      <c r="C413">
        <v>63</v>
      </c>
      <c r="D413" t="s">
        <v>10</v>
      </c>
      <c r="E413" t="s">
        <v>1292</v>
      </c>
      <c r="F413" t="s">
        <v>27</v>
      </c>
      <c r="G413" t="s">
        <v>13</v>
      </c>
      <c r="H413" t="s">
        <v>33</v>
      </c>
    </row>
    <row r="414" spans="1:8" x14ac:dyDescent="0.25">
      <c r="A414" t="s">
        <v>4402</v>
      </c>
      <c r="B414" t="s">
        <v>1294</v>
      </c>
      <c r="C414">
        <v>23</v>
      </c>
      <c r="D414" t="s">
        <v>16</v>
      </c>
      <c r="E414" t="s">
        <v>208</v>
      </c>
      <c r="F414" t="s">
        <v>160</v>
      </c>
      <c r="G414" t="s">
        <v>13</v>
      </c>
      <c r="H414" t="s">
        <v>50</v>
      </c>
    </row>
    <row r="415" spans="1:8" x14ac:dyDescent="0.25">
      <c r="A415" t="s">
        <v>4403</v>
      </c>
      <c r="B415" t="s">
        <v>1296</v>
      </c>
      <c r="C415">
        <v>59</v>
      </c>
      <c r="D415" t="s">
        <v>16</v>
      </c>
      <c r="E415" t="s">
        <v>1297</v>
      </c>
      <c r="F415" t="s">
        <v>110</v>
      </c>
      <c r="G415" t="s">
        <v>13</v>
      </c>
      <c r="H415" t="s">
        <v>28</v>
      </c>
    </row>
    <row r="416" spans="1:8" x14ac:dyDescent="0.25">
      <c r="A416" t="s">
        <v>4404</v>
      </c>
      <c r="B416" t="s">
        <v>1299</v>
      </c>
      <c r="C416">
        <v>35</v>
      </c>
      <c r="D416" t="s">
        <v>16</v>
      </c>
      <c r="E416" t="s">
        <v>1300</v>
      </c>
      <c r="F416" t="s">
        <v>117</v>
      </c>
      <c r="G416" t="s">
        <v>13</v>
      </c>
      <c r="H416" t="s">
        <v>50</v>
      </c>
    </row>
    <row r="417" spans="1:8" x14ac:dyDescent="0.25">
      <c r="A417" t="s">
        <v>4405</v>
      </c>
      <c r="B417" t="s">
        <v>1302</v>
      </c>
      <c r="C417">
        <v>26</v>
      </c>
      <c r="D417" t="s">
        <v>16</v>
      </c>
      <c r="E417" t="s">
        <v>1303</v>
      </c>
      <c r="F417" t="s">
        <v>167</v>
      </c>
      <c r="G417" t="s">
        <v>13</v>
      </c>
      <c r="H417" t="s">
        <v>33</v>
      </c>
    </row>
    <row r="418" spans="1:8" x14ac:dyDescent="0.25">
      <c r="A418" t="s">
        <v>4406</v>
      </c>
      <c r="B418" t="s">
        <v>1305</v>
      </c>
      <c r="C418">
        <v>46</v>
      </c>
      <c r="D418" t="s">
        <v>10</v>
      </c>
      <c r="E418" t="s">
        <v>1306</v>
      </c>
      <c r="F418" t="s">
        <v>328</v>
      </c>
      <c r="G418" t="s">
        <v>13</v>
      </c>
      <c r="H418" t="s">
        <v>19</v>
      </c>
    </row>
    <row r="419" spans="1:8" x14ac:dyDescent="0.25">
      <c r="A419" t="s">
        <v>4407</v>
      </c>
      <c r="B419" t="s">
        <v>1308</v>
      </c>
      <c r="C419">
        <v>64</v>
      </c>
      <c r="D419" t="s">
        <v>16</v>
      </c>
      <c r="E419" t="s">
        <v>1309</v>
      </c>
      <c r="F419" t="s">
        <v>12</v>
      </c>
      <c r="G419" t="s">
        <v>13</v>
      </c>
      <c r="H419" t="s">
        <v>28</v>
      </c>
    </row>
    <row r="420" spans="1:8" x14ac:dyDescent="0.25">
      <c r="A420" t="s">
        <v>4408</v>
      </c>
      <c r="B420" t="s">
        <v>1311</v>
      </c>
      <c r="C420">
        <v>60</v>
      </c>
      <c r="D420" t="s">
        <v>16</v>
      </c>
      <c r="E420" t="s">
        <v>1312</v>
      </c>
      <c r="F420" t="s">
        <v>49</v>
      </c>
      <c r="G420" t="s">
        <v>13</v>
      </c>
      <c r="H420" t="s">
        <v>33</v>
      </c>
    </row>
    <row r="421" spans="1:8" x14ac:dyDescent="0.25">
      <c r="A421" t="s">
        <v>4409</v>
      </c>
      <c r="B421" t="s">
        <v>1314</v>
      </c>
      <c r="C421">
        <v>33</v>
      </c>
      <c r="D421" t="s">
        <v>10</v>
      </c>
      <c r="E421" t="s">
        <v>1315</v>
      </c>
      <c r="F421" t="s">
        <v>317</v>
      </c>
      <c r="G421" t="s">
        <v>13</v>
      </c>
      <c r="H421" t="s">
        <v>50</v>
      </c>
    </row>
    <row r="422" spans="1:8" x14ac:dyDescent="0.25">
      <c r="A422" t="s">
        <v>4410</v>
      </c>
      <c r="B422" t="s">
        <v>4411</v>
      </c>
      <c r="C422">
        <v>60</v>
      </c>
      <c r="D422" t="s">
        <v>10</v>
      </c>
      <c r="E422" t="s">
        <v>1318</v>
      </c>
      <c r="F422" t="s">
        <v>12</v>
      </c>
      <c r="G422" t="s">
        <v>13</v>
      </c>
      <c r="H422" t="s">
        <v>28</v>
      </c>
    </row>
    <row r="423" spans="1:8" x14ac:dyDescent="0.25">
      <c r="A423" t="s">
        <v>4412</v>
      </c>
      <c r="B423" t="s">
        <v>1320</v>
      </c>
      <c r="C423">
        <v>45</v>
      </c>
      <c r="D423" t="s">
        <v>16</v>
      </c>
      <c r="E423" t="s">
        <v>1321</v>
      </c>
      <c r="F423" t="s">
        <v>77</v>
      </c>
      <c r="G423" t="s">
        <v>13</v>
      </c>
      <c r="H423" t="s">
        <v>19</v>
      </c>
    </row>
    <row r="424" spans="1:8" x14ac:dyDescent="0.25">
      <c r="A424" t="s">
        <v>4413</v>
      </c>
      <c r="B424" t="s">
        <v>4414</v>
      </c>
      <c r="C424">
        <v>42</v>
      </c>
      <c r="D424" t="s">
        <v>16</v>
      </c>
      <c r="E424" t="s">
        <v>1324</v>
      </c>
      <c r="F424" t="s">
        <v>65</v>
      </c>
      <c r="G424" t="s">
        <v>13</v>
      </c>
      <c r="H424" t="s">
        <v>19</v>
      </c>
    </row>
    <row r="425" spans="1:8" x14ac:dyDescent="0.25">
      <c r="A425" t="s">
        <v>4415</v>
      </c>
      <c r="B425" t="s">
        <v>1326</v>
      </c>
      <c r="C425">
        <v>35</v>
      </c>
      <c r="D425" t="s">
        <v>10</v>
      </c>
      <c r="E425" t="s">
        <v>1327</v>
      </c>
      <c r="F425" t="s">
        <v>65</v>
      </c>
      <c r="G425" t="s">
        <v>13</v>
      </c>
      <c r="H425" t="s">
        <v>33</v>
      </c>
    </row>
    <row r="426" spans="1:8" x14ac:dyDescent="0.25">
      <c r="A426" t="s">
        <v>4416</v>
      </c>
      <c r="B426" t="s">
        <v>1329</v>
      </c>
      <c r="C426">
        <v>53</v>
      </c>
      <c r="D426" t="s">
        <v>10</v>
      </c>
      <c r="E426" t="s">
        <v>1330</v>
      </c>
      <c r="F426" t="s">
        <v>12</v>
      </c>
      <c r="G426" t="s">
        <v>13</v>
      </c>
      <c r="H426" t="s">
        <v>28</v>
      </c>
    </row>
    <row r="427" spans="1:8" x14ac:dyDescent="0.25">
      <c r="A427" t="s">
        <v>4417</v>
      </c>
      <c r="B427" t="s">
        <v>1332</v>
      </c>
      <c r="C427">
        <v>40</v>
      </c>
      <c r="D427" t="s">
        <v>10</v>
      </c>
      <c r="E427" t="s">
        <v>1333</v>
      </c>
      <c r="F427" t="s">
        <v>121</v>
      </c>
      <c r="G427" t="s">
        <v>13</v>
      </c>
      <c r="H427" t="s">
        <v>28</v>
      </c>
    </row>
    <row r="428" spans="1:8" x14ac:dyDescent="0.25">
      <c r="A428" t="s">
        <v>4418</v>
      </c>
      <c r="B428" t="s">
        <v>1335</v>
      </c>
      <c r="C428">
        <v>28</v>
      </c>
      <c r="D428" t="s">
        <v>10</v>
      </c>
      <c r="E428" t="s">
        <v>1336</v>
      </c>
      <c r="F428" t="s">
        <v>12</v>
      </c>
      <c r="G428" t="s">
        <v>13</v>
      </c>
      <c r="H428" t="s">
        <v>19</v>
      </c>
    </row>
    <row r="429" spans="1:8" x14ac:dyDescent="0.25">
      <c r="A429" t="s">
        <v>4419</v>
      </c>
      <c r="B429" t="s">
        <v>1338</v>
      </c>
      <c r="C429">
        <v>18</v>
      </c>
      <c r="D429" t="s">
        <v>16</v>
      </c>
      <c r="E429" t="s">
        <v>1339</v>
      </c>
      <c r="F429" t="s">
        <v>439</v>
      </c>
      <c r="G429" t="s">
        <v>13</v>
      </c>
      <c r="H429" t="s">
        <v>50</v>
      </c>
    </row>
    <row r="430" spans="1:8" x14ac:dyDescent="0.25">
      <c r="A430" t="s">
        <v>4420</v>
      </c>
      <c r="B430" t="s">
        <v>1341</v>
      </c>
      <c r="C430">
        <v>27</v>
      </c>
      <c r="D430" t="s">
        <v>16</v>
      </c>
      <c r="E430" t="s">
        <v>1342</v>
      </c>
      <c r="F430" t="s">
        <v>332</v>
      </c>
      <c r="G430" t="s">
        <v>13</v>
      </c>
      <c r="H430" t="s">
        <v>28</v>
      </c>
    </row>
    <row r="431" spans="1:8" x14ac:dyDescent="0.25">
      <c r="A431" t="s">
        <v>4421</v>
      </c>
      <c r="B431" t="s">
        <v>1344</v>
      </c>
      <c r="C431">
        <v>43</v>
      </c>
      <c r="D431" t="s">
        <v>10</v>
      </c>
      <c r="E431" t="s">
        <v>1345</v>
      </c>
      <c r="F431" t="s">
        <v>110</v>
      </c>
      <c r="G431" t="s">
        <v>13</v>
      </c>
      <c r="H431" t="s">
        <v>19</v>
      </c>
    </row>
    <row r="432" spans="1:8" x14ac:dyDescent="0.25">
      <c r="A432" t="s">
        <v>4422</v>
      </c>
      <c r="B432" t="s">
        <v>1347</v>
      </c>
      <c r="C432">
        <v>36</v>
      </c>
      <c r="D432" t="s">
        <v>16</v>
      </c>
      <c r="E432" t="s">
        <v>1348</v>
      </c>
      <c r="F432" t="s">
        <v>91</v>
      </c>
      <c r="G432" t="s">
        <v>13</v>
      </c>
      <c r="H432" t="s">
        <v>50</v>
      </c>
    </row>
    <row r="433" spans="1:8" x14ac:dyDescent="0.25">
      <c r="A433" t="s">
        <v>4423</v>
      </c>
      <c r="B433" t="s">
        <v>1350</v>
      </c>
      <c r="C433">
        <v>27</v>
      </c>
      <c r="D433" t="s">
        <v>10</v>
      </c>
      <c r="E433" t="s">
        <v>1351</v>
      </c>
      <c r="F433" t="s">
        <v>32</v>
      </c>
      <c r="G433" t="s">
        <v>13</v>
      </c>
      <c r="H433" t="s">
        <v>19</v>
      </c>
    </row>
    <row r="434" spans="1:8" x14ac:dyDescent="0.25">
      <c r="A434" t="s">
        <v>4424</v>
      </c>
      <c r="B434" t="s">
        <v>1353</v>
      </c>
      <c r="C434">
        <v>37</v>
      </c>
      <c r="D434" t="s">
        <v>10</v>
      </c>
      <c r="E434" t="s">
        <v>1354</v>
      </c>
      <c r="F434" t="s">
        <v>91</v>
      </c>
      <c r="G434" t="s">
        <v>13</v>
      </c>
      <c r="H434" t="s">
        <v>28</v>
      </c>
    </row>
    <row r="435" spans="1:8" x14ac:dyDescent="0.25">
      <c r="A435" t="s">
        <v>4425</v>
      </c>
      <c r="B435" t="s">
        <v>1356</v>
      </c>
      <c r="C435">
        <v>51</v>
      </c>
      <c r="D435" t="s">
        <v>16</v>
      </c>
      <c r="E435" t="s">
        <v>1357</v>
      </c>
      <c r="F435" t="s">
        <v>61</v>
      </c>
      <c r="G435" t="s">
        <v>13</v>
      </c>
      <c r="H435" t="s">
        <v>33</v>
      </c>
    </row>
    <row r="436" spans="1:8" x14ac:dyDescent="0.25">
      <c r="A436" t="s">
        <v>4426</v>
      </c>
      <c r="B436" t="s">
        <v>1359</v>
      </c>
      <c r="C436">
        <v>48</v>
      </c>
      <c r="D436" t="s">
        <v>16</v>
      </c>
      <c r="E436" t="s">
        <v>1360</v>
      </c>
      <c r="F436" t="s">
        <v>258</v>
      </c>
      <c r="G436" t="s">
        <v>13</v>
      </c>
      <c r="H436" t="s">
        <v>50</v>
      </c>
    </row>
    <row r="437" spans="1:8" x14ac:dyDescent="0.25">
      <c r="A437" t="s">
        <v>4427</v>
      </c>
      <c r="B437" t="s">
        <v>1362</v>
      </c>
      <c r="C437">
        <v>37</v>
      </c>
      <c r="D437" t="s">
        <v>16</v>
      </c>
      <c r="E437" t="s">
        <v>1363</v>
      </c>
      <c r="F437" t="s">
        <v>110</v>
      </c>
      <c r="G437" t="s">
        <v>13</v>
      </c>
      <c r="H437" t="s">
        <v>33</v>
      </c>
    </row>
    <row r="438" spans="1:8" x14ac:dyDescent="0.25">
      <c r="A438" t="s">
        <v>4428</v>
      </c>
      <c r="B438" t="s">
        <v>1365</v>
      </c>
      <c r="C438">
        <v>61</v>
      </c>
      <c r="D438" t="s">
        <v>10</v>
      </c>
      <c r="E438" t="s">
        <v>1366</v>
      </c>
      <c r="F438" t="s">
        <v>41</v>
      </c>
      <c r="G438" t="s">
        <v>13</v>
      </c>
      <c r="H438" t="s">
        <v>50</v>
      </c>
    </row>
    <row r="439" spans="1:8" x14ac:dyDescent="0.25">
      <c r="A439" t="s">
        <v>4429</v>
      </c>
      <c r="B439" t="s">
        <v>1368</v>
      </c>
      <c r="C439">
        <v>47</v>
      </c>
      <c r="D439" t="s">
        <v>16</v>
      </c>
      <c r="E439" t="s">
        <v>605</v>
      </c>
      <c r="F439" t="s">
        <v>49</v>
      </c>
      <c r="G439" t="s">
        <v>13</v>
      </c>
      <c r="H439" t="s">
        <v>19</v>
      </c>
    </row>
    <row r="440" spans="1:8" x14ac:dyDescent="0.25">
      <c r="A440" t="s">
        <v>4430</v>
      </c>
      <c r="B440" t="s">
        <v>1370</v>
      </c>
      <c r="C440">
        <v>59</v>
      </c>
      <c r="D440" t="s">
        <v>16</v>
      </c>
      <c r="E440" t="s">
        <v>1371</v>
      </c>
      <c r="F440" t="s">
        <v>241</v>
      </c>
      <c r="G440" t="s">
        <v>13</v>
      </c>
      <c r="H440" t="s">
        <v>19</v>
      </c>
    </row>
    <row r="441" spans="1:8" x14ac:dyDescent="0.25">
      <c r="A441" t="s">
        <v>4431</v>
      </c>
      <c r="B441" t="s">
        <v>1373</v>
      </c>
      <c r="C441">
        <v>53</v>
      </c>
      <c r="D441" t="s">
        <v>10</v>
      </c>
      <c r="E441" t="s">
        <v>942</v>
      </c>
      <c r="F441" t="s">
        <v>160</v>
      </c>
      <c r="G441" t="s">
        <v>13</v>
      </c>
      <c r="H441" t="s">
        <v>33</v>
      </c>
    </row>
    <row r="442" spans="1:8" x14ac:dyDescent="0.25">
      <c r="A442" t="s">
        <v>4432</v>
      </c>
      <c r="B442" t="s">
        <v>1375</v>
      </c>
      <c r="C442">
        <v>60</v>
      </c>
      <c r="D442" t="s">
        <v>10</v>
      </c>
      <c r="E442" t="s">
        <v>1376</v>
      </c>
      <c r="F442" t="s">
        <v>18</v>
      </c>
      <c r="G442" t="s">
        <v>13</v>
      </c>
      <c r="H442" t="s">
        <v>33</v>
      </c>
    </row>
    <row r="443" spans="1:8" x14ac:dyDescent="0.25">
      <c r="A443" t="s">
        <v>4433</v>
      </c>
      <c r="B443" t="s">
        <v>1378</v>
      </c>
      <c r="C443">
        <v>31</v>
      </c>
      <c r="D443" t="s">
        <v>10</v>
      </c>
      <c r="E443" t="s">
        <v>1379</v>
      </c>
      <c r="F443" t="s">
        <v>328</v>
      </c>
      <c r="G443" t="s">
        <v>13</v>
      </c>
      <c r="H443" t="s">
        <v>33</v>
      </c>
    </row>
    <row r="444" spans="1:8" x14ac:dyDescent="0.25">
      <c r="A444" t="s">
        <v>4434</v>
      </c>
      <c r="B444" t="s">
        <v>1381</v>
      </c>
      <c r="C444">
        <v>42</v>
      </c>
      <c r="D444" t="s">
        <v>16</v>
      </c>
      <c r="E444" t="s">
        <v>1382</v>
      </c>
      <c r="F444" t="s">
        <v>37</v>
      </c>
      <c r="G444" t="s">
        <v>13</v>
      </c>
      <c r="H444" t="s">
        <v>28</v>
      </c>
    </row>
    <row r="445" spans="1:8" x14ac:dyDescent="0.25">
      <c r="A445" t="s">
        <v>4435</v>
      </c>
      <c r="B445" t="s">
        <v>1384</v>
      </c>
      <c r="C445">
        <v>51</v>
      </c>
      <c r="D445" t="s">
        <v>10</v>
      </c>
      <c r="E445" t="s">
        <v>1385</v>
      </c>
      <c r="F445" t="s">
        <v>363</v>
      </c>
      <c r="G445" t="s">
        <v>13</v>
      </c>
      <c r="H445" t="s">
        <v>33</v>
      </c>
    </row>
    <row r="446" spans="1:8" x14ac:dyDescent="0.25">
      <c r="A446" t="s">
        <v>4436</v>
      </c>
      <c r="B446" t="s">
        <v>1387</v>
      </c>
      <c r="C446">
        <v>19</v>
      </c>
      <c r="D446" t="s">
        <v>10</v>
      </c>
      <c r="E446" t="s">
        <v>1388</v>
      </c>
      <c r="F446" t="s">
        <v>856</v>
      </c>
      <c r="G446" t="s">
        <v>13</v>
      </c>
      <c r="H446" t="s">
        <v>50</v>
      </c>
    </row>
    <row r="447" spans="1:8" x14ac:dyDescent="0.25">
      <c r="A447" t="s">
        <v>4437</v>
      </c>
      <c r="B447" t="s">
        <v>1390</v>
      </c>
      <c r="C447">
        <v>41</v>
      </c>
      <c r="D447" t="s">
        <v>16</v>
      </c>
      <c r="E447" t="s">
        <v>1391</v>
      </c>
      <c r="F447" t="s">
        <v>291</v>
      </c>
      <c r="G447" t="s">
        <v>13</v>
      </c>
      <c r="H447" t="s">
        <v>19</v>
      </c>
    </row>
    <row r="448" spans="1:8" x14ac:dyDescent="0.25">
      <c r="A448" t="s">
        <v>4438</v>
      </c>
      <c r="B448" t="s">
        <v>1393</v>
      </c>
      <c r="C448">
        <v>35</v>
      </c>
      <c r="D448" t="s">
        <v>10</v>
      </c>
      <c r="E448" t="s">
        <v>1394</v>
      </c>
      <c r="F448" t="s">
        <v>99</v>
      </c>
      <c r="G448" t="s">
        <v>13</v>
      </c>
      <c r="H448" t="s">
        <v>33</v>
      </c>
    </row>
    <row r="449" spans="1:8" x14ac:dyDescent="0.25">
      <c r="A449" t="s">
        <v>4439</v>
      </c>
      <c r="B449" t="s">
        <v>1396</v>
      </c>
      <c r="C449">
        <v>45</v>
      </c>
      <c r="D449" t="s">
        <v>10</v>
      </c>
      <c r="E449" t="s">
        <v>1397</v>
      </c>
      <c r="F449" t="s">
        <v>12</v>
      </c>
      <c r="G449" t="s">
        <v>13</v>
      </c>
      <c r="H449" t="s">
        <v>50</v>
      </c>
    </row>
    <row r="450" spans="1:8" x14ac:dyDescent="0.25">
      <c r="A450" t="s">
        <v>4440</v>
      </c>
      <c r="B450" t="s">
        <v>1399</v>
      </c>
      <c r="C450">
        <v>64</v>
      </c>
      <c r="D450" t="s">
        <v>16</v>
      </c>
      <c r="E450" t="s">
        <v>1400</v>
      </c>
      <c r="F450" t="s">
        <v>856</v>
      </c>
      <c r="G450" t="s">
        <v>13</v>
      </c>
      <c r="H450" t="s">
        <v>28</v>
      </c>
    </row>
    <row r="451" spans="1:8" x14ac:dyDescent="0.25">
      <c r="A451" t="s">
        <v>4441</v>
      </c>
      <c r="B451" t="s">
        <v>1402</v>
      </c>
      <c r="C451">
        <v>29</v>
      </c>
      <c r="D451" t="s">
        <v>10</v>
      </c>
      <c r="E451" t="s">
        <v>1403</v>
      </c>
      <c r="F451" t="s">
        <v>27</v>
      </c>
      <c r="G451" t="s">
        <v>13</v>
      </c>
      <c r="H451" t="s">
        <v>28</v>
      </c>
    </row>
    <row r="452" spans="1:8" x14ac:dyDescent="0.25">
      <c r="A452" t="s">
        <v>4442</v>
      </c>
      <c r="B452" t="s">
        <v>1405</v>
      </c>
      <c r="C452">
        <v>59</v>
      </c>
      <c r="D452" t="s">
        <v>10</v>
      </c>
      <c r="E452" t="s">
        <v>1406</v>
      </c>
      <c r="F452" t="s">
        <v>73</v>
      </c>
      <c r="G452" t="s">
        <v>13</v>
      </c>
      <c r="H452" t="s">
        <v>28</v>
      </c>
    </row>
    <row r="453" spans="1:8" x14ac:dyDescent="0.25">
      <c r="A453" t="s">
        <v>4443</v>
      </c>
      <c r="B453" t="s">
        <v>1408</v>
      </c>
      <c r="C453">
        <v>46</v>
      </c>
      <c r="D453" t="s">
        <v>10</v>
      </c>
      <c r="E453" t="s">
        <v>571</v>
      </c>
      <c r="F453" t="s">
        <v>237</v>
      </c>
      <c r="G453" t="s">
        <v>13</v>
      </c>
      <c r="H453" t="s">
        <v>50</v>
      </c>
    </row>
    <row r="454" spans="1:8" x14ac:dyDescent="0.25">
      <c r="A454" t="s">
        <v>4444</v>
      </c>
      <c r="B454" t="s">
        <v>1410</v>
      </c>
      <c r="C454">
        <v>60</v>
      </c>
      <c r="D454" t="s">
        <v>16</v>
      </c>
      <c r="E454" t="s">
        <v>1411</v>
      </c>
      <c r="F454" t="s">
        <v>317</v>
      </c>
      <c r="G454" t="s">
        <v>13</v>
      </c>
      <c r="H454" t="s">
        <v>28</v>
      </c>
    </row>
    <row r="455" spans="1:8" x14ac:dyDescent="0.25">
      <c r="A455" t="s">
        <v>4445</v>
      </c>
      <c r="B455" t="s">
        <v>1413</v>
      </c>
      <c r="C455">
        <v>62</v>
      </c>
      <c r="D455" t="s">
        <v>16</v>
      </c>
      <c r="E455" t="s">
        <v>1414</v>
      </c>
      <c r="F455" t="s">
        <v>103</v>
      </c>
      <c r="G455" t="s">
        <v>13</v>
      </c>
      <c r="H455" t="s">
        <v>19</v>
      </c>
    </row>
    <row r="456" spans="1:8" x14ac:dyDescent="0.25">
      <c r="A456" t="s">
        <v>4446</v>
      </c>
      <c r="B456" t="s">
        <v>1416</v>
      </c>
      <c r="C456">
        <v>60</v>
      </c>
      <c r="D456" t="s">
        <v>10</v>
      </c>
      <c r="E456" t="s">
        <v>133</v>
      </c>
      <c r="F456" t="s">
        <v>99</v>
      </c>
      <c r="G456" t="s">
        <v>13</v>
      </c>
      <c r="H456" t="s">
        <v>50</v>
      </c>
    </row>
    <row r="457" spans="1:8" x14ac:dyDescent="0.25">
      <c r="A457" t="s">
        <v>4447</v>
      </c>
      <c r="B457" t="s">
        <v>1418</v>
      </c>
      <c r="C457">
        <v>54</v>
      </c>
      <c r="D457" t="s">
        <v>10</v>
      </c>
      <c r="E457" t="s">
        <v>1419</v>
      </c>
      <c r="F457" t="s">
        <v>198</v>
      </c>
      <c r="G457" t="s">
        <v>13</v>
      </c>
      <c r="H457" t="s">
        <v>50</v>
      </c>
    </row>
    <row r="458" spans="1:8" x14ac:dyDescent="0.25">
      <c r="A458" t="s">
        <v>4448</v>
      </c>
      <c r="B458" t="s">
        <v>1421</v>
      </c>
      <c r="C458">
        <v>59</v>
      </c>
      <c r="D458" t="s">
        <v>16</v>
      </c>
      <c r="E458" t="s">
        <v>1422</v>
      </c>
      <c r="F458" t="s">
        <v>295</v>
      </c>
      <c r="G458" t="s">
        <v>13</v>
      </c>
      <c r="H458" t="s">
        <v>50</v>
      </c>
    </row>
    <row r="459" spans="1:8" x14ac:dyDescent="0.25">
      <c r="A459" t="s">
        <v>4449</v>
      </c>
      <c r="B459" t="s">
        <v>1424</v>
      </c>
      <c r="C459">
        <v>59</v>
      </c>
      <c r="D459" t="s">
        <v>10</v>
      </c>
      <c r="E459" t="s">
        <v>1425</v>
      </c>
      <c r="F459" t="s">
        <v>596</v>
      </c>
      <c r="G459" t="s">
        <v>13</v>
      </c>
      <c r="H459" t="s">
        <v>19</v>
      </c>
    </row>
    <row r="460" spans="1:8" x14ac:dyDescent="0.25">
      <c r="A460" t="s">
        <v>4450</v>
      </c>
      <c r="B460" t="s">
        <v>1427</v>
      </c>
      <c r="C460">
        <v>62</v>
      </c>
      <c r="D460" t="s">
        <v>16</v>
      </c>
      <c r="E460" t="s">
        <v>1428</v>
      </c>
      <c r="F460" t="s">
        <v>54</v>
      </c>
      <c r="G460" t="s">
        <v>13</v>
      </c>
      <c r="H460" t="s">
        <v>33</v>
      </c>
    </row>
    <row r="461" spans="1:8" x14ac:dyDescent="0.25">
      <c r="A461" t="s">
        <v>4451</v>
      </c>
      <c r="B461" t="s">
        <v>687</v>
      </c>
      <c r="C461">
        <v>29</v>
      </c>
      <c r="D461" t="s">
        <v>16</v>
      </c>
      <c r="E461" t="s">
        <v>1430</v>
      </c>
      <c r="F461" t="s">
        <v>321</v>
      </c>
      <c r="G461" t="s">
        <v>13</v>
      </c>
      <c r="H461" t="s">
        <v>50</v>
      </c>
    </row>
    <row r="462" spans="1:8" x14ac:dyDescent="0.25">
      <c r="A462" t="s">
        <v>4452</v>
      </c>
      <c r="B462" t="s">
        <v>1432</v>
      </c>
      <c r="C462">
        <v>35</v>
      </c>
      <c r="D462" t="s">
        <v>10</v>
      </c>
      <c r="E462" t="s">
        <v>1433</v>
      </c>
      <c r="F462" t="s">
        <v>271</v>
      </c>
      <c r="G462" t="s">
        <v>13</v>
      </c>
      <c r="H462" t="s">
        <v>50</v>
      </c>
    </row>
    <row r="463" spans="1:8" x14ac:dyDescent="0.25">
      <c r="A463" t="s">
        <v>4453</v>
      </c>
      <c r="B463" t="s">
        <v>1435</v>
      </c>
      <c r="C463">
        <v>60</v>
      </c>
      <c r="D463" t="s">
        <v>16</v>
      </c>
      <c r="E463" t="s">
        <v>1436</v>
      </c>
      <c r="F463" t="s">
        <v>65</v>
      </c>
      <c r="G463" t="s">
        <v>13</v>
      </c>
      <c r="H463" t="s">
        <v>33</v>
      </c>
    </row>
    <row r="464" spans="1:8" x14ac:dyDescent="0.25">
      <c r="A464" t="s">
        <v>4454</v>
      </c>
      <c r="B464" t="s">
        <v>1438</v>
      </c>
      <c r="C464">
        <v>34</v>
      </c>
      <c r="D464" t="s">
        <v>16</v>
      </c>
      <c r="E464" t="s">
        <v>1439</v>
      </c>
      <c r="F464" t="s">
        <v>45</v>
      </c>
      <c r="G464" t="s">
        <v>13</v>
      </c>
      <c r="H464" t="s">
        <v>33</v>
      </c>
    </row>
    <row r="465" spans="1:8" x14ac:dyDescent="0.25">
      <c r="A465" t="s">
        <v>4455</v>
      </c>
      <c r="B465" t="s">
        <v>1441</v>
      </c>
      <c r="C465">
        <v>36</v>
      </c>
      <c r="D465" t="s">
        <v>16</v>
      </c>
      <c r="E465" t="s">
        <v>1442</v>
      </c>
      <c r="F465" t="s">
        <v>171</v>
      </c>
      <c r="G465" t="s">
        <v>13</v>
      </c>
      <c r="H465" t="s">
        <v>28</v>
      </c>
    </row>
    <row r="466" spans="1:8" x14ac:dyDescent="0.25">
      <c r="A466" t="s">
        <v>4456</v>
      </c>
      <c r="B466" t="s">
        <v>1444</v>
      </c>
      <c r="C466">
        <v>45</v>
      </c>
      <c r="D466" t="s">
        <v>16</v>
      </c>
      <c r="E466" t="s">
        <v>1445</v>
      </c>
      <c r="F466" t="s">
        <v>77</v>
      </c>
      <c r="G466" t="s">
        <v>13</v>
      </c>
      <c r="H466" t="s">
        <v>19</v>
      </c>
    </row>
    <row r="467" spans="1:8" x14ac:dyDescent="0.25">
      <c r="A467" t="s">
        <v>4457</v>
      </c>
      <c r="B467" t="s">
        <v>1447</v>
      </c>
      <c r="C467">
        <v>28</v>
      </c>
      <c r="D467" t="s">
        <v>16</v>
      </c>
      <c r="E467" t="s">
        <v>1448</v>
      </c>
      <c r="F467" t="s">
        <v>12</v>
      </c>
      <c r="G467" t="s">
        <v>13</v>
      </c>
      <c r="H467" t="s">
        <v>33</v>
      </c>
    </row>
    <row r="468" spans="1:8" x14ac:dyDescent="0.25">
      <c r="A468" t="s">
        <v>4458</v>
      </c>
      <c r="B468" t="s">
        <v>1450</v>
      </c>
      <c r="C468">
        <v>18</v>
      </c>
      <c r="D468" t="s">
        <v>10</v>
      </c>
      <c r="E468" t="s">
        <v>1451</v>
      </c>
      <c r="F468" t="s">
        <v>205</v>
      </c>
      <c r="G468" t="s">
        <v>13</v>
      </c>
      <c r="H468" t="s">
        <v>33</v>
      </c>
    </row>
    <row r="469" spans="1:8" x14ac:dyDescent="0.25">
      <c r="A469" t="s">
        <v>4459</v>
      </c>
      <c r="B469" t="s">
        <v>1453</v>
      </c>
      <c r="C469">
        <v>63</v>
      </c>
      <c r="D469" t="s">
        <v>16</v>
      </c>
      <c r="E469" t="s">
        <v>1454</v>
      </c>
      <c r="F469" t="s">
        <v>175</v>
      </c>
      <c r="G469" t="s">
        <v>13</v>
      </c>
      <c r="H469" t="s">
        <v>50</v>
      </c>
    </row>
    <row r="470" spans="1:8" x14ac:dyDescent="0.25">
      <c r="A470" t="s">
        <v>4460</v>
      </c>
      <c r="B470" t="s">
        <v>1456</v>
      </c>
      <c r="C470">
        <v>45</v>
      </c>
      <c r="D470" t="s">
        <v>10</v>
      </c>
      <c r="E470" t="s">
        <v>1457</v>
      </c>
      <c r="F470" t="s">
        <v>175</v>
      </c>
      <c r="G470" t="s">
        <v>13</v>
      </c>
      <c r="H470" t="s">
        <v>28</v>
      </c>
    </row>
    <row r="471" spans="1:8" x14ac:dyDescent="0.25">
      <c r="A471" t="s">
        <v>4461</v>
      </c>
      <c r="B471" t="s">
        <v>1459</v>
      </c>
      <c r="C471">
        <v>19</v>
      </c>
      <c r="D471" t="s">
        <v>10</v>
      </c>
      <c r="E471" t="s">
        <v>1460</v>
      </c>
      <c r="F471" t="s">
        <v>121</v>
      </c>
      <c r="G471" t="s">
        <v>13</v>
      </c>
      <c r="H471" t="s">
        <v>50</v>
      </c>
    </row>
    <row r="472" spans="1:8" x14ac:dyDescent="0.25">
      <c r="A472" t="s">
        <v>4462</v>
      </c>
      <c r="B472" t="s">
        <v>1462</v>
      </c>
      <c r="C472">
        <v>21</v>
      </c>
      <c r="D472" t="s">
        <v>16</v>
      </c>
      <c r="E472" t="s">
        <v>1463</v>
      </c>
      <c r="F472" t="s">
        <v>49</v>
      </c>
      <c r="G472" t="s">
        <v>13</v>
      </c>
      <c r="H472" t="s">
        <v>50</v>
      </c>
    </row>
    <row r="473" spans="1:8" x14ac:dyDescent="0.25">
      <c r="A473" t="s">
        <v>4463</v>
      </c>
      <c r="B473" t="s">
        <v>1465</v>
      </c>
      <c r="C473">
        <v>42</v>
      </c>
      <c r="D473" t="s">
        <v>10</v>
      </c>
      <c r="E473" t="s">
        <v>1466</v>
      </c>
      <c r="F473" t="s">
        <v>69</v>
      </c>
      <c r="G473" t="s">
        <v>13</v>
      </c>
      <c r="H473" t="s">
        <v>19</v>
      </c>
    </row>
    <row r="474" spans="1:8" x14ac:dyDescent="0.25">
      <c r="A474" t="s">
        <v>4464</v>
      </c>
      <c r="B474" t="s">
        <v>1468</v>
      </c>
      <c r="C474">
        <v>42</v>
      </c>
      <c r="D474" t="s">
        <v>10</v>
      </c>
      <c r="E474" t="s">
        <v>1469</v>
      </c>
      <c r="F474" t="s">
        <v>725</v>
      </c>
      <c r="G474" t="s">
        <v>13</v>
      </c>
      <c r="H474" t="s">
        <v>33</v>
      </c>
    </row>
    <row r="475" spans="1:8" x14ac:dyDescent="0.25">
      <c r="A475" t="s">
        <v>4465</v>
      </c>
      <c r="B475" t="s">
        <v>1471</v>
      </c>
      <c r="C475">
        <v>53</v>
      </c>
      <c r="D475" t="s">
        <v>10</v>
      </c>
      <c r="E475" t="s">
        <v>1472</v>
      </c>
      <c r="F475" t="s">
        <v>328</v>
      </c>
      <c r="G475" t="s">
        <v>13</v>
      </c>
      <c r="H475" t="s">
        <v>28</v>
      </c>
    </row>
    <row r="476" spans="1:8" x14ac:dyDescent="0.25">
      <c r="A476" t="s">
        <v>4466</v>
      </c>
      <c r="B476" t="s">
        <v>1474</v>
      </c>
      <c r="C476">
        <v>32</v>
      </c>
      <c r="D476" t="s">
        <v>16</v>
      </c>
      <c r="E476" t="s">
        <v>1475</v>
      </c>
      <c r="F476" t="s">
        <v>41</v>
      </c>
      <c r="G476" t="s">
        <v>13</v>
      </c>
      <c r="H476" t="s">
        <v>19</v>
      </c>
    </row>
    <row r="477" spans="1:8" x14ac:dyDescent="0.25">
      <c r="A477" t="s">
        <v>4467</v>
      </c>
      <c r="B477" t="s">
        <v>1477</v>
      </c>
      <c r="C477">
        <v>18</v>
      </c>
      <c r="D477" t="s">
        <v>16</v>
      </c>
      <c r="E477" t="s">
        <v>399</v>
      </c>
      <c r="F477" t="s">
        <v>175</v>
      </c>
      <c r="G477" t="s">
        <v>13</v>
      </c>
      <c r="H477" t="s">
        <v>19</v>
      </c>
    </row>
    <row r="478" spans="1:8" x14ac:dyDescent="0.25">
      <c r="A478" t="s">
        <v>4468</v>
      </c>
      <c r="B478" t="s">
        <v>1479</v>
      </c>
      <c r="C478">
        <v>33</v>
      </c>
      <c r="D478" t="s">
        <v>16</v>
      </c>
      <c r="E478" t="s">
        <v>1480</v>
      </c>
      <c r="F478" t="s">
        <v>99</v>
      </c>
      <c r="G478" t="s">
        <v>13</v>
      </c>
      <c r="H478" t="s">
        <v>50</v>
      </c>
    </row>
    <row r="479" spans="1:8" x14ac:dyDescent="0.25">
      <c r="A479" t="s">
        <v>4469</v>
      </c>
      <c r="B479" t="s">
        <v>1482</v>
      </c>
      <c r="C479">
        <v>41</v>
      </c>
      <c r="D479" t="s">
        <v>16</v>
      </c>
      <c r="E479" t="s">
        <v>1483</v>
      </c>
      <c r="F479" t="s">
        <v>65</v>
      </c>
      <c r="G479" t="s">
        <v>13</v>
      </c>
      <c r="H479" t="s">
        <v>19</v>
      </c>
    </row>
    <row r="480" spans="1:8" x14ac:dyDescent="0.25">
      <c r="A480" t="s">
        <v>4470</v>
      </c>
      <c r="B480" t="s">
        <v>4471</v>
      </c>
      <c r="C480">
        <v>59</v>
      </c>
      <c r="D480" t="s">
        <v>10</v>
      </c>
      <c r="E480" t="s">
        <v>1486</v>
      </c>
      <c r="F480" t="s">
        <v>41</v>
      </c>
      <c r="G480" t="s">
        <v>13</v>
      </c>
      <c r="H480" t="s">
        <v>50</v>
      </c>
    </row>
    <row r="481" spans="1:8" x14ac:dyDescent="0.25">
      <c r="A481" t="s">
        <v>4472</v>
      </c>
      <c r="B481" t="s">
        <v>1488</v>
      </c>
      <c r="C481">
        <v>40</v>
      </c>
      <c r="D481" t="s">
        <v>10</v>
      </c>
      <c r="E481" t="s">
        <v>1489</v>
      </c>
      <c r="F481" t="s">
        <v>45</v>
      </c>
      <c r="G481" t="s">
        <v>13</v>
      </c>
      <c r="H481" t="s">
        <v>28</v>
      </c>
    </row>
    <row r="482" spans="1:8" x14ac:dyDescent="0.25">
      <c r="A482" t="s">
        <v>4473</v>
      </c>
      <c r="B482" t="s">
        <v>1491</v>
      </c>
      <c r="C482">
        <v>33</v>
      </c>
      <c r="D482" t="s">
        <v>10</v>
      </c>
      <c r="E482" t="s">
        <v>1492</v>
      </c>
      <c r="F482" t="s">
        <v>254</v>
      </c>
      <c r="G482" t="s">
        <v>13</v>
      </c>
      <c r="H482" t="s">
        <v>28</v>
      </c>
    </row>
    <row r="483" spans="1:8" x14ac:dyDescent="0.25">
      <c r="A483" t="s">
        <v>4474</v>
      </c>
      <c r="B483" t="s">
        <v>1494</v>
      </c>
      <c r="C483">
        <v>21</v>
      </c>
      <c r="D483" t="s">
        <v>10</v>
      </c>
      <c r="E483" t="s">
        <v>1495</v>
      </c>
      <c r="F483" t="s">
        <v>84</v>
      </c>
      <c r="G483" t="s">
        <v>13</v>
      </c>
      <c r="H483" t="s">
        <v>50</v>
      </c>
    </row>
    <row r="484" spans="1:8" x14ac:dyDescent="0.25">
      <c r="A484" t="s">
        <v>4475</v>
      </c>
      <c r="B484" t="s">
        <v>1497</v>
      </c>
      <c r="C484">
        <v>26</v>
      </c>
      <c r="D484" t="s">
        <v>10</v>
      </c>
      <c r="E484" t="s">
        <v>1498</v>
      </c>
      <c r="F484" t="s">
        <v>596</v>
      </c>
      <c r="G484" t="s">
        <v>13</v>
      </c>
      <c r="H484" t="s">
        <v>19</v>
      </c>
    </row>
    <row r="485" spans="1:8" x14ac:dyDescent="0.25">
      <c r="A485" t="s">
        <v>4476</v>
      </c>
      <c r="B485" t="s">
        <v>1285</v>
      </c>
      <c r="C485">
        <v>48</v>
      </c>
      <c r="D485" t="s">
        <v>10</v>
      </c>
      <c r="E485" t="s">
        <v>1500</v>
      </c>
      <c r="F485" t="s">
        <v>188</v>
      </c>
      <c r="G485" t="s">
        <v>13</v>
      </c>
      <c r="H485" t="s">
        <v>50</v>
      </c>
    </row>
    <row r="486" spans="1:8" x14ac:dyDescent="0.25">
      <c r="A486" t="s">
        <v>4477</v>
      </c>
      <c r="B486" t="s">
        <v>1502</v>
      </c>
      <c r="C486">
        <v>32</v>
      </c>
      <c r="D486" t="s">
        <v>10</v>
      </c>
      <c r="E486" t="s">
        <v>1503</v>
      </c>
      <c r="F486" t="s">
        <v>725</v>
      </c>
      <c r="G486" t="s">
        <v>13</v>
      </c>
      <c r="H486" t="s">
        <v>28</v>
      </c>
    </row>
    <row r="487" spans="1:8" x14ac:dyDescent="0.25">
      <c r="A487" t="s">
        <v>4478</v>
      </c>
      <c r="B487" t="s">
        <v>1505</v>
      </c>
      <c r="C487">
        <v>46</v>
      </c>
      <c r="D487" t="s">
        <v>16</v>
      </c>
      <c r="E487" t="s">
        <v>1506</v>
      </c>
      <c r="F487" t="s">
        <v>291</v>
      </c>
      <c r="G487" t="s">
        <v>13</v>
      </c>
      <c r="H487" t="s">
        <v>28</v>
      </c>
    </row>
    <row r="488" spans="1:8" x14ac:dyDescent="0.25">
      <c r="A488" t="s">
        <v>4479</v>
      </c>
      <c r="B488" t="s">
        <v>1508</v>
      </c>
      <c r="C488">
        <v>22</v>
      </c>
      <c r="D488" t="s">
        <v>16</v>
      </c>
      <c r="E488" t="s">
        <v>1509</v>
      </c>
      <c r="F488" t="s">
        <v>175</v>
      </c>
      <c r="G488" t="s">
        <v>13</v>
      </c>
      <c r="H488" t="s">
        <v>28</v>
      </c>
    </row>
    <row r="489" spans="1:8" x14ac:dyDescent="0.25">
      <c r="A489" t="s">
        <v>4480</v>
      </c>
      <c r="B489" t="s">
        <v>1511</v>
      </c>
      <c r="C489">
        <v>36</v>
      </c>
      <c r="D489" t="s">
        <v>16</v>
      </c>
      <c r="E489" t="s">
        <v>1512</v>
      </c>
      <c r="F489" t="s">
        <v>121</v>
      </c>
      <c r="G489" t="s">
        <v>13</v>
      </c>
      <c r="H489" t="s">
        <v>19</v>
      </c>
    </row>
    <row r="490" spans="1:8" x14ac:dyDescent="0.25">
      <c r="A490" t="s">
        <v>4481</v>
      </c>
      <c r="B490" t="s">
        <v>1514</v>
      </c>
      <c r="C490">
        <v>23</v>
      </c>
      <c r="D490" t="s">
        <v>16</v>
      </c>
      <c r="E490" t="s">
        <v>1515</v>
      </c>
      <c r="F490" t="s">
        <v>32</v>
      </c>
      <c r="G490" t="s">
        <v>13</v>
      </c>
      <c r="H490" t="s">
        <v>19</v>
      </c>
    </row>
    <row r="491" spans="1:8" x14ac:dyDescent="0.25">
      <c r="A491" t="s">
        <v>4482</v>
      </c>
      <c r="B491" t="s">
        <v>1517</v>
      </c>
      <c r="C491">
        <v>42</v>
      </c>
      <c r="D491" t="s">
        <v>16</v>
      </c>
      <c r="E491" t="s">
        <v>1518</v>
      </c>
      <c r="F491" t="s">
        <v>258</v>
      </c>
      <c r="G491" t="s">
        <v>13</v>
      </c>
      <c r="H491" t="s">
        <v>33</v>
      </c>
    </row>
    <row r="492" spans="1:8" x14ac:dyDescent="0.25">
      <c r="A492" t="s">
        <v>4483</v>
      </c>
      <c r="B492" t="s">
        <v>1520</v>
      </c>
      <c r="C492">
        <v>23</v>
      </c>
      <c r="D492" t="s">
        <v>10</v>
      </c>
      <c r="E492" t="s">
        <v>1521</v>
      </c>
      <c r="F492" t="s">
        <v>144</v>
      </c>
      <c r="G492" t="s">
        <v>13</v>
      </c>
      <c r="H492" t="s">
        <v>19</v>
      </c>
    </row>
    <row r="493" spans="1:8" x14ac:dyDescent="0.25">
      <c r="A493" t="s">
        <v>4484</v>
      </c>
      <c r="B493" t="s">
        <v>1523</v>
      </c>
      <c r="C493">
        <v>52</v>
      </c>
      <c r="D493" t="s">
        <v>16</v>
      </c>
      <c r="E493" t="s">
        <v>1524</v>
      </c>
      <c r="F493" t="s">
        <v>41</v>
      </c>
      <c r="G493" t="s">
        <v>13</v>
      </c>
      <c r="H493" t="s">
        <v>50</v>
      </c>
    </row>
    <row r="494" spans="1:8" x14ac:dyDescent="0.25">
      <c r="A494" t="s">
        <v>4485</v>
      </c>
      <c r="B494" t="s">
        <v>1526</v>
      </c>
      <c r="C494">
        <v>59</v>
      </c>
      <c r="D494" t="s">
        <v>16</v>
      </c>
      <c r="E494" t="s">
        <v>1527</v>
      </c>
      <c r="F494" t="s">
        <v>254</v>
      </c>
      <c r="G494" t="s">
        <v>13</v>
      </c>
      <c r="H494" t="s">
        <v>19</v>
      </c>
    </row>
    <row r="495" spans="1:8" x14ac:dyDescent="0.25">
      <c r="A495" t="s">
        <v>4486</v>
      </c>
      <c r="B495" t="s">
        <v>1529</v>
      </c>
      <c r="C495">
        <v>28</v>
      </c>
      <c r="D495" t="s">
        <v>10</v>
      </c>
      <c r="E495" t="s">
        <v>87</v>
      </c>
      <c r="F495" t="s">
        <v>23</v>
      </c>
      <c r="G495" t="s">
        <v>13</v>
      </c>
      <c r="H495" t="s">
        <v>33</v>
      </c>
    </row>
    <row r="496" spans="1:8" x14ac:dyDescent="0.25">
      <c r="A496" t="s">
        <v>4487</v>
      </c>
      <c r="B496" t="s">
        <v>1531</v>
      </c>
      <c r="C496">
        <v>21</v>
      </c>
      <c r="D496" t="s">
        <v>10</v>
      </c>
      <c r="E496" t="s">
        <v>1532</v>
      </c>
      <c r="F496" t="s">
        <v>363</v>
      </c>
      <c r="G496" t="s">
        <v>13</v>
      </c>
      <c r="H496" t="s">
        <v>50</v>
      </c>
    </row>
    <row r="497" spans="1:8" x14ac:dyDescent="0.25">
      <c r="A497" t="s">
        <v>4488</v>
      </c>
      <c r="B497" t="s">
        <v>1534</v>
      </c>
      <c r="C497">
        <v>23</v>
      </c>
      <c r="D497" t="s">
        <v>16</v>
      </c>
      <c r="E497" t="s">
        <v>1535</v>
      </c>
      <c r="F497" t="s">
        <v>95</v>
      </c>
      <c r="G497" t="s">
        <v>13</v>
      </c>
      <c r="H497" t="s">
        <v>28</v>
      </c>
    </row>
    <row r="498" spans="1:8" x14ac:dyDescent="0.25">
      <c r="A498" t="s">
        <v>4489</v>
      </c>
      <c r="B498" t="s">
        <v>1537</v>
      </c>
      <c r="C498">
        <v>56</v>
      </c>
      <c r="D498" t="s">
        <v>10</v>
      </c>
      <c r="E498" t="s">
        <v>1538</v>
      </c>
      <c r="F498" t="s">
        <v>27</v>
      </c>
      <c r="G498" t="s">
        <v>13</v>
      </c>
      <c r="H498" t="s">
        <v>28</v>
      </c>
    </row>
    <row r="499" spans="1:8" x14ac:dyDescent="0.25">
      <c r="A499" t="s">
        <v>4490</v>
      </c>
      <c r="B499" t="s">
        <v>1540</v>
      </c>
      <c r="C499">
        <v>47</v>
      </c>
      <c r="D499" t="s">
        <v>16</v>
      </c>
      <c r="E499" t="s">
        <v>1541</v>
      </c>
      <c r="F499" t="s">
        <v>61</v>
      </c>
      <c r="G499" t="s">
        <v>13</v>
      </c>
      <c r="H499" t="s">
        <v>50</v>
      </c>
    </row>
    <row r="500" spans="1:8" x14ac:dyDescent="0.25">
      <c r="A500" t="s">
        <v>4491</v>
      </c>
      <c r="B500" t="s">
        <v>1543</v>
      </c>
      <c r="C500">
        <v>35</v>
      </c>
      <c r="D500" t="s">
        <v>10</v>
      </c>
      <c r="E500" t="s">
        <v>1544</v>
      </c>
      <c r="F500" t="s">
        <v>237</v>
      </c>
      <c r="G500" t="s">
        <v>13</v>
      </c>
      <c r="H500" t="s">
        <v>33</v>
      </c>
    </row>
    <row r="501" spans="1:8" x14ac:dyDescent="0.25">
      <c r="A501" t="s">
        <v>4492</v>
      </c>
      <c r="B501" t="s">
        <v>1546</v>
      </c>
      <c r="C501">
        <v>27</v>
      </c>
      <c r="D501" t="s">
        <v>16</v>
      </c>
      <c r="E501" t="s">
        <v>1547</v>
      </c>
      <c r="F501" t="s">
        <v>37</v>
      </c>
      <c r="G501" t="s">
        <v>13</v>
      </c>
      <c r="H501" t="s">
        <v>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DAF4B-2789-433A-AD55-F2265477DEB3}">
  <dimension ref="A1:H501"/>
  <sheetViews>
    <sheetView workbookViewId="0">
      <selection sqref="A1:H501"/>
    </sheetView>
  </sheetViews>
  <sheetFormatPr defaultRowHeight="15" x14ac:dyDescent="0.25"/>
  <cols>
    <col min="1" max="1" width="14.5703125" customWidth="1"/>
    <col min="2" max="2" width="22" bestFit="1" customWidth="1"/>
    <col min="4" max="4" width="9.85546875" customWidth="1"/>
    <col min="5" max="5" width="22.42578125" bestFit="1" customWidth="1"/>
    <col min="6" max="6" width="15.28515625" bestFit="1" customWidth="1"/>
    <col min="7" max="7" width="23.28515625" bestFit="1" customWidth="1"/>
    <col min="8" max="8" width="15.140625" customWidth="1"/>
  </cols>
  <sheetData>
    <row r="1" spans="1:8" x14ac:dyDescent="0.25">
      <c r="A1" s="4" t="s">
        <v>0</v>
      </c>
      <c r="B1" s="4" t="s">
        <v>1</v>
      </c>
      <c r="C1" s="4" t="s">
        <v>2</v>
      </c>
      <c r="D1" s="4" t="s">
        <v>3</v>
      </c>
      <c r="E1" s="4" t="s">
        <v>4</v>
      </c>
      <c r="F1" s="4" t="s">
        <v>5</v>
      </c>
      <c r="G1" s="4" t="s">
        <v>6</v>
      </c>
      <c r="H1" s="4" t="s">
        <v>7</v>
      </c>
    </row>
    <row r="2" spans="1:8" x14ac:dyDescent="0.25">
      <c r="A2" s="1" t="s">
        <v>8</v>
      </c>
      <c r="B2" s="1" t="s">
        <v>9</v>
      </c>
      <c r="C2" s="1">
        <v>55</v>
      </c>
      <c r="D2" s="1" t="s">
        <v>10</v>
      </c>
      <c r="E2" s="1" t="s">
        <v>11</v>
      </c>
      <c r="F2" s="1" t="s">
        <v>12</v>
      </c>
      <c r="G2" s="1" t="s">
        <v>13</v>
      </c>
      <c r="H2" s="1"/>
    </row>
    <row r="3" spans="1:8" x14ac:dyDescent="0.25">
      <c r="A3" s="1" t="s">
        <v>14</v>
      </c>
      <c r="B3" s="1" t="s">
        <v>15</v>
      </c>
      <c r="C3" s="1">
        <v>26</v>
      </c>
      <c r="D3" s="1" t="s">
        <v>16</v>
      </c>
      <c r="E3" s="1" t="s">
        <v>17</v>
      </c>
      <c r="F3" s="1" t="s">
        <v>18</v>
      </c>
      <c r="G3" s="1" t="s">
        <v>13</v>
      </c>
      <c r="H3" s="1" t="s">
        <v>19</v>
      </c>
    </row>
    <row r="4" spans="1:8" x14ac:dyDescent="0.25">
      <c r="A4" s="1" t="s">
        <v>20</v>
      </c>
      <c r="B4" s="1" t="s">
        <v>21</v>
      </c>
      <c r="C4" s="1">
        <v>29</v>
      </c>
      <c r="D4" s="1" t="s">
        <v>16</v>
      </c>
      <c r="E4" s="1" t="s">
        <v>22</v>
      </c>
      <c r="F4" s="1" t="s">
        <v>23</v>
      </c>
      <c r="G4" s="1" t="s">
        <v>13</v>
      </c>
      <c r="H4" s="1" t="s">
        <v>19</v>
      </c>
    </row>
    <row r="5" spans="1:8" x14ac:dyDescent="0.25">
      <c r="A5" s="1" t="s">
        <v>24</v>
      </c>
      <c r="B5" s="1" t="s">
        <v>25</v>
      </c>
      <c r="C5" s="1">
        <v>59</v>
      </c>
      <c r="D5" s="1" t="s">
        <v>16</v>
      </c>
      <c r="E5" s="1" t="s">
        <v>26</v>
      </c>
      <c r="F5" s="1" t="s">
        <v>27</v>
      </c>
      <c r="G5" s="1" t="s">
        <v>13</v>
      </c>
      <c r="H5" s="1" t="s">
        <v>28</v>
      </c>
    </row>
    <row r="6" spans="1:8" x14ac:dyDescent="0.25">
      <c r="A6" s="1" t="s">
        <v>29</v>
      </c>
      <c r="B6" s="1" t="s">
        <v>30</v>
      </c>
      <c r="C6" s="1">
        <v>64</v>
      </c>
      <c r="D6" s="1" t="s">
        <v>16</v>
      </c>
      <c r="E6" s="1" t="s">
        <v>31</v>
      </c>
      <c r="F6" s="1" t="s">
        <v>32</v>
      </c>
      <c r="G6" s="1" t="s">
        <v>13</v>
      </c>
      <c r="H6" s="1" t="s">
        <v>33</v>
      </c>
    </row>
    <row r="7" spans="1:8" x14ac:dyDescent="0.25">
      <c r="A7" s="1" t="s">
        <v>34</v>
      </c>
      <c r="B7" s="1" t="s">
        <v>35</v>
      </c>
      <c r="C7" s="1">
        <v>24</v>
      </c>
      <c r="D7" s="1" t="s">
        <v>10</v>
      </c>
      <c r="E7" s="1" t="s">
        <v>36</v>
      </c>
      <c r="F7" s="1" t="s">
        <v>37</v>
      </c>
      <c r="G7" s="1" t="s">
        <v>13</v>
      </c>
      <c r="H7" s="1" t="s">
        <v>28</v>
      </c>
    </row>
    <row r="8" spans="1:8" x14ac:dyDescent="0.25">
      <c r="A8" s="1" t="s">
        <v>38</v>
      </c>
      <c r="B8" s="1" t="s">
        <v>39</v>
      </c>
      <c r="C8" s="1">
        <v>29</v>
      </c>
      <c r="D8" s="1" t="s">
        <v>16</v>
      </c>
      <c r="E8" s="1" t="s">
        <v>40</v>
      </c>
      <c r="F8" s="1" t="s">
        <v>41</v>
      </c>
      <c r="G8" s="1" t="s">
        <v>13</v>
      </c>
      <c r="H8" s="1" t="s">
        <v>19</v>
      </c>
    </row>
    <row r="9" spans="1:8" x14ac:dyDescent="0.25">
      <c r="A9" s="1" t="s">
        <v>42</v>
      </c>
      <c r="B9" s="1" t="s">
        <v>43</v>
      </c>
      <c r="C9" s="1">
        <v>29</v>
      </c>
      <c r="D9" s="1" t="s">
        <v>16</v>
      </c>
      <c r="E9" s="1" t="s">
        <v>44</v>
      </c>
      <c r="F9" s="1" t="s">
        <v>45</v>
      </c>
      <c r="G9" s="1" t="s">
        <v>13</v>
      </c>
      <c r="H9" s="1" t="s">
        <v>28</v>
      </c>
    </row>
    <row r="10" spans="1:8" x14ac:dyDescent="0.25">
      <c r="A10" s="1" t="s">
        <v>46</v>
      </c>
      <c r="B10" s="1" t="s">
        <v>47</v>
      </c>
      <c r="C10" s="1">
        <v>53</v>
      </c>
      <c r="D10" s="1" t="s">
        <v>16</v>
      </c>
      <c r="E10" s="1" t="s">
        <v>48</v>
      </c>
      <c r="F10" s="1" t="s">
        <v>49</v>
      </c>
      <c r="G10" s="1" t="s">
        <v>13</v>
      </c>
      <c r="H10" s="1" t="s">
        <v>50</v>
      </c>
    </row>
    <row r="11" spans="1:8" x14ac:dyDescent="0.25">
      <c r="A11" s="1" t="s">
        <v>51</v>
      </c>
      <c r="B11" s="1" t="s">
        <v>52</v>
      </c>
      <c r="C11" s="1">
        <v>64</v>
      </c>
      <c r="D11" s="1" t="s">
        <v>10</v>
      </c>
      <c r="E11" s="1" t="s">
        <v>53</v>
      </c>
      <c r="F11" s="1" t="s">
        <v>54</v>
      </c>
      <c r="G11" s="1" t="s">
        <v>13</v>
      </c>
      <c r="H11" s="1" t="s">
        <v>19</v>
      </c>
    </row>
    <row r="12" spans="1:8" x14ac:dyDescent="0.25">
      <c r="A12" s="1" t="s">
        <v>55</v>
      </c>
      <c r="B12" s="1" t="s">
        <v>56</v>
      </c>
      <c r="C12" s="1">
        <v>53</v>
      </c>
      <c r="D12" s="1" t="s">
        <v>10</v>
      </c>
      <c r="E12" s="1" t="s">
        <v>57</v>
      </c>
      <c r="F12" s="1" t="s">
        <v>54</v>
      </c>
      <c r="G12" s="1" t="s">
        <v>13</v>
      </c>
      <c r="H12" s="1" t="s">
        <v>28</v>
      </c>
    </row>
    <row r="13" spans="1:8" x14ac:dyDescent="0.25">
      <c r="A13" s="1" t="s">
        <v>58</v>
      </c>
      <c r="B13" s="1" t="s">
        <v>59</v>
      </c>
      <c r="C13" s="1">
        <v>28</v>
      </c>
      <c r="D13" s="1" t="s">
        <v>16</v>
      </c>
      <c r="E13" s="1" t="s">
        <v>60</v>
      </c>
      <c r="F13" s="1" t="s">
        <v>61</v>
      </c>
      <c r="G13" s="1" t="s">
        <v>13</v>
      </c>
      <c r="H13" s="1" t="s">
        <v>50</v>
      </c>
    </row>
    <row r="14" spans="1:8" x14ac:dyDescent="0.25">
      <c r="A14" s="1" t="s">
        <v>62</v>
      </c>
      <c r="B14" s="1" t="s">
        <v>63</v>
      </c>
      <c r="C14" s="1">
        <v>55</v>
      </c>
      <c r="D14" s="1" t="s">
        <v>16</v>
      </c>
      <c r="E14" s="1" t="s">
        <v>64</v>
      </c>
      <c r="F14" s="1" t="s">
        <v>65</v>
      </c>
      <c r="G14" s="1" t="s">
        <v>13</v>
      </c>
      <c r="H14" s="1" t="s">
        <v>19</v>
      </c>
    </row>
    <row r="15" spans="1:8" x14ac:dyDescent="0.25">
      <c r="A15" s="1" t="s">
        <v>66</v>
      </c>
      <c r="B15" s="1" t="s">
        <v>67</v>
      </c>
      <c r="C15" s="1">
        <v>32</v>
      </c>
      <c r="D15" s="1" t="s">
        <v>16</v>
      </c>
      <c r="E15" s="1" t="s">
        <v>68</v>
      </c>
      <c r="F15" s="1" t="s">
        <v>69</v>
      </c>
      <c r="G15" s="1" t="s">
        <v>13</v>
      </c>
      <c r="H15" s="1" t="s">
        <v>33</v>
      </c>
    </row>
    <row r="16" spans="1:8" x14ac:dyDescent="0.25">
      <c r="A16" s="1" t="s">
        <v>70</v>
      </c>
      <c r="B16" s="1" t="s">
        <v>71</v>
      </c>
      <c r="C16" s="1">
        <v>53</v>
      </c>
      <c r="D16" s="1" t="s">
        <v>16</v>
      </c>
      <c r="E16" s="1" t="s">
        <v>72</v>
      </c>
      <c r="F16" s="1" t="s">
        <v>73</v>
      </c>
      <c r="G16" s="1" t="s">
        <v>13</v>
      </c>
      <c r="H16" s="1" t="s">
        <v>33</v>
      </c>
    </row>
    <row r="17" spans="1:8" x14ac:dyDescent="0.25">
      <c r="A17" s="1" t="s">
        <v>74</v>
      </c>
      <c r="B17" s="1" t="s">
        <v>75</v>
      </c>
      <c r="C17" s="1">
        <v>49</v>
      </c>
      <c r="D17" s="1" t="s">
        <v>16</v>
      </c>
      <c r="E17" s="1" t="s">
        <v>76</v>
      </c>
      <c r="F17" s="1" t="s">
        <v>77</v>
      </c>
      <c r="G17" s="1" t="s">
        <v>13</v>
      </c>
      <c r="H17" s="1" t="s">
        <v>19</v>
      </c>
    </row>
    <row r="18" spans="1:8" x14ac:dyDescent="0.25">
      <c r="A18" s="1" t="s">
        <v>78</v>
      </c>
      <c r="B18" s="1" t="s">
        <v>79</v>
      </c>
      <c r="C18" s="1">
        <v>24</v>
      </c>
      <c r="D18" s="1" t="s">
        <v>16</v>
      </c>
      <c r="E18" s="1" t="s">
        <v>80</v>
      </c>
      <c r="F18" s="1" t="s">
        <v>54</v>
      </c>
      <c r="G18" s="1" t="s">
        <v>13</v>
      </c>
      <c r="H18" s="1" t="s">
        <v>28</v>
      </c>
    </row>
    <row r="19" spans="1:8" x14ac:dyDescent="0.25">
      <c r="A19" s="1" t="s">
        <v>81</v>
      </c>
      <c r="B19" s="1" t="s">
        <v>82</v>
      </c>
      <c r="C19" s="1">
        <v>60</v>
      </c>
      <c r="D19" s="1" t="s">
        <v>16</v>
      </c>
      <c r="E19" s="1" t="s">
        <v>83</v>
      </c>
      <c r="F19" s="1" t="s">
        <v>84</v>
      </c>
      <c r="G19" s="1" t="s">
        <v>13</v>
      </c>
      <c r="H19" s="1" t="s">
        <v>19</v>
      </c>
    </row>
    <row r="20" spans="1:8" x14ac:dyDescent="0.25">
      <c r="A20" s="1" t="s">
        <v>85</v>
      </c>
      <c r="B20" s="1" t="s">
        <v>86</v>
      </c>
      <c r="C20" s="1">
        <v>43</v>
      </c>
      <c r="D20" s="1" t="s">
        <v>10</v>
      </c>
      <c r="E20" s="1" t="s">
        <v>87</v>
      </c>
      <c r="F20" s="1" t="s">
        <v>65</v>
      </c>
      <c r="G20" s="1" t="s">
        <v>13</v>
      </c>
      <c r="H20" s="1"/>
    </row>
    <row r="21" spans="1:8" x14ac:dyDescent="0.25">
      <c r="A21" s="1" t="s">
        <v>88</v>
      </c>
      <c r="B21" s="1" t="s">
        <v>89</v>
      </c>
      <c r="C21" s="1">
        <v>46</v>
      </c>
      <c r="D21" s="1" t="s">
        <v>16</v>
      </c>
      <c r="E21" s="1" t="s">
        <v>90</v>
      </c>
      <c r="F21" s="1" t="s">
        <v>91</v>
      </c>
      <c r="G21" s="1" t="s">
        <v>13</v>
      </c>
      <c r="H21" s="1" t="s">
        <v>19</v>
      </c>
    </row>
    <row r="22" spans="1:8" x14ac:dyDescent="0.25">
      <c r="A22" s="1" t="s">
        <v>92</v>
      </c>
      <c r="B22" s="1" t="s">
        <v>93</v>
      </c>
      <c r="C22" s="1">
        <v>59</v>
      </c>
      <c r="D22" s="1" t="s">
        <v>10</v>
      </c>
      <c r="E22" s="1" t="s">
        <v>94</v>
      </c>
      <c r="F22" s="1" t="s">
        <v>95</v>
      </c>
      <c r="G22" s="1" t="s">
        <v>13</v>
      </c>
      <c r="H22" s="1" t="s">
        <v>33</v>
      </c>
    </row>
    <row r="23" spans="1:8" x14ac:dyDescent="0.25">
      <c r="A23" s="1" t="s">
        <v>96</v>
      </c>
      <c r="B23" s="1" t="s">
        <v>97</v>
      </c>
      <c r="C23" s="1">
        <v>36</v>
      </c>
      <c r="D23" s="1" t="s">
        <v>16</v>
      </c>
      <c r="E23" s="1" t="s">
        <v>98</v>
      </c>
      <c r="F23" s="1" t="s">
        <v>99</v>
      </c>
      <c r="G23" s="1" t="s">
        <v>13</v>
      </c>
      <c r="H23" s="1" t="s">
        <v>50</v>
      </c>
    </row>
    <row r="24" spans="1:8" x14ac:dyDescent="0.25">
      <c r="A24" s="1" t="s">
        <v>100</v>
      </c>
      <c r="B24" s="1" t="s">
        <v>101</v>
      </c>
      <c r="C24" s="1">
        <v>33</v>
      </c>
      <c r="D24" s="1" t="s">
        <v>16</v>
      </c>
      <c r="E24" s="1" t="s">
        <v>102</v>
      </c>
      <c r="F24" s="1" t="s">
        <v>103</v>
      </c>
      <c r="G24" s="1" t="s">
        <v>13</v>
      </c>
      <c r="H24" s="1" t="s">
        <v>33</v>
      </c>
    </row>
    <row r="25" spans="1:8" x14ac:dyDescent="0.25">
      <c r="A25" s="1" t="s">
        <v>104</v>
      </c>
      <c r="B25" s="1" t="s">
        <v>105</v>
      </c>
      <c r="C25" s="1">
        <v>52</v>
      </c>
      <c r="D25" s="1" t="s">
        <v>16</v>
      </c>
      <c r="E25" s="1" t="s">
        <v>106</v>
      </c>
      <c r="F25" s="1" t="s">
        <v>37</v>
      </c>
      <c r="G25" s="1" t="s">
        <v>13</v>
      </c>
      <c r="H25" s="1" t="s">
        <v>33</v>
      </c>
    </row>
    <row r="26" spans="1:8" x14ac:dyDescent="0.25">
      <c r="A26" s="1" t="s">
        <v>107</v>
      </c>
      <c r="B26" s="1" t="s">
        <v>108</v>
      </c>
      <c r="C26" s="1">
        <v>40</v>
      </c>
      <c r="D26" s="1" t="s">
        <v>10</v>
      </c>
      <c r="E26" s="1" t="s">
        <v>109</v>
      </c>
      <c r="F26" s="1" t="s">
        <v>110</v>
      </c>
      <c r="G26" s="1" t="s">
        <v>13</v>
      </c>
      <c r="H26" s="1" t="s">
        <v>19</v>
      </c>
    </row>
    <row r="27" spans="1:8" x14ac:dyDescent="0.25">
      <c r="A27" s="1" t="s">
        <v>111</v>
      </c>
      <c r="B27" s="1" t="s">
        <v>112</v>
      </c>
      <c r="C27" s="1">
        <v>59</v>
      </c>
      <c r="D27" s="1" t="s">
        <v>16</v>
      </c>
      <c r="E27" s="1" t="s">
        <v>113</v>
      </c>
      <c r="F27" s="1" t="s">
        <v>32</v>
      </c>
      <c r="G27" s="1" t="s">
        <v>13</v>
      </c>
      <c r="H27" s="1" t="s">
        <v>28</v>
      </c>
    </row>
    <row r="28" spans="1:8" x14ac:dyDescent="0.25">
      <c r="A28" s="1" t="s">
        <v>114</v>
      </c>
      <c r="B28" s="1" t="s">
        <v>115</v>
      </c>
      <c r="C28" s="1">
        <v>18</v>
      </c>
      <c r="D28" s="1" t="s">
        <v>16</v>
      </c>
      <c r="E28" s="1" t="s">
        <v>116</v>
      </c>
      <c r="F28" s="1" t="s">
        <v>117</v>
      </c>
      <c r="G28" s="1" t="s">
        <v>13</v>
      </c>
      <c r="H28" s="1" t="s">
        <v>50</v>
      </c>
    </row>
    <row r="29" spans="1:8" x14ac:dyDescent="0.25">
      <c r="A29" s="1" t="s">
        <v>118</v>
      </c>
      <c r="B29" s="1" t="s">
        <v>119</v>
      </c>
      <c r="C29" s="1">
        <v>31</v>
      </c>
      <c r="D29" s="1" t="s">
        <v>10</v>
      </c>
      <c r="E29" s="1" t="s">
        <v>120</v>
      </c>
      <c r="F29" s="1" t="s">
        <v>121</v>
      </c>
      <c r="G29" s="1" t="s">
        <v>13</v>
      </c>
      <c r="H29" s="1"/>
    </row>
    <row r="30" spans="1:8" x14ac:dyDescent="0.25">
      <c r="A30" s="1" t="s">
        <v>122</v>
      </c>
      <c r="B30" s="1" t="s">
        <v>123</v>
      </c>
      <c r="C30" s="1">
        <v>27</v>
      </c>
      <c r="D30" s="1" t="s">
        <v>16</v>
      </c>
      <c r="E30" s="1" t="s">
        <v>124</v>
      </c>
      <c r="F30" s="1" t="s">
        <v>91</v>
      </c>
      <c r="G30" s="1" t="s">
        <v>13</v>
      </c>
      <c r="H30" s="1" t="s">
        <v>19</v>
      </c>
    </row>
    <row r="31" spans="1:8" x14ac:dyDescent="0.25">
      <c r="A31" s="1" t="s">
        <v>125</v>
      </c>
      <c r="B31" s="1" t="s">
        <v>126</v>
      </c>
      <c r="C31" s="1">
        <v>54</v>
      </c>
      <c r="D31" s="1" t="s">
        <v>16</v>
      </c>
      <c r="E31" s="1" t="s">
        <v>127</v>
      </c>
      <c r="F31" s="1" t="s">
        <v>32</v>
      </c>
      <c r="G31" s="1" t="s">
        <v>13</v>
      </c>
      <c r="H31" s="1" t="s">
        <v>33</v>
      </c>
    </row>
    <row r="32" spans="1:8" x14ac:dyDescent="0.25">
      <c r="A32" s="1" t="s">
        <v>128</v>
      </c>
      <c r="B32" s="1" t="s">
        <v>129</v>
      </c>
      <c r="C32" s="1">
        <v>64</v>
      </c>
      <c r="D32" s="1" t="s">
        <v>16</v>
      </c>
      <c r="E32" s="1" t="s">
        <v>130</v>
      </c>
      <c r="F32" s="1" t="s">
        <v>54</v>
      </c>
      <c r="G32" s="1" t="s">
        <v>13</v>
      </c>
      <c r="H32" s="1" t="s">
        <v>28</v>
      </c>
    </row>
    <row r="33" spans="1:8" x14ac:dyDescent="0.25">
      <c r="A33" s="1" t="s">
        <v>131</v>
      </c>
      <c r="B33" s="1" t="s">
        <v>132</v>
      </c>
      <c r="C33" s="1">
        <v>41</v>
      </c>
      <c r="D33" s="1" t="s">
        <v>10</v>
      </c>
      <c r="E33" s="1" t="s">
        <v>133</v>
      </c>
      <c r="F33" s="1" t="s">
        <v>37</v>
      </c>
      <c r="G33" s="1" t="s">
        <v>13</v>
      </c>
      <c r="H33" s="1" t="s">
        <v>33</v>
      </c>
    </row>
    <row r="34" spans="1:8" x14ac:dyDescent="0.25">
      <c r="A34" s="1" t="s">
        <v>134</v>
      </c>
      <c r="B34" s="1" t="s">
        <v>135</v>
      </c>
      <c r="C34" s="1">
        <v>48</v>
      </c>
      <c r="D34" s="1" t="s">
        <v>16</v>
      </c>
      <c r="E34" s="1" t="s">
        <v>136</v>
      </c>
      <c r="F34" s="1" t="s">
        <v>137</v>
      </c>
      <c r="G34" s="1" t="s">
        <v>13</v>
      </c>
      <c r="H34" s="1" t="s">
        <v>50</v>
      </c>
    </row>
    <row r="35" spans="1:8" x14ac:dyDescent="0.25">
      <c r="A35" s="1" t="s">
        <v>138</v>
      </c>
      <c r="B35" s="1" t="s">
        <v>139</v>
      </c>
      <c r="C35" s="1">
        <v>25</v>
      </c>
      <c r="D35" s="1" t="s">
        <v>10</v>
      </c>
      <c r="E35" s="1" t="s">
        <v>140</v>
      </c>
      <c r="F35" s="1" t="s">
        <v>99</v>
      </c>
      <c r="G35" s="1" t="s">
        <v>13</v>
      </c>
      <c r="H35" s="1" t="s">
        <v>19</v>
      </c>
    </row>
    <row r="36" spans="1:8" x14ac:dyDescent="0.25">
      <c r="A36" s="1" t="s">
        <v>141</v>
      </c>
      <c r="B36" s="1" t="s">
        <v>142</v>
      </c>
      <c r="C36" s="1">
        <v>27</v>
      </c>
      <c r="D36" s="1" t="s">
        <v>16</v>
      </c>
      <c r="E36" s="1" t="s">
        <v>143</v>
      </c>
      <c r="F36" s="1" t="s">
        <v>144</v>
      </c>
      <c r="G36" s="1" t="s">
        <v>13</v>
      </c>
      <c r="H36" s="1" t="s">
        <v>19</v>
      </c>
    </row>
    <row r="37" spans="1:8" x14ac:dyDescent="0.25">
      <c r="A37" s="1" t="s">
        <v>145</v>
      </c>
      <c r="B37" s="1" t="s">
        <v>146</v>
      </c>
      <c r="C37" s="1">
        <v>52</v>
      </c>
      <c r="D37" s="1" t="s">
        <v>10</v>
      </c>
      <c r="E37" s="1" t="s">
        <v>147</v>
      </c>
      <c r="F37" s="1" t="s">
        <v>18</v>
      </c>
      <c r="G37" s="1" t="s">
        <v>13</v>
      </c>
      <c r="H37" s="1" t="s">
        <v>33</v>
      </c>
    </row>
    <row r="38" spans="1:8" x14ac:dyDescent="0.25">
      <c r="A38" s="1" t="s">
        <v>148</v>
      </c>
      <c r="B38" s="1" t="s">
        <v>149</v>
      </c>
      <c r="C38" s="1">
        <v>20</v>
      </c>
      <c r="D38" s="1" t="s">
        <v>16</v>
      </c>
      <c r="E38" s="1" t="s">
        <v>150</v>
      </c>
      <c r="F38" s="1" t="s">
        <v>84</v>
      </c>
      <c r="G38" s="1" t="s">
        <v>13</v>
      </c>
      <c r="H38" s="1" t="s">
        <v>50</v>
      </c>
    </row>
    <row r="39" spans="1:8" x14ac:dyDescent="0.25">
      <c r="A39" s="1" t="s">
        <v>151</v>
      </c>
      <c r="B39" s="1" t="s">
        <v>152</v>
      </c>
      <c r="C39" s="1">
        <v>27</v>
      </c>
      <c r="D39" s="1" t="s">
        <v>16</v>
      </c>
      <c r="E39" s="1" t="s">
        <v>153</v>
      </c>
      <c r="F39" s="1" t="s">
        <v>41</v>
      </c>
      <c r="G39" s="1" t="s">
        <v>13</v>
      </c>
      <c r="H39" s="1"/>
    </row>
    <row r="40" spans="1:8" x14ac:dyDescent="0.25">
      <c r="A40" s="1" t="s">
        <v>154</v>
      </c>
      <c r="B40" s="1" t="s">
        <v>155</v>
      </c>
      <c r="C40" s="1">
        <v>35</v>
      </c>
      <c r="D40" s="1" t="s">
        <v>16</v>
      </c>
      <c r="E40" s="1" t="s">
        <v>156</v>
      </c>
      <c r="F40" s="1" t="s">
        <v>18</v>
      </c>
      <c r="G40" s="1" t="s">
        <v>13</v>
      </c>
      <c r="H40" s="1" t="s">
        <v>28</v>
      </c>
    </row>
    <row r="41" spans="1:8" x14ac:dyDescent="0.25">
      <c r="A41" s="1" t="s">
        <v>157</v>
      </c>
      <c r="B41" s="1" t="s">
        <v>158</v>
      </c>
      <c r="C41" s="1">
        <v>55</v>
      </c>
      <c r="D41" s="1" t="s">
        <v>16</v>
      </c>
      <c r="E41" s="1" t="s">
        <v>159</v>
      </c>
      <c r="F41" s="1" t="s">
        <v>160</v>
      </c>
      <c r="G41" s="1" t="s">
        <v>13</v>
      </c>
      <c r="H41" s="1" t="s">
        <v>50</v>
      </c>
    </row>
    <row r="42" spans="1:8" x14ac:dyDescent="0.25">
      <c r="A42" s="1" t="s">
        <v>161</v>
      </c>
      <c r="B42" s="1" t="s">
        <v>162</v>
      </c>
      <c r="C42" s="1">
        <v>50</v>
      </c>
      <c r="D42" s="1" t="s">
        <v>10</v>
      </c>
      <c r="E42" s="1" t="s">
        <v>163</v>
      </c>
      <c r="F42" s="1" t="s">
        <v>65</v>
      </c>
      <c r="G42" s="1" t="s">
        <v>13</v>
      </c>
      <c r="H42" s="1" t="s">
        <v>50</v>
      </c>
    </row>
    <row r="43" spans="1:8" x14ac:dyDescent="0.25">
      <c r="A43" s="1" t="s">
        <v>164</v>
      </c>
      <c r="B43" s="1" t="s">
        <v>165</v>
      </c>
      <c r="C43" s="1">
        <v>21</v>
      </c>
      <c r="D43" s="1" t="s">
        <v>10</v>
      </c>
      <c r="E43" s="1" t="s">
        <v>166</v>
      </c>
      <c r="F43" s="1" t="s">
        <v>167</v>
      </c>
      <c r="G43" s="1" t="s">
        <v>13</v>
      </c>
      <c r="H43" s="1" t="s">
        <v>19</v>
      </c>
    </row>
    <row r="44" spans="1:8" x14ac:dyDescent="0.25">
      <c r="A44" s="1" t="s">
        <v>168</v>
      </c>
      <c r="B44" s="1" t="s">
        <v>169</v>
      </c>
      <c r="C44" s="1">
        <v>19</v>
      </c>
      <c r="D44" s="1" t="s">
        <v>10</v>
      </c>
      <c r="E44" s="1" t="s">
        <v>170</v>
      </c>
      <c r="F44" s="1" t="s">
        <v>171</v>
      </c>
      <c r="G44" s="1" t="s">
        <v>13</v>
      </c>
      <c r="H44" s="1" t="s">
        <v>19</v>
      </c>
    </row>
    <row r="45" spans="1:8" x14ac:dyDescent="0.25">
      <c r="A45" s="1" t="s">
        <v>172</v>
      </c>
      <c r="B45" s="1" t="s">
        <v>173</v>
      </c>
      <c r="C45" s="1">
        <v>45</v>
      </c>
      <c r="D45" s="1" t="s">
        <v>10</v>
      </c>
      <c r="E45" s="1" t="s">
        <v>174</v>
      </c>
      <c r="F45" s="1" t="s">
        <v>175</v>
      </c>
      <c r="G45" s="1" t="s">
        <v>13</v>
      </c>
      <c r="H45" s="1" t="s">
        <v>50</v>
      </c>
    </row>
    <row r="46" spans="1:8" x14ac:dyDescent="0.25">
      <c r="A46" s="1" t="s">
        <v>176</v>
      </c>
      <c r="B46" s="1" t="s">
        <v>177</v>
      </c>
      <c r="C46" s="1">
        <v>34</v>
      </c>
      <c r="D46" s="1" t="s">
        <v>10</v>
      </c>
      <c r="E46" s="1" t="s">
        <v>178</v>
      </c>
      <c r="F46" s="1" t="s">
        <v>103</v>
      </c>
      <c r="G46" s="1" t="s">
        <v>13</v>
      </c>
      <c r="H46" s="1" t="s">
        <v>28</v>
      </c>
    </row>
    <row r="47" spans="1:8" x14ac:dyDescent="0.25">
      <c r="A47" s="1" t="s">
        <v>179</v>
      </c>
      <c r="B47" s="1" t="s">
        <v>180</v>
      </c>
      <c r="C47" s="1">
        <v>54</v>
      </c>
      <c r="D47" s="1" t="s">
        <v>10</v>
      </c>
      <c r="E47" s="1" t="s">
        <v>181</v>
      </c>
      <c r="F47" s="1" t="s">
        <v>137</v>
      </c>
      <c r="G47" s="1" t="s">
        <v>13</v>
      </c>
      <c r="H47" s="1" t="s">
        <v>50</v>
      </c>
    </row>
    <row r="48" spans="1:8" x14ac:dyDescent="0.25">
      <c r="A48" s="1" t="s">
        <v>182</v>
      </c>
      <c r="B48" s="1" t="s">
        <v>183</v>
      </c>
      <c r="C48" s="1">
        <v>55</v>
      </c>
      <c r="D48" s="1" t="s">
        <v>16</v>
      </c>
      <c r="E48" s="1" t="s">
        <v>184</v>
      </c>
      <c r="F48" s="1" t="s">
        <v>27</v>
      </c>
      <c r="G48" s="1" t="s">
        <v>13</v>
      </c>
      <c r="H48" s="1" t="s">
        <v>19</v>
      </c>
    </row>
    <row r="49" spans="1:8" x14ac:dyDescent="0.25">
      <c r="A49" s="1" t="s">
        <v>185</v>
      </c>
      <c r="B49" s="1" t="s">
        <v>186</v>
      </c>
      <c r="C49" s="1">
        <v>54</v>
      </c>
      <c r="D49" s="1" t="s">
        <v>16</v>
      </c>
      <c r="E49" s="1" t="s">
        <v>187</v>
      </c>
      <c r="F49" s="1" t="s">
        <v>188</v>
      </c>
      <c r="G49" s="1" t="s">
        <v>13</v>
      </c>
      <c r="H49" s="1" t="s">
        <v>33</v>
      </c>
    </row>
    <row r="50" spans="1:8" x14ac:dyDescent="0.25">
      <c r="A50" s="1" t="s">
        <v>189</v>
      </c>
      <c r="B50" s="1" t="s">
        <v>190</v>
      </c>
      <c r="C50" s="1">
        <v>54</v>
      </c>
      <c r="D50" s="1" t="s">
        <v>10</v>
      </c>
      <c r="E50" s="1" t="s">
        <v>191</v>
      </c>
      <c r="F50" s="1" t="s">
        <v>12</v>
      </c>
      <c r="G50" s="1" t="s">
        <v>13</v>
      </c>
      <c r="H50" s="1" t="s">
        <v>19</v>
      </c>
    </row>
    <row r="51" spans="1:8" x14ac:dyDescent="0.25">
      <c r="A51" s="1" t="s">
        <v>192</v>
      </c>
      <c r="B51" s="1" t="s">
        <v>193</v>
      </c>
      <c r="C51" s="1">
        <v>45</v>
      </c>
      <c r="D51" s="1" t="s">
        <v>16</v>
      </c>
      <c r="E51" s="1" t="s">
        <v>194</v>
      </c>
      <c r="F51" s="1" t="s">
        <v>27</v>
      </c>
      <c r="G51" s="1" t="s">
        <v>13</v>
      </c>
      <c r="H51" s="1" t="s">
        <v>50</v>
      </c>
    </row>
    <row r="52" spans="1:8" x14ac:dyDescent="0.25">
      <c r="A52" s="1" t="s">
        <v>195</v>
      </c>
      <c r="B52" s="1" t="s">
        <v>196</v>
      </c>
      <c r="C52" s="1">
        <v>61</v>
      </c>
      <c r="D52" s="1" t="s">
        <v>16</v>
      </c>
      <c r="E52" s="1" t="s">
        <v>197</v>
      </c>
      <c r="F52" s="1" t="s">
        <v>198</v>
      </c>
      <c r="G52" s="1" t="s">
        <v>13</v>
      </c>
      <c r="H52" s="1" t="s">
        <v>50</v>
      </c>
    </row>
    <row r="53" spans="1:8" x14ac:dyDescent="0.25">
      <c r="A53" s="1" t="s">
        <v>199</v>
      </c>
      <c r="B53" s="1" t="s">
        <v>200</v>
      </c>
      <c r="C53" s="1">
        <v>23</v>
      </c>
      <c r="D53" s="1" t="s">
        <v>16</v>
      </c>
      <c r="E53" s="1" t="s">
        <v>201</v>
      </c>
      <c r="F53" s="1" t="s">
        <v>45</v>
      </c>
      <c r="G53" s="1" t="s">
        <v>13</v>
      </c>
      <c r="H53" s="1" t="s">
        <v>50</v>
      </c>
    </row>
    <row r="54" spans="1:8" x14ac:dyDescent="0.25">
      <c r="A54" s="1" t="s">
        <v>202</v>
      </c>
      <c r="B54" s="1" t="s">
        <v>203</v>
      </c>
      <c r="C54" s="1">
        <v>55</v>
      </c>
      <c r="D54" s="1" t="s">
        <v>10</v>
      </c>
      <c r="E54" s="1" t="s">
        <v>204</v>
      </c>
      <c r="F54" s="1" t="s">
        <v>205</v>
      </c>
      <c r="G54" s="1" t="s">
        <v>13</v>
      </c>
      <c r="H54" s="1" t="s">
        <v>28</v>
      </c>
    </row>
    <row r="55" spans="1:8" x14ac:dyDescent="0.25">
      <c r="A55" s="1" t="s">
        <v>206</v>
      </c>
      <c r="B55" s="1" t="s">
        <v>207</v>
      </c>
      <c r="C55" s="1">
        <v>37</v>
      </c>
      <c r="D55" s="1" t="s">
        <v>16</v>
      </c>
      <c r="E55" s="1" t="s">
        <v>208</v>
      </c>
      <c r="F55" s="1" t="s">
        <v>160</v>
      </c>
      <c r="G55" s="1" t="s">
        <v>13</v>
      </c>
      <c r="H55" s="1" t="s">
        <v>50</v>
      </c>
    </row>
    <row r="56" spans="1:8" x14ac:dyDescent="0.25">
      <c r="A56" s="1" t="s">
        <v>209</v>
      </c>
      <c r="B56" s="1" t="s">
        <v>210</v>
      </c>
      <c r="C56" s="1">
        <v>24</v>
      </c>
      <c r="D56" s="1" t="s">
        <v>10</v>
      </c>
      <c r="E56" s="1" t="s">
        <v>211</v>
      </c>
      <c r="F56" s="1" t="s">
        <v>99</v>
      </c>
      <c r="G56" s="1" t="s">
        <v>13</v>
      </c>
      <c r="H56" s="1" t="s">
        <v>19</v>
      </c>
    </row>
    <row r="57" spans="1:8" x14ac:dyDescent="0.25">
      <c r="A57" s="1" t="s">
        <v>212</v>
      </c>
      <c r="B57" s="1" t="s">
        <v>213</v>
      </c>
      <c r="C57" s="1">
        <v>56</v>
      </c>
      <c r="D57" s="1" t="s">
        <v>16</v>
      </c>
      <c r="E57" s="1" t="s">
        <v>214</v>
      </c>
      <c r="F57" s="1" t="s">
        <v>205</v>
      </c>
      <c r="G57" s="1" t="s">
        <v>13</v>
      </c>
      <c r="H57" s="1" t="s">
        <v>28</v>
      </c>
    </row>
    <row r="58" spans="1:8" x14ac:dyDescent="0.25">
      <c r="A58" s="1" t="s">
        <v>215</v>
      </c>
      <c r="B58" s="1" t="s">
        <v>216</v>
      </c>
      <c r="C58" s="1">
        <v>49</v>
      </c>
      <c r="D58" s="1" t="s">
        <v>16</v>
      </c>
      <c r="E58" s="1" t="s">
        <v>217</v>
      </c>
      <c r="F58" s="1" t="s">
        <v>54</v>
      </c>
      <c r="G58" s="1" t="s">
        <v>13</v>
      </c>
      <c r="H58" s="1" t="s">
        <v>50</v>
      </c>
    </row>
    <row r="59" spans="1:8" x14ac:dyDescent="0.25">
      <c r="A59" s="1" t="s">
        <v>218</v>
      </c>
      <c r="B59" s="1" t="s">
        <v>219</v>
      </c>
      <c r="C59" s="1">
        <v>43</v>
      </c>
      <c r="D59" s="1" t="s">
        <v>16</v>
      </c>
      <c r="E59" s="1" t="s">
        <v>220</v>
      </c>
      <c r="F59" s="1" t="s">
        <v>221</v>
      </c>
      <c r="G59" s="1" t="s">
        <v>13</v>
      </c>
      <c r="H59" s="1" t="s">
        <v>19</v>
      </c>
    </row>
    <row r="60" spans="1:8" x14ac:dyDescent="0.25">
      <c r="A60" s="1" t="s">
        <v>222</v>
      </c>
      <c r="B60" s="1" t="s">
        <v>223</v>
      </c>
      <c r="C60" s="1">
        <v>51</v>
      </c>
      <c r="D60" s="1" t="s">
        <v>10</v>
      </c>
      <c r="E60" s="1" t="s">
        <v>224</v>
      </c>
      <c r="F60" s="1" t="s">
        <v>144</v>
      </c>
      <c r="G60" s="1" t="s">
        <v>13</v>
      </c>
      <c r="H60" s="1" t="s">
        <v>19</v>
      </c>
    </row>
    <row r="61" spans="1:8" x14ac:dyDescent="0.25">
      <c r="A61" s="1" t="s">
        <v>225</v>
      </c>
      <c r="B61" s="1" t="s">
        <v>226</v>
      </c>
      <c r="C61" s="1">
        <v>53</v>
      </c>
      <c r="D61" s="1" t="s">
        <v>10</v>
      </c>
      <c r="E61" s="1" t="s">
        <v>227</v>
      </c>
      <c r="F61" s="1" t="s">
        <v>69</v>
      </c>
      <c r="G61" s="1" t="s">
        <v>13</v>
      </c>
      <c r="H61" s="1" t="s">
        <v>19</v>
      </c>
    </row>
    <row r="62" spans="1:8" x14ac:dyDescent="0.25">
      <c r="A62" s="1" t="s">
        <v>228</v>
      </c>
      <c r="B62" s="1" t="s">
        <v>229</v>
      </c>
      <c r="C62" s="1">
        <v>22</v>
      </c>
      <c r="D62" s="1" t="s">
        <v>16</v>
      </c>
      <c r="E62" s="1" t="s">
        <v>230</v>
      </c>
      <c r="F62" s="1" t="s">
        <v>167</v>
      </c>
      <c r="G62" s="1" t="s">
        <v>13</v>
      </c>
      <c r="H62" s="1" t="s">
        <v>33</v>
      </c>
    </row>
    <row r="63" spans="1:8" x14ac:dyDescent="0.25">
      <c r="A63" s="1" t="s">
        <v>231</v>
      </c>
      <c r="B63" s="1" t="s">
        <v>232</v>
      </c>
      <c r="C63" s="1">
        <v>23</v>
      </c>
      <c r="D63" s="1" t="s">
        <v>10</v>
      </c>
      <c r="E63" s="1" t="s">
        <v>233</v>
      </c>
      <c r="F63" s="1" t="s">
        <v>117</v>
      </c>
      <c r="G63" s="1" t="s">
        <v>13</v>
      </c>
      <c r="H63" s="1" t="s">
        <v>33</v>
      </c>
    </row>
    <row r="64" spans="1:8" x14ac:dyDescent="0.25">
      <c r="A64" s="1" t="s">
        <v>234</v>
      </c>
      <c r="B64" s="1" t="s">
        <v>235</v>
      </c>
      <c r="C64" s="1">
        <v>50</v>
      </c>
      <c r="D64" s="1" t="s">
        <v>10</v>
      </c>
      <c r="E64" s="1" t="s">
        <v>236</v>
      </c>
      <c r="F64" s="1" t="s">
        <v>237</v>
      </c>
      <c r="G64" s="1" t="s">
        <v>13</v>
      </c>
      <c r="H64" s="1" t="s">
        <v>28</v>
      </c>
    </row>
    <row r="65" spans="1:8" x14ac:dyDescent="0.25">
      <c r="A65" s="1" t="s">
        <v>238</v>
      </c>
      <c r="B65" s="1" t="s">
        <v>239</v>
      </c>
      <c r="C65" s="1">
        <v>51</v>
      </c>
      <c r="D65" s="1" t="s">
        <v>10</v>
      </c>
      <c r="E65" s="1" t="s">
        <v>240</v>
      </c>
      <c r="F65" s="1" t="s">
        <v>241</v>
      </c>
      <c r="G65" s="1" t="s">
        <v>13</v>
      </c>
      <c r="H65" s="1" t="s">
        <v>19</v>
      </c>
    </row>
    <row r="66" spans="1:8" x14ac:dyDescent="0.25">
      <c r="A66" s="1" t="s">
        <v>242</v>
      </c>
      <c r="B66" s="1" t="s">
        <v>243</v>
      </c>
      <c r="C66" s="1">
        <v>33</v>
      </c>
      <c r="D66" s="1" t="s">
        <v>10</v>
      </c>
      <c r="E66" s="1" t="s">
        <v>244</v>
      </c>
      <c r="F66" s="1" t="s">
        <v>137</v>
      </c>
      <c r="G66" s="1" t="s">
        <v>13</v>
      </c>
      <c r="H66" s="1" t="s">
        <v>50</v>
      </c>
    </row>
    <row r="67" spans="1:8" x14ac:dyDescent="0.25">
      <c r="A67" s="1" t="s">
        <v>245</v>
      </c>
      <c r="B67" s="1" t="s">
        <v>246</v>
      </c>
      <c r="C67" s="1">
        <v>21</v>
      </c>
      <c r="D67" s="1" t="s">
        <v>16</v>
      </c>
      <c r="E67" s="1" t="s">
        <v>247</v>
      </c>
      <c r="F67" s="1" t="s">
        <v>188</v>
      </c>
      <c r="G67" s="1" t="s">
        <v>13</v>
      </c>
      <c r="H67" s="1" t="s">
        <v>33</v>
      </c>
    </row>
    <row r="68" spans="1:8" x14ac:dyDescent="0.25">
      <c r="A68" s="1" t="s">
        <v>248</v>
      </c>
      <c r="B68" s="1" t="s">
        <v>249</v>
      </c>
      <c r="C68" s="1">
        <v>27</v>
      </c>
      <c r="D68" s="1" t="s">
        <v>16</v>
      </c>
      <c r="E68" s="1" t="s">
        <v>250</v>
      </c>
      <c r="F68" s="1" t="s">
        <v>49</v>
      </c>
      <c r="G68" s="1" t="s">
        <v>13</v>
      </c>
      <c r="H68" s="1" t="s">
        <v>33</v>
      </c>
    </row>
    <row r="69" spans="1:8" x14ac:dyDescent="0.25">
      <c r="A69" s="1" t="s">
        <v>251</v>
      </c>
      <c r="B69" s="1" t="s">
        <v>252</v>
      </c>
      <c r="C69" s="1">
        <v>58</v>
      </c>
      <c r="D69" s="1" t="s">
        <v>10</v>
      </c>
      <c r="E69" s="1" t="s">
        <v>253</v>
      </c>
      <c r="F69" s="1" t="s">
        <v>254</v>
      </c>
      <c r="G69" s="1" t="s">
        <v>13</v>
      </c>
      <c r="H69" s="1" t="s">
        <v>33</v>
      </c>
    </row>
    <row r="70" spans="1:8" x14ac:dyDescent="0.25">
      <c r="A70" s="1" t="s">
        <v>255</v>
      </c>
      <c r="B70" s="1" t="s">
        <v>256</v>
      </c>
      <c r="C70" s="1">
        <v>24</v>
      </c>
      <c r="D70" s="1" t="s">
        <v>16</v>
      </c>
      <c r="E70" s="1" t="s">
        <v>257</v>
      </c>
      <c r="F70" s="1" t="s">
        <v>258</v>
      </c>
      <c r="G70" s="1" t="s">
        <v>13</v>
      </c>
      <c r="H70" s="1" t="s">
        <v>33</v>
      </c>
    </row>
    <row r="71" spans="1:8" x14ac:dyDescent="0.25">
      <c r="A71" s="1" t="s">
        <v>259</v>
      </c>
      <c r="B71" s="1" t="s">
        <v>260</v>
      </c>
      <c r="C71" s="1">
        <v>24</v>
      </c>
      <c r="D71" s="1" t="s">
        <v>16</v>
      </c>
      <c r="E71" s="1" t="s">
        <v>261</v>
      </c>
      <c r="F71" s="1" t="s">
        <v>91</v>
      </c>
      <c r="G71" s="1" t="s">
        <v>13</v>
      </c>
      <c r="H71" s="1" t="s">
        <v>19</v>
      </c>
    </row>
    <row r="72" spans="1:8" x14ac:dyDescent="0.25">
      <c r="A72" s="1" t="s">
        <v>262</v>
      </c>
      <c r="B72" s="1" t="s">
        <v>263</v>
      </c>
      <c r="C72" s="1">
        <v>29</v>
      </c>
      <c r="D72" s="1" t="s">
        <v>16</v>
      </c>
      <c r="E72" s="1" t="s">
        <v>264</v>
      </c>
      <c r="F72" s="1" t="s">
        <v>237</v>
      </c>
      <c r="G72" s="1" t="s">
        <v>13</v>
      </c>
      <c r="H72" s="1" t="s">
        <v>50</v>
      </c>
    </row>
    <row r="73" spans="1:8" x14ac:dyDescent="0.25">
      <c r="A73" s="1" t="s">
        <v>265</v>
      </c>
      <c r="B73" s="1" t="s">
        <v>266</v>
      </c>
      <c r="C73" s="1">
        <v>61</v>
      </c>
      <c r="D73" s="1" t="s">
        <v>16</v>
      </c>
      <c r="E73" s="1" t="s">
        <v>267</v>
      </c>
      <c r="F73" s="1" t="s">
        <v>237</v>
      </c>
      <c r="G73" s="1" t="s">
        <v>13</v>
      </c>
      <c r="H73" s="1" t="s">
        <v>50</v>
      </c>
    </row>
    <row r="74" spans="1:8" x14ac:dyDescent="0.25">
      <c r="A74" s="1" t="s">
        <v>268</v>
      </c>
      <c r="B74" s="1" t="s">
        <v>269</v>
      </c>
      <c r="C74" s="1">
        <v>39</v>
      </c>
      <c r="D74" s="1" t="s">
        <v>16</v>
      </c>
      <c r="E74" s="1" t="s">
        <v>270</v>
      </c>
      <c r="F74" s="1" t="s">
        <v>271</v>
      </c>
      <c r="G74" s="1" t="s">
        <v>13</v>
      </c>
      <c r="H74" s="1" t="s">
        <v>50</v>
      </c>
    </row>
    <row r="75" spans="1:8" x14ac:dyDescent="0.25">
      <c r="A75" s="1" t="s">
        <v>272</v>
      </c>
      <c r="B75" s="1" t="s">
        <v>273</v>
      </c>
      <c r="C75" s="1">
        <v>56</v>
      </c>
      <c r="D75" s="1" t="s">
        <v>16</v>
      </c>
      <c r="E75" s="1" t="s">
        <v>274</v>
      </c>
      <c r="F75" s="1" t="s">
        <v>45</v>
      </c>
      <c r="G75" s="1" t="s">
        <v>13</v>
      </c>
      <c r="H75" s="1" t="s">
        <v>33</v>
      </c>
    </row>
    <row r="76" spans="1:8" x14ac:dyDescent="0.25">
      <c r="A76" s="1" t="s">
        <v>275</v>
      </c>
      <c r="B76" s="1" t="s">
        <v>276</v>
      </c>
      <c r="C76" s="1">
        <v>58</v>
      </c>
      <c r="D76" s="1" t="s">
        <v>10</v>
      </c>
      <c r="E76" s="1" t="s">
        <v>277</v>
      </c>
      <c r="F76" s="1" t="s">
        <v>278</v>
      </c>
      <c r="G76" s="1" t="s">
        <v>13</v>
      </c>
      <c r="H76" s="1" t="s">
        <v>28</v>
      </c>
    </row>
    <row r="77" spans="1:8" x14ac:dyDescent="0.25">
      <c r="A77" s="1" t="s">
        <v>279</v>
      </c>
      <c r="B77" s="1" t="s">
        <v>280</v>
      </c>
      <c r="C77" s="1">
        <v>61</v>
      </c>
      <c r="D77" s="1" t="s">
        <v>16</v>
      </c>
      <c r="E77" s="1" t="s">
        <v>281</v>
      </c>
      <c r="F77" s="1" t="s">
        <v>32</v>
      </c>
      <c r="G77" s="1" t="s">
        <v>13</v>
      </c>
      <c r="H77" s="1" t="s">
        <v>50</v>
      </c>
    </row>
    <row r="78" spans="1:8" x14ac:dyDescent="0.25">
      <c r="A78" s="1" t="s">
        <v>282</v>
      </c>
      <c r="B78" s="1" t="s">
        <v>283</v>
      </c>
      <c r="C78" s="1">
        <v>37</v>
      </c>
      <c r="D78" s="1" t="s">
        <v>10</v>
      </c>
      <c r="E78" s="1" t="s">
        <v>284</v>
      </c>
      <c r="F78" s="1" t="s">
        <v>99</v>
      </c>
      <c r="G78" s="1" t="s">
        <v>13</v>
      </c>
      <c r="H78" s="1" t="s">
        <v>50</v>
      </c>
    </row>
    <row r="79" spans="1:8" x14ac:dyDescent="0.25">
      <c r="A79" s="1" t="s">
        <v>285</v>
      </c>
      <c r="B79" s="1" t="s">
        <v>286</v>
      </c>
      <c r="C79" s="1">
        <v>29</v>
      </c>
      <c r="D79" s="1" t="s">
        <v>10</v>
      </c>
      <c r="E79" s="1" t="s">
        <v>287</v>
      </c>
      <c r="F79" s="1" t="s">
        <v>175</v>
      </c>
      <c r="G79" s="1" t="s">
        <v>13</v>
      </c>
      <c r="H79" s="1" t="s">
        <v>50</v>
      </c>
    </row>
    <row r="80" spans="1:8" x14ac:dyDescent="0.25">
      <c r="A80" s="1" t="s">
        <v>288</v>
      </c>
      <c r="B80" s="1" t="s">
        <v>289</v>
      </c>
      <c r="C80" s="1">
        <v>21</v>
      </c>
      <c r="D80" s="1" t="s">
        <v>10</v>
      </c>
      <c r="E80" s="1" t="s">
        <v>290</v>
      </c>
      <c r="F80" s="1" t="s">
        <v>291</v>
      </c>
      <c r="G80" s="1" t="s">
        <v>13</v>
      </c>
      <c r="H80" s="1" t="s">
        <v>50</v>
      </c>
    </row>
    <row r="81" spans="1:8" x14ac:dyDescent="0.25">
      <c r="A81" s="1" t="s">
        <v>292</v>
      </c>
      <c r="B81" s="1" t="s">
        <v>293</v>
      </c>
      <c r="C81" s="1">
        <v>22</v>
      </c>
      <c r="D81" s="1" t="s">
        <v>16</v>
      </c>
      <c r="E81" s="1" t="s">
        <v>294</v>
      </c>
      <c r="F81" s="1" t="s">
        <v>295</v>
      </c>
      <c r="G81" s="1" t="s">
        <v>13</v>
      </c>
      <c r="H81" s="1" t="s">
        <v>19</v>
      </c>
    </row>
    <row r="82" spans="1:8" x14ac:dyDescent="0.25">
      <c r="A82" s="1" t="s">
        <v>296</v>
      </c>
      <c r="B82" s="1" t="s">
        <v>297</v>
      </c>
      <c r="C82" s="1">
        <v>61</v>
      </c>
      <c r="D82" s="1" t="s">
        <v>16</v>
      </c>
      <c r="E82" s="1" t="s">
        <v>298</v>
      </c>
      <c r="F82" s="1" t="s">
        <v>237</v>
      </c>
      <c r="G82" s="1" t="s">
        <v>13</v>
      </c>
      <c r="H82" s="1" t="s">
        <v>28</v>
      </c>
    </row>
    <row r="83" spans="1:8" x14ac:dyDescent="0.25">
      <c r="A83" s="1" t="s">
        <v>299</v>
      </c>
      <c r="B83" s="1" t="s">
        <v>300</v>
      </c>
      <c r="C83" s="1">
        <v>34</v>
      </c>
      <c r="D83" s="1" t="s">
        <v>16</v>
      </c>
      <c r="E83" s="1" t="s">
        <v>301</v>
      </c>
      <c r="F83" s="1" t="s">
        <v>137</v>
      </c>
      <c r="G83" s="1" t="s">
        <v>13</v>
      </c>
      <c r="H83" s="1" t="s">
        <v>19</v>
      </c>
    </row>
    <row r="84" spans="1:8" x14ac:dyDescent="0.25">
      <c r="A84" s="1" t="s">
        <v>302</v>
      </c>
      <c r="B84" s="1" t="s">
        <v>303</v>
      </c>
      <c r="C84" s="1">
        <v>53</v>
      </c>
      <c r="D84" s="1" t="s">
        <v>10</v>
      </c>
      <c r="E84" s="1" t="s">
        <v>304</v>
      </c>
      <c r="F84" s="1" t="s">
        <v>254</v>
      </c>
      <c r="G84" s="1" t="s">
        <v>13</v>
      </c>
      <c r="H84" s="1" t="s">
        <v>28</v>
      </c>
    </row>
    <row r="85" spans="1:8" x14ac:dyDescent="0.25">
      <c r="A85" s="1" t="s">
        <v>305</v>
      </c>
      <c r="B85" s="1" t="s">
        <v>306</v>
      </c>
      <c r="C85" s="1">
        <v>48</v>
      </c>
      <c r="D85" s="1" t="s">
        <v>16</v>
      </c>
      <c r="E85" s="1" t="s">
        <v>307</v>
      </c>
      <c r="F85" s="1" t="s">
        <v>84</v>
      </c>
      <c r="G85" s="1" t="s">
        <v>13</v>
      </c>
      <c r="H85" s="1" t="s">
        <v>28</v>
      </c>
    </row>
    <row r="86" spans="1:8" x14ac:dyDescent="0.25">
      <c r="A86" s="1" t="s">
        <v>308</v>
      </c>
      <c r="B86" s="1" t="s">
        <v>309</v>
      </c>
      <c r="C86" s="1">
        <v>26</v>
      </c>
      <c r="D86" s="1" t="s">
        <v>16</v>
      </c>
      <c r="E86" s="1" t="s">
        <v>310</v>
      </c>
      <c r="F86" s="1" t="s">
        <v>258</v>
      </c>
      <c r="G86" s="1" t="s">
        <v>13</v>
      </c>
      <c r="H86" s="1" t="s">
        <v>19</v>
      </c>
    </row>
    <row r="87" spans="1:8" x14ac:dyDescent="0.25">
      <c r="A87" s="1" t="s">
        <v>311</v>
      </c>
      <c r="B87" s="1" t="s">
        <v>312</v>
      </c>
      <c r="C87" s="1">
        <v>36</v>
      </c>
      <c r="D87" s="1" t="s">
        <v>10</v>
      </c>
      <c r="E87" s="1" t="s">
        <v>313</v>
      </c>
      <c r="F87" s="1" t="s">
        <v>54</v>
      </c>
      <c r="G87" s="1" t="s">
        <v>13</v>
      </c>
      <c r="H87" s="1" t="s">
        <v>33</v>
      </c>
    </row>
    <row r="88" spans="1:8" x14ac:dyDescent="0.25">
      <c r="A88" s="1" t="s">
        <v>314</v>
      </c>
      <c r="B88" s="1" t="s">
        <v>315</v>
      </c>
      <c r="C88" s="1">
        <v>19</v>
      </c>
      <c r="D88" s="1" t="s">
        <v>16</v>
      </c>
      <c r="E88" s="1" t="s">
        <v>316</v>
      </c>
      <c r="F88" s="1" t="s">
        <v>317</v>
      </c>
      <c r="G88" s="1" t="s">
        <v>13</v>
      </c>
      <c r="H88" s="1" t="s">
        <v>50</v>
      </c>
    </row>
    <row r="89" spans="1:8" x14ac:dyDescent="0.25">
      <c r="A89" s="1" t="s">
        <v>318</v>
      </c>
      <c r="B89" s="1" t="s">
        <v>319</v>
      </c>
      <c r="C89" s="1">
        <v>58</v>
      </c>
      <c r="D89" s="1" t="s">
        <v>16</v>
      </c>
      <c r="E89" s="1" t="s">
        <v>320</v>
      </c>
      <c r="F89" s="1" t="s">
        <v>321</v>
      </c>
      <c r="G89" s="1" t="s">
        <v>13</v>
      </c>
      <c r="H89" s="1" t="s">
        <v>28</v>
      </c>
    </row>
    <row r="90" spans="1:8" x14ac:dyDescent="0.25">
      <c r="A90" s="1" t="s">
        <v>322</v>
      </c>
      <c r="B90" s="1" t="s">
        <v>323</v>
      </c>
      <c r="C90" s="1">
        <v>58</v>
      </c>
      <c r="D90" s="1" t="s">
        <v>10</v>
      </c>
      <c r="E90" s="1" t="s">
        <v>324</v>
      </c>
      <c r="F90" s="1" t="s">
        <v>295</v>
      </c>
      <c r="G90" s="1" t="s">
        <v>13</v>
      </c>
      <c r="H90" s="1" t="s">
        <v>33</v>
      </c>
    </row>
    <row r="91" spans="1:8" x14ac:dyDescent="0.25">
      <c r="A91" s="1" t="s">
        <v>325</v>
      </c>
      <c r="B91" s="1" t="s">
        <v>326</v>
      </c>
      <c r="C91" s="1">
        <v>43</v>
      </c>
      <c r="D91" s="1" t="s">
        <v>10</v>
      </c>
      <c r="E91" s="1" t="s">
        <v>327</v>
      </c>
      <c r="F91" s="1" t="s">
        <v>328</v>
      </c>
      <c r="G91" s="1" t="s">
        <v>13</v>
      </c>
      <c r="H91" s="1" t="s">
        <v>19</v>
      </c>
    </row>
    <row r="92" spans="1:8" x14ac:dyDescent="0.25">
      <c r="A92" s="1" t="s">
        <v>329</v>
      </c>
      <c r="B92" s="1" t="s">
        <v>330</v>
      </c>
      <c r="C92" s="1">
        <v>58</v>
      </c>
      <c r="D92" s="1" t="s">
        <v>16</v>
      </c>
      <c r="E92" s="1" t="s">
        <v>331</v>
      </c>
      <c r="F92" s="1" t="s">
        <v>332</v>
      </c>
      <c r="G92" s="1" t="s">
        <v>13</v>
      </c>
      <c r="H92" s="1" t="s">
        <v>19</v>
      </c>
    </row>
    <row r="93" spans="1:8" x14ac:dyDescent="0.25">
      <c r="A93" s="1" t="s">
        <v>333</v>
      </c>
      <c r="B93" s="1" t="s">
        <v>334</v>
      </c>
      <c r="C93" s="1">
        <v>29</v>
      </c>
      <c r="D93" s="1" t="s">
        <v>16</v>
      </c>
      <c r="E93" s="1" t="s">
        <v>335</v>
      </c>
      <c r="F93" s="1" t="s">
        <v>137</v>
      </c>
      <c r="G93" s="1" t="s">
        <v>13</v>
      </c>
      <c r="H93" s="1" t="s">
        <v>33</v>
      </c>
    </row>
    <row r="94" spans="1:8" x14ac:dyDescent="0.25">
      <c r="A94" s="1" t="s">
        <v>336</v>
      </c>
      <c r="B94" s="1" t="s">
        <v>337</v>
      </c>
      <c r="C94" s="1">
        <v>44</v>
      </c>
      <c r="D94" s="1" t="s">
        <v>16</v>
      </c>
      <c r="E94" s="1" t="s">
        <v>338</v>
      </c>
      <c r="F94" s="1" t="s">
        <v>241</v>
      </c>
      <c r="G94" s="1" t="s">
        <v>13</v>
      </c>
      <c r="H94" s="1" t="s">
        <v>19</v>
      </c>
    </row>
    <row r="95" spans="1:8" x14ac:dyDescent="0.25">
      <c r="A95" s="1" t="s">
        <v>339</v>
      </c>
      <c r="B95" s="1" t="s">
        <v>340</v>
      </c>
      <c r="C95" s="1">
        <v>28</v>
      </c>
      <c r="D95" s="1" t="s">
        <v>16</v>
      </c>
      <c r="E95" s="1" t="s">
        <v>341</v>
      </c>
      <c r="F95" s="1" t="s">
        <v>321</v>
      </c>
      <c r="G95" s="1" t="s">
        <v>13</v>
      </c>
      <c r="H95" s="1" t="s">
        <v>50</v>
      </c>
    </row>
    <row r="96" spans="1:8" x14ac:dyDescent="0.25">
      <c r="A96" s="1" t="s">
        <v>342</v>
      </c>
      <c r="B96" s="1" t="s">
        <v>343</v>
      </c>
      <c r="C96" s="1">
        <v>43</v>
      </c>
      <c r="D96" s="1" t="s">
        <v>16</v>
      </c>
      <c r="E96" s="1" t="s">
        <v>344</v>
      </c>
      <c r="F96" s="1" t="s">
        <v>188</v>
      </c>
      <c r="G96" s="1" t="s">
        <v>13</v>
      </c>
      <c r="H96" s="1" t="s">
        <v>50</v>
      </c>
    </row>
    <row r="97" spans="1:8" x14ac:dyDescent="0.25">
      <c r="A97" s="1" t="s">
        <v>345</v>
      </c>
      <c r="B97" s="1" t="s">
        <v>346</v>
      </c>
      <c r="C97" s="1">
        <v>62</v>
      </c>
      <c r="D97" s="1" t="s">
        <v>16</v>
      </c>
      <c r="E97" s="1" t="s">
        <v>347</v>
      </c>
      <c r="F97" s="1" t="s">
        <v>61</v>
      </c>
      <c r="G97" s="1" t="s">
        <v>13</v>
      </c>
      <c r="H97" s="1" t="s">
        <v>19</v>
      </c>
    </row>
    <row r="98" spans="1:8" x14ac:dyDescent="0.25">
      <c r="A98" s="1" t="s">
        <v>348</v>
      </c>
      <c r="B98" s="1" t="s">
        <v>349</v>
      </c>
      <c r="C98" s="1">
        <v>30</v>
      </c>
      <c r="D98" s="1" t="s">
        <v>16</v>
      </c>
      <c r="E98" s="1" t="s">
        <v>350</v>
      </c>
      <c r="F98" s="1" t="s">
        <v>332</v>
      </c>
      <c r="G98" s="1" t="s">
        <v>13</v>
      </c>
      <c r="H98" s="1" t="s">
        <v>19</v>
      </c>
    </row>
    <row r="99" spans="1:8" x14ac:dyDescent="0.25">
      <c r="A99" s="1" t="s">
        <v>351</v>
      </c>
      <c r="B99" s="1" t="s">
        <v>352</v>
      </c>
      <c r="C99" s="1">
        <v>36</v>
      </c>
      <c r="D99" s="1" t="s">
        <v>10</v>
      </c>
      <c r="E99" s="1" t="s">
        <v>353</v>
      </c>
      <c r="F99" s="1" t="s">
        <v>41</v>
      </c>
      <c r="G99" s="1" t="s">
        <v>13</v>
      </c>
      <c r="H99" s="1" t="s">
        <v>33</v>
      </c>
    </row>
    <row r="100" spans="1:8" x14ac:dyDescent="0.25">
      <c r="A100" s="1" t="s">
        <v>354</v>
      </c>
      <c r="B100" s="1" t="s">
        <v>355</v>
      </c>
      <c r="C100" s="1">
        <v>24</v>
      </c>
      <c r="D100" s="1" t="s">
        <v>10</v>
      </c>
      <c r="E100" s="1" t="s">
        <v>356</v>
      </c>
      <c r="F100" s="1" t="s">
        <v>167</v>
      </c>
      <c r="G100" s="1" t="s">
        <v>13</v>
      </c>
      <c r="H100" s="1" t="s">
        <v>50</v>
      </c>
    </row>
    <row r="101" spans="1:8" x14ac:dyDescent="0.25">
      <c r="A101" s="1" t="s">
        <v>357</v>
      </c>
      <c r="B101" s="1" t="s">
        <v>358</v>
      </c>
      <c r="C101" s="1">
        <v>35</v>
      </c>
      <c r="D101" s="1" t="s">
        <v>10</v>
      </c>
      <c r="E101" s="1" t="s">
        <v>359</v>
      </c>
      <c r="F101" s="1" t="s">
        <v>241</v>
      </c>
      <c r="G101" s="1" t="s">
        <v>13</v>
      </c>
      <c r="H101" s="1" t="s">
        <v>33</v>
      </c>
    </row>
    <row r="102" spans="1:8" x14ac:dyDescent="0.25">
      <c r="A102" s="1" t="s">
        <v>360</v>
      </c>
      <c r="B102" s="1" t="s">
        <v>361</v>
      </c>
      <c r="C102" s="1">
        <v>53</v>
      </c>
      <c r="D102" s="1" t="s">
        <v>16</v>
      </c>
      <c r="E102" s="1" t="s">
        <v>362</v>
      </c>
      <c r="F102" s="1" t="s">
        <v>363</v>
      </c>
      <c r="G102" s="1" t="s">
        <v>13</v>
      </c>
      <c r="H102" s="1" t="s">
        <v>19</v>
      </c>
    </row>
    <row r="103" spans="1:8" x14ac:dyDescent="0.25">
      <c r="A103" s="1" t="s">
        <v>364</v>
      </c>
      <c r="B103" s="1" t="s">
        <v>365</v>
      </c>
      <c r="C103" s="1">
        <v>29</v>
      </c>
      <c r="D103" s="1" t="s">
        <v>10</v>
      </c>
      <c r="E103" s="1" t="s">
        <v>366</v>
      </c>
      <c r="F103" s="1" t="s">
        <v>121</v>
      </c>
      <c r="G103" s="1" t="s">
        <v>13</v>
      </c>
      <c r="H103" s="1" t="s">
        <v>50</v>
      </c>
    </row>
    <row r="104" spans="1:8" x14ac:dyDescent="0.25">
      <c r="A104" s="1" t="s">
        <v>367</v>
      </c>
      <c r="B104" s="1" t="s">
        <v>368</v>
      </c>
      <c r="C104" s="1">
        <v>34</v>
      </c>
      <c r="D104" s="1" t="s">
        <v>16</v>
      </c>
      <c r="E104" s="1" t="s">
        <v>369</v>
      </c>
      <c r="F104" s="1" t="s">
        <v>54</v>
      </c>
      <c r="G104" s="1" t="s">
        <v>13</v>
      </c>
      <c r="H104" s="1" t="s">
        <v>28</v>
      </c>
    </row>
    <row r="105" spans="1:8" x14ac:dyDescent="0.25">
      <c r="A105" s="1" t="s">
        <v>370</v>
      </c>
      <c r="B105" s="1" t="s">
        <v>371</v>
      </c>
      <c r="C105" s="1">
        <v>21</v>
      </c>
      <c r="D105" s="1" t="s">
        <v>10</v>
      </c>
      <c r="E105" s="1" t="s">
        <v>372</v>
      </c>
      <c r="F105" s="1" t="s">
        <v>171</v>
      </c>
      <c r="G105" s="1" t="s">
        <v>13</v>
      </c>
      <c r="H105" s="1" t="s">
        <v>28</v>
      </c>
    </row>
    <row r="106" spans="1:8" x14ac:dyDescent="0.25">
      <c r="A106" s="1" t="s">
        <v>373</v>
      </c>
      <c r="B106" s="1" t="s">
        <v>374</v>
      </c>
      <c r="C106" s="1">
        <v>64</v>
      </c>
      <c r="D106" s="1" t="s">
        <v>10</v>
      </c>
      <c r="E106" s="1" t="s">
        <v>375</v>
      </c>
      <c r="F106" s="1" t="s">
        <v>84</v>
      </c>
      <c r="G106" s="1" t="s">
        <v>13</v>
      </c>
      <c r="H106" s="1" t="s">
        <v>33</v>
      </c>
    </row>
    <row r="107" spans="1:8" x14ac:dyDescent="0.25">
      <c r="A107" s="1" t="s">
        <v>376</v>
      </c>
      <c r="B107" s="1" t="s">
        <v>377</v>
      </c>
      <c r="C107" s="1">
        <v>50</v>
      </c>
      <c r="D107" s="1" t="s">
        <v>16</v>
      </c>
      <c r="E107" s="1" t="s">
        <v>378</v>
      </c>
      <c r="F107" s="1" t="s">
        <v>254</v>
      </c>
      <c r="G107" s="1" t="s">
        <v>13</v>
      </c>
      <c r="H107" s="1" t="s">
        <v>50</v>
      </c>
    </row>
    <row r="108" spans="1:8" x14ac:dyDescent="0.25">
      <c r="A108" s="1" t="s">
        <v>379</v>
      </c>
      <c r="B108" s="1" t="s">
        <v>380</v>
      </c>
      <c r="C108" s="1">
        <v>53</v>
      </c>
      <c r="D108" s="1" t="s">
        <v>16</v>
      </c>
      <c r="E108" s="1" t="s">
        <v>381</v>
      </c>
      <c r="F108" s="1" t="s">
        <v>221</v>
      </c>
      <c r="G108" s="1" t="s">
        <v>13</v>
      </c>
      <c r="H108" s="1" t="s">
        <v>28</v>
      </c>
    </row>
    <row r="109" spans="1:8" x14ac:dyDescent="0.25">
      <c r="A109" s="1" t="s">
        <v>382</v>
      </c>
      <c r="B109" s="1" t="s">
        <v>383</v>
      </c>
      <c r="C109" s="1">
        <v>62</v>
      </c>
      <c r="D109" s="1" t="s">
        <v>16</v>
      </c>
      <c r="E109" s="1" t="s">
        <v>384</v>
      </c>
      <c r="F109" s="1" t="s">
        <v>18</v>
      </c>
      <c r="G109" s="1" t="s">
        <v>13</v>
      </c>
      <c r="H109" s="1" t="s">
        <v>19</v>
      </c>
    </row>
    <row r="110" spans="1:8" x14ac:dyDescent="0.25">
      <c r="A110" s="1" t="s">
        <v>385</v>
      </c>
      <c r="B110" s="1" t="s">
        <v>386</v>
      </c>
      <c r="C110" s="1">
        <v>38</v>
      </c>
      <c r="D110" s="1" t="s">
        <v>10</v>
      </c>
      <c r="E110" s="1" t="s">
        <v>387</v>
      </c>
      <c r="F110" s="1" t="s">
        <v>49</v>
      </c>
      <c r="G110" s="1" t="s">
        <v>13</v>
      </c>
      <c r="H110" s="1" t="s">
        <v>28</v>
      </c>
    </row>
    <row r="111" spans="1:8" x14ac:dyDescent="0.25">
      <c r="A111" s="1" t="s">
        <v>388</v>
      </c>
      <c r="B111" s="1" t="s">
        <v>389</v>
      </c>
      <c r="C111" s="1">
        <v>27</v>
      </c>
      <c r="D111" s="1" t="s">
        <v>10</v>
      </c>
      <c r="E111" s="1" t="s">
        <v>390</v>
      </c>
      <c r="F111" s="1" t="s">
        <v>45</v>
      </c>
      <c r="G111" s="1" t="s">
        <v>13</v>
      </c>
      <c r="H111" s="1" t="s">
        <v>33</v>
      </c>
    </row>
    <row r="112" spans="1:8" x14ac:dyDescent="0.25">
      <c r="A112" s="1" t="s">
        <v>391</v>
      </c>
      <c r="B112" s="1" t="s">
        <v>392</v>
      </c>
      <c r="C112" s="1">
        <v>40</v>
      </c>
      <c r="D112" s="1" t="s">
        <v>16</v>
      </c>
      <c r="E112" s="1" t="s">
        <v>393</v>
      </c>
      <c r="F112" s="1" t="s">
        <v>144</v>
      </c>
      <c r="G112" s="1" t="s">
        <v>13</v>
      </c>
      <c r="H112" s="1" t="s">
        <v>50</v>
      </c>
    </row>
    <row r="113" spans="1:8" x14ac:dyDescent="0.25">
      <c r="A113" s="1" t="s">
        <v>394</v>
      </c>
      <c r="B113" s="1" t="s">
        <v>395</v>
      </c>
      <c r="C113" s="1">
        <v>18</v>
      </c>
      <c r="D113" s="1" t="s">
        <v>16</v>
      </c>
      <c r="E113" s="1" t="s">
        <v>396</v>
      </c>
      <c r="F113" s="1" t="s">
        <v>137</v>
      </c>
      <c r="G113" s="1" t="s">
        <v>13</v>
      </c>
      <c r="H113" s="1" t="s">
        <v>19</v>
      </c>
    </row>
    <row r="114" spans="1:8" x14ac:dyDescent="0.25">
      <c r="A114" s="1" t="s">
        <v>397</v>
      </c>
      <c r="B114" s="1" t="s">
        <v>398</v>
      </c>
      <c r="C114" s="1">
        <v>27</v>
      </c>
      <c r="D114" s="1" t="s">
        <v>16</v>
      </c>
      <c r="E114" s="1" t="s">
        <v>399</v>
      </c>
      <c r="F114" s="1" t="s">
        <v>160</v>
      </c>
      <c r="G114" s="1" t="s">
        <v>13</v>
      </c>
      <c r="H114" s="1" t="s">
        <v>33</v>
      </c>
    </row>
    <row r="115" spans="1:8" x14ac:dyDescent="0.25">
      <c r="A115" s="1" t="s">
        <v>400</v>
      </c>
      <c r="B115" s="1" t="s">
        <v>401</v>
      </c>
      <c r="C115" s="1">
        <v>51</v>
      </c>
      <c r="D115" s="1" t="s">
        <v>10</v>
      </c>
      <c r="E115" s="1" t="s">
        <v>402</v>
      </c>
      <c r="F115" s="1" t="s">
        <v>237</v>
      </c>
      <c r="G115" s="1" t="s">
        <v>13</v>
      </c>
      <c r="H115" s="1" t="s">
        <v>50</v>
      </c>
    </row>
    <row r="116" spans="1:8" x14ac:dyDescent="0.25">
      <c r="A116" s="1" t="s">
        <v>403</v>
      </c>
      <c r="B116" s="1" t="s">
        <v>404</v>
      </c>
      <c r="C116" s="1">
        <v>30</v>
      </c>
      <c r="D116" s="1" t="s">
        <v>10</v>
      </c>
      <c r="E116" s="1" t="s">
        <v>405</v>
      </c>
      <c r="F116" s="1" t="s">
        <v>188</v>
      </c>
      <c r="G116" s="1" t="s">
        <v>13</v>
      </c>
      <c r="H116" s="1" t="s">
        <v>28</v>
      </c>
    </row>
    <row r="117" spans="1:8" x14ac:dyDescent="0.25">
      <c r="A117" s="1" t="s">
        <v>406</v>
      </c>
      <c r="B117" s="1" t="s">
        <v>407</v>
      </c>
      <c r="C117" s="1">
        <v>53</v>
      </c>
      <c r="D117" s="1" t="s">
        <v>16</v>
      </c>
      <c r="E117" s="1" t="s">
        <v>408</v>
      </c>
      <c r="F117" s="1" t="s">
        <v>18</v>
      </c>
      <c r="G117" s="1" t="s">
        <v>13</v>
      </c>
      <c r="H117" s="1" t="s">
        <v>19</v>
      </c>
    </row>
    <row r="118" spans="1:8" x14ac:dyDescent="0.25">
      <c r="A118" s="1" t="s">
        <v>409</v>
      </c>
      <c r="B118" s="1" t="s">
        <v>410</v>
      </c>
      <c r="C118" s="1">
        <v>18</v>
      </c>
      <c r="D118" s="1" t="s">
        <v>16</v>
      </c>
      <c r="E118" s="1" t="s">
        <v>411</v>
      </c>
      <c r="F118" s="1" t="s">
        <v>221</v>
      </c>
      <c r="G118" s="1" t="s">
        <v>13</v>
      </c>
      <c r="H118" s="1" t="s">
        <v>19</v>
      </c>
    </row>
    <row r="119" spans="1:8" x14ac:dyDescent="0.25">
      <c r="A119" s="1" t="s">
        <v>412</v>
      </c>
      <c r="B119" s="1" t="s">
        <v>413</v>
      </c>
      <c r="C119" s="1">
        <v>21</v>
      </c>
      <c r="D119" s="1" t="s">
        <v>16</v>
      </c>
      <c r="E119" s="1" t="s">
        <v>414</v>
      </c>
      <c r="F119" s="1" t="s">
        <v>77</v>
      </c>
      <c r="G119" s="1" t="s">
        <v>13</v>
      </c>
      <c r="H119" s="1" t="s">
        <v>19</v>
      </c>
    </row>
    <row r="120" spans="1:8" x14ac:dyDescent="0.25">
      <c r="A120" s="1" t="s">
        <v>415</v>
      </c>
      <c r="B120" s="1" t="s">
        <v>416</v>
      </c>
      <c r="C120" s="1">
        <v>36</v>
      </c>
      <c r="D120" s="1" t="s">
        <v>10</v>
      </c>
      <c r="E120" s="1" t="s">
        <v>417</v>
      </c>
      <c r="F120" s="1" t="s">
        <v>73</v>
      </c>
      <c r="G120" s="1" t="s">
        <v>13</v>
      </c>
      <c r="H120" s="1" t="s">
        <v>19</v>
      </c>
    </row>
    <row r="121" spans="1:8" x14ac:dyDescent="0.25">
      <c r="A121" s="1" t="s">
        <v>418</v>
      </c>
      <c r="B121" s="1" t="s">
        <v>419</v>
      </c>
      <c r="C121" s="1">
        <v>40</v>
      </c>
      <c r="D121" s="1" t="s">
        <v>10</v>
      </c>
      <c r="E121" s="1" t="s">
        <v>420</v>
      </c>
      <c r="F121" s="1" t="s">
        <v>241</v>
      </c>
      <c r="G121" s="1" t="s">
        <v>13</v>
      </c>
      <c r="H121" s="1" t="s">
        <v>28</v>
      </c>
    </row>
    <row r="122" spans="1:8" x14ac:dyDescent="0.25">
      <c r="A122" s="1" t="s">
        <v>421</v>
      </c>
      <c r="B122" s="1" t="s">
        <v>422</v>
      </c>
      <c r="C122" s="1">
        <v>44</v>
      </c>
      <c r="D122" s="1" t="s">
        <v>16</v>
      </c>
      <c r="E122" s="1" t="s">
        <v>423</v>
      </c>
      <c r="F122" s="1" t="s">
        <v>54</v>
      </c>
      <c r="G122" s="1" t="s">
        <v>13</v>
      </c>
      <c r="H122" s="1" t="s">
        <v>19</v>
      </c>
    </row>
    <row r="123" spans="1:8" x14ac:dyDescent="0.25">
      <c r="A123" s="1" t="s">
        <v>424</v>
      </c>
      <c r="B123" s="1" t="s">
        <v>425</v>
      </c>
      <c r="C123" s="1">
        <v>62</v>
      </c>
      <c r="D123" s="1" t="s">
        <v>10</v>
      </c>
      <c r="E123" s="1" t="s">
        <v>426</v>
      </c>
      <c r="F123" s="1" t="s">
        <v>103</v>
      </c>
      <c r="G123" s="1" t="s">
        <v>13</v>
      </c>
      <c r="H123" s="1" t="s">
        <v>19</v>
      </c>
    </row>
    <row r="124" spans="1:8" x14ac:dyDescent="0.25">
      <c r="A124" s="1" t="s">
        <v>427</v>
      </c>
      <c r="B124" s="1" t="s">
        <v>428</v>
      </c>
      <c r="C124" s="1">
        <v>50</v>
      </c>
      <c r="D124" s="1" t="s">
        <v>10</v>
      </c>
      <c r="E124" s="1" t="s">
        <v>429</v>
      </c>
      <c r="F124" s="1" t="s">
        <v>12</v>
      </c>
      <c r="G124" s="1" t="s">
        <v>13</v>
      </c>
      <c r="H124" s="1" t="s">
        <v>19</v>
      </c>
    </row>
    <row r="125" spans="1:8" x14ac:dyDescent="0.25">
      <c r="A125" s="1" t="s">
        <v>430</v>
      </c>
      <c r="B125" s="1" t="s">
        <v>431</v>
      </c>
      <c r="C125" s="1">
        <v>40</v>
      </c>
      <c r="D125" s="1" t="s">
        <v>10</v>
      </c>
      <c r="E125" s="1" t="s">
        <v>432</v>
      </c>
      <c r="F125" s="1" t="s">
        <v>271</v>
      </c>
      <c r="G125" s="1" t="s">
        <v>13</v>
      </c>
      <c r="H125" s="1" t="s">
        <v>33</v>
      </c>
    </row>
    <row r="126" spans="1:8" x14ac:dyDescent="0.25">
      <c r="A126" s="1" t="s">
        <v>433</v>
      </c>
      <c r="B126" s="1" t="s">
        <v>434</v>
      </c>
      <c r="C126" s="1">
        <v>26</v>
      </c>
      <c r="D126" s="1" t="s">
        <v>10</v>
      </c>
      <c r="E126" s="1" t="s">
        <v>435</v>
      </c>
      <c r="F126" s="1" t="s">
        <v>198</v>
      </c>
      <c r="G126" s="1" t="s">
        <v>13</v>
      </c>
      <c r="H126" s="1" t="s">
        <v>28</v>
      </c>
    </row>
    <row r="127" spans="1:8" x14ac:dyDescent="0.25">
      <c r="A127" s="1" t="s">
        <v>436</v>
      </c>
      <c r="B127" s="1" t="s">
        <v>437</v>
      </c>
      <c r="C127" s="1">
        <v>64</v>
      </c>
      <c r="D127" s="1" t="s">
        <v>16</v>
      </c>
      <c r="E127" s="1" t="s">
        <v>438</v>
      </c>
      <c r="F127" s="1" t="s">
        <v>439</v>
      </c>
      <c r="G127" s="1" t="s">
        <v>13</v>
      </c>
      <c r="H127" s="1" t="s">
        <v>19</v>
      </c>
    </row>
    <row r="128" spans="1:8" x14ac:dyDescent="0.25">
      <c r="A128" s="1" t="s">
        <v>440</v>
      </c>
      <c r="B128" s="1" t="s">
        <v>441</v>
      </c>
      <c r="C128" s="1">
        <v>62</v>
      </c>
      <c r="D128" s="1" t="s">
        <v>16</v>
      </c>
      <c r="E128" s="1" t="s">
        <v>442</v>
      </c>
      <c r="F128" s="1" t="s">
        <v>137</v>
      </c>
      <c r="G128" s="1" t="s">
        <v>13</v>
      </c>
      <c r="H128" s="1" t="s">
        <v>50</v>
      </c>
    </row>
    <row r="129" spans="1:8" x14ac:dyDescent="0.25">
      <c r="A129" s="1" t="s">
        <v>443</v>
      </c>
      <c r="B129" s="1" t="s">
        <v>444</v>
      </c>
      <c r="C129" s="1">
        <v>39</v>
      </c>
      <c r="D129" s="1" t="s">
        <v>10</v>
      </c>
      <c r="E129" s="1" t="s">
        <v>445</v>
      </c>
      <c r="F129" s="1" t="s">
        <v>175</v>
      </c>
      <c r="G129" s="1" t="s">
        <v>13</v>
      </c>
      <c r="H129" s="1" t="s">
        <v>19</v>
      </c>
    </row>
    <row r="130" spans="1:8" x14ac:dyDescent="0.25">
      <c r="A130" s="1" t="s">
        <v>446</v>
      </c>
      <c r="B130" s="1" t="s">
        <v>447</v>
      </c>
      <c r="C130" s="1">
        <v>45</v>
      </c>
      <c r="D130" s="1" t="s">
        <v>10</v>
      </c>
      <c r="E130" s="1" t="s">
        <v>448</v>
      </c>
      <c r="F130" s="1" t="s">
        <v>295</v>
      </c>
      <c r="G130" s="1" t="s">
        <v>13</v>
      </c>
      <c r="H130" s="1" t="s">
        <v>33</v>
      </c>
    </row>
    <row r="131" spans="1:8" x14ac:dyDescent="0.25">
      <c r="A131" s="1" t="s">
        <v>449</v>
      </c>
      <c r="B131" s="1" t="s">
        <v>450</v>
      </c>
      <c r="C131" s="1">
        <v>43</v>
      </c>
      <c r="D131" s="1" t="s">
        <v>16</v>
      </c>
      <c r="E131" s="1" t="s">
        <v>451</v>
      </c>
      <c r="F131" s="1" t="s">
        <v>41</v>
      </c>
      <c r="G131" s="1" t="s">
        <v>13</v>
      </c>
      <c r="H131" s="1" t="s">
        <v>33</v>
      </c>
    </row>
    <row r="132" spans="1:8" x14ac:dyDescent="0.25">
      <c r="A132" s="1" t="s">
        <v>452</v>
      </c>
      <c r="B132" s="1" t="s">
        <v>453</v>
      </c>
      <c r="C132" s="1">
        <v>29</v>
      </c>
      <c r="D132" s="1" t="s">
        <v>10</v>
      </c>
      <c r="E132" s="1" t="s">
        <v>454</v>
      </c>
      <c r="F132" s="1" t="s">
        <v>171</v>
      </c>
      <c r="G132" s="1" t="s">
        <v>455</v>
      </c>
      <c r="H132" s="1" t="s">
        <v>19</v>
      </c>
    </row>
    <row r="133" spans="1:8" x14ac:dyDescent="0.25">
      <c r="A133" s="1" t="s">
        <v>456</v>
      </c>
      <c r="B133" s="1" t="s">
        <v>457</v>
      </c>
      <c r="C133" s="1">
        <v>34</v>
      </c>
      <c r="D133" s="1" t="s">
        <v>16</v>
      </c>
      <c r="E133" s="1" t="s">
        <v>458</v>
      </c>
      <c r="F133" s="1" t="s">
        <v>23</v>
      </c>
      <c r="G133" s="1" t="s">
        <v>13</v>
      </c>
      <c r="H133" s="1" t="s">
        <v>28</v>
      </c>
    </row>
    <row r="134" spans="1:8" x14ac:dyDescent="0.25">
      <c r="A134" s="1" t="s">
        <v>459</v>
      </c>
      <c r="B134" s="1" t="s">
        <v>460</v>
      </c>
      <c r="C134" s="1">
        <v>57</v>
      </c>
      <c r="D134" s="1" t="s">
        <v>16</v>
      </c>
      <c r="E134" s="1" t="s">
        <v>461</v>
      </c>
      <c r="F134" s="1" t="s">
        <v>27</v>
      </c>
      <c r="G134" s="1" t="s">
        <v>13</v>
      </c>
      <c r="H134" s="1" t="s">
        <v>50</v>
      </c>
    </row>
    <row r="135" spans="1:8" x14ac:dyDescent="0.25">
      <c r="A135" s="1" t="s">
        <v>462</v>
      </c>
      <c r="B135" s="1" t="s">
        <v>463</v>
      </c>
      <c r="C135" s="1">
        <v>62</v>
      </c>
      <c r="D135" s="1" t="s">
        <v>16</v>
      </c>
      <c r="E135" s="1" t="s">
        <v>464</v>
      </c>
      <c r="F135" s="1" t="s">
        <v>254</v>
      </c>
      <c r="G135" s="1" t="s">
        <v>13</v>
      </c>
      <c r="H135" s="1" t="s">
        <v>28</v>
      </c>
    </row>
    <row r="136" spans="1:8" x14ac:dyDescent="0.25">
      <c r="A136" s="1" t="s">
        <v>465</v>
      </c>
      <c r="B136" s="1" t="s">
        <v>466</v>
      </c>
      <c r="C136" s="1">
        <v>54</v>
      </c>
      <c r="D136" s="1" t="s">
        <v>10</v>
      </c>
      <c r="E136" s="1" t="s">
        <v>467</v>
      </c>
      <c r="F136" s="1" t="s">
        <v>77</v>
      </c>
      <c r="G136" s="1" t="s">
        <v>13</v>
      </c>
      <c r="H136" s="1" t="s">
        <v>50</v>
      </c>
    </row>
    <row r="137" spans="1:8" x14ac:dyDescent="0.25">
      <c r="A137" s="1" t="s">
        <v>468</v>
      </c>
      <c r="B137" s="1" t="s">
        <v>469</v>
      </c>
      <c r="C137" s="1">
        <v>33</v>
      </c>
      <c r="D137" s="1" t="s">
        <v>16</v>
      </c>
      <c r="E137" s="1" t="s">
        <v>470</v>
      </c>
      <c r="F137" s="1" t="s">
        <v>160</v>
      </c>
      <c r="G137" s="1" t="s">
        <v>13</v>
      </c>
      <c r="H137" s="1" t="s">
        <v>19</v>
      </c>
    </row>
    <row r="138" spans="1:8" x14ac:dyDescent="0.25">
      <c r="A138" s="1" t="s">
        <v>471</v>
      </c>
      <c r="B138" s="1" t="s">
        <v>472</v>
      </c>
      <c r="C138" s="1">
        <v>29</v>
      </c>
      <c r="D138" s="1" t="s">
        <v>10</v>
      </c>
      <c r="E138" s="1" t="s">
        <v>473</v>
      </c>
      <c r="F138" s="1" t="s">
        <v>73</v>
      </c>
      <c r="G138" s="1" t="s">
        <v>13</v>
      </c>
      <c r="H138" s="1" t="s">
        <v>33</v>
      </c>
    </row>
    <row r="139" spans="1:8" x14ac:dyDescent="0.25">
      <c r="A139" s="1" t="s">
        <v>474</v>
      </c>
      <c r="B139" s="1" t="s">
        <v>475</v>
      </c>
      <c r="C139" s="1">
        <v>55</v>
      </c>
      <c r="D139" s="1" t="s">
        <v>16</v>
      </c>
      <c r="E139" s="1" t="s">
        <v>476</v>
      </c>
      <c r="F139" s="1" t="s">
        <v>27</v>
      </c>
      <c r="G139" s="1" t="s">
        <v>13</v>
      </c>
      <c r="H139" s="1" t="s">
        <v>19</v>
      </c>
    </row>
    <row r="140" spans="1:8" x14ac:dyDescent="0.25">
      <c r="A140" s="1" t="s">
        <v>477</v>
      </c>
      <c r="B140" s="1" t="s">
        <v>478</v>
      </c>
      <c r="C140" s="1">
        <v>43</v>
      </c>
      <c r="D140" s="1" t="s">
        <v>10</v>
      </c>
      <c r="E140" s="1" t="s">
        <v>399</v>
      </c>
      <c r="F140" s="1" t="s">
        <v>291</v>
      </c>
      <c r="G140" s="1" t="s">
        <v>13</v>
      </c>
      <c r="H140" s="1" t="s">
        <v>50</v>
      </c>
    </row>
    <row r="141" spans="1:8" x14ac:dyDescent="0.25">
      <c r="A141" s="1" t="s">
        <v>479</v>
      </c>
      <c r="B141" s="1" t="s">
        <v>480</v>
      </c>
      <c r="C141" s="1">
        <v>32</v>
      </c>
      <c r="D141" s="1" t="s">
        <v>10</v>
      </c>
      <c r="E141" s="1" t="s">
        <v>481</v>
      </c>
      <c r="F141" s="1" t="s">
        <v>121</v>
      </c>
      <c r="G141" s="1" t="s">
        <v>13</v>
      </c>
      <c r="H141" s="1" t="s">
        <v>28</v>
      </c>
    </row>
    <row r="142" spans="1:8" x14ac:dyDescent="0.25">
      <c r="A142" s="1" t="s">
        <v>482</v>
      </c>
      <c r="B142" s="1" t="s">
        <v>483</v>
      </c>
      <c r="C142" s="1">
        <v>63</v>
      </c>
      <c r="D142" s="1" t="s">
        <v>16</v>
      </c>
      <c r="E142" s="1" t="s">
        <v>484</v>
      </c>
      <c r="F142" s="1" t="s">
        <v>54</v>
      </c>
      <c r="G142" s="1" t="s">
        <v>13</v>
      </c>
      <c r="H142" s="1" t="s">
        <v>50</v>
      </c>
    </row>
    <row r="143" spans="1:8" x14ac:dyDescent="0.25">
      <c r="A143" s="1" t="s">
        <v>485</v>
      </c>
      <c r="B143" s="1" t="s">
        <v>486</v>
      </c>
      <c r="C143" s="1">
        <v>30</v>
      </c>
      <c r="D143" s="1" t="s">
        <v>10</v>
      </c>
      <c r="E143" s="1" t="s">
        <v>487</v>
      </c>
      <c r="F143" s="1" t="s">
        <v>32</v>
      </c>
      <c r="G143" s="1" t="s">
        <v>455</v>
      </c>
      <c r="H143" s="1" t="s">
        <v>28</v>
      </c>
    </row>
    <row r="144" spans="1:8" x14ac:dyDescent="0.25">
      <c r="A144" s="1" t="s">
        <v>488</v>
      </c>
      <c r="B144" s="1" t="s">
        <v>489</v>
      </c>
      <c r="C144" s="1">
        <v>37</v>
      </c>
      <c r="D144" s="1" t="s">
        <v>10</v>
      </c>
      <c r="E144" s="1" t="s">
        <v>490</v>
      </c>
      <c r="F144" s="1" t="s">
        <v>69</v>
      </c>
      <c r="G144" s="1" t="s">
        <v>13</v>
      </c>
      <c r="H144" s="1" t="s">
        <v>28</v>
      </c>
    </row>
    <row r="145" spans="1:8" x14ac:dyDescent="0.25">
      <c r="A145" s="1" t="s">
        <v>491</v>
      </c>
      <c r="B145" s="1" t="s">
        <v>492</v>
      </c>
      <c r="C145" s="1">
        <v>46</v>
      </c>
      <c r="D145" s="1" t="s">
        <v>10</v>
      </c>
      <c r="E145" s="1" t="s">
        <v>493</v>
      </c>
      <c r="F145" s="1" t="s">
        <v>23</v>
      </c>
      <c r="G145" s="1" t="s">
        <v>13</v>
      </c>
      <c r="H145" s="1" t="s">
        <v>28</v>
      </c>
    </row>
    <row r="146" spans="1:8" x14ac:dyDescent="0.25">
      <c r="A146" s="1" t="s">
        <v>494</v>
      </c>
      <c r="B146" s="1" t="s">
        <v>495</v>
      </c>
      <c r="C146" s="1">
        <v>62</v>
      </c>
      <c r="D146" s="1" t="s">
        <v>16</v>
      </c>
      <c r="E146" s="1" t="s">
        <v>496</v>
      </c>
      <c r="F146" s="1" t="s">
        <v>188</v>
      </c>
      <c r="G146" s="1" t="s">
        <v>13</v>
      </c>
      <c r="H146" s="1" t="s">
        <v>28</v>
      </c>
    </row>
    <row r="147" spans="1:8" x14ac:dyDescent="0.25">
      <c r="A147" s="1" t="s">
        <v>497</v>
      </c>
      <c r="B147" s="1" t="s">
        <v>498</v>
      </c>
      <c r="C147" s="1">
        <v>46</v>
      </c>
      <c r="D147" s="1" t="s">
        <v>10</v>
      </c>
      <c r="E147" s="1" t="s">
        <v>499</v>
      </c>
      <c r="F147" s="1" t="s">
        <v>258</v>
      </c>
      <c r="G147" s="1" t="s">
        <v>13</v>
      </c>
      <c r="H147" s="1" t="s">
        <v>19</v>
      </c>
    </row>
    <row r="148" spans="1:8" x14ac:dyDescent="0.25">
      <c r="A148" s="1" t="s">
        <v>500</v>
      </c>
      <c r="B148" s="1" t="s">
        <v>501</v>
      </c>
      <c r="C148" s="1">
        <v>32</v>
      </c>
      <c r="D148" s="1" t="s">
        <v>16</v>
      </c>
      <c r="E148" s="1" t="s">
        <v>502</v>
      </c>
      <c r="F148" s="1" t="s">
        <v>321</v>
      </c>
      <c r="G148" s="1" t="s">
        <v>13</v>
      </c>
      <c r="H148" s="1" t="s">
        <v>50</v>
      </c>
    </row>
    <row r="149" spans="1:8" x14ac:dyDescent="0.25">
      <c r="A149" s="1" t="s">
        <v>503</v>
      </c>
      <c r="B149" s="1" t="s">
        <v>504</v>
      </c>
      <c r="C149" s="1">
        <v>49</v>
      </c>
      <c r="D149" s="1" t="s">
        <v>16</v>
      </c>
      <c r="E149" s="1" t="s">
        <v>505</v>
      </c>
      <c r="F149" s="1" t="s">
        <v>167</v>
      </c>
      <c r="G149" s="1" t="s">
        <v>13</v>
      </c>
      <c r="H149" s="1" t="s">
        <v>19</v>
      </c>
    </row>
    <row r="150" spans="1:8" x14ac:dyDescent="0.25">
      <c r="A150" s="1" t="s">
        <v>506</v>
      </c>
      <c r="B150" s="1" t="s">
        <v>507</v>
      </c>
      <c r="C150" s="1">
        <v>42</v>
      </c>
      <c r="D150" s="1" t="s">
        <v>16</v>
      </c>
      <c r="E150" s="1" t="s">
        <v>508</v>
      </c>
      <c r="F150" s="1" t="s">
        <v>328</v>
      </c>
      <c r="G150" s="1" t="s">
        <v>13</v>
      </c>
      <c r="H150" s="1" t="s">
        <v>28</v>
      </c>
    </row>
    <row r="151" spans="1:8" x14ac:dyDescent="0.25">
      <c r="A151" s="1" t="s">
        <v>509</v>
      </c>
      <c r="B151" s="1" t="s">
        <v>510</v>
      </c>
      <c r="C151" s="1">
        <v>33</v>
      </c>
      <c r="D151" s="1" t="s">
        <v>10</v>
      </c>
      <c r="E151" s="1" t="s">
        <v>511</v>
      </c>
      <c r="F151" s="1" t="s">
        <v>254</v>
      </c>
      <c r="G151" s="1" t="s">
        <v>13</v>
      </c>
      <c r="H151" s="1" t="s">
        <v>19</v>
      </c>
    </row>
    <row r="152" spans="1:8" x14ac:dyDescent="0.25">
      <c r="A152" s="1" t="s">
        <v>512</v>
      </c>
      <c r="B152" s="1" t="s">
        <v>513</v>
      </c>
      <c r="C152" s="1">
        <v>24</v>
      </c>
      <c r="D152" s="1" t="s">
        <v>10</v>
      </c>
      <c r="E152" s="1" t="s">
        <v>514</v>
      </c>
      <c r="F152" s="1" t="s">
        <v>317</v>
      </c>
      <c r="G152" s="1" t="s">
        <v>13</v>
      </c>
      <c r="H152" s="1" t="s">
        <v>50</v>
      </c>
    </row>
    <row r="153" spans="1:8" x14ac:dyDescent="0.25">
      <c r="A153" s="1" t="s">
        <v>515</v>
      </c>
      <c r="B153" s="1" t="s">
        <v>516</v>
      </c>
      <c r="C153" s="1">
        <v>25</v>
      </c>
      <c r="D153" s="1" t="s">
        <v>16</v>
      </c>
      <c r="E153" s="1" t="s">
        <v>517</v>
      </c>
      <c r="F153" s="1" t="s">
        <v>37</v>
      </c>
      <c r="G153" s="1" t="s">
        <v>13</v>
      </c>
      <c r="H153" s="1" t="s">
        <v>50</v>
      </c>
    </row>
    <row r="154" spans="1:8" x14ac:dyDescent="0.25">
      <c r="A154" s="1" t="s">
        <v>518</v>
      </c>
      <c r="B154" s="1" t="s">
        <v>519</v>
      </c>
      <c r="C154" s="1">
        <v>41</v>
      </c>
      <c r="D154" s="1" t="s">
        <v>16</v>
      </c>
      <c r="E154" s="1" t="s">
        <v>520</v>
      </c>
      <c r="F154" s="1" t="s">
        <v>117</v>
      </c>
      <c r="G154" s="1" t="s">
        <v>13</v>
      </c>
      <c r="H154" s="1" t="s">
        <v>19</v>
      </c>
    </row>
    <row r="155" spans="1:8" x14ac:dyDescent="0.25">
      <c r="A155" s="1" t="s">
        <v>521</v>
      </c>
      <c r="B155" s="1" t="s">
        <v>522</v>
      </c>
      <c r="C155" s="1">
        <v>31</v>
      </c>
      <c r="D155" s="1" t="s">
        <v>10</v>
      </c>
      <c r="E155" s="1" t="s">
        <v>523</v>
      </c>
      <c r="F155" s="1" t="s">
        <v>18</v>
      </c>
      <c r="G155" s="1" t="s">
        <v>13</v>
      </c>
      <c r="H155" s="1" t="s">
        <v>28</v>
      </c>
    </row>
    <row r="156" spans="1:8" x14ac:dyDescent="0.25">
      <c r="A156" s="1" t="s">
        <v>524</v>
      </c>
      <c r="B156" s="1" t="s">
        <v>525</v>
      </c>
      <c r="C156" s="1">
        <v>35</v>
      </c>
      <c r="D156" s="1" t="s">
        <v>16</v>
      </c>
      <c r="E156" s="1" t="s">
        <v>526</v>
      </c>
      <c r="F156" s="1" t="s">
        <v>175</v>
      </c>
      <c r="G156" s="1" t="s">
        <v>13</v>
      </c>
      <c r="H156" s="1" t="s">
        <v>50</v>
      </c>
    </row>
    <row r="157" spans="1:8" x14ac:dyDescent="0.25">
      <c r="A157" s="1" t="s">
        <v>527</v>
      </c>
      <c r="B157" s="1" t="s">
        <v>528</v>
      </c>
      <c r="C157" s="1">
        <v>60</v>
      </c>
      <c r="D157" s="1" t="s">
        <v>16</v>
      </c>
      <c r="E157" s="1" t="s">
        <v>529</v>
      </c>
      <c r="F157" s="1" t="s">
        <v>271</v>
      </c>
      <c r="G157" s="1" t="s">
        <v>13</v>
      </c>
      <c r="H157" s="1" t="s">
        <v>50</v>
      </c>
    </row>
    <row r="158" spans="1:8" x14ac:dyDescent="0.25">
      <c r="A158" s="1" t="s">
        <v>530</v>
      </c>
      <c r="B158" s="1" t="s">
        <v>531</v>
      </c>
      <c r="C158" s="1">
        <v>46</v>
      </c>
      <c r="D158" s="1" t="s">
        <v>10</v>
      </c>
      <c r="E158" s="1" t="s">
        <v>532</v>
      </c>
      <c r="F158" s="1" t="s">
        <v>18</v>
      </c>
      <c r="G158" s="1" t="s">
        <v>13</v>
      </c>
      <c r="H158" s="1" t="s">
        <v>28</v>
      </c>
    </row>
    <row r="159" spans="1:8" x14ac:dyDescent="0.25">
      <c r="A159" s="1" t="s">
        <v>533</v>
      </c>
      <c r="B159" s="1" t="s">
        <v>534</v>
      </c>
      <c r="C159" s="1">
        <v>59</v>
      </c>
      <c r="D159" s="1" t="s">
        <v>10</v>
      </c>
      <c r="E159" s="1" t="s">
        <v>535</v>
      </c>
      <c r="F159" s="1" t="s">
        <v>18</v>
      </c>
      <c r="G159" s="1" t="s">
        <v>13</v>
      </c>
      <c r="H159" s="1" t="s">
        <v>19</v>
      </c>
    </row>
    <row r="160" spans="1:8" x14ac:dyDescent="0.25">
      <c r="A160" s="1" t="s">
        <v>536</v>
      </c>
      <c r="B160" s="1" t="s">
        <v>537</v>
      </c>
      <c r="C160" s="1">
        <v>43</v>
      </c>
      <c r="D160" s="1" t="s">
        <v>10</v>
      </c>
      <c r="E160" s="1" t="s">
        <v>538</v>
      </c>
      <c r="F160" s="1" t="s">
        <v>175</v>
      </c>
      <c r="G160" s="1" t="s">
        <v>13</v>
      </c>
      <c r="H160" s="1" t="s">
        <v>28</v>
      </c>
    </row>
    <row r="161" spans="1:8" x14ac:dyDescent="0.25">
      <c r="A161" s="1" t="s">
        <v>539</v>
      </c>
      <c r="B161" s="1" t="s">
        <v>540</v>
      </c>
      <c r="C161" s="1">
        <v>46</v>
      </c>
      <c r="D161" s="1" t="s">
        <v>16</v>
      </c>
      <c r="E161" s="1" t="s">
        <v>541</v>
      </c>
      <c r="F161" s="1" t="s">
        <v>91</v>
      </c>
      <c r="G161" s="1" t="s">
        <v>13</v>
      </c>
      <c r="H161" s="1" t="s">
        <v>50</v>
      </c>
    </row>
    <row r="162" spans="1:8" x14ac:dyDescent="0.25">
      <c r="A162" s="1" t="s">
        <v>542</v>
      </c>
      <c r="B162" s="1" t="s">
        <v>543</v>
      </c>
      <c r="C162" s="1">
        <v>41</v>
      </c>
      <c r="D162" s="1" t="s">
        <v>16</v>
      </c>
      <c r="E162" s="1" t="s">
        <v>544</v>
      </c>
      <c r="F162" s="1" t="s">
        <v>12</v>
      </c>
      <c r="G162" s="1" t="s">
        <v>13</v>
      </c>
      <c r="H162" s="1" t="s">
        <v>19</v>
      </c>
    </row>
    <row r="163" spans="1:8" x14ac:dyDescent="0.25">
      <c r="A163" s="1" t="s">
        <v>545</v>
      </c>
      <c r="B163" s="1" t="s">
        <v>546</v>
      </c>
      <c r="C163" s="1">
        <v>18</v>
      </c>
      <c r="D163" s="1" t="s">
        <v>16</v>
      </c>
      <c r="E163" s="1" t="s">
        <v>547</v>
      </c>
      <c r="F163" s="1" t="s">
        <v>137</v>
      </c>
      <c r="G163" s="1" t="s">
        <v>13</v>
      </c>
      <c r="H163" s="1" t="s">
        <v>33</v>
      </c>
    </row>
    <row r="164" spans="1:8" x14ac:dyDescent="0.25">
      <c r="A164" s="1" t="s">
        <v>548</v>
      </c>
      <c r="B164" s="1" t="s">
        <v>549</v>
      </c>
      <c r="C164" s="1">
        <v>37</v>
      </c>
      <c r="D164" s="1" t="s">
        <v>10</v>
      </c>
      <c r="E164" s="1" t="s">
        <v>550</v>
      </c>
      <c r="F164" s="1" t="s">
        <v>241</v>
      </c>
      <c r="G164" s="1" t="s">
        <v>455</v>
      </c>
      <c r="H164" s="1" t="s">
        <v>33</v>
      </c>
    </row>
    <row r="165" spans="1:8" x14ac:dyDescent="0.25">
      <c r="A165" s="1" t="s">
        <v>551</v>
      </c>
      <c r="B165" s="1" t="s">
        <v>552</v>
      </c>
      <c r="C165" s="1">
        <v>21</v>
      </c>
      <c r="D165" s="1" t="s">
        <v>10</v>
      </c>
      <c r="E165" s="1" t="s">
        <v>553</v>
      </c>
      <c r="F165" s="1" t="s">
        <v>198</v>
      </c>
      <c r="G165" s="1" t="s">
        <v>13</v>
      </c>
      <c r="H165" s="1" t="s">
        <v>28</v>
      </c>
    </row>
    <row r="166" spans="1:8" x14ac:dyDescent="0.25">
      <c r="A166" s="1" t="s">
        <v>554</v>
      </c>
      <c r="B166" s="1" t="s">
        <v>555</v>
      </c>
      <c r="C166" s="1">
        <v>39</v>
      </c>
      <c r="D166" s="1" t="s">
        <v>16</v>
      </c>
      <c r="E166" s="1" t="s">
        <v>556</v>
      </c>
      <c r="F166" s="1" t="s">
        <v>84</v>
      </c>
      <c r="G166" s="1" t="s">
        <v>13</v>
      </c>
      <c r="H166" s="1" t="s">
        <v>33</v>
      </c>
    </row>
    <row r="167" spans="1:8" x14ac:dyDescent="0.25">
      <c r="A167" s="1" t="s">
        <v>557</v>
      </c>
      <c r="B167" s="1" t="s">
        <v>558</v>
      </c>
      <c r="C167" s="1">
        <v>47</v>
      </c>
      <c r="D167" s="1" t="s">
        <v>16</v>
      </c>
      <c r="E167" s="1" t="s">
        <v>559</v>
      </c>
      <c r="F167" s="1" t="s">
        <v>198</v>
      </c>
      <c r="G167" s="1" t="s">
        <v>13</v>
      </c>
      <c r="H167" s="1" t="s">
        <v>19</v>
      </c>
    </row>
    <row r="168" spans="1:8" x14ac:dyDescent="0.25">
      <c r="A168" s="1" t="s">
        <v>560</v>
      </c>
      <c r="B168" s="1" t="s">
        <v>561</v>
      </c>
      <c r="C168" s="1">
        <v>25</v>
      </c>
      <c r="D168" s="1" t="s">
        <v>16</v>
      </c>
      <c r="E168" s="1" t="s">
        <v>562</v>
      </c>
      <c r="F168" s="1" t="s">
        <v>160</v>
      </c>
      <c r="G168" s="1" t="s">
        <v>13</v>
      </c>
      <c r="H168" s="1" t="s">
        <v>33</v>
      </c>
    </row>
    <row r="169" spans="1:8" x14ac:dyDescent="0.25">
      <c r="A169" s="1" t="s">
        <v>563</v>
      </c>
      <c r="B169" s="1" t="s">
        <v>564</v>
      </c>
      <c r="C169" s="1">
        <v>36</v>
      </c>
      <c r="D169" s="1" t="s">
        <v>16</v>
      </c>
      <c r="E169" s="1" t="s">
        <v>565</v>
      </c>
      <c r="F169" s="1" t="s">
        <v>241</v>
      </c>
      <c r="G169" s="1" t="s">
        <v>13</v>
      </c>
      <c r="H169" s="1" t="s">
        <v>50</v>
      </c>
    </row>
    <row r="170" spans="1:8" x14ac:dyDescent="0.25">
      <c r="A170" s="1" t="s">
        <v>566</v>
      </c>
      <c r="B170" s="1" t="s">
        <v>567</v>
      </c>
      <c r="C170" s="1">
        <v>36</v>
      </c>
      <c r="D170" s="1" t="s">
        <v>16</v>
      </c>
      <c r="E170" s="1" t="s">
        <v>568</v>
      </c>
      <c r="F170" s="1" t="s">
        <v>254</v>
      </c>
      <c r="G170" s="1" t="s">
        <v>13</v>
      </c>
      <c r="H170" s="1" t="s">
        <v>19</v>
      </c>
    </row>
    <row r="171" spans="1:8" x14ac:dyDescent="0.25">
      <c r="A171" s="1" t="s">
        <v>569</v>
      </c>
      <c r="B171" s="1" t="s">
        <v>570</v>
      </c>
      <c r="C171" s="1">
        <v>64</v>
      </c>
      <c r="D171" s="1" t="s">
        <v>10</v>
      </c>
      <c r="E171" s="1" t="s">
        <v>571</v>
      </c>
      <c r="F171" s="1" t="s">
        <v>49</v>
      </c>
      <c r="G171" s="1" t="s">
        <v>13</v>
      </c>
      <c r="H171" s="1" t="s">
        <v>28</v>
      </c>
    </row>
    <row r="172" spans="1:8" x14ac:dyDescent="0.25">
      <c r="A172" s="1" t="s">
        <v>572</v>
      </c>
      <c r="B172" s="1" t="s">
        <v>573</v>
      </c>
      <c r="C172" s="1">
        <v>18</v>
      </c>
      <c r="D172" s="1" t="s">
        <v>10</v>
      </c>
      <c r="E172" s="1" t="s">
        <v>574</v>
      </c>
      <c r="F172" s="1" t="s">
        <v>117</v>
      </c>
      <c r="G172" s="1" t="s">
        <v>13</v>
      </c>
      <c r="H172" s="1" t="s">
        <v>50</v>
      </c>
    </row>
    <row r="173" spans="1:8" x14ac:dyDescent="0.25">
      <c r="A173" s="1" t="s">
        <v>575</v>
      </c>
      <c r="B173" s="1" t="s">
        <v>576</v>
      </c>
      <c r="C173" s="1">
        <v>44</v>
      </c>
      <c r="D173" s="1" t="s">
        <v>16</v>
      </c>
      <c r="E173" s="1" t="s">
        <v>577</v>
      </c>
      <c r="F173" s="1" t="s">
        <v>258</v>
      </c>
      <c r="G173" s="1" t="s">
        <v>13</v>
      </c>
      <c r="H173" s="1" t="s">
        <v>19</v>
      </c>
    </row>
    <row r="174" spans="1:8" x14ac:dyDescent="0.25">
      <c r="A174" s="1" t="s">
        <v>578</v>
      </c>
      <c r="B174" s="1" t="s">
        <v>579</v>
      </c>
      <c r="C174" s="1">
        <v>41</v>
      </c>
      <c r="D174" s="1" t="s">
        <v>16</v>
      </c>
      <c r="E174" s="1" t="s">
        <v>580</v>
      </c>
      <c r="F174" s="1" t="s">
        <v>45</v>
      </c>
      <c r="G174" s="1" t="s">
        <v>13</v>
      </c>
      <c r="H174" s="1" t="s">
        <v>28</v>
      </c>
    </row>
    <row r="175" spans="1:8" x14ac:dyDescent="0.25">
      <c r="A175" s="1" t="s">
        <v>581</v>
      </c>
      <c r="B175" s="1" t="s">
        <v>582</v>
      </c>
      <c r="C175" s="1">
        <v>41</v>
      </c>
      <c r="D175" s="1" t="s">
        <v>16</v>
      </c>
      <c r="E175" s="1" t="s">
        <v>402</v>
      </c>
      <c r="F175" s="1" t="s">
        <v>271</v>
      </c>
      <c r="G175" s="1" t="s">
        <v>583</v>
      </c>
      <c r="H175" s="1" t="s">
        <v>19</v>
      </c>
    </row>
    <row r="176" spans="1:8" x14ac:dyDescent="0.25">
      <c r="A176" s="1" t="s">
        <v>584</v>
      </c>
      <c r="B176" s="1" t="s">
        <v>585</v>
      </c>
      <c r="C176" s="1">
        <v>26</v>
      </c>
      <c r="D176" s="1" t="s">
        <v>16</v>
      </c>
      <c r="E176" s="1" t="s">
        <v>586</v>
      </c>
      <c r="F176" s="1" t="s">
        <v>175</v>
      </c>
      <c r="G176" s="1" t="s">
        <v>13</v>
      </c>
      <c r="H176" s="1" t="s">
        <v>50</v>
      </c>
    </row>
    <row r="177" spans="1:8" x14ac:dyDescent="0.25">
      <c r="A177" s="1" t="s">
        <v>587</v>
      </c>
      <c r="B177" s="1" t="s">
        <v>588</v>
      </c>
      <c r="C177" s="1">
        <v>56</v>
      </c>
      <c r="D177" s="1" t="s">
        <v>10</v>
      </c>
      <c r="E177" s="1" t="s">
        <v>589</v>
      </c>
      <c r="F177" s="1" t="s">
        <v>103</v>
      </c>
      <c r="G177" s="1" t="s">
        <v>13</v>
      </c>
      <c r="H177" s="1" t="s">
        <v>19</v>
      </c>
    </row>
    <row r="178" spans="1:8" x14ac:dyDescent="0.25">
      <c r="A178" s="1" t="s">
        <v>590</v>
      </c>
      <c r="B178" s="1" t="s">
        <v>591</v>
      </c>
      <c r="C178" s="1">
        <v>48</v>
      </c>
      <c r="D178" s="1" t="s">
        <v>10</v>
      </c>
      <c r="E178" s="1" t="s">
        <v>592</v>
      </c>
      <c r="F178" s="1" t="s">
        <v>175</v>
      </c>
      <c r="G178" s="1" t="s">
        <v>13</v>
      </c>
      <c r="H178" s="1" t="s">
        <v>33</v>
      </c>
    </row>
    <row r="179" spans="1:8" x14ac:dyDescent="0.25">
      <c r="A179" s="1" t="s">
        <v>593</v>
      </c>
      <c r="B179" s="1" t="s">
        <v>594</v>
      </c>
      <c r="C179" s="1">
        <v>55</v>
      </c>
      <c r="D179" s="1" t="s">
        <v>10</v>
      </c>
      <c r="E179" s="1" t="s">
        <v>595</v>
      </c>
      <c r="F179" s="1" t="s">
        <v>596</v>
      </c>
      <c r="G179" s="1" t="s">
        <v>13</v>
      </c>
      <c r="H179" s="1" t="s">
        <v>19</v>
      </c>
    </row>
    <row r="180" spans="1:8" x14ac:dyDescent="0.25">
      <c r="A180" s="1" t="s">
        <v>597</v>
      </c>
      <c r="B180" s="1" t="s">
        <v>598</v>
      </c>
      <c r="C180" s="1">
        <v>33</v>
      </c>
      <c r="D180" s="1" t="s">
        <v>16</v>
      </c>
      <c r="E180" s="1" t="s">
        <v>599</v>
      </c>
      <c r="F180" s="1" t="s">
        <v>321</v>
      </c>
      <c r="G180" s="1" t="s">
        <v>13</v>
      </c>
      <c r="H180" s="1" t="s">
        <v>28</v>
      </c>
    </row>
    <row r="181" spans="1:8" x14ac:dyDescent="0.25">
      <c r="A181" s="1" t="s">
        <v>600</v>
      </c>
      <c r="B181" s="1" t="s">
        <v>601</v>
      </c>
      <c r="C181" s="1">
        <v>43</v>
      </c>
      <c r="D181" s="1" t="s">
        <v>16</v>
      </c>
      <c r="E181" s="1" t="s">
        <v>602</v>
      </c>
      <c r="F181" s="1" t="s">
        <v>121</v>
      </c>
      <c r="G181" s="1" t="s">
        <v>13</v>
      </c>
      <c r="H181" s="1" t="s">
        <v>33</v>
      </c>
    </row>
    <row r="182" spans="1:8" x14ac:dyDescent="0.25">
      <c r="A182" s="1" t="s">
        <v>603</v>
      </c>
      <c r="B182" s="1" t="s">
        <v>604</v>
      </c>
      <c r="C182" s="1">
        <v>38</v>
      </c>
      <c r="D182" s="1" t="s">
        <v>10</v>
      </c>
      <c r="E182" s="1" t="s">
        <v>605</v>
      </c>
      <c r="F182" s="1" t="s">
        <v>439</v>
      </c>
      <c r="G182" s="1" t="s">
        <v>13</v>
      </c>
      <c r="H182" s="1" t="s">
        <v>28</v>
      </c>
    </row>
    <row r="183" spans="1:8" x14ac:dyDescent="0.25">
      <c r="A183" s="1" t="s">
        <v>606</v>
      </c>
      <c r="B183" s="1" t="s">
        <v>607</v>
      </c>
      <c r="C183" s="1">
        <v>60</v>
      </c>
      <c r="D183" s="1" t="s">
        <v>10</v>
      </c>
      <c r="E183" s="1" t="s">
        <v>608</v>
      </c>
      <c r="F183" s="1" t="s">
        <v>61</v>
      </c>
      <c r="G183" s="1" t="s">
        <v>13</v>
      </c>
      <c r="H183" s="1" t="s">
        <v>28</v>
      </c>
    </row>
    <row r="184" spans="1:8" x14ac:dyDescent="0.25">
      <c r="A184" s="1" t="s">
        <v>609</v>
      </c>
      <c r="B184" s="1" t="s">
        <v>610</v>
      </c>
      <c r="C184" s="1">
        <v>23</v>
      </c>
      <c r="D184" s="1" t="s">
        <v>16</v>
      </c>
      <c r="E184" s="1" t="s">
        <v>611</v>
      </c>
      <c r="F184" s="1" t="s">
        <v>99</v>
      </c>
      <c r="G184" s="1" t="s">
        <v>13</v>
      </c>
      <c r="H184" s="1" t="s">
        <v>33</v>
      </c>
    </row>
    <row r="185" spans="1:8" x14ac:dyDescent="0.25">
      <c r="A185" s="1" t="s">
        <v>612</v>
      </c>
      <c r="B185" s="1" t="s">
        <v>613</v>
      </c>
      <c r="C185" s="1">
        <v>18</v>
      </c>
      <c r="D185" s="1" t="s">
        <v>10</v>
      </c>
      <c r="E185" s="1" t="s">
        <v>614</v>
      </c>
      <c r="F185" s="1" t="s">
        <v>61</v>
      </c>
      <c r="G185" s="1" t="s">
        <v>13</v>
      </c>
      <c r="H185" s="1" t="s">
        <v>19</v>
      </c>
    </row>
    <row r="186" spans="1:8" x14ac:dyDescent="0.25">
      <c r="A186" s="1" t="s">
        <v>615</v>
      </c>
      <c r="B186" s="1" t="s">
        <v>616</v>
      </c>
      <c r="C186" s="1">
        <v>46</v>
      </c>
      <c r="D186" s="1" t="s">
        <v>16</v>
      </c>
      <c r="E186" s="1" t="s">
        <v>617</v>
      </c>
      <c r="F186" s="1" t="s">
        <v>18</v>
      </c>
      <c r="G186" s="1" t="s">
        <v>13</v>
      </c>
      <c r="H186" s="1" t="s">
        <v>33</v>
      </c>
    </row>
    <row r="187" spans="1:8" x14ac:dyDescent="0.25">
      <c r="A187" s="1" t="s">
        <v>618</v>
      </c>
      <c r="B187" s="1" t="s">
        <v>619</v>
      </c>
      <c r="C187" s="1">
        <v>54</v>
      </c>
      <c r="D187" s="1" t="s">
        <v>16</v>
      </c>
      <c r="E187" s="1" t="s">
        <v>620</v>
      </c>
      <c r="F187" s="1" t="s">
        <v>91</v>
      </c>
      <c r="G187" s="1" t="s">
        <v>13</v>
      </c>
      <c r="H187" s="1" t="s">
        <v>19</v>
      </c>
    </row>
    <row r="188" spans="1:8" x14ac:dyDescent="0.25">
      <c r="A188" s="1" t="s">
        <v>621</v>
      </c>
      <c r="B188" s="1" t="s">
        <v>622</v>
      </c>
      <c r="C188" s="1">
        <v>53</v>
      </c>
      <c r="D188" s="1" t="s">
        <v>10</v>
      </c>
      <c r="E188" s="1" t="s">
        <v>623</v>
      </c>
      <c r="F188" s="1" t="s">
        <v>117</v>
      </c>
      <c r="G188" s="1" t="s">
        <v>13</v>
      </c>
      <c r="H188" s="1" t="s">
        <v>33</v>
      </c>
    </row>
    <row r="189" spans="1:8" x14ac:dyDescent="0.25">
      <c r="A189" s="1" t="s">
        <v>624</v>
      </c>
      <c r="B189" s="1" t="s">
        <v>625</v>
      </c>
      <c r="C189" s="1">
        <v>60</v>
      </c>
      <c r="D189" s="1" t="s">
        <v>16</v>
      </c>
      <c r="E189" s="1" t="s">
        <v>626</v>
      </c>
      <c r="F189" s="1" t="s">
        <v>23</v>
      </c>
      <c r="G189" s="1" t="s">
        <v>13</v>
      </c>
      <c r="H189" s="1" t="s">
        <v>19</v>
      </c>
    </row>
    <row r="190" spans="1:8" x14ac:dyDescent="0.25">
      <c r="A190" s="1" t="s">
        <v>627</v>
      </c>
      <c r="B190" s="1" t="s">
        <v>628</v>
      </c>
      <c r="C190" s="1">
        <v>42</v>
      </c>
      <c r="D190" s="1" t="s">
        <v>10</v>
      </c>
      <c r="E190" s="1" t="s">
        <v>629</v>
      </c>
      <c r="F190" s="1" t="s">
        <v>237</v>
      </c>
      <c r="G190" s="1" t="s">
        <v>13</v>
      </c>
      <c r="H190" s="1" t="s">
        <v>33</v>
      </c>
    </row>
    <row r="191" spans="1:8" x14ac:dyDescent="0.25">
      <c r="A191" s="1" t="s">
        <v>630</v>
      </c>
      <c r="B191" s="1" t="s">
        <v>631</v>
      </c>
      <c r="C191" s="1">
        <v>29</v>
      </c>
      <c r="D191" s="1" t="s">
        <v>10</v>
      </c>
      <c r="E191" s="1" t="s">
        <v>632</v>
      </c>
      <c r="F191" s="1" t="s">
        <v>596</v>
      </c>
      <c r="G191" s="1" t="s">
        <v>13</v>
      </c>
      <c r="H191" s="1" t="s">
        <v>50</v>
      </c>
    </row>
    <row r="192" spans="1:8" x14ac:dyDescent="0.25">
      <c r="A192" s="1" t="s">
        <v>633</v>
      </c>
      <c r="B192" s="1" t="s">
        <v>634</v>
      </c>
      <c r="C192" s="1">
        <v>21</v>
      </c>
      <c r="D192" s="1" t="s">
        <v>10</v>
      </c>
      <c r="E192" s="1" t="s">
        <v>635</v>
      </c>
      <c r="F192" s="1" t="s">
        <v>61</v>
      </c>
      <c r="G192" s="1" t="s">
        <v>13</v>
      </c>
      <c r="H192" s="1" t="s">
        <v>28</v>
      </c>
    </row>
    <row r="193" spans="1:8" x14ac:dyDescent="0.25">
      <c r="A193" s="1" t="s">
        <v>636</v>
      </c>
      <c r="B193" s="1" t="s">
        <v>637</v>
      </c>
      <c r="C193" s="1">
        <v>29</v>
      </c>
      <c r="D193" s="1" t="s">
        <v>16</v>
      </c>
      <c r="E193" s="1" t="s">
        <v>638</v>
      </c>
      <c r="F193" s="1" t="s">
        <v>27</v>
      </c>
      <c r="G193" s="1" t="s">
        <v>13</v>
      </c>
      <c r="H193" s="1" t="s">
        <v>28</v>
      </c>
    </row>
    <row r="194" spans="1:8" x14ac:dyDescent="0.25">
      <c r="A194" s="1" t="s">
        <v>639</v>
      </c>
      <c r="B194" s="1" t="s">
        <v>640</v>
      </c>
      <c r="C194" s="1">
        <v>26</v>
      </c>
      <c r="D194" s="1" t="s">
        <v>10</v>
      </c>
      <c r="E194" s="1" t="s">
        <v>641</v>
      </c>
      <c r="F194" s="1" t="s">
        <v>110</v>
      </c>
      <c r="G194" s="1" t="s">
        <v>13</v>
      </c>
      <c r="H194" s="1" t="s">
        <v>50</v>
      </c>
    </row>
    <row r="195" spans="1:8" x14ac:dyDescent="0.25">
      <c r="A195" s="1" t="s">
        <v>642</v>
      </c>
      <c r="B195" s="1" t="s">
        <v>643</v>
      </c>
      <c r="C195" s="1">
        <v>38</v>
      </c>
      <c r="D195" s="1" t="s">
        <v>10</v>
      </c>
      <c r="E195" s="1" t="s">
        <v>644</v>
      </c>
      <c r="F195" s="1" t="s">
        <v>84</v>
      </c>
      <c r="G195" s="1" t="s">
        <v>13</v>
      </c>
      <c r="H195" s="1" t="s">
        <v>50</v>
      </c>
    </row>
    <row r="196" spans="1:8" x14ac:dyDescent="0.25">
      <c r="A196" s="1" t="s">
        <v>645</v>
      </c>
      <c r="B196" s="1" t="s">
        <v>646</v>
      </c>
      <c r="C196" s="1">
        <v>46</v>
      </c>
      <c r="D196" s="1" t="s">
        <v>10</v>
      </c>
      <c r="E196" s="1" t="s">
        <v>647</v>
      </c>
      <c r="F196" s="1" t="s">
        <v>54</v>
      </c>
      <c r="G196" s="1" t="s">
        <v>13</v>
      </c>
      <c r="H196" s="1" t="s">
        <v>50</v>
      </c>
    </row>
    <row r="197" spans="1:8" x14ac:dyDescent="0.25">
      <c r="A197" s="1" t="s">
        <v>648</v>
      </c>
      <c r="B197" s="1" t="s">
        <v>649</v>
      </c>
      <c r="C197" s="1">
        <v>60</v>
      </c>
      <c r="D197" s="1" t="s">
        <v>10</v>
      </c>
      <c r="E197" s="1" t="s">
        <v>650</v>
      </c>
      <c r="F197" s="1" t="s">
        <v>137</v>
      </c>
      <c r="G197" s="1" t="s">
        <v>13</v>
      </c>
      <c r="H197" s="1" t="s">
        <v>33</v>
      </c>
    </row>
    <row r="198" spans="1:8" x14ac:dyDescent="0.25">
      <c r="A198" s="1" t="s">
        <v>651</v>
      </c>
      <c r="B198" s="1" t="s">
        <v>652</v>
      </c>
      <c r="C198" s="1">
        <v>18</v>
      </c>
      <c r="D198" s="1" t="s">
        <v>16</v>
      </c>
      <c r="E198" s="1" t="s">
        <v>653</v>
      </c>
      <c r="F198" s="1" t="s">
        <v>167</v>
      </c>
      <c r="G198" s="1" t="s">
        <v>13</v>
      </c>
      <c r="H198" s="1" t="s">
        <v>19</v>
      </c>
    </row>
    <row r="199" spans="1:8" x14ac:dyDescent="0.25">
      <c r="A199" s="1" t="s">
        <v>654</v>
      </c>
      <c r="B199" s="1" t="s">
        <v>655</v>
      </c>
      <c r="C199" s="1">
        <v>45</v>
      </c>
      <c r="D199" s="1" t="s">
        <v>16</v>
      </c>
      <c r="E199" s="1" t="s">
        <v>211</v>
      </c>
      <c r="F199" s="1" t="s">
        <v>205</v>
      </c>
      <c r="G199" s="1" t="s">
        <v>13</v>
      </c>
      <c r="H199" s="1" t="s">
        <v>19</v>
      </c>
    </row>
    <row r="200" spans="1:8" x14ac:dyDescent="0.25">
      <c r="A200" s="1" t="s">
        <v>656</v>
      </c>
      <c r="B200" s="1" t="s">
        <v>657</v>
      </c>
      <c r="C200" s="1">
        <v>54</v>
      </c>
      <c r="D200" s="1" t="s">
        <v>10</v>
      </c>
      <c r="E200" s="1" t="s">
        <v>658</v>
      </c>
      <c r="F200" s="1" t="s">
        <v>175</v>
      </c>
      <c r="G200" s="1" t="s">
        <v>13</v>
      </c>
      <c r="H200" s="1" t="s">
        <v>28</v>
      </c>
    </row>
    <row r="201" spans="1:8" x14ac:dyDescent="0.25">
      <c r="A201" s="1" t="s">
        <v>659</v>
      </c>
      <c r="B201" s="1" t="s">
        <v>660</v>
      </c>
      <c r="C201" s="1">
        <v>46</v>
      </c>
      <c r="D201" s="1" t="s">
        <v>10</v>
      </c>
      <c r="E201" s="1" t="s">
        <v>661</v>
      </c>
      <c r="F201" s="1" t="s">
        <v>241</v>
      </c>
      <c r="G201" s="1" t="s">
        <v>13</v>
      </c>
      <c r="H201" s="1" t="s">
        <v>28</v>
      </c>
    </row>
    <row r="202" spans="1:8" x14ac:dyDescent="0.25">
      <c r="A202" s="1" t="s">
        <v>662</v>
      </c>
      <c r="B202" s="1" t="s">
        <v>663</v>
      </c>
      <c r="C202" s="1">
        <v>30</v>
      </c>
      <c r="D202" s="1" t="s">
        <v>10</v>
      </c>
      <c r="E202" s="1" t="s">
        <v>664</v>
      </c>
      <c r="F202" s="1" t="s">
        <v>439</v>
      </c>
      <c r="G202" s="1" t="s">
        <v>13</v>
      </c>
      <c r="H202" s="1" t="s">
        <v>19</v>
      </c>
    </row>
    <row r="203" spans="1:8" x14ac:dyDescent="0.25">
      <c r="A203" s="1" t="s">
        <v>665</v>
      </c>
      <c r="B203" s="1" t="s">
        <v>666</v>
      </c>
      <c r="C203" s="1">
        <v>25</v>
      </c>
      <c r="D203" s="1" t="s">
        <v>16</v>
      </c>
      <c r="E203" s="1" t="s">
        <v>667</v>
      </c>
      <c r="F203" s="1" t="s">
        <v>160</v>
      </c>
      <c r="G203" s="1" t="s">
        <v>13</v>
      </c>
      <c r="H203" s="1" t="s">
        <v>28</v>
      </c>
    </row>
    <row r="204" spans="1:8" x14ac:dyDescent="0.25">
      <c r="A204" s="1" t="s">
        <v>668</v>
      </c>
      <c r="B204" s="1" t="s">
        <v>669</v>
      </c>
      <c r="C204" s="1">
        <v>37</v>
      </c>
      <c r="D204" s="1" t="s">
        <v>16</v>
      </c>
      <c r="E204" s="1" t="s">
        <v>670</v>
      </c>
      <c r="F204" s="1" t="s">
        <v>65</v>
      </c>
      <c r="G204" s="1" t="s">
        <v>13</v>
      </c>
      <c r="H204" s="1" t="s">
        <v>19</v>
      </c>
    </row>
    <row r="205" spans="1:8" x14ac:dyDescent="0.25">
      <c r="A205" s="1" t="s">
        <v>671</v>
      </c>
      <c r="B205" s="1" t="s">
        <v>672</v>
      </c>
      <c r="C205" s="1">
        <v>47</v>
      </c>
      <c r="D205" s="1" t="s">
        <v>10</v>
      </c>
      <c r="E205" s="1" t="s">
        <v>673</v>
      </c>
      <c r="F205" s="1" t="s">
        <v>271</v>
      </c>
      <c r="G205" s="1" t="s">
        <v>13</v>
      </c>
      <c r="H205" s="1" t="s">
        <v>19</v>
      </c>
    </row>
    <row r="206" spans="1:8" x14ac:dyDescent="0.25">
      <c r="A206" s="1" t="s">
        <v>674</v>
      </c>
      <c r="B206" s="1" t="s">
        <v>675</v>
      </c>
      <c r="C206" s="1">
        <v>52</v>
      </c>
      <c r="D206" s="1" t="s">
        <v>10</v>
      </c>
      <c r="E206" s="1" t="s">
        <v>676</v>
      </c>
      <c r="F206" s="1" t="s">
        <v>291</v>
      </c>
      <c r="G206" s="1" t="s">
        <v>13</v>
      </c>
      <c r="H206" s="1" t="s">
        <v>19</v>
      </c>
    </row>
    <row r="207" spans="1:8" x14ac:dyDescent="0.25">
      <c r="A207" s="1" t="s">
        <v>677</v>
      </c>
      <c r="B207" s="1" t="s">
        <v>678</v>
      </c>
      <c r="C207" s="1">
        <v>44</v>
      </c>
      <c r="D207" s="1" t="s">
        <v>16</v>
      </c>
      <c r="E207" s="1" t="s">
        <v>679</v>
      </c>
      <c r="F207" s="1" t="s">
        <v>91</v>
      </c>
      <c r="G207" s="1" t="s">
        <v>13</v>
      </c>
      <c r="H207" s="1" t="s">
        <v>50</v>
      </c>
    </row>
    <row r="208" spans="1:8" x14ac:dyDescent="0.25">
      <c r="A208" s="1" t="s">
        <v>680</v>
      </c>
      <c r="B208" s="1" t="s">
        <v>681</v>
      </c>
      <c r="C208" s="1">
        <v>26</v>
      </c>
      <c r="D208" s="1" t="s">
        <v>16</v>
      </c>
      <c r="E208" s="1" t="s">
        <v>682</v>
      </c>
      <c r="F208" s="1" t="s">
        <v>241</v>
      </c>
      <c r="G208" s="1" t="s">
        <v>13</v>
      </c>
      <c r="H208" s="1" t="s">
        <v>33</v>
      </c>
    </row>
    <row r="209" spans="1:8" x14ac:dyDescent="0.25">
      <c r="A209" s="1" t="s">
        <v>683</v>
      </c>
      <c r="B209" s="1" t="s">
        <v>684</v>
      </c>
      <c r="C209" s="1">
        <v>28</v>
      </c>
      <c r="D209" s="1" t="s">
        <v>16</v>
      </c>
      <c r="E209" s="1" t="s">
        <v>685</v>
      </c>
      <c r="F209" s="1" t="s">
        <v>91</v>
      </c>
      <c r="G209" s="1" t="s">
        <v>13</v>
      </c>
      <c r="H209" s="1" t="s">
        <v>28</v>
      </c>
    </row>
    <row r="210" spans="1:8" x14ac:dyDescent="0.25">
      <c r="A210" s="1" t="s">
        <v>686</v>
      </c>
      <c r="B210" s="1" t="s">
        <v>687</v>
      </c>
      <c r="C210" s="1">
        <v>54</v>
      </c>
      <c r="D210" s="1" t="s">
        <v>10</v>
      </c>
      <c r="E210" s="1" t="s">
        <v>688</v>
      </c>
      <c r="F210" s="1" t="s">
        <v>332</v>
      </c>
      <c r="G210" s="1" t="s">
        <v>13</v>
      </c>
      <c r="H210" s="1" t="s">
        <v>19</v>
      </c>
    </row>
    <row r="211" spans="1:8" x14ac:dyDescent="0.25">
      <c r="A211" s="1" t="s">
        <v>689</v>
      </c>
      <c r="B211" s="1" t="s">
        <v>690</v>
      </c>
      <c r="C211" s="1">
        <v>50</v>
      </c>
      <c r="D211" s="1" t="s">
        <v>16</v>
      </c>
      <c r="E211" s="1" t="s">
        <v>691</v>
      </c>
      <c r="F211" s="1" t="s">
        <v>439</v>
      </c>
      <c r="G211" s="1" t="s">
        <v>13</v>
      </c>
      <c r="H211" s="1" t="s">
        <v>19</v>
      </c>
    </row>
    <row r="212" spans="1:8" x14ac:dyDescent="0.25">
      <c r="A212" s="1" t="s">
        <v>692</v>
      </c>
      <c r="B212" s="1" t="s">
        <v>693</v>
      </c>
      <c r="C212" s="1">
        <v>48</v>
      </c>
      <c r="D212" s="1" t="s">
        <v>10</v>
      </c>
      <c r="E212" s="1" t="s">
        <v>694</v>
      </c>
      <c r="F212" s="1" t="s">
        <v>84</v>
      </c>
      <c r="G212" s="1" t="s">
        <v>13</v>
      </c>
      <c r="H212" s="1" t="s">
        <v>33</v>
      </c>
    </row>
    <row r="213" spans="1:8" x14ac:dyDescent="0.25">
      <c r="A213" s="1" t="s">
        <v>695</v>
      </c>
      <c r="B213" s="1" t="s">
        <v>696</v>
      </c>
      <c r="C213" s="1">
        <v>20</v>
      </c>
      <c r="D213" s="1" t="s">
        <v>16</v>
      </c>
      <c r="E213" s="1" t="s">
        <v>697</v>
      </c>
      <c r="F213" s="1" t="s">
        <v>95</v>
      </c>
      <c r="G213" s="1" t="s">
        <v>13</v>
      </c>
      <c r="H213" s="1" t="s">
        <v>33</v>
      </c>
    </row>
    <row r="214" spans="1:8" x14ac:dyDescent="0.25">
      <c r="A214" s="1" t="s">
        <v>698</v>
      </c>
      <c r="B214" s="1" t="s">
        <v>699</v>
      </c>
      <c r="C214" s="1">
        <v>63</v>
      </c>
      <c r="D214" s="1" t="s">
        <v>16</v>
      </c>
      <c r="E214" s="1" t="s">
        <v>700</v>
      </c>
      <c r="F214" s="1" t="s">
        <v>77</v>
      </c>
      <c r="G214" s="1" t="s">
        <v>13</v>
      </c>
      <c r="H214" s="1" t="s">
        <v>19</v>
      </c>
    </row>
    <row r="215" spans="1:8" x14ac:dyDescent="0.25">
      <c r="A215" s="1" t="s">
        <v>701</v>
      </c>
      <c r="B215" s="1" t="s">
        <v>702</v>
      </c>
      <c r="C215" s="1">
        <v>42</v>
      </c>
      <c r="D215" s="1" t="s">
        <v>16</v>
      </c>
      <c r="E215" s="1" t="s">
        <v>703</v>
      </c>
      <c r="F215" s="1" t="s">
        <v>18</v>
      </c>
      <c r="G215" s="1" t="s">
        <v>13</v>
      </c>
      <c r="H215" s="1" t="s">
        <v>19</v>
      </c>
    </row>
    <row r="216" spans="1:8" x14ac:dyDescent="0.25">
      <c r="A216" s="1" t="s">
        <v>704</v>
      </c>
      <c r="B216" s="1" t="s">
        <v>705</v>
      </c>
      <c r="C216" s="1">
        <v>61</v>
      </c>
      <c r="D216" s="1" t="s">
        <v>10</v>
      </c>
      <c r="E216" s="1" t="s">
        <v>706</v>
      </c>
      <c r="F216" s="1" t="s">
        <v>69</v>
      </c>
      <c r="G216" s="1" t="s">
        <v>13</v>
      </c>
      <c r="H216" s="1" t="s">
        <v>50</v>
      </c>
    </row>
    <row r="217" spans="1:8" x14ac:dyDescent="0.25">
      <c r="A217" s="1" t="s">
        <v>707</v>
      </c>
      <c r="B217" s="1" t="s">
        <v>708</v>
      </c>
      <c r="C217" s="1">
        <v>50</v>
      </c>
      <c r="D217" s="1" t="s">
        <v>16</v>
      </c>
      <c r="E217" s="1" t="s">
        <v>709</v>
      </c>
      <c r="F217" s="1" t="s">
        <v>37</v>
      </c>
      <c r="G217" s="1" t="s">
        <v>13</v>
      </c>
      <c r="H217" s="1" t="s">
        <v>50</v>
      </c>
    </row>
    <row r="218" spans="1:8" x14ac:dyDescent="0.25">
      <c r="A218" s="1" t="s">
        <v>710</v>
      </c>
      <c r="B218" s="1" t="s">
        <v>711</v>
      </c>
      <c r="C218" s="1">
        <v>44</v>
      </c>
      <c r="D218" s="1" t="s">
        <v>10</v>
      </c>
      <c r="E218" s="1" t="s">
        <v>712</v>
      </c>
      <c r="F218" s="1" t="s">
        <v>32</v>
      </c>
      <c r="G218" s="1" t="s">
        <v>13</v>
      </c>
      <c r="H218" s="1" t="s">
        <v>19</v>
      </c>
    </row>
    <row r="219" spans="1:8" x14ac:dyDescent="0.25">
      <c r="A219" s="1" t="s">
        <v>713</v>
      </c>
      <c r="B219" s="1" t="s">
        <v>714</v>
      </c>
      <c r="C219" s="1">
        <v>42</v>
      </c>
      <c r="D219" s="1" t="s">
        <v>10</v>
      </c>
      <c r="E219" s="1" t="s">
        <v>715</v>
      </c>
      <c r="F219" s="1" t="s">
        <v>117</v>
      </c>
      <c r="G219" s="1" t="s">
        <v>13</v>
      </c>
      <c r="H219" s="1" t="s">
        <v>33</v>
      </c>
    </row>
    <row r="220" spans="1:8" x14ac:dyDescent="0.25">
      <c r="A220" s="1" t="s">
        <v>716</v>
      </c>
      <c r="B220" s="1" t="s">
        <v>717</v>
      </c>
      <c r="C220" s="1">
        <v>46</v>
      </c>
      <c r="D220" s="1" t="s">
        <v>10</v>
      </c>
      <c r="E220" s="1" t="s">
        <v>718</v>
      </c>
      <c r="F220" s="1" t="s">
        <v>32</v>
      </c>
      <c r="G220" s="1" t="s">
        <v>13</v>
      </c>
      <c r="H220" s="1" t="s">
        <v>19</v>
      </c>
    </row>
    <row r="221" spans="1:8" x14ac:dyDescent="0.25">
      <c r="A221" s="1" t="s">
        <v>719</v>
      </c>
      <c r="B221" s="1" t="s">
        <v>720</v>
      </c>
      <c r="C221" s="1">
        <v>47</v>
      </c>
      <c r="D221" s="1" t="s">
        <v>16</v>
      </c>
      <c r="E221" s="1" t="s">
        <v>721</v>
      </c>
      <c r="F221" s="1" t="s">
        <v>91</v>
      </c>
      <c r="G221" s="1" t="s">
        <v>13</v>
      </c>
      <c r="H221" s="1" t="s">
        <v>50</v>
      </c>
    </row>
    <row r="222" spans="1:8" x14ac:dyDescent="0.25">
      <c r="A222" s="1" t="s">
        <v>722</v>
      </c>
      <c r="B222" s="1" t="s">
        <v>723</v>
      </c>
      <c r="C222" s="1">
        <v>50</v>
      </c>
      <c r="D222" s="1" t="s">
        <v>16</v>
      </c>
      <c r="E222" s="1" t="s">
        <v>724</v>
      </c>
      <c r="F222" s="1" t="s">
        <v>725</v>
      </c>
      <c r="G222" s="1" t="s">
        <v>583</v>
      </c>
      <c r="H222" s="1" t="s">
        <v>28</v>
      </c>
    </row>
    <row r="223" spans="1:8" x14ac:dyDescent="0.25">
      <c r="A223" s="1" t="s">
        <v>726</v>
      </c>
      <c r="B223" s="1" t="s">
        <v>727</v>
      </c>
      <c r="C223" s="1">
        <v>38</v>
      </c>
      <c r="D223" s="1" t="s">
        <v>10</v>
      </c>
      <c r="E223" s="1" t="s">
        <v>728</v>
      </c>
      <c r="F223" s="1" t="s">
        <v>84</v>
      </c>
      <c r="G223" s="1" t="s">
        <v>13</v>
      </c>
      <c r="H223" s="1" t="s">
        <v>19</v>
      </c>
    </row>
    <row r="224" spans="1:8" x14ac:dyDescent="0.25">
      <c r="A224" s="1" t="s">
        <v>729</v>
      </c>
      <c r="B224" s="1" t="s">
        <v>730</v>
      </c>
      <c r="C224" s="1">
        <v>35</v>
      </c>
      <c r="D224" s="1" t="s">
        <v>10</v>
      </c>
      <c r="E224" s="1" t="s">
        <v>731</v>
      </c>
      <c r="F224" s="1" t="s">
        <v>237</v>
      </c>
      <c r="G224" s="1" t="s">
        <v>13</v>
      </c>
      <c r="H224" s="1" t="s">
        <v>19</v>
      </c>
    </row>
    <row r="225" spans="1:8" x14ac:dyDescent="0.25">
      <c r="A225" s="1" t="s">
        <v>732</v>
      </c>
      <c r="B225" s="1" t="s">
        <v>733</v>
      </c>
      <c r="C225" s="1">
        <v>50</v>
      </c>
      <c r="D225" s="1" t="s">
        <v>10</v>
      </c>
      <c r="E225" s="1" t="s">
        <v>734</v>
      </c>
      <c r="F225" s="1" t="s">
        <v>271</v>
      </c>
      <c r="G225" s="1" t="s">
        <v>13</v>
      </c>
      <c r="H225" s="1" t="s">
        <v>19</v>
      </c>
    </row>
    <row r="226" spans="1:8" x14ac:dyDescent="0.25">
      <c r="A226" s="1" t="s">
        <v>735</v>
      </c>
      <c r="B226" s="1" t="s">
        <v>736</v>
      </c>
      <c r="C226" s="1">
        <v>29</v>
      </c>
      <c r="D226" s="1" t="s">
        <v>10</v>
      </c>
      <c r="E226" s="1" t="s">
        <v>737</v>
      </c>
      <c r="F226" s="1" t="s">
        <v>117</v>
      </c>
      <c r="G226" s="1" t="s">
        <v>13</v>
      </c>
      <c r="H226" s="1" t="s">
        <v>33</v>
      </c>
    </row>
    <row r="227" spans="1:8" x14ac:dyDescent="0.25">
      <c r="A227" s="1" t="s">
        <v>738</v>
      </c>
      <c r="B227" s="1" t="s">
        <v>739</v>
      </c>
      <c r="C227" s="1">
        <v>46</v>
      </c>
      <c r="D227" s="1" t="s">
        <v>16</v>
      </c>
      <c r="E227" s="1" t="s">
        <v>740</v>
      </c>
      <c r="F227" s="1" t="s">
        <v>121</v>
      </c>
      <c r="G227" s="1" t="s">
        <v>13</v>
      </c>
      <c r="H227" s="1" t="s">
        <v>19</v>
      </c>
    </row>
    <row r="228" spans="1:8" x14ac:dyDescent="0.25">
      <c r="A228" s="1" t="s">
        <v>741</v>
      </c>
      <c r="B228" s="1" t="s">
        <v>742</v>
      </c>
      <c r="C228" s="1">
        <v>54</v>
      </c>
      <c r="D228" s="1" t="s">
        <v>10</v>
      </c>
      <c r="E228" s="1" t="s">
        <v>220</v>
      </c>
      <c r="F228" s="1" t="s">
        <v>167</v>
      </c>
      <c r="G228" s="1" t="s">
        <v>13</v>
      </c>
      <c r="H228" s="1" t="s">
        <v>50</v>
      </c>
    </row>
    <row r="229" spans="1:8" x14ac:dyDescent="0.25">
      <c r="A229" s="1" t="s">
        <v>743</v>
      </c>
      <c r="B229" s="1" t="s">
        <v>744</v>
      </c>
      <c r="C229" s="1">
        <v>63</v>
      </c>
      <c r="D229" s="1" t="s">
        <v>16</v>
      </c>
      <c r="E229" s="1" t="s">
        <v>745</v>
      </c>
      <c r="F229" s="1" t="s">
        <v>65</v>
      </c>
      <c r="G229" s="1" t="s">
        <v>13</v>
      </c>
      <c r="H229" s="1" t="s">
        <v>50</v>
      </c>
    </row>
    <row r="230" spans="1:8" x14ac:dyDescent="0.25">
      <c r="A230" s="1" t="s">
        <v>746</v>
      </c>
      <c r="B230" s="1" t="s">
        <v>747</v>
      </c>
      <c r="C230" s="1">
        <v>52</v>
      </c>
      <c r="D230" s="1" t="s">
        <v>16</v>
      </c>
      <c r="E230" s="1" t="s">
        <v>399</v>
      </c>
      <c r="F230" s="1" t="s">
        <v>121</v>
      </c>
      <c r="G230" s="1" t="s">
        <v>13</v>
      </c>
      <c r="H230" s="1" t="s">
        <v>50</v>
      </c>
    </row>
    <row r="231" spans="1:8" x14ac:dyDescent="0.25">
      <c r="A231" s="1" t="s">
        <v>748</v>
      </c>
      <c r="B231" s="1" t="s">
        <v>749</v>
      </c>
      <c r="C231" s="1">
        <v>32</v>
      </c>
      <c r="D231" s="1" t="s">
        <v>16</v>
      </c>
      <c r="E231" s="1" t="s">
        <v>750</v>
      </c>
      <c r="F231" s="1" t="s">
        <v>144</v>
      </c>
      <c r="G231" s="1" t="s">
        <v>13</v>
      </c>
      <c r="H231" s="1" t="s">
        <v>28</v>
      </c>
    </row>
    <row r="232" spans="1:8" x14ac:dyDescent="0.25">
      <c r="A232" s="1" t="s">
        <v>751</v>
      </c>
      <c r="B232" s="1" t="s">
        <v>752</v>
      </c>
      <c r="C232" s="1">
        <v>29</v>
      </c>
      <c r="D232" s="1" t="s">
        <v>10</v>
      </c>
      <c r="E232" s="1" t="s">
        <v>753</v>
      </c>
      <c r="F232" s="1" t="s">
        <v>254</v>
      </c>
      <c r="G232" s="1" t="s">
        <v>13</v>
      </c>
      <c r="H232" s="1" t="s">
        <v>28</v>
      </c>
    </row>
    <row r="233" spans="1:8" x14ac:dyDescent="0.25">
      <c r="A233" s="1" t="s">
        <v>754</v>
      </c>
      <c r="B233" s="1" t="s">
        <v>755</v>
      </c>
      <c r="C233" s="1">
        <v>22</v>
      </c>
      <c r="D233" s="1" t="s">
        <v>16</v>
      </c>
      <c r="E233" s="1" t="s">
        <v>756</v>
      </c>
      <c r="F233" s="1" t="s">
        <v>321</v>
      </c>
      <c r="G233" s="1" t="s">
        <v>13</v>
      </c>
      <c r="H233" s="1" t="s">
        <v>28</v>
      </c>
    </row>
    <row r="234" spans="1:8" x14ac:dyDescent="0.25">
      <c r="A234" s="1" t="s">
        <v>757</v>
      </c>
      <c r="B234" s="1" t="s">
        <v>758</v>
      </c>
      <c r="C234" s="1">
        <v>27</v>
      </c>
      <c r="D234" s="1" t="s">
        <v>16</v>
      </c>
      <c r="E234" s="1" t="s">
        <v>759</v>
      </c>
      <c r="F234" s="1" t="s">
        <v>91</v>
      </c>
      <c r="G234" s="1" t="s">
        <v>13</v>
      </c>
      <c r="H234" s="1" t="s">
        <v>19</v>
      </c>
    </row>
    <row r="235" spans="1:8" x14ac:dyDescent="0.25">
      <c r="A235" s="1" t="s">
        <v>760</v>
      </c>
      <c r="B235" s="1" t="s">
        <v>761</v>
      </c>
      <c r="C235" s="1">
        <v>59</v>
      </c>
      <c r="D235" s="1" t="s">
        <v>10</v>
      </c>
      <c r="E235" s="1" t="s">
        <v>762</v>
      </c>
      <c r="F235" s="1" t="s">
        <v>45</v>
      </c>
      <c r="G235" s="1" t="s">
        <v>13</v>
      </c>
      <c r="H235" s="1" t="s">
        <v>33</v>
      </c>
    </row>
    <row r="236" spans="1:8" x14ac:dyDescent="0.25">
      <c r="A236" s="1" t="s">
        <v>763</v>
      </c>
      <c r="B236" s="1" t="s">
        <v>764</v>
      </c>
      <c r="C236" s="1">
        <v>43</v>
      </c>
      <c r="D236" s="1" t="s">
        <v>16</v>
      </c>
      <c r="E236" s="1" t="s">
        <v>765</v>
      </c>
      <c r="F236" s="1" t="s">
        <v>65</v>
      </c>
      <c r="G236" s="1" t="s">
        <v>13</v>
      </c>
      <c r="H236" s="1" t="s">
        <v>50</v>
      </c>
    </row>
    <row r="237" spans="1:8" x14ac:dyDescent="0.25">
      <c r="A237" s="1" t="s">
        <v>766</v>
      </c>
      <c r="B237" s="1" t="s">
        <v>767</v>
      </c>
      <c r="C237" s="1">
        <v>28</v>
      </c>
      <c r="D237" s="1" t="s">
        <v>16</v>
      </c>
      <c r="E237" s="1" t="s">
        <v>768</v>
      </c>
      <c r="F237" s="1" t="s">
        <v>95</v>
      </c>
      <c r="G237" s="1" t="s">
        <v>13</v>
      </c>
      <c r="H237" s="1" t="s">
        <v>28</v>
      </c>
    </row>
    <row r="238" spans="1:8" x14ac:dyDescent="0.25">
      <c r="A238" s="1" t="s">
        <v>769</v>
      </c>
      <c r="B238" s="1" t="s">
        <v>770</v>
      </c>
      <c r="C238" s="1">
        <v>42</v>
      </c>
      <c r="D238" s="1" t="s">
        <v>16</v>
      </c>
      <c r="E238" s="1" t="s">
        <v>771</v>
      </c>
      <c r="F238" s="1" t="s">
        <v>291</v>
      </c>
      <c r="G238" s="1" t="s">
        <v>13</v>
      </c>
      <c r="H238" s="1" t="s">
        <v>28</v>
      </c>
    </row>
    <row r="239" spans="1:8" x14ac:dyDescent="0.25">
      <c r="A239" s="1" t="s">
        <v>772</v>
      </c>
      <c r="B239" s="1" t="s">
        <v>773</v>
      </c>
      <c r="C239" s="1">
        <v>41</v>
      </c>
      <c r="D239" s="1" t="s">
        <v>16</v>
      </c>
      <c r="E239" s="1" t="s">
        <v>774</v>
      </c>
      <c r="F239" s="1" t="s">
        <v>69</v>
      </c>
      <c r="G239" s="1" t="s">
        <v>13</v>
      </c>
      <c r="H239" s="1" t="s">
        <v>50</v>
      </c>
    </row>
    <row r="240" spans="1:8" x14ac:dyDescent="0.25">
      <c r="A240" s="1" t="s">
        <v>775</v>
      </c>
      <c r="B240" s="1" t="s">
        <v>776</v>
      </c>
      <c r="C240" s="1">
        <v>40</v>
      </c>
      <c r="D240" s="1" t="s">
        <v>10</v>
      </c>
      <c r="E240" s="1" t="s">
        <v>777</v>
      </c>
      <c r="F240" s="1" t="s">
        <v>45</v>
      </c>
      <c r="G240" s="1" t="s">
        <v>13</v>
      </c>
      <c r="H240" s="1" t="s">
        <v>19</v>
      </c>
    </row>
    <row r="241" spans="1:8" x14ac:dyDescent="0.25">
      <c r="A241" s="1" t="s">
        <v>778</v>
      </c>
      <c r="B241" s="1" t="s">
        <v>779</v>
      </c>
      <c r="C241" s="1">
        <v>58</v>
      </c>
      <c r="D241" s="1" t="s">
        <v>16</v>
      </c>
      <c r="E241" s="1" t="s">
        <v>780</v>
      </c>
      <c r="F241" s="1" t="s">
        <v>188</v>
      </c>
      <c r="G241" s="1" t="s">
        <v>13</v>
      </c>
      <c r="H241" s="1" t="s">
        <v>19</v>
      </c>
    </row>
    <row r="242" spans="1:8" x14ac:dyDescent="0.25">
      <c r="A242" s="1" t="s">
        <v>781</v>
      </c>
      <c r="B242" s="1" t="s">
        <v>782</v>
      </c>
      <c r="C242" s="1">
        <v>59</v>
      </c>
      <c r="D242" s="1" t="s">
        <v>16</v>
      </c>
      <c r="E242" s="1" t="s">
        <v>783</v>
      </c>
      <c r="F242" s="1" t="s">
        <v>160</v>
      </c>
      <c r="G242" s="1" t="s">
        <v>13</v>
      </c>
      <c r="H242" s="1" t="s">
        <v>19</v>
      </c>
    </row>
    <row r="243" spans="1:8" x14ac:dyDescent="0.25">
      <c r="A243" s="1" t="s">
        <v>784</v>
      </c>
      <c r="B243" s="1" t="s">
        <v>785</v>
      </c>
      <c r="C243" s="1">
        <v>31</v>
      </c>
      <c r="D243" s="1" t="s">
        <v>10</v>
      </c>
      <c r="E243" s="1" t="s">
        <v>786</v>
      </c>
      <c r="F243" s="1" t="s">
        <v>291</v>
      </c>
      <c r="G243" s="1" t="s">
        <v>13</v>
      </c>
      <c r="H243" s="1" t="s">
        <v>19</v>
      </c>
    </row>
    <row r="244" spans="1:8" x14ac:dyDescent="0.25">
      <c r="A244" s="1" t="s">
        <v>787</v>
      </c>
      <c r="B244" s="1" t="s">
        <v>788</v>
      </c>
      <c r="C244" s="1">
        <v>58</v>
      </c>
      <c r="D244" s="1" t="s">
        <v>16</v>
      </c>
      <c r="E244" s="1" t="s">
        <v>789</v>
      </c>
      <c r="F244" s="1" t="s">
        <v>171</v>
      </c>
      <c r="G244" s="1" t="s">
        <v>13</v>
      </c>
      <c r="H244" s="1" t="s">
        <v>33</v>
      </c>
    </row>
    <row r="245" spans="1:8" x14ac:dyDescent="0.25">
      <c r="A245" s="1" t="s">
        <v>790</v>
      </c>
      <c r="B245" s="1" t="s">
        <v>791</v>
      </c>
      <c r="C245" s="1">
        <v>56</v>
      </c>
      <c r="D245" s="1" t="s">
        <v>16</v>
      </c>
      <c r="E245" s="1" t="s">
        <v>792</v>
      </c>
      <c r="F245" s="1" t="s">
        <v>363</v>
      </c>
      <c r="G245" s="1" t="s">
        <v>13</v>
      </c>
      <c r="H245" s="1" t="s">
        <v>50</v>
      </c>
    </row>
    <row r="246" spans="1:8" x14ac:dyDescent="0.25">
      <c r="A246" s="1" t="s">
        <v>793</v>
      </c>
      <c r="B246" s="1" t="s">
        <v>794</v>
      </c>
      <c r="C246" s="1">
        <v>19</v>
      </c>
      <c r="D246" s="1" t="s">
        <v>10</v>
      </c>
      <c r="E246" s="1" t="s">
        <v>795</v>
      </c>
      <c r="F246" s="1" t="s">
        <v>121</v>
      </c>
      <c r="G246" s="1" t="s">
        <v>13</v>
      </c>
      <c r="H246" s="1" t="s">
        <v>28</v>
      </c>
    </row>
    <row r="247" spans="1:8" x14ac:dyDescent="0.25">
      <c r="A247" s="1" t="s">
        <v>796</v>
      </c>
      <c r="B247" s="1" t="s">
        <v>797</v>
      </c>
      <c r="C247" s="1">
        <v>57</v>
      </c>
      <c r="D247" s="1" t="s">
        <v>16</v>
      </c>
      <c r="E247" s="1" t="s">
        <v>798</v>
      </c>
      <c r="F247" s="1" t="s">
        <v>160</v>
      </c>
      <c r="G247" s="1" t="s">
        <v>13</v>
      </c>
      <c r="H247" s="1" t="s">
        <v>19</v>
      </c>
    </row>
    <row r="248" spans="1:8" x14ac:dyDescent="0.25">
      <c r="A248" s="1" t="s">
        <v>799</v>
      </c>
      <c r="B248" s="1" t="s">
        <v>800</v>
      </c>
      <c r="C248" s="1">
        <v>58</v>
      </c>
      <c r="D248" s="1" t="s">
        <v>10</v>
      </c>
      <c r="E248" s="1" t="s">
        <v>801</v>
      </c>
      <c r="F248" s="1" t="s">
        <v>295</v>
      </c>
      <c r="G248" s="1" t="s">
        <v>13</v>
      </c>
      <c r="H248" s="1" t="s">
        <v>28</v>
      </c>
    </row>
    <row r="249" spans="1:8" x14ac:dyDescent="0.25">
      <c r="A249" s="1" t="s">
        <v>802</v>
      </c>
      <c r="B249" s="1" t="s">
        <v>803</v>
      </c>
      <c r="C249" s="1">
        <v>32</v>
      </c>
      <c r="D249" s="1" t="s">
        <v>10</v>
      </c>
      <c r="E249" s="1" t="s">
        <v>804</v>
      </c>
      <c r="F249" s="1" t="s">
        <v>49</v>
      </c>
      <c r="G249" s="1" t="s">
        <v>13</v>
      </c>
      <c r="H249" s="1" t="s">
        <v>19</v>
      </c>
    </row>
    <row r="250" spans="1:8" x14ac:dyDescent="0.25">
      <c r="A250" s="1" t="s">
        <v>805</v>
      </c>
      <c r="B250" s="1" t="s">
        <v>806</v>
      </c>
      <c r="C250" s="1">
        <v>19</v>
      </c>
      <c r="D250" s="1" t="s">
        <v>10</v>
      </c>
      <c r="E250" s="1" t="s">
        <v>807</v>
      </c>
      <c r="F250" s="1" t="s">
        <v>188</v>
      </c>
      <c r="G250" s="1" t="s">
        <v>13</v>
      </c>
      <c r="H250" s="1" t="s">
        <v>50</v>
      </c>
    </row>
    <row r="251" spans="1:8" x14ac:dyDescent="0.25">
      <c r="A251" s="1" t="s">
        <v>808</v>
      </c>
      <c r="B251" s="1" t="s">
        <v>809</v>
      </c>
      <c r="C251" s="1">
        <v>41</v>
      </c>
      <c r="D251" s="1" t="s">
        <v>16</v>
      </c>
      <c r="E251" s="1" t="s">
        <v>810</v>
      </c>
      <c r="F251" s="1" t="s">
        <v>61</v>
      </c>
      <c r="G251" s="1" t="s">
        <v>13</v>
      </c>
      <c r="H251" s="1" t="s">
        <v>50</v>
      </c>
    </row>
    <row r="252" spans="1:8" x14ac:dyDescent="0.25">
      <c r="A252" s="1" t="s">
        <v>811</v>
      </c>
      <c r="B252" s="1" t="s">
        <v>812</v>
      </c>
      <c r="C252" s="1">
        <v>48</v>
      </c>
      <c r="D252" s="1" t="s">
        <v>10</v>
      </c>
      <c r="E252" s="1" t="s">
        <v>813</v>
      </c>
      <c r="F252" s="1" t="s">
        <v>95</v>
      </c>
      <c r="G252" s="1" t="s">
        <v>13</v>
      </c>
      <c r="H252" s="1" t="s">
        <v>19</v>
      </c>
    </row>
    <row r="253" spans="1:8" x14ac:dyDescent="0.25">
      <c r="A253" s="1" t="s">
        <v>814</v>
      </c>
      <c r="B253" s="1" t="s">
        <v>815</v>
      </c>
      <c r="C253" s="1">
        <v>64</v>
      </c>
      <c r="D253" s="1" t="s">
        <v>10</v>
      </c>
      <c r="E253" s="1" t="s">
        <v>816</v>
      </c>
      <c r="F253" s="1" t="s">
        <v>23</v>
      </c>
      <c r="G253" s="1" t="s">
        <v>13</v>
      </c>
      <c r="H253" s="1" t="s">
        <v>33</v>
      </c>
    </row>
    <row r="254" spans="1:8" x14ac:dyDescent="0.25">
      <c r="A254" s="1" t="s">
        <v>817</v>
      </c>
      <c r="B254" s="1" t="s">
        <v>818</v>
      </c>
      <c r="C254" s="1">
        <v>26</v>
      </c>
      <c r="D254" s="1" t="s">
        <v>10</v>
      </c>
      <c r="E254" s="1" t="s">
        <v>819</v>
      </c>
      <c r="F254" s="1" t="s">
        <v>41</v>
      </c>
      <c r="G254" s="1" t="s">
        <v>13</v>
      </c>
      <c r="H254" s="1" t="s">
        <v>33</v>
      </c>
    </row>
    <row r="255" spans="1:8" x14ac:dyDescent="0.25">
      <c r="A255" s="1" t="s">
        <v>820</v>
      </c>
      <c r="B255" s="1" t="s">
        <v>821</v>
      </c>
      <c r="C255" s="1">
        <v>32</v>
      </c>
      <c r="D255" s="1" t="s">
        <v>10</v>
      </c>
      <c r="E255" s="1" t="s">
        <v>822</v>
      </c>
      <c r="F255" s="1" t="s">
        <v>328</v>
      </c>
      <c r="G255" s="1" t="s">
        <v>13</v>
      </c>
      <c r="H255" s="1" t="s">
        <v>28</v>
      </c>
    </row>
    <row r="256" spans="1:8" x14ac:dyDescent="0.25">
      <c r="A256" s="1" t="s">
        <v>823</v>
      </c>
      <c r="B256" s="1" t="s">
        <v>824</v>
      </c>
      <c r="C256" s="1">
        <v>34</v>
      </c>
      <c r="D256" s="1" t="s">
        <v>10</v>
      </c>
      <c r="E256" s="1" t="s">
        <v>825</v>
      </c>
      <c r="F256" s="1" t="s">
        <v>167</v>
      </c>
      <c r="G256" s="1" t="s">
        <v>13</v>
      </c>
      <c r="H256" s="1" t="s">
        <v>33</v>
      </c>
    </row>
    <row r="257" spans="1:8" x14ac:dyDescent="0.25">
      <c r="A257" s="1" t="s">
        <v>826</v>
      </c>
      <c r="B257" s="1" t="s">
        <v>827</v>
      </c>
      <c r="C257" s="1">
        <v>21</v>
      </c>
      <c r="D257" s="1" t="s">
        <v>10</v>
      </c>
      <c r="E257" s="1" t="s">
        <v>828</v>
      </c>
      <c r="F257" s="1" t="s">
        <v>27</v>
      </c>
      <c r="G257" s="1" t="s">
        <v>13</v>
      </c>
      <c r="H257" s="1" t="s">
        <v>50</v>
      </c>
    </row>
    <row r="258" spans="1:8" x14ac:dyDescent="0.25">
      <c r="A258" s="1" t="s">
        <v>829</v>
      </c>
      <c r="B258" s="1" t="s">
        <v>830</v>
      </c>
      <c r="C258" s="1">
        <v>57</v>
      </c>
      <c r="D258" s="1" t="s">
        <v>10</v>
      </c>
      <c r="E258" s="1" t="s">
        <v>831</v>
      </c>
      <c r="F258" s="1" t="s">
        <v>295</v>
      </c>
      <c r="G258" s="1" t="s">
        <v>13</v>
      </c>
      <c r="H258" s="1" t="s">
        <v>19</v>
      </c>
    </row>
    <row r="259" spans="1:8" x14ac:dyDescent="0.25">
      <c r="A259" s="1" t="s">
        <v>832</v>
      </c>
      <c r="B259" s="1" t="s">
        <v>833</v>
      </c>
      <c r="C259" s="1">
        <v>42</v>
      </c>
      <c r="D259" s="1" t="s">
        <v>10</v>
      </c>
      <c r="E259" s="1" t="s">
        <v>834</v>
      </c>
      <c r="F259" s="1" t="s">
        <v>725</v>
      </c>
      <c r="G259" s="1" t="s">
        <v>13</v>
      </c>
      <c r="H259" s="1" t="s">
        <v>33</v>
      </c>
    </row>
    <row r="260" spans="1:8" x14ac:dyDescent="0.25">
      <c r="A260" s="1" t="s">
        <v>835</v>
      </c>
      <c r="B260" s="1" t="s">
        <v>836</v>
      </c>
      <c r="C260" s="1">
        <v>24</v>
      </c>
      <c r="D260" s="1" t="s">
        <v>16</v>
      </c>
      <c r="E260" s="1" t="s">
        <v>837</v>
      </c>
      <c r="F260" s="1" t="s">
        <v>363</v>
      </c>
      <c r="G260" s="1" t="s">
        <v>13</v>
      </c>
      <c r="H260" s="1" t="s">
        <v>19</v>
      </c>
    </row>
    <row r="261" spans="1:8" x14ac:dyDescent="0.25">
      <c r="A261" s="1" t="s">
        <v>838</v>
      </c>
      <c r="B261" s="1" t="s">
        <v>839</v>
      </c>
      <c r="C261" s="1">
        <v>32</v>
      </c>
      <c r="D261" s="1" t="s">
        <v>16</v>
      </c>
      <c r="E261" s="1" t="s">
        <v>840</v>
      </c>
      <c r="F261" s="1" t="s">
        <v>99</v>
      </c>
      <c r="G261" s="1" t="s">
        <v>13</v>
      </c>
      <c r="H261" s="1" t="s">
        <v>33</v>
      </c>
    </row>
    <row r="262" spans="1:8" x14ac:dyDescent="0.25">
      <c r="A262" s="1" t="s">
        <v>841</v>
      </c>
      <c r="B262" s="1" t="s">
        <v>842</v>
      </c>
      <c r="C262" s="1">
        <v>63</v>
      </c>
      <c r="D262" s="1" t="s">
        <v>16</v>
      </c>
      <c r="E262" s="1" t="s">
        <v>843</v>
      </c>
      <c r="F262" s="1" t="s">
        <v>137</v>
      </c>
      <c r="G262" s="1" t="s">
        <v>13</v>
      </c>
      <c r="H262" s="1" t="s">
        <v>19</v>
      </c>
    </row>
    <row r="263" spans="1:8" x14ac:dyDescent="0.25">
      <c r="A263" s="1" t="s">
        <v>844</v>
      </c>
      <c r="B263" s="1" t="s">
        <v>845</v>
      </c>
      <c r="C263" s="1">
        <v>27</v>
      </c>
      <c r="D263" s="1" t="s">
        <v>16</v>
      </c>
      <c r="E263" s="1" t="s">
        <v>846</v>
      </c>
      <c r="F263" s="1" t="s">
        <v>37</v>
      </c>
      <c r="G263" s="1" t="s">
        <v>13</v>
      </c>
      <c r="H263" s="1" t="s">
        <v>33</v>
      </c>
    </row>
    <row r="264" spans="1:8" x14ac:dyDescent="0.25">
      <c r="A264" s="1" t="s">
        <v>847</v>
      </c>
      <c r="B264" s="1" t="s">
        <v>848</v>
      </c>
      <c r="C264" s="1">
        <v>60</v>
      </c>
      <c r="D264" s="1" t="s">
        <v>16</v>
      </c>
      <c r="E264" s="1" t="s">
        <v>849</v>
      </c>
      <c r="F264" s="1" t="s">
        <v>69</v>
      </c>
      <c r="G264" s="1" t="s">
        <v>13</v>
      </c>
      <c r="H264" s="1" t="s">
        <v>33</v>
      </c>
    </row>
    <row r="265" spans="1:8" x14ac:dyDescent="0.25">
      <c r="A265" s="1" t="s">
        <v>850</v>
      </c>
      <c r="B265" s="1" t="s">
        <v>851</v>
      </c>
      <c r="C265" s="1">
        <v>50</v>
      </c>
      <c r="D265" s="1" t="s">
        <v>10</v>
      </c>
      <c r="E265" s="1" t="s">
        <v>852</v>
      </c>
      <c r="F265" s="1" t="s">
        <v>332</v>
      </c>
      <c r="G265" s="1" t="s">
        <v>13</v>
      </c>
      <c r="H265" s="1" t="s">
        <v>28</v>
      </c>
    </row>
    <row r="266" spans="1:8" x14ac:dyDescent="0.25">
      <c r="A266" s="1" t="s">
        <v>853</v>
      </c>
      <c r="B266" s="1" t="s">
        <v>854</v>
      </c>
      <c r="C266" s="1">
        <v>25</v>
      </c>
      <c r="D266" s="1" t="s">
        <v>10</v>
      </c>
      <c r="E266" s="1" t="s">
        <v>855</v>
      </c>
      <c r="F266" s="1" t="s">
        <v>856</v>
      </c>
      <c r="G266" s="1" t="s">
        <v>13</v>
      </c>
      <c r="H266" s="1" t="s">
        <v>50</v>
      </c>
    </row>
    <row r="267" spans="1:8" x14ac:dyDescent="0.25">
      <c r="A267" s="1" t="s">
        <v>857</v>
      </c>
      <c r="B267" s="1" t="s">
        <v>858</v>
      </c>
      <c r="C267" s="1">
        <v>38</v>
      </c>
      <c r="D267" s="1" t="s">
        <v>10</v>
      </c>
      <c r="E267" s="1" t="s">
        <v>859</v>
      </c>
      <c r="F267" s="1" t="s">
        <v>241</v>
      </c>
      <c r="G267" s="1" t="s">
        <v>13</v>
      </c>
      <c r="H267" s="1" t="s">
        <v>33</v>
      </c>
    </row>
    <row r="268" spans="1:8" x14ac:dyDescent="0.25">
      <c r="A268" s="1" t="s">
        <v>860</v>
      </c>
      <c r="B268" s="1" t="s">
        <v>861</v>
      </c>
      <c r="C268" s="1">
        <v>32</v>
      </c>
      <c r="D268" s="1" t="s">
        <v>16</v>
      </c>
      <c r="E268" s="1" t="s">
        <v>862</v>
      </c>
      <c r="F268" s="1" t="s">
        <v>596</v>
      </c>
      <c r="G268" s="1" t="s">
        <v>13</v>
      </c>
      <c r="H268" s="1" t="s">
        <v>28</v>
      </c>
    </row>
    <row r="269" spans="1:8" x14ac:dyDescent="0.25">
      <c r="A269" s="1" t="s">
        <v>863</v>
      </c>
      <c r="B269" s="1" t="s">
        <v>864</v>
      </c>
      <c r="C269" s="1">
        <v>18</v>
      </c>
      <c r="D269" s="1" t="s">
        <v>10</v>
      </c>
      <c r="E269" s="1" t="s">
        <v>792</v>
      </c>
      <c r="F269" s="1" t="s">
        <v>69</v>
      </c>
      <c r="G269" s="1" t="s">
        <v>13</v>
      </c>
      <c r="H269" s="1" t="s">
        <v>28</v>
      </c>
    </row>
    <row r="270" spans="1:8" x14ac:dyDescent="0.25">
      <c r="A270" s="1" t="s">
        <v>865</v>
      </c>
      <c r="B270" s="1" t="s">
        <v>866</v>
      </c>
      <c r="C270" s="1">
        <v>53</v>
      </c>
      <c r="D270" s="1" t="s">
        <v>16</v>
      </c>
      <c r="E270" s="1" t="s">
        <v>867</v>
      </c>
      <c r="F270" s="1" t="s">
        <v>205</v>
      </c>
      <c r="G270" s="1" t="s">
        <v>13</v>
      </c>
      <c r="H270" s="1" t="s">
        <v>28</v>
      </c>
    </row>
    <row r="271" spans="1:8" x14ac:dyDescent="0.25">
      <c r="A271" s="1" t="s">
        <v>868</v>
      </c>
      <c r="B271" s="1" t="s">
        <v>869</v>
      </c>
      <c r="C271" s="1">
        <v>45</v>
      </c>
      <c r="D271" s="1" t="s">
        <v>16</v>
      </c>
      <c r="E271" s="1" t="s">
        <v>870</v>
      </c>
      <c r="F271" s="1" t="s">
        <v>32</v>
      </c>
      <c r="G271" s="1" t="s">
        <v>13</v>
      </c>
      <c r="H271" s="1" t="s">
        <v>33</v>
      </c>
    </row>
    <row r="272" spans="1:8" x14ac:dyDescent="0.25">
      <c r="A272" s="1" t="s">
        <v>871</v>
      </c>
      <c r="B272" s="1" t="s">
        <v>872</v>
      </c>
      <c r="C272" s="1">
        <v>31</v>
      </c>
      <c r="D272" s="1" t="s">
        <v>16</v>
      </c>
      <c r="E272" s="1" t="s">
        <v>873</v>
      </c>
      <c r="F272" s="1" t="s">
        <v>332</v>
      </c>
      <c r="G272" s="1" t="s">
        <v>13</v>
      </c>
      <c r="H272" s="1" t="s">
        <v>50</v>
      </c>
    </row>
    <row r="273" spans="1:8" x14ac:dyDescent="0.25">
      <c r="A273" s="1" t="s">
        <v>874</v>
      </c>
      <c r="B273" s="1" t="s">
        <v>875</v>
      </c>
      <c r="C273" s="1">
        <v>64</v>
      </c>
      <c r="D273" s="1" t="s">
        <v>10</v>
      </c>
      <c r="E273" s="1" t="s">
        <v>876</v>
      </c>
      <c r="F273" s="1" t="s">
        <v>73</v>
      </c>
      <c r="G273" s="1" t="s">
        <v>13</v>
      </c>
      <c r="H273" s="1" t="s">
        <v>19</v>
      </c>
    </row>
    <row r="274" spans="1:8" x14ac:dyDescent="0.25">
      <c r="A274" s="1" t="s">
        <v>877</v>
      </c>
      <c r="B274" s="1" t="s">
        <v>878</v>
      </c>
      <c r="C274" s="1">
        <v>48</v>
      </c>
      <c r="D274" s="1" t="s">
        <v>16</v>
      </c>
      <c r="E274" s="1" t="s">
        <v>879</v>
      </c>
      <c r="F274" s="1" t="s">
        <v>32</v>
      </c>
      <c r="G274" s="1" t="s">
        <v>13</v>
      </c>
      <c r="H274" s="1" t="s">
        <v>50</v>
      </c>
    </row>
    <row r="275" spans="1:8" x14ac:dyDescent="0.25">
      <c r="A275" s="1" t="s">
        <v>880</v>
      </c>
      <c r="B275" s="1" t="s">
        <v>881</v>
      </c>
      <c r="C275" s="1">
        <v>23</v>
      </c>
      <c r="D275" s="1" t="s">
        <v>10</v>
      </c>
      <c r="E275" s="1" t="s">
        <v>882</v>
      </c>
      <c r="F275" s="1" t="s">
        <v>317</v>
      </c>
      <c r="G275" s="1" t="s">
        <v>13</v>
      </c>
      <c r="H275" s="1" t="s">
        <v>28</v>
      </c>
    </row>
    <row r="276" spans="1:8" x14ac:dyDescent="0.25">
      <c r="A276" s="1" t="s">
        <v>883</v>
      </c>
      <c r="B276" s="1" t="s">
        <v>884</v>
      </c>
      <c r="C276" s="1">
        <v>38</v>
      </c>
      <c r="D276" s="1" t="s">
        <v>10</v>
      </c>
      <c r="E276" s="1" t="s">
        <v>885</v>
      </c>
      <c r="F276" s="1" t="s">
        <v>175</v>
      </c>
      <c r="G276" s="1" t="s">
        <v>13</v>
      </c>
      <c r="H276" s="1" t="s">
        <v>33</v>
      </c>
    </row>
    <row r="277" spans="1:8" x14ac:dyDescent="0.25">
      <c r="A277" s="1" t="s">
        <v>886</v>
      </c>
      <c r="B277" s="1" t="s">
        <v>887</v>
      </c>
      <c r="C277" s="1">
        <v>22</v>
      </c>
      <c r="D277" s="1" t="s">
        <v>10</v>
      </c>
      <c r="E277" s="1" t="s">
        <v>888</v>
      </c>
      <c r="F277" s="1" t="s">
        <v>596</v>
      </c>
      <c r="G277" s="1" t="s">
        <v>13</v>
      </c>
      <c r="H277" s="1" t="s">
        <v>50</v>
      </c>
    </row>
    <row r="278" spans="1:8" x14ac:dyDescent="0.25">
      <c r="A278" s="1" t="s">
        <v>889</v>
      </c>
      <c r="B278" s="1" t="s">
        <v>890</v>
      </c>
      <c r="C278" s="1">
        <v>38</v>
      </c>
      <c r="D278" s="1" t="s">
        <v>10</v>
      </c>
      <c r="E278" s="1" t="s">
        <v>891</v>
      </c>
      <c r="F278" s="1" t="s">
        <v>188</v>
      </c>
      <c r="G278" s="1" t="s">
        <v>13</v>
      </c>
      <c r="H278" s="1" t="s">
        <v>50</v>
      </c>
    </row>
    <row r="279" spans="1:8" x14ac:dyDescent="0.25">
      <c r="A279" s="1" t="s">
        <v>892</v>
      </c>
      <c r="B279" s="1" t="s">
        <v>893</v>
      </c>
      <c r="C279" s="1">
        <v>22</v>
      </c>
      <c r="D279" s="1" t="s">
        <v>16</v>
      </c>
      <c r="E279" s="1" t="s">
        <v>894</v>
      </c>
      <c r="F279" s="1" t="s">
        <v>278</v>
      </c>
      <c r="G279" s="1" t="s">
        <v>13</v>
      </c>
      <c r="H279" s="1" t="s">
        <v>19</v>
      </c>
    </row>
    <row r="280" spans="1:8" x14ac:dyDescent="0.25">
      <c r="A280" s="1" t="s">
        <v>895</v>
      </c>
      <c r="B280" s="1" t="s">
        <v>896</v>
      </c>
      <c r="C280" s="1">
        <v>42</v>
      </c>
      <c r="D280" s="1" t="s">
        <v>16</v>
      </c>
      <c r="E280" s="1" t="s">
        <v>897</v>
      </c>
      <c r="F280" s="1" t="s">
        <v>221</v>
      </c>
      <c r="G280" s="1" t="s">
        <v>13</v>
      </c>
      <c r="H280" s="1" t="s">
        <v>19</v>
      </c>
    </row>
    <row r="281" spans="1:8" x14ac:dyDescent="0.25">
      <c r="A281" s="1" t="s">
        <v>898</v>
      </c>
      <c r="B281" s="1" t="s">
        <v>899</v>
      </c>
      <c r="C281" s="1">
        <v>21</v>
      </c>
      <c r="D281" s="1" t="s">
        <v>16</v>
      </c>
      <c r="E281" s="1" t="s">
        <v>900</v>
      </c>
      <c r="F281" s="1" t="s">
        <v>27</v>
      </c>
      <c r="G281" s="1" t="s">
        <v>13</v>
      </c>
      <c r="H281" s="1" t="s">
        <v>28</v>
      </c>
    </row>
    <row r="282" spans="1:8" x14ac:dyDescent="0.25">
      <c r="A282" s="1" t="s">
        <v>901</v>
      </c>
      <c r="B282" s="1" t="s">
        <v>902</v>
      </c>
      <c r="C282" s="1">
        <v>48</v>
      </c>
      <c r="D282" s="1" t="s">
        <v>10</v>
      </c>
      <c r="E282" s="1" t="s">
        <v>903</v>
      </c>
      <c r="F282" s="1" t="s">
        <v>103</v>
      </c>
      <c r="G282" s="1" t="s">
        <v>13</v>
      </c>
      <c r="H282" s="1" t="s">
        <v>28</v>
      </c>
    </row>
    <row r="283" spans="1:8" x14ac:dyDescent="0.25">
      <c r="A283" s="1" t="s">
        <v>904</v>
      </c>
      <c r="B283" s="1" t="s">
        <v>905</v>
      </c>
      <c r="C283" s="1">
        <v>59</v>
      </c>
      <c r="D283" s="1" t="s">
        <v>10</v>
      </c>
      <c r="E283" s="1" t="s">
        <v>906</v>
      </c>
      <c r="F283" s="1" t="s">
        <v>171</v>
      </c>
      <c r="G283" s="1" t="s">
        <v>13</v>
      </c>
      <c r="H283" s="1" t="s">
        <v>19</v>
      </c>
    </row>
    <row r="284" spans="1:8" x14ac:dyDescent="0.25">
      <c r="A284" s="1" t="s">
        <v>907</v>
      </c>
      <c r="B284" s="1" t="s">
        <v>908</v>
      </c>
      <c r="C284" s="1">
        <v>46</v>
      </c>
      <c r="D284" s="1" t="s">
        <v>16</v>
      </c>
      <c r="E284" s="1" t="s">
        <v>909</v>
      </c>
      <c r="F284" s="1" t="s">
        <v>91</v>
      </c>
      <c r="G284" s="1" t="s">
        <v>13</v>
      </c>
      <c r="H284" s="1" t="s">
        <v>50</v>
      </c>
    </row>
    <row r="285" spans="1:8" x14ac:dyDescent="0.25">
      <c r="A285" s="1" t="s">
        <v>910</v>
      </c>
      <c r="B285" s="1" t="s">
        <v>911</v>
      </c>
      <c r="C285" s="1">
        <v>54</v>
      </c>
      <c r="D285" s="1" t="s">
        <v>16</v>
      </c>
      <c r="E285" s="1" t="s">
        <v>912</v>
      </c>
      <c r="F285" s="1" t="s">
        <v>856</v>
      </c>
      <c r="G285" s="1" t="s">
        <v>13</v>
      </c>
      <c r="H285" s="1" t="s">
        <v>33</v>
      </c>
    </row>
    <row r="286" spans="1:8" x14ac:dyDescent="0.25">
      <c r="A286" s="1" t="s">
        <v>913</v>
      </c>
      <c r="B286" s="1" t="s">
        <v>914</v>
      </c>
      <c r="C286" s="1">
        <v>54</v>
      </c>
      <c r="D286" s="1" t="s">
        <v>10</v>
      </c>
      <c r="E286" s="1" t="s">
        <v>915</v>
      </c>
      <c r="F286" s="1" t="s">
        <v>171</v>
      </c>
      <c r="G286" s="1" t="s">
        <v>13</v>
      </c>
      <c r="H286" s="1" t="s">
        <v>50</v>
      </c>
    </row>
    <row r="287" spans="1:8" x14ac:dyDescent="0.25">
      <c r="A287" s="1" t="s">
        <v>916</v>
      </c>
      <c r="B287" s="1" t="s">
        <v>917</v>
      </c>
      <c r="C287" s="1">
        <v>46</v>
      </c>
      <c r="D287" s="1" t="s">
        <v>16</v>
      </c>
      <c r="E287" s="1" t="s">
        <v>918</v>
      </c>
      <c r="F287" s="1" t="s">
        <v>725</v>
      </c>
      <c r="G287" s="1" t="s">
        <v>13</v>
      </c>
      <c r="H287" s="1" t="s">
        <v>33</v>
      </c>
    </row>
    <row r="288" spans="1:8" x14ac:dyDescent="0.25">
      <c r="A288" s="1" t="s">
        <v>919</v>
      </c>
      <c r="B288" s="1" t="s">
        <v>920</v>
      </c>
      <c r="C288" s="1">
        <v>22</v>
      </c>
      <c r="D288" s="1" t="s">
        <v>10</v>
      </c>
      <c r="E288" s="1" t="s">
        <v>921</v>
      </c>
      <c r="F288" s="1" t="s">
        <v>41</v>
      </c>
      <c r="G288" s="1" t="s">
        <v>13</v>
      </c>
      <c r="H288" s="1" t="s">
        <v>33</v>
      </c>
    </row>
    <row r="289" spans="1:8" x14ac:dyDescent="0.25">
      <c r="A289" s="1" t="s">
        <v>922</v>
      </c>
      <c r="B289" s="1" t="s">
        <v>923</v>
      </c>
      <c r="C289" s="1">
        <v>22</v>
      </c>
      <c r="D289" s="1" t="s">
        <v>16</v>
      </c>
      <c r="E289" s="1" t="s">
        <v>924</v>
      </c>
      <c r="F289" s="1" t="s">
        <v>175</v>
      </c>
      <c r="G289" s="1" t="s">
        <v>13</v>
      </c>
      <c r="H289" s="1" t="s">
        <v>50</v>
      </c>
    </row>
    <row r="290" spans="1:8" x14ac:dyDescent="0.25">
      <c r="A290" s="1" t="s">
        <v>925</v>
      </c>
      <c r="B290" s="1" t="s">
        <v>926</v>
      </c>
      <c r="C290" s="1">
        <v>58</v>
      </c>
      <c r="D290" s="1" t="s">
        <v>10</v>
      </c>
      <c r="E290" s="1" t="s">
        <v>927</v>
      </c>
      <c r="F290" s="1" t="s">
        <v>171</v>
      </c>
      <c r="G290" s="1" t="s">
        <v>13</v>
      </c>
      <c r="H290" s="1" t="s">
        <v>50</v>
      </c>
    </row>
    <row r="291" spans="1:8" x14ac:dyDescent="0.25">
      <c r="A291" s="1" t="s">
        <v>928</v>
      </c>
      <c r="B291" s="1" t="s">
        <v>929</v>
      </c>
      <c r="C291" s="1">
        <v>45</v>
      </c>
      <c r="D291" s="1" t="s">
        <v>10</v>
      </c>
      <c r="E291" s="1" t="s">
        <v>930</v>
      </c>
      <c r="F291" s="1" t="s">
        <v>27</v>
      </c>
      <c r="G291" s="1" t="s">
        <v>13</v>
      </c>
      <c r="H291" s="1" t="s">
        <v>28</v>
      </c>
    </row>
    <row r="292" spans="1:8" x14ac:dyDescent="0.25">
      <c r="A292" s="1" t="s">
        <v>931</v>
      </c>
      <c r="B292" s="1" t="s">
        <v>932</v>
      </c>
      <c r="C292" s="1">
        <v>52</v>
      </c>
      <c r="D292" s="1" t="s">
        <v>16</v>
      </c>
      <c r="E292" s="1" t="s">
        <v>933</v>
      </c>
      <c r="F292" s="1" t="s">
        <v>291</v>
      </c>
      <c r="G292" s="1" t="s">
        <v>13</v>
      </c>
      <c r="H292" s="1" t="s">
        <v>33</v>
      </c>
    </row>
    <row r="293" spans="1:8" x14ac:dyDescent="0.25">
      <c r="A293" s="1" t="s">
        <v>934</v>
      </c>
      <c r="B293" s="1" t="s">
        <v>935</v>
      </c>
      <c r="C293" s="1">
        <v>40</v>
      </c>
      <c r="D293" s="1" t="s">
        <v>16</v>
      </c>
      <c r="E293" s="1" t="s">
        <v>936</v>
      </c>
      <c r="F293" s="1" t="s">
        <v>117</v>
      </c>
      <c r="G293" s="1" t="s">
        <v>13</v>
      </c>
      <c r="H293" s="1" t="s">
        <v>28</v>
      </c>
    </row>
    <row r="294" spans="1:8" x14ac:dyDescent="0.25">
      <c r="A294" s="1" t="s">
        <v>937</v>
      </c>
      <c r="B294" s="1" t="s">
        <v>938</v>
      </c>
      <c r="C294" s="1">
        <v>30</v>
      </c>
      <c r="D294" s="1" t="s">
        <v>10</v>
      </c>
      <c r="E294" s="1" t="s">
        <v>939</v>
      </c>
      <c r="F294" s="1" t="s">
        <v>205</v>
      </c>
      <c r="G294" s="1" t="s">
        <v>13</v>
      </c>
      <c r="H294" s="1" t="s">
        <v>33</v>
      </c>
    </row>
    <row r="295" spans="1:8" x14ac:dyDescent="0.25">
      <c r="A295" s="1" t="s">
        <v>940</v>
      </c>
      <c r="B295" s="1" t="s">
        <v>941</v>
      </c>
      <c r="C295" s="1">
        <v>56</v>
      </c>
      <c r="D295" s="1" t="s">
        <v>16</v>
      </c>
      <c r="E295" s="1" t="s">
        <v>942</v>
      </c>
      <c r="F295" s="1" t="s">
        <v>332</v>
      </c>
      <c r="G295" s="1" t="s">
        <v>13</v>
      </c>
      <c r="H295" s="1" t="s">
        <v>19</v>
      </c>
    </row>
    <row r="296" spans="1:8" x14ac:dyDescent="0.25">
      <c r="A296" s="1" t="s">
        <v>943</v>
      </c>
      <c r="B296" s="1" t="s">
        <v>944</v>
      </c>
      <c r="C296" s="1">
        <v>29</v>
      </c>
      <c r="D296" s="1" t="s">
        <v>10</v>
      </c>
      <c r="E296" s="1" t="s">
        <v>580</v>
      </c>
      <c r="F296" s="1" t="s">
        <v>69</v>
      </c>
      <c r="G296" s="1" t="s">
        <v>13</v>
      </c>
      <c r="H296" s="1" t="s">
        <v>19</v>
      </c>
    </row>
    <row r="297" spans="1:8" x14ac:dyDescent="0.25">
      <c r="A297" s="1" t="s">
        <v>945</v>
      </c>
      <c r="B297" s="1" t="s">
        <v>946</v>
      </c>
      <c r="C297" s="1">
        <v>19</v>
      </c>
      <c r="D297" s="1" t="s">
        <v>16</v>
      </c>
      <c r="E297" s="1" t="s">
        <v>947</v>
      </c>
      <c r="F297" s="1" t="s">
        <v>65</v>
      </c>
      <c r="G297" s="1" t="s">
        <v>13</v>
      </c>
      <c r="H297" s="1" t="s">
        <v>28</v>
      </c>
    </row>
    <row r="298" spans="1:8" x14ac:dyDescent="0.25">
      <c r="A298" s="1" t="s">
        <v>948</v>
      </c>
      <c r="B298" s="1" t="s">
        <v>949</v>
      </c>
      <c r="C298" s="1">
        <v>28</v>
      </c>
      <c r="D298" s="1" t="s">
        <v>16</v>
      </c>
      <c r="E298" s="1" t="s">
        <v>301</v>
      </c>
      <c r="F298" s="1" t="s">
        <v>45</v>
      </c>
      <c r="G298" s="1" t="s">
        <v>13</v>
      </c>
      <c r="H298" s="1" t="s">
        <v>28</v>
      </c>
    </row>
    <row r="299" spans="1:8" x14ac:dyDescent="0.25">
      <c r="A299" s="1" t="s">
        <v>950</v>
      </c>
      <c r="B299" s="1" t="s">
        <v>951</v>
      </c>
      <c r="C299" s="1">
        <v>47</v>
      </c>
      <c r="D299" s="1" t="s">
        <v>16</v>
      </c>
      <c r="E299" s="1" t="s">
        <v>952</v>
      </c>
      <c r="F299" s="1" t="s">
        <v>117</v>
      </c>
      <c r="G299" s="1" t="s">
        <v>13</v>
      </c>
      <c r="H299" s="1" t="s">
        <v>33</v>
      </c>
    </row>
    <row r="300" spans="1:8" x14ac:dyDescent="0.25">
      <c r="A300" s="1" t="s">
        <v>953</v>
      </c>
      <c r="B300" s="1" t="s">
        <v>954</v>
      </c>
      <c r="C300" s="1">
        <v>64</v>
      </c>
      <c r="D300" s="1" t="s">
        <v>10</v>
      </c>
      <c r="E300" s="1" t="s">
        <v>955</v>
      </c>
      <c r="F300" s="1" t="s">
        <v>439</v>
      </c>
      <c r="G300" s="1" t="s">
        <v>13</v>
      </c>
      <c r="H300" s="1" t="s">
        <v>19</v>
      </c>
    </row>
    <row r="301" spans="1:8" x14ac:dyDescent="0.25">
      <c r="A301" s="1" t="s">
        <v>956</v>
      </c>
      <c r="B301" s="1" t="s">
        <v>957</v>
      </c>
      <c r="C301" s="1">
        <v>48</v>
      </c>
      <c r="D301" s="1" t="s">
        <v>16</v>
      </c>
      <c r="E301" s="1" t="s">
        <v>958</v>
      </c>
      <c r="F301" s="1" t="s">
        <v>332</v>
      </c>
      <c r="G301" s="1" t="s">
        <v>13</v>
      </c>
      <c r="H301" s="1" t="s">
        <v>19</v>
      </c>
    </row>
    <row r="302" spans="1:8" x14ac:dyDescent="0.25">
      <c r="A302" s="1" t="s">
        <v>959</v>
      </c>
      <c r="B302" s="1" t="s">
        <v>960</v>
      </c>
      <c r="C302" s="1">
        <v>29</v>
      </c>
      <c r="D302" s="1" t="s">
        <v>10</v>
      </c>
      <c r="E302" s="1" t="s">
        <v>961</v>
      </c>
      <c r="F302" s="1" t="s">
        <v>37</v>
      </c>
      <c r="G302" s="1" t="s">
        <v>13</v>
      </c>
      <c r="H302" s="1" t="s">
        <v>33</v>
      </c>
    </row>
    <row r="303" spans="1:8" x14ac:dyDescent="0.25">
      <c r="A303" s="1" t="s">
        <v>962</v>
      </c>
      <c r="B303" s="1" t="s">
        <v>963</v>
      </c>
      <c r="C303" s="1">
        <v>50</v>
      </c>
      <c r="D303" s="1" t="s">
        <v>10</v>
      </c>
      <c r="E303" s="1" t="s">
        <v>964</v>
      </c>
      <c r="F303" s="1" t="s">
        <v>291</v>
      </c>
      <c r="G303" s="1" t="s">
        <v>13</v>
      </c>
      <c r="H303" s="1" t="s">
        <v>50</v>
      </c>
    </row>
    <row r="304" spans="1:8" x14ac:dyDescent="0.25">
      <c r="A304" s="1" t="s">
        <v>965</v>
      </c>
      <c r="B304" s="1" t="s">
        <v>966</v>
      </c>
      <c r="C304" s="1">
        <v>36</v>
      </c>
      <c r="D304" s="1" t="s">
        <v>10</v>
      </c>
      <c r="E304" s="1" t="s">
        <v>967</v>
      </c>
      <c r="F304" s="1" t="s">
        <v>137</v>
      </c>
      <c r="G304" s="1" t="s">
        <v>13</v>
      </c>
      <c r="H304" s="1" t="s">
        <v>50</v>
      </c>
    </row>
    <row r="305" spans="1:8" x14ac:dyDescent="0.25">
      <c r="A305" s="1" t="s">
        <v>968</v>
      </c>
      <c r="B305" s="1" t="s">
        <v>969</v>
      </c>
      <c r="C305" s="1">
        <v>23</v>
      </c>
      <c r="D305" s="1" t="s">
        <v>16</v>
      </c>
      <c r="E305" s="1" t="s">
        <v>970</v>
      </c>
      <c r="F305" s="1" t="s">
        <v>95</v>
      </c>
      <c r="G305" s="1" t="s">
        <v>13</v>
      </c>
      <c r="H305" s="1" t="s">
        <v>19</v>
      </c>
    </row>
    <row r="306" spans="1:8" x14ac:dyDescent="0.25">
      <c r="A306" s="1" t="s">
        <v>971</v>
      </c>
      <c r="B306" s="1" t="s">
        <v>972</v>
      </c>
      <c r="C306" s="1">
        <v>41</v>
      </c>
      <c r="D306" s="1" t="s">
        <v>10</v>
      </c>
      <c r="E306" s="1" t="s">
        <v>973</v>
      </c>
      <c r="F306" s="1" t="s">
        <v>65</v>
      </c>
      <c r="G306" s="1" t="s">
        <v>13</v>
      </c>
      <c r="H306" s="1" t="s">
        <v>33</v>
      </c>
    </row>
    <row r="307" spans="1:8" x14ac:dyDescent="0.25">
      <c r="A307" s="1" t="s">
        <v>974</v>
      </c>
      <c r="B307" s="1" t="s">
        <v>975</v>
      </c>
      <c r="C307" s="1">
        <v>64</v>
      </c>
      <c r="D307" s="1" t="s">
        <v>10</v>
      </c>
      <c r="E307" s="1" t="s">
        <v>976</v>
      </c>
      <c r="F307" s="1" t="s">
        <v>77</v>
      </c>
      <c r="G307" s="1" t="s">
        <v>13</v>
      </c>
      <c r="H307" s="1" t="s">
        <v>19</v>
      </c>
    </row>
    <row r="308" spans="1:8" x14ac:dyDescent="0.25">
      <c r="A308" s="1" t="s">
        <v>977</v>
      </c>
      <c r="B308" s="1" t="s">
        <v>978</v>
      </c>
      <c r="C308" s="1">
        <v>44</v>
      </c>
      <c r="D308" s="1" t="s">
        <v>10</v>
      </c>
      <c r="E308" s="1" t="s">
        <v>979</v>
      </c>
      <c r="F308" s="1" t="s">
        <v>241</v>
      </c>
      <c r="G308" s="1" t="s">
        <v>13</v>
      </c>
      <c r="H308" s="1" t="s">
        <v>19</v>
      </c>
    </row>
    <row r="309" spans="1:8" x14ac:dyDescent="0.25">
      <c r="A309" s="1" t="s">
        <v>980</v>
      </c>
      <c r="B309" s="1" t="s">
        <v>981</v>
      </c>
      <c r="C309" s="1">
        <v>56</v>
      </c>
      <c r="D309" s="1" t="s">
        <v>16</v>
      </c>
      <c r="E309" s="1" t="s">
        <v>982</v>
      </c>
      <c r="F309" s="1" t="s">
        <v>23</v>
      </c>
      <c r="G309" s="1" t="s">
        <v>13</v>
      </c>
      <c r="H309" s="1" t="s">
        <v>28</v>
      </c>
    </row>
    <row r="310" spans="1:8" x14ac:dyDescent="0.25">
      <c r="A310" s="1" t="s">
        <v>983</v>
      </c>
      <c r="B310" s="1" t="s">
        <v>984</v>
      </c>
      <c r="C310" s="1">
        <v>60</v>
      </c>
      <c r="D310" s="1" t="s">
        <v>16</v>
      </c>
      <c r="E310" s="1" t="s">
        <v>985</v>
      </c>
      <c r="F310" s="1" t="s">
        <v>271</v>
      </c>
      <c r="G310" s="1" t="s">
        <v>13</v>
      </c>
      <c r="H310" s="1" t="s">
        <v>50</v>
      </c>
    </row>
    <row r="311" spans="1:8" x14ac:dyDescent="0.25">
      <c r="A311" s="1" t="s">
        <v>986</v>
      </c>
      <c r="B311" s="1" t="s">
        <v>987</v>
      </c>
      <c r="C311" s="1">
        <v>41</v>
      </c>
      <c r="D311" s="1" t="s">
        <v>16</v>
      </c>
      <c r="E311" s="1" t="s">
        <v>988</v>
      </c>
      <c r="F311" s="1" t="s">
        <v>32</v>
      </c>
      <c r="G311" s="1" t="s">
        <v>13</v>
      </c>
      <c r="H311" s="1" t="s">
        <v>28</v>
      </c>
    </row>
    <row r="312" spans="1:8" x14ac:dyDescent="0.25">
      <c r="A312" s="1" t="s">
        <v>989</v>
      </c>
      <c r="B312" s="1" t="s">
        <v>990</v>
      </c>
      <c r="C312" s="1">
        <v>20</v>
      </c>
      <c r="D312" s="1" t="s">
        <v>10</v>
      </c>
      <c r="E312" s="1" t="s">
        <v>991</v>
      </c>
      <c r="F312" s="1" t="s">
        <v>175</v>
      </c>
      <c r="G312" s="1" t="s">
        <v>13</v>
      </c>
      <c r="H312" s="1" t="s">
        <v>33</v>
      </c>
    </row>
    <row r="313" spans="1:8" x14ac:dyDescent="0.25">
      <c r="A313" s="1" t="s">
        <v>992</v>
      </c>
      <c r="B313" s="1" t="s">
        <v>993</v>
      </c>
      <c r="C313" s="1">
        <v>35</v>
      </c>
      <c r="D313" s="1" t="s">
        <v>10</v>
      </c>
      <c r="E313" s="1" t="s">
        <v>994</v>
      </c>
      <c r="F313" s="1" t="s">
        <v>37</v>
      </c>
      <c r="G313" s="1" t="s">
        <v>13</v>
      </c>
      <c r="H313" s="1" t="s">
        <v>19</v>
      </c>
    </row>
    <row r="314" spans="1:8" x14ac:dyDescent="0.25">
      <c r="A314" s="1" t="s">
        <v>995</v>
      </c>
      <c r="B314" s="1" t="s">
        <v>996</v>
      </c>
      <c r="C314" s="1">
        <v>47</v>
      </c>
      <c r="D314" s="1" t="s">
        <v>16</v>
      </c>
      <c r="E314" s="1" t="s">
        <v>997</v>
      </c>
      <c r="F314" s="1" t="s">
        <v>95</v>
      </c>
      <c r="G314" s="1" t="s">
        <v>13</v>
      </c>
      <c r="H314" s="1" t="s">
        <v>33</v>
      </c>
    </row>
    <row r="315" spans="1:8" x14ac:dyDescent="0.25">
      <c r="A315" s="1" t="s">
        <v>998</v>
      </c>
      <c r="B315" s="1" t="s">
        <v>999</v>
      </c>
      <c r="C315" s="1">
        <v>62</v>
      </c>
      <c r="D315" s="1" t="s">
        <v>10</v>
      </c>
      <c r="E315" s="1" t="s">
        <v>1000</v>
      </c>
      <c r="F315" s="1" t="s">
        <v>144</v>
      </c>
      <c r="G315" s="1" t="s">
        <v>13</v>
      </c>
      <c r="H315" s="1" t="s">
        <v>19</v>
      </c>
    </row>
    <row r="316" spans="1:8" x14ac:dyDescent="0.25">
      <c r="A316" s="1" t="s">
        <v>1001</v>
      </c>
      <c r="B316" s="1" t="s">
        <v>1002</v>
      </c>
      <c r="C316" s="1">
        <v>53</v>
      </c>
      <c r="D316" s="1" t="s">
        <v>16</v>
      </c>
      <c r="E316" s="1" t="s">
        <v>1003</v>
      </c>
      <c r="F316" s="1" t="s">
        <v>77</v>
      </c>
      <c r="G316" s="1" t="s">
        <v>13</v>
      </c>
      <c r="H316" s="1" t="s">
        <v>33</v>
      </c>
    </row>
    <row r="317" spans="1:8" x14ac:dyDescent="0.25">
      <c r="A317" s="1" t="s">
        <v>1004</v>
      </c>
      <c r="B317" s="1" t="s">
        <v>1005</v>
      </c>
      <c r="C317" s="1">
        <v>49</v>
      </c>
      <c r="D317" s="1" t="s">
        <v>10</v>
      </c>
      <c r="E317" s="1" t="s">
        <v>1006</v>
      </c>
      <c r="F317" s="1" t="s">
        <v>725</v>
      </c>
      <c r="G317" s="1" t="s">
        <v>13</v>
      </c>
      <c r="H317" s="1" t="s">
        <v>33</v>
      </c>
    </row>
    <row r="318" spans="1:8" x14ac:dyDescent="0.25">
      <c r="A318" s="1" t="s">
        <v>1007</v>
      </c>
      <c r="B318" s="1" t="s">
        <v>1008</v>
      </c>
      <c r="C318" s="1">
        <v>34</v>
      </c>
      <c r="D318" s="1" t="s">
        <v>10</v>
      </c>
      <c r="E318" s="1" t="s">
        <v>1009</v>
      </c>
      <c r="F318" s="1" t="s">
        <v>144</v>
      </c>
      <c r="G318" s="1" t="s">
        <v>13</v>
      </c>
      <c r="H318" s="1" t="s">
        <v>50</v>
      </c>
    </row>
    <row r="319" spans="1:8" x14ac:dyDescent="0.25">
      <c r="A319" s="1" t="s">
        <v>1010</v>
      </c>
      <c r="B319" s="1" t="s">
        <v>1011</v>
      </c>
      <c r="C319" s="1">
        <v>64</v>
      </c>
      <c r="D319" s="1" t="s">
        <v>16</v>
      </c>
      <c r="E319" s="1" t="s">
        <v>1012</v>
      </c>
      <c r="F319" s="1" t="s">
        <v>49</v>
      </c>
      <c r="G319" s="1" t="s">
        <v>13</v>
      </c>
      <c r="H319" s="1" t="s">
        <v>50</v>
      </c>
    </row>
    <row r="320" spans="1:8" x14ac:dyDescent="0.25">
      <c r="A320" s="1" t="s">
        <v>1013</v>
      </c>
      <c r="B320" s="1" t="s">
        <v>1014</v>
      </c>
      <c r="C320" s="1">
        <v>25</v>
      </c>
      <c r="D320" s="1" t="s">
        <v>10</v>
      </c>
      <c r="E320" s="1" t="s">
        <v>1015</v>
      </c>
      <c r="F320" s="1" t="s">
        <v>65</v>
      </c>
      <c r="G320" s="1" t="s">
        <v>13</v>
      </c>
      <c r="H320" s="1" t="s">
        <v>19</v>
      </c>
    </row>
    <row r="321" spans="1:8" x14ac:dyDescent="0.25">
      <c r="A321" s="1" t="s">
        <v>1016</v>
      </c>
      <c r="B321" s="1" t="s">
        <v>1017</v>
      </c>
      <c r="C321" s="1">
        <v>54</v>
      </c>
      <c r="D321" s="1" t="s">
        <v>10</v>
      </c>
      <c r="E321" s="1" t="s">
        <v>1018</v>
      </c>
      <c r="F321" s="1" t="s">
        <v>317</v>
      </c>
      <c r="G321" s="1" t="s">
        <v>13</v>
      </c>
      <c r="H321" s="1" t="s">
        <v>19</v>
      </c>
    </row>
    <row r="322" spans="1:8" x14ac:dyDescent="0.25">
      <c r="A322" s="1" t="s">
        <v>1019</v>
      </c>
      <c r="B322" s="1" t="s">
        <v>1020</v>
      </c>
      <c r="C322" s="1">
        <v>34</v>
      </c>
      <c r="D322" s="1" t="s">
        <v>16</v>
      </c>
      <c r="E322" s="1" t="s">
        <v>1021</v>
      </c>
      <c r="F322" s="1" t="s">
        <v>271</v>
      </c>
      <c r="G322" s="1" t="s">
        <v>13</v>
      </c>
      <c r="H322" s="1" t="s">
        <v>28</v>
      </c>
    </row>
    <row r="323" spans="1:8" x14ac:dyDescent="0.25">
      <c r="A323" s="1" t="s">
        <v>1022</v>
      </c>
      <c r="B323" s="1" t="s">
        <v>1023</v>
      </c>
      <c r="C323" s="1">
        <v>21</v>
      </c>
      <c r="D323" s="1" t="s">
        <v>16</v>
      </c>
      <c r="E323" s="1" t="s">
        <v>1024</v>
      </c>
      <c r="F323" s="1" t="s">
        <v>241</v>
      </c>
      <c r="G323" s="1" t="s">
        <v>13</v>
      </c>
      <c r="H323" s="1" t="s">
        <v>28</v>
      </c>
    </row>
    <row r="324" spans="1:8" x14ac:dyDescent="0.25">
      <c r="A324" s="1" t="s">
        <v>1025</v>
      </c>
      <c r="B324" s="1" t="s">
        <v>1026</v>
      </c>
      <c r="C324" s="1">
        <v>54</v>
      </c>
      <c r="D324" s="1" t="s">
        <v>10</v>
      </c>
      <c r="E324" s="1" t="s">
        <v>1027</v>
      </c>
      <c r="F324" s="1" t="s">
        <v>856</v>
      </c>
      <c r="G324" s="1" t="s">
        <v>13</v>
      </c>
      <c r="H324" s="1" t="s">
        <v>28</v>
      </c>
    </row>
    <row r="325" spans="1:8" x14ac:dyDescent="0.25">
      <c r="A325" s="1" t="s">
        <v>1028</v>
      </c>
      <c r="B325" s="1" t="s">
        <v>1029</v>
      </c>
      <c r="C325" s="1">
        <v>64</v>
      </c>
      <c r="D325" s="1" t="s">
        <v>16</v>
      </c>
      <c r="E325" s="1" t="s">
        <v>1030</v>
      </c>
      <c r="F325" s="1" t="s">
        <v>12</v>
      </c>
      <c r="G325" s="1" t="s">
        <v>13</v>
      </c>
      <c r="H325" s="1" t="s">
        <v>19</v>
      </c>
    </row>
    <row r="326" spans="1:8" x14ac:dyDescent="0.25">
      <c r="A326" s="1" t="s">
        <v>1031</v>
      </c>
      <c r="B326" s="1" t="s">
        <v>1032</v>
      </c>
      <c r="C326" s="1">
        <v>58</v>
      </c>
      <c r="D326" s="1" t="s">
        <v>10</v>
      </c>
      <c r="E326" s="1" t="s">
        <v>1033</v>
      </c>
      <c r="F326" s="1" t="s">
        <v>99</v>
      </c>
      <c r="G326" s="1" t="s">
        <v>13</v>
      </c>
      <c r="H326" s="1" t="s">
        <v>28</v>
      </c>
    </row>
    <row r="327" spans="1:8" x14ac:dyDescent="0.25">
      <c r="A327" s="1" t="s">
        <v>1034</v>
      </c>
      <c r="B327" s="1" t="s">
        <v>1035</v>
      </c>
      <c r="C327" s="1">
        <v>60</v>
      </c>
      <c r="D327" s="1" t="s">
        <v>10</v>
      </c>
      <c r="E327" s="1" t="s">
        <v>1036</v>
      </c>
      <c r="F327" s="1" t="s">
        <v>328</v>
      </c>
      <c r="G327" s="1" t="s">
        <v>13</v>
      </c>
      <c r="H327" s="1" t="s">
        <v>28</v>
      </c>
    </row>
    <row r="328" spans="1:8" x14ac:dyDescent="0.25">
      <c r="A328" s="1" t="s">
        <v>1037</v>
      </c>
      <c r="B328" s="1" t="s">
        <v>1038</v>
      </c>
      <c r="C328" s="1">
        <v>58</v>
      </c>
      <c r="D328" s="1" t="s">
        <v>16</v>
      </c>
      <c r="E328" s="1" t="s">
        <v>1039</v>
      </c>
      <c r="F328" s="1" t="s">
        <v>221</v>
      </c>
      <c r="G328" s="1" t="s">
        <v>13</v>
      </c>
      <c r="H328" s="1" t="s">
        <v>50</v>
      </c>
    </row>
    <row r="329" spans="1:8" x14ac:dyDescent="0.25">
      <c r="A329" s="1" t="s">
        <v>1040</v>
      </c>
      <c r="B329" s="1" t="s">
        <v>1041</v>
      </c>
      <c r="C329" s="1">
        <v>62</v>
      </c>
      <c r="D329" s="1" t="s">
        <v>16</v>
      </c>
      <c r="E329" s="1" t="s">
        <v>1042</v>
      </c>
      <c r="F329" s="1" t="s">
        <v>61</v>
      </c>
      <c r="G329" s="1" t="s">
        <v>13</v>
      </c>
      <c r="H329" s="1" t="s">
        <v>28</v>
      </c>
    </row>
    <row r="330" spans="1:8" x14ac:dyDescent="0.25">
      <c r="A330" s="1" t="s">
        <v>1043</v>
      </c>
      <c r="B330" s="1" t="s">
        <v>1044</v>
      </c>
      <c r="C330" s="1">
        <v>46</v>
      </c>
      <c r="D330" s="1" t="s">
        <v>10</v>
      </c>
      <c r="E330" s="1" t="s">
        <v>1045</v>
      </c>
      <c r="F330" s="1" t="s">
        <v>205</v>
      </c>
      <c r="G330" s="1" t="s">
        <v>13</v>
      </c>
      <c r="H330" s="1" t="s">
        <v>19</v>
      </c>
    </row>
    <row r="331" spans="1:8" x14ac:dyDescent="0.25">
      <c r="A331" s="1" t="s">
        <v>1046</v>
      </c>
      <c r="B331" s="1" t="s">
        <v>1047</v>
      </c>
      <c r="C331" s="1">
        <v>62</v>
      </c>
      <c r="D331" s="1" t="s">
        <v>16</v>
      </c>
      <c r="E331" s="1" t="s">
        <v>1048</v>
      </c>
      <c r="F331" s="1" t="s">
        <v>205</v>
      </c>
      <c r="G331" s="1" t="s">
        <v>13</v>
      </c>
      <c r="H331" s="1" t="s">
        <v>28</v>
      </c>
    </row>
    <row r="332" spans="1:8" x14ac:dyDescent="0.25">
      <c r="A332" s="1" t="s">
        <v>1049</v>
      </c>
      <c r="B332" s="1" t="s">
        <v>1050</v>
      </c>
      <c r="C332" s="1">
        <v>54</v>
      </c>
      <c r="D332" s="1" t="s">
        <v>10</v>
      </c>
      <c r="E332" s="1" t="s">
        <v>1051</v>
      </c>
      <c r="F332" s="1" t="s">
        <v>198</v>
      </c>
      <c r="G332" s="1" t="s">
        <v>13</v>
      </c>
      <c r="H332" s="1" t="s">
        <v>19</v>
      </c>
    </row>
    <row r="333" spans="1:8" x14ac:dyDescent="0.25">
      <c r="A333" s="1" t="s">
        <v>1052</v>
      </c>
      <c r="B333" s="1" t="s">
        <v>1053</v>
      </c>
      <c r="C333" s="1">
        <v>38</v>
      </c>
      <c r="D333" s="1" t="s">
        <v>16</v>
      </c>
      <c r="E333" s="1" t="s">
        <v>1054</v>
      </c>
      <c r="F333" s="1" t="s">
        <v>69</v>
      </c>
      <c r="G333" s="1" t="s">
        <v>13</v>
      </c>
      <c r="H333" s="1" t="s">
        <v>28</v>
      </c>
    </row>
    <row r="334" spans="1:8" x14ac:dyDescent="0.25">
      <c r="A334" s="1" t="s">
        <v>1055</v>
      </c>
      <c r="B334" s="1" t="s">
        <v>1056</v>
      </c>
      <c r="C334" s="1">
        <v>34</v>
      </c>
      <c r="D334" s="1" t="s">
        <v>16</v>
      </c>
      <c r="E334" s="1" t="s">
        <v>1057</v>
      </c>
      <c r="F334" s="1" t="s">
        <v>103</v>
      </c>
      <c r="G334" s="1" t="s">
        <v>13</v>
      </c>
      <c r="H334" s="1" t="s">
        <v>28</v>
      </c>
    </row>
    <row r="335" spans="1:8" x14ac:dyDescent="0.25">
      <c r="A335" s="1" t="s">
        <v>1058</v>
      </c>
      <c r="B335" s="1" t="s">
        <v>1059</v>
      </c>
      <c r="C335" s="1">
        <v>64</v>
      </c>
      <c r="D335" s="1" t="s">
        <v>16</v>
      </c>
      <c r="E335" s="1" t="s">
        <v>1060</v>
      </c>
      <c r="F335" s="1" t="s">
        <v>84</v>
      </c>
      <c r="G335" s="1" t="s">
        <v>13</v>
      </c>
      <c r="H335" s="1" t="s">
        <v>50</v>
      </c>
    </row>
    <row r="336" spans="1:8" x14ac:dyDescent="0.25">
      <c r="A336" s="1" t="s">
        <v>1061</v>
      </c>
      <c r="B336" s="1" t="s">
        <v>1062</v>
      </c>
      <c r="C336" s="1">
        <v>50</v>
      </c>
      <c r="D336" s="1" t="s">
        <v>16</v>
      </c>
      <c r="E336" s="1" t="s">
        <v>1063</v>
      </c>
      <c r="F336" s="1" t="s">
        <v>171</v>
      </c>
      <c r="G336" s="1" t="s">
        <v>13</v>
      </c>
      <c r="H336" s="1" t="s">
        <v>33</v>
      </c>
    </row>
    <row r="337" spans="1:8" x14ac:dyDescent="0.25">
      <c r="A337" s="1" t="s">
        <v>1064</v>
      </c>
      <c r="B337" s="1" t="s">
        <v>1065</v>
      </c>
      <c r="C337" s="1">
        <v>37</v>
      </c>
      <c r="D337" s="1" t="s">
        <v>10</v>
      </c>
      <c r="E337" s="1" t="s">
        <v>1066</v>
      </c>
      <c r="F337" s="1" t="s">
        <v>12</v>
      </c>
      <c r="G337" s="1" t="s">
        <v>13</v>
      </c>
      <c r="H337" s="1" t="s">
        <v>19</v>
      </c>
    </row>
    <row r="338" spans="1:8" x14ac:dyDescent="0.25">
      <c r="A338" s="1" t="s">
        <v>1067</v>
      </c>
      <c r="B338" s="1" t="s">
        <v>1068</v>
      </c>
      <c r="C338" s="1">
        <v>58</v>
      </c>
      <c r="D338" s="1" t="s">
        <v>16</v>
      </c>
      <c r="E338" s="1" t="s">
        <v>1069</v>
      </c>
      <c r="F338" s="1" t="s">
        <v>37</v>
      </c>
      <c r="G338" s="1" t="s">
        <v>13</v>
      </c>
      <c r="H338" s="1" t="s">
        <v>33</v>
      </c>
    </row>
    <row r="339" spans="1:8" x14ac:dyDescent="0.25">
      <c r="A339" s="1" t="s">
        <v>1070</v>
      </c>
      <c r="B339" s="1" t="s">
        <v>1071</v>
      </c>
      <c r="C339" s="1">
        <v>40</v>
      </c>
      <c r="D339" s="1" t="s">
        <v>16</v>
      </c>
      <c r="E339" s="1" t="s">
        <v>1072</v>
      </c>
      <c r="F339" s="1" t="s">
        <v>12</v>
      </c>
      <c r="G339" s="1" t="s">
        <v>13</v>
      </c>
      <c r="H339" s="1" t="s">
        <v>28</v>
      </c>
    </row>
    <row r="340" spans="1:8" x14ac:dyDescent="0.25">
      <c r="A340" s="1" t="s">
        <v>1073</v>
      </c>
      <c r="B340" s="1" t="s">
        <v>1074</v>
      </c>
      <c r="C340" s="1">
        <v>46</v>
      </c>
      <c r="D340" s="1" t="s">
        <v>16</v>
      </c>
      <c r="E340" s="1" t="s">
        <v>1075</v>
      </c>
      <c r="F340" s="1" t="s">
        <v>171</v>
      </c>
      <c r="G340" s="1" t="s">
        <v>13</v>
      </c>
      <c r="H340" s="1" t="s">
        <v>33</v>
      </c>
    </row>
    <row r="341" spans="1:8" x14ac:dyDescent="0.25">
      <c r="A341" s="1" t="s">
        <v>1076</v>
      </c>
      <c r="B341" s="1" t="s">
        <v>1077</v>
      </c>
      <c r="C341" s="1">
        <v>52</v>
      </c>
      <c r="D341" s="1" t="s">
        <v>16</v>
      </c>
      <c r="E341" s="1" t="s">
        <v>1078</v>
      </c>
      <c r="F341" s="1" t="s">
        <v>137</v>
      </c>
      <c r="G341" s="1" t="s">
        <v>13</v>
      </c>
      <c r="H341" s="1" t="s">
        <v>19</v>
      </c>
    </row>
    <row r="342" spans="1:8" x14ac:dyDescent="0.25">
      <c r="A342" s="1" t="s">
        <v>1079</v>
      </c>
      <c r="B342" s="1" t="s">
        <v>1080</v>
      </c>
      <c r="C342" s="1">
        <v>27</v>
      </c>
      <c r="D342" s="1" t="s">
        <v>10</v>
      </c>
      <c r="E342" s="1" t="s">
        <v>1081</v>
      </c>
      <c r="F342" s="1" t="s">
        <v>278</v>
      </c>
      <c r="G342" s="1" t="s">
        <v>13</v>
      </c>
      <c r="H342" s="1" t="s">
        <v>28</v>
      </c>
    </row>
    <row r="343" spans="1:8" x14ac:dyDescent="0.25">
      <c r="A343" s="1" t="s">
        <v>1082</v>
      </c>
      <c r="B343" s="1" t="s">
        <v>1083</v>
      </c>
      <c r="C343" s="1">
        <v>56</v>
      </c>
      <c r="D343" s="1" t="s">
        <v>16</v>
      </c>
      <c r="E343" s="1" t="s">
        <v>1084</v>
      </c>
      <c r="F343" s="1" t="s">
        <v>198</v>
      </c>
      <c r="G343" s="1" t="s">
        <v>13</v>
      </c>
      <c r="H343" s="1" t="s">
        <v>28</v>
      </c>
    </row>
    <row r="344" spans="1:8" x14ac:dyDescent="0.25">
      <c r="A344" s="1" t="s">
        <v>1085</v>
      </c>
      <c r="B344" s="1" t="s">
        <v>1086</v>
      </c>
      <c r="C344" s="1">
        <v>30</v>
      </c>
      <c r="D344" s="1" t="s">
        <v>16</v>
      </c>
      <c r="E344" s="1" t="s">
        <v>1087</v>
      </c>
      <c r="F344" s="1" t="s">
        <v>171</v>
      </c>
      <c r="G344" s="1" t="s">
        <v>13</v>
      </c>
      <c r="H344" s="1" t="s">
        <v>28</v>
      </c>
    </row>
    <row r="345" spans="1:8" x14ac:dyDescent="0.25">
      <c r="A345" s="1" t="s">
        <v>1088</v>
      </c>
      <c r="B345" s="1" t="s">
        <v>1089</v>
      </c>
      <c r="C345" s="1">
        <v>38</v>
      </c>
      <c r="D345" s="1" t="s">
        <v>10</v>
      </c>
      <c r="E345" s="1" t="s">
        <v>1090</v>
      </c>
      <c r="F345" s="1" t="s">
        <v>291</v>
      </c>
      <c r="G345" s="1" t="s">
        <v>13</v>
      </c>
      <c r="H345" s="1" t="s">
        <v>28</v>
      </c>
    </row>
    <row r="346" spans="1:8" x14ac:dyDescent="0.25">
      <c r="A346" s="1" t="s">
        <v>1091</v>
      </c>
      <c r="B346" s="1" t="s">
        <v>1092</v>
      </c>
      <c r="C346" s="1">
        <v>39</v>
      </c>
      <c r="D346" s="1" t="s">
        <v>10</v>
      </c>
      <c r="E346" s="1" t="s">
        <v>1093</v>
      </c>
      <c r="F346" s="1" t="s">
        <v>237</v>
      </c>
      <c r="G346" s="1" t="s">
        <v>13</v>
      </c>
      <c r="H346" s="1" t="s">
        <v>50</v>
      </c>
    </row>
    <row r="347" spans="1:8" x14ac:dyDescent="0.25">
      <c r="A347" s="1" t="s">
        <v>1094</v>
      </c>
      <c r="B347" s="1" t="s">
        <v>1095</v>
      </c>
      <c r="C347" s="1">
        <v>33</v>
      </c>
      <c r="D347" s="1" t="s">
        <v>10</v>
      </c>
      <c r="E347" s="1" t="s">
        <v>1096</v>
      </c>
      <c r="F347" s="1" t="s">
        <v>99</v>
      </c>
      <c r="G347" s="1" t="s">
        <v>13</v>
      </c>
      <c r="H347" s="1" t="s">
        <v>28</v>
      </c>
    </row>
    <row r="348" spans="1:8" x14ac:dyDescent="0.25">
      <c r="A348" s="1" t="s">
        <v>1097</v>
      </c>
      <c r="B348" s="1" t="s">
        <v>1098</v>
      </c>
      <c r="C348" s="1">
        <v>58</v>
      </c>
      <c r="D348" s="1" t="s">
        <v>16</v>
      </c>
      <c r="E348" s="1" t="s">
        <v>1099</v>
      </c>
      <c r="F348" s="1" t="s">
        <v>241</v>
      </c>
      <c r="G348" s="1" t="s">
        <v>13</v>
      </c>
      <c r="H348" s="1" t="s">
        <v>19</v>
      </c>
    </row>
    <row r="349" spans="1:8" x14ac:dyDescent="0.25">
      <c r="A349" s="1" t="s">
        <v>1100</v>
      </c>
      <c r="B349" s="1" t="s">
        <v>1101</v>
      </c>
      <c r="C349" s="1">
        <v>39</v>
      </c>
      <c r="D349" s="1" t="s">
        <v>16</v>
      </c>
      <c r="E349" s="1" t="s">
        <v>1102</v>
      </c>
      <c r="F349" s="1" t="s">
        <v>171</v>
      </c>
      <c r="G349" s="1" t="s">
        <v>13</v>
      </c>
      <c r="H349" s="1" t="s">
        <v>50</v>
      </c>
    </row>
    <row r="350" spans="1:8" x14ac:dyDescent="0.25">
      <c r="A350" s="1" t="s">
        <v>1103</v>
      </c>
      <c r="B350" s="1" t="s">
        <v>1104</v>
      </c>
      <c r="C350" s="1">
        <v>55</v>
      </c>
      <c r="D350" s="1" t="s">
        <v>10</v>
      </c>
      <c r="E350" s="1" t="s">
        <v>1105</v>
      </c>
      <c r="F350" s="1" t="s">
        <v>54</v>
      </c>
      <c r="G350" s="1" t="s">
        <v>13</v>
      </c>
      <c r="H350" s="1" t="s">
        <v>33</v>
      </c>
    </row>
    <row r="351" spans="1:8" x14ac:dyDescent="0.25">
      <c r="A351" s="1" t="s">
        <v>1106</v>
      </c>
      <c r="B351" s="1" t="s">
        <v>1107</v>
      </c>
      <c r="C351" s="1">
        <v>31</v>
      </c>
      <c r="D351" s="1" t="s">
        <v>10</v>
      </c>
      <c r="E351" s="1" t="s">
        <v>1108</v>
      </c>
      <c r="F351" s="1" t="s">
        <v>167</v>
      </c>
      <c r="G351" s="1" t="s">
        <v>13</v>
      </c>
      <c r="H351" s="1" t="s">
        <v>28</v>
      </c>
    </row>
    <row r="352" spans="1:8" x14ac:dyDescent="0.25">
      <c r="A352" s="1" t="s">
        <v>1109</v>
      </c>
      <c r="B352" s="1" t="s">
        <v>1110</v>
      </c>
      <c r="C352" s="1">
        <v>26</v>
      </c>
      <c r="D352" s="1" t="s">
        <v>10</v>
      </c>
      <c r="E352" s="1" t="s">
        <v>1111</v>
      </c>
      <c r="F352" s="1" t="s">
        <v>271</v>
      </c>
      <c r="G352" s="1" t="s">
        <v>13</v>
      </c>
      <c r="H352" s="1" t="s">
        <v>33</v>
      </c>
    </row>
    <row r="353" spans="1:8" x14ac:dyDescent="0.25">
      <c r="A353" s="1" t="s">
        <v>1112</v>
      </c>
      <c r="B353" s="1" t="s">
        <v>1113</v>
      </c>
      <c r="C353" s="1">
        <v>25</v>
      </c>
      <c r="D353" s="1" t="s">
        <v>16</v>
      </c>
      <c r="E353" s="1" t="s">
        <v>1114</v>
      </c>
      <c r="F353" s="1" t="s">
        <v>73</v>
      </c>
      <c r="G353" s="1" t="s">
        <v>13</v>
      </c>
      <c r="H353" s="1" t="s">
        <v>28</v>
      </c>
    </row>
    <row r="354" spans="1:8" x14ac:dyDescent="0.25">
      <c r="A354" s="1" t="s">
        <v>1115</v>
      </c>
      <c r="B354" s="1" t="s">
        <v>1116</v>
      </c>
      <c r="C354" s="1">
        <v>52</v>
      </c>
      <c r="D354" s="1" t="s">
        <v>16</v>
      </c>
      <c r="E354" s="1" t="s">
        <v>1117</v>
      </c>
      <c r="F354" s="1" t="s">
        <v>328</v>
      </c>
      <c r="G354" s="1" t="s">
        <v>13</v>
      </c>
      <c r="H354" s="1" t="s">
        <v>33</v>
      </c>
    </row>
    <row r="355" spans="1:8" x14ac:dyDescent="0.25">
      <c r="A355" s="1" t="s">
        <v>1118</v>
      </c>
      <c r="B355" s="1" t="s">
        <v>1119</v>
      </c>
      <c r="C355" s="1">
        <v>56</v>
      </c>
      <c r="D355" s="1" t="s">
        <v>16</v>
      </c>
      <c r="E355" s="1" t="s">
        <v>1120</v>
      </c>
      <c r="F355" s="1" t="s">
        <v>37</v>
      </c>
      <c r="G355" s="1" t="s">
        <v>13</v>
      </c>
      <c r="H355" s="1" t="s">
        <v>19</v>
      </c>
    </row>
    <row r="356" spans="1:8" x14ac:dyDescent="0.25">
      <c r="A356" s="1" t="s">
        <v>1121</v>
      </c>
      <c r="B356" s="1" t="s">
        <v>1122</v>
      </c>
      <c r="C356" s="1">
        <v>38</v>
      </c>
      <c r="D356" s="1" t="s">
        <v>10</v>
      </c>
      <c r="E356" s="1" t="s">
        <v>1123</v>
      </c>
      <c r="F356" s="1" t="s">
        <v>171</v>
      </c>
      <c r="G356" s="1" t="s">
        <v>13</v>
      </c>
      <c r="H356" s="1" t="s">
        <v>33</v>
      </c>
    </row>
    <row r="357" spans="1:8" x14ac:dyDescent="0.25">
      <c r="A357" s="1" t="s">
        <v>1124</v>
      </c>
      <c r="B357" s="1" t="s">
        <v>1125</v>
      </c>
      <c r="C357" s="1">
        <v>20</v>
      </c>
      <c r="D357" s="1" t="s">
        <v>10</v>
      </c>
      <c r="E357" s="1" t="s">
        <v>1126</v>
      </c>
      <c r="F357" s="1" t="s">
        <v>77</v>
      </c>
      <c r="G357" s="1" t="s">
        <v>13</v>
      </c>
      <c r="H357" s="1" t="s">
        <v>50</v>
      </c>
    </row>
    <row r="358" spans="1:8" x14ac:dyDescent="0.25">
      <c r="A358" s="1" t="s">
        <v>1127</v>
      </c>
      <c r="B358" s="1" t="s">
        <v>1128</v>
      </c>
      <c r="C358" s="1">
        <v>54</v>
      </c>
      <c r="D358" s="1" t="s">
        <v>10</v>
      </c>
      <c r="E358" s="1" t="s">
        <v>1129</v>
      </c>
      <c r="F358" s="1" t="s">
        <v>291</v>
      </c>
      <c r="G358" s="1" t="s">
        <v>13</v>
      </c>
      <c r="H358" s="1" t="s">
        <v>28</v>
      </c>
    </row>
    <row r="359" spans="1:8" x14ac:dyDescent="0.25">
      <c r="A359" s="1" t="s">
        <v>1130</v>
      </c>
      <c r="B359" s="1" t="s">
        <v>1131</v>
      </c>
      <c r="C359" s="1">
        <v>41</v>
      </c>
      <c r="D359" s="1" t="s">
        <v>10</v>
      </c>
      <c r="E359" s="1" t="s">
        <v>1132</v>
      </c>
      <c r="F359" s="1" t="s">
        <v>241</v>
      </c>
      <c r="G359" s="1" t="s">
        <v>13</v>
      </c>
      <c r="H359" s="1" t="s">
        <v>50</v>
      </c>
    </row>
    <row r="360" spans="1:8" x14ac:dyDescent="0.25">
      <c r="A360" s="1" t="s">
        <v>1133</v>
      </c>
      <c r="B360" s="1" t="s">
        <v>1134</v>
      </c>
      <c r="C360" s="1">
        <v>60</v>
      </c>
      <c r="D360" s="1" t="s">
        <v>16</v>
      </c>
      <c r="E360" s="1" t="s">
        <v>1135</v>
      </c>
      <c r="F360" s="1" t="s">
        <v>317</v>
      </c>
      <c r="G360" s="1" t="s">
        <v>13</v>
      </c>
      <c r="H360" s="1" t="s">
        <v>50</v>
      </c>
    </row>
    <row r="361" spans="1:8" x14ac:dyDescent="0.25">
      <c r="A361" s="1" t="s">
        <v>1136</v>
      </c>
      <c r="B361" s="1" t="s">
        <v>1137</v>
      </c>
      <c r="C361" s="1">
        <v>32</v>
      </c>
      <c r="D361" s="1" t="s">
        <v>10</v>
      </c>
      <c r="E361" s="1" t="s">
        <v>1138</v>
      </c>
      <c r="F361" s="1" t="s">
        <v>65</v>
      </c>
      <c r="G361" s="1" t="s">
        <v>13</v>
      </c>
      <c r="H361" s="1" t="s">
        <v>33</v>
      </c>
    </row>
    <row r="362" spans="1:8" x14ac:dyDescent="0.25">
      <c r="A362" s="1" t="s">
        <v>1139</v>
      </c>
      <c r="B362" s="1" t="s">
        <v>1140</v>
      </c>
      <c r="C362" s="1">
        <v>34</v>
      </c>
      <c r="D362" s="1" t="s">
        <v>10</v>
      </c>
      <c r="E362" s="1" t="s">
        <v>1141</v>
      </c>
      <c r="F362" s="1" t="s">
        <v>295</v>
      </c>
      <c r="G362" s="1" t="s">
        <v>13</v>
      </c>
      <c r="H362" s="1" t="s">
        <v>19</v>
      </c>
    </row>
    <row r="363" spans="1:8" x14ac:dyDescent="0.25">
      <c r="A363" s="1" t="s">
        <v>1142</v>
      </c>
      <c r="B363" s="1" t="s">
        <v>1143</v>
      </c>
      <c r="C363" s="1">
        <v>64</v>
      </c>
      <c r="D363" s="1" t="s">
        <v>10</v>
      </c>
      <c r="E363" s="1" t="s">
        <v>1144</v>
      </c>
      <c r="F363" s="1" t="s">
        <v>258</v>
      </c>
      <c r="G363" s="1" t="s">
        <v>13</v>
      </c>
      <c r="H363" s="1" t="s">
        <v>19</v>
      </c>
    </row>
    <row r="364" spans="1:8" x14ac:dyDescent="0.25">
      <c r="A364" s="1" t="s">
        <v>1145</v>
      </c>
      <c r="B364" s="1" t="s">
        <v>1146</v>
      </c>
      <c r="C364" s="1">
        <v>60</v>
      </c>
      <c r="D364" s="1" t="s">
        <v>10</v>
      </c>
      <c r="E364" s="1" t="s">
        <v>1147</v>
      </c>
      <c r="F364" s="1" t="s">
        <v>167</v>
      </c>
      <c r="G364" s="1" t="s">
        <v>13</v>
      </c>
      <c r="H364" s="1" t="s">
        <v>50</v>
      </c>
    </row>
    <row r="365" spans="1:8" x14ac:dyDescent="0.25">
      <c r="A365" s="1" t="s">
        <v>1148</v>
      </c>
      <c r="B365" s="1" t="s">
        <v>1149</v>
      </c>
      <c r="C365" s="1">
        <v>23</v>
      </c>
      <c r="D365" s="1" t="s">
        <v>10</v>
      </c>
      <c r="E365" s="1" t="s">
        <v>1150</v>
      </c>
      <c r="F365" s="1" t="s">
        <v>27</v>
      </c>
      <c r="G365" s="1" t="s">
        <v>13</v>
      </c>
      <c r="H365" s="1" t="s">
        <v>28</v>
      </c>
    </row>
    <row r="366" spans="1:8" x14ac:dyDescent="0.25">
      <c r="A366" s="1" t="s">
        <v>1151</v>
      </c>
      <c r="B366" s="1" t="s">
        <v>1152</v>
      </c>
      <c r="C366" s="1">
        <v>58</v>
      </c>
      <c r="D366" s="1" t="s">
        <v>10</v>
      </c>
      <c r="E366" s="1" t="s">
        <v>1153</v>
      </c>
      <c r="F366" s="1" t="s">
        <v>137</v>
      </c>
      <c r="G366" s="1" t="s">
        <v>13</v>
      </c>
      <c r="H366" s="1" t="s">
        <v>28</v>
      </c>
    </row>
    <row r="367" spans="1:8" x14ac:dyDescent="0.25">
      <c r="A367" s="1" t="s">
        <v>1154</v>
      </c>
      <c r="B367" s="1" t="s">
        <v>1155</v>
      </c>
      <c r="C367" s="1">
        <v>63</v>
      </c>
      <c r="D367" s="1" t="s">
        <v>16</v>
      </c>
      <c r="E367" s="1" t="s">
        <v>1156</v>
      </c>
      <c r="F367" s="1" t="s">
        <v>167</v>
      </c>
      <c r="G367" s="1" t="s">
        <v>13</v>
      </c>
      <c r="H367" s="1" t="s">
        <v>19</v>
      </c>
    </row>
    <row r="368" spans="1:8" x14ac:dyDescent="0.25">
      <c r="A368" s="1" t="s">
        <v>1157</v>
      </c>
      <c r="B368" s="1" t="s">
        <v>1158</v>
      </c>
      <c r="C368" s="1">
        <v>40</v>
      </c>
      <c r="D368" s="1" t="s">
        <v>16</v>
      </c>
      <c r="E368" s="1" t="s">
        <v>1159</v>
      </c>
      <c r="F368" s="1" t="s">
        <v>23</v>
      </c>
      <c r="G368" s="1" t="s">
        <v>13</v>
      </c>
      <c r="H368" s="1" t="s">
        <v>19</v>
      </c>
    </row>
    <row r="369" spans="1:8" x14ac:dyDescent="0.25">
      <c r="A369" s="1" t="s">
        <v>1160</v>
      </c>
      <c r="B369" s="1" t="s">
        <v>1161</v>
      </c>
      <c r="C369" s="1">
        <v>51</v>
      </c>
      <c r="D369" s="1" t="s">
        <v>10</v>
      </c>
      <c r="E369" s="1" t="s">
        <v>1162</v>
      </c>
      <c r="F369" s="1" t="s">
        <v>27</v>
      </c>
      <c r="G369" s="1" t="s">
        <v>13</v>
      </c>
      <c r="H369" s="1" t="s">
        <v>28</v>
      </c>
    </row>
    <row r="370" spans="1:8" x14ac:dyDescent="0.25">
      <c r="A370" s="1" t="s">
        <v>1163</v>
      </c>
      <c r="B370" s="1" t="s">
        <v>1164</v>
      </c>
      <c r="C370" s="1">
        <v>34</v>
      </c>
      <c r="D370" s="1" t="s">
        <v>16</v>
      </c>
      <c r="E370" s="1" t="s">
        <v>1165</v>
      </c>
      <c r="F370" s="1" t="s">
        <v>61</v>
      </c>
      <c r="G370" s="1" t="s">
        <v>13</v>
      </c>
      <c r="H370" s="1" t="s">
        <v>19</v>
      </c>
    </row>
    <row r="371" spans="1:8" x14ac:dyDescent="0.25">
      <c r="A371" s="1" t="s">
        <v>1166</v>
      </c>
      <c r="B371" s="1" t="s">
        <v>1167</v>
      </c>
      <c r="C371" s="1">
        <v>20</v>
      </c>
      <c r="D371" s="1" t="s">
        <v>16</v>
      </c>
      <c r="E371" s="1" t="s">
        <v>1168</v>
      </c>
      <c r="F371" s="1" t="s">
        <v>175</v>
      </c>
      <c r="G371" s="1" t="s">
        <v>13</v>
      </c>
      <c r="H371" s="1" t="s">
        <v>19</v>
      </c>
    </row>
    <row r="372" spans="1:8" x14ac:dyDescent="0.25">
      <c r="A372" s="1" t="s">
        <v>1169</v>
      </c>
      <c r="B372" s="1" t="s">
        <v>1170</v>
      </c>
      <c r="C372" s="1">
        <v>45</v>
      </c>
      <c r="D372" s="1" t="s">
        <v>10</v>
      </c>
      <c r="E372" s="1" t="s">
        <v>1171</v>
      </c>
      <c r="F372" s="1" t="s">
        <v>258</v>
      </c>
      <c r="G372" s="1" t="s">
        <v>13</v>
      </c>
      <c r="H372" s="1" t="s">
        <v>33</v>
      </c>
    </row>
    <row r="373" spans="1:8" x14ac:dyDescent="0.25">
      <c r="A373" s="1" t="s">
        <v>1172</v>
      </c>
      <c r="B373" s="1" t="s">
        <v>1173</v>
      </c>
      <c r="C373" s="1">
        <v>21</v>
      </c>
      <c r="D373" s="1" t="s">
        <v>16</v>
      </c>
      <c r="E373" s="1" t="s">
        <v>1174</v>
      </c>
      <c r="F373" s="1" t="s">
        <v>49</v>
      </c>
      <c r="G373" s="1" t="s">
        <v>13</v>
      </c>
      <c r="H373" s="1" t="s">
        <v>19</v>
      </c>
    </row>
    <row r="374" spans="1:8" x14ac:dyDescent="0.25">
      <c r="A374" s="1" t="s">
        <v>1175</v>
      </c>
      <c r="B374" s="1" t="s">
        <v>1176</v>
      </c>
      <c r="C374" s="1">
        <v>28</v>
      </c>
      <c r="D374" s="1" t="s">
        <v>10</v>
      </c>
      <c r="E374" s="1" t="s">
        <v>1177</v>
      </c>
      <c r="F374" s="1" t="s">
        <v>27</v>
      </c>
      <c r="G374" s="1" t="s">
        <v>13</v>
      </c>
      <c r="H374" s="1" t="s">
        <v>28</v>
      </c>
    </row>
    <row r="375" spans="1:8" x14ac:dyDescent="0.25">
      <c r="A375" s="1" t="s">
        <v>1178</v>
      </c>
      <c r="B375" s="1" t="s">
        <v>1179</v>
      </c>
      <c r="C375" s="1">
        <v>37</v>
      </c>
      <c r="D375" s="1" t="s">
        <v>16</v>
      </c>
      <c r="E375" s="1" t="s">
        <v>1180</v>
      </c>
      <c r="F375" s="1" t="s">
        <v>439</v>
      </c>
      <c r="G375" s="1" t="s">
        <v>13</v>
      </c>
      <c r="H375" s="1" t="s">
        <v>50</v>
      </c>
    </row>
    <row r="376" spans="1:8" x14ac:dyDescent="0.25">
      <c r="A376" s="1" t="s">
        <v>1181</v>
      </c>
      <c r="B376" s="1" t="s">
        <v>1182</v>
      </c>
      <c r="C376" s="1">
        <v>60</v>
      </c>
      <c r="D376" s="1" t="s">
        <v>10</v>
      </c>
      <c r="E376" s="1" t="s">
        <v>1183</v>
      </c>
      <c r="F376" s="1" t="s">
        <v>103</v>
      </c>
      <c r="G376" s="1" t="s">
        <v>13</v>
      </c>
      <c r="H376" s="1" t="s">
        <v>19</v>
      </c>
    </row>
    <row r="377" spans="1:8" x14ac:dyDescent="0.25">
      <c r="A377" s="1" t="s">
        <v>1184</v>
      </c>
      <c r="B377" s="1" t="s">
        <v>1185</v>
      </c>
      <c r="C377" s="1">
        <v>26</v>
      </c>
      <c r="D377" s="1" t="s">
        <v>10</v>
      </c>
      <c r="E377" s="1" t="s">
        <v>1186</v>
      </c>
      <c r="F377" s="1" t="s">
        <v>205</v>
      </c>
      <c r="G377" s="1" t="s">
        <v>13</v>
      </c>
      <c r="H377" s="1" t="s">
        <v>19</v>
      </c>
    </row>
    <row r="378" spans="1:8" x14ac:dyDescent="0.25">
      <c r="A378" s="1" t="s">
        <v>1187</v>
      </c>
      <c r="B378" s="1" t="s">
        <v>1188</v>
      </c>
      <c r="C378" s="1">
        <v>30</v>
      </c>
      <c r="D378" s="1" t="s">
        <v>10</v>
      </c>
      <c r="E378" s="1" t="s">
        <v>1189</v>
      </c>
      <c r="F378" s="1" t="s">
        <v>171</v>
      </c>
      <c r="G378" s="1" t="s">
        <v>13</v>
      </c>
      <c r="H378" s="1" t="s">
        <v>28</v>
      </c>
    </row>
    <row r="379" spans="1:8" x14ac:dyDescent="0.25">
      <c r="A379" s="1" t="s">
        <v>1190</v>
      </c>
      <c r="B379" s="1" t="s">
        <v>1191</v>
      </c>
      <c r="C379" s="1">
        <v>39</v>
      </c>
      <c r="D379" s="1" t="s">
        <v>16</v>
      </c>
      <c r="E379" s="1" t="s">
        <v>1192</v>
      </c>
      <c r="F379" s="1" t="s">
        <v>439</v>
      </c>
      <c r="G379" s="1" t="s">
        <v>13</v>
      </c>
      <c r="H379" s="1" t="s">
        <v>50</v>
      </c>
    </row>
    <row r="380" spans="1:8" x14ac:dyDescent="0.25">
      <c r="A380" s="1" t="s">
        <v>1193</v>
      </c>
      <c r="B380" s="1" t="s">
        <v>1194</v>
      </c>
      <c r="C380" s="1">
        <v>44</v>
      </c>
      <c r="D380" s="1" t="s">
        <v>16</v>
      </c>
      <c r="E380" s="1" t="s">
        <v>1195</v>
      </c>
      <c r="F380" s="1" t="s">
        <v>95</v>
      </c>
      <c r="G380" s="1" t="s">
        <v>13</v>
      </c>
      <c r="H380" s="1" t="s">
        <v>28</v>
      </c>
    </row>
    <row r="381" spans="1:8" x14ac:dyDescent="0.25">
      <c r="A381" s="1" t="s">
        <v>1196</v>
      </c>
      <c r="B381" s="1" t="s">
        <v>1197</v>
      </c>
      <c r="C381" s="1">
        <v>34</v>
      </c>
      <c r="D381" s="1" t="s">
        <v>16</v>
      </c>
      <c r="E381" s="1" t="s">
        <v>1198</v>
      </c>
      <c r="F381" s="1" t="s">
        <v>271</v>
      </c>
      <c r="G381" s="1" t="s">
        <v>13</v>
      </c>
      <c r="H381" s="1" t="s">
        <v>50</v>
      </c>
    </row>
    <row r="382" spans="1:8" x14ac:dyDescent="0.25">
      <c r="A382" s="1" t="s">
        <v>1199</v>
      </c>
      <c r="B382" s="1" t="s">
        <v>1200</v>
      </c>
      <c r="C382" s="1">
        <v>23</v>
      </c>
      <c r="D382" s="1" t="s">
        <v>10</v>
      </c>
      <c r="E382" s="1" t="s">
        <v>1201</v>
      </c>
      <c r="F382" s="1" t="s">
        <v>221</v>
      </c>
      <c r="G382" s="1" t="s">
        <v>13</v>
      </c>
      <c r="H382" s="1" t="s">
        <v>50</v>
      </c>
    </row>
    <row r="383" spans="1:8" x14ac:dyDescent="0.25">
      <c r="A383" s="1" t="s">
        <v>1202</v>
      </c>
      <c r="B383" s="1" t="s">
        <v>1203</v>
      </c>
      <c r="C383" s="1">
        <v>50</v>
      </c>
      <c r="D383" s="1" t="s">
        <v>10</v>
      </c>
      <c r="E383" s="1" t="s">
        <v>1204</v>
      </c>
      <c r="F383" s="1" t="s">
        <v>23</v>
      </c>
      <c r="G383" s="1" t="s">
        <v>13</v>
      </c>
      <c r="H383" s="1" t="s">
        <v>33</v>
      </c>
    </row>
    <row r="384" spans="1:8" x14ac:dyDescent="0.25">
      <c r="A384" s="1" t="s">
        <v>1205</v>
      </c>
      <c r="B384" s="1" t="s">
        <v>1206</v>
      </c>
      <c r="C384" s="1">
        <v>20</v>
      </c>
      <c r="D384" s="1" t="s">
        <v>16</v>
      </c>
      <c r="E384" s="1" t="s">
        <v>1207</v>
      </c>
      <c r="F384" s="1" t="s">
        <v>32</v>
      </c>
      <c r="G384" s="1" t="s">
        <v>13</v>
      </c>
      <c r="H384" s="1" t="s">
        <v>50</v>
      </c>
    </row>
    <row r="385" spans="1:8" x14ac:dyDescent="0.25">
      <c r="A385" s="1" t="s">
        <v>1208</v>
      </c>
      <c r="B385" s="1" t="s">
        <v>1209</v>
      </c>
      <c r="C385" s="1">
        <v>27</v>
      </c>
      <c r="D385" s="1" t="s">
        <v>16</v>
      </c>
      <c r="E385" s="1" t="s">
        <v>1210</v>
      </c>
      <c r="F385" s="1" t="s">
        <v>321</v>
      </c>
      <c r="G385" s="1" t="s">
        <v>13</v>
      </c>
      <c r="H385" s="1" t="s">
        <v>33</v>
      </c>
    </row>
    <row r="386" spans="1:8" x14ac:dyDescent="0.25">
      <c r="A386" s="1" t="s">
        <v>1211</v>
      </c>
      <c r="B386" s="1" t="s">
        <v>1212</v>
      </c>
      <c r="C386" s="1">
        <v>52</v>
      </c>
      <c r="D386" s="1" t="s">
        <v>16</v>
      </c>
      <c r="E386" s="1" t="s">
        <v>1213</v>
      </c>
      <c r="F386" s="1" t="s">
        <v>271</v>
      </c>
      <c r="G386" s="1" t="s">
        <v>13</v>
      </c>
      <c r="H386" s="1" t="s">
        <v>28</v>
      </c>
    </row>
    <row r="387" spans="1:8" x14ac:dyDescent="0.25">
      <c r="A387" s="1" t="s">
        <v>1214</v>
      </c>
      <c r="B387" s="1" t="s">
        <v>1215</v>
      </c>
      <c r="C387" s="1">
        <v>60</v>
      </c>
      <c r="D387" s="1" t="s">
        <v>10</v>
      </c>
      <c r="E387" s="1" t="s">
        <v>1216</v>
      </c>
      <c r="F387" s="1" t="s">
        <v>321</v>
      </c>
      <c r="G387" s="1" t="s">
        <v>13</v>
      </c>
      <c r="H387" s="1" t="s">
        <v>50</v>
      </c>
    </row>
    <row r="388" spans="1:8" x14ac:dyDescent="0.25">
      <c r="A388" s="1" t="s">
        <v>1217</v>
      </c>
      <c r="B388" s="1" t="s">
        <v>1218</v>
      </c>
      <c r="C388" s="1">
        <v>18</v>
      </c>
      <c r="D388" s="1" t="s">
        <v>16</v>
      </c>
      <c r="E388" s="1" t="s">
        <v>1219</v>
      </c>
      <c r="F388" s="1" t="s">
        <v>144</v>
      </c>
      <c r="G388" s="1" t="s">
        <v>13</v>
      </c>
      <c r="H388" s="1" t="s">
        <v>28</v>
      </c>
    </row>
    <row r="389" spans="1:8" x14ac:dyDescent="0.25">
      <c r="A389" s="1" t="s">
        <v>1220</v>
      </c>
      <c r="B389" s="1" t="s">
        <v>1221</v>
      </c>
      <c r="C389" s="1">
        <v>28</v>
      </c>
      <c r="D389" s="1" t="s">
        <v>16</v>
      </c>
      <c r="E389" s="1" t="s">
        <v>1222</v>
      </c>
      <c r="F389" s="1" t="s">
        <v>91</v>
      </c>
      <c r="G389" s="1" t="s">
        <v>13</v>
      </c>
      <c r="H389" s="1" t="s">
        <v>33</v>
      </c>
    </row>
    <row r="390" spans="1:8" x14ac:dyDescent="0.25">
      <c r="A390" s="1" t="s">
        <v>1223</v>
      </c>
      <c r="B390" s="1" t="s">
        <v>1224</v>
      </c>
      <c r="C390" s="1">
        <v>53</v>
      </c>
      <c r="D390" s="1" t="s">
        <v>10</v>
      </c>
      <c r="E390" s="1" t="s">
        <v>1225</v>
      </c>
      <c r="F390" s="1" t="s">
        <v>117</v>
      </c>
      <c r="G390" s="1" t="s">
        <v>13</v>
      </c>
      <c r="H390" s="1" t="s">
        <v>19</v>
      </c>
    </row>
    <row r="391" spans="1:8" x14ac:dyDescent="0.25">
      <c r="A391" s="1" t="s">
        <v>1226</v>
      </c>
      <c r="B391" s="1" t="s">
        <v>1227</v>
      </c>
      <c r="C391" s="1">
        <v>50</v>
      </c>
      <c r="D391" s="1" t="s">
        <v>10</v>
      </c>
      <c r="E391" s="1" t="s">
        <v>1228</v>
      </c>
      <c r="F391" s="1" t="s">
        <v>73</v>
      </c>
      <c r="G391" s="1" t="s">
        <v>13</v>
      </c>
      <c r="H391" s="1" t="s">
        <v>19</v>
      </c>
    </row>
    <row r="392" spans="1:8" x14ac:dyDescent="0.25">
      <c r="A392" s="1" t="s">
        <v>1229</v>
      </c>
      <c r="B392" s="1" t="s">
        <v>1230</v>
      </c>
      <c r="C392" s="1">
        <v>56</v>
      </c>
      <c r="D392" s="1" t="s">
        <v>10</v>
      </c>
      <c r="E392" s="1" t="s">
        <v>1231</v>
      </c>
      <c r="F392" s="1" t="s">
        <v>295</v>
      </c>
      <c r="G392" s="1" t="s">
        <v>13</v>
      </c>
      <c r="H392" s="1" t="s">
        <v>33</v>
      </c>
    </row>
    <row r="393" spans="1:8" x14ac:dyDescent="0.25">
      <c r="A393" s="1" t="s">
        <v>1232</v>
      </c>
      <c r="B393" s="1" t="s">
        <v>1233</v>
      </c>
      <c r="C393" s="1">
        <v>40</v>
      </c>
      <c r="D393" s="1" t="s">
        <v>16</v>
      </c>
      <c r="E393" s="1" t="s">
        <v>1234</v>
      </c>
      <c r="F393" s="1" t="s">
        <v>37</v>
      </c>
      <c r="G393" s="1" t="s">
        <v>13</v>
      </c>
      <c r="H393" s="1" t="s">
        <v>28</v>
      </c>
    </row>
    <row r="394" spans="1:8" x14ac:dyDescent="0.25">
      <c r="A394" s="1" t="s">
        <v>1235</v>
      </c>
      <c r="B394" s="1" t="s">
        <v>1236</v>
      </c>
      <c r="C394" s="1">
        <v>46</v>
      </c>
      <c r="D394" s="1" t="s">
        <v>10</v>
      </c>
      <c r="E394" s="1" t="s">
        <v>1237</v>
      </c>
      <c r="F394" s="1" t="s">
        <v>117</v>
      </c>
      <c r="G394" s="1" t="s">
        <v>13</v>
      </c>
      <c r="H394" s="1" t="s">
        <v>50</v>
      </c>
    </row>
    <row r="395" spans="1:8" x14ac:dyDescent="0.25">
      <c r="A395" s="1" t="s">
        <v>1238</v>
      </c>
      <c r="B395" s="1" t="s">
        <v>1239</v>
      </c>
      <c r="C395" s="1">
        <v>46</v>
      </c>
      <c r="D395" s="1" t="s">
        <v>10</v>
      </c>
      <c r="E395" s="1" t="s">
        <v>1240</v>
      </c>
      <c r="F395" s="1" t="s">
        <v>121</v>
      </c>
      <c r="G395" s="1" t="s">
        <v>13</v>
      </c>
      <c r="H395" s="1" t="s">
        <v>28</v>
      </c>
    </row>
    <row r="396" spans="1:8" x14ac:dyDescent="0.25">
      <c r="A396" s="1" t="s">
        <v>1241</v>
      </c>
      <c r="B396" s="1" t="s">
        <v>1242</v>
      </c>
      <c r="C396" s="1">
        <v>43</v>
      </c>
      <c r="D396" s="1" t="s">
        <v>16</v>
      </c>
      <c r="E396" s="1" t="s">
        <v>1243</v>
      </c>
      <c r="F396" s="1" t="s">
        <v>171</v>
      </c>
      <c r="G396" s="1" t="s">
        <v>13</v>
      </c>
      <c r="H396" s="1" t="s">
        <v>28</v>
      </c>
    </row>
    <row r="397" spans="1:8" x14ac:dyDescent="0.25">
      <c r="A397" s="1" t="s">
        <v>1244</v>
      </c>
      <c r="B397" s="1" t="s">
        <v>1245</v>
      </c>
      <c r="C397" s="1">
        <v>50</v>
      </c>
      <c r="D397" s="1" t="s">
        <v>10</v>
      </c>
      <c r="E397" s="1" t="s">
        <v>1246</v>
      </c>
      <c r="F397" s="1" t="s">
        <v>65</v>
      </c>
      <c r="G397" s="1" t="s">
        <v>13</v>
      </c>
      <c r="H397" s="1" t="s">
        <v>50</v>
      </c>
    </row>
    <row r="398" spans="1:8" x14ac:dyDescent="0.25">
      <c r="A398" s="1" t="s">
        <v>1247</v>
      </c>
      <c r="B398" s="1" t="s">
        <v>1248</v>
      </c>
      <c r="C398" s="1">
        <v>25</v>
      </c>
      <c r="D398" s="1" t="s">
        <v>16</v>
      </c>
      <c r="E398" s="1" t="s">
        <v>1249</v>
      </c>
      <c r="F398" s="1" t="s">
        <v>61</v>
      </c>
      <c r="G398" s="1" t="s">
        <v>13</v>
      </c>
      <c r="H398" s="1" t="s">
        <v>33</v>
      </c>
    </row>
    <row r="399" spans="1:8" x14ac:dyDescent="0.25">
      <c r="A399" s="1" t="s">
        <v>1250</v>
      </c>
      <c r="B399" s="1" t="s">
        <v>1251</v>
      </c>
      <c r="C399" s="1">
        <v>62</v>
      </c>
      <c r="D399" s="1" t="s">
        <v>16</v>
      </c>
      <c r="E399" s="1" t="s">
        <v>127</v>
      </c>
      <c r="F399" s="1" t="s">
        <v>65</v>
      </c>
      <c r="G399" s="1" t="s">
        <v>13</v>
      </c>
      <c r="H399" s="1" t="s">
        <v>19</v>
      </c>
    </row>
    <row r="400" spans="1:8" x14ac:dyDescent="0.25">
      <c r="A400" s="1" t="s">
        <v>1252</v>
      </c>
      <c r="B400" s="1" t="s">
        <v>1253</v>
      </c>
      <c r="C400" s="1">
        <v>54</v>
      </c>
      <c r="D400" s="1" t="s">
        <v>10</v>
      </c>
      <c r="E400" s="1" t="s">
        <v>1254</v>
      </c>
      <c r="F400" s="1" t="s">
        <v>49</v>
      </c>
      <c r="G400" s="1" t="s">
        <v>13</v>
      </c>
      <c r="H400" s="1" t="s">
        <v>28</v>
      </c>
    </row>
    <row r="401" spans="1:8" x14ac:dyDescent="0.25">
      <c r="A401" s="1" t="s">
        <v>1255</v>
      </c>
      <c r="B401" s="1" t="s">
        <v>1256</v>
      </c>
      <c r="C401" s="1">
        <v>27</v>
      </c>
      <c r="D401" s="1" t="s">
        <v>10</v>
      </c>
      <c r="E401" s="1" t="s">
        <v>1257</v>
      </c>
      <c r="F401" s="1" t="s">
        <v>439</v>
      </c>
      <c r="G401" s="1" t="s">
        <v>13</v>
      </c>
      <c r="H401" s="1" t="s">
        <v>28</v>
      </c>
    </row>
    <row r="402" spans="1:8" x14ac:dyDescent="0.25">
      <c r="A402" s="1" t="s">
        <v>1258</v>
      </c>
      <c r="B402" s="1" t="s">
        <v>1259</v>
      </c>
      <c r="C402" s="1">
        <v>57</v>
      </c>
      <c r="D402" s="1" t="s">
        <v>16</v>
      </c>
      <c r="E402" s="1" t="s">
        <v>1260</v>
      </c>
      <c r="F402" s="1" t="s">
        <v>99</v>
      </c>
      <c r="G402" s="1" t="s">
        <v>13</v>
      </c>
      <c r="H402" s="1" t="s">
        <v>19</v>
      </c>
    </row>
    <row r="403" spans="1:8" x14ac:dyDescent="0.25">
      <c r="A403" s="1" t="s">
        <v>1261</v>
      </c>
      <c r="B403" s="1" t="s">
        <v>1262</v>
      </c>
      <c r="C403" s="1">
        <v>51</v>
      </c>
      <c r="D403" s="1" t="s">
        <v>16</v>
      </c>
      <c r="E403" s="1" t="s">
        <v>1263</v>
      </c>
      <c r="F403" s="1" t="s">
        <v>188</v>
      </c>
      <c r="G403" s="1" t="s">
        <v>13</v>
      </c>
      <c r="H403" s="1" t="s">
        <v>19</v>
      </c>
    </row>
    <row r="404" spans="1:8" x14ac:dyDescent="0.25">
      <c r="A404" s="1" t="s">
        <v>1264</v>
      </c>
      <c r="B404" s="1" t="s">
        <v>1265</v>
      </c>
      <c r="C404" s="1">
        <v>31</v>
      </c>
      <c r="D404" s="1" t="s">
        <v>10</v>
      </c>
      <c r="E404" s="1" t="s">
        <v>83</v>
      </c>
      <c r="F404" s="1" t="s">
        <v>317</v>
      </c>
      <c r="G404" s="1" t="s">
        <v>13</v>
      </c>
      <c r="H404" s="1" t="s">
        <v>28</v>
      </c>
    </row>
    <row r="405" spans="1:8" x14ac:dyDescent="0.25">
      <c r="A405" s="1" t="s">
        <v>1266</v>
      </c>
      <c r="B405" s="1" t="s">
        <v>1267</v>
      </c>
      <c r="C405" s="1">
        <v>34</v>
      </c>
      <c r="D405" s="1" t="s">
        <v>10</v>
      </c>
      <c r="E405" s="1" t="s">
        <v>1268</v>
      </c>
      <c r="F405" s="1" t="s">
        <v>332</v>
      </c>
      <c r="G405" s="1" t="s">
        <v>13</v>
      </c>
      <c r="H405" s="1" t="s">
        <v>28</v>
      </c>
    </row>
    <row r="406" spans="1:8" x14ac:dyDescent="0.25">
      <c r="A406" s="1" t="s">
        <v>1269</v>
      </c>
      <c r="B406" s="1" t="s">
        <v>1270</v>
      </c>
      <c r="C406" s="1">
        <v>22</v>
      </c>
      <c r="D406" s="1" t="s">
        <v>16</v>
      </c>
      <c r="E406" s="1" t="s">
        <v>1271</v>
      </c>
      <c r="F406" s="1" t="s">
        <v>295</v>
      </c>
      <c r="G406" s="1" t="s">
        <v>13</v>
      </c>
      <c r="H406" s="1" t="s">
        <v>33</v>
      </c>
    </row>
    <row r="407" spans="1:8" x14ac:dyDescent="0.25">
      <c r="A407" s="1" t="s">
        <v>1272</v>
      </c>
      <c r="B407" s="1" t="s">
        <v>1273</v>
      </c>
      <c r="C407" s="1">
        <v>18</v>
      </c>
      <c r="D407" s="1" t="s">
        <v>16</v>
      </c>
      <c r="E407" s="1" t="s">
        <v>1274</v>
      </c>
      <c r="F407" s="1" t="s">
        <v>332</v>
      </c>
      <c r="G407" s="1" t="s">
        <v>13</v>
      </c>
      <c r="H407" s="1" t="s">
        <v>50</v>
      </c>
    </row>
    <row r="408" spans="1:8" x14ac:dyDescent="0.25">
      <c r="A408" s="1" t="s">
        <v>1275</v>
      </c>
      <c r="B408" s="1" t="s">
        <v>1276</v>
      </c>
      <c r="C408" s="1">
        <v>23</v>
      </c>
      <c r="D408" s="1" t="s">
        <v>16</v>
      </c>
      <c r="E408" s="1" t="s">
        <v>1277</v>
      </c>
      <c r="F408" s="1" t="s">
        <v>328</v>
      </c>
      <c r="G408" s="1" t="s">
        <v>13</v>
      </c>
      <c r="H408" s="1" t="s">
        <v>50</v>
      </c>
    </row>
    <row r="409" spans="1:8" x14ac:dyDescent="0.25">
      <c r="A409" s="1" t="s">
        <v>1278</v>
      </c>
      <c r="B409" s="1" t="s">
        <v>1279</v>
      </c>
      <c r="C409" s="1">
        <v>33</v>
      </c>
      <c r="D409" s="1" t="s">
        <v>10</v>
      </c>
      <c r="E409" s="1" t="s">
        <v>1280</v>
      </c>
      <c r="F409" s="1" t="s">
        <v>144</v>
      </c>
      <c r="G409" s="1" t="s">
        <v>13</v>
      </c>
      <c r="H409" s="1" t="s">
        <v>50</v>
      </c>
    </row>
    <row r="410" spans="1:8" x14ac:dyDescent="0.25">
      <c r="A410" s="1" t="s">
        <v>1281</v>
      </c>
      <c r="B410" s="1" t="s">
        <v>1282</v>
      </c>
      <c r="C410" s="1">
        <v>36</v>
      </c>
      <c r="D410" s="1" t="s">
        <v>10</v>
      </c>
      <c r="E410" s="1" t="s">
        <v>1283</v>
      </c>
      <c r="F410" s="1" t="s">
        <v>91</v>
      </c>
      <c r="G410" s="1" t="s">
        <v>13</v>
      </c>
      <c r="H410" s="1" t="s">
        <v>50</v>
      </c>
    </row>
    <row r="411" spans="1:8" x14ac:dyDescent="0.25">
      <c r="A411" s="1" t="s">
        <v>1284</v>
      </c>
      <c r="B411" s="1" t="s">
        <v>1285</v>
      </c>
      <c r="C411" s="1">
        <v>55</v>
      </c>
      <c r="D411" s="1" t="s">
        <v>10</v>
      </c>
      <c r="E411" s="1" t="s">
        <v>1286</v>
      </c>
      <c r="F411" s="1" t="s">
        <v>856</v>
      </c>
      <c r="G411" s="1" t="s">
        <v>13</v>
      </c>
      <c r="H411" s="1" t="s">
        <v>50</v>
      </c>
    </row>
    <row r="412" spans="1:8" x14ac:dyDescent="0.25">
      <c r="A412" s="1" t="s">
        <v>1287</v>
      </c>
      <c r="B412" s="1" t="s">
        <v>1288</v>
      </c>
      <c r="C412" s="1">
        <v>48</v>
      </c>
      <c r="D412" s="1" t="s">
        <v>16</v>
      </c>
      <c r="E412" s="1" t="s">
        <v>1289</v>
      </c>
      <c r="F412" s="1" t="s">
        <v>91</v>
      </c>
      <c r="G412" s="1" t="s">
        <v>13</v>
      </c>
      <c r="H412" s="1" t="s">
        <v>28</v>
      </c>
    </row>
    <row r="413" spans="1:8" x14ac:dyDescent="0.25">
      <c r="A413" s="1" t="s">
        <v>1290</v>
      </c>
      <c r="B413" s="1" t="s">
        <v>1291</v>
      </c>
      <c r="C413" s="1">
        <v>63</v>
      </c>
      <c r="D413" s="1" t="s">
        <v>10</v>
      </c>
      <c r="E413" s="1" t="s">
        <v>1292</v>
      </c>
      <c r="F413" s="1" t="s">
        <v>27</v>
      </c>
      <c r="G413" s="1" t="s">
        <v>13</v>
      </c>
      <c r="H413" s="1" t="s">
        <v>33</v>
      </c>
    </row>
    <row r="414" spans="1:8" x14ac:dyDescent="0.25">
      <c r="A414" s="1" t="s">
        <v>1293</v>
      </c>
      <c r="B414" s="1" t="s">
        <v>1294</v>
      </c>
      <c r="C414" s="1">
        <v>23</v>
      </c>
      <c r="D414" s="1" t="s">
        <v>16</v>
      </c>
      <c r="E414" s="1" t="s">
        <v>208</v>
      </c>
      <c r="F414" s="1" t="s">
        <v>160</v>
      </c>
      <c r="G414" s="1" t="s">
        <v>13</v>
      </c>
      <c r="H414" s="1" t="s">
        <v>50</v>
      </c>
    </row>
    <row r="415" spans="1:8" x14ac:dyDescent="0.25">
      <c r="A415" s="1" t="s">
        <v>1295</v>
      </c>
      <c r="B415" s="1" t="s">
        <v>1296</v>
      </c>
      <c r="C415" s="1">
        <v>59</v>
      </c>
      <c r="D415" s="1" t="s">
        <v>16</v>
      </c>
      <c r="E415" s="1" t="s">
        <v>1297</v>
      </c>
      <c r="F415" s="1" t="s">
        <v>110</v>
      </c>
      <c r="G415" s="1" t="s">
        <v>13</v>
      </c>
      <c r="H415" s="1" t="s">
        <v>28</v>
      </c>
    </row>
    <row r="416" spans="1:8" x14ac:dyDescent="0.25">
      <c r="A416" s="1" t="s">
        <v>1298</v>
      </c>
      <c r="B416" s="1" t="s">
        <v>1299</v>
      </c>
      <c r="C416" s="1">
        <v>35</v>
      </c>
      <c r="D416" s="1" t="s">
        <v>16</v>
      </c>
      <c r="E416" s="1" t="s">
        <v>1300</v>
      </c>
      <c r="F416" s="1" t="s">
        <v>117</v>
      </c>
      <c r="G416" s="1" t="s">
        <v>13</v>
      </c>
      <c r="H416" s="1" t="s">
        <v>50</v>
      </c>
    </row>
    <row r="417" spans="1:8" x14ac:dyDescent="0.25">
      <c r="A417" s="1" t="s">
        <v>1301</v>
      </c>
      <c r="B417" s="1" t="s">
        <v>1302</v>
      </c>
      <c r="C417" s="1">
        <v>26</v>
      </c>
      <c r="D417" s="1" t="s">
        <v>16</v>
      </c>
      <c r="E417" s="1" t="s">
        <v>1303</v>
      </c>
      <c r="F417" s="1" t="s">
        <v>167</v>
      </c>
      <c r="G417" s="1" t="s">
        <v>13</v>
      </c>
      <c r="H417" s="1" t="s">
        <v>33</v>
      </c>
    </row>
    <row r="418" spans="1:8" x14ac:dyDescent="0.25">
      <c r="A418" s="1" t="s">
        <v>1304</v>
      </c>
      <c r="B418" s="1" t="s">
        <v>1305</v>
      </c>
      <c r="C418" s="1">
        <v>46</v>
      </c>
      <c r="D418" s="1" t="s">
        <v>10</v>
      </c>
      <c r="E418" s="1" t="s">
        <v>1306</v>
      </c>
      <c r="F418" s="1" t="s">
        <v>328</v>
      </c>
      <c r="G418" s="1" t="s">
        <v>13</v>
      </c>
      <c r="H418" s="1" t="s">
        <v>19</v>
      </c>
    </row>
    <row r="419" spans="1:8" x14ac:dyDescent="0.25">
      <c r="A419" s="1" t="s">
        <v>1307</v>
      </c>
      <c r="B419" s="1" t="s">
        <v>1308</v>
      </c>
      <c r="C419" s="1">
        <v>64</v>
      </c>
      <c r="D419" s="1" t="s">
        <v>16</v>
      </c>
      <c r="E419" s="1" t="s">
        <v>1309</v>
      </c>
      <c r="F419" s="1" t="s">
        <v>12</v>
      </c>
      <c r="G419" s="1" t="s">
        <v>13</v>
      </c>
      <c r="H419" s="1" t="s">
        <v>28</v>
      </c>
    </row>
    <row r="420" spans="1:8" x14ac:dyDescent="0.25">
      <c r="A420" s="1" t="s">
        <v>1310</v>
      </c>
      <c r="B420" s="1" t="s">
        <v>1311</v>
      </c>
      <c r="C420" s="1">
        <v>60</v>
      </c>
      <c r="D420" s="1" t="s">
        <v>16</v>
      </c>
      <c r="E420" s="1" t="s">
        <v>1312</v>
      </c>
      <c r="F420" s="1" t="s">
        <v>49</v>
      </c>
      <c r="G420" s="1" t="s">
        <v>13</v>
      </c>
      <c r="H420" s="1" t="s">
        <v>33</v>
      </c>
    </row>
    <row r="421" spans="1:8" x14ac:dyDescent="0.25">
      <c r="A421" s="1" t="s">
        <v>1313</v>
      </c>
      <c r="B421" s="1" t="s">
        <v>1314</v>
      </c>
      <c r="C421" s="1">
        <v>33</v>
      </c>
      <c r="D421" s="1" t="s">
        <v>10</v>
      </c>
      <c r="E421" s="1" t="s">
        <v>1315</v>
      </c>
      <c r="F421" s="1" t="s">
        <v>317</v>
      </c>
      <c r="G421" s="1" t="s">
        <v>13</v>
      </c>
      <c r="H421" s="1" t="s">
        <v>50</v>
      </c>
    </row>
    <row r="422" spans="1:8" x14ac:dyDescent="0.25">
      <c r="A422" s="1" t="s">
        <v>1316</v>
      </c>
      <c r="B422" s="1" t="s">
        <v>1317</v>
      </c>
      <c r="C422" s="1">
        <v>60</v>
      </c>
      <c r="D422" s="1" t="s">
        <v>10</v>
      </c>
      <c r="E422" s="1" t="s">
        <v>1318</v>
      </c>
      <c r="F422" s="1" t="s">
        <v>12</v>
      </c>
      <c r="G422" s="1" t="s">
        <v>13</v>
      </c>
      <c r="H422" s="1" t="s">
        <v>28</v>
      </c>
    </row>
    <row r="423" spans="1:8" x14ac:dyDescent="0.25">
      <c r="A423" s="1" t="s">
        <v>1319</v>
      </c>
      <c r="B423" s="1" t="s">
        <v>1320</v>
      </c>
      <c r="C423" s="1">
        <v>45</v>
      </c>
      <c r="D423" s="1" t="s">
        <v>16</v>
      </c>
      <c r="E423" s="1" t="s">
        <v>1321</v>
      </c>
      <c r="F423" s="1" t="s">
        <v>77</v>
      </c>
      <c r="G423" s="1" t="s">
        <v>13</v>
      </c>
      <c r="H423" s="1" t="s">
        <v>19</v>
      </c>
    </row>
    <row r="424" spans="1:8" x14ac:dyDescent="0.25">
      <c r="A424" s="1" t="s">
        <v>1322</v>
      </c>
      <c r="B424" s="1" t="s">
        <v>1323</v>
      </c>
      <c r="C424" s="1">
        <v>42</v>
      </c>
      <c r="D424" s="1" t="s">
        <v>16</v>
      </c>
      <c r="E424" s="1" t="s">
        <v>1324</v>
      </c>
      <c r="F424" s="1" t="s">
        <v>65</v>
      </c>
      <c r="G424" s="1" t="s">
        <v>13</v>
      </c>
      <c r="H424" s="1" t="s">
        <v>19</v>
      </c>
    </row>
    <row r="425" spans="1:8" x14ac:dyDescent="0.25">
      <c r="A425" s="1" t="s">
        <v>1325</v>
      </c>
      <c r="B425" s="1" t="s">
        <v>1326</v>
      </c>
      <c r="C425" s="1">
        <v>35</v>
      </c>
      <c r="D425" s="1" t="s">
        <v>10</v>
      </c>
      <c r="E425" s="1" t="s">
        <v>1327</v>
      </c>
      <c r="F425" s="1" t="s">
        <v>65</v>
      </c>
      <c r="G425" s="1" t="s">
        <v>13</v>
      </c>
      <c r="H425" s="1" t="s">
        <v>33</v>
      </c>
    </row>
    <row r="426" spans="1:8" x14ac:dyDescent="0.25">
      <c r="A426" s="1" t="s">
        <v>1328</v>
      </c>
      <c r="B426" s="1" t="s">
        <v>1329</v>
      </c>
      <c r="C426" s="1">
        <v>53</v>
      </c>
      <c r="D426" s="1" t="s">
        <v>10</v>
      </c>
      <c r="E426" s="1" t="s">
        <v>1330</v>
      </c>
      <c r="F426" s="1" t="s">
        <v>12</v>
      </c>
      <c r="G426" s="1" t="s">
        <v>13</v>
      </c>
      <c r="H426" s="1" t="s">
        <v>28</v>
      </c>
    </row>
    <row r="427" spans="1:8" x14ac:dyDescent="0.25">
      <c r="A427" s="1" t="s">
        <v>1331</v>
      </c>
      <c r="B427" s="1" t="s">
        <v>1332</v>
      </c>
      <c r="C427" s="1">
        <v>40</v>
      </c>
      <c r="D427" s="1" t="s">
        <v>10</v>
      </c>
      <c r="E427" s="1" t="s">
        <v>1333</v>
      </c>
      <c r="F427" s="1" t="s">
        <v>121</v>
      </c>
      <c r="G427" s="1" t="s">
        <v>13</v>
      </c>
      <c r="H427" s="1" t="s">
        <v>28</v>
      </c>
    </row>
    <row r="428" spans="1:8" x14ac:dyDescent="0.25">
      <c r="A428" s="1" t="s">
        <v>1334</v>
      </c>
      <c r="B428" s="1" t="s">
        <v>1335</v>
      </c>
      <c r="C428" s="1">
        <v>28</v>
      </c>
      <c r="D428" s="1" t="s">
        <v>10</v>
      </c>
      <c r="E428" s="1" t="s">
        <v>1336</v>
      </c>
      <c r="F428" s="1" t="s">
        <v>12</v>
      </c>
      <c r="G428" s="1" t="s">
        <v>13</v>
      </c>
      <c r="H428" s="1" t="s">
        <v>19</v>
      </c>
    </row>
    <row r="429" spans="1:8" x14ac:dyDescent="0.25">
      <c r="A429" s="1" t="s">
        <v>1337</v>
      </c>
      <c r="B429" s="1" t="s">
        <v>1338</v>
      </c>
      <c r="C429" s="1">
        <v>18</v>
      </c>
      <c r="D429" s="1" t="s">
        <v>16</v>
      </c>
      <c r="E429" s="1" t="s">
        <v>1339</v>
      </c>
      <c r="F429" s="1" t="s">
        <v>439</v>
      </c>
      <c r="G429" s="1" t="s">
        <v>13</v>
      </c>
      <c r="H429" s="1" t="s">
        <v>50</v>
      </c>
    </row>
    <row r="430" spans="1:8" x14ac:dyDescent="0.25">
      <c r="A430" s="1" t="s">
        <v>1340</v>
      </c>
      <c r="B430" s="1" t="s">
        <v>1341</v>
      </c>
      <c r="C430" s="1">
        <v>27</v>
      </c>
      <c r="D430" s="1" t="s">
        <v>16</v>
      </c>
      <c r="E430" s="1" t="s">
        <v>1342</v>
      </c>
      <c r="F430" s="1" t="s">
        <v>332</v>
      </c>
      <c r="G430" s="1" t="s">
        <v>13</v>
      </c>
      <c r="H430" s="1" t="s">
        <v>28</v>
      </c>
    </row>
    <row r="431" spans="1:8" x14ac:dyDescent="0.25">
      <c r="A431" s="1" t="s">
        <v>1343</v>
      </c>
      <c r="B431" s="1" t="s">
        <v>1344</v>
      </c>
      <c r="C431" s="1">
        <v>43</v>
      </c>
      <c r="D431" s="1" t="s">
        <v>10</v>
      </c>
      <c r="E431" s="1" t="s">
        <v>1345</v>
      </c>
      <c r="F431" s="1" t="s">
        <v>110</v>
      </c>
      <c r="G431" s="1" t="s">
        <v>13</v>
      </c>
      <c r="H431" s="1" t="s">
        <v>19</v>
      </c>
    </row>
    <row r="432" spans="1:8" x14ac:dyDescent="0.25">
      <c r="A432" s="1" t="s">
        <v>1346</v>
      </c>
      <c r="B432" s="1" t="s">
        <v>1347</v>
      </c>
      <c r="C432" s="1">
        <v>36</v>
      </c>
      <c r="D432" s="1" t="s">
        <v>16</v>
      </c>
      <c r="E432" s="1" t="s">
        <v>1348</v>
      </c>
      <c r="F432" s="1" t="s">
        <v>91</v>
      </c>
      <c r="G432" s="1" t="s">
        <v>13</v>
      </c>
      <c r="H432" s="1" t="s">
        <v>50</v>
      </c>
    </row>
    <row r="433" spans="1:8" x14ac:dyDescent="0.25">
      <c r="A433" s="1" t="s">
        <v>1349</v>
      </c>
      <c r="B433" s="1" t="s">
        <v>1350</v>
      </c>
      <c r="C433" s="1">
        <v>27</v>
      </c>
      <c r="D433" s="1" t="s">
        <v>10</v>
      </c>
      <c r="E433" s="1" t="s">
        <v>1351</v>
      </c>
      <c r="F433" s="1" t="s">
        <v>32</v>
      </c>
      <c r="G433" s="1" t="s">
        <v>13</v>
      </c>
      <c r="H433" s="1" t="s">
        <v>19</v>
      </c>
    </row>
    <row r="434" spans="1:8" x14ac:dyDescent="0.25">
      <c r="A434" s="1" t="s">
        <v>1352</v>
      </c>
      <c r="B434" s="1" t="s">
        <v>1353</v>
      </c>
      <c r="C434" s="1">
        <v>37</v>
      </c>
      <c r="D434" s="1" t="s">
        <v>10</v>
      </c>
      <c r="E434" s="1" t="s">
        <v>1354</v>
      </c>
      <c r="F434" s="1" t="s">
        <v>91</v>
      </c>
      <c r="G434" s="1" t="s">
        <v>13</v>
      </c>
      <c r="H434" s="1" t="s">
        <v>28</v>
      </c>
    </row>
    <row r="435" spans="1:8" x14ac:dyDescent="0.25">
      <c r="A435" s="1" t="s">
        <v>1355</v>
      </c>
      <c r="B435" s="1" t="s">
        <v>1356</v>
      </c>
      <c r="C435" s="1">
        <v>51</v>
      </c>
      <c r="D435" s="1" t="s">
        <v>16</v>
      </c>
      <c r="E435" s="1" t="s">
        <v>1357</v>
      </c>
      <c r="F435" s="1" t="s">
        <v>61</v>
      </c>
      <c r="G435" s="1" t="s">
        <v>13</v>
      </c>
      <c r="H435" s="1" t="s">
        <v>33</v>
      </c>
    </row>
    <row r="436" spans="1:8" x14ac:dyDescent="0.25">
      <c r="A436" s="1" t="s">
        <v>1358</v>
      </c>
      <c r="B436" s="1" t="s">
        <v>1359</v>
      </c>
      <c r="C436" s="1">
        <v>48</v>
      </c>
      <c r="D436" s="1" t="s">
        <v>16</v>
      </c>
      <c r="E436" s="1" t="s">
        <v>1360</v>
      </c>
      <c r="F436" s="1" t="s">
        <v>258</v>
      </c>
      <c r="G436" s="1" t="s">
        <v>13</v>
      </c>
      <c r="H436" s="1" t="s">
        <v>50</v>
      </c>
    </row>
    <row r="437" spans="1:8" x14ac:dyDescent="0.25">
      <c r="A437" s="1" t="s">
        <v>1361</v>
      </c>
      <c r="B437" s="1" t="s">
        <v>1362</v>
      </c>
      <c r="C437" s="1">
        <v>37</v>
      </c>
      <c r="D437" s="1" t="s">
        <v>16</v>
      </c>
      <c r="E437" s="1" t="s">
        <v>1363</v>
      </c>
      <c r="F437" s="1" t="s">
        <v>110</v>
      </c>
      <c r="G437" s="1" t="s">
        <v>13</v>
      </c>
      <c r="H437" s="1" t="s">
        <v>33</v>
      </c>
    </row>
    <row r="438" spans="1:8" x14ac:dyDescent="0.25">
      <c r="A438" s="1" t="s">
        <v>1364</v>
      </c>
      <c r="B438" s="1" t="s">
        <v>1365</v>
      </c>
      <c r="C438" s="1">
        <v>61</v>
      </c>
      <c r="D438" s="1" t="s">
        <v>10</v>
      </c>
      <c r="E438" s="1" t="s">
        <v>1366</v>
      </c>
      <c r="F438" s="1" t="s">
        <v>41</v>
      </c>
      <c r="G438" s="1" t="s">
        <v>13</v>
      </c>
      <c r="H438" s="1" t="s">
        <v>50</v>
      </c>
    </row>
    <row r="439" spans="1:8" x14ac:dyDescent="0.25">
      <c r="A439" s="1" t="s">
        <v>1367</v>
      </c>
      <c r="B439" s="1" t="s">
        <v>1368</v>
      </c>
      <c r="C439" s="1">
        <v>47</v>
      </c>
      <c r="D439" s="1" t="s">
        <v>16</v>
      </c>
      <c r="E439" s="1" t="s">
        <v>605</v>
      </c>
      <c r="F439" s="1" t="s">
        <v>49</v>
      </c>
      <c r="G439" s="1" t="s">
        <v>13</v>
      </c>
      <c r="H439" s="1" t="s">
        <v>19</v>
      </c>
    </row>
    <row r="440" spans="1:8" x14ac:dyDescent="0.25">
      <c r="A440" s="1" t="s">
        <v>1369</v>
      </c>
      <c r="B440" s="1" t="s">
        <v>1370</v>
      </c>
      <c r="C440" s="1">
        <v>59</v>
      </c>
      <c r="D440" s="1" t="s">
        <v>16</v>
      </c>
      <c r="E440" s="1" t="s">
        <v>1371</v>
      </c>
      <c r="F440" s="1" t="s">
        <v>241</v>
      </c>
      <c r="G440" s="1" t="s">
        <v>13</v>
      </c>
      <c r="H440" s="1" t="s">
        <v>19</v>
      </c>
    </row>
    <row r="441" spans="1:8" x14ac:dyDescent="0.25">
      <c r="A441" s="1" t="s">
        <v>1372</v>
      </c>
      <c r="B441" s="1" t="s">
        <v>1373</v>
      </c>
      <c r="C441" s="1">
        <v>53</v>
      </c>
      <c r="D441" s="1" t="s">
        <v>10</v>
      </c>
      <c r="E441" s="1" t="s">
        <v>942</v>
      </c>
      <c r="F441" s="1" t="s">
        <v>160</v>
      </c>
      <c r="G441" s="1" t="s">
        <v>13</v>
      </c>
      <c r="H441" s="1" t="s">
        <v>33</v>
      </c>
    </row>
    <row r="442" spans="1:8" x14ac:dyDescent="0.25">
      <c r="A442" s="1" t="s">
        <v>1374</v>
      </c>
      <c r="B442" s="1" t="s">
        <v>1375</v>
      </c>
      <c r="C442" s="1">
        <v>60</v>
      </c>
      <c r="D442" s="1" t="s">
        <v>10</v>
      </c>
      <c r="E442" s="1" t="s">
        <v>1376</v>
      </c>
      <c r="F442" s="1" t="s">
        <v>18</v>
      </c>
      <c r="G442" s="1" t="s">
        <v>13</v>
      </c>
      <c r="H442" s="1" t="s">
        <v>33</v>
      </c>
    </row>
    <row r="443" spans="1:8" x14ac:dyDescent="0.25">
      <c r="A443" s="1" t="s">
        <v>1377</v>
      </c>
      <c r="B443" s="1" t="s">
        <v>1378</v>
      </c>
      <c r="C443" s="1">
        <v>31</v>
      </c>
      <c r="D443" s="1" t="s">
        <v>10</v>
      </c>
      <c r="E443" s="1" t="s">
        <v>1379</v>
      </c>
      <c r="F443" s="1" t="s">
        <v>328</v>
      </c>
      <c r="G443" s="1" t="s">
        <v>13</v>
      </c>
      <c r="H443" s="1" t="s">
        <v>33</v>
      </c>
    </row>
    <row r="444" spans="1:8" x14ac:dyDescent="0.25">
      <c r="A444" s="1" t="s">
        <v>1380</v>
      </c>
      <c r="B444" s="1" t="s">
        <v>1381</v>
      </c>
      <c r="C444" s="1">
        <v>42</v>
      </c>
      <c r="D444" s="1" t="s">
        <v>16</v>
      </c>
      <c r="E444" s="1" t="s">
        <v>1382</v>
      </c>
      <c r="F444" s="1" t="s">
        <v>37</v>
      </c>
      <c r="G444" s="1" t="s">
        <v>13</v>
      </c>
      <c r="H444" s="1" t="s">
        <v>28</v>
      </c>
    </row>
    <row r="445" spans="1:8" x14ac:dyDescent="0.25">
      <c r="A445" s="1" t="s">
        <v>1383</v>
      </c>
      <c r="B445" s="1" t="s">
        <v>1384</v>
      </c>
      <c r="C445" s="1">
        <v>51</v>
      </c>
      <c r="D445" s="1" t="s">
        <v>10</v>
      </c>
      <c r="E445" s="1" t="s">
        <v>1385</v>
      </c>
      <c r="F445" s="1" t="s">
        <v>363</v>
      </c>
      <c r="G445" s="1" t="s">
        <v>13</v>
      </c>
      <c r="H445" s="1" t="s">
        <v>33</v>
      </c>
    </row>
    <row r="446" spans="1:8" x14ac:dyDescent="0.25">
      <c r="A446" s="1" t="s">
        <v>1386</v>
      </c>
      <c r="B446" s="1" t="s">
        <v>1387</v>
      </c>
      <c r="C446" s="1">
        <v>19</v>
      </c>
      <c r="D446" s="1" t="s">
        <v>10</v>
      </c>
      <c r="E446" s="1" t="s">
        <v>1388</v>
      </c>
      <c r="F446" s="1" t="s">
        <v>856</v>
      </c>
      <c r="G446" s="1" t="s">
        <v>13</v>
      </c>
      <c r="H446" s="1" t="s">
        <v>50</v>
      </c>
    </row>
    <row r="447" spans="1:8" x14ac:dyDescent="0.25">
      <c r="A447" s="1" t="s">
        <v>1389</v>
      </c>
      <c r="B447" s="1" t="s">
        <v>1390</v>
      </c>
      <c r="C447" s="1">
        <v>41</v>
      </c>
      <c r="D447" s="1" t="s">
        <v>16</v>
      </c>
      <c r="E447" s="1" t="s">
        <v>1391</v>
      </c>
      <c r="F447" s="1" t="s">
        <v>291</v>
      </c>
      <c r="G447" s="1" t="s">
        <v>13</v>
      </c>
      <c r="H447" s="1" t="s">
        <v>19</v>
      </c>
    </row>
    <row r="448" spans="1:8" x14ac:dyDescent="0.25">
      <c r="A448" s="1" t="s">
        <v>1392</v>
      </c>
      <c r="B448" s="1" t="s">
        <v>1393</v>
      </c>
      <c r="C448" s="1">
        <v>35</v>
      </c>
      <c r="D448" s="1" t="s">
        <v>10</v>
      </c>
      <c r="E448" s="1" t="s">
        <v>1394</v>
      </c>
      <c r="F448" s="1" t="s">
        <v>99</v>
      </c>
      <c r="G448" s="1" t="s">
        <v>13</v>
      </c>
      <c r="H448" s="1" t="s">
        <v>33</v>
      </c>
    </row>
    <row r="449" spans="1:8" x14ac:dyDescent="0.25">
      <c r="A449" s="1" t="s">
        <v>1395</v>
      </c>
      <c r="B449" s="1" t="s">
        <v>1396</v>
      </c>
      <c r="C449" s="1">
        <v>45</v>
      </c>
      <c r="D449" s="1" t="s">
        <v>10</v>
      </c>
      <c r="E449" s="1" t="s">
        <v>1397</v>
      </c>
      <c r="F449" s="1" t="s">
        <v>12</v>
      </c>
      <c r="G449" s="1" t="s">
        <v>13</v>
      </c>
      <c r="H449" s="1" t="s">
        <v>50</v>
      </c>
    </row>
    <row r="450" spans="1:8" x14ac:dyDescent="0.25">
      <c r="A450" s="1" t="s">
        <v>1398</v>
      </c>
      <c r="B450" s="1" t="s">
        <v>1399</v>
      </c>
      <c r="C450" s="1">
        <v>64</v>
      </c>
      <c r="D450" s="1" t="s">
        <v>16</v>
      </c>
      <c r="E450" s="1" t="s">
        <v>1400</v>
      </c>
      <c r="F450" s="1" t="s">
        <v>856</v>
      </c>
      <c r="G450" s="1" t="s">
        <v>13</v>
      </c>
      <c r="H450" s="1" t="s">
        <v>28</v>
      </c>
    </row>
    <row r="451" spans="1:8" x14ac:dyDescent="0.25">
      <c r="A451" s="1" t="s">
        <v>1401</v>
      </c>
      <c r="B451" s="1" t="s">
        <v>1402</v>
      </c>
      <c r="C451" s="1">
        <v>29</v>
      </c>
      <c r="D451" s="1" t="s">
        <v>10</v>
      </c>
      <c r="E451" s="1" t="s">
        <v>1403</v>
      </c>
      <c r="F451" s="1" t="s">
        <v>27</v>
      </c>
      <c r="G451" s="1" t="s">
        <v>13</v>
      </c>
      <c r="H451" s="1" t="s">
        <v>28</v>
      </c>
    </row>
    <row r="452" spans="1:8" x14ac:dyDescent="0.25">
      <c r="A452" s="1" t="s">
        <v>1404</v>
      </c>
      <c r="B452" s="1" t="s">
        <v>1405</v>
      </c>
      <c r="C452" s="1">
        <v>59</v>
      </c>
      <c r="D452" s="1" t="s">
        <v>10</v>
      </c>
      <c r="E452" s="1" t="s">
        <v>1406</v>
      </c>
      <c r="F452" s="1" t="s">
        <v>73</v>
      </c>
      <c r="G452" s="1" t="s">
        <v>13</v>
      </c>
      <c r="H452" s="1" t="s">
        <v>28</v>
      </c>
    </row>
    <row r="453" spans="1:8" x14ac:dyDescent="0.25">
      <c r="A453" s="1" t="s">
        <v>1407</v>
      </c>
      <c r="B453" s="1" t="s">
        <v>1408</v>
      </c>
      <c r="C453" s="1">
        <v>46</v>
      </c>
      <c r="D453" s="1" t="s">
        <v>10</v>
      </c>
      <c r="E453" s="1" t="s">
        <v>571</v>
      </c>
      <c r="F453" s="1" t="s">
        <v>237</v>
      </c>
      <c r="G453" s="1" t="s">
        <v>13</v>
      </c>
      <c r="H453" s="1" t="s">
        <v>50</v>
      </c>
    </row>
    <row r="454" spans="1:8" x14ac:dyDescent="0.25">
      <c r="A454" s="1" t="s">
        <v>1409</v>
      </c>
      <c r="B454" s="1" t="s">
        <v>1410</v>
      </c>
      <c r="C454" s="1">
        <v>60</v>
      </c>
      <c r="D454" s="1" t="s">
        <v>16</v>
      </c>
      <c r="E454" s="1" t="s">
        <v>1411</v>
      </c>
      <c r="F454" s="1" t="s">
        <v>317</v>
      </c>
      <c r="G454" s="1" t="s">
        <v>13</v>
      </c>
      <c r="H454" s="1" t="s">
        <v>28</v>
      </c>
    </row>
    <row r="455" spans="1:8" x14ac:dyDescent="0.25">
      <c r="A455" s="1" t="s">
        <v>1412</v>
      </c>
      <c r="B455" s="1" t="s">
        <v>1413</v>
      </c>
      <c r="C455" s="1">
        <v>62</v>
      </c>
      <c r="D455" s="1" t="s">
        <v>16</v>
      </c>
      <c r="E455" s="1" t="s">
        <v>1414</v>
      </c>
      <c r="F455" s="1" t="s">
        <v>103</v>
      </c>
      <c r="G455" s="1" t="s">
        <v>13</v>
      </c>
      <c r="H455" s="1" t="s">
        <v>19</v>
      </c>
    </row>
    <row r="456" spans="1:8" x14ac:dyDescent="0.25">
      <c r="A456" s="1" t="s">
        <v>1415</v>
      </c>
      <c r="B456" s="1" t="s">
        <v>1416</v>
      </c>
      <c r="C456" s="1">
        <v>60</v>
      </c>
      <c r="D456" s="1" t="s">
        <v>10</v>
      </c>
      <c r="E456" s="1" t="s">
        <v>133</v>
      </c>
      <c r="F456" s="1" t="s">
        <v>99</v>
      </c>
      <c r="G456" s="1" t="s">
        <v>13</v>
      </c>
      <c r="H456" s="1" t="s">
        <v>50</v>
      </c>
    </row>
    <row r="457" spans="1:8" x14ac:dyDescent="0.25">
      <c r="A457" s="1" t="s">
        <v>1417</v>
      </c>
      <c r="B457" s="1" t="s">
        <v>1418</v>
      </c>
      <c r="C457" s="1">
        <v>54</v>
      </c>
      <c r="D457" s="1" t="s">
        <v>10</v>
      </c>
      <c r="E457" s="1" t="s">
        <v>1419</v>
      </c>
      <c r="F457" s="1" t="s">
        <v>198</v>
      </c>
      <c r="G457" s="1" t="s">
        <v>13</v>
      </c>
      <c r="H457" s="1" t="s">
        <v>50</v>
      </c>
    </row>
    <row r="458" spans="1:8" x14ac:dyDescent="0.25">
      <c r="A458" s="1" t="s">
        <v>1420</v>
      </c>
      <c r="B458" s="1" t="s">
        <v>1421</v>
      </c>
      <c r="C458" s="1">
        <v>59</v>
      </c>
      <c r="D458" s="1" t="s">
        <v>16</v>
      </c>
      <c r="E458" s="1" t="s">
        <v>1422</v>
      </c>
      <c r="F458" s="1" t="s">
        <v>295</v>
      </c>
      <c r="G458" s="1" t="s">
        <v>13</v>
      </c>
      <c r="H458" s="1" t="s">
        <v>50</v>
      </c>
    </row>
    <row r="459" spans="1:8" x14ac:dyDescent="0.25">
      <c r="A459" s="1" t="s">
        <v>1423</v>
      </c>
      <c r="B459" s="1" t="s">
        <v>1424</v>
      </c>
      <c r="C459" s="1">
        <v>59</v>
      </c>
      <c r="D459" s="1" t="s">
        <v>10</v>
      </c>
      <c r="E459" s="1" t="s">
        <v>1425</v>
      </c>
      <c r="F459" s="1" t="s">
        <v>596</v>
      </c>
      <c r="G459" s="1" t="s">
        <v>13</v>
      </c>
      <c r="H459" s="1" t="s">
        <v>19</v>
      </c>
    </row>
    <row r="460" spans="1:8" x14ac:dyDescent="0.25">
      <c r="A460" s="1" t="s">
        <v>1426</v>
      </c>
      <c r="B460" s="1" t="s">
        <v>1427</v>
      </c>
      <c r="C460" s="1">
        <v>62</v>
      </c>
      <c r="D460" s="1" t="s">
        <v>16</v>
      </c>
      <c r="E460" s="1" t="s">
        <v>1428</v>
      </c>
      <c r="F460" s="1" t="s">
        <v>54</v>
      </c>
      <c r="G460" s="1" t="s">
        <v>13</v>
      </c>
      <c r="H460" s="1" t="s">
        <v>33</v>
      </c>
    </row>
    <row r="461" spans="1:8" x14ac:dyDescent="0.25">
      <c r="A461" s="1" t="s">
        <v>1429</v>
      </c>
      <c r="B461" s="1" t="s">
        <v>687</v>
      </c>
      <c r="C461" s="1">
        <v>29</v>
      </c>
      <c r="D461" s="1" t="s">
        <v>16</v>
      </c>
      <c r="E461" s="1" t="s">
        <v>1430</v>
      </c>
      <c r="F461" s="1" t="s">
        <v>321</v>
      </c>
      <c r="G461" s="1" t="s">
        <v>13</v>
      </c>
      <c r="H461" s="1" t="s">
        <v>50</v>
      </c>
    </row>
    <row r="462" spans="1:8" x14ac:dyDescent="0.25">
      <c r="A462" s="1" t="s">
        <v>1431</v>
      </c>
      <c r="B462" s="1" t="s">
        <v>1432</v>
      </c>
      <c r="C462" s="1">
        <v>35</v>
      </c>
      <c r="D462" s="1" t="s">
        <v>10</v>
      </c>
      <c r="E462" s="1" t="s">
        <v>1433</v>
      </c>
      <c r="F462" s="1" t="s">
        <v>271</v>
      </c>
      <c r="G462" s="1" t="s">
        <v>13</v>
      </c>
      <c r="H462" s="1" t="s">
        <v>50</v>
      </c>
    </row>
    <row r="463" spans="1:8" x14ac:dyDescent="0.25">
      <c r="A463" s="1" t="s">
        <v>1434</v>
      </c>
      <c r="B463" s="1" t="s">
        <v>1435</v>
      </c>
      <c r="C463" s="1">
        <v>60</v>
      </c>
      <c r="D463" s="1" t="s">
        <v>16</v>
      </c>
      <c r="E463" s="1" t="s">
        <v>1436</v>
      </c>
      <c r="F463" s="1" t="s">
        <v>65</v>
      </c>
      <c r="G463" s="1" t="s">
        <v>13</v>
      </c>
      <c r="H463" s="1" t="s">
        <v>33</v>
      </c>
    </row>
    <row r="464" spans="1:8" x14ac:dyDescent="0.25">
      <c r="A464" s="1" t="s">
        <v>1437</v>
      </c>
      <c r="B464" s="1" t="s">
        <v>1438</v>
      </c>
      <c r="C464" s="1">
        <v>34</v>
      </c>
      <c r="D464" s="1" t="s">
        <v>16</v>
      </c>
      <c r="E464" s="1" t="s">
        <v>1439</v>
      </c>
      <c r="F464" s="1" t="s">
        <v>45</v>
      </c>
      <c r="G464" s="1" t="s">
        <v>13</v>
      </c>
      <c r="H464" s="1" t="s">
        <v>33</v>
      </c>
    </row>
    <row r="465" spans="1:8" x14ac:dyDescent="0.25">
      <c r="A465" s="1" t="s">
        <v>1440</v>
      </c>
      <c r="B465" s="1" t="s">
        <v>1441</v>
      </c>
      <c r="C465" s="1">
        <v>36</v>
      </c>
      <c r="D465" s="1" t="s">
        <v>16</v>
      </c>
      <c r="E465" s="1" t="s">
        <v>1442</v>
      </c>
      <c r="F465" s="1" t="s">
        <v>171</v>
      </c>
      <c r="G465" s="1" t="s">
        <v>13</v>
      </c>
      <c r="H465" s="1" t="s">
        <v>28</v>
      </c>
    </row>
    <row r="466" spans="1:8" x14ac:dyDescent="0.25">
      <c r="A466" s="1" t="s">
        <v>1443</v>
      </c>
      <c r="B466" s="1" t="s">
        <v>1444</v>
      </c>
      <c r="C466" s="1">
        <v>45</v>
      </c>
      <c r="D466" s="1" t="s">
        <v>16</v>
      </c>
      <c r="E466" s="1" t="s">
        <v>1445</v>
      </c>
      <c r="F466" s="1" t="s">
        <v>77</v>
      </c>
      <c r="G466" s="1" t="s">
        <v>13</v>
      </c>
      <c r="H466" s="1" t="s">
        <v>19</v>
      </c>
    </row>
    <row r="467" spans="1:8" x14ac:dyDescent="0.25">
      <c r="A467" s="1" t="s">
        <v>1446</v>
      </c>
      <c r="B467" s="1" t="s">
        <v>1447</v>
      </c>
      <c r="C467" s="1">
        <v>28</v>
      </c>
      <c r="D467" s="1" t="s">
        <v>16</v>
      </c>
      <c r="E467" s="1" t="s">
        <v>1448</v>
      </c>
      <c r="F467" s="1" t="s">
        <v>12</v>
      </c>
      <c r="G467" s="1" t="s">
        <v>13</v>
      </c>
      <c r="H467" s="1" t="s">
        <v>33</v>
      </c>
    </row>
    <row r="468" spans="1:8" x14ac:dyDescent="0.25">
      <c r="A468" s="1" t="s">
        <v>1449</v>
      </c>
      <c r="B468" s="1" t="s">
        <v>1450</v>
      </c>
      <c r="C468" s="1">
        <v>18</v>
      </c>
      <c r="D468" s="1" t="s">
        <v>10</v>
      </c>
      <c r="E468" s="1" t="s">
        <v>1451</v>
      </c>
      <c r="F468" s="1" t="s">
        <v>205</v>
      </c>
      <c r="G468" s="1" t="s">
        <v>13</v>
      </c>
      <c r="H468" s="1" t="s">
        <v>33</v>
      </c>
    </row>
    <row r="469" spans="1:8" x14ac:dyDescent="0.25">
      <c r="A469" s="1" t="s">
        <v>1452</v>
      </c>
      <c r="B469" s="1" t="s">
        <v>1453</v>
      </c>
      <c r="C469" s="1">
        <v>63</v>
      </c>
      <c r="D469" s="1" t="s">
        <v>16</v>
      </c>
      <c r="E469" s="1" t="s">
        <v>1454</v>
      </c>
      <c r="F469" s="1" t="s">
        <v>175</v>
      </c>
      <c r="G469" s="1" t="s">
        <v>13</v>
      </c>
      <c r="H469" s="1" t="s">
        <v>50</v>
      </c>
    </row>
    <row r="470" spans="1:8" x14ac:dyDescent="0.25">
      <c r="A470" s="1" t="s">
        <v>1455</v>
      </c>
      <c r="B470" s="1" t="s">
        <v>1456</v>
      </c>
      <c r="C470" s="1">
        <v>45</v>
      </c>
      <c r="D470" s="1" t="s">
        <v>10</v>
      </c>
      <c r="E470" s="1" t="s">
        <v>1457</v>
      </c>
      <c r="F470" s="1" t="s">
        <v>175</v>
      </c>
      <c r="G470" s="1" t="s">
        <v>13</v>
      </c>
      <c r="H470" s="1" t="s">
        <v>28</v>
      </c>
    </row>
    <row r="471" spans="1:8" x14ac:dyDescent="0.25">
      <c r="A471" s="1" t="s">
        <v>1458</v>
      </c>
      <c r="B471" s="1" t="s">
        <v>1459</v>
      </c>
      <c r="C471" s="1">
        <v>19</v>
      </c>
      <c r="D471" s="1" t="s">
        <v>10</v>
      </c>
      <c r="E471" s="1" t="s">
        <v>1460</v>
      </c>
      <c r="F471" s="1" t="s">
        <v>121</v>
      </c>
      <c r="G471" s="1" t="s">
        <v>13</v>
      </c>
      <c r="H471" s="1" t="s">
        <v>50</v>
      </c>
    </row>
    <row r="472" spans="1:8" x14ac:dyDescent="0.25">
      <c r="A472" s="1" t="s">
        <v>1461</v>
      </c>
      <c r="B472" s="1" t="s">
        <v>1462</v>
      </c>
      <c r="C472" s="1">
        <v>21</v>
      </c>
      <c r="D472" s="1" t="s">
        <v>16</v>
      </c>
      <c r="E472" s="1" t="s">
        <v>1463</v>
      </c>
      <c r="F472" s="1" t="s">
        <v>49</v>
      </c>
      <c r="G472" s="1" t="s">
        <v>13</v>
      </c>
      <c r="H472" s="1" t="s">
        <v>50</v>
      </c>
    </row>
    <row r="473" spans="1:8" x14ac:dyDescent="0.25">
      <c r="A473" s="1" t="s">
        <v>1464</v>
      </c>
      <c r="B473" s="1" t="s">
        <v>1465</v>
      </c>
      <c r="C473" s="1">
        <v>42</v>
      </c>
      <c r="D473" s="1" t="s">
        <v>10</v>
      </c>
      <c r="E473" s="1" t="s">
        <v>1466</v>
      </c>
      <c r="F473" s="1" t="s">
        <v>69</v>
      </c>
      <c r="G473" s="1" t="s">
        <v>13</v>
      </c>
      <c r="H473" s="1" t="s">
        <v>19</v>
      </c>
    </row>
    <row r="474" spans="1:8" x14ac:dyDescent="0.25">
      <c r="A474" s="1" t="s">
        <v>1467</v>
      </c>
      <c r="B474" s="1" t="s">
        <v>1468</v>
      </c>
      <c r="C474" s="1">
        <v>42</v>
      </c>
      <c r="D474" s="1" t="s">
        <v>10</v>
      </c>
      <c r="E474" s="1" t="s">
        <v>1469</v>
      </c>
      <c r="F474" s="1" t="s">
        <v>725</v>
      </c>
      <c r="G474" s="1" t="s">
        <v>13</v>
      </c>
      <c r="H474" s="1" t="s">
        <v>33</v>
      </c>
    </row>
    <row r="475" spans="1:8" x14ac:dyDescent="0.25">
      <c r="A475" s="1" t="s">
        <v>1470</v>
      </c>
      <c r="B475" s="1" t="s">
        <v>1471</v>
      </c>
      <c r="C475" s="1">
        <v>53</v>
      </c>
      <c r="D475" s="1" t="s">
        <v>10</v>
      </c>
      <c r="E475" s="1" t="s">
        <v>1472</v>
      </c>
      <c r="F475" s="1" t="s">
        <v>328</v>
      </c>
      <c r="G475" s="1" t="s">
        <v>13</v>
      </c>
      <c r="H475" s="1" t="s">
        <v>28</v>
      </c>
    </row>
    <row r="476" spans="1:8" x14ac:dyDescent="0.25">
      <c r="A476" s="1" t="s">
        <v>1473</v>
      </c>
      <c r="B476" s="1" t="s">
        <v>1474</v>
      </c>
      <c r="C476" s="1">
        <v>32</v>
      </c>
      <c r="D476" s="1" t="s">
        <v>16</v>
      </c>
      <c r="E476" s="1" t="s">
        <v>1475</v>
      </c>
      <c r="F476" s="1" t="s">
        <v>41</v>
      </c>
      <c r="G476" s="1" t="s">
        <v>13</v>
      </c>
      <c r="H476" s="1" t="s">
        <v>19</v>
      </c>
    </row>
    <row r="477" spans="1:8" x14ac:dyDescent="0.25">
      <c r="A477" s="1" t="s">
        <v>1476</v>
      </c>
      <c r="B477" s="1" t="s">
        <v>1477</v>
      </c>
      <c r="C477" s="1">
        <v>18</v>
      </c>
      <c r="D477" s="1" t="s">
        <v>16</v>
      </c>
      <c r="E477" s="1" t="s">
        <v>399</v>
      </c>
      <c r="F477" s="1" t="s">
        <v>175</v>
      </c>
      <c r="G477" s="1" t="s">
        <v>13</v>
      </c>
      <c r="H477" s="1" t="s">
        <v>19</v>
      </c>
    </row>
    <row r="478" spans="1:8" x14ac:dyDescent="0.25">
      <c r="A478" s="1" t="s">
        <v>1478</v>
      </c>
      <c r="B478" s="1" t="s">
        <v>1479</v>
      </c>
      <c r="C478" s="1">
        <v>33</v>
      </c>
      <c r="D478" s="1" t="s">
        <v>16</v>
      </c>
      <c r="E478" s="1" t="s">
        <v>1480</v>
      </c>
      <c r="F478" s="1" t="s">
        <v>99</v>
      </c>
      <c r="G478" s="1" t="s">
        <v>13</v>
      </c>
      <c r="H478" s="1" t="s">
        <v>50</v>
      </c>
    </row>
    <row r="479" spans="1:8" x14ac:dyDescent="0.25">
      <c r="A479" s="1" t="s">
        <v>1481</v>
      </c>
      <c r="B479" s="1" t="s">
        <v>1482</v>
      </c>
      <c r="C479" s="1">
        <v>41</v>
      </c>
      <c r="D479" s="1" t="s">
        <v>16</v>
      </c>
      <c r="E479" s="1" t="s">
        <v>1483</v>
      </c>
      <c r="F479" s="1" t="s">
        <v>65</v>
      </c>
      <c r="G479" s="1" t="s">
        <v>13</v>
      </c>
      <c r="H479" s="1" t="s">
        <v>19</v>
      </c>
    </row>
    <row r="480" spans="1:8" x14ac:dyDescent="0.25">
      <c r="A480" s="1" t="s">
        <v>1484</v>
      </c>
      <c r="B480" s="1" t="s">
        <v>1485</v>
      </c>
      <c r="C480" s="1">
        <v>59</v>
      </c>
      <c r="D480" s="1" t="s">
        <v>10</v>
      </c>
      <c r="E480" s="1" t="s">
        <v>1486</v>
      </c>
      <c r="F480" s="1" t="s">
        <v>41</v>
      </c>
      <c r="G480" s="1" t="s">
        <v>13</v>
      </c>
      <c r="H480" s="1" t="s">
        <v>50</v>
      </c>
    </row>
    <row r="481" spans="1:8" x14ac:dyDescent="0.25">
      <c r="A481" s="1" t="s">
        <v>1487</v>
      </c>
      <c r="B481" s="1" t="s">
        <v>1488</v>
      </c>
      <c r="C481" s="1">
        <v>40</v>
      </c>
      <c r="D481" s="1" t="s">
        <v>10</v>
      </c>
      <c r="E481" s="1" t="s">
        <v>1489</v>
      </c>
      <c r="F481" s="1" t="s">
        <v>45</v>
      </c>
      <c r="G481" s="1" t="s">
        <v>13</v>
      </c>
      <c r="H481" s="1" t="s">
        <v>28</v>
      </c>
    </row>
    <row r="482" spans="1:8" x14ac:dyDescent="0.25">
      <c r="A482" s="1" t="s">
        <v>1490</v>
      </c>
      <c r="B482" s="1" t="s">
        <v>1491</v>
      </c>
      <c r="C482" s="1">
        <v>33</v>
      </c>
      <c r="D482" s="1" t="s">
        <v>10</v>
      </c>
      <c r="E482" s="1" t="s">
        <v>1492</v>
      </c>
      <c r="F482" s="1" t="s">
        <v>254</v>
      </c>
      <c r="G482" s="1" t="s">
        <v>13</v>
      </c>
      <c r="H482" s="1" t="s">
        <v>28</v>
      </c>
    </row>
    <row r="483" spans="1:8" x14ac:dyDescent="0.25">
      <c r="A483" s="1" t="s">
        <v>1493</v>
      </c>
      <c r="B483" s="1" t="s">
        <v>1494</v>
      </c>
      <c r="C483" s="1">
        <v>21</v>
      </c>
      <c r="D483" s="1" t="s">
        <v>10</v>
      </c>
      <c r="E483" s="1" t="s">
        <v>1495</v>
      </c>
      <c r="F483" s="1" t="s">
        <v>84</v>
      </c>
      <c r="G483" s="1" t="s">
        <v>13</v>
      </c>
      <c r="H483" s="1" t="s">
        <v>50</v>
      </c>
    </row>
    <row r="484" spans="1:8" x14ac:dyDescent="0.25">
      <c r="A484" s="1" t="s">
        <v>1496</v>
      </c>
      <c r="B484" s="1" t="s">
        <v>1497</v>
      </c>
      <c r="C484" s="1">
        <v>26</v>
      </c>
      <c r="D484" s="1" t="s">
        <v>10</v>
      </c>
      <c r="E484" s="1" t="s">
        <v>1498</v>
      </c>
      <c r="F484" s="1" t="s">
        <v>596</v>
      </c>
      <c r="G484" s="1" t="s">
        <v>13</v>
      </c>
      <c r="H484" s="1" t="s">
        <v>19</v>
      </c>
    </row>
    <row r="485" spans="1:8" x14ac:dyDescent="0.25">
      <c r="A485" s="1" t="s">
        <v>1499</v>
      </c>
      <c r="B485" s="1" t="s">
        <v>1285</v>
      </c>
      <c r="C485" s="1">
        <v>48</v>
      </c>
      <c r="D485" s="1" t="s">
        <v>10</v>
      </c>
      <c r="E485" s="1" t="s">
        <v>1500</v>
      </c>
      <c r="F485" s="1" t="s">
        <v>188</v>
      </c>
      <c r="G485" s="1" t="s">
        <v>13</v>
      </c>
      <c r="H485" s="1" t="s">
        <v>50</v>
      </c>
    </row>
    <row r="486" spans="1:8" x14ac:dyDescent="0.25">
      <c r="A486" s="1" t="s">
        <v>1501</v>
      </c>
      <c r="B486" s="1" t="s">
        <v>1502</v>
      </c>
      <c r="C486" s="1">
        <v>32</v>
      </c>
      <c r="D486" s="1" t="s">
        <v>10</v>
      </c>
      <c r="E486" s="1" t="s">
        <v>1503</v>
      </c>
      <c r="F486" s="1" t="s">
        <v>725</v>
      </c>
      <c r="G486" s="1" t="s">
        <v>13</v>
      </c>
      <c r="H486" s="1" t="s">
        <v>28</v>
      </c>
    </row>
    <row r="487" spans="1:8" x14ac:dyDescent="0.25">
      <c r="A487" s="1" t="s">
        <v>1504</v>
      </c>
      <c r="B487" s="1" t="s">
        <v>1505</v>
      </c>
      <c r="C487" s="1">
        <v>46</v>
      </c>
      <c r="D487" s="1" t="s">
        <v>16</v>
      </c>
      <c r="E487" s="1" t="s">
        <v>1506</v>
      </c>
      <c r="F487" s="1" t="s">
        <v>291</v>
      </c>
      <c r="G487" s="1" t="s">
        <v>13</v>
      </c>
      <c r="H487" s="1" t="s">
        <v>28</v>
      </c>
    </row>
    <row r="488" spans="1:8" x14ac:dyDescent="0.25">
      <c r="A488" s="1" t="s">
        <v>1507</v>
      </c>
      <c r="B488" s="1" t="s">
        <v>1508</v>
      </c>
      <c r="C488" s="1">
        <v>22</v>
      </c>
      <c r="D488" s="1" t="s">
        <v>16</v>
      </c>
      <c r="E488" s="1" t="s">
        <v>1509</v>
      </c>
      <c r="F488" s="1" t="s">
        <v>175</v>
      </c>
      <c r="G488" s="1" t="s">
        <v>13</v>
      </c>
      <c r="H488" s="1" t="s">
        <v>28</v>
      </c>
    </row>
    <row r="489" spans="1:8" x14ac:dyDescent="0.25">
      <c r="A489" s="1" t="s">
        <v>1510</v>
      </c>
      <c r="B489" s="1" t="s">
        <v>1511</v>
      </c>
      <c r="C489" s="1">
        <v>36</v>
      </c>
      <c r="D489" s="1" t="s">
        <v>16</v>
      </c>
      <c r="E489" s="1" t="s">
        <v>1512</v>
      </c>
      <c r="F489" s="1" t="s">
        <v>121</v>
      </c>
      <c r="G489" s="1" t="s">
        <v>13</v>
      </c>
      <c r="H489" s="1" t="s">
        <v>19</v>
      </c>
    </row>
    <row r="490" spans="1:8" x14ac:dyDescent="0.25">
      <c r="A490" s="1" t="s">
        <v>1513</v>
      </c>
      <c r="B490" s="1" t="s">
        <v>1514</v>
      </c>
      <c r="C490" s="1">
        <v>23</v>
      </c>
      <c r="D490" s="1" t="s">
        <v>16</v>
      </c>
      <c r="E490" s="1" t="s">
        <v>1515</v>
      </c>
      <c r="F490" s="1" t="s">
        <v>32</v>
      </c>
      <c r="G490" s="1" t="s">
        <v>13</v>
      </c>
      <c r="H490" s="1" t="s">
        <v>19</v>
      </c>
    </row>
    <row r="491" spans="1:8" x14ac:dyDescent="0.25">
      <c r="A491" s="1" t="s">
        <v>1516</v>
      </c>
      <c r="B491" s="1" t="s">
        <v>1517</v>
      </c>
      <c r="C491" s="1">
        <v>42</v>
      </c>
      <c r="D491" s="1" t="s">
        <v>16</v>
      </c>
      <c r="E491" s="1" t="s">
        <v>1518</v>
      </c>
      <c r="F491" s="1" t="s">
        <v>258</v>
      </c>
      <c r="G491" s="1" t="s">
        <v>13</v>
      </c>
      <c r="H491" s="1" t="s">
        <v>33</v>
      </c>
    </row>
    <row r="492" spans="1:8" x14ac:dyDescent="0.25">
      <c r="A492" s="1" t="s">
        <v>1519</v>
      </c>
      <c r="B492" s="1" t="s">
        <v>1520</v>
      </c>
      <c r="C492" s="1">
        <v>23</v>
      </c>
      <c r="D492" s="1" t="s">
        <v>10</v>
      </c>
      <c r="E492" s="1" t="s">
        <v>1521</v>
      </c>
      <c r="F492" s="1" t="s">
        <v>144</v>
      </c>
      <c r="G492" s="1" t="s">
        <v>13</v>
      </c>
      <c r="H492" s="1" t="s">
        <v>19</v>
      </c>
    </row>
    <row r="493" spans="1:8" x14ac:dyDescent="0.25">
      <c r="A493" s="1" t="s">
        <v>1522</v>
      </c>
      <c r="B493" s="1" t="s">
        <v>1523</v>
      </c>
      <c r="C493" s="1">
        <v>52</v>
      </c>
      <c r="D493" s="1" t="s">
        <v>16</v>
      </c>
      <c r="E493" s="1" t="s">
        <v>1524</v>
      </c>
      <c r="F493" s="1" t="s">
        <v>41</v>
      </c>
      <c r="G493" s="1" t="s">
        <v>13</v>
      </c>
      <c r="H493" s="1" t="s">
        <v>50</v>
      </c>
    </row>
    <row r="494" spans="1:8" x14ac:dyDescent="0.25">
      <c r="A494" s="1" t="s">
        <v>1525</v>
      </c>
      <c r="B494" s="1" t="s">
        <v>1526</v>
      </c>
      <c r="C494" s="1">
        <v>59</v>
      </c>
      <c r="D494" s="1" t="s">
        <v>16</v>
      </c>
      <c r="E494" s="1" t="s">
        <v>1527</v>
      </c>
      <c r="F494" s="1" t="s">
        <v>254</v>
      </c>
      <c r="G494" s="1" t="s">
        <v>13</v>
      </c>
      <c r="H494" s="1" t="s">
        <v>19</v>
      </c>
    </row>
    <row r="495" spans="1:8" x14ac:dyDescent="0.25">
      <c r="A495" s="1" t="s">
        <v>1528</v>
      </c>
      <c r="B495" s="1" t="s">
        <v>1529</v>
      </c>
      <c r="C495" s="1">
        <v>28</v>
      </c>
      <c r="D495" s="1" t="s">
        <v>10</v>
      </c>
      <c r="E495" s="1" t="s">
        <v>87</v>
      </c>
      <c r="F495" s="1" t="s">
        <v>23</v>
      </c>
      <c r="G495" s="1" t="s">
        <v>13</v>
      </c>
      <c r="H495" s="1" t="s">
        <v>33</v>
      </c>
    </row>
    <row r="496" spans="1:8" x14ac:dyDescent="0.25">
      <c r="A496" s="1" t="s">
        <v>1530</v>
      </c>
      <c r="B496" s="1" t="s">
        <v>1531</v>
      </c>
      <c r="C496" s="1">
        <v>21</v>
      </c>
      <c r="D496" s="1" t="s">
        <v>10</v>
      </c>
      <c r="E496" s="1" t="s">
        <v>1532</v>
      </c>
      <c r="F496" s="1" t="s">
        <v>363</v>
      </c>
      <c r="G496" s="1" t="s">
        <v>13</v>
      </c>
      <c r="H496" s="1" t="s">
        <v>50</v>
      </c>
    </row>
    <row r="497" spans="1:8" x14ac:dyDescent="0.25">
      <c r="A497" s="1" t="s">
        <v>1533</v>
      </c>
      <c r="B497" s="1" t="s">
        <v>1534</v>
      </c>
      <c r="C497" s="1">
        <v>23</v>
      </c>
      <c r="D497" s="1" t="s">
        <v>16</v>
      </c>
      <c r="E497" s="1" t="s">
        <v>1535</v>
      </c>
      <c r="F497" s="1" t="s">
        <v>95</v>
      </c>
      <c r="G497" s="1" t="s">
        <v>13</v>
      </c>
      <c r="H497" s="1" t="s">
        <v>28</v>
      </c>
    </row>
    <row r="498" spans="1:8" x14ac:dyDescent="0.25">
      <c r="A498" s="1" t="s">
        <v>1536</v>
      </c>
      <c r="B498" s="1" t="s">
        <v>1537</v>
      </c>
      <c r="C498" s="1">
        <v>56</v>
      </c>
      <c r="D498" s="1" t="s">
        <v>10</v>
      </c>
      <c r="E498" s="1" t="s">
        <v>1538</v>
      </c>
      <c r="F498" s="1" t="s">
        <v>27</v>
      </c>
      <c r="G498" s="1" t="s">
        <v>13</v>
      </c>
      <c r="H498" s="1" t="s">
        <v>28</v>
      </c>
    </row>
    <row r="499" spans="1:8" x14ac:dyDescent="0.25">
      <c r="A499" s="1" t="s">
        <v>1539</v>
      </c>
      <c r="B499" s="1" t="s">
        <v>1540</v>
      </c>
      <c r="C499" s="1">
        <v>47</v>
      </c>
      <c r="D499" s="1" t="s">
        <v>16</v>
      </c>
      <c r="E499" s="1" t="s">
        <v>1541</v>
      </c>
      <c r="F499" s="1" t="s">
        <v>61</v>
      </c>
      <c r="G499" s="1" t="s">
        <v>13</v>
      </c>
      <c r="H499" s="1" t="s">
        <v>50</v>
      </c>
    </row>
    <row r="500" spans="1:8" x14ac:dyDescent="0.25">
      <c r="A500" s="1" t="s">
        <v>1542</v>
      </c>
      <c r="B500" s="1" t="s">
        <v>1543</v>
      </c>
      <c r="C500" s="1">
        <v>35</v>
      </c>
      <c r="D500" s="1" t="s">
        <v>10</v>
      </c>
      <c r="E500" s="1" t="s">
        <v>1544</v>
      </c>
      <c r="F500" s="1" t="s">
        <v>237</v>
      </c>
      <c r="G500" s="1" t="s">
        <v>13</v>
      </c>
      <c r="H500" s="1" t="s">
        <v>33</v>
      </c>
    </row>
    <row r="501" spans="1:8" x14ac:dyDescent="0.25">
      <c r="A501" s="1" t="s">
        <v>1545</v>
      </c>
      <c r="B501" s="1" t="s">
        <v>1546</v>
      </c>
      <c r="C501" s="1">
        <v>27</v>
      </c>
      <c r="D501" s="1" t="s">
        <v>16</v>
      </c>
      <c r="E501" s="1" t="s">
        <v>1547</v>
      </c>
      <c r="F501" s="1" t="s">
        <v>37</v>
      </c>
      <c r="G501" s="1" t="s">
        <v>13</v>
      </c>
      <c r="H501" s="1" t="s">
        <v>19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5BE68-5AA1-43E5-B149-5B210662F076}">
  <dimension ref="A1:G101"/>
  <sheetViews>
    <sheetView workbookViewId="0">
      <selection activeCell="F1" sqref="F1:F1048576"/>
    </sheetView>
  </sheetViews>
  <sheetFormatPr defaultRowHeight="15" x14ac:dyDescent="0.25"/>
  <cols>
    <col min="1" max="1" width="13" bestFit="1" customWidth="1"/>
    <col min="2" max="2" width="27.5703125" bestFit="1" customWidth="1"/>
    <col min="3" max="3" width="11.140625" bestFit="1" customWidth="1"/>
    <col min="4" max="4" width="15.5703125" bestFit="1" customWidth="1"/>
    <col min="5" max="5" width="30.28515625" bestFit="1" customWidth="1"/>
    <col min="6" max="6" width="12.85546875" bestFit="1" customWidth="1"/>
    <col min="7" max="8" width="14.140625" bestFit="1" customWidth="1"/>
  </cols>
  <sheetData>
    <row r="1" spans="1:7" x14ac:dyDescent="0.25">
      <c r="A1" t="s">
        <v>1548</v>
      </c>
      <c r="B1" t="s">
        <v>1549</v>
      </c>
      <c r="C1" t="s">
        <v>1550</v>
      </c>
      <c r="D1" t="s">
        <v>1551</v>
      </c>
      <c r="E1" t="s">
        <v>1552</v>
      </c>
      <c r="F1" t="s">
        <v>4671</v>
      </c>
      <c r="G1" t="s">
        <v>4672</v>
      </c>
    </row>
    <row r="2" spans="1:7" x14ac:dyDescent="0.25">
      <c r="A2" t="s">
        <v>4495</v>
      </c>
      <c r="B2" t="s">
        <v>1556</v>
      </c>
      <c r="C2" t="s">
        <v>1557</v>
      </c>
      <c r="D2" t="s">
        <v>1558</v>
      </c>
      <c r="E2" t="s">
        <v>1559</v>
      </c>
      <c r="F2">
        <v>112</v>
      </c>
      <c r="G2">
        <v>416</v>
      </c>
    </row>
    <row r="3" spans="1:7" x14ac:dyDescent="0.25">
      <c r="A3" t="s">
        <v>4496</v>
      </c>
      <c r="B3" t="s">
        <v>4497</v>
      </c>
      <c r="C3" t="s">
        <v>1562</v>
      </c>
      <c r="D3" t="s">
        <v>1563</v>
      </c>
      <c r="E3" t="s">
        <v>1564</v>
      </c>
      <c r="F3">
        <v>343</v>
      </c>
      <c r="G3">
        <v>181</v>
      </c>
    </row>
    <row r="4" spans="1:7" x14ac:dyDescent="0.25">
      <c r="A4" t="s">
        <v>4498</v>
      </c>
      <c r="B4" t="s">
        <v>4499</v>
      </c>
      <c r="C4" t="s">
        <v>1562</v>
      </c>
      <c r="D4" t="s">
        <v>1567</v>
      </c>
      <c r="E4" t="s">
        <v>1568</v>
      </c>
      <c r="F4">
        <v>317</v>
      </c>
      <c r="G4">
        <v>352</v>
      </c>
    </row>
    <row r="5" spans="1:7" x14ac:dyDescent="0.25">
      <c r="A5" t="s">
        <v>4500</v>
      </c>
      <c r="B5" t="s">
        <v>4501</v>
      </c>
      <c r="C5" t="s">
        <v>1562</v>
      </c>
      <c r="D5" t="s">
        <v>1567</v>
      </c>
      <c r="E5" t="s">
        <v>1571</v>
      </c>
      <c r="F5">
        <v>365</v>
      </c>
      <c r="G5">
        <v>452</v>
      </c>
    </row>
    <row r="6" spans="1:7" x14ac:dyDescent="0.25">
      <c r="A6" t="s">
        <v>4502</v>
      </c>
      <c r="B6" t="s">
        <v>4503</v>
      </c>
      <c r="C6" t="s">
        <v>1562</v>
      </c>
      <c r="D6" t="s">
        <v>1574</v>
      </c>
      <c r="E6" t="s">
        <v>1575</v>
      </c>
      <c r="F6">
        <v>306</v>
      </c>
      <c r="G6">
        <v>487</v>
      </c>
    </row>
    <row r="7" spans="1:7" x14ac:dyDescent="0.25">
      <c r="A7" t="s">
        <v>4504</v>
      </c>
      <c r="B7" t="s">
        <v>4505</v>
      </c>
      <c r="C7" t="s">
        <v>1562</v>
      </c>
      <c r="D7" t="s">
        <v>1578</v>
      </c>
      <c r="E7" t="s">
        <v>4506</v>
      </c>
      <c r="F7">
        <v>261</v>
      </c>
      <c r="G7">
        <v>59</v>
      </c>
    </row>
    <row r="8" spans="1:7" x14ac:dyDescent="0.25">
      <c r="A8" t="s">
        <v>4507</v>
      </c>
      <c r="B8" t="s">
        <v>1581</v>
      </c>
      <c r="C8" t="s">
        <v>1582</v>
      </c>
      <c r="D8" t="s">
        <v>1583</v>
      </c>
      <c r="E8" t="s">
        <v>4508</v>
      </c>
      <c r="F8">
        <v>313</v>
      </c>
      <c r="G8">
        <v>350</v>
      </c>
    </row>
    <row r="9" spans="1:7" x14ac:dyDescent="0.25">
      <c r="A9" t="s">
        <v>4509</v>
      </c>
      <c r="B9" t="s">
        <v>4510</v>
      </c>
      <c r="C9" t="s">
        <v>1587</v>
      </c>
      <c r="D9" t="s">
        <v>1588</v>
      </c>
      <c r="E9" t="s">
        <v>4511</v>
      </c>
      <c r="F9">
        <v>219</v>
      </c>
      <c r="G9">
        <v>170</v>
      </c>
    </row>
    <row r="10" spans="1:7" x14ac:dyDescent="0.25">
      <c r="A10" t="s">
        <v>4512</v>
      </c>
      <c r="B10" t="s">
        <v>1591</v>
      </c>
      <c r="C10" t="s">
        <v>1557</v>
      </c>
      <c r="D10" t="s">
        <v>1592</v>
      </c>
      <c r="E10" t="s">
        <v>1593</v>
      </c>
      <c r="F10">
        <v>439</v>
      </c>
      <c r="G10">
        <v>142</v>
      </c>
    </row>
    <row r="11" spans="1:7" x14ac:dyDescent="0.25">
      <c r="A11" t="s">
        <v>4513</v>
      </c>
      <c r="B11" t="s">
        <v>1595</v>
      </c>
      <c r="C11" t="s">
        <v>1596</v>
      </c>
      <c r="D11" t="s">
        <v>1597</v>
      </c>
      <c r="E11" t="s">
        <v>4514</v>
      </c>
      <c r="F11">
        <v>496</v>
      </c>
      <c r="G11">
        <v>323</v>
      </c>
    </row>
    <row r="12" spans="1:7" x14ac:dyDescent="0.25">
      <c r="A12" t="s">
        <v>4515</v>
      </c>
      <c r="B12" t="s">
        <v>1600</v>
      </c>
      <c r="C12" t="s">
        <v>1587</v>
      </c>
      <c r="D12" t="s">
        <v>1601</v>
      </c>
      <c r="E12" t="s">
        <v>1602</v>
      </c>
      <c r="F12">
        <v>299</v>
      </c>
      <c r="G12">
        <v>308</v>
      </c>
    </row>
    <row r="13" spans="1:7" x14ac:dyDescent="0.25">
      <c r="A13" t="s">
        <v>4516</v>
      </c>
      <c r="B13" t="s">
        <v>4517</v>
      </c>
      <c r="C13" t="s">
        <v>1557</v>
      </c>
      <c r="D13" t="s">
        <v>1578</v>
      </c>
      <c r="E13" t="s">
        <v>4518</v>
      </c>
      <c r="F13">
        <v>449</v>
      </c>
      <c r="G13">
        <v>275</v>
      </c>
    </row>
    <row r="14" spans="1:7" x14ac:dyDescent="0.25">
      <c r="A14" t="s">
        <v>4519</v>
      </c>
      <c r="B14" t="s">
        <v>1607</v>
      </c>
      <c r="C14" t="s">
        <v>1582</v>
      </c>
      <c r="D14" t="s">
        <v>1608</v>
      </c>
      <c r="E14" t="s">
        <v>4520</v>
      </c>
      <c r="F14">
        <v>116</v>
      </c>
      <c r="G14">
        <v>460</v>
      </c>
    </row>
    <row r="15" spans="1:7" x14ac:dyDescent="0.25">
      <c r="A15" t="s">
        <v>4521</v>
      </c>
      <c r="B15" t="s">
        <v>4522</v>
      </c>
      <c r="C15" t="s">
        <v>1557</v>
      </c>
      <c r="D15" t="s">
        <v>1578</v>
      </c>
      <c r="E15" t="s">
        <v>1612</v>
      </c>
      <c r="F15">
        <v>242</v>
      </c>
      <c r="G15">
        <v>453</v>
      </c>
    </row>
    <row r="16" spans="1:7" x14ac:dyDescent="0.25">
      <c r="A16" t="s">
        <v>4523</v>
      </c>
      <c r="B16" t="s">
        <v>1614</v>
      </c>
      <c r="C16" t="s">
        <v>1587</v>
      </c>
      <c r="D16" t="s">
        <v>1615</v>
      </c>
      <c r="E16" t="s">
        <v>4524</v>
      </c>
      <c r="F16">
        <v>48</v>
      </c>
      <c r="G16">
        <v>439</v>
      </c>
    </row>
    <row r="17" spans="1:7" x14ac:dyDescent="0.25">
      <c r="A17" t="s">
        <v>4525</v>
      </c>
      <c r="B17" t="s">
        <v>1618</v>
      </c>
      <c r="C17" t="s">
        <v>1557</v>
      </c>
      <c r="D17" t="s">
        <v>1619</v>
      </c>
      <c r="E17" t="s">
        <v>4526</v>
      </c>
      <c r="F17">
        <v>465</v>
      </c>
      <c r="G17">
        <v>301</v>
      </c>
    </row>
    <row r="18" spans="1:7" x14ac:dyDescent="0.25">
      <c r="A18" t="s">
        <v>4527</v>
      </c>
      <c r="B18" t="s">
        <v>1622</v>
      </c>
      <c r="C18" t="s">
        <v>1582</v>
      </c>
      <c r="D18" t="s">
        <v>1623</v>
      </c>
      <c r="E18" t="s">
        <v>1624</v>
      </c>
      <c r="F18">
        <v>337</v>
      </c>
      <c r="G18">
        <v>256</v>
      </c>
    </row>
    <row r="19" spans="1:7" x14ac:dyDescent="0.25">
      <c r="A19" t="s">
        <v>4528</v>
      </c>
      <c r="B19" t="s">
        <v>1626</v>
      </c>
      <c r="C19" t="s">
        <v>1596</v>
      </c>
      <c r="D19" t="s">
        <v>1578</v>
      </c>
      <c r="E19" t="s">
        <v>4529</v>
      </c>
      <c r="F19">
        <v>145</v>
      </c>
      <c r="G19">
        <v>367</v>
      </c>
    </row>
    <row r="20" spans="1:7" x14ac:dyDescent="0.25">
      <c r="A20" t="s">
        <v>4530</v>
      </c>
      <c r="B20" t="s">
        <v>4531</v>
      </c>
      <c r="C20" t="s">
        <v>1562</v>
      </c>
      <c r="D20" t="s">
        <v>1574</v>
      </c>
      <c r="E20" t="s">
        <v>1630</v>
      </c>
      <c r="F20">
        <v>317</v>
      </c>
      <c r="G20">
        <v>343</v>
      </c>
    </row>
    <row r="21" spans="1:7" x14ac:dyDescent="0.25">
      <c r="A21" t="s">
        <v>4532</v>
      </c>
      <c r="B21" t="s">
        <v>1632</v>
      </c>
      <c r="C21" t="s">
        <v>1596</v>
      </c>
      <c r="D21" t="s">
        <v>1633</v>
      </c>
      <c r="E21" t="s">
        <v>1634</v>
      </c>
      <c r="F21">
        <v>21</v>
      </c>
      <c r="G21">
        <v>65</v>
      </c>
    </row>
    <row r="22" spans="1:7" x14ac:dyDescent="0.25">
      <c r="A22" t="s">
        <v>4533</v>
      </c>
      <c r="B22" t="s">
        <v>1636</v>
      </c>
      <c r="C22" t="s">
        <v>1596</v>
      </c>
      <c r="D22" t="s">
        <v>1578</v>
      </c>
      <c r="E22" t="s">
        <v>1637</v>
      </c>
      <c r="F22">
        <v>132</v>
      </c>
      <c r="G22">
        <v>275</v>
      </c>
    </row>
    <row r="23" spans="1:7" x14ac:dyDescent="0.25">
      <c r="A23" t="s">
        <v>4534</v>
      </c>
      <c r="B23" t="s">
        <v>1639</v>
      </c>
      <c r="C23" t="s">
        <v>1587</v>
      </c>
      <c r="D23" t="s">
        <v>1640</v>
      </c>
      <c r="E23" t="s">
        <v>1641</v>
      </c>
      <c r="F23">
        <v>123</v>
      </c>
      <c r="G23">
        <v>76</v>
      </c>
    </row>
    <row r="24" spans="1:7" x14ac:dyDescent="0.25">
      <c r="A24" t="s">
        <v>4535</v>
      </c>
      <c r="B24" t="s">
        <v>1643</v>
      </c>
      <c r="C24" t="s">
        <v>1596</v>
      </c>
      <c r="D24" t="s">
        <v>1633</v>
      </c>
      <c r="E24" t="s">
        <v>4536</v>
      </c>
      <c r="F24">
        <v>485</v>
      </c>
      <c r="G24">
        <v>432</v>
      </c>
    </row>
    <row r="25" spans="1:7" x14ac:dyDescent="0.25">
      <c r="A25" t="s">
        <v>4537</v>
      </c>
      <c r="B25" t="s">
        <v>4538</v>
      </c>
      <c r="C25" t="s">
        <v>1562</v>
      </c>
      <c r="D25" t="s">
        <v>1563</v>
      </c>
      <c r="E25" t="s">
        <v>4539</v>
      </c>
      <c r="F25">
        <v>317</v>
      </c>
      <c r="G25">
        <v>360</v>
      </c>
    </row>
    <row r="26" spans="1:7" x14ac:dyDescent="0.25">
      <c r="A26" t="s">
        <v>4540</v>
      </c>
      <c r="B26" t="s">
        <v>1649</v>
      </c>
      <c r="C26" t="s">
        <v>1596</v>
      </c>
      <c r="D26" t="s">
        <v>1650</v>
      </c>
      <c r="E26" t="s">
        <v>1651</v>
      </c>
      <c r="F26">
        <v>166</v>
      </c>
      <c r="G26">
        <v>340</v>
      </c>
    </row>
    <row r="27" spans="1:7" x14ac:dyDescent="0.25">
      <c r="A27" t="s">
        <v>4541</v>
      </c>
      <c r="B27" t="s">
        <v>4542</v>
      </c>
      <c r="C27" t="s">
        <v>1562</v>
      </c>
      <c r="D27" t="s">
        <v>1578</v>
      </c>
      <c r="E27" t="s">
        <v>4543</v>
      </c>
      <c r="F27">
        <v>174</v>
      </c>
      <c r="G27">
        <v>268</v>
      </c>
    </row>
    <row r="28" spans="1:7" x14ac:dyDescent="0.25">
      <c r="A28" t="s">
        <v>4544</v>
      </c>
      <c r="B28" t="s">
        <v>1656</v>
      </c>
      <c r="C28" t="s">
        <v>1557</v>
      </c>
      <c r="D28" t="s">
        <v>1592</v>
      </c>
      <c r="E28" t="s">
        <v>1657</v>
      </c>
      <c r="F28">
        <v>322</v>
      </c>
      <c r="G28">
        <v>213</v>
      </c>
    </row>
    <row r="29" spans="1:7" x14ac:dyDescent="0.25">
      <c r="A29" t="s">
        <v>4545</v>
      </c>
      <c r="B29" t="s">
        <v>1659</v>
      </c>
      <c r="C29" t="s">
        <v>1587</v>
      </c>
      <c r="D29" t="s">
        <v>1615</v>
      </c>
      <c r="E29" t="s">
        <v>4546</v>
      </c>
      <c r="F29">
        <v>317</v>
      </c>
      <c r="G29">
        <v>378</v>
      </c>
    </row>
    <row r="30" spans="1:7" x14ac:dyDescent="0.25">
      <c r="A30" t="s">
        <v>4547</v>
      </c>
      <c r="B30" t="s">
        <v>1662</v>
      </c>
      <c r="C30" t="s">
        <v>1596</v>
      </c>
      <c r="D30" t="s">
        <v>1578</v>
      </c>
      <c r="E30" t="s">
        <v>1663</v>
      </c>
      <c r="F30">
        <v>39</v>
      </c>
      <c r="G30">
        <v>137</v>
      </c>
    </row>
    <row r="31" spans="1:7" x14ac:dyDescent="0.25">
      <c r="A31" t="s">
        <v>4548</v>
      </c>
      <c r="B31" t="s">
        <v>1665</v>
      </c>
      <c r="C31" t="s">
        <v>1587</v>
      </c>
      <c r="D31" t="s">
        <v>1615</v>
      </c>
      <c r="E31" t="s">
        <v>1666</v>
      </c>
      <c r="F31">
        <v>218</v>
      </c>
      <c r="G31">
        <v>276</v>
      </c>
    </row>
    <row r="32" spans="1:7" x14ac:dyDescent="0.25">
      <c r="A32" t="s">
        <v>4549</v>
      </c>
      <c r="B32" t="s">
        <v>1668</v>
      </c>
      <c r="C32" t="s">
        <v>1587</v>
      </c>
      <c r="D32" t="s">
        <v>1601</v>
      </c>
      <c r="E32" t="s">
        <v>4550</v>
      </c>
      <c r="F32">
        <v>20</v>
      </c>
      <c r="G32">
        <v>57</v>
      </c>
    </row>
    <row r="33" spans="1:7" x14ac:dyDescent="0.25">
      <c r="A33" t="s">
        <v>4551</v>
      </c>
      <c r="B33" t="s">
        <v>1671</v>
      </c>
      <c r="C33" t="s">
        <v>1596</v>
      </c>
      <c r="D33" t="s">
        <v>1672</v>
      </c>
      <c r="E33" t="s">
        <v>1673</v>
      </c>
      <c r="F33">
        <v>204</v>
      </c>
      <c r="G33">
        <v>281</v>
      </c>
    </row>
    <row r="34" spans="1:7" x14ac:dyDescent="0.25">
      <c r="A34" t="s">
        <v>4552</v>
      </c>
      <c r="B34" t="s">
        <v>1675</v>
      </c>
      <c r="C34" t="s">
        <v>1582</v>
      </c>
      <c r="D34" t="s">
        <v>1583</v>
      </c>
      <c r="E34" t="s">
        <v>1676</v>
      </c>
      <c r="F34">
        <v>284</v>
      </c>
      <c r="G34">
        <v>244</v>
      </c>
    </row>
    <row r="35" spans="1:7" x14ac:dyDescent="0.25">
      <c r="A35" t="s">
        <v>4553</v>
      </c>
      <c r="B35" t="s">
        <v>1678</v>
      </c>
      <c r="C35" t="s">
        <v>1587</v>
      </c>
      <c r="D35" t="s">
        <v>1615</v>
      </c>
      <c r="E35" t="s">
        <v>1679</v>
      </c>
      <c r="F35">
        <v>180</v>
      </c>
      <c r="G35">
        <v>305</v>
      </c>
    </row>
    <row r="36" spans="1:7" x14ac:dyDescent="0.25">
      <c r="A36" t="s">
        <v>4554</v>
      </c>
      <c r="B36" t="s">
        <v>1681</v>
      </c>
      <c r="C36" t="s">
        <v>1557</v>
      </c>
      <c r="D36" t="s">
        <v>1558</v>
      </c>
      <c r="E36" t="s">
        <v>4555</v>
      </c>
      <c r="F36">
        <v>419</v>
      </c>
      <c r="G36">
        <v>86</v>
      </c>
    </row>
    <row r="37" spans="1:7" x14ac:dyDescent="0.25">
      <c r="A37" t="s">
        <v>4556</v>
      </c>
      <c r="B37" t="s">
        <v>1684</v>
      </c>
      <c r="C37" t="s">
        <v>1587</v>
      </c>
      <c r="D37" t="s">
        <v>1588</v>
      </c>
      <c r="E37" t="s">
        <v>4557</v>
      </c>
      <c r="F37">
        <v>382</v>
      </c>
      <c r="G37">
        <v>329</v>
      </c>
    </row>
    <row r="38" spans="1:7" x14ac:dyDescent="0.25">
      <c r="A38" t="s">
        <v>4558</v>
      </c>
      <c r="B38" t="s">
        <v>4559</v>
      </c>
      <c r="C38" t="s">
        <v>1562</v>
      </c>
      <c r="D38" t="s">
        <v>1563</v>
      </c>
      <c r="E38" t="s">
        <v>1688</v>
      </c>
      <c r="F38">
        <v>223</v>
      </c>
      <c r="G38">
        <v>154</v>
      </c>
    </row>
    <row r="39" spans="1:7" x14ac:dyDescent="0.25">
      <c r="A39" t="s">
        <v>4560</v>
      </c>
      <c r="B39" t="s">
        <v>4561</v>
      </c>
      <c r="C39" t="s">
        <v>1562</v>
      </c>
      <c r="D39" t="s">
        <v>1691</v>
      </c>
      <c r="E39" t="s">
        <v>1692</v>
      </c>
      <c r="F39">
        <v>353</v>
      </c>
      <c r="G39">
        <v>214</v>
      </c>
    </row>
    <row r="40" spans="1:7" x14ac:dyDescent="0.25">
      <c r="A40" t="s">
        <v>4562</v>
      </c>
      <c r="B40" t="s">
        <v>1694</v>
      </c>
      <c r="C40" t="s">
        <v>1596</v>
      </c>
      <c r="D40" t="s">
        <v>1650</v>
      </c>
      <c r="E40" t="s">
        <v>1695</v>
      </c>
      <c r="F40">
        <v>136</v>
      </c>
      <c r="G40">
        <v>394</v>
      </c>
    </row>
    <row r="41" spans="1:7" x14ac:dyDescent="0.25">
      <c r="A41" t="s">
        <v>4563</v>
      </c>
      <c r="B41" t="s">
        <v>1697</v>
      </c>
      <c r="C41" t="s">
        <v>1557</v>
      </c>
      <c r="D41" t="s">
        <v>1698</v>
      </c>
      <c r="E41" t="s">
        <v>4564</v>
      </c>
      <c r="F41">
        <v>326</v>
      </c>
      <c r="G41">
        <v>301</v>
      </c>
    </row>
    <row r="42" spans="1:7" x14ac:dyDescent="0.25">
      <c r="A42" t="s">
        <v>4565</v>
      </c>
      <c r="B42" t="s">
        <v>1701</v>
      </c>
      <c r="C42" t="s">
        <v>1557</v>
      </c>
      <c r="D42" t="s">
        <v>1592</v>
      </c>
      <c r="E42" t="s">
        <v>1702</v>
      </c>
      <c r="F42">
        <v>39</v>
      </c>
      <c r="G42">
        <v>378</v>
      </c>
    </row>
    <row r="43" spans="1:7" x14ac:dyDescent="0.25">
      <c r="A43" t="s">
        <v>4566</v>
      </c>
      <c r="B43" t="s">
        <v>1704</v>
      </c>
      <c r="C43" t="s">
        <v>1596</v>
      </c>
      <c r="D43" t="s">
        <v>1597</v>
      </c>
      <c r="E43" t="s">
        <v>4567</v>
      </c>
      <c r="F43">
        <v>313</v>
      </c>
      <c r="G43">
        <v>369</v>
      </c>
    </row>
    <row r="44" spans="1:7" x14ac:dyDescent="0.25">
      <c r="A44" t="s">
        <v>4568</v>
      </c>
      <c r="B44" t="s">
        <v>4569</v>
      </c>
      <c r="C44" t="s">
        <v>1557</v>
      </c>
      <c r="D44" t="s">
        <v>1578</v>
      </c>
      <c r="E44" t="s">
        <v>4570</v>
      </c>
      <c r="F44">
        <v>451</v>
      </c>
      <c r="G44">
        <v>389</v>
      </c>
    </row>
    <row r="45" spans="1:7" x14ac:dyDescent="0.25">
      <c r="A45" t="s">
        <v>4571</v>
      </c>
      <c r="B45" t="s">
        <v>4572</v>
      </c>
      <c r="C45" t="s">
        <v>1557</v>
      </c>
      <c r="D45" t="s">
        <v>1558</v>
      </c>
      <c r="E45" t="s">
        <v>1711</v>
      </c>
      <c r="F45">
        <v>253</v>
      </c>
      <c r="G45">
        <v>266</v>
      </c>
    </row>
    <row r="46" spans="1:7" x14ac:dyDescent="0.25">
      <c r="A46" t="s">
        <v>4573</v>
      </c>
      <c r="B46" t="s">
        <v>1713</v>
      </c>
      <c r="C46" t="s">
        <v>1596</v>
      </c>
      <c r="D46" t="s">
        <v>1597</v>
      </c>
      <c r="E46" t="s">
        <v>1714</v>
      </c>
      <c r="F46">
        <v>167</v>
      </c>
      <c r="G46">
        <v>316</v>
      </c>
    </row>
    <row r="47" spans="1:7" x14ac:dyDescent="0.25">
      <c r="A47" t="s">
        <v>4574</v>
      </c>
      <c r="B47" t="s">
        <v>1716</v>
      </c>
      <c r="C47" t="s">
        <v>1596</v>
      </c>
      <c r="D47" t="s">
        <v>1672</v>
      </c>
      <c r="E47" t="s">
        <v>4575</v>
      </c>
      <c r="F47">
        <v>319</v>
      </c>
      <c r="G47">
        <v>114</v>
      </c>
    </row>
    <row r="48" spans="1:7" x14ac:dyDescent="0.25">
      <c r="A48" t="s">
        <v>4576</v>
      </c>
      <c r="B48" t="s">
        <v>4577</v>
      </c>
      <c r="C48" t="s">
        <v>1562</v>
      </c>
      <c r="D48" t="s">
        <v>1567</v>
      </c>
      <c r="E48" t="s">
        <v>4578</v>
      </c>
      <c r="F48">
        <v>167</v>
      </c>
      <c r="G48">
        <v>296</v>
      </c>
    </row>
    <row r="49" spans="1:7" x14ac:dyDescent="0.25">
      <c r="A49" t="s">
        <v>4579</v>
      </c>
      <c r="B49" t="s">
        <v>1722</v>
      </c>
      <c r="C49" t="s">
        <v>1582</v>
      </c>
      <c r="D49" t="s">
        <v>1723</v>
      </c>
      <c r="E49" t="s">
        <v>1724</v>
      </c>
      <c r="F49">
        <v>317</v>
      </c>
      <c r="G49">
        <v>431</v>
      </c>
    </row>
    <row r="50" spans="1:7" x14ac:dyDescent="0.25">
      <c r="A50" t="s">
        <v>4580</v>
      </c>
      <c r="B50" t="s">
        <v>1726</v>
      </c>
      <c r="C50" t="s">
        <v>1557</v>
      </c>
      <c r="D50" t="s">
        <v>1578</v>
      </c>
      <c r="E50" t="s">
        <v>4581</v>
      </c>
      <c r="F50">
        <v>178</v>
      </c>
      <c r="G50">
        <v>103</v>
      </c>
    </row>
    <row r="51" spans="1:7" x14ac:dyDescent="0.25">
      <c r="A51" t="s">
        <v>4582</v>
      </c>
      <c r="B51" t="s">
        <v>4583</v>
      </c>
      <c r="C51" t="s">
        <v>1582</v>
      </c>
      <c r="D51" t="s">
        <v>1730</v>
      </c>
      <c r="E51" t="s">
        <v>4584</v>
      </c>
      <c r="F51">
        <v>43</v>
      </c>
      <c r="G51">
        <v>267</v>
      </c>
    </row>
    <row r="52" spans="1:7" x14ac:dyDescent="0.25">
      <c r="A52" t="s">
        <v>4585</v>
      </c>
      <c r="B52" t="s">
        <v>1733</v>
      </c>
      <c r="C52" t="s">
        <v>1596</v>
      </c>
      <c r="D52" t="s">
        <v>1597</v>
      </c>
      <c r="E52" t="s">
        <v>1734</v>
      </c>
      <c r="F52">
        <v>190</v>
      </c>
      <c r="G52">
        <v>260</v>
      </c>
    </row>
    <row r="53" spans="1:7" x14ac:dyDescent="0.25">
      <c r="A53" t="s">
        <v>4586</v>
      </c>
      <c r="B53" t="s">
        <v>4587</v>
      </c>
      <c r="C53" t="s">
        <v>1557</v>
      </c>
      <c r="D53" t="s">
        <v>1578</v>
      </c>
      <c r="E53" t="s">
        <v>4588</v>
      </c>
      <c r="F53">
        <v>88</v>
      </c>
      <c r="G53">
        <v>246</v>
      </c>
    </row>
    <row r="54" spans="1:7" x14ac:dyDescent="0.25">
      <c r="A54" t="s">
        <v>4589</v>
      </c>
      <c r="B54" t="s">
        <v>1739</v>
      </c>
      <c r="C54" t="s">
        <v>1596</v>
      </c>
      <c r="D54" t="s">
        <v>1672</v>
      </c>
      <c r="E54" t="s">
        <v>1740</v>
      </c>
      <c r="F54">
        <v>212</v>
      </c>
      <c r="G54">
        <v>82</v>
      </c>
    </row>
    <row r="55" spans="1:7" x14ac:dyDescent="0.25">
      <c r="A55" t="s">
        <v>4590</v>
      </c>
      <c r="B55" t="s">
        <v>4591</v>
      </c>
      <c r="C55" t="s">
        <v>1562</v>
      </c>
      <c r="D55" t="s">
        <v>1574</v>
      </c>
      <c r="E55" t="s">
        <v>4592</v>
      </c>
      <c r="F55">
        <v>387</v>
      </c>
      <c r="G55">
        <v>125</v>
      </c>
    </row>
    <row r="56" spans="1:7" x14ac:dyDescent="0.25">
      <c r="A56" t="s">
        <v>4593</v>
      </c>
      <c r="B56" t="s">
        <v>1745</v>
      </c>
      <c r="C56" t="s">
        <v>1596</v>
      </c>
      <c r="D56" t="s">
        <v>1578</v>
      </c>
      <c r="E56" t="s">
        <v>1746</v>
      </c>
      <c r="F56">
        <v>435</v>
      </c>
      <c r="G56">
        <v>185</v>
      </c>
    </row>
    <row r="57" spans="1:7" x14ac:dyDescent="0.25">
      <c r="A57" t="s">
        <v>4594</v>
      </c>
      <c r="B57" t="s">
        <v>1748</v>
      </c>
      <c r="C57" t="s">
        <v>1587</v>
      </c>
      <c r="D57" t="s">
        <v>1615</v>
      </c>
      <c r="E57" t="s">
        <v>4595</v>
      </c>
      <c r="F57">
        <v>82</v>
      </c>
      <c r="G57">
        <v>275</v>
      </c>
    </row>
    <row r="58" spans="1:7" x14ac:dyDescent="0.25">
      <c r="A58" t="s">
        <v>4596</v>
      </c>
      <c r="B58" t="s">
        <v>1751</v>
      </c>
      <c r="C58" t="s">
        <v>1587</v>
      </c>
      <c r="D58" t="s">
        <v>1615</v>
      </c>
      <c r="E58" t="s">
        <v>4597</v>
      </c>
      <c r="F58">
        <v>461</v>
      </c>
      <c r="G58">
        <v>190</v>
      </c>
    </row>
    <row r="59" spans="1:7" x14ac:dyDescent="0.25">
      <c r="A59" t="s">
        <v>4598</v>
      </c>
      <c r="B59" t="s">
        <v>1754</v>
      </c>
      <c r="C59" t="s">
        <v>1596</v>
      </c>
      <c r="D59" t="s">
        <v>1597</v>
      </c>
      <c r="E59" t="s">
        <v>4599</v>
      </c>
      <c r="F59">
        <v>31</v>
      </c>
      <c r="G59">
        <v>138</v>
      </c>
    </row>
    <row r="60" spans="1:7" x14ac:dyDescent="0.25">
      <c r="A60" t="s">
        <v>4600</v>
      </c>
      <c r="B60" t="s">
        <v>1757</v>
      </c>
      <c r="C60" t="s">
        <v>1562</v>
      </c>
      <c r="D60" t="s">
        <v>1578</v>
      </c>
      <c r="E60" t="s">
        <v>1758</v>
      </c>
      <c r="F60">
        <v>114</v>
      </c>
      <c r="G60">
        <v>485</v>
      </c>
    </row>
    <row r="61" spans="1:7" x14ac:dyDescent="0.25">
      <c r="A61" t="s">
        <v>4601</v>
      </c>
      <c r="B61" t="s">
        <v>4602</v>
      </c>
      <c r="C61" t="s">
        <v>1582</v>
      </c>
      <c r="D61" t="s">
        <v>1608</v>
      </c>
      <c r="E61" t="s">
        <v>1761</v>
      </c>
      <c r="F61">
        <v>17</v>
      </c>
      <c r="G61">
        <v>399</v>
      </c>
    </row>
    <row r="62" spans="1:7" x14ac:dyDescent="0.25">
      <c r="A62" t="s">
        <v>4603</v>
      </c>
      <c r="B62" t="s">
        <v>1763</v>
      </c>
      <c r="C62" t="s">
        <v>1582</v>
      </c>
      <c r="D62" t="s">
        <v>1730</v>
      </c>
      <c r="E62" t="s">
        <v>4604</v>
      </c>
      <c r="F62">
        <v>483</v>
      </c>
      <c r="G62">
        <v>444</v>
      </c>
    </row>
    <row r="63" spans="1:7" x14ac:dyDescent="0.25">
      <c r="A63" t="s">
        <v>4605</v>
      </c>
      <c r="B63" t="s">
        <v>1766</v>
      </c>
      <c r="C63" t="s">
        <v>1596</v>
      </c>
      <c r="D63" t="s">
        <v>1633</v>
      </c>
      <c r="E63" t="s">
        <v>4606</v>
      </c>
      <c r="F63">
        <v>103</v>
      </c>
      <c r="G63">
        <v>465</v>
      </c>
    </row>
    <row r="64" spans="1:7" x14ac:dyDescent="0.25">
      <c r="A64" t="s">
        <v>4607</v>
      </c>
      <c r="B64" t="s">
        <v>1769</v>
      </c>
      <c r="C64" t="s">
        <v>1557</v>
      </c>
      <c r="D64" t="s">
        <v>1558</v>
      </c>
      <c r="E64" t="s">
        <v>4608</v>
      </c>
      <c r="F64">
        <v>86</v>
      </c>
      <c r="G64">
        <v>222</v>
      </c>
    </row>
    <row r="65" spans="1:7" x14ac:dyDescent="0.25">
      <c r="A65" t="s">
        <v>4609</v>
      </c>
      <c r="B65" t="s">
        <v>1772</v>
      </c>
      <c r="C65" t="s">
        <v>1582</v>
      </c>
      <c r="D65" t="s">
        <v>1583</v>
      </c>
      <c r="E65" t="s">
        <v>1773</v>
      </c>
      <c r="F65">
        <v>267</v>
      </c>
      <c r="G65">
        <v>458</v>
      </c>
    </row>
    <row r="66" spans="1:7" x14ac:dyDescent="0.25">
      <c r="A66" t="s">
        <v>4610</v>
      </c>
      <c r="B66" t="s">
        <v>1775</v>
      </c>
      <c r="C66" t="s">
        <v>1582</v>
      </c>
      <c r="D66" t="s">
        <v>1723</v>
      </c>
      <c r="E66" t="s">
        <v>1776</v>
      </c>
      <c r="F66">
        <v>299</v>
      </c>
      <c r="G66">
        <v>118</v>
      </c>
    </row>
    <row r="67" spans="1:7" x14ac:dyDescent="0.25">
      <c r="A67" t="s">
        <v>4611</v>
      </c>
      <c r="B67" t="s">
        <v>4612</v>
      </c>
      <c r="C67" t="s">
        <v>1596</v>
      </c>
      <c r="D67" t="s">
        <v>1597</v>
      </c>
      <c r="E67" t="s">
        <v>4613</v>
      </c>
      <c r="F67">
        <v>241</v>
      </c>
      <c r="G67">
        <v>423</v>
      </c>
    </row>
    <row r="68" spans="1:7" x14ac:dyDescent="0.25">
      <c r="A68" t="s">
        <v>4614</v>
      </c>
      <c r="B68" t="s">
        <v>4615</v>
      </c>
      <c r="C68" t="s">
        <v>1582</v>
      </c>
      <c r="D68" t="s">
        <v>1608</v>
      </c>
      <c r="E68" t="s">
        <v>4616</v>
      </c>
      <c r="F68">
        <v>340</v>
      </c>
      <c r="G68">
        <v>177</v>
      </c>
    </row>
    <row r="69" spans="1:7" x14ac:dyDescent="0.25">
      <c r="A69" t="s">
        <v>4617</v>
      </c>
      <c r="B69" t="s">
        <v>4618</v>
      </c>
      <c r="C69" t="s">
        <v>1557</v>
      </c>
      <c r="D69" t="s">
        <v>1578</v>
      </c>
      <c r="E69" t="s">
        <v>1785</v>
      </c>
      <c r="F69">
        <v>349</v>
      </c>
      <c r="G69">
        <v>476</v>
      </c>
    </row>
    <row r="70" spans="1:7" x14ac:dyDescent="0.25">
      <c r="A70" t="s">
        <v>4619</v>
      </c>
      <c r="B70" t="s">
        <v>1787</v>
      </c>
      <c r="C70" t="s">
        <v>1587</v>
      </c>
      <c r="D70" t="s">
        <v>1788</v>
      </c>
      <c r="E70" t="s">
        <v>4620</v>
      </c>
      <c r="F70">
        <v>244</v>
      </c>
      <c r="G70">
        <v>130</v>
      </c>
    </row>
    <row r="71" spans="1:7" x14ac:dyDescent="0.25">
      <c r="A71" t="s">
        <v>4621</v>
      </c>
      <c r="B71" t="s">
        <v>4622</v>
      </c>
      <c r="C71" t="s">
        <v>1562</v>
      </c>
      <c r="D71" t="s">
        <v>1574</v>
      </c>
      <c r="E71" t="s">
        <v>1792</v>
      </c>
      <c r="F71">
        <v>218</v>
      </c>
      <c r="G71">
        <v>224</v>
      </c>
    </row>
    <row r="72" spans="1:7" x14ac:dyDescent="0.25">
      <c r="A72" t="s">
        <v>4623</v>
      </c>
      <c r="B72" t="s">
        <v>1794</v>
      </c>
      <c r="C72" t="s">
        <v>1587</v>
      </c>
      <c r="D72" t="s">
        <v>1640</v>
      </c>
      <c r="E72" t="s">
        <v>1795</v>
      </c>
      <c r="F72">
        <v>138</v>
      </c>
      <c r="G72">
        <v>89</v>
      </c>
    </row>
    <row r="73" spans="1:7" x14ac:dyDescent="0.25">
      <c r="A73" t="s">
        <v>4624</v>
      </c>
      <c r="B73" t="s">
        <v>1797</v>
      </c>
      <c r="C73" t="s">
        <v>1582</v>
      </c>
      <c r="D73" t="s">
        <v>1608</v>
      </c>
      <c r="E73" t="s">
        <v>1798</v>
      </c>
      <c r="F73">
        <v>214</v>
      </c>
      <c r="G73">
        <v>383</v>
      </c>
    </row>
    <row r="74" spans="1:7" x14ac:dyDescent="0.25">
      <c r="A74" t="s">
        <v>4625</v>
      </c>
      <c r="B74" t="s">
        <v>1800</v>
      </c>
      <c r="C74" t="s">
        <v>1596</v>
      </c>
      <c r="D74" t="s">
        <v>1597</v>
      </c>
      <c r="E74" t="s">
        <v>4626</v>
      </c>
      <c r="F74">
        <v>478</v>
      </c>
      <c r="G74">
        <v>300</v>
      </c>
    </row>
    <row r="75" spans="1:7" x14ac:dyDescent="0.25">
      <c r="A75" t="s">
        <v>4627</v>
      </c>
      <c r="B75" t="s">
        <v>1803</v>
      </c>
      <c r="C75" t="s">
        <v>1596</v>
      </c>
      <c r="D75" t="s">
        <v>1672</v>
      </c>
      <c r="E75" t="s">
        <v>1804</v>
      </c>
      <c r="F75">
        <v>107</v>
      </c>
      <c r="G75">
        <v>359</v>
      </c>
    </row>
    <row r="76" spans="1:7" x14ac:dyDescent="0.25">
      <c r="A76" t="s">
        <v>4628</v>
      </c>
      <c r="B76" t="s">
        <v>1806</v>
      </c>
      <c r="C76" t="s">
        <v>1557</v>
      </c>
      <c r="D76" t="s">
        <v>1592</v>
      </c>
      <c r="E76" t="s">
        <v>1807</v>
      </c>
      <c r="F76">
        <v>404</v>
      </c>
      <c r="G76">
        <v>159</v>
      </c>
    </row>
    <row r="77" spans="1:7" x14ac:dyDescent="0.25">
      <c r="A77" t="s">
        <v>4629</v>
      </c>
      <c r="B77" t="s">
        <v>4630</v>
      </c>
      <c r="C77" t="s">
        <v>1562</v>
      </c>
      <c r="D77" t="s">
        <v>1691</v>
      </c>
      <c r="E77" t="s">
        <v>4631</v>
      </c>
      <c r="F77">
        <v>158</v>
      </c>
      <c r="G77">
        <v>82</v>
      </c>
    </row>
    <row r="78" spans="1:7" x14ac:dyDescent="0.25">
      <c r="A78" t="s">
        <v>4632</v>
      </c>
      <c r="B78" t="s">
        <v>1812</v>
      </c>
      <c r="C78" t="s">
        <v>1557</v>
      </c>
      <c r="D78" t="s">
        <v>1558</v>
      </c>
      <c r="E78" t="s">
        <v>1813</v>
      </c>
      <c r="F78">
        <v>393</v>
      </c>
      <c r="G78">
        <v>320</v>
      </c>
    </row>
    <row r="79" spans="1:7" x14ac:dyDescent="0.25">
      <c r="A79" t="s">
        <v>4633</v>
      </c>
      <c r="B79" t="s">
        <v>4634</v>
      </c>
      <c r="C79" t="s">
        <v>1557</v>
      </c>
      <c r="D79" t="s">
        <v>1619</v>
      </c>
      <c r="E79" t="s">
        <v>4635</v>
      </c>
      <c r="F79">
        <v>481</v>
      </c>
      <c r="G79">
        <v>104</v>
      </c>
    </row>
    <row r="80" spans="1:7" x14ac:dyDescent="0.25">
      <c r="A80" t="s">
        <v>4636</v>
      </c>
      <c r="B80" t="s">
        <v>1818</v>
      </c>
      <c r="C80" t="s">
        <v>1587</v>
      </c>
      <c r="D80" t="s">
        <v>1615</v>
      </c>
      <c r="E80" t="s">
        <v>1819</v>
      </c>
      <c r="F80">
        <v>325</v>
      </c>
      <c r="G80">
        <v>400</v>
      </c>
    </row>
    <row r="81" spans="1:7" x14ac:dyDescent="0.25">
      <c r="A81" t="s">
        <v>4637</v>
      </c>
      <c r="B81" t="s">
        <v>1821</v>
      </c>
      <c r="C81" t="s">
        <v>1587</v>
      </c>
      <c r="D81" t="s">
        <v>1588</v>
      </c>
      <c r="E81" t="s">
        <v>1822</v>
      </c>
      <c r="F81">
        <v>229</v>
      </c>
      <c r="G81">
        <v>469</v>
      </c>
    </row>
    <row r="82" spans="1:7" x14ac:dyDescent="0.25">
      <c r="A82" t="s">
        <v>4638</v>
      </c>
      <c r="B82" t="s">
        <v>1824</v>
      </c>
      <c r="C82" t="s">
        <v>1587</v>
      </c>
      <c r="D82" t="s">
        <v>1601</v>
      </c>
      <c r="E82" t="s">
        <v>1825</v>
      </c>
      <c r="F82">
        <v>143</v>
      </c>
      <c r="G82">
        <v>58</v>
      </c>
    </row>
    <row r="83" spans="1:7" x14ac:dyDescent="0.25">
      <c r="A83" t="s">
        <v>4639</v>
      </c>
      <c r="B83" t="s">
        <v>1827</v>
      </c>
      <c r="C83" t="s">
        <v>1596</v>
      </c>
      <c r="D83" t="s">
        <v>1633</v>
      </c>
      <c r="E83" t="s">
        <v>1828</v>
      </c>
      <c r="F83">
        <v>286</v>
      </c>
      <c r="G83">
        <v>358</v>
      </c>
    </row>
    <row r="84" spans="1:7" x14ac:dyDescent="0.25">
      <c r="A84" t="s">
        <v>4640</v>
      </c>
      <c r="B84" t="s">
        <v>1830</v>
      </c>
      <c r="C84" t="s">
        <v>1596</v>
      </c>
      <c r="D84" t="s">
        <v>1597</v>
      </c>
      <c r="E84" t="s">
        <v>1831</v>
      </c>
      <c r="F84">
        <v>153</v>
      </c>
      <c r="G84">
        <v>281</v>
      </c>
    </row>
    <row r="85" spans="1:7" x14ac:dyDescent="0.25">
      <c r="A85" t="s">
        <v>4641</v>
      </c>
      <c r="B85" t="s">
        <v>1833</v>
      </c>
      <c r="C85" t="s">
        <v>1582</v>
      </c>
      <c r="D85" t="s">
        <v>1583</v>
      </c>
      <c r="E85" t="s">
        <v>1834</v>
      </c>
      <c r="F85">
        <v>317</v>
      </c>
      <c r="G85">
        <v>159</v>
      </c>
    </row>
    <row r="86" spans="1:7" x14ac:dyDescent="0.25">
      <c r="A86" t="s">
        <v>4642</v>
      </c>
      <c r="B86" t="s">
        <v>1836</v>
      </c>
      <c r="C86" t="s">
        <v>1587</v>
      </c>
      <c r="D86" t="s">
        <v>1788</v>
      </c>
      <c r="E86" t="s">
        <v>1837</v>
      </c>
      <c r="F86">
        <v>388</v>
      </c>
      <c r="G86">
        <v>208</v>
      </c>
    </row>
    <row r="87" spans="1:7" x14ac:dyDescent="0.25">
      <c r="A87" t="s">
        <v>4643</v>
      </c>
      <c r="B87" t="s">
        <v>4644</v>
      </c>
      <c r="C87" t="s">
        <v>1562</v>
      </c>
      <c r="D87" t="s">
        <v>1578</v>
      </c>
      <c r="E87" t="s">
        <v>1840</v>
      </c>
      <c r="F87">
        <v>120</v>
      </c>
      <c r="G87">
        <v>210</v>
      </c>
    </row>
    <row r="88" spans="1:7" x14ac:dyDescent="0.25">
      <c r="A88" t="s">
        <v>4645</v>
      </c>
      <c r="B88" t="s">
        <v>1842</v>
      </c>
      <c r="C88" t="s">
        <v>1587</v>
      </c>
      <c r="D88" t="s">
        <v>1601</v>
      </c>
      <c r="E88" t="s">
        <v>4646</v>
      </c>
      <c r="F88">
        <v>176</v>
      </c>
      <c r="G88">
        <v>82</v>
      </c>
    </row>
    <row r="89" spans="1:7" x14ac:dyDescent="0.25">
      <c r="A89" t="s">
        <v>4647</v>
      </c>
      <c r="B89" t="s">
        <v>4648</v>
      </c>
      <c r="C89" t="s">
        <v>1587</v>
      </c>
      <c r="D89" t="s">
        <v>1588</v>
      </c>
      <c r="E89" t="s">
        <v>4649</v>
      </c>
      <c r="F89">
        <v>371</v>
      </c>
      <c r="G89">
        <v>220</v>
      </c>
    </row>
    <row r="90" spans="1:7" x14ac:dyDescent="0.25">
      <c r="A90" t="s">
        <v>4650</v>
      </c>
      <c r="B90" t="s">
        <v>1848</v>
      </c>
      <c r="C90" t="s">
        <v>1596</v>
      </c>
      <c r="D90" t="s">
        <v>1578</v>
      </c>
      <c r="E90" t="s">
        <v>1849</v>
      </c>
      <c r="F90">
        <v>131</v>
      </c>
      <c r="G90">
        <v>232</v>
      </c>
    </row>
    <row r="91" spans="1:7" x14ac:dyDescent="0.25">
      <c r="A91" t="s">
        <v>4651</v>
      </c>
      <c r="B91" t="s">
        <v>1851</v>
      </c>
      <c r="C91" t="s">
        <v>1582</v>
      </c>
      <c r="D91" t="s">
        <v>1723</v>
      </c>
      <c r="E91" t="s">
        <v>1852</v>
      </c>
      <c r="F91">
        <v>183</v>
      </c>
      <c r="G91">
        <v>457</v>
      </c>
    </row>
    <row r="92" spans="1:7" x14ac:dyDescent="0.25">
      <c r="A92" t="s">
        <v>4652</v>
      </c>
      <c r="B92" t="s">
        <v>4653</v>
      </c>
      <c r="C92" t="s">
        <v>1557</v>
      </c>
      <c r="D92" t="s">
        <v>1578</v>
      </c>
      <c r="E92" t="s">
        <v>4654</v>
      </c>
      <c r="F92">
        <v>340</v>
      </c>
      <c r="G92">
        <v>361</v>
      </c>
    </row>
    <row r="93" spans="1:7" x14ac:dyDescent="0.25">
      <c r="A93" t="s">
        <v>4655</v>
      </c>
      <c r="B93" t="s">
        <v>4656</v>
      </c>
      <c r="C93" t="s">
        <v>1562</v>
      </c>
      <c r="D93" t="s">
        <v>1691</v>
      </c>
      <c r="E93" t="s">
        <v>1858</v>
      </c>
      <c r="F93">
        <v>438</v>
      </c>
      <c r="G93">
        <v>496</v>
      </c>
    </row>
    <row r="94" spans="1:7" x14ac:dyDescent="0.25">
      <c r="A94" t="s">
        <v>4657</v>
      </c>
      <c r="B94" t="s">
        <v>1860</v>
      </c>
      <c r="C94" t="s">
        <v>1587</v>
      </c>
      <c r="D94" t="s">
        <v>1619</v>
      </c>
      <c r="E94" t="s">
        <v>4658</v>
      </c>
      <c r="F94">
        <v>447</v>
      </c>
      <c r="G94">
        <v>191</v>
      </c>
    </row>
    <row r="95" spans="1:7" x14ac:dyDescent="0.25">
      <c r="A95" t="s">
        <v>4659</v>
      </c>
      <c r="B95" t="s">
        <v>4660</v>
      </c>
      <c r="C95" t="s">
        <v>1557</v>
      </c>
      <c r="D95" t="s">
        <v>1558</v>
      </c>
      <c r="E95" t="s">
        <v>4661</v>
      </c>
      <c r="F95">
        <v>378</v>
      </c>
      <c r="G95">
        <v>485</v>
      </c>
    </row>
    <row r="96" spans="1:7" x14ac:dyDescent="0.25">
      <c r="A96" t="s">
        <v>4662</v>
      </c>
      <c r="B96" t="s">
        <v>1866</v>
      </c>
      <c r="C96" t="s">
        <v>1582</v>
      </c>
      <c r="D96" t="s">
        <v>1583</v>
      </c>
      <c r="E96" t="s">
        <v>1867</v>
      </c>
      <c r="F96">
        <v>358</v>
      </c>
      <c r="G96">
        <v>213</v>
      </c>
    </row>
    <row r="97" spans="1:7" x14ac:dyDescent="0.25">
      <c r="A97" t="s">
        <v>4663</v>
      </c>
      <c r="B97" t="s">
        <v>1869</v>
      </c>
      <c r="C97" t="s">
        <v>1596</v>
      </c>
      <c r="D97" t="s">
        <v>1578</v>
      </c>
      <c r="E97" t="s">
        <v>1870</v>
      </c>
      <c r="F97">
        <v>61</v>
      </c>
      <c r="G97">
        <v>75</v>
      </c>
    </row>
    <row r="98" spans="1:7" x14ac:dyDescent="0.25">
      <c r="A98" t="s">
        <v>4664</v>
      </c>
      <c r="B98" t="s">
        <v>4665</v>
      </c>
      <c r="C98" t="s">
        <v>1562</v>
      </c>
      <c r="D98" t="s">
        <v>1567</v>
      </c>
      <c r="E98" t="s">
        <v>4666</v>
      </c>
      <c r="F98">
        <v>358</v>
      </c>
      <c r="G98">
        <v>143</v>
      </c>
    </row>
    <row r="99" spans="1:7" x14ac:dyDescent="0.25">
      <c r="A99" t="s">
        <v>4667</v>
      </c>
      <c r="B99" t="s">
        <v>1875</v>
      </c>
      <c r="C99" t="s">
        <v>1596</v>
      </c>
      <c r="D99" t="s">
        <v>1672</v>
      </c>
      <c r="E99" t="s">
        <v>4668</v>
      </c>
      <c r="F99">
        <v>246</v>
      </c>
      <c r="G99">
        <v>471</v>
      </c>
    </row>
    <row r="100" spans="1:7" x14ac:dyDescent="0.25">
      <c r="A100" t="s">
        <v>4669</v>
      </c>
      <c r="B100" t="s">
        <v>1878</v>
      </c>
      <c r="C100" t="s">
        <v>1557</v>
      </c>
      <c r="D100" t="s">
        <v>1592</v>
      </c>
      <c r="E100" t="s">
        <v>1879</v>
      </c>
      <c r="F100">
        <v>432</v>
      </c>
      <c r="G100">
        <v>73</v>
      </c>
    </row>
    <row r="101" spans="1:7" x14ac:dyDescent="0.25">
      <c r="A101" t="s">
        <v>4670</v>
      </c>
      <c r="B101" t="s">
        <v>1881</v>
      </c>
      <c r="C101" t="s">
        <v>1587</v>
      </c>
      <c r="D101" t="s">
        <v>1601</v>
      </c>
      <c r="E101" t="s">
        <v>1882</v>
      </c>
      <c r="F101">
        <v>201</v>
      </c>
      <c r="G101">
        <v>146</v>
      </c>
    </row>
  </sheetData>
  <phoneticPr fontId="3"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D8525-EC21-4F42-9EFA-58FB464184A7}">
  <dimension ref="A1:G101"/>
  <sheetViews>
    <sheetView topLeftCell="A19" workbookViewId="0">
      <selection sqref="A1:G101"/>
    </sheetView>
  </sheetViews>
  <sheetFormatPr defaultRowHeight="15" x14ac:dyDescent="0.25"/>
  <cols>
    <col min="1" max="1" width="12.85546875" customWidth="1"/>
    <col min="2" max="2" width="27.5703125" bestFit="1" customWidth="1"/>
    <col min="3" max="3" width="11" customWidth="1"/>
    <col min="4" max="4" width="15.28515625" customWidth="1"/>
    <col min="5" max="5" width="30" bestFit="1" customWidth="1"/>
    <col min="6" max="6" width="7" bestFit="1" customWidth="1"/>
  </cols>
  <sheetData>
    <row r="1" spans="1:7" x14ac:dyDescent="0.25">
      <c r="A1" s="4" t="s">
        <v>1548</v>
      </c>
      <c r="B1" s="4" t="s">
        <v>1549</v>
      </c>
      <c r="C1" s="4" t="s">
        <v>1550</v>
      </c>
      <c r="D1" s="4" t="s">
        <v>1551</v>
      </c>
      <c r="E1" s="4" t="s">
        <v>1552</v>
      </c>
      <c r="F1" s="4" t="s">
        <v>1553</v>
      </c>
      <c r="G1" s="4" t="s">
        <v>1554</v>
      </c>
    </row>
    <row r="2" spans="1:7" x14ac:dyDescent="0.25">
      <c r="A2" s="1" t="s">
        <v>1555</v>
      </c>
      <c r="B2" s="1" t="s">
        <v>1556</v>
      </c>
      <c r="C2" s="1" t="s">
        <v>1557</v>
      </c>
      <c r="D2" s="1" t="s">
        <v>1558</v>
      </c>
      <c r="E2" s="1" t="s">
        <v>1559</v>
      </c>
      <c r="F2" s="1">
        <v>112.42</v>
      </c>
      <c r="G2" s="1">
        <v>416</v>
      </c>
    </row>
    <row r="3" spans="1:7" x14ac:dyDescent="0.25">
      <c r="A3" s="1" t="s">
        <v>1560</v>
      </c>
      <c r="B3" s="1" t="s">
        <v>1561</v>
      </c>
      <c r="C3" s="1" t="s">
        <v>1562</v>
      </c>
      <c r="D3" s="1" t="s">
        <v>1563</v>
      </c>
      <c r="E3" s="1" t="s">
        <v>1564</v>
      </c>
      <c r="F3" s="1">
        <v>342.56</v>
      </c>
      <c r="G3" s="1">
        <v>181</v>
      </c>
    </row>
    <row r="4" spans="1:7" x14ac:dyDescent="0.25">
      <c r="A4" s="1" t="s">
        <v>1565</v>
      </c>
      <c r="B4" s="1" t="s">
        <v>1566</v>
      </c>
      <c r="C4" s="1" t="s">
        <v>1562</v>
      </c>
      <c r="D4" s="1" t="s">
        <v>1567</v>
      </c>
      <c r="E4" s="1" t="s">
        <v>1568</v>
      </c>
      <c r="F4" s="1"/>
      <c r="G4" s="1">
        <v>352</v>
      </c>
    </row>
    <row r="5" spans="1:7" x14ac:dyDescent="0.25">
      <c r="A5" s="1" t="s">
        <v>1569</v>
      </c>
      <c r="B5" s="1" t="s">
        <v>1570</v>
      </c>
      <c r="C5" s="1" t="s">
        <v>1562</v>
      </c>
      <c r="D5" s="1" t="s">
        <v>1567</v>
      </c>
      <c r="E5" s="1" t="s">
        <v>1571</v>
      </c>
      <c r="F5" s="1">
        <v>364.67</v>
      </c>
      <c r="G5" s="1">
        <v>452</v>
      </c>
    </row>
    <row r="6" spans="1:7" x14ac:dyDescent="0.25">
      <c r="A6" s="1" t="s">
        <v>1572</v>
      </c>
      <c r="B6" s="1" t="s">
        <v>1573</v>
      </c>
      <c r="C6" s="1" t="s">
        <v>1562</v>
      </c>
      <c r="D6" s="1" t="s">
        <v>1574</v>
      </c>
      <c r="E6" s="1" t="s">
        <v>1575</v>
      </c>
      <c r="F6" s="1">
        <v>306.45999999999998</v>
      </c>
      <c r="G6" s="1">
        <v>487</v>
      </c>
    </row>
    <row r="7" spans="1:7" x14ac:dyDescent="0.25">
      <c r="A7" s="1" t="s">
        <v>1576</v>
      </c>
      <c r="B7" s="1" t="s">
        <v>1577</v>
      </c>
      <c r="C7" s="1" t="s">
        <v>1562</v>
      </c>
      <c r="D7" s="1" t="s">
        <v>1578</v>
      </c>
      <c r="E7" s="1" t="s">
        <v>1579</v>
      </c>
      <c r="F7" s="1">
        <v>261</v>
      </c>
      <c r="G7" s="1">
        <v>59</v>
      </c>
    </row>
    <row r="8" spans="1:7" x14ac:dyDescent="0.25">
      <c r="A8" s="1" t="s">
        <v>1580</v>
      </c>
      <c r="B8" s="1" t="s">
        <v>1581</v>
      </c>
      <c r="C8" s="1" t="s">
        <v>1582</v>
      </c>
      <c r="D8" s="1" t="s">
        <v>1583</v>
      </c>
      <c r="E8" s="1" t="s">
        <v>1584</v>
      </c>
      <c r="F8" s="1">
        <v>312.8</v>
      </c>
      <c r="G8" s="1">
        <v>350</v>
      </c>
    </row>
    <row r="9" spans="1:7" x14ac:dyDescent="0.25">
      <c r="A9" s="1" t="s">
        <v>1585</v>
      </c>
      <c r="B9" s="1" t="s">
        <v>1586</v>
      </c>
      <c r="C9" s="1" t="s">
        <v>1587</v>
      </c>
      <c r="D9" s="1" t="s">
        <v>1588</v>
      </c>
      <c r="E9" s="1" t="s">
        <v>1589</v>
      </c>
      <c r="F9" s="1">
        <v>218.86</v>
      </c>
      <c r="G9" s="1">
        <v>170</v>
      </c>
    </row>
    <row r="10" spans="1:7" x14ac:dyDescent="0.25">
      <c r="A10" s="1" t="s">
        <v>1590</v>
      </c>
      <c r="B10" s="1" t="s">
        <v>1591</v>
      </c>
      <c r="C10" s="1" t="s">
        <v>1557</v>
      </c>
      <c r="D10" s="1" t="s">
        <v>1592</v>
      </c>
      <c r="E10" s="1" t="s">
        <v>1593</v>
      </c>
      <c r="F10" s="1">
        <v>439.07</v>
      </c>
      <c r="G10" s="1">
        <v>142</v>
      </c>
    </row>
    <row r="11" spans="1:7" x14ac:dyDescent="0.25">
      <c r="A11" s="1" t="s">
        <v>1594</v>
      </c>
      <c r="B11" s="1" t="s">
        <v>1595</v>
      </c>
      <c r="C11" s="1" t="s">
        <v>1596</v>
      </c>
      <c r="D11" s="1" t="s">
        <v>1597</v>
      </c>
      <c r="E11" s="1" t="s">
        <v>1598</v>
      </c>
      <c r="F11" s="1">
        <v>495.72</v>
      </c>
      <c r="G11" s="1">
        <v>323</v>
      </c>
    </row>
    <row r="12" spans="1:7" x14ac:dyDescent="0.25">
      <c r="A12" s="1" t="s">
        <v>1599</v>
      </c>
      <c r="B12" s="1" t="s">
        <v>1600</v>
      </c>
      <c r="C12" s="1" t="s">
        <v>1587</v>
      </c>
      <c r="D12" s="1" t="s">
        <v>1601</v>
      </c>
      <c r="E12" s="1" t="s">
        <v>1602</v>
      </c>
      <c r="F12" s="1">
        <v>298.86</v>
      </c>
      <c r="G12" s="1">
        <v>308</v>
      </c>
    </row>
    <row r="13" spans="1:7" x14ac:dyDescent="0.25">
      <c r="A13" s="1" t="s">
        <v>1603</v>
      </c>
      <c r="B13" s="1" t="s">
        <v>1604</v>
      </c>
      <c r="C13" s="1" t="s">
        <v>1557</v>
      </c>
      <c r="D13" s="1" t="s">
        <v>1578</v>
      </c>
      <c r="E13" s="1" t="s">
        <v>1605</v>
      </c>
      <c r="F13" s="1">
        <v>449.4</v>
      </c>
      <c r="G13" s="1"/>
    </row>
    <row r="14" spans="1:7" x14ac:dyDescent="0.25">
      <c r="A14" s="1" t="s">
        <v>1606</v>
      </c>
      <c r="B14" s="1" t="s">
        <v>1607</v>
      </c>
      <c r="C14" s="1" t="s">
        <v>1582</v>
      </c>
      <c r="D14" s="1" t="s">
        <v>1608</v>
      </c>
      <c r="E14" s="1" t="s">
        <v>1609</v>
      </c>
      <c r="F14" s="1">
        <v>115.82</v>
      </c>
      <c r="G14" s="1">
        <v>460</v>
      </c>
    </row>
    <row r="15" spans="1:7" x14ac:dyDescent="0.25">
      <c r="A15" s="1" t="s">
        <v>1610</v>
      </c>
      <c r="B15" s="1" t="s">
        <v>1611</v>
      </c>
      <c r="C15" s="1" t="s">
        <v>1557</v>
      </c>
      <c r="D15" s="1" t="s">
        <v>1578</v>
      </c>
      <c r="E15" s="1" t="s">
        <v>1612</v>
      </c>
      <c r="F15" s="1">
        <v>242.23</v>
      </c>
      <c r="G15" s="1">
        <v>453</v>
      </c>
    </row>
    <row r="16" spans="1:7" x14ac:dyDescent="0.25">
      <c r="A16" s="1" t="s">
        <v>1613</v>
      </c>
      <c r="B16" s="1" t="s">
        <v>1614</v>
      </c>
      <c r="C16" s="1" t="s">
        <v>1587</v>
      </c>
      <c r="D16" s="1" t="s">
        <v>1615</v>
      </c>
      <c r="E16" s="1" t="s">
        <v>1616</v>
      </c>
      <c r="F16" s="1">
        <v>48.01</v>
      </c>
      <c r="G16" s="1">
        <v>439</v>
      </c>
    </row>
    <row r="17" spans="1:7" x14ac:dyDescent="0.25">
      <c r="A17" s="1" t="s">
        <v>1617</v>
      </c>
      <c r="B17" s="1" t="s">
        <v>1618</v>
      </c>
      <c r="C17" s="1" t="s">
        <v>1557</v>
      </c>
      <c r="D17" s="1" t="s">
        <v>1619</v>
      </c>
      <c r="E17" s="1" t="s">
        <v>1620</v>
      </c>
      <c r="F17" s="1">
        <v>465.34</v>
      </c>
      <c r="G17" s="1">
        <v>301</v>
      </c>
    </row>
    <row r="18" spans="1:7" x14ac:dyDescent="0.25">
      <c r="A18" s="1" t="s">
        <v>1621</v>
      </c>
      <c r="B18" s="1" t="s">
        <v>1622</v>
      </c>
      <c r="C18" s="1" t="s">
        <v>1582</v>
      </c>
      <c r="D18" s="1" t="s">
        <v>1623</v>
      </c>
      <c r="E18" s="1" t="s">
        <v>1624</v>
      </c>
      <c r="F18" s="1">
        <v>337.42</v>
      </c>
      <c r="G18" s="1">
        <v>256</v>
      </c>
    </row>
    <row r="19" spans="1:7" x14ac:dyDescent="0.25">
      <c r="A19" s="1" t="s">
        <v>1625</v>
      </c>
      <c r="B19" s="1" t="s">
        <v>1626</v>
      </c>
      <c r="C19" s="1" t="s">
        <v>1596</v>
      </c>
      <c r="D19" s="1" t="s">
        <v>1578</v>
      </c>
      <c r="E19" s="1" t="s">
        <v>1627</v>
      </c>
      <c r="F19" s="1">
        <v>144.53</v>
      </c>
      <c r="G19" s="1">
        <v>367</v>
      </c>
    </row>
    <row r="20" spans="1:7" x14ac:dyDescent="0.25">
      <c r="A20" s="1" t="s">
        <v>1628</v>
      </c>
      <c r="B20" s="1" t="s">
        <v>1629</v>
      </c>
      <c r="C20" s="1" t="s">
        <v>1562</v>
      </c>
      <c r="D20" s="1" t="s">
        <v>1574</v>
      </c>
      <c r="E20" s="1" t="s">
        <v>1630</v>
      </c>
      <c r="F20" s="1"/>
      <c r="G20" s="1">
        <v>343</v>
      </c>
    </row>
    <row r="21" spans="1:7" x14ac:dyDescent="0.25">
      <c r="A21" s="1" t="s">
        <v>1631</v>
      </c>
      <c r="B21" s="1" t="s">
        <v>1632</v>
      </c>
      <c r="C21" s="1" t="s">
        <v>1596</v>
      </c>
      <c r="D21" s="1" t="s">
        <v>1633</v>
      </c>
      <c r="E21" s="1" t="s">
        <v>1634</v>
      </c>
      <c r="F21" s="1">
        <v>21.34</v>
      </c>
      <c r="G21" s="1">
        <v>65</v>
      </c>
    </row>
    <row r="22" spans="1:7" x14ac:dyDescent="0.25">
      <c r="A22" s="1" t="s">
        <v>1635</v>
      </c>
      <c r="B22" s="1" t="s">
        <v>1636</v>
      </c>
      <c r="C22" s="1" t="s">
        <v>1596</v>
      </c>
      <c r="D22" s="1" t="s">
        <v>1578</v>
      </c>
      <c r="E22" s="1" t="s">
        <v>1637</v>
      </c>
      <c r="F22" s="1">
        <v>131.51</v>
      </c>
      <c r="G22" s="1"/>
    </row>
    <row r="23" spans="1:7" x14ac:dyDescent="0.25">
      <c r="A23" s="1" t="s">
        <v>1638</v>
      </c>
      <c r="B23" s="1" t="s">
        <v>1639</v>
      </c>
      <c r="C23" s="1" t="s">
        <v>1587</v>
      </c>
      <c r="D23" s="1" t="s">
        <v>1640</v>
      </c>
      <c r="E23" s="1" t="s">
        <v>1641</v>
      </c>
      <c r="F23" s="1">
        <v>123.46</v>
      </c>
      <c r="G23" s="1">
        <v>76</v>
      </c>
    </row>
    <row r="24" spans="1:7" x14ac:dyDescent="0.25">
      <c r="A24" s="1" t="s">
        <v>1642</v>
      </c>
      <c r="B24" s="1" t="s">
        <v>1643</v>
      </c>
      <c r="C24" s="1" t="s">
        <v>1596</v>
      </c>
      <c r="D24" s="1" t="s">
        <v>1633</v>
      </c>
      <c r="E24" s="1" t="s">
        <v>1644</v>
      </c>
      <c r="F24" s="1">
        <v>484.62</v>
      </c>
      <c r="G24" s="1">
        <v>432</v>
      </c>
    </row>
    <row r="25" spans="1:7" x14ac:dyDescent="0.25">
      <c r="A25" s="1" t="s">
        <v>1645</v>
      </c>
      <c r="B25" s="1" t="s">
        <v>1646</v>
      </c>
      <c r="C25" s="1" t="s">
        <v>1562</v>
      </c>
      <c r="D25" s="1" t="s">
        <v>1563</v>
      </c>
      <c r="E25" s="1" t="s">
        <v>1647</v>
      </c>
      <c r="F25" s="1"/>
      <c r="G25" s="1">
        <v>360</v>
      </c>
    </row>
    <row r="26" spans="1:7" x14ac:dyDescent="0.25">
      <c r="A26" s="1" t="s">
        <v>1648</v>
      </c>
      <c r="B26" s="1" t="s">
        <v>1649</v>
      </c>
      <c r="C26" s="1" t="s">
        <v>1596</v>
      </c>
      <c r="D26" s="1" t="s">
        <v>1650</v>
      </c>
      <c r="E26" s="1" t="s">
        <v>1651</v>
      </c>
      <c r="F26" s="1">
        <v>166.06</v>
      </c>
      <c r="G26" s="1">
        <v>340</v>
      </c>
    </row>
    <row r="27" spans="1:7" x14ac:dyDescent="0.25">
      <c r="A27" s="1" t="s">
        <v>1652</v>
      </c>
      <c r="B27" s="1" t="s">
        <v>1653</v>
      </c>
      <c r="C27" s="1" t="s">
        <v>1562</v>
      </c>
      <c r="D27" s="1" t="s">
        <v>1578</v>
      </c>
      <c r="E27" s="1" t="s">
        <v>1654</v>
      </c>
      <c r="F27" s="1">
        <v>174.02</v>
      </c>
      <c r="G27" s="1">
        <v>268</v>
      </c>
    </row>
    <row r="28" spans="1:7" x14ac:dyDescent="0.25">
      <c r="A28" s="1" t="s">
        <v>1655</v>
      </c>
      <c r="B28" s="1" t="s">
        <v>1656</v>
      </c>
      <c r="C28" s="1" t="s">
        <v>1557</v>
      </c>
      <c r="D28" s="1" t="s">
        <v>1592</v>
      </c>
      <c r="E28" s="1" t="s">
        <v>1657</v>
      </c>
      <c r="F28" s="1">
        <v>322.41000000000003</v>
      </c>
      <c r="G28" s="1">
        <v>213</v>
      </c>
    </row>
    <row r="29" spans="1:7" x14ac:dyDescent="0.25">
      <c r="A29" s="1" t="s">
        <v>1658</v>
      </c>
      <c r="B29" s="1" t="s">
        <v>1659</v>
      </c>
      <c r="C29" s="1" t="s">
        <v>1587</v>
      </c>
      <c r="D29" s="1" t="s">
        <v>1615</v>
      </c>
      <c r="E29" s="1" t="s">
        <v>1660</v>
      </c>
      <c r="F29" s="1"/>
      <c r="G29" s="1">
        <v>378</v>
      </c>
    </row>
    <row r="30" spans="1:7" x14ac:dyDescent="0.25">
      <c r="A30" s="1" t="s">
        <v>1661</v>
      </c>
      <c r="B30" s="1" t="s">
        <v>1662</v>
      </c>
      <c r="C30" s="1" t="s">
        <v>1596</v>
      </c>
      <c r="D30" s="1" t="s">
        <v>1578</v>
      </c>
      <c r="E30" s="1" t="s">
        <v>1663</v>
      </c>
      <c r="F30" s="1">
        <v>38.76</v>
      </c>
      <c r="G30" s="1">
        <v>137</v>
      </c>
    </row>
    <row r="31" spans="1:7" x14ac:dyDescent="0.25">
      <c r="A31" s="1" t="s">
        <v>1664</v>
      </c>
      <c r="B31" s="1" t="s">
        <v>1665</v>
      </c>
      <c r="C31" s="1" t="s">
        <v>1587</v>
      </c>
      <c r="D31" s="1" t="s">
        <v>1615</v>
      </c>
      <c r="E31" s="1" t="s">
        <v>1666</v>
      </c>
      <c r="F31" s="1">
        <v>218.48</v>
      </c>
      <c r="G31" s="1">
        <v>276</v>
      </c>
    </row>
    <row r="32" spans="1:7" x14ac:dyDescent="0.25">
      <c r="A32" s="1" t="s">
        <v>1667</v>
      </c>
      <c r="B32" s="1" t="s">
        <v>1668</v>
      </c>
      <c r="C32" s="1" t="s">
        <v>1587</v>
      </c>
      <c r="D32" s="1" t="s">
        <v>1601</v>
      </c>
      <c r="E32" s="1" t="s">
        <v>1669</v>
      </c>
      <c r="F32" s="1">
        <v>19.52</v>
      </c>
      <c r="G32" s="1">
        <v>57</v>
      </c>
    </row>
    <row r="33" spans="1:7" x14ac:dyDescent="0.25">
      <c r="A33" s="1" t="s">
        <v>1670</v>
      </c>
      <c r="B33" s="1" t="s">
        <v>1671</v>
      </c>
      <c r="C33" s="1" t="s">
        <v>1596</v>
      </c>
      <c r="D33" s="1" t="s">
        <v>1672</v>
      </c>
      <c r="E33" s="1" t="s">
        <v>1673</v>
      </c>
      <c r="F33" s="1">
        <v>204.39</v>
      </c>
      <c r="G33" s="1">
        <v>281</v>
      </c>
    </row>
    <row r="34" spans="1:7" x14ac:dyDescent="0.25">
      <c r="A34" s="1" t="s">
        <v>1674</v>
      </c>
      <c r="B34" s="1" t="s">
        <v>1675</v>
      </c>
      <c r="C34" s="1" t="s">
        <v>1582</v>
      </c>
      <c r="D34" s="1" t="s">
        <v>1583</v>
      </c>
      <c r="E34" s="1" t="s">
        <v>1676</v>
      </c>
      <c r="F34" s="1">
        <v>283.83</v>
      </c>
      <c r="G34" s="1">
        <v>244</v>
      </c>
    </row>
    <row r="35" spans="1:7" x14ac:dyDescent="0.25">
      <c r="A35" s="1" t="s">
        <v>1677</v>
      </c>
      <c r="B35" s="1" t="s">
        <v>1678</v>
      </c>
      <c r="C35" s="1" t="s">
        <v>1587</v>
      </c>
      <c r="D35" s="1" t="s">
        <v>1615</v>
      </c>
      <c r="E35" s="1" t="s">
        <v>1679</v>
      </c>
      <c r="F35" s="1">
        <v>179.77</v>
      </c>
      <c r="G35" s="1">
        <v>305</v>
      </c>
    </row>
    <row r="36" spans="1:7" x14ac:dyDescent="0.25">
      <c r="A36" s="1" t="s">
        <v>1680</v>
      </c>
      <c r="B36" s="1" t="s">
        <v>1681</v>
      </c>
      <c r="C36" s="1" t="s">
        <v>1557</v>
      </c>
      <c r="D36" s="1" t="s">
        <v>1558</v>
      </c>
      <c r="E36" s="1" t="s">
        <v>1682</v>
      </c>
      <c r="F36" s="1">
        <v>419.28</v>
      </c>
      <c r="G36" s="1">
        <v>86</v>
      </c>
    </row>
    <row r="37" spans="1:7" x14ac:dyDescent="0.25">
      <c r="A37" s="1" t="s">
        <v>1683</v>
      </c>
      <c r="B37" s="1" t="s">
        <v>1684</v>
      </c>
      <c r="C37" s="1" t="s">
        <v>1587</v>
      </c>
      <c r="D37" s="1" t="s">
        <v>1588</v>
      </c>
      <c r="E37" s="1" t="s">
        <v>1685</v>
      </c>
      <c r="F37" s="1">
        <v>382.22</v>
      </c>
      <c r="G37" s="1">
        <v>329</v>
      </c>
    </row>
    <row r="38" spans="1:7" x14ac:dyDescent="0.25">
      <c r="A38" s="1" t="s">
        <v>1686</v>
      </c>
      <c r="B38" s="1" t="s">
        <v>1687</v>
      </c>
      <c r="C38" s="1" t="s">
        <v>1562</v>
      </c>
      <c r="D38" s="1" t="s">
        <v>1563</v>
      </c>
      <c r="E38" s="1" t="s">
        <v>1688</v>
      </c>
      <c r="F38" s="1">
        <v>223.43</v>
      </c>
      <c r="G38" s="1">
        <v>154</v>
      </c>
    </row>
    <row r="39" spans="1:7" x14ac:dyDescent="0.25">
      <c r="A39" s="1" t="s">
        <v>1689</v>
      </c>
      <c r="B39" s="1" t="s">
        <v>1690</v>
      </c>
      <c r="C39" s="1" t="s">
        <v>1562</v>
      </c>
      <c r="D39" s="1" t="s">
        <v>1691</v>
      </c>
      <c r="E39" s="1" t="s">
        <v>1692</v>
      </c>
      <c r="F39" s="1">
        <v>353.47</v>
      </c>
      <c r="G39" s="1">
        <v>214</v>
      </c>
    </row>
    <row r="40" spans="1:7" x14ac:dyDescent="0.25">
      <c r="A40" s="1" t="s">
        <v>1693</v>
      </c>
      <c r="B40" s="1" t="s">
        <v>1694</v>
      </c>
      <c r="C40" s="1" t="s">
        <v>1596</v>
      </c>
      <c r="D40" s="1" t="s">
        <v>1650</v>
      </c>
      <c r="E40" s="1" t="s">
        <v>1695</v>
      </c>
      <c r="F40" s="1">
        <v>135.61000000000001</v>
      </c>
      <c r="G40" s="1">
        <v>394</v>
      </c>
    </row>
    <row r="41" spans="1:7" x14ac:dyDescent="0.25">
      <c r="A41" s="1" t="s">
        <v>1696</v>
      </c>
      <c r="B41" s="1" t="s">
        <v>1697</v>
      </c>
      <c r="C41" s="1" t="s">
        <v>1557</v>
      </c>
      <c r="D41" s="1" t="s">
        <v>1698</v>
      </c>
      <c r="E41" s="1" t="s">
        <v>1699</v>
      </c>
      <c r="F41" s="1">
        <v>326.06</v>
      </c>
      <c r="G41" s="1">
        <v>301</v>
      </c>
    </row>
    <row r="42" spans="1:7" x14ac:dyDescent="0.25">
      <c r="A42" s="1" t="s">
        <v>1700</v>
      </c>
      <c r="B42" s="1" t="s">
        <v>1701</v>
      </c>
      <c r="C42" s="1" t="s">
        <v>1557</v>
      </c>
      <c r="D42" s="1" t="s">
        <v>1592</v>
      </c>
      <c r="E42" s="1" t="s">
        <v>1702</v>
      </c>
      <c r="F42" s="1">
        <v>38.520000000000003</v>
      </c>
      <c r="G42" s="1">
        <v>378</v>
      </c>
    </row>
    <row r="43" spans="1:7" x14ac:dyDescent="0.25">
      <c r="A43" s="1" t="s">
        <v>1703</v>
      </c>
      <c r="B43" s="1" t="s">
        <v>1704</v>
      </c>
      <c r="C43" s="1" t="s">
        <v>1596</v>
      </c>
      <c r="D43" s="1" t="s">
        <v>1597</v>
      </c>
      <c r="E43" s="1" t="s">
        <v>1705</v>
      </c>
      <c r="F43" s="1">
        <v>313.26</v>
      </c>
      <c r="G43" s="1">
        <v>369</v>
      </c>
    </row>
    <row r="44" spans="1:7" x14ac:dyDescent="0.25">
      <c r="A44" s="1" t="s">
        <v>1706</v>
      </c>
      <c r="B44" s="1" t="s">
        <v>1707</v>
      </c>
      <c r="C44" s="1" t="s">
        <v>1557</v>
      </c>
      <c r="D44" s="1" t="s">
        <v>1578</v>
      </c>
      <c r="E44" s="1" t="s">
        <v>1708</v>
      </c>
      <c r="F44" s="1">
        <v>450.71</v>
      </c>
      <c r="G44" s="1">
        <v>389</v>
      </c>
    </row>
    <row r="45" spans="1:7" x14ac:dyDescent="0.25">
      <c r="A45" s="1" t="s">
        <v>1709</v>
      </c>
      <c r="B45" s="1" t="s">
        <v>1710</v>
      </c>
      <c r="C45" s="1" t="s">
        <v>1557</v>
      </c>
      <c r="D45" s="1" t="s">
        <v>1558</v>
      </c>
      <c r="E45" s="1" t="s">
        <v>1711</v>
      </c>
      <c r="F45" s="1">
        <v>253.33</v>
      </c>
      <c r="G45" s="1">
        <v>266</v>
      </c>
    </row>
    <row r="46" spans="1:7" x14ac:dyDescent="0.25">
      <c r="A46" s="1" t="s">
        <v>1712</v>
      </c>
      <c r="B46" s="1" t="s">
        <v>1713</v>
      </c>
      <c r="C46" s="1" t="s">
        <v>1596</v>
      </c>
      <c r="D46" s="1" t="s">
        <v>1597</v>
      </c>
      <c r="E46" s="1" t="s">
        <v>1714</v>
      </c>
      <c r="F46" s="1">
        <v>167.12</v>
      </c>
      <c r="G46" s="1">
        <v>316</v>
      </c>
    </row>
    <row r="47" spans="1:7" x14ac:dyDescent="0.25">
      <c r="A47" s="1" t="s">
        <v>1715</v>
      </c>
      <c r="B47" s="1" t="s">
        <v>1716</v>
      </c>
      <c r="C47" s="1" t="s">
        <v>1596</v>
      </c>
      <c r="D47" s="1" t="s">
        <v>1672</v>
      </c>
      <c r="E47" s="1" t="s">
        <v>1717</v>
      </c>
      <c r="F47" s="1">
        <v>318.91000000000003</v>
      </c>
      <c r="G47" s="1">
        <v>114</v>
      </c>
    </row>
    <row r="48" spans="1:7" x14ac:dyDescent="0.25">
      <c r="A48" s="1" t="s">
        <v>1718</v>
      </c>
      <c r="B48" s="1" t="s">
        <v>1719</v>
      </c>
      <c r="C48" s="1" t="s">
        <v>1562</v>
      </c>
      <c r="D48" s="1" t="s">
        <v>1567</v>
      </c>
      <c r="E48" s="1" t="s">
        <v>1720</v>
      </c>
      <c r="F48" s="1">
        <v>167.34</v>
      </c>
      <c r="G48" s="1">
        <v>296</v>
      </c>
    </row>
    <row r="49" spans="1:7" x14ac:dyDescent="0.25">
      <c r="A49" s="1" t="s">
        <v>1721</v>
      </c>
      <c r="B49" s="1" t="s">
        <v>1722</v>
      </c>
      <c r="C49" s="1" t="s">
        <v>1582</v>
      </c>
      <c r="D49" s="1" t="s">
        <v>1723</v>
      </c>
      <c r="E49" s="1" t="s">
        <v>1724</v>
      </c>
      <c r="F49" s="1"/>
      <c r="G49" s="1">
        <v>431</v>
      </c>
    </row>
    <row r="50" spans="1:7" x14ac:dyDescent="0.25">
      <c r="A50" s="1" t="s">
        <v>1725</v>
      </c>
      <c r="B50" s="1" t="s">
        <v>1726</v>
      </c>
      <c r="C50" s="1" t="s">
        <v>1557</v>
      </c>
      <c r="D50" s="1" t="s">
        <v>1578</v>
      </c>
      <c r="E50" s="1" t="s">
        <v>1727</v>
      </c>
      <c r="F50" s="1">
        <v>177.98</v>
      </c>
      <c r="G50" s="1">
        <v>103</v>
      </c>
    </row>
    <row r="51" spans="1:7" x14ac:dyDescent="0.25">
      <c r="A51" s="1" t="s">
        <v>1728</v>
      </c>
      <c r="B51" s="1" t="s">
        <v>1729</v>
      </c>
      <c r="C51" s="1" t="s">
        <v>1582</v>
      </c>
      <c r="D51" s="1" t="s">
        <v>1730</v>
      </c>
      <c r="E51" s="1" t="s">
        <v>1731</v>
      </c>
      <c r="F51" s="1">
        <v>43.29</v>
      </c>
      <c r="G51" s="1">
        <v>267</v>
      </c>
    </row>
    <row r="52" spans="1:7" x14ac:dyDescent="0.25">
      <c r="A52" s="1" t="s">
        <v>1732</v>
      </c>
      <c r="B52" s="1" t="s">
        <v>1733</v>
      </c>
      <c r="C52" s="1" t="s">
        <v>1596</v>
      </c>
      <c r="D52" s="1" t="s">
        <v>1597</v>
      </c>
      <c r="E52" s="1" t="s">
        <v>1734</v>
      </c>
      <c r="F52" s="1">
        <v>190.29</v>
      </c>
      <c r="G52" s="1">
        <v>260</v>
      </c>
    </row>
    <row r="53" spans="1:7" x14ac:dyDescent="0.25">
      <c r="A53" s="1" t="s">
        <v>1735</v>
      </c>
      <c r="B53" s="1" t="s">
        <v>1736</v>
      </c>
      <c r="C53" s="1" t="s">
        <v>1557</v>
      </c>
      <c r="D53" s="1" t="s">
        <v>1578</v>
      </c>
      <c r="E53" s="1" t="s">
        <v>1737</v>
      </c>
      <c r="F53" s="1">
        <v>88.49</v>
      </c>
      <c r="G53" s="1">
        <v>246</v>
      </c>
    </row>
    <row r="54" spans="1:7" x14ac:dyDescent="0.25">
      <c r="A54" s="1" t="s">
        <v>1738</v>
      </c>
      <c r="B54" s="1" t="s">
        <v>1739</v>
      </c>
      <c r="C54" s="1" t="s">
        <v>1596</v>
      </c>
      <c r="D54" s="1" t="s">
        <v>1672</v>
      </c>
      <c r="E54" s="1" t="s">
        <v>1740</v>
      </c>
      <c r="F54" s="1">
        <v>212.26</v>
      </c>
      <c r="G54" s="1">
        <v>82</v>
      </c>
    </row>
    <row r="55" spans="1:7" x14ac:dyDescent="0.25">
      <c r="A55" s="1" t="s">
        <v>1741</v>
      </c>
      <c r="B55" s="1" t="s">
        <v>1742</v>
      </c>
      <c r="C55" s="1" t="s">
        <v>1562</v>
      </c>
      <c r="D55" s="1" t="s">
        <v>1574</v>
      </c>
      <c r="E55" s="1" t="s">
        <v>1743</v>
      </c>
      <c r="F55" s="1">
        <v>386.56</v>
      </c>
      <c r="G55" s="1">
        <v>125</v>
      </c>
    </row>
    <row r="56" spans="1:7" x14ac:dyDescent="0.25">
      <c r="A56" s="1" t="s">
        <v>1744</v>
      </c>
      <c r="B56" s="1" t="s">
        <v>1745</v>
      </c>
      <c r="C56" s="1" t="s">
        <v>1596</v>
      </c>
      <c r="D56" s="1" t="s">
        <v>1578</v>
      </c>
      <c r="E56" s="1" t="s">
        <v>1746</v>
      </c>
      <c r="F56" s="1">
        <v>434.84</v>
      </c>
      <c r="G56" s="1">
        <v>185</v>
      </c>
    </row>
    <row r="57" spans="1:7" x14ac:dyDescent="0.25">
      <c r="A57" s="1" t="s">
        <v>1747</v>
      </c>
      <c r="B57" s="1" t="s">
        <v>1748</v>
      </c>
      <c r="C57" s="1" t="s">
        <v>1587</v>
      </c>
      <c r="D57" s="1" t="s">
        <v>1615</v>
      </c>
      <c r="E57" s="1" t="s">
        <v>1749</v>
      </c>
      <c r="F57" s="1">
        <v>81.75</v>
      </c>
      <c r="G57" s="1"/>
    </row>
    <row r="58" spans="1:7" x14ac:dyDescent="0.25">
      <c r="A58" s="1" t="s">
        <v>1750</v>
      </c>
      <c r="B58" s="1" t="s">
        <v>1751</v>
      </c>
      <c r="C58" s="1" t="s">
        <v>1587</v>
      </c>
      <c r="D58" s="1" t="s">
        <v>1615</v>
      </c>
      <c r="E58" s="1" t="s">
        <v>1752</v>
      </c>
      <c r="F58" s="1">
        <v>461.47</v>
      </c>
      <c r="G58" s="1">
        <v>190</v>
      </c>
    </row>
    <row r="59" spans="1:7" x14ac:dyDescent="0.25">
      <c r="A59" s="1" t="s">
        <v>1753</v>
      </c>
      <c r="B59" s="1" t="s">
        <v>1754</v>
      </c>
      <c r="C59" s="1" t="s">
        <v>1596</v>
      </c>
      <c r="D59" s="1" t="s">
        <v>1597</v>
      </c>
      <c r="E59" s="1" t="s">
        <v>1755</v>
      </c>
      <c r="F59" s="1">
        <v>30.62</v>
      </c>
      <c r="G59" s="1">
        <v>138</v>
      </c>
    </row>
    <row r="60" spans="1:7" x14ac:dyDescent="0.25">
      <c r="A60" s="1" t="s">
        <v>1756</v>
      </c>
      <c r="B60" s="1" t="s">
        <v>1757</v>
      </c>
      <c r="C60" s="1" t="s">
        <v>1562</v>
      </c>
      <c r="D60" s="1" t="s">
        <v>1578</v>
      </c>
      <c r="E60" s="1" t="s">
        <v>1758</v>
      </c>
      <c r="F60" s="1">
        <v>113.83</v>
      </c>
      <c r="G60" s="1">
        <v>485</v>
      </c>
    </row>
    <row r="61" spans="1:7" x14ac:dyDescent="0.25">
      <c r="A61" s="1" t="s">
        <v>1759</v>
      </c>
      <c r="B61" s="1" t="s">
        <v>1760</v>
      </c>
      <c r="C61" s="1" t="s">
        <v>1582</v>
      </c>
      <c r="D61" s="1" t="s">
        <v>1608</v>
      </c>
      <c r="E61" s="1" t="s">
        <v>1761</v>
      </c>
      <c r="F61" s="1">
        <v>17.309999999999999</v>
      </c>
      <c r="G61" s="1">
        <v>399</v>
      </c>
    </row>
    <row r="62" spans="1:7" x14ac:dyDescent="0.25">
      <c r="A62" s="1" t="s">
        <v>1762</v>
      </c>
      <c r="B62" s="1" t="s">
        <v>1763</v>
      </c>
      <c r="C62" s="1" t="s">
        <v>1582</v>
      </c>
      <c r="D62" s="1" t="s">
        <v>1730</v>
      </c>
      <c r="E62" s="1" t="s">
        <v>1764</v>
      </c>
      <c r="F62" s="1">
        <v>482.75</v>
      </c>
      <c r="G62" s="1">
        <v>444</v>
      </c>
    </row>
    <row r="63" spans="1:7" x14ac:dyDescent="0.25">
      <c r="A63" s="1" t="s">
        <v>1765</v>
      </c>
      <c r="B63" s="1" t="s">
        <v>1766</v>
      </c>
      <c r="C63" s="1" t="s">
        <v>1596</v>
      </c>
      <c r="D63" s="1" t="s">
        <v>1633</v>
      </c>
      <c r="E63" s="1" t="s">
        <v>1767</v>
      </c>
      <c r="F63" s="1">
        <v>103.45</v>
      </c>
      <c r="G63" s="1">
        <v>465</v>
      </c>
    </row>
    <row r="64" spans="1:7" x14ac:dyDescent="0.25">
      <c r="A64" s="1" t="s">
        <v>1768</v>
      </c>
      <c r="B64" s="1" t="s">
        <v>1769</v>
      </c>
      <c r="C64" s="1" t="s">
        <v>1557</v>
      </c>
      <c r="D64" s="1" t="s">
        <v>1558</v>
      </c>
      <c r="E64" s="1" t="s">
        <v>1770</v>
      </c>
      <c r="F64" s="1">
        <v>86.42</v>
      </c>
      <c r="G64" s="1">
        <v>222</v>
      </c>
    </row>
    <row r="65" spans="1:7" x14ac:dyDescent="0.25">
      <c r="A65" s="1" t="s">
        <v>1771</v>
      </c>
      <c r="B65" s="1" t="s">
        <v>1772</v>
      </c>
      <c r="C65" s="1" t="s">
        <v>1582</v>
      </c>
      <c r="D65" s="1" t="s">
        <v>1583</v>
      </c>
      <c r="E65" s="1" t="s">
        <v>1773</v>
      </c>
      <c r="F65" s="1">
        <v>266.86</v>
      </c>
      <c r="G65" s="1">
        <v>458</v>
      </c>
    </row>
    <row r="66" spans="1:7" x14ac:dyDescent="0.25">
      <c r="A66" s="1" t="s">
        <v>1774</v>
      </c>
      <c r="B66" s="1" t="s">
        <v>1775</v>
      </c>
      <c r="C66" s="1" t="s">
        <v>1582</v>
      </c>
      <c r="D66" s="1" t="s">
        <v>1723</v>
      </c>
      <c r="E66" s="1" t="s">
        <v>1776</v>
      </c>
      <c r="F66" s="1">
        <v>299.11</v>
      </c>
      <c r="G66" s="1">
        <v>118</v>
      </c>
    </row>
    <row r="67" spans="1:7" x14ac:dyDescent="0.25">
      <c r="A67" s="1" t="s">
        <v>1777</v>
      </c>
      <c r="B67" s="1" t="s">
        <v>1778</v>
      </c>
      <c r="C67" s="1" t="s">
        <v>1596</v>
      </c>
      <c r="D67" s="1" t="s">
        <v>1597</v>
      </c>
      <c r="E67" s="1" t="s">
        <v>1779</v>
      </c>
      <c r="F67" s="1">
        <v>240.63</v>
      </c>
      <c r="G67" s="1">
        <v>423</v>
      </c>
    </row>
    <row r="68" spans="1:7" x14ac:dyDescent="0.25">
      <c r="A68" s="1" t="s">
        <v>1780</v>
      </c>
      <c r="B68" s="1" t="s">
        <v>1781</v>
      </c>
      <c r="C68" s="1" t="s">
        <v>1582</v>
      </c>
      <c r="D68" s="1" t="s">
        <v>1608</v>
      </c>
      <c r="E68" s="1" t="s">
        <v>1782</v>
      </c>
      <c r="F68" s="1">
        <v>340.39</v>
      </c>
      <c r="G68" s="1">
        <v>177</v>
      </c>
    </row>
    <row r="69" spans="1:7" x14ac:dyDescent="0.25">
      <c r="A69" s="1" t="s">
        <v>1783</v>
      </c>
      <c r="B69" s="1" t="s">
        <v>1784</v>
      </c>
      <c r="C69" s="1" t="s">
        <v>1557</v>
      </c>
      <c r="D69" s="1" t="s">
        <v>1578</v>
      </c>
      <c r="E69" s="1" t="s">
        <v>1785</v>
      </c>
      <c r="F69" s="1">
        <v>349.17</v>
      </c>
      <c r="G69" s="1">
        <v>476</v>
      </c>
    </row>
    <row r="70" spans="1:7" x14ac:dyDescent="0.25">
      <c r="A70" s="1" t="s">
        <v>1786</v>
      </c>
      <c r="B70" s="1" t="s">
        <v>1787</v>
      </c>
      <c r="C70" s="1" t="s">
        <v>1587</v>
      </c>
      <c r="D70" s="1" t="s">
        <v>1788</v>
      </c>
      <c r="E70" s="1" t="s">
        <v>1789</v>
      </c>
      <c r="F70" s="1">
        <v>243.7</v>
      </c>
      <c r="G70" s="1">
        <v>130</v>
      </c>
    </row>
    <row r="71" spans="1:7" x14ac:dyDescent="0.25">
      <c r="A71" s="1" t="s">
        <v>1790</v>
      </c>
      <c r="B71" s="1" t="s">
        <v>1791</v>
      </c>
      <c r="C71" s="1" t="s">
        <v>1562</v>
      </c>
      <c r="D71" s="1" t="s">
        <v>1574</v>
      </c>
      <c r="E71" s="1" t="s">
        <v>1792</v>
      </c>
      <c r="F71" s="1">
        <v>218.22</v>
      </c>
      <c r="G71" s="1">
        <v>224</v>
      </c>
    </row>
    <row r="72" spans="1:7" x14ac:dyDescent="0.25">
      <c r="A72" s="1" t="s">
        <v>1793</v>
      </c>
      <c r="B72" s="1" t="s">
        <v>1794</v>
      </c>
      <c r="C72" s="1" t="s">
        <v>1587</v>
      </c>
      <c r="D72" s="1" t="s">
        <v>1640</v>
      </c>
      <c r="E72" s="1" t="s">
        <v>1795</v>
      </c>
      <c r="F72" s="1">
        <v>138.05000000000001</v>
      </c>
      <c r="G72" s="1">
        <v>89</v>
      </c>
    </row>
    <row r="73" spans="1:7" x14ac:dyDescent="0.25">
      <c r="A73" s="1" t="s">
        <v>1796</v>
      </c>
      <c r="B73" s="1" t="s">
        <v>1797</v>
      </c>
      <c r="C73" s="1" t="s">
        <v>1582</v>
      </c>
      <c r="D73" s="1" t="s">
        <v>1608</v>
      </c>
      <c r="E73" s="1" t="s">
        <v>1798</v>
      </c>
      <c r="F73" s="1">
        <v>214.32</v>
      </c>
      <c r="G73" s="1">
        <v>383</v>
      </c>
    </row>
    <row r="74" spans="1:7" x14ac:dyDescent="0.25">
      <c r="A74" s="1" t="s">
        <v>1799</v>
      </c>
      <c r="B74" s="1" t="s">
        <v>1800</v>
      </c>
      <c r="C74" s="1" t="s">
        <v>1596</v>
      </c>
      <c r="D74" s="1" t="s">
        <v>1597</v>
      </c>
      <c r="E74" s="1" t="s">
        <v>1801</v>
      </c>
      <c r="F74" s="1">
        <v>477.61</v>
      </c>
      <c r="G74" s="1">
        <v>300</v>
      </c>
    </row>
    <row r="75" spans="1:7" x14ac:dyDescent="0.25">
      <c r="A75" s="1" t="s">
        <v>1802</v>
      </c>
      <c r="B75" s="1" t="s">
        <v>1803</v>
      </c>
      <c r="C75" s="1" t="s">
        <v>1596</v>
      </c>
      <c r="D75" s="1" t="s">
        <v>1672</v>
      </c>
      <c r="E75" s="1" t="s">
        <v>1804</v>
      </c>
      <c r="F75" s="1">
        <v>107.06</v>
      </c>
      <c r="G75" s="1">
        <v>359</v>
      </c>
    </row>
    <row r="76" spans="1:7" x14ac:dyDescent="0.25">
      <c r="A76" s="1" t="s">
        <v>1805</v>
      </c>
      <c r="B76" s="1" t="s">
        <v>1806</v>
      </c>
      <c r="C76" s="1" t="s">
        <v>1557</v>
      </c>
      <c r="D76" s="1" t="s">
        <v>1592</v>
      </c>
      <c r="E76" s="1" t="s">
        <v>1807</v>
      </c>
      <c r="F76" s="1">
        <v>403.71</v>
      </c>
      <c r="G76" s="1">
        <v>159</v>
      </c>
    </row>
    <row r="77" spans="1:7" x14ac:dyDescent="0.25">
      <c r="A77" s="1" t="s">
        <v>1808</v>
      </c>
      <c r="B77" s="1" t="s">
        <v>1809</v>
      </c>
      <c r="C77" s="1" t="s">
        <v>1562</v>
      </c>
      <c r="D77" s="1" t="s">
        <v>1691</v>
      </c>
      <c r="E77" s="1" t="s">
        <v>1810</v>
      </c>
      <c r="F77" s="1">
        <v>158.13999999999999</v>
      </c>
      <c r="G77" s="1">
        <v>82</v>
      </c>
    </row>
    <row r="78" spans="1:7" x14ac:dyDescent="0.25">
      <c r="A78" s="1" t="s">
        <v>1811</v>
      </c>
      <c r="B78" s="1" t="s">
        <v>1812</v>
      </c>
      <c r="C78" s="1" t="s">
        <v>1557</v>
      </c>
      <c r="D78" s="1" t="s">
        <v>1558</v>
      </c>
      <c r="E78" s="1" t="s">
        <v>1813</v>
      </c>
      <c r="F78" s="1">
        <v>392.89</v>
      </c>
      <c r="G78" s="1">
        <v>320</v>
      </c>
    </row>
    <row r="79" spans="1:7" x14ac:dyDescent="0.25">
      <c r="A79" s="1" t="s">
        <v>1814</v>
      </c>
      <c r="B79" s="1" t="s">
        <v>1815</v>
      </c>
      <c r="C79" s="1" t="s">
        <v>1557</v>
      </c>
      <c r="D79" s="1" t="s">
        <v>1619</v>
      </c>
      <c r="E79" s="1" t="s">
        <v>1816</v>
      </c>
      <c r="F79" s="1">
        <v>480.9</v>
      </c>
      <c r="G79" s="1">
        <v>104</v>
      </c>
    </row>
    <row r="80" spans="1:7" x14ac:dyDescent="0.25">
      <c r="A80" s="1" t="s">
        <v>1817</v>
      </c>
      <c r="B80" s="1" t="s">
        <v>1818</v>
      </c>
      <c r="C80" s="1" t="s">
        <v>1587</v>
      </c>
      <c r="D80" s="1" t="s">
        <v>1615</v>
      </c>
      <c r="E80" s="1" t="s">
        <v>1819</v>
      </c>
      <c r="F80" s="1">
        <v>325.26</v>
      </c>
      <c r="G80" s="1">
        <v>400</v>
      </c>
    </row>
    <row r="81" spans="1:7" x14ac:dyDescent="0.25">
      <c r="A81" s="1" t="s">
        <v>1820</v>
      </c>
      <c r="B81" s="1" t="s">
        <v>1821</v>
      </c>
      <c r="C81" s="1" t="s">
        <v>1587</v>
      </c>
      <c r="D81" s="1" t="s">
        <v>1588</v>
      </c>
      <c r="E81" s="1" t="s">
        <v>1822</v>
      </c>
      <c r="F81" s="1">
        <v>228.53</v>
      </c>
      <c r="G81" s="1">
        <v>469</v>
      </c>
    </row>
    <row r="82" spans="1:7" x14ac:dyDescent="0.25">
      <c r="A82" s="1" t="s">
        <v>1823</v>
      </c>
      <c r="B82" s="1" t="s">
        <v>1824</v>
      </c>
      <c r="C82" s="1" t="s">
        <v>1587</v>
      </c>
      <c r="D82" s="1" t="s">
        <v>1601</v>
      </c>
      <c r="E82" s="1" t="s">
        <v>1825</v>
      </c>
      <c r="F82" s="1">
        <v>143.43</v>
      </c>
      <c r="G82" s="1">
        <v>58</v>
      </c>
    </row>
    <row r="83" spans="1:7" x14ac:dyDescent="0.25">
      <c r="A83" s="1" t="s">
        <v>1826</v>
      </c>
      <c r="B83" s="1" t="s">
        <v>1827</v>
      </c>
      <c r="C83" s="1" t="s">
        <v>1596</v>
      </c>
      <c r="D83" s="1" t="s">
        <v>1633</v>
      </c>
      <c r="E83" s="1" t="s">
        <v>1828</v>
      </c>
      <c r="F83" s="1">
        <v>285.54000000000002</v>
      </c>
      <c r="G83" s="1">
        <v>358</v>
      </c>
    </row>
    <row r="84" spans="1:7" x14ac:dyDescent="0.25">
      <c r="A84" s="1" t="s">
        <v>1829</v>
      </c>
      <c r="B84" s="1" t="s">
        <v>1830</v>
      </c>
      <c r="C84" s="1" t="s">
        <v>1596</v>
      </c>
      <c r="D84" s="1" t="s">
        <v>1597</v>
      </c>
      <c r="E84" s="1" t="s">
        <v>1831</v>
      </c>
      <c r="F84" s="1">
        <v>152.91999999999999</v>
      </c>
      <c r="G84" s="1">
        <v>281</v>
      </c>
    </row>
    <row r="85" spans="1:7" x14ac:dyDescent="0.25">
      <c r="A85" s="1" t="s">
        <v>1832</v>
      </c>
      <c r="B85" s="1" t="s">
        <v>1833</v>
      </c>
      <c r="C85" s="1" t="s">
        <v>1582</v>
      </c>
      <c r="D85" s="1" t="s">
        <v>1583</v>
      </c>
      <c r="E85" s="1" t="s">
        <v>1834</v>
      </c>
      <c r="F85" s="1"/>
      <c r="G85" s="1">
        <v>159</v>
      </c>
    </row>
    <row r="86" spans="1:7" x14ac:dyDescent="0.25">
      <c r="A86" s="1" t="s">
        <v>1835</v>
      </c>
      <c r="B86" s="1" t="s">
        <v>1836</v>
      </c>
      <c r="C86" s="1" t="s">
        <v>1587</v>
      </c>
      <c r="D86" s="1" t="s">
        <v>1788</v>
      </c>
      <c r="E86" s="1" t="s">
        <v>1837</v>
      </c>
      <c r="F86" s="1">
        <v>388.46</v>
      </c>
      <c r="G86" s="1">
        <v>208</v>
      </c>
    </row>
    <row r="87" spans="1:7" x14ac:dyDescent="0.25">
      <c r="A87" s="1" t="s">
        <v>1838</v>
      </c>
      <c r="B87" s="1" t="s">
        <v>1839</v>
      </c>
      <c r="C87" s="1" t="s">
        <v>1562</v>
      </c>
      <c r="D87" s="1" t="s">
        <v>1578</v>
      </c>
      <c r="E87" s="1" t="s">
        <v>1840</v>
      </c>
      <c r="F87" s="1">
        <v>119.57</v>
      </c>
      <c r="G87" s="1">
        <v>210</v>
      </c>
    </row>
    <row r="88" spans="1:7" x14ac:dyDescent="0.25">
      <c r="A88" s="1" t="s">
        <v>1841</v>
      </c>
      <c r="B88" s="1" t="s">
        <v>1842</v>
      </c>
      <c r="C88" s="1" t="s">
        <v>1587</v>
      </c>
      <c r="D88" s="1" t="s">
        <v>1601</v>
      </c>
      <c r="E88" s="1" t="s">
        <v>1843</v>
      </c>
      <c r="F88" s="1">
        <v>176.07</v>
      </c>
      <c r="G88" s="1">
        <v>82</v>
      </c>
    </row>
    <row r="89" spans="1:7" x14ac:dyDescent="0.25">
      <c r="A89" s="1" t="s">
        <v>1844</v>
      </c>
      <c r="B89" s="1" t="s">
        <v>1845</v>
      </c>
      <c r="C89" s="1" t="s">
        <v>1587</v>
      </c>
      <c r="D89" s="1" t="s">
        <v>1588</v>
      </c>
      <c r="E89" s="1" t="s">
        <v>1846</v>
      </c>
      <c r="F89" s="1">
        <v>371.38</v>
      </c>
      <c r="G89" s="1">
        <v>220</v>
      </c>
    </row>
    <row r="90" spans="1:7" x14ac:dyDescent="0.25">
      <c r="A90" s="1" t="s">
        <v>1847</v>
      </c>
      <c r="B90" s="1" t="s">
        <v>1848</v>
      </c>
      <c r="C90" s="1" t="s">
        <v>1596</v>
      </c>
      <c r="D90" s="1" t="s">
        <v>1578</v>
      </c>
      <c r="E90" s="1" t="s">
        <v>1849</v>
      </c>
      <c r="F90" s="1">
        <v>131.24</v>
      </c>
      <c r="G90" s="1">
        <v>232</v>
      </c>
    </row>
    <row r="91" spans="1:7" x14ac:dyDescent="0.25">
      <c r="A91" s="1" t="s">
        <v>1850</v>
      </c>
      <c r="B91" s="1" t="s">
        <v>1851</v>
      </c>
      <c r="C91" s="1" t="s">
        <v>1582</v>
      </c>
      <c r="D91" s="1" t="s">
        <v>1723</v>
      </c>
      <c r="E91" s="1" t="s">
        <v>1852</v>
      </c>
      <c r="F91" s="1">
        <v>183.04</v>
      </c>
      <c r="G91" s="1">
        <v>457</v>
      </c>
    </row>
    <row r="92" spans="1:7" x14ac:dyDescent="0.25">
      <c r="A92" s="1" t="s">
        <v>1853</v>
      </c>
      <c r="B92" s="1" t="s">
        <v>1854</v>
      </c>
      <c r="C92" s="1" t="s">
        <v>1557</v>
      </c>
      <c r="D92" s="1" t="s">
        <v>1578</v>
      </c>
      <c r="E92" s="1" t="s">
        <v>1855</v>
      </c>
      <c r="F92" s="1">
        <v>340.14</v>
      </c>
      <c r="G92" s="1">
        <v>361</v>
      </c>
    </row>
    <row r="93" spans="1:7" x14ac:dyDescent="0.25">
      <c r="A93" s="1" t="s">
        <v>1856</v>
      </c>
      <c r="B93" s="1" t="s">
        <v>1857</v>
      </c>
      <c r="C93" s="1" t="s">
        <v>1562</v>
      </c>
      <c r="D93" s="1" t="s">
        <v>1691</v>
      </c>
      <c r="E93" s="1" t="s">
        <v>1858</v>
      </c>
      <c r="F93" s="1">
        <v>438.25</v>
      </c>
      <c r="G93" s="1">
        <v>496</v>
      </c>
    </row>
    <row r="94" spans="1:7" x14ac:dyDescent="0.25">
      <c r="A94" s="1" t="s">
        <v>1859</v>
      </c>
      <c r="B94" s="1" t="s">
        <v>1860</v>
      </c>
      <c r="C94" s="1" t="s">
        <v>1587</v>
      </c>
      <c r="D94" s="1" t="s">
        <v>1619</v>
      </c>
      <c r="E94" s="1" t="s">
        <v>1861</v>
      </c>
      <c r="F94" s="1">
        <v>447.43</v>
      </c>
      <c r="G94" s="1">
        <v>191</v>
      </c>
    </row>
    <row r="95" spans="1:7" x14ac:dyDescent="0.25">
      <c r="A95" s="1" t="s">
        <v>1862</v>
      </c>
      <c r="B95" s="1" t="s">
        <v>1863</v>
      </c>
      <c r="C95" s="1" t="s">
        <v>1557</v>
      </c>
      <c r="D95" s="1" t="s">
        <v>1558</v>
      </c>
      <c r="E95" s="1" t="s">
        <v>1864</v>
      </c>
      <c r="F95" s="1">
        <v>377.52</v>
      </c>
      <c r="G95" s="1">
        <v>485</v>
      </c>
    </row>
    <row r="96" spans="1:7" x14ac:dyDescent="0.25">
      <c r="A96" s="1" t="s">
        <v>1865</v>
      </c>
      <c r="B96" s="1" t="s">
        <v>1866</v>
      </c>
      <c r="C96" s="1" t="s">
        <v>1582</v>
      </c>
      <c r="D96" s="1" t="s">
        <v>1583</v>
      </c>
      <c r="E96" s="1" t="s">
        <v>1867</v>
      </c>
      <c r="F96" s="1">
        <v>358.47</v>
      </c>
      <c r="G96" s="1">
        <v>213</v>
      </c>
    </row>
    <row r="97" spans="1:7" x14ac:dyDescent="0.25">
      <c r="A97" s="1" t="s">
        <v>1868</v>
      </c>
      <c r="B97" s="1" t="s">
        <v>1869</v>
      </c>
      <c r="C97" s="1" t="s">
        <v>1596</v>
      </c>
      <c r="D97" s="1" t="s">
        <v>1578</v>
      </c>
      <c r="E97" s="1" t="s">
        <v>1870</v>
      </c>
      <c r="F97" s="1">
        <v>60.65</v>
      </c>
      <c r="G97" s="1">
        <v>75</v>
      </c>
    </row>
    <row r="98" spans="1:7" x14ac:dyDescent="0.25">
      <c r="A98" s="1" t="s">
        <v>1871</v>
      </c>
      <c r="B98" s="1" t="s">
        <v>1872</v>
      </c>
      <c r="C98" s="1" t="s">
        <v>1562</v>
      </c>
      <c r="D98" s="1" t="s">
        <v>1567</v>
      </c>
      <c r="E98" s="1" t="s">
        <v>1873</v>
      </c>
      <c r="F98" s="1">
        <v>358.47</v>
      </c>
      <c r="G98" s="1">
        <v>143</v>
      </c>
    </row>
    <row r="99" spans="1:7" x14ac:dyDescent="0.25">
      <c r="A99" s="1" t="s">
        <v>1874</v>
      </c>
      <c r="B99" s="1" t="s">
        <v>1875</v>
      </c>
      <c r="C99" s="1" t="s">
        <v>1596</v>
      </c>
      <c r="D99" s="1" t="s">
        <v>1672</v>
      </c>
      <c r="E99" s="1" t="s">
        <v>1876</v>
      </c>
      <c r="F99" s="1">
        <v>245.98</v>
      </c>
      <c r="G99" s="1">
        <v>471</v>
      </c>
    </row>
    <row r="100" spans="1:7" x14ac:dyDescent="0.25">
      <c r="A100" s="1" t="s">
        <v>1877</v>
      </c>
      <c r="B100" s="1" t="s">
        <v>1878</v>
      </c>
      <c r="C100" s="1" t="s">
        <v>1557</v>
      </c>
      <c r="D100" s="1" t="s">
        <v>1592</v>
      </c>
      <c r="E100" s="1" t="s">
        <v>1879</v>
      </c>
      <c r="F100" s="1">
        <v>431.67</v>
      </c>
      <c r="G100" s="1">
        <v>73</v>
      </c>
    </row>
    <row r="101" spans="1:7" x14ac:dyDescent="0.25">
      <c r="A101" s="1" t="s">
        <v>1880</v>
      </c>
      <c r="B101" s="1" t="s">
        <v>1881</v>
      </c>
      <c r="C101" s="1" t="s">
        <v>1587</v>
      </c>
      <c r="D101" s="1" t="s">
        <v>1601</v>
      </c>
      <c r="E101" s="1" t="s">
        <v>1882</v>
      </c>
      <c r="F101" s="1">
        <v>201.41</v>
      </c>
      <c r="G101" s="1">
        <v>146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2206C-52E8-4A7B-8BEF-B73558F80BC9}">
  <dimension ref="A1:E21"/>
  <sheetViews>
    <sheetView workbookViewId="0"/>
  </sheetViews>
  <sheetFormatPr defaultRowHeight="15" x14ac:dyDescent="0.25"/>
  <cols>
    <col min="1" max="1" width="10.85546875" bestFit="1" customWidth="1"/>
    <col min="2" max="2" width="32.140625" bestFit="1" customWidth="1"/>
    <col min="3" max="3" width="9.42578125" bestFit="1" customWidth="1"/>
    <col min="4" max="4" width="19.42578125" bestFit="1" customWidth="1"/>
    <col min="5" max="5" width="13.28515625" bestFit="1" customWidth="1"/>
  </cols>
  <sheetData>
    <row r="1" spans="1:5" x14ac:dyDescent="0.25">
      <c r="A1" t="s">
        <v>1883</v>
      </c>
      <c r="B1" t="s">
        <v>1884</v>
      </c>
      <c r="C1" t="s">
        <v>1885</v>
      </c>
      <c r="D1" t="s">
        <v>4</v>
      </c>
      <c r="E1" t="s">
        <v>1886</v>
      </c>
    </row>
    <row r="2" spans="1:5" x14ac:dyDescent="0.25">
      <c r="A2" t="s">
        <v>4673</v>
      </c>
      <c r="B2" t="s">
        <v>1888</v>
      </c>
      <c r="C2" t="s">
        <v>4674</v>
      </c>
      <c r="D2" t="s">
        <v>1890</v>
      </c>
      <c r="E2" t="s">
        <v>1891</v>
      </c>
    </row>
    <row r="3" spans="1:5" x14ac:dyDescent="0.25">
      <c r="A3" t="s">
        <v>4675</v>
      </c>
      <c r="B3" t="s">
        <v>4676</v>
      </c>
      <c r="C3" t="s">
        <v>4677</v>
      </c>
      <c r="D3" t="s">
        <v>1895</v>
      </c>
      <c r="E3" t="s">
        <v>1891</v>
      </c>
    </row>
    <row r="4" spans="1:5" x14ac:dyDescent="0.25">
      <c r="A4" t="s">
        <v>4678</v>
      </c>
      <c r="B4" t="s">
        <v>1897</v>
      </c>
      <c r="C4" t="s">
        <v>4679</v>
      </c>
      <c r="D4" t="s">
        <v>1899</v>
      </c>
      <c r="E4" t="s">
        <v>1900</v>
      </c>
    </row>
    <row r="5" spans="1:5" x14ac:dyDescent="0.25">
      <c r="A5" t="s">
        <v>4680</v>
      </c>
      <c r="B5" t="s">
        <v>1902</v>
      </c>
      <c r="C5" t="s">
        <v>4677</v>
      </c>
      <c r="D5" t="s">
        <v>1903</v>
      </c>
      <c r="E5" t="s">
        <v>1900</v>
      </c>
    </row>
    <row r="6" spans="1:5" x14ac:dyDescent="0.25">
      <c r="A6" t="s">
        <v>4681</v>
      </c>
      <c r="B6" t="s">
        <v>1905</v>
      </c>
      <c r="C6" t="s">
        <v>4679</v>
      </c>
      <c r="D6" t="s">
        <v>1906</v>
      </c>
      <c r="E6" t="s">
        <v>1907</v>
      </c>
    </row>
    <row r="7" spans="1:5" x14ac:dyDescent="0.25">
      <c r="A7" t="s">
        <v>4682</v>
      </c>
      <c r="B7" t="s">
        <v>1909</v>
      </c>
      <c r="C7" t="s">
        <v>4677</v>
      </c>
      <c r="D7" t="s">
        <v>1910</v>
      </c>
      <c r="E7" t="s">
        <v>1900</v>
      </c>
    </row>
    <row r="8" spans="1:5" x14ac:dyDescent="0.25">
      <c r="A8" t="s">
        <v>4683</v>
      </c>
      <c r="B8" t="s">
        <v>1912</v>
      </c>
      <c r="C8" t="s">
        <v>4674</v>
      </c>
      <c r="D8" t="s">
        <v>1913</v>
      </c>
      <c r="E8" t="s">
        <v>1907</v>
      </c>
    </row>
    <row r="9" spans="1:5" x14ac:dyDescent="0.25">
      <c r="A9" t="s">
        <v>4684</v>
      </c>
      <c r="B9" t="s">
        <v>1915</v>
      </c>
      <c r="C9" t="s">
        <v>4679</v>
      </c>
      <c r="D9" t="s">
        <v>1916</v>
      </c>
      <c r="E9" t="s">
        <v>1907</v>
      </c>
    </row>
    <row r="10" spans="1:5" x14ac:dyDescent="0.25">
      <c r="A10" t="s">
        <v>4685</v>
      </c>
      <c r="B10" t="s">
        <v>4686</v>
      </c>
      <c r="C10" t="s">
        <v>4687</v>
      </c>
      <c r="D10" t="s">
        <v>1920</v>
      </c>
      <c r="E10" t="s">
        <v>1907</v>
      </c>
    </row>
    <row r="11" spans="1:5" x14ac:dyDescent="0.25">
      <c r="A11" t="s">
        <v>4688</v>
      </c>
      <c r="B11" t="s">
        <v>4689</v>
      </c>
      <c r="C11" t="s">
        <v>4679</v>
      </c>
      <c r="D11" t="s">
        <v>1923</v>
      </c>
      <c r="E11" t="s">
        <v>1891</v>
      </c>
    </row>
    <row r="12" spans="1:5" x14ac:dyDescent="0.25">
      <c r="A12" t="s">
        <v>4690</v>
      </c>
      <c r="B12" t="s">
        <v>4691</v>
      </c>
      <c r="C12" t="s">
        <v>4674</v>
      </c>
      <c r="D12" t="s">
        <v>1926</v>
      </c>
      <c r="E12" t="s">
        <v>1907</v>
      </c>
    </row>
    <row r="13" spans="1:5" x14ac:dyDescent="0.25">
      <c r="A13" t="s">
        <v>4692</v>
      </c>
      <c r="B13" t="s">
        <v>1928</v>
      </c>
      <c r="C13" t="s">
        <v>4679</v>
      </c>
      <c r="D13" t="s">
        <v>399</v>
      </c>
      <c r="E13" t="s">
        <v>1907</v>
      </c>
    </row>
    <row r="14" spans="1:5" x14ac:dyDescent="0.25">
      <c r="A14" t="s">
        <v>4693</v>
      </c>
      <c r="B14" t="s">
        <v>4694</v>
      </c>
      <c r="C14" t="s">
        <v>4677</v>
      </c>
      <c r="D14" t="s">
        <v>1931</v>
      </c>
      <c r="E14" t="s">
        <v>1907</v>
      </c>
    </row>
    <row r="15" spans="1:5" x14ac:dyDescent="0.25">
      <c r="A15" t="s">
        <v>4695</v>
      </c>
      <c r="B15" t="s">
        <v>4696</v>
      </c>
      <c r="C15" t="s">
        <v>4674</v>
      </c>
      <c r="D15" t="s">
        <v>133</v>
      </c>
      <c r="E15" t="s">
        <v>1891</v>
      </c>
    </row>
    <row r="16" spans="1:5" x14ac:dyDescent="0.25">
      <c r="A16" t="s">
        <v>4697</v>
      </c>
      <c r="B16" t="s">
        <v>1935</v>
      </c>
      <c r="C16" t="s">
        <v>4679</v>
      </c>
      <c r="D16" t="s">
        <v>211</v>
      </c>
      <c r="E16" t="s">
        <v>1900</v>
      </c>
    </row>
    <row r="17" spans="1:5" x14ac:dyDescent="0.25">
      <c r="A17" t="s">
        <v>4698</v>
      </c>
      <c r="B17" t="s">
        <v>4699</v>
      </c>
      <c r="C17" t="s">
        <v>4677</v>
      </c>
      <c r="D17" t="s">
        <v>1938</v>
      </c>
      <c r="E17" t="s">
        <v>1891</v>
      </c>
    </row>
    <row r="18" spans="1:5" x14ac:dyDescent="0.25">
      <c r="A18" t="s">
        <v>4700</v>
      </c>
      <c r="B18" t="s">
        <v>1940</v>
      </c>
      <c r="C18" t="s">
        <v>4687</v>
      </c>
      <c r="D18" t="s">
        <v>1941</v>
      </c>
      <c r="E18" t="s">
        <v>1891</v>
      </c>
    </row>
    <row r="19" spans="1:5" x14ac:dyDescent="0.25">
      <c r="A19" t="s">
        <v>4701</v>
      </c>
      <c r="B19" t="s">
        <v>1943</v>
      </c>
      <c r="C19" t="s">
        <v>4677</v>
      </c>
      <c r="D19" t="s">
        <v>1944</v>
      </c>
      <c r="E19" t="s">
        <v>1891</v>
      </c>
    </row>
    <row r="20" spans="1:5" x14ac:dyDescent="0.25">
      <c r="A20" t="s">
        <v>4702</v>
      </c>
      <c r="B20" t="s">
        <v>1946</v>
      </c>
      <c r="C20" t="s">
        <v>4674</v>
      </c>
      <c r="D20" t="s">
        <v>1947</v>
      </c>
      <c r="E20" t="s">
        <v>1891</v>
      </c>
    </row>
    <row r="21" spans="1:5" x14ac:dyDescent="0.25">
      <c r="A21" t="s">
        <v>4703</v>
      </c>
      <c r="B21" t="s">
        <v>1949</v>
      </c>
      <c r="C21" t="s">
        <v>4674</v>
      </c>
      <c r="D21" t="s">
        <v>1950</v>
      </c>
      <c r="E21" t="s">
        <v>1907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359D8-0B78-4B00-A165-10677AB8C12F}">
  <dimension ref="A1:E21"/>
  <sheetViews>
    <sheetView workbookViewId="0">
      <selection activeCell="H33" sqref="H33"/>
    </sheetView>
  </sheetViews>
  <sheetFormatPr defaultRowHeight="15" x14ac:dyDescent="0.25"/>
  <cols>
    <col min="1" max="1" width="11.7109375" customWidth="1"/>
    <col min="2" max="2" width="31.42578125" customWidth="1"/>
    <col min="3" max="3" width="14.140625" customWidth="1"/>
    <col min="4" max="4" width="22" customWidth="1"/>
    <col min="5" max="5" width="16.28515625" customWidth="1"/>
  </cols>
  <sheetData>
    <row r="1" spans="1:5" x14ac:dyDescent="0.25">
      <c r="A1" s="4" t="s">
        <v>1883</v>
      </c>
      <c r="B1" s="4" t="s">
        <v>1884</v>
      </c>
      <c r="C1" s="4" t="s">
        <v>1885</v>
      </c>
      <c r="D1" s="4" t="s">
        <v>4</v>
      </c>
      <c r="E1" s="4" t="s">
        <v>1886</v>
      </c>
    </row>
    <row r="2" spans="1:5" x14ac:dyDescent="0.25">
      <c r="A2" s="1" t="s">
        <v>1887</v>
      </c>
      <c r="B2" s="1" t="s">
        <v>1888</v>
      </c>
      <c r="C2" s="1" t="s">
        <v>1889</v>
      </c>
      <c r="D2" s="1" t="s">
        <v>1890</v>
      </c>
      <c r="E2" s="1" t="s">
        <v>1891</v>
      </c>
    </row>
    <row r="3" spans="1:5" x14ac:dyDescent="0.25">
      <c r="A3" s="1" t="s">
        <v>1892</v>
      </c>
      <c r="B3" s="1" t="s">
        <v>1893</v>
      </c>
      <c r="C3" s="1" t="s">
        <v>1894</v>
      </c>
      <c r="D3" s="1" t="s">
        <v>1895</v>
      </c>
      <c r="E3" s="1" t="s">
        <v>1891</v>
      </c>
    </row>
    <row r="4" spans="1:5" x14ac:dyDescent="0.25">
      <c r="A4" s="1" t="s">
        <v>1896</v>
      </c>
      <c r="B4" s="1" t="s">
        <v>1897</v>
      </c>
      <c r="C4" s="1" t="s">
        <v>1898</v>
      </c>
      <c r="D4" s="1" t="s">
        <v>1899</v>
      </c>
      <c r="E4" s="1" t="s">
        <v>1900</v>
      </c>
    </row>
    <row r="5" spans="1:5" x14ac:dyDescent="0.25">
      <c r="A5" s="1" t="s">
        <v>1901</v>
      </c>
      <c r="B5" s="1" t="s">
        <v>1902</v>
      </c>
      <c r="C5" s="1" t="s">
        <v>1894</v>
      </c>
      <c r="D5" s="1" t="s">
        <v>1903</v>
      </c>
      <c r="E5" s="1" t="s">
        <v>1900</v>
      </c>
    </row>
    <row r="6" spans="1:5" x14ac:dyDescent="0.25">
      <c r="A6" s="1" t="s">
        <v>1904</v>
      </c>
      <c r="B6" s="1" t="s">
        <v>1905</v>
      </c>
      <c r="C6" s="1" t="s">
        <v>1898</v>
      </c>
      <c r="D6" s="1" t="s">
        <v>1906</v>
      </c>
      <c r="E6" s="1" t="s">
        <v>1907</v>
      </c>
    </row>
    <row r="7" spans="1:5" x14ac:dyDescent="0.25">
      <c r="A7" s="1" t="s">
        <v>1908</v>
      </c>
      <c r="B7" s="1" t="s">
        <v>1909</v>
      </c>
      <c r="C7" s="1" t="s">
        <v>1894</v>
      </c>
      <c r="D7" s="1" t="s">
        <v>1910</v>
      </c>
      <c r="E7" s="1" t="s">
        <v>1900</v>
      </c>
    </row>
    <row r="8" spans="1:5" x14ac:dyDescent="0.25">
      <c r="A8" s="1" t="s">
        <v>1911</v>
      </c>
      <c r="B8" s="1" t="s">
        <v>1912</v>
      </c>
      <c r="C8" s="1" t="s">
        <v>1889</v>
      </c>
      <c r="D8" s="1" t="s">
        <v>1913</v>
      </c>
      <c r="E8" s="1" t="s">
        <v>1907</v>
      </c>
    </row>
    <row r="9" spans="1:5" x14ac:dyDescent="0.25">
      <c r="A9" s="1" t="s">
        <v>1914</v>
      </c>
      <c r="B9" s="1" t="s">
        <v>1915</v>
      </c>
      <c r="C9" s="1" t="s">
        <v>1898</v>
      </c>
      <c r="D9" s="1" t="s">
        <v>1916</v>
      </c>
      <c r="E9" s="1" t="s">
        <v>1907</v>
      </c>
    </row>
    <row r="10" spans="1:5" x14ac:dyDescent="0.25">
      <c r="A10" s="1" t="s">
        <v>1917</v>
      </c>
      <c r="B10" s="1" t="s">
        <v>1918</v>
      </c>
      <c r="C10" s="1" t="s">
        <v>1919</v>
      </c>
      <c r="D10" s="1" t="s">
        <v>1920</v>
      </c>
      <c r="E10" s="1" t="s">
        <v>1907</v>
      </c>
    </row>
    <row r="11" spans="1:5" x14ac:dyDescent="0.25">
      <c r="A11" s="1" t="s">
        <v>1921</v>
      </c>
      <c r="B11" s="1" t="s">
        <v>1922</v>
      </c>
      <c r="C11" s="1" t="s">
        <v>1898</v>
      </c>
      <c r="D11" s="1" t="s">
        <v>1923</v>
      </c>
      <c r="E11" s="1" t="s">
        <v>1891</v>
      </c>
    </row>
    <row r="12" spans="1:5" x14ac:dyDescent="0.25">
      <c r="A12" s="1" t="s">
        <v>1924</v>
      </c>
      <c r="B12" s="1" t="s">
        <v>1925</v>
      </c>
      <c r="C12" s="1" t="s">
        <v>1889</v>
      </c>
      <c r="D12" s="1" t="s">
        <v>1926</v>
      </c>
      <c r="E12" s="1" t="s">
        <v>1907</v>
      </c>
    </row>
    <row r="13" spans="1:5" x14ac:dyDescent="0.25">
      <c r="A13" s="1" t="s">
        <v>1927</v>
      </c>
      <c r="B13" s="1" t="s">
        <v>1928</v>
      </c>
      <c r="C13" s="1" t="s">
        <v>1898</v>
      </c>
      <c r="D13" s="1" t="s">
        <v>399</v>
      </c>
      <c r="E13" s="1" t="s">
        <v>1907</v>
      </c>
    </row>
    <row r="14" spans="1:5" x14ac:dyDescent="0.25">
      <c r="A14" s="1" t="s">
        <v>1929</v>
      </c>
      <c r="B14" s="1" t="s">
        <v>1930</v>
      </c>
      <c r="C14" s="1" t="s">
        <v>1894</v>
      </c>
      <c r="D14" s="1" t="s">
        <v>1931</v>
      </c>
      <c r="E14" s="1" t="s">
        <v>1907</v>
      </c>
    </row>
    <row r="15" spans="1:5" x14ac:dyDescent="0.25">
      <c r="A15" s="1" t="s">
        <v>1932</v>
      </c>
      <c r="B15" s="1" t="s">
        <v>1933</v>
      </c>
      <c r="C15" s="1" t="s">
        <v>1889</v>
      </c>
      <c r="D15" s="1" t="s">
        <v>133</v>
      </c>
      <c r="E15" s="1" t="s">
        <v>1891</v>
      </c>
    </row>
    <row r="16" spans="1:5" x14ac:dyDescent="0.25">
      <c r="A16" s="1" t="s">
        <v>1934</v>
      </c>
      <c r="B16" s="1" t="s">
        <v>1935</v>
      </c>
      <c r="C16" s="1" t="s">
        <v>1898</v>
      </c>
      <c r="D16" s="1" t="s">
        <v>211</v>
      </c>
      <c r="E16" s="1" t="s">
        <v>1900</v>
      </c>
    </row>
    <row r="17" spans="1:5" x14ac:dyDescent="0.25">
      <c r="A17" s="1" t="s">
        <v>1936</v>
      </c>
      <c r="B17" s="1" t="s">
        <v>1937</v>
      </c>
      <c r="C17" s="1" t="s">
        <v>1894</v>
      </c>
      <c r="D17" s="1" t="s">
        <v>1938</v>
      </c>
      <c r="E17" s="1" t="s">
        <v>1891</v>
      </c>
    </row>
    <row r="18" spans="1:5" x14ac:dyDescent="0.25">
      <c r="A18" s="1" t="s">
        <v>1939</v>
      </c>
      <c r="B18" s="1" t="s">
        <v>1940</v>
      </c>
      <c r="C18" s="1" t="s">
        <v>1919</v>
      </c>
      <c r="D18" s="1" t="s">
        <v>1941</v>
      </c>
      <c r="E18" s="1" t="s">
        <v>1891</v>
      </c>
    </row>
    <row r="19" spans="1:5" x14ac:dyDescent="0.25">
      <c r="A19" s="1" t="s">
        <v>1942</v>
      </c>
      <c r="B19" s="1" t="s">
        <v>1943</v>
      </c>
      <c r="C19" s="1" t="s">
        <v>1894</v>
      </c>
      <c r="D19" s="1" t="s">
        <v>1944</v>
      </c>
      <c r="E19" s="1" t="s">
        <v>1891</v>
      </c>
    </row>
    <row r="20" spans="1:5" x14ac:dyDescent="0.25">
      <c r="A20" s="1" t="s">
        <v>1945</v>
      </c>
      <c r="B20" s="1" t="s">
        <v>1946</v>
      </c>
      <c r="C20" s="1" t="s">
        <v>1889</v>
      </c>
      <c r="D20" s="1" t="s">
        <v>1947</v>
      </c>
      <c r="E20" s="1" t="s">
        <v>1891</v>
      </c>
    </row>
    <row r="21" spans="1:5" x14ac:dyDescent="0.25">
      <c r="A21" s="1" t="s">
        <v>1948</v>
      </c>
      <c r="B21" s="1" t="s">
        <v>1949</v>
      </c>
      <c r="C21" s="1" t="s">
        <v>1889</v>
      </c>
      <c r="D21" s="1" t="s">
        <v>1950</v>
      </c>
      <c r="E21" s="1" t="s">
        <v>1907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7DBEF-E9C4-4AB4-A000-AD396BFDE536}">
  <dimension ref="A1:F16"/>
  <sheetViews>
    <sheetView workbookViewId="0">
      <selection activeCell="J27" sqref="J27"/>
    </sheetView>
  </sheetViews>
  <sheetFormatPr defaultRowHeight="15" x14ac:dyDescent="0.25"/>
  <cols>
    <col min="1" max="1" width="18.140625" bestFit="1" customWidth="1"/>
    <col min="2" max="2" width="12" bestFit="1" customWidth="1"/>
    <col min="3" max="3" width="18.140625" bestFit="1" customWidth="1"/>
    <col min="4" max="4" width="12.7109375" bestFit="1" customWidth="1"/>
    <col min="5" max="5" width="18.140625" bestFit="1" customWidth="1"/>
    <col min="6" max="6" width="12.7109375" bestFit="1" customWidth="1"/>
  </cols>
  <sheetData>
    <row r="1" spans="1:6" x14ac:dyDescent="0.25">
      <c r="A1" s="9" t="s">
        <v>6728</v>
      </c>
      <c r="B1" s="9"/>
      <c r="C1" s="9" t="s">
        <v>6706</v>
      </c>
      <c r="D1" s="9"/>
      <c r="E1" s="9" t="s">
        <v>6707</v>
      </c>
      <c r="F1" s="9"/>
    </row>
    <row r="3" spans="1:6" x14ac:dyDescent="0.25">
      <c r="A3" t="s">
        <v>6714</v>
      </c>
      <c r="B3">
        <v>1087.6703589260871</v>
      </c>
      <c r="C3" t="s">
        <v>6714</v>
      </c>
      <c r="D3">
        <v>2.4812406203101549</v>
      </c>
      <c r="E3" t="s">
        <v>6714</v>
      </c>
      <c r="F3">
        <v>514.19709854927464</v>
      </c>
    </row>
    <row r="4" spans="1:6" x14ac:dyDescent="0.25">
      <c r="A4" t="s">
        <v>6715</v>
      </c>
      <c r="B4">
        <v>18.320224322391738</v>
      </c>
      <c r="C4" t="s">
        <v>6715</v>
      </c>
      <c r="D4">
        <v>2.4853326814575732E-2</v>
      </c>
      <c r="E4" t="s">
        <v>6715</v>
      </c>
      <c r="F4">
        <v>6.3069448647746311</v>
      </c>
    </row>
    <row r="5" spans="1:6" x14ac:dyDescent="0.25">
      <c r="A5" t="s">
        <v>6716</v>
      </c>
      <c r="B5">
        <v>871.40814999999998</v>
      </c>
      <c r="C5" t="s">
        <v>6716</v>
      </c>
      <c r="D5">
        <v>2</v>
      </c>
      <c r="E5" t="s">
        <v>6716</v>
      </c>
      <c r="F5">
        <v>523</v>
      </c>
    </row>
    <row r="6" spans="1:6" x14ac:dyDescent="0.25">
      <c r="A6" t="s">
        <v>6717</v>
      </c>
      <c r="B6">
        <v>1108.315113043479</v>
      </c>
      <c r="C6" t="s">
        <v>6717</v>
      </c>
      <c r="D6">
        <v>2</v>
      </c>
      <c r="E6" t="s">
        <v>6717</v>
      </c>
      <c r="F6">
        <v>846</v>
      </c>
    </row>
    <row r="7" spans="1:6" x14ac:dyDescent="0.25">
      <c r="A7" t="s">
        <v>6718</v>
      </c>
      <c r="B7">
        <v>819.30533895825909</v>
      </c>
      <c r="C7" t="s">
        <v>6718</v>
      </c>
      <c r="D7">
        <v>1.1111966611048048</v>
      </c>
      <c r="E7" t="s">
        <v>6718</v>
      </c>
      <c r="F7">
        <v>281.98462635591835</v>
      </c>
    </row>
    <row r="8" spans="1:6" x14ac:dyDescent="0.25">
      <c r="A8" t="s">
        <v>6719</v>
      </c>
      <c r="B8">
        <v>671261.23844550783</v>
      </c>
      <c r="C8" t="s">
        <v>6719</v>
      </c>
      <c r="D8">
        <v>1.2347580196504662</v>
      </c>
      <c r="E8" t="s">
        <v>6719</v>
      </c>
      <c r="F8">
        <v>79515.32950108689</v>
      </c>
    </row>
    <row r="9" spans="1:6" x14ac:dyDescent="0.25">
      <c r="A9" t="s">
        <v>6720</v>
      </c>
      <c r="B9">
        <v>4.7739483634882784E-2</v>
      </c>
      <c r="C9" t="s">
        <v>6720</v>
      </c>
      <c r="D9">
        <v>-1.3435375043163265</v>
      </c>
      <c r="E9" t="s">
        <v>6720</v>
      </c>
      <c r="F9">
        <v>-1.1890448303355998</v>
      </c>
    </row>
    <row r="10" spans="1:6" x14ac:dyDescent="0.25">
      <c r="A10" t="s">
        <v>6721</v>
      </c>
      <c r="B10">
        <v>0.87896510797354777</v>
      </c>
      <c r="C10" t="s">
        <v>6721</v>
      </c>
      <c r="D10">
        <v>2.3179092571130155E-2</v>
      </c>
      <c r="E10" t="s">
        <v>6721</v>
      </c>
      <c r="F10">
        <v>-3.7255333523362598E-2</v>
      </c>
    </row>
    <row r="11" spans="1:6" x14ac:dyDescent="0.25">
      <c r="A11" t="s">
        <v>6722</v>
      </c>
      <c r="B11">
        <v>3889.7838000000002</v>
      </c>
      <c r="C11" t="s">
        <v>6722</v>
      </c>
      <c r="D11">
        <v>3</v>
      </c>
      <c r="E11" t="s">
        <v>6722</v>
      </c>
      <c r="F11">
        <v>980</v>
      </c>
    </row>
    <row r="12" spans="1:6" x14ac:dyDescent="0.25">
      <c r="A12" t="s">
        <v>6723</v>
      </c>
      <c r="B12">
        <v>18.459</v>
      </c>
      <c r="C12" t="s">
        <v>6723</v>
      </c>
      <c r="D12">
        <v>1</v>
      </c>
      <c r="E12" t="s">
        <v>6723</v>
      </c>
      <c r="F12">
        <v>20</v>
      </c>
    </row>
    <row r="13" spans="1:6" x14ac:dyDescent="0.25">
      <c r="A13" t="s">
        <v>6724</v>
      </c>
      <c r="B13">
        <v>3908.2428</v>
      </c>
      <c r="C13" t="s">
        <v>6724</v>
      </c>
      <c r="D13">
        <v>4</v>
      </c>
      <c r="E13" t="s">
        <v>6724</v>
      </c>
      <c r="F13">
        <v>1000</v>
      </c>
    </row>
    <row r="14" spans="1:6" x14ac:dyDescent="0.25">
      <c r="A14" t="s">
        <v>6725</v>
      </c>
      <c r="B14">
        <v>2175340.7178521743</v>
      </c>
      <c r="C14" t="s">
        <v>6725</v>
      </c>
      <c r="D14">
        <v>4960</v>
      </c>
      <c r="E14" t="s">
        <v>6725</v>
      </c>
      <c r="F14">
        <v>1027880</v>
      </c>
    </row>
    <row r="15" spans="1:6" ht="15.75" thickBot="1" x14ac:dyDescent="0.3">
      <c r="A15" s="8" t="s">
        <v>6726</v>
      </c>
      <c r="B15" s="8">
        <v>2000</v>
      </c>
      <c r="C15" s="8" t="s">
        <v>6726</v>
      </c>
      <c r="D15" s="8">
        <v>1999</v>
      </c>
      <c r="E15" s="8" t="s">
        <v>6726</v>
      </c>
      <c r="F15" s="8">
        <v>1999</v>
      </c>
    </row>
    <row r="16" spans="1:6" x14ac:dyDescent="0.25">
      <c r="B16">
        <v>1</v>
      </c>
      <c r="D16">
        <v>3</v>
      </c>
      <c r="F16">
        <v>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9A767-1C23-41FF-9DEB-6D4AEA072DA8}">
  <dimension ref="A1:AB337"/>
  <sheetViews>
    <sheetView topLeftCell="A106" workbookViewId="0">
      <selection activeCell="F137" sqref="F137"/>
    </sheetView>
  </sheetViews>
  <sheetFormatPr defaultRowHeight="15" x14ac:dyDescent="0.25"/>
  <cols>
    <col min="1" max="1" width="10.7109375" bestFit="1" customWidth="1"/>
    <col min="2" max="2" width="13.5703125" bestFit="1" customWidth="1"/>
    <col min="3" max="3" width="14.7109375" bestFit="1" customWidth="1"/>
    <col min="4" max="4" width="21.42578125" bestFit="1" customWidth="1"/>
    <col min="5" max="5" width="9.28515625" bestFit="1" customWidth="1"/>
    <col min="6" max="6" width="10" bestFit="1" customWidth="1"/>
    <col min="7" max="7" width="20.7109375" bestFit="1" customWidth="1"/>
    <col min="8" max="8" width="15.28515625" bestFit="1" customWidth="1"/>
    <col min="9" max="9" width="10.28515625" bestFit="1" customWidth="1"/>
    <col min="10" max="10" width="15.5703125" bestFit="1" customWidth="1"/>
    <col min="11" max="11" width="13" bestFit="1" customWidth="1"/>
    <col min="12" max="12" width="23" bestFit="1" customWidth="1"/>
    <col min="13" max="13" width="11.140625" bestFit="1" customWidth="1"/>
    <col min="14" max="14" width="15.42578125" bestFit="1" customWidth="1"/>
    <col min="15" max="15" width="27.5703125" bestFit="1" customWidth="1"/>
    <col min="16" max="17" width="9.28515625" bestFit="1" customWidth="1"/>
    <col min="18" max="18" width="10.85546875" bestFit="1" customWidth="1"/>
    <col min="19" max="19" width="16.5703125" bestFit="1" customWidth="1"/>
    <col min="20" max="20" width="17" bestFit="1" customWidth="1"/>
    <col min="21" max="21" width="15.5703125" bestFit="1" customWidth="1"/>
    <col min="22" max="22" width="13.5703125" bestFit="1" customWidth="1"/>
    <col min="23" max="23" width="14" bestFit="1" customWidth="1"/>
    <col min="24" max="24" width="9.42578125" bestFit="1" customWidth="1"/>
    <col min="25" max="25" width="32.140625" bestFit="1" customWidth="1"/>
    <col min="26" max="26" width="19.42578125" bestFit="1" customWidth="1"/>
    <col min="27" max="27" width="13.28515625" bestFit="1" customWidth="1"/>
    <col min="28" max="28" width="14" bestFit="1" customWidth="1"/>
  </cols>
  <sheetData>
    <row r="1" spans="1:28" x14ac:dyDescent="0.25">
      <c r="A1" s="13" t="s">
        <v>6737</v>
      </c>
    </row>
    <row r="3" spans="1:28" x14ac:dyDescent="0.25">
      <c r="A3" t="s">
        <v>1951</v>
      </c>
      <c r="B3" t="s">
        <v>1952</v>
      </c>
      <c r="C3" t="s">
        <v>0</v>
      </c>
      <c r="D3" t="s">
        <v>1</v>
      </c>
      <c r="E3" t="s">
        <v>2</v>
      </c>
      <c r="F3" t="s">
        <v>3</v>
      </c>
      <c r="G3" t="s">
        <v>4</v>
      </c>
      <c r="H3" t="s">
        <v>5</v>
      </c>
      <c r="I3" t="s">
        <v>6</v>
      </c>
      <c r="J3" t="s">
        <v>6713</v>
      </c>
      <c r="K3" t="s">
        <v>1548</v>
      </c>
      <c r="L3" t="s">
        <v>6710</v>
      </c>
      <c r="M3" t="s">
        <v>1550</v>
      </c>
      <c r="N3" t="s">
        <v>6711</v>
      </c>
      <c r="O3" t="s">
        <v>1552</v>
      </c>
      <c r="P3" t="s">
        <v>1553</v>
      </c>
      <c r="Q3" t="s">
        <v>1554</v>
      </c>
      <c r="R3" t="s">
        <v>1883</v>
      </c>
      <c r="S3" t="s">
        <v>1956</v>
      </c>
      <c r="T3" t="s">
        <v>6728</v>
      </c>
      <c r="U3" t="s">
        <v>6706</v>
      </c>
      <c r="V3" t="s">
        <v>6707</v>
      </c>
      <c r="W3" t="s">
        <v>6708</v>
      </c>
      <c r="X3" t="s">
        <v>1885</v>
      </c>
      <c r="Y3" t="s">
        <v>6709</v>
      </c>
      <c r="Z3" t="s">
        <v>6712</v>
      </c>
      <c r="AA3" t="s">
        <v>1886</v>
      </c>
      <c r="AB3" t="s">
        <v>6727</v>
      </c>
    </row>
    <row r="4" spans="1:28" x14ac:dyDescent="0.25">
      <c r="A4" t="s">
        <v>6687</v>
      </c>
      <c r="B4" s="2">
        <v>45648</v>
      </c>
      <c r="C4" t="s">
        <v>4246</v>
      </c>
      <c r="D4" t="s">
        <v>854</v>
      </c>
      <c r="E4">
        <v>25</v>
      </c>
      <c r="F4" t="s">
        <v>10</v>
      </c>
      <c r="G4" t="s">
        <v>855</v>
      </c>
      <c r="H4" t="s">
        <v>856</v>
      </c>
      <c r="I4" t="s">
        <v>13</v>
      </c>
      <c r="J4" t="s">
        <v>50</v>
      </c>
      <c r="K4" t="s">
        <v>4558</v>
      </c>
      <c r="L4" t="s">
        <v>4559</v>
      </c>
      <c r="M4" t="s">
        <v>1562</v>
      </c>
      <c r="N4" t="s">
        <v>1563</v>
      </c>
      <c r="O4" t="s">
        <v>1688</v>
      </c>
      <c r="P4">
        <v>223</v>
      </c>
      <c r="Q4">
        <v>154</v>
      </c>
      <c r="R4" t="s">
        <v>4684</v>
      </c>
      <c r="S4" t="s">
        <v>1959</v>
      </c>
      <c r="T4">
        <v>320.892</v>
      </c>
      <c r="U4">
        <v>1</v>
      </c>
      <c r="V4">
        <v>378</v>
      </c>
      <c r="W4">
        <v>0.01</v>
      </c>
      <c r="X4" t="s">
        <v>4679</v>
      </c>
      <c r="Y4" t="s">
        <v>1949</v>
      </c>
      <c r="Z4" t="s">
        <v>1916</v>
      </c>
      <c r="AA4" t="s">
        <v>1907</v>
      </c>
      <c r="AB4" t="s">
        <v>6734</v>
      </c>
    </row>
    <row r="5" spans="1:28" x14ac:dyDescent="0.25">
      <c r="A5" t="s">
        <v>6685</v>
      </c>
      <c r="B5" s="2">
        <v>45666</v>
      </c>
      <c r="C5" t="s">
        <v>4294</v>
      </c>
      <c r="D5" t="s">
        <v>987</v>
      </c>
      <c r="E5">
        <v>41</v>
      </c>
      <c r="F5" t="s">
        <v>16</v>
      </c>
      <c r="G5" t="s">
        <v>988</v>
      </c>
      <c r="H5" t="s">
        <v>32</v>
      </c>
      <c r="I5" t="s">
        <v>13</v>
      </c>
      <c r="J5" t="s">
        <v>28</v>
      </c>
      <c r="K5" t="s">
        <v>4576</v>
      </c>
      <c r="L5" t="s">
        <v>4577</v>
      </c>
      <c r="M5" t="s">
        <v>1562</v>
      </c>
      <c r="N5" t="s">
        <v>1567</v>
      </c>
      <c r="O5" t="s">
        <v>4578</v>
      </c>
      <c r="P5">
        <v>167</v>
      </c>
      <c r="Q5">
        <v>296</v>
      </c>
      <c r="R5" t="s">
        <v>4695</v>
      </c>
      <c r="S5" t="s">
        <v>4706</v>
      </c>
      <c r="T5">
        <v>1106.3094000000001</v>
      </c>
      <c r="U5">
        <v>2</v>
      </c>
      <c r="V5">
        <v>636</v>
      </c>
      <c r="W5">
        <v>0.14000000000000001</v>
      </c>
      <c r="X5" t="s">
        <v>4674</v>
      </c>
      <c r="Y5" t="s">
        <v>4696</v>
      </c>
      <c r="Z5" t="s">
        <v>133</v>
      </c>
      <c r="AA5" t="s">
        <v>1891</v>
      </c>
      <c r="AB5" t="s">
        <v>6735</v>
      </c>
    </row>
    <row r="6" spans="1:28" x14ac:dyDescent="0.25">
      <c r="A6" t="s">
        <v>6681</v>
      </c>
      <c r="B6" s="2">
        <v>45390</v>
      </c>
      <c r="C6" t="s">
        <v>4284</v>
      </c>
      <c r="D6" t="s">
        <v>960</v>
      </c>
      <c r="E6">
        <v>29</v>
      </c>
      <c r="F6" t="s">
        <v>10</v>
      </c>
      <c r="G6" t="s">
        <v>961</v>
      </c>
      <c r="H6" t="s">
        <v>37</v>
      </c>
      <c r="I6" t="s">
        <v>13</v>
      </c>
      <c r="J6" t="s">
        <v>33</v>
      </c>
      <c r="K6" t="s">
        <v>4504</v>
      </c>
      <c r="L6" t="s">
        <v>4505</v>
      </c>
      <c r="M6" t="s">
        <v>1562</v>
      </c>
      <c r="N6" t="s">
        <v>1578</v>
      </c>
      <c r="O6" t="s">
        <v>4506</v>
      </c>
      <c r="P6">
        <v>261</v>
      </c>
      <c r="Q6">
        <v>59</v>
      </c>
      <c r="R6" t="s">
        <v>4681</v>
      </c>
      <c r="S6" t="s">
        <v>4709</v>
      </c>
      <c r="T6">
        <v>346.48399999999998</v>
      </c>
      <c r="U6">
        <v>2</v>
      </c>
      <c r="V6">
        <v>228</v>
      </c>
      <c r="W6">
        <v>0.25</v>
      </c>
      <c r="X6" t="s">
        <v>4679</v>
      </c>
      <c r="Y6" t="s">
        <v>1949</v>
      </c>
      <c r="Z6" t="s">
        <v>1906</v>
      </c>
      <c r="AA6" t="s">
        <v>1907</v>
      </c>
      <c r="AB6" t="s">
        <v>6734</v>
      </c>
    </row>
    <row r="7" spans="1:28" x14ac:dyDescent="0.25">
      <c r="A7" t="s">
        <v>6680</v>
      </c>
      <c r="B7" s="2">
        <v>45886</v>
      </c>
      <c r="C7" t="s">
        <v>4113</v>
      </c>
      <c r="D7" t="s">
        <v>469</v>
      </c>
      <c r="E7">
        <v>33</v>
      </c>
      <c r="F7" t="s">
        <v>16</v>
      </c>
      <c r="G7" t="s">
        <v>470</v>
      </c>
      <c r="H7" t="s">
        <v>160</v>
      </c>
      <c r="I7" t="s">
        <v>13</v>
      </c>
      <c r="J7" t="s">
        <v>19</v>
      </c>
      <c r="K7" t="s">
        <v>4590</v>
      </c>
      <c r="L7" t="s">
        <v>4591</v>
      </c>
      <c r="M7" t="s">
        <v>1562</v>
      </c>
      <c r="N7" t="s">
        <v>1574</v>
      </c>
      <c r="O7" t="s">
        <v>4592</v>
      </c>
      <c r="P7">
        <v>387</v>
      </c>
      <c r="Q7">
        <v>125</v>
      </c>
      <c r="R7" t="s">
        <v>4684</v>
      </c>
      <c r="S7" t="s">
        <v>4709</v>
      </c>
      <c r="T7">
        <v>1264.335</v>
      </c>
      <c r="U7">
        <v>2</v>
      </c>
      <c r="V7">
        <v>843</v>
      </c>
      <c r="W7">
        <v>0.05</v>
      </c>
      <c r="X7" t="s">
        <v>4679</v>
      </c>
      <c r="Y7" t="s">
        <v>1949</v>
      </c>
      <c r="Z7" t="s">
        <v>1916</v>
      </c>
      <c r="AA7" t="s">
        <v>1907</v>
      </c>
      <c r="AB7" t="s">
        <v>6735</v>
      </c>
    </row>
    <row r="8" spans="1:28" x14ac:dyDescent="0.25">
      <c r="A8" t="s">
        <v>6663</v>
      </c>
      <c r="B8" s="2">
        <v>45806</v>
      </c>
      <c r="C8" t="s">
        <v>4448</v>
      </c>
      <c r="D8" t="s">
        <v>1421</v>
      </c>
      <c r="E8">
        <v>59</v>
      </c>
      <c r="F8" t="s">
        <v>16</v>
      </c>
      <c r="G8" t="s">
        <v>1422</v>
      </c>
      <c r="H8" t="s">
        <v>295</v>
      </c>
      <c r="I8" t="s">
        <v>13</v>
      </c>
      <c r="J8" t="s">
        <v>50</v>
      </c>
      <c r="K8" t="s">
        <v>4560</v>
      </c>
      <c r="L8" t="s">
        <v>4561</v>
      </c>
      <c r="M8" t="s">
        <v>1562</v>
      </c>
      <c r="N8" t="s">
        <v>1691</v>
      </c>
      <c r="O8" t="s">
        <v>1692</v>
      </c>
      <c r="P8">
        <v>353</v>
      </c>
      <c r="Q8">
        <v>214</v>
      </c>
      <c r="R8" t="s">
        <v>4688</v>
      </c>
      <c r="S8" t="s">
        <v>1959</v>
      </c>
      <c r="T8">
        <v>1882.1952000000001</v>
      </c>
      <c r="U8">
        <v>3</v>
      </c>
      <c r="V8">
        <v>765</v>
      </c>
      <c r="W8">
        <v>0.02</v>
      </c>
      <c r="X8" t="s">
        <v>4679</v>
      </c>
      <c r="Y8" t="s">
        <v>1949</v>
      </c>
      <c r="Z8" t="s">
        <v>1923</v>
      </c>
      <c r="AA8" t="s">
        <v>1891</v>
      </c>
      <c r="AB8" t="s">
        <v>6735</v>
      </c>
    </row>
    <row r="9" spans="1:28" x14ac:dyDescent="0.25">
      <c r="A9" t="s">
        <v>6645</v>
      </c>
      <c r="B9" s="2">
        <v>45382</v>
      </c>
      <c r="C9" t="s">
        <v>4134</v>
      </c>
      <c r="D9" t="s">
        <v>531</v>
      </c>
      <c r="E9">
        <v>46</v>
      </c>
      <c r="F9" t="s">
        <v>10</v>
      </c>
      <c r="G9" t="s">
        <v>532</v>
      </c>
      <c r="H9" t="s">
        <v>18</v>
      </c>
      <c r="I9" t="s">
        <v>13</v>
      </c>
      <c r="J9" t="s">
        <v>28</v>
      </c>
      <c r="K9" t="s">
        <v>4664</v>
      </c>
      <c r="L9" t="s">
        <v>4665</v>
      </c>
      <c r="M9" t="s">
        <v>1562</v>
      </c>
      <c r="N9" t="s">
        <v>1567</v>
      </c>
      <c r="O9" t="s">
        <v>4666</v>
      </c>
      <c r="P9">
        <v>358</v>
      </c>
      <c r="Q9">
        <v>143</v>
      </c>
      <c r="R9" t="s">
        <v>4695</v>
      </c>
      <c r="S9" t="s">
        <v>4706</v>
      </c>
      <c r="T9">
        <v>1070.7619999999999</v>
      </c>
      <c r="U9">
        <v>2</v>
      </c>
      <c r="V9">
        <v>630</v>
      </c>
      <c r="W9">
        <v>0.15</v>
      </c>
      <c r="X9" t="s">
        <v>4674</v>
      </c>
      <c r="Y9" t="s">
        <v>4696</v>
      </c>
      <c r="Z9" t="s">
        <v>133</v>
      </c>
      <c r="AA9" t="s">
        <v>1891</v>
      </c>
      <c r="AB9" t="s">
        <v>6735</v>
      </c>
    </row>
    <row r="10" spans="1:28" x14ac:dyDescent="0.25">
      <c r="A10" t="s">
        <v>6635</v>
      </c>
      <c r="B10" s="2">
        <v>45466</v>
      </c>
      <c r="C10" t="s">
        <v>4295</v>
      </c>
      <c r="D10" t="s">
        <v>990</v>
      </c>
      <c r="E10">
        <v>20</v>
      </c>
      <c r="F10" t="s">
        <v>10</v>
      </c>
      <c r="G10" t="s">
        <v>991</v>
      </c>
      <c r="H10" t="s">
        <v>175</v>
      </c>
      <c r="I10" t="s">
        <v>13</v>
      </c>
      <c r="J10" t="s">
        <v>33</v>
      </c>
      <c r="K10" t="s">
        <v>4504</v>
      </c>
      <c r="L10" t="s">
        <v>4505</v>
      </c>
      <c r="M10" t="s">
        <v>1562</v>
      </c>
      <c r="N10" t="s">
        <v>1578</v>
      </c>
      <c r="O10" t="s">
        <v>4506</v>
      </c>
      <c r="P10">
        <v>261</v>
      </c>
      <c r="Q10">
        <v>59</v>
      </c>
      <c r="R10" t="s">
        <v>4682</v>
      </c>
      <c r="S10" t="s">
        <v>4706</v>
      </c>
      <c r="T10">
        <v>626.37120000000004</v>
      </c>
      <c r="U10">
        <v>2</v>
      </c>
      <c r="V10">
        <v>344</v>
      </c>
      <c r="W10">
        <v>0.14000000000000001</v>
      </c>
      <c r="X10" t="s">
        <v>4677</v>
      </c>
      <c r="Y10" t="s">
        <v>1949</v>
      </c>
      <c r="Z10" t="s">
        <v>1910</v>
      </c>
      <c r="AA10" t="s">
        <v>1900</v>
      </c>
      <c r="AB10" t="s">
        <v>6734</v>
      </c>
    </row>
    <row r="11" spans="1:28" x14ac:dyDescent="0.25">
      <c r="A11" t="s">
        <v>6628</v>
      </c>
      <c r="B11" s="2">
        <v>45276</v>
      </c>
      <c r="C11" t="s">
        <v>4228</v>
      </c>
      <c r="D11" t="s">
        <v>803</v>
      </c>
      <c r="E11">
        <v>32</v>
      </c>
      <c r="F11" t="s">
        <v>10</v>
      </c>
      <c r="G11" t="s">
        <v>804</v>
      </c>
      <c r="H11" t="s">
        <v>49</v>
      </c>
      <c r="I11" t="s">
        <v>13</v>
      </c>
      <c r="J11" t="s">
        <v>19</v>
      </c>
      <c r="K11" t="s">
        <v>4576</v>
      </c>
      <c r="L11" t="s">
        <v>4577</v>
      </c>
      <c r="M11" t="s">
        <v>1562</v>
      </c>
      <c r="N11" t="s">
        <v>1567</v>
      </c>
      <c r="O11" t="s">
        <v>4578</v>
      </c>
      <c r="P11">
        <v>167</v>
      </c>
      <c r="Q11">
        <v>296</v>
      </c>
      <c r="R11" t="s">
        <v>4701</v>
      </c>
      <c r="S11" t="s">
        <v>4706</v>
      </c>
      <c r="T11">
        <v>1662.5311999999999</v>
      </c>
      <c r="U11">
        <v>4</v>
      </c>
      <c r="V11">
        <v>569</v>
      </c>
      <c r="W11">
        <v>0.3</v>
      </c>
      <c r="X11" t="s">
        <v>4677</v>
      </c>
      <c r="Y11" t="s">
        <v>1943</v>
      </c>
      <c r="Z11" t="s">
        <v>1944</v>
      </c>
      <c r="AA11" t="s">
        <v>1891</v>
      </c>
      <c r="AB11" t="s">
        <v>6735</v>
      </c>
    </row>
    <row r="12" spans="1:28" x14ac:dyDescent="0.25">
      <c r="A12" t="s">
        <v>6611</v>
      </c>
      <c r="B12" s="2">
        <v>45760</v>
      </c>
      <c r="C12" t="s">
        <v>4155</v>
      </c>
      <c r="D12" t="s">
        <v>591</v>
      </c>
      <c r="E12">
        <v>48</v>
      </c>
      <c r="F12" t="s">
        <v>10</v>
      </c>
      <c r="G12" t="s">
        <v>592</v>
      </c>
      <c r="H12" t="s">
        <v>175</v>
      </c>
      <c r="I12" t="s">
        <v>13</v>
      </c>
      <c r="J12" t="s">
        <v>33</v>
      </c>
      <c r="K12" t="s">
        <v>4629</v>
      </c>
      <c r="L12" t="s">
        <v>4630</v>
      </c>
      <c r="M12" t="s">
        <v>1562</v>
      </c>
      <c r="N12" t="s">
        <v>1691</v>
      </c>
      <c r="O12" t="s">
        <v>4631</v>
      </c>
      <c r="P12">
        <v>158</v>
      </c>
      <c r="Q12">
        <v>82</v>
      </c>
      <c r="R12" t="s">
        <v>4693</v>
      </c>
      <c r="S12" t="s">
        <v>4709</v>
      </c>
      <c r="T12">
        <v>793.38689999999997</v>
      </c>
      <c r="U12">
        <v>1</v>
      </c>
      <c r="V12">
        <v>979</v>
      </c>
      <c r="W12">
        <v>0.08</v>
      </c>
      <c r="X12" t="s">
        <v>4677</v>
      </c>
      <c r="Y12" t="s">
        <v>4694</v>
      </c>
      <c r="Z12" t="s">
        <v>1931</v>
      </c>
      <c r="AA12" t="s">
        <v>1907</v>
      </c>
      <c r="AB12" t="s">
        <v>6735</v>
      </c>
    </row>
    <row r="13" spans="1:28" x14ac:dyDescent="0.25">
      <c r="A13" t="s">
        <v>6609</v>
      </c>
      <c r="B13" s="2">
        <v>45644</v>
      </c>
      <c r="C13" t="s">
        <v>4145</v>
      </c>
      <c r="D13" t="s">
        <v>564</v>
      </c>
      <c r="E13">
        <v>36</v>
      </c>
      <c r="F13" t="s">
        <v>16</v>
      </c>
      <c r="G13" t="s">
        <v>565</v>
      </c>
      <c r="H13" t="s">
        <v>241</v>
      </c>
      <c r="I13" t="s">
        <v>13</v>
      </c>
      <c r="J13" t="s">
        <v>50</v>
      </c>
      <c r="K13" t="s">
        <v>4500</v>
      </c>
      <c r="L13" t="s">
        <v>4501</v>
      </c>
      <c r="M13" t="s">
        <v>1562</v>
      </c>
      <c r="N13" t="s">
        <v>1567</v>
      </c>
      <c r="O13" t="s">
        <v>1571</v>
      </c>
      <c r="P13">
        <v>365</v>
      </c>
      <c r="Q13">
        <v>452</v>
      </c>
      <c r="R13" t="s">
        <v>4673</v>
      </c>
      <c r="S13" t="s">
        <v>4709</v>
      </c>
      <c r="T13">
        <v>1356.885</v>
      </c>
      <c r="U13">
        <v>3</v>
      </c>
      <c r="V13">
        <v>476</v>
      </c>
      <c r="W13">
        <v>0.12</v>
      </c>
      <c r="X13" t="s">
        <v>4674</v>
      </c>
      <c r="Y13" t="s">
        <v>1888</v>
      </c>
      <c r="Z13" t="s">
        <v>1890</v>
      </c>
      <c r="AA13" t="s">
        <v>1891</v>
      </c>
      <c r="AB13" t="s">
        <v>6735</v>
      </c>
    </row>
    <row r="14" spans="1:28" x14ac:dyDescent="0.25">
      <c r="A14" t="s">
        <v>6608</v>
      </c>
      <c r="B14" s="2">
        <v>45691</v>
      </c>
      <c r="C14" t="s">
        <v>4447</v>
      </c>
      <c r="D14" t="s">
        <v>1418</v>
      </c>
      <c r="E14">
        <v>54</v>
      </c>
      <c r="F14" t="s">
        <v>10</v>
      </c>
      <c r="G14" t="s">
        <v>1419</v>
      </c>
      <c r="H14" t="s">
        <v>198</v>
      </c>
      <c r="I14" t="s">
        <v>13</v>
      </c>
      <c r="J14" t="s">
        <v>50</v>
      </c>
      <c r="K14" t="s">
        <v>4500</v>
      </c>
      <c r="L14" t="s">
        <v>4501</v>
      </c>
      <c r="M14" t="s">
        <v>1562</v>
      </c>
      <c r="N14" t="s">
        <v>1567</v>
      </c>
      <c r="O14" t="s">
        <v>1571</v>
      </c>
      <c r="P14">
        <v>365</v>
      </c>
      <c r="Q14">
        <v>452</v>
      </c>
      <c r="R14" t="s">
        <v>4675</v>
      </c>
      <c r="S14" t="s">
        <v>1959</v>
      </c>
      <c r="T14">
        <v>1046.5488</v>
      </c>
      <c r="U14">
        <v>2</v>
      </c>
      <c r="V14">
        <v>595</v>
      </c>
      <c r="W14">
        <v>0.27</v>
      </c>
      <c r="X14" t="s">
        <v>4677</v>
      </c>
      <c r="Y14" t="s">
        <v>4676</v>
      </c>
      <c r="Z14" t="s">
        <v>1895</v>
      </c>
      <c r="AA14" t="s">
        <v>1891</v>
      </c>
      <c r="AB14" t="s">
        <v>6735</v>
      </c>
    </row>
    <row r="15" spans="1:28" x14ac:dyDescent="0.25">
      <c r="A15" t="s">
        <v>6607</v>
      </c>
      <c r="B15" s="2">
        <v>45250</v>
      </c>
      <c r="C15" t="s">
        <v>4423</v>
      </c>
      <c r="D15" t="s">
        <v>1350</v>
      </c>
      <c r="E15">
        <v>27</v>
      </c>
      <c r="F15" t="s">
        <v>10</v>
      </c>
      <c r="G15" t="s">
        <v>1351</v>
      </c>
      <c r="H15" t="s">
        <v>32</v>
      </c>
      <c r="I15" t="s">
        <v>13</v>
      </c>
      <c r="J15" t="s">
        <v>19</v>
      </c>
      <c r="K15" t="s">
        <v>4541</v>
      </c>
      <c r="L15" t="s">
        <v>4542</v>
      </c>
      <c r="M15" t="s">
        <v>1562</v>
      </c>
      <c r="N15" t="s">
        <v>1578</v>
      </c>
      <c r="O15" t="s">
        <v>4543</v>
      </c>
      <c r="P15">
        <v>174</v>
      </c>
      <c r="Q15">
        <v>268</v>
      </c>
      <c r="R15" t="s">
        <v>4685</v>
      </c>
      <c r="S15" t="s">
        <v>4709</v>
      </c>
      <c r="T15">
        <v>38.003799999999998</v>
      </c>
      <c r="U15">
        <v>1</v>
      </c>
      <c r="V15">
        <v>52</v>
      </c>
      <c r="W15">
        <v>0.12</v>
      </c>
      <c r="X15" t="s">
        <v>4687</v>
      </c>
      <c r="Y15" t="s">
        <v>1949</v>
      </c>
      <c r="Z15" t="s">
        <v>1920</v>
      </c>
      <c r="AA15" t="s">
        <v>1907</v>
      </c>
      <c r="AB15" t="s">
        <v>6734</v>
      </c>
    </row>
    <row r="16" spans="1:28" x14ac:dyDescent="0.25">
      <c r="A16" t="s">
        <v>6606</v>
      </c>
      <c r="B16" s="2">
        <v>45329</v>
      </c>
      <c r="C16" t="s">
        <v>4276</v>
      </c>
      <c r="D16" t="s">
        <v>938</v>
      </c>
      <c r="E16">
        <v>30</v>
      </c>
      <c r="F16" t="s">
        <v>10</v>
      </c>
      <c r="G16" t="s">
        <v>939</v>
      </c>
      <c r="H16" t="s">
        <v>205</v>
      </c>
      <c r="I16" t="s">
        <v>13</v>
      </c>
      <c r="J16" t="s">
        <v>33</v>
      </c>
      <c r="K16" t="s">
        <v>4496</v>
      </c>
      <c r="L16" t="s">
        <v>4497</v>
      </c>
      <c r="M16" t="s">
        <v>1562</v>
      </c>
      <c r="N16" t="s">
        <v>1563</v>
      </c>
      <c r="O16" t="s">
        <v>1564</v>
      </c>
      <c r="P16">
        <v>343</v>
      </c>
      <c r="Q16">
        <v>181</v>
      </c>
      <c r="R16" t="s">
        <v>4693</v>
      </c>
      <c r="S16" t="s">
        <v>1959</v>
      </c>
      <c r="T16">
        <v>418.15839999999997</v>
      </c>
      <c r="U16">
        <v>2</v>
      </c>
      <c r="V16">
        <v>238</v>
      </c>
      <c r="W16">
        <v>0</v>
      </c>
      <c r="X16" t="s">
        <v>4677</v>
      </c>
      <c r="Y16" t="s">
        <v>4694</v>
      </c>
      <c r="Z16" t="s">
        <v>1931</v>
      </c>
      <c r="AA16" t="s">
        <v>1907</v>
      </c>
      <c r="AB16" t="s">
        <v>6735</v>
      </c>
    </row>
    <row r="17" spans="1:28" x14ac:dyDescent="0.25">
      <c r="A17" t="s">
        <v>6594</v>
      </c>
      <c r="B17" s="2">
        <v>45740</v>
      </c>
      <c r="C17" t="s">
        <v>4275</v>
      </c>
      <c r="D17" t="s">
        <v>935</v>
      </c>
      <c r="E17">
        <v>40</v>
      </c>
      <c r="F17" t="s">
        <v>16</v>
      </c>
      <c r="G17" t="s">
        <v>936</v>
      </c>
      <c r="H17" t="s">
        <v>117</v>
      </c>
      <c r="I17" t="s">
        <v>13</v>
      </c>
      <c r="J17" t="s">
        <v>28</v>
      </c>
      <c r="K17" t="s">
        <v>4500</v>
      </c>
      <c r="L17" t="s">
        <v>4501</v>
      </c>
      <c r="M17" t="s">
        <v>1562</v>
      </c>
      <c r="N17" t="s">
        <v>1567</v>
      </c>
      <c r="O17" t="s">
        <v>1571</v>
      </c>
      <c r="P17">
        <v>365</v>
      </c>
      <c r="Q17">
        <v>452</v>
      </c>
      <c r="R17" t="s">
        <v>4685</v>
      </c>
      <c r="S17" t="s">
        <v>1959</v>
      </c>
      <c r="T17">
        <v>2350.4888000000001</v>
      </c>
      <c r="U17">
        <v>4</v>
      </c>
      <c r="V17">
        <v>625</v>
      </c>
      <c r="W17">
        <v>0.26</v>
      </c>
      <c r="X17" t="s">
        <v>4687</v>
      </c>
      <c r="Y17" t="s">
        <v>1949</v>
      </c>
      <c r="Z17" t="s">
        <v>1920</v>
      </c>
      <c r="AA17" t="s">
        <v>1907</v>
      </c>
      <c r="AB17" t="s">
        <v>6735</v>
      </c>
    </row>
    <row r="18" spans="1:28" x14ac:dyDescent="0.25">
      <c r="A18" t="s">
        <v>6593</v>
      </c>
      <c r="B18" s="2">
        <v>45797</v>
      </c>
      <c r="C18" t="s">
        <v>4339</v>
      </c>
      <c r="D18" t="s">
        <v>1116</v>
      </c>
      <c r="E18">
        <v>52</v>
      </c>
      <c r="F18" t="s">
        <v>16</v>
      </c>
      <c r="G18" t="s">
        <v>1117</v>
      </c>
      <c r="H18" t="s">
        <v>328</v>
      </c>
      <c r="I18" t="s">
        <v>13</v>
      </c>
      <c r="J18" t="s">
        <v>33</v>
      </c>
      <c r="K18" t="s">
        <v>4496</v>
      </c>
      <c r="L18" t="s">
        <v>4497</v>
      </c>
      <c r="M18" t="s">
        <v>1562</v>
      </c>
      <c r="N18" t="s">
        <v>1563</v>
      </c>
      <c r="O18" t="s">
        <v>1564</v>
      </c>
      <c r="P18">
        <v>343</v>
      </c>
      <c r="Q18">
        <v>181</v>
      </c>
      <c r="R18" t="s">
        <v>4680</v>
      </c>
      <c r="S18" t="s">
        <v>4709</v>
      </c>
      <c r="T18">
        <v>146.57919999999999</v>
      </c>
      <c r="U18">
        <v>2</v>
      </c>
      <c r="V18">
        <v>99</v>
      </c>
      <c r="W18">
        <v>0.05</v>
      </c>
      <c r="X18" t="s">
        <v>4677</v>
      </c>
      <c r="Y18" t="s">
        <v>1949</v>
      </c>
      <c r="Z18" t="s">
        <v>1903</v>
      </c>
      <c r="AA18" t="s">
        <v>1900</v>
      </c>
      <c r="AB18" t="s">
        <v>6735</v>
      </c>
    </row>
    <row r="19" spans="1:28" x14ac:dyDescent="0.25">
      <c r="A19" t="s">
        <v>4721</v>
      </c>
      <c r="B19" s="2">
        <v>45636</v>
      </c>
      <c r="C19" t="s">
        <v>4427</v>
      </c>
      <c r="D19" t="s">
        <v>1362</v>
      </c>
      <c r="E19">
        <v>37</v>
      </c>
      <c r="F19" t="s">
        <v>16</v>
      </c>
      <c r="G19" t="s">
        <v>1363</v>
      </c>
      <c r="H19" t="s">
        <v>110</v>
      </c>
      <c r="I19" t="s">
        <v>13</v>
      </c>
      <c r="J19" t="s">
        <v>33</v>
      </c>
      <c r="K19" t="s">
        <v>4558</v>
      </c>
      <c r="L19" t="s">
        <v>4559</v>
      </c>
      <c r="M19" t="s">
        <v>1562</v>
      </c>
      <c r="N19" t="s">
        <v>1563</v>
      </c>
      <c r="O19" t="s">
        <v>1688</v>
      </c>
      <c r="P19">
        <v>223</v>
      </c>
      <c r="Q19">
        <v>154</v>
      </c>
      <c r="R19" t="s">
        <v>4688</v>
      </c>
      <c r="S19" t="s">
        <v>4709</v>
      </c>
      <c r="T19">
        <v>2509.4591999999998</v>
      </c>
      <c r="U19">
        <v>3</v>
      </c>
      <c r="V19">
        <v>871</v>
      </c>
      <c r="W19">
        <v>0.28999999999999998</v>
      </c>
      <c r="X19" t="s">
        <v>4679</v>
      </c>
      <c r="Y19" t="s">
        <v>1949</v>
      </c>
      <c r="Z19" t="s">
        <v>1923</v>
      </c>
      <c r="AA19" t="s">
        <v>1891</v>
      </c>
      <c r="AB19" t="s">
        <v>6735</v>
      </c>
    </row>
    <row r="20" spans="1:28" x14ac:dyDescent="0.25">
      <c r="A20" t="s">
        <v>6585</v>
      </c>
      <c r="B20" s="2">
        <v>45534</v>
      </c>
      <c r="C20" t="s">
        <v>4491</v>
      </c>
      <c r="D20" t="s">
        <v>1543</v>
      </c>
      <c r="E20">
        <v>35</v>
      </c>
      <c r="F20" t="s">
        <v>10</v>
      </c>
      <c r="G20" t="s">
        <v>1544</v>
      </c>
      <c r="H20" t="s">
        <v>237</v>
      </c>
      <c r="I20" t="s">
        <v>13</v>
      </c>
      <c r="J20" t="s">
        <v>33</v>
      </c>
      <c r="K20" t="s">
        <v>4498</v>
      </c>
      <c r="L20" t="s">
        <v>4499</v>
      </c>
      <c r="M20" t="s">
        <v>1562</v>
      </c>
      <c r="N20" t="s">
        <v>1567</v>
      </c>
      <c r="O20" t="s">
        <v>1568</v>
      </c>
      <c r="P20">
        <v>317</v>
      </c>
      <c r="Q20">
        <v>352</v>
      </c>
      <c r="R20" t="s">
        <v>4693</v>
      </c>
      <c r="S20" t="s">
        <v>4706</v>
      </c>
      <c r="T20">
        <v>64.125600000000006</v>
      </c>
      <c r="U20">
        <v>3</v>
      </c>
      <c r="V20">
        <v>24</v>
      </c>
      <c r="W20">
        <v>0.18</v>
      </c>
      <c r="X20" t="s">
        <v>4677</v>
      </c>
      <c r="Y20" t="s">
        <v>4694</v>
      </c>
      <c r="Z20" t="s">
        <v>1931</v>
      </c>
      <c r="AA20" t="s">
        <v>1907</v>
      </c>
      <c r="AB20" t="s">
        <v>6735</v>
      </c>
    </row>
    <row r="21" spans="1:28" x14ac:dyDescent="0.25">
      <c r="A21" t="s">
        <v>6584</v>
      </c>
      <c r="B21" s="2">
        <v>45584</v>
      </c>
      <c r="C21" t="s">
        <v>4084</v>
      </c>
      <c r="D21" t="s">
        <v>386</v>
      </c>
      <c r="E21">
        <v>38</v>
      </c>
      <c r="F21" t="s">
        <v>10</v>
      </c>
      <c r="G21" t="s">
        <v>387</v>
      </c>
      <c r="H21" t="s">
        <v>49</v>
      </c>
      <c r="I21" t="s">
        <v>13</v>
      </c>
      <c r="J21" t="s">
        <v>28</v>
      </c>
      <c r="K21" t="s">
        <v>4500</v>
      </c>
      <c r="L21" t="s">
        <v>4501</v>
      </c>
      <c r="M21" t="s">
        <v>1562</v>
      </c>
      <c r="N21" t="s">
        <v>1567</v>
      </c>
      <c r="O21" t="s">
        <v>1571</v>
      </c>
      <c r="P21">
        <v>365</v>
      </c>
      <c r="Q21">
        <v>452</v>
      </c>
      <c r="R21" t="s">
        <v>4684</v>
      </c>
      <c r="S21" t="s">
        <v>4709</v>
      </c>
      <c r="T21">
        <v>1487.4636</v>
      </c>
      <c r="U21">
        <v>3</v>
      </c>
      <c r="V21">
        <v>605</v>
      </c>
      <c r="W21">
        <v>0.11</v>
      </c>
      <c r="X21" t="s">
        <v>4679</v>
      </c>
      <c r="Y21" t="s">
        <v>1949</v>
      </c>
      <c r="Z21" t="s">
        <v>1916</v>
      </c>
      <c r="AA21" t="s">
        <v>1907</v>
      </c>
      <c r="AB21" t="s">
        <v>6735</v>
      </c>
    </row>
    <row r="22" spans="1:28" x14ac:dyDescent="0.25">
      <c r="A22" t="s">
        <v>6580</v>
      </c>
      <c r="B22" s="2">
        <v>45426</v>
      </c>
      <c r="C22" t="s">
        <v>4101</v>
      </c>
      <c r="D22" t="s">
        <v>434</v>
      </c>
      <c r="E22">
        <v>26</v>
      </c>
      <c r="F22" t="s">
        <v>10</v>
      </c>
      <c r="G22" t="s">
        <v>435</v>
      </c>
      <c r="H22" t="s">
        <v>198</v>
      </c>
      <c r="I22" t="s">
        <v>13</v>
      </c>
      <c r="J22" t="s">
        <v>28</v>
      </c>
      <c r="K22" t="s">
        <v>4498</v>
      </c>
      <c r="L22" t="s">
        <v>4499</v>
      </c>
      <c r="M22" t="s">
        <v>1562</v>
      </c>
      <c r="N22" t="s">
        <v>1567</v>
      </c>
      <c r="O22" t="s">
        <v>1568</v>
      </c>
      <c r="P22">
        <v>317</v>
      </c>
      <c r="Q22">
        <v>352</v>
      </c>
      <c r="R22" t="s">
        <v>4680</v>
      </c>
      <c r="S22" t="s">
        <v>4706</v>
      </c>
      <c r="T22">
        <v>1894.08</v>
      </c>
      <c r="U22">
        <v>4</v>
      </c>
      <c r="V22">
        <v>592</v>
      </c>
      <c r="W22">
        <v>7.0000000000000007E-2</v>
      </c>
      <c r="X22" t="s">
        <v>4677</v>
      </c>
      <c r="Y22" t="s">
        <v>1949</v>
      </c>
      <c r="Z22" t="s">
        <v>1903</v>
      </c>
      <c r="AA22" t="s">
        <v>1900</v>
      </c>
      <c r="AB22" t="s">
        <v>6734</v>
      </c>
    </row>
    <row r="23" spans="1:28" x14ac:dyDescent="0.25">
      <c r="A23" t="s">
        <v>6578</v>
      </c>
      <c r="B23" s="2">
        <v>45408</v>
      </c>
      <c r="C23" t="s">
        <v>4233</v>
      </c>
      <c r="D23" t="s">
        <v>818</v>
      </c>
      <c r="E23">
        <v>26</v>
      </c>
      <c r="F23" t="s">
        <v>10</v>
      </c>
      <c r="G23" t="s">
        <v>819</v>
      </c>
      <c r="H23" t="s">
        <v>41</v>
      </c>
      <c r="I23" t="s">
        <v>13</v>
      </c>
      <c r="J23" t="s">
        <v>33</v>
      </c>
      <c r="K23" t="s">
        <v>4600</v>
      </c>
      <c r="L23" t="s">
        <v>1757</v>
      </c>
      <c r="M23" t="s">
        <v>1562</v>
      </c>
      <c r="N23" t="s">
        <v>1578</v>
      </c>
      <c r="O23" t="s">
        <v>1758</v>
      </c>
      <c r="P23">
        <v>114</v>
      </c>
      <c r="Q23">
        <v>485</v>
      </c>
      <c r="R23" t="s">
        <v>4701</v>
      </c>
      <c r="S23" t="s">
        <v>4706</v>
      </c>
      <c r="T23">
        <v>562.35900000000004</v>
      </c>
      <c r="U23">
        <v>1</v>
      </c>
      <c r="V23">
        <v>803</v>
      </c>
      <c r="W23">
        <v>0.23</v>
      </c>
      <c r="X23" t="s">
        <v>4677</v>
      </c>
      <c r="Y23" t="s">
        <v>1943</v>
      </c>
      <c r="Z23" t="s">
        <v>1944</v>
      </c>
      <c r="AA23" t="s">
        <v>1891</v>
      </c>
      <c r="AB23" t="s">
        <v>6734</v>
      </c>
    </row>
    <row r="24" spans="1:28" x14ac:dyDescent="0.25">
      <c r="A24" t="s">
        <v>6565</v>
      </c>
      <c r="B24" s="2">
        <v>45511</v>
      </c>
      <c r="C24" t="s">
        <v>4187</v>
      </c>
      <c r="D24" t="s">
        <v>687</v>
      </c>
      <c r="E24">
        <v>54</v>
      </c>
      <c r="F24" t="s">
        <v>10</v>
      </c>
      <c r="G24" t="s">
        <v>688</v>
      </c>
      <c r="H24" t="s">
        <v>332</v>
      </c>
      <c r="I24" t="s">
        <v>13</v>
      </c>
      <c r="J24" t="s">
        <v>19</v>
      </c>
      <c r="K24" t="s">
        <v>4629</v>
      </c>
      <c r="L24" t="s">
        <v>4630</v>
      </c>
      <c r="M24" t="s">
        <v>1562</v>
      </c>
      <c r="N24" t="s">
        <v>1691</v>
      </c>
      <c r="O24" t="s">
        <v>4631</v>
      </c>
      <c r="P24">
        <v>158</v>
      </c>
      <c r="Q24">
        <v>82</v>
      </c>
      <c r="R24" t="s">
        <v>4682</v>
      </c>
      <c r="S24" t="s">
        <v>4706</v>
      </c>
      <c r="T24">
        <v>773.03039999999999</v>
      </c>
      <c r="U24">
        <v>1</v>
      </c>
      <c r="V24">
        <v>805</v>
      </c>
      <c r="W24">
        <v>0</v>
      </c>
      <c r="X24" t="s">
        <v>4677</v>
      </c>
      <c r="Y24" t="s">
        <v>1949</v>
      </c>
      <c r="Z24" t="s">
        <v>1910</v>
      </c>
      <c r="AA24" t="s">
        <v>1900</v>
      </c>
      <c r="AB24" t="s">
        <v>6735</v>
      </c>
    </row>
    <row r="25" spans="1:28" x14ac:dyDescent="0.25">
      <c r="A25" t="s">
        <v>6559</v>
      </c>
      <c r="B25" s="2">
        <v>45740</v>
      </c>
      <c r="C25" t="s">
        <v>4290</v>
      </c>
      <c r="D25" t="s">
        <v>975</v>
      </c>
      <c r="E25">
        <v>64</v>
      </c>
      <c r="F25" t="s">
        <v>10</v>
      </c>
      <c r="G25" t="s">
        <v>976</v>
      </c>
      <c r="H25" t="s">
        <v>77</v>
      </c>
      <c r="I25" t="s">
        <v>13</v>
      </c>
      <c r="J25" t="s">
        <v>19</v>
      </c>
      <c r="K25" t="s">
        <v>4504</v>
      </c>
      <c r="L25" t="s">
        <v>4505</v>
      </c>
      <c r="M25" t="s">
        <v>1562</v>
      </c>
      <c r="N25" t="s">
        <v>1578</v>
      </c>
      <c r="O25" t="s">
        <v>4506</v>
      </c>
      <c r="P25">
        <v>261</v>
      </c>
      <c r="Q25">
        <v>59</v>
      </c>
      <c r="R25" t="s">
        <v>4681</v>
      </c>
      <c r="S25" t="s">
        <v>1959</v>
      </c>
      <c r="T25">
        <v>34.178400000000003</v>
      </c>
      <c r="U25">
        <v>1</v>
      </c>
      <c r="V25">
        <v>47</v>
      </c>
      <c r="W25">
        <v>0.04</v>
      </c>
      <c r="X25" t="s">
        <v>4679</v>
      </c>
      <c r="Y25" t="s">
        <v>1949</v>
      </c>
      <c r="Z25" t="s">
        <v>1906</v>
      </c>
      <c r="AA25" t="s">
        <v>1907</v>
      </c>
      <c r="AB25" t="s">
        <v>6735</v>
      </c>
    </row>
    <row r="26" spans="1:28" x14ac:dyDescent="0.25">
      <c r="A26" t="s">
        <v>4728</v>
      </c>
      <c r="B26" s="2">
        <v>45394</v>
      </c>
      <c r="C26" t="s">
        <v>4468</v>
      </c>
      <c r="D26" t="s">
        <v>1479</v>
      </c>
      <c r="E26">
        <v>33</v>
      </c>
      <c r="F26" t="s">
        <v>16</v>
      </c>
      <c r="G26" t="s">
        <v>1480</v>
      </c>
      <c r="H26" t="s">
        <v>99</v>
      </c>
      <c r="I26" t="s">
        <v>13</v>
      </c>
      <c r="J26" t="s">
        <v>50</v>
      </c>
      <c r="K26" t="s">
        <v>4621</v>
      </c>
      <c r="L26" t="s">
        <v>4622</v>
      </c>
      <c r="M26" t="s">
        <v>1562</v>
      </c>
      <c r="N26" t="s">
        <v>1574</v>
      </c>
      <c r="O26" t="s">
        <v>1792</v>
      </c>
      <c r="P26">
        <v>218</v>
      </c>
      <c r="Q26">
        <v>224</v>
      </c>
      <c r="R26" t="s">
        <v>4690</v>
      </c>
      <c r="S26" t="s">
        <v>4706</v>
      </c>
      <c r="T26">
        <v>2850.1122</v>
      </c>
      <c r="U26">
        <v>3</v>
      </c>
      <c r="V26">
        <v>979</v>
      </c>
      <c r="W26">
        <v>0.22</v>
      </c>
      <c r="X26" t="s">
        <v>4674</v>
      </c>
      <c r="Y26" t="s">
        <v>4676</v>
      </c>
      <c r="Z26" t="s">
        <v>1926</v>
      </c>
      <c r="AA26" t="s">
        <v>1907</v>
      </c>
      <c r="AB26" t="s">
        <v>6735</v>
      </c>
    </row>
    <row r="27" spans="1:28" x14ac:dyDescent="0.25">
      <c r="A27" t="s">
        <v>6558</v>
      </c>
      <c r="B27" s="2">
        <v>45635</v>
      </c>
      <c r="C27" t="s">
        <v>4360</v>
      </c>
      <c r="D27" t="s">
        <v>1173</v>
      </c>
      <c r="E27">
        <v>21</v>
      </c>
      <c r="F27" t="s">
        <v>16</v>
      </c>
      <c r="G27" t="s">
        <v>1174</v>
      </c>
      <c r="H27" t="s">
        <v>49</v>
      </c>
      <c r="I27" t="s">
        <v>13</v>
      </c>
      <c r="J27" t="s">
        <v>19</v>
      </c>
      <c r="K27" t="s">
        <v>4496</v>
      </c>
      <c r="L27" t="s">
        <v>4497</v>
      </c>
      <c r="M27" t="s">
        <v>1562</v>
      </c>
      <c r="N27" t="s">
        <v>1563</v>
      </c>
      <c r="O27" t="s">
        <v>1564</v>
      </c>
      <c r="P27">
        <v>343</v>
      </c>
      <c r="Q27">
        <v>181</v>
      </c>
      <c r="R27" t="s">
        <v>4678</v>
      </c>
      <c r="S27" t="s">
        <v>4706</v>
      </c>
      <c r="T27">
        <v>774.57600000000002</v>
      </c>
      <c r="U27">
        <v>3</v>
      </c>
      <c r="V27">
        <v>269</v>
      </c>
      <c r="W27">
        <v>0.04</v>
      </c>
      <c r="X27" t="s">
        <v>4679</v>
      </c>
      <c r="Y27" t="s">
        <v>1949</v>
      </c>
      <c r="Z27" t="s">
        <v>1899</v>
      </c>
      <c r="AA27" t="s">
        <v>1900</v>
      </c>
      <c r="AB27" t="s">
        <v>6734</v>
      </c>
    </row>
    <row r="28" spans="1:28" x14ac:dyDescent="0.25">
      <c r="A28" t="s">
        <v>6556</v>
      </c>
      <c r="B28" s="2">
        <v>45465</v>
      </c>
      <c r="C28" t="s">
        <v>4088</v>
      </c>
      <c r="D28" t="s">
        <v>398</v>
      </c>
      <c r="E28">
        <v>27</v>
      </c>
      <c r="F28" t="s">
        <v>16</v>
      </c>
      <c r="G28" t="s">
        <v>399</v>
      </c>
      <c r="H28" t="s">
        <v>160</v>
      </c>
      <c r="I28" t="s">
        <v>13</v>
      </c>
      <c r="J28" t="s">
        <v>33</v>
      </c>
      <c r="K28" t="s">
        <v>4576</v>
      </c>
      <c r="L28" t="s">
        <v>4577</v>
      </c>
      <c r="M28" t="s">
        <v>1562</v>
      </c>
      <c r="N28" t="s">
        <v>1567</v>
      </c>
      <c r="O28" t="s">
        <v>4578</v>
      </c>
      <c r="P28">
        <v>167</v>
      </c>
      <c r="Q28">
        <v>296</v>
      </c>
      <c r="R28" t="s">
        <v>4678</v>
      </c>
      <c r="S28" t="s">
        <v>4709</v>
      </c>
      <c r="T28">
        <v>749.03039999999999</v>
      </c>
      <c r="U28">
        <v>1</v>
      </c>
      <c r="V28">
        <v>780</v>
      </c>
      <c r="W28">
        <v>0.17</v>
      </c>
      <c r="X28" t="s">
        <v>4679</v>
      </c>
      <c r="Y28" t="s">
        <v>1949</v>
      </c>
      <c r="Z28" t="s">
        <v>1899</v>
      </c>
      <c r="AA28" t="s">
        <v>1900</v>
      </c>
      <c r="AB28" t="s">
        <v>6734</v>
      </c>
    </row>
    <row r="29" spans="1:28" x14ac:dyDescent="0.25">
      <c r="A29" t="s">
        <v>4731</v>
      </c>
      <c r="B29" s="2">
        <v>45552</v>
      </c>
      <c r="C29" t="s">
        <v>4370</v>
      </c>
      <c r="D29" t="s">
        <v>1203</v>
      </c>
      <c r="E29">
        <v>50</v>
      </c>
      <c r="F29" t="s">
        <v>10</v>
      </c>
      <c r="G29" t="s">
        <v>1204</v>
      </c>
      <c r="H29" t="s">
        <v>23</v>
      </c>
      <c r="I29" t="s">
        <v>13</v>
      </c>
      <c r="J29" t="s">
        <v>33</v>
      </c>
      <c r="K29" t="s">
        <v>4504</v>
      </c>
      <c r="L29" t="s">
        <v>4505</v>
      </c>
      <c r="M29" t="s">
        <v>1562</v>
      </c>
      <c r="N29" t="s">
        <v>1578</v>
      </c>
      <c r="O29" t="s">
        <v>4506</v>
      </c>
      <c r="P29">
        <v>261</v>
      </c>
      <c r="Q29">
        <v>59</v>
      </c>
      <c r="R29" t="s">
        <v>4680</v>
      </c>
      <c r="S29" t="s">
        <v>4706</v>
      </c>
      <c r="T29">
        <v>2933.3224</v>
      </c>
      <c r="U29">
        <v>4</v>
      </c>
      <c r="V29">
        <v>853</v>
      </c>
      <c r="W29">
        <v>7.0000000000000007E-2</v>
      </c>
      <c r="X29" t="s">
        <v>4677</v>
      </c>
      <c r="Y29" t="s">
        <v>1949</v>
      </c>
      <c r="Z29" t="s">
        <v>1903</v>
      </c>
      <c r="AA29" t="s">
        <v>1900</v>
      </c>
      <c r="AB29" t="s">
        <v>6735</v>
      </c>
    </row>
    <row r="30" spans="1:28" x14ac:dyDescent="0.25">
      <c r="A30" t="s">
        <v>6554</v>
      </c>
      <c r="B30" s="2">
        <v>45477</v>
      </c>
      <c r="C30" t="s">
        <v>4207</v>
      </c>
      <c r="D30" t="s">
        <v>742</v>
      </c>
      <c r="E30">
        <v>54</v>
      </c>
      <c r="F30" t="s">
        <v>10</v>
      </c>
      <c r="G30" t="s">
        <v>220</v>
      </c>
      <c r="H30" t="s">
        <v>167</v>
      </c>
      <c r="I30" t="s">
        <v>13</v>
      </c>
      <c r="J30" t="s">
        <v>50</v>
      </c>
      <c r="K30" t="s">
        <v>4621</v>
      </c>
      <c r="L30" t="s">
        <v>4622</v>
      </c>
      <c r="M30" t="s">
        <v>1562</v>
      </c>
      <c r="N30" t="s">
        <v>1574</v>
      </c>
      <c r="O30" t="s">
        <v>1792</v>
      </c>
      <c r="P30">
        <v>218</v>
      </c>
      <c r="Q30">
        <v>224</v>
      </c>
      <c r="R30" t="s">
        <v>4697</v>
      </c>
      <c r="S30" t="s">
        <v>4709</v>
      </c>
      <c r="T30">
        <v>794.50919999999996</v>
      </c>
      <c r="U30">
        <v>2</v>
      </c>
      <c r="V30">
        <v>479</v>
      </c>
      <c r="W30">
        <v>0.13</v>
      </c>
      <c r="X30" t="s">
        <v>4679</v>
      </c>
      <c r="Y30" t="s">
        <v>1935</v>
      </c>
      <c r="Z30" t="s">
        <v>211</v>
      </c>
      <c r="AA30" t="s">
        <v>1900</v>
      </c>
      <c r="AB30" t="s">
        <v>6735</v>
      </c>
    </row>
    <row r="31" spans="1:28" x14ac:dyDescent="0.25">
      <c r="A31" t="s">
        <v>6552</v>
      </c>
      <c r="B31" s="2">
        <v>45752</v>
      </c>
      <c r="C31" t="s">
        <v>4360</v>
      </c>
      <c r="D31" t="s">
        <v>1173</v>
      </c>
      <c r="E31">
        <v>21</v>
      </c>
      <c r="F31" t="s">
        <v>16</v>
      </c>
      <c r="G31" t="s">
        <v>1174</v>
      </c>
      <c r="H31" t="s">
        <v>49</v>
      </c>
      <c r="I31" t="s">
        <v>13</v>
      </c>
      <c r="J31" t="s">
        <v>19</v>
      </c>
      <c r="K31" t="s">
        <v>4498</v>
      </c>
      <c r="L31" t="s">
        <v>4499</v>
      </c>
      <c r="M31" t="s">
        <v>1562</v>
      </c>
      <c r="N31" t="s">
        <v>1567</v>
      </c>
      <c r="O31" t="s">
        <v>1568</v>
      </c>
      <c r="P31">
        <v>317</v>
      </c>
      <c r="Q31">
        <v>352</v>
      </c>
      <c r="R31" t="s">
        <v>4685</v>
      </c>
      <c r="S31" t="s">
        <v>1959</v>
      </c>
      <c r="T31">
        <v>1296.261</v>
      </c>
      <c r="U31">
        <v>3</v>
      </c>
      <c r="V31">
        <v>592</v>
      </c>
      <c r="W31">
        <v>0.19</v>
      </c>
      <c r="X31" t="s">
        <v>4687</v>
      </c>
      <c r="Y31" t="s">
        <v>1949</v>
      </c>
      <c r="Z31" t="s">
        <v>1920</v>
      </c>
      <c r="AA31" t="s">
        <v>1907</v>
      </c>
      <c r="AB31" t="s">
        <v>6734</v>
      </c>
    </row>
    <row r="32" spans="1:28" x14ac:dyDescent="0.25">
      <c r="A32" t="s">
        <v>6527</v>
      </c>
      <c r="B32" s="2">
        <v>45554</v>
      </c>
      <c r="C32" t="s">
        <v>4125</v>
      </c>
      <c r="D32" t="s">
        <v>504</v>
      </c>
      <c r="E32">
        <v>49</v>
      </c>
      <c r="F32" t="s">
        <v>16</v>
      </c>
      <c r="G32" t="s">
        <v>505</v>
      </c>
      <c r="H32" t="s">
        <v>167</v>
      </c>
      <c r="I32" t="s">
        <v>13</v>
      </c>
      <c r="J32" t="s">
        <v>19</v>
      </c>
      <c r="K32" t="s">
        <v>4560</v>
      </c>
      <c r="L32" t="s">
        <v>4561</v>
      </c>
      <c r="M32" t="s">
        <v>1562</v>
      </c>
      <c r="N32" t="s">
        <v>1691</v>
      </c>
      <c r="O32" t="s">
        <v>1692</v>
      </c>
      <c r="P32">
        <v>353</v>
      </c>
      <c r="Q32">
        <v>214</v>
      </c>
      <c r="R32" t="s">
        <v>4685</v>
      </c>
      <c r="S32" t="s">
        <v>4706</v>
      </c>
      <c r="T32">
        <v>551.25900000000001</v>
      </c>
      <c r="U32">
        <v>3</v>
      </c>
      <c r="V32">
        <v>204</v>
      </c>
      <c r="W32">
        <v>0.18</v>
      </c>
      <c r="X32" t="s">
        <v>4687</v>
      </c>
      <c r="Y32" t="s">
        <v>1949</v>
      </c>
      <c r="Z32" t="s">
        <v>1920</v>
      </c>
      <c r="AA32" t="s">
        <v>1907</v>
      </c>
      <c r="AB32" t="s">
        <v>6735</v>
      </c>
    </row>
    <row r="33" spans="1:28" x14ac:dyDescent="0.25">
      <c r="A33" t="s">
        <v>6526</v>
      </c>
      <c r="B33" s="2">
        <v>45312</v>
      </c>
      <c r="C33" t="s">
        <v>4016</v>
      </c>
      <c r="D33" t="s">
        <v>177</v>
      </c>
      <c r="E33">
        <v>34</v>
      </c>
      <c r="F33" t="s">
        <v>10</v>
      </c>
      <c r="G33" t="s">
        <v>178</v>
      </c>
      <c r="H33" t="s">
        <v>103</v>
      </c>
      <c r="I33" t="s">
        <v>13</v>
      </c>
      <c r="J33" t="s">
        <v>28</v>
      </c>
      <c r="K33" t="s">
        <v>4530</v>
      </c>
      <c r="L33" t="s">
        <v>4531</v>
      </c>
      <c r="M33" t="s">
        <v>1562</v>
      </c>
      <c r="N33" t="s">
        <v>1574</v>
      </c>
      <c r="O33" t="s">
        <v>1630</v>
      </c>
      <c r="P33">
        <v>317</v>
      </c>
      <c r="Q33">
        <v>343</v>
      </c>
      <c r="R33" t="s">
        <v>4680</v>
      </c>
      <c r="S33" t="s">
        <v>4709</v>
      </c>
      <c r="T33">
        <v>989.93679999999995</v>
      </c>
      <c r="U33">
        <v>2</v>
      </c>
      <c r="V33">
        <v>604</v>
      </c>
      <c r="W33">
        <v>0.09</v>
      </c>
      <c r="X33" t="s">
        <v>4677</v>
      </c>
      <c r="Y33" t="s">
        <v>1949</v>
      </c>
      <c r="Z33" t="s">
        <v>1903</v>
      </c>
      <c r="AA33" t="s">
        <v>1900</v>
      </c>
      <c r="AB33" t="s">
        <v>6735</v>
      </c>
    </row>
    <row r="34" spans="1:28" x14ac:dyDescent="0.25">
      <c r="A34" t="s">
        <v>4736</v>
      </c>
      <c r="B34" s="2">
        <v>45217</v>
      </c>
      <c r="C34" t="s">
        <v>3999</v>
      </c>
      <c r="D34" t="s">
        <v>123</v>
      </c>
      <c r="E34">
        <v>27</v>
      </c>
      <c r="F34" t="s">
        <v>16</v>
      </c>
      <c r="G34" t="s">
        <v>124</v>
      </c>
      <c r="H34" t="s">
        <v>91</v>
      </c>
      <c r="I34" t="s">
        <v>13</v>
      </c>
      <c r="J34" t="s">
        <v>19</v>
      </c>
      <c r="K34" t="s">
        <v>4504</v>
      </c>
      <c r="L34" t="s">
        <v>4505</v>
      </c>
      <c r="M34" t="s">
        <v>1562</v>
      </c>
      <c r="N34" t="s">
        <v>1578</v>
      </c>
      <c r="O34" t="s">
        <v>4506</v>
      </c>
      <c r="P34">
        <v>261</v>
      </c>
      <c r="Q34">
        <v>59</v>
      </c>
      <c r="R34" t="s">
        <v>4703</v>
      </c>
      <c r="S34" t="s">
        <v>4706</v>
      </c>
      <c r="T34">
        <v>373.56060000000002</v>
      </c>
      <c r="U34">
        <v>1</v>
      </c>
      <c r="V34">
        <v>429</v>
      </c>
      <c r="W34">
        <v>0.15</v>
      </c>
      <c r="X34" t="s">
        <v>4674</v>
      </c>
      <c r="Y34" t="s">
        <v>1949</v>
      </c>
      <c r="Z34" t="s">
        <v>1950</v>
      </c>
      <c r="AA34" t="s">
        <v>1907</v>
      </c>
      <c r="AB34" t="s">
        <v>6734</v>
      </c>
    </row>
    <row r="35" spans="1:28" x14ac:dyDescent="0.25">
      <c r="A35" t="s">
        <v>4737</v>
      </c>
      <c r="B35" s="2">
        <v>45593</v>
      </c>
      <c r="C35" t="s">
        <v>4402</v>
      </c>
      <c r="D35" t="s">
        <v>1294</v>
      </c>
      <c r="E35">
        <v>23</v>
      </c>
      <c r="F35" t="s">
        <v>16</v>
      </c>
      <c r="G35" t="s">
        <v>208</v>
      </c>
      <c r="H35" t="s">
        <v>160</v>
      </c>
      <c r="I35" t="s">
        <v>13</v>
      </c>
      <c r="J35" t="s">
        <v>50</v>
      </c>
      <c r="K35" t="s">
        <v>4590</v>
      </c>
      <c r="L35" t="s">
        <v>4591</v>
      </c>
      <c r="M35" t="s">
        <v>1562</v>
      </c>
      <c r="N35" t="s">
        <v>1574</v>
      </c>
      <c r="O35" t="s">
        <v>4592</v>
      </c>
      <c r="P35">
        <v>387</v>
      </c>
      <c r="Q35">
        <v>125</v>
      </c>
      <c r="R35" t="s">
        <v>4693</v>
      </c>
      <c r="S35" t="s">
        <v>4709</v>
      </c>
      <c r="T35">
        <v>288.98239999999998</v>
      </c>
      <c r="U35">
        <v>2</v>
      </c>
      <c r="V35">
        <v>149</v>
      </c>
      <c r="W35">
        <v>0.13</v>
      </c>
      <c r="X35" t="s">
        <v>4677</v>
      </c>
      <c r="Y35" t="s">
        <v>4694</v>
      </c>
      <c r="Z35" t="s">
        <v>1931</v>
      </c>
      <c r="AA35" t="s">
        <v>1907</v>
      </c>
      <c r="AB35" t="s">
        <v>6734</v>
      </c>
    </row>
    <row r="36" spans="1:28" x14ac:dyDescent="0.25">
      <c r="A36" t="s">
        <v>4738</v>
      </c>
      <c r="B36" s="2">
        <v>45597</v>
      </c>
      <c r="C36" t="s">
        <v>4388</v>
      </c>
      <c r="D36" t="s">
        <v>1253</v>
      </c>
      <c r="E36">
        <v>54</v>
      </c>
      <c r="F36" t="s">
        <v>10</v>
      </c>
      <c r="G36" t="s">
        <v>1254</v>
      </c>
      <c r="H36" t="s">
        <v>49</v>
      </c>
      <c r="I36" t="s">
        <v>13</v>
      </c>
      <c r="J36" t="s">
        <v>28</v>
      </c>
      <c r="K36" t="s">
        <v>4629</v>
      </c>
      <c r="L36" t="s">
        <v>4630</v>
      </c>
      <c r="M36" t="s">
        <v>1562</v>
      </c>
      <c r="N36" t="s">
        <v>1691</v>
      </c>
      <c r="O36" t="s">
        <v>4631</v>
      </c>
      <c r="P36">
        <v>158</v>
      </c>
      <c r="Q36">
        <v>82</v>
      </c>
      <c r="R36" t="s">
        <v>4685</v>
      </c>
      <c r="S36" t="s">
        <v>1959</v>
      </c>
      <c r="T36">
        <v>1154.8943999999999</v>
      </c>
      <c r="U36">
        <v>4</v>
      </c>
      <c r="V36">
        <v>314</v>
      </c>
      <c r="W36">
        <v>0.03</v>
      </c>
      <c r="X36" t="s">
        <v>4687</v>
      </c>
      <c r="Y36" t="s">
        <v>1949</v>
      </c>
      <c r="Z36" t="s">
        <v>1920</v>
      </c>
      <c r="AA36" t="s">
        <v>1907</v>
      </c>
      <c r="AB36" t="s">
        <v>6735</v>
      </c>
    </row>
    <row r="37" spans="1:28" x14ac:dyDescent="0.25">
      <c r="A37" t="s">
        <v>6522</v>
      </c>
      <c r="B37" s="2">
        <v>45930</v>
      </c>
      <c r="C37" t="s">
        <v>4390</v>
      </c>
      <c r="D37" t="s">
        <v>1259</v>
      </c>
      <c r="E37">
        <v>57</v>
      </c>
      <c r="F37" t="s">
        <v>16</v>
      </c>
      <c r="G37" t="s">
        <v>1260</v>
      </c>
      <c r="H37" t="s">
        <v>99</v>
      </c>
      <c r="I37" t="s">
        <v>13</v>
      </c>
      <c r="J37" t="s">
        <v>19</v>
      </c>
      <c r="K37" t="s">
        <v>4664</v>
      </c>
      <c r="L37" t="s">
        <v>4665</v>
      </c>
      <c r="M37" t="s">
        <v>1562</v>
      </c>
      <c r="N37" t="s">
        <v>1567</v>
      </c>
      <c r="O37" t="s">
        <v>4666</v>
      </c>
      <c r="P37">
        <v>358</v>
      </c>
      <c r="Q37">
        <v>143</v>
      </c>
      <c r="R37" t="s">
        <v>4678</v>
      </c>
      <c r="S37" t="s">
        <v>1959</v>
      </c>
      <c r="T37">
        <v>2315.8519999999999</v>
      </c>
      <c r="U37">
        <v>4</v>
      </c>
      <c r="V37">
        <v>827</v>
      </c>
      <c r="W37">
        <v>0.04</v>
      </c>
      <c r="X37" t="s">
        <v>4679</v>
      </c>
      <c r="Y37" t="s">
        <v>1949</v>
      </c>
      <c r="Z37" t="s">
        <v>1899</v>
      </c>
      <c r="AA37" t="s">
        <v>1900</v>
      </c>
      <c r="AB37" t="s">
        <v>6735</v>
      </c>
    </row>
    <row r="38" spans="1:28" x14ac:dyDescent="0.25">
      <c r="A38" t="s">
        <v>6519</v>
      </c>
      <c r="B38" s="2">
        <v>45289</v>
      </c>
      <c r="C38" t="s">
        <v>4443</v>
      </c>
      <c r="D38" t="s">
        <v>1408</v>
      </c>
      <c r="E38">
        <v>46</v>
      </c>
      <c r="F38" t="s">
        <v>10</v>
      </c>
      <c r="G38" t="s">
        <v>571</v>
      </c>
      <c r="H38" t="s">
        <v>237</v>
      </c>
      <c r="I38" t="s">
        <v>13</v>
      </c>
      <c r="J38" t="s">
        <v>50</v>
      </c>
      <c r="K38" t="s">
        <v>4629</v>
      </c>
      <c r="L38" t="s">
        <v>4630</v>
      </c>
      <c r="M38" t="s">
        <v>1562</v>
      </c>
      <c r="N38" t="s">
        <v>1691</v>
      </c>
      <c r="O38" t="s">
        <v>4631</v>
      </c>
      <c r="P38">
        <v>158</v>
      </c>
      <c r="Q38">
        <v>82</v>
      </c>
      <c r="R38" t="s">
        <v>4702</v>
      </c>
      <c r="S38" t="s">
        <v>4706</v>
      </c>
      <c r="T38">
        <v>1635.2616</v>
      </c>
      <c r="U38">
        <v>3</v>
      </c>
      <c r="V38">
        <v>717</v>
      </c>
      <c r="W38">
        <v>0.18</v>
      </c>
      <c r="X38" t="s">
        <v>4674</v>
      </c>
      <c r="Y38" t="s">
        <v>1946</v>
      </c>
      <c r="Z38" t="s">
        <v>1947</v>
      </c>
      <c r="AA38" t="s">
        <v>1891</v>
      </c>
      <c r="AB38" t="s">
        <v>6735</v>
      </c>
    </row>
    <row r="39" spans="1:28" x14ac:dyDescent="0.25">
      <c r="A39" t="s">
        <v>6517</v>
      </c>
      <c r="B39" s="2">
        <v>45534</v>
      </c>
      <c r="C39" t="s">
        <v>4125</v>
      </c>
      <c r="D39" t="s">
        <v>504</v>
      </c>
      <c r="E39">
        <v>49</v>
      </c>
      <c r="F39" t="s">
        <v>16</v>
      </c>
      <c r="G39" t="s">
        <v>505</v>
      </c>
      <c r="H39" t="s">
        <v>167</v>
      </c>
      <c r="I39" t="s">
        <v>13</v>
      </c>
      <c r="J39" t="s">
        <v>19</v>
      </c>
      <c r="K39" t="s">
        <v>4590</v>
      </c>
      <c r="L39" t="s">
        <v>4591</v>
      </c>
      <c r="M39" t="s">
        <v>1562</v>
      </c>
      <c r="N39" t="s">
        <v>1574</v>
      </c>
      <c r="O39" t="s">
        <v>4592</v>
      </c>
      <c r="P39">
        <v>387</v>
      </c>
      <c r="Q39">
        <v>125</v>
      </c>
      <c r="R39" t="s">
        <v>4675</v>
      </c>
      <c r="S39" t="s">
        <v>4709</v>
      </c>
      <c r="T39">
        <v>2145.7485000000001</v>
      </c>
      <c r="U39">
        <v>3</v>
      </c>
      <c r="V39">
        <v>841</v>
      </c>
      <c r="W39">
        <v>0.21</v>
      </c>
      <c r="X39" t="s">
        <v>4677</v>
      </c>
      <c r="Y39" t="s">
        <v>4676</v>
      </c>
      <c r="Z39" t="s">
        <v>1895</v>
      </c>
      <c r="AA39" t="s">
        <v>1891</v>
      </c>
      <c r="AB39" t="s">
        <v>6735</v>
      </c>
    </row>
    <row r="40" spans="1:28" x14ac:dyDescent="0.25">
      <c r="A40" t="s">
        <v>4742</v>
      </c>
      <c r="B40" s="2">
        <v>45635</v>
      </c>
      <c r="C40" t="s">
        <v>4060</v>
      </c>
      <c r="D40" t="s">
        <v>4061</v>
      </c>
      <c r="E40">
        <v>19</v>
      </c>
      <c r="F40" t="s">
        <v>16</v>
      </c>
      <c r="G40" t="s">
        <v>316</v>
      </c>
      <c r="H40" t="s">
        <v>317</v>
      </c>
      <c r="I40" t="s">
        <v>13</v>
      </c>
      <c r="J40" t="s">
        <v>50</v>
      </c>
      <c r="K40" t="s">
        <v>4504</v>
      </c>
      <c r="L40" t="s">
        <v>4505</v>
      </c>
      <c r="M40" t="s">
        <v>1562</v>
      </c>
      <c r="N40" t="s">
        <v>1578</v>
      </c>
      <c r="O40" t="s">
        <v>4506</v>
      </c>
      <c r="P40">
        <v>261</v>
      </c>
      <c r="Q40">
        <v>59</v>
      </c>
      <c r="R40" t="s">
        <v>4684</v>
      </c>
      <c r="S40" t="s">
        <v>4706</v>
      </c>
      <c r="T40">
        <v>1409.9903999999999</v>
      </c>
      <c r="U40">
        <v>3</v>
      </c>
      <c r="V40">
        <v>560</v>
      </c>
      <c r="W40">
        <v>0.19</v>
      </c>
      <c r="X40" t="s">
        <v>4679</v>
      </c>
      <c r="Y40" t="s">
        <v>1949</v>
      </c>
      <c r="Z40" t="s">
        <v>1916</v>
      </c>
      <c r="AA40" t="s">
        <v>1907</v>
      </c>
      <c r="AB40" t="s">
        <v>6734</v>
      </c>
    </row>
    <row r="41" spans="1:28" x14ac:dyDescent="0.25">
      <c r="A41" t="s">
        <v>6511</v>
      </c>
      <c r="B41" s="2">
        <v>45486</v>
      </c>
      <c r="C41" t="s">
        <v>4355</v>
      </c>
      <c r="D41" t="s">
        <v>1158</v>
      </c>
      <c r="E41">
        <v>40</v>
      </c>
      <c r="F41" t="s">
        <v>16</v>
      </c>
      <c r="G41" t="s">
        <v>1159</v>
      </c>
      <c r="H41" t="s">
        <v>23</v>
      </c>
      <c r="I41" t="s">
        <v>13</v>
      </c>
      <c r="J41" t="s">
        <v>19</v>
      </c>
      <c r="K41" t="s">
        <v>4600</v>
      </c>
      <c r="L41" t="s">
        <v>1757</v>
      </c>
      <c r="M41" t="s">
        <v>1562</v>
      </c>
      <c r="N41" t="s">
        <v>1578</v>
      </c>
      <c r="O41" t="s">
        <v>1758</v>
      </c>
      <c r="P41">
        <v>114</v>
      </c>
      <c r="Q41">
        <v>485</v>
      </c>
      <c r="R41" t="s">
        <v>4702</v>
      </c>
      <c r="S41" t="s">
        <v>4709</v>
      </c>
      <c r="T41">
        <v>1737.9911999999999</v>
      </c>
      <c r="U41">
        <v>3</v>
      </c>
      <c r="V41">
        <v>658</v>
      </c>
      <c r="W41">
        <v>0.15</v>
      </c>
      <c r="X41" t="s">
        <v>4674</v>
      </c>
      <c r="Y41" t="s">
        <v>1946</v>
      </c>
      <c r="Z41" t="s">
        <v>1947</v>
      </c>
      <c r="AA41" t="s">
        <v>1891</v>
      </c>
      <c r="AB41" t="s">
        <v>6735</v>
      </c>
    </row>
    <row r="42" spans="1:28" x14ac:dyDescent="0.25">
      <c r="A42" t="s">
        <v>6510</v>
      </c>
      <c r="B42" s="2">
        <v>45941</v>
      </c>
      <c r="C42" t="s">
        <v>4222</v>
      </c>
      <c r="D42" t="s">
        <v>785</v>
      </c>
      <c r="E42">
        <v>31</v>
      </c>
      <c r="F42" t="s">
        <v>10</v>
      </c>
      <c r="G42" t="s">
        <v>786</v>
      </c>
      <c r="H42" t="s">
        <v>291</v>
      </c>
      <c r="I42" t="s">
        <v>13</v>
      </c>
      <c r="J42" t="s">
        <v>19</v>
      </c>
      <c r="K42" t="s">
        <v>4541</v>
      </c>
      <c r="L42" t="s">
        <v>4542</v>
      </c>
      <c r="M42" t="s">
        <v>1562</v>
      </c>
      <c r="N42" t="s">
        <v>1578</v>
      </c>
      <c r="O42" t="s">
        <v>4543</v>
      </c>
      <c r="P42">
        <v>174</v>
      </c>
      <c r="Q42">
        <v>268</v>
      </c>
      <c r="R42" t="s">
        <v>4702</v>
      </c>
      <c r="S42" t="s">
        <v>4709</v>
      </c>
      <c r="T42">
        <v>341.00299999999999</v>
      </c>
      <c r="U42">
        <v>1</v>
      </c>
      <c r="V42">
        <v>401</v>
      </c>
      <c r="W42">
        <v>0.3</v>
      </c>
      <c r="X42" t="s">
        <v>4674</v>
      </c>
      <c r="Y42" t="s">
        <v>1946</v>
      </c>
      <c r="Z42" t="s">
        <v>1947</v>
      </c>
      <c r="AA42" t="s">
        <v>1891</v>
      </c>
      <c r="AB42" t="s">
        <v>6735</v>
      </c>
    </row>
    <row r="43" spans="1:28" x14ac:dyDescent="0.25">
      <c r="A43" t="s">
        <v>6502</v>
      </c>
      <c r="B43" s="2">
        <v>45877</v>
      </c>
      <c r="C43" t="s">
        <v>4183</v>
      </c>
      <c r="D43" t="s">
        <v>675</v>
      </c>
      <c r="E43">
        <v>52</v>
      </c>
      <c r="F43" t="s">
        <v>10</v>
      </c>
      <c r="G43" t="s">
        <v>676</v>
      </c>
      <c r="H43" t="s">
        <v>291</v>
      </c>
      <c r="I43" t="s">
        <v>13</v>
      </c>
      <c r="J43" t="s">
        <v>19</v>
      </c>
      <c r="K43" t="s">
        <v>4590</v>
      </c>
      <c r="L43" t="s">
        <v>4591</v>
      </c>
      <c r="M43" t="s">
        <v>1562</v>
      </c>
      <c r="N43" t="s">
        <v>1574</v>
      </c>
      <c r="O43" t="s">
        <v>4592</v>
      </c>
      <c r="P43">
        <v>387</v>
      </c>
      <c r="Q43">
        <v>125</v>
      </c>
      <c r="R43" t="s">
        <v>4683</v>
      </c>
      <c r="S43" t="s">
        <v>1959</v>
      </c>
      <c r="T43">
        <v>790.76589999999999</v>
      </c>
      <c r="U43">
        <v>1</v>
      </c>
      <c r="V43">
        <v>953</v>
      </c>
      <c r="W43">
        <v>0.17</v>
      </c>
      <c r="X43" t="s">
        <v>4674</v>
      </c>
      <c r="Y43" t="s">
        <v>1949</v>
      </c>
      <c r="Z43" t="s">
        <v>1913</v>
      </c>
      <c r="AA43" t="s">
        <v>1907</v>
      </c>
      <c r="AB43" t="s">
        <v>6735</v>
      </c>
    </row>
    <row r="44" spans="1:28" x14ac:dyDescent="0.25">
      <c r="A44" t="s">
        <v>6501</v>
      </c>
      <c r="B44" s="2">
        <v>45455</v>
      </c>
      <c r="C44" t="s">
        <v>3974</v>
      </c>
      <c r="D44" t="s">
        <v>30</v>
      </c>
      <c r="E44">
        <v>64</v>
      </c>
      <c r="F44" t="s">
        <v>16</v>
      </c>
      <c r="G44" t="s">
        <v>31</v>
      </c>
      <c r="H44" t="s">
        <v>32</v>
      </c>
      <c r="I44" t="s">
        <v>13</v>
      </c>
      <c r="J44" t="s">
        <v>33</v>
      </c>
      <c r="K44" t="s">
        <v>4664</v>
      </c>
      <c r="L44" t="s">
        <v>4665</v>
      </c>
      <c r="M44" t="s">
        <v>1562</v>
      </c>
      <c r="N44" t="s">
        <v>1567</v>
      </c>
      <c r="O44" t="s">
        <v>4666</v>
      </c>
      <c r="P44">
        <v>358</v>
      </c>
      <c r="Q44">
        <v>143</v>
      </c>
      <c r="R44" t="s">
        <v>4681</v>
      </c>
      <c r="S44" t="s">
        <v>4709</v>
      </c>
      <c r="T44">
        <v>1078.8173999999999</v>
      </c>
      <c r="U44">
        <v>2</v>
      </c>
      <c r="V44">
        <v>650</v>
      </c>
      <c r="W44">
        <v>0.28999999999999998</v>
      </c>
      <c r="X44" t="s">
        <v>4679</v>
      </c>
      <c r="Y44" t="s">
        <v>1949</v>
      </c>
      <c r="Z44" t="s">
        <v>1906</v>
      </c>
      <c r="AA44" t="s">
        <v>1907</v>
      </c>
      <c r="AB44" t="s">
        <v>6735</v>
      </c>
    </row>
    <row r="45" spans="1:28" x14ac:dyDescent="0.25">
      <c r="A45" t="s">
        <v>4747</v>
      </c>
      <c r="B45" s="2">
        <v>45241</v>
      </c>
      <c r="C45" t="s">
        <v>4286</v>
      </c>
      <c r="D45" t="s">
        <v>966</v>
      </c>
      <c r="E45">
        <v>36</v>
      </c>
      <c r="F45" t="s">
        <v>10</v>
      </c>
      <c r="G45" t="s">
        <v>967</v>
      </c>
      <c r="H45" t="s">
        <v>137</v>
      </c>
      <c r="I45" t="s">
        <v>13</v>
      </c>
      <c r="J45" t="s">
        <v>50</v>
      </c>
      <c r="K45" t="s">
        <v>4537</v>
      </c>
      <c r="L45" t="s">
        <v>4538</v>
      </c>
      <c r="M45" t="s">
        <v>1562</v>
      </c>
      <c r="N45" t="s">
        <v>1563</v>
      </c>
      <c r="O45" t="s">
        <v>4539</v>
      </c>
      <c r="P45">
        <v>317</v>
      </c>
      <c r="Q45">
        <v>360</v>
      </c>
      <c r="R45" t="s">
        <v>4685</v>
      </c>
      <c r="S45" t="s">
        <v>4706</v>
      </c>
      <c r="T45">
        <v>945.21720000000005</v>
      </c>
      <c r="U45">
        <v>3</v>
      </c>
      <c r="V45">
        <v>342</v>
      </c>
      <c r="W45">
        <v>7.0000000000000007E-2</v>
      </c>
      <c r="X45" t="s">
        <v>4687</v>
      </c>
      <c r="Y45" t="s">
        <v>1949</v>
      </c>
      <c r="Z45" t="s">
        <v>1920</v>
      </c>
      <c r="AA45" t="s">
        <v>1907</v>
      </c>
      <c r="AB45" t="s">
        <v>6735</v>
      </c>
    </row>
    <row r="46" spans="1:28" x14ac:dyDescent="0.25">
      <c r="A46" t="s">
        <v>6488</v>
      </c>
      <c r="B46" s="2">
        <v>45656</v>
      </c>
      <c r="C46" t="s">
        <v>4077</v>
      </c>
      <c r="D46" t="s">
        <v>365</v>
      </c>
      <c r="E46">
        <v>29</v>
      </c>
      <c r="F46" t="s">
        <v>10</v>
      </c>
      <c r="G46" t="s">
        <v>366</v>
      </c>
      <c r="H46" t="s">
        <v>121</v>
      </c>
      <c r="I46" t="s">
        <v>13</v>
      </c>
      <c r="J46" t="s">
        <v>50</v>
      </c>
      <c r="K46" t="s">
        <v>4498</v>
      </c>
      <c r="L46" t="s">
        <v>4499</v>
      </c>
      <c r="M46" t="s">
        <v>1562</v>
      </c>
      <c r="N46" t="s">
        <v>1567</v>
      </c>
      <c r="O46" t="s">
        <v>1568</v>
      </c>
      <c r="P46">
        <v>317</v>
      </c>
      <c r="Q46">
        <v>352</v>
      </c>
      <c r="R46" t="s">
        <v>4685</v>
      </c>
      <c r="S46" t="s">
        <v>4709</v>
      </c>
      <c r="T46">
        <v>198.7782</v>
      </c>
      <c r="U46">
        <v>1</v>
      </c>
      <c r="V46">
        <v>214</v>
      </c>
      <c r="W46">
        <v>0.15</v>
      </c>
      <c r="X46" t="s">
        <v>4687</v>
      </c>
      <c r="Y46" t="s">
        <v>1949</v>
      </c>
      <c r="Z46" t="s">
        <v>1920</v>
      </c>
      <c r="AA46" t="s">
        <v>1907</v>
      </c>
      <c r="AB46" t="s">
        <v>6734</v>
      </c>
    </row>
    <row r="47" spans="1:28" x14ac:dyDescent="0.25">
      <c r="A47" t="s">
        <v>6486</v>
      </c>
      <c r="B47" s="2">
        <v>45758</v>
      </c>
      <c r="C47" t="s">
        <v>4131</v>
      </c>
      <c r="D47" t="s">
        <v>522</v>
      </c>
      <c r="E47">
        <v>31</v>
      </c>
      <c r="F47" t="s">
        <v>10</v>
      </c>
      <c r="G47" t="s">
        <v>523</v>
      </c>
      <c r="H47" t="s">
        <v>18</v>
      </c>
      <c r="I47" t="s">
        <v>13</v>
      </c>
      <c r="J47" t="s">
        <v>28</v>
      </c>
      <c r="K47" t="s">
        <v>4502</v>
      </c>
      <c r="L47" t="s">
        <v>4503</v>
      </c>
      <c r="M47" t="s">
        <v>1562</v>
      </c>
      <c r="N47" t="s">
        <v>1574</v>
      </c>
      <c r="O47" t="s">
        <v>1575</v>
      </c>
      <c r="P47">
        <v>306</v>
      </c>
      <c r="Q47">
        <v>487</v>
      </c>
      <c r="R47" t="s">
        <v>4702</v>
      </c>
      <c r="S47" t="s">
        <v>4709</v>
      </c>
      <c r="T47">
        <v>982.22879999999998</v>
      </c>
      <c r="U47">
        <v>4</v>
      </c>
      <c r="V47">
        <v>299</v>
      </c>
      <c r="W47">
        <v>0.06</v>
      </c>
      <c r="X47" t="s">
        <v>4674</v>
      </c>
      <c r="Y47" t="s">
        <v>1946</v>
      </c>
      <c r="Z47" t="s">
        <v>1947</v>
      </c>
      <c r="AA47" t="s">
        <v>1891</v>
      </c>
      <c r="AB47" t="s">
        <v>6735</v>
      </c>
    </row>
    <row r="48" spans="1:28" x14ac:dyDescent="0.25">
      <c r="A48" t="s">
        <v>6482</v>
      </c>
      <c r="B48" s="2">
        <v>45620</v>
      </c>
      <c r="C48" t="s">
        <v>4314</v>
      </c>
      <c r="D48" t="s">
        <v>1044</v>
      </c>
      <c r="E48">
        <v>46</v>
      </c>
      <c r="F48" t="s">
        <v>10</v>
      </c>
      <c r="G48" t="s">
        <v>1045</v>
      </c>
      <c r="H48" t="s">
        <v>205</v>
      </c>
      <c r="I48" t="s">
        <v>13</v>
      </c>
      <c r="J48" t="s">
        <v>19</v>
      </c>
      <c r="K48" t="s">
        <v>4504</v>
      </c>
      <c r="L48" t="s">
        <v>4505</v>
      </c>
      <c r="M48" t="s">
        <v>1562</v>
      </c>
      <c r="N48" t="s">
        <v>1578</v>
      </c>
      <c r="O48" t="s">
        <v>4506</v>
      </c>
      <c r="P48">
        <v>261</v>
      </c>
      <c r="Q48">
        <v>59</v>
      </c>
      <c r="R48" t="s">
        <v>4673</v>
      </c>
      <c r="S48" t="s">
        <v>4709</v>
      </c>
      <c r="T48">
        <v>1815.7539999999999</v>
      </c>
      <c r="U48">
        <v>4</v>
      </c>
      <c r="V48">
        <v>478</v>
      </c>
      <c r="W48">
        <v>0.28000000000000003</v>
      </c>
      <c r="X48" t="s">
        <v>4674</v>
      </c>
      <c r="Y48" t="s">
        <v>1888</v>
      </c>
      <c r="Z48" t="s">
        <v>1890</v>
      </c>
      <c r="AA48" t="s">
        <v>1891</v>
      </c>
      <c r="AB48" t="s">
        <v>6735</v>
      </c>
    </row>
    <row r="49" spans="1:28" x14ac:dyDescent="0.25">
      <c r="A49" t="s">
        <v>6471</v>
      </c>
      <c r="B49" s="2">
        <v>45695</v>
      </c>
      <c r="C49" t="s">
        <v>4017</v>
      </c>
      <c r="D49" t="s">
        <v>4018</v>
      </c>
      <c r="E49">
        <v>54</v>
      </c>
      <c r="F49" t="s">
        <v>10</v>
      </c>
      <c r="G49" t="s">
        <v>181</v>
      </c>
      <c r="H49" t="s">
        <v>137</v>
      </c>
      <c r="I49" t="s">
        <v>13</v>
      </c>
      <c r="J49" t="s">
        <v>50</v>
      </c>
      <c r="K49" t="s">
        <v>4541</v>
      </c>
      <c r="L49" t="s">
        <v>4542</v>
      </c>
      <c r="M49" t="s">
        <v>1562</v>
      </c>
      <c r="N49" t="s">
        <v>1578</v>
      </c>
      <c r="O49" t="s">
        <v>4543</v>
      </c>
      <c r="P49">
        <v>174</v>
      </c>
      <c r="Q49">
        <v>268</v>
      </c>
      <c r="R49" t="s">
        <v>4673</v>
      </c>
      <c r="S49" t="s">
        <v>4706</v>
      </c>
      <c r="T49">
        <v>1181.7431999999999</v>
      </c>
      <c r="U49">
        <v>2</v>
      </c>
      <c r="V49">
        <v>597</v>
      </c>
      <c r="W49">
        <v>0.12</v>
      </c>
      <c r="X49" t="s">
        <v>4674</v>
      </c>
      <c r="Y49" t="s">
        <v>1888</v>
      </c>
      <c r="Z49" t="s">
        <v>1890</v>
      </c>
      <c r="AA49" t="s">
        <v>1891</v>
      </c>
      <c r="AB49" t="s">
        <v>6735</v>
      </c>
    </row>
    <row r="50" spans="1:28" x14ac:dyDescent="0.25">
      <c r="A50" t="s">
        <v>6464</v>
      </c>
      <c r="B50" s="2">
        <v>45916</v>
      </c>
      <c r="C50" t="s">
        <v>4050</v>
      </c>
      <c r="D50" t="s">
        <v>283</v>
      </c>
      <c r="E50">
        <v>37</v>
      </c>
      <c r="F50" t="s">
        <v>10</v>
      </c>
      <c r="G50" t="s">
        <v>284</v>
      </c>
      <c r="H50" t="s">
        <v>99</v>
      </c>
      <c r="I50" t="s">
        <v>13</v>
      </c>
      <c r="J50" t="s">
        <v>50</v>
      </c>
      <c r="K50" t="s">
        <v>4558</v>
      </c>
      <c r="L50" t="s">
        <v>4559</v>
      </c>
      <c r="M50" t="s">
        <v>1562</v>
      </c>
      <c r="N50" t="s">
        <v>1563</v>
      </c>
      <c r="O50" t="s">
        <v>1688</v>
      </c>
      <c r="P50">
        <v>223</v>
      </c>
      <c r="Q50">
        <v>154</v>
      </c>
      <c r="R50" t="s">
        <v>4673</v>
      </c>
      <c r="S50" t="s">
        <v>4709</v>
      </c>
      <c r="T50">
        <v>609.45839999999998</v>
      </c>
      <c r="U50">
        <v>2</v>
      </c>
      <c r="V50">
        <v>324</v>
      </c>
      <c r="W50">
        <v>7.0000000000000007E-2</v>
      </c>
      <c r="X50" t="s">
        <v>4674</v>
      </c>
      <c r="Y50" t="s">
        <v>1888</v>
      </c>
      <c r="Z50" t="s">
        <v>1890</v>
      </c>
      <c r="AA50" t="s">
        <v>1891</v>
      </c>
      <c r="AB50" t="s">
        <v>6735</v>
      </c>
    </row>
    <row r="51" spans="1:28" x14ac:dyDescent="0.25">
      <c r="A51" t="s">
        <v>6450</v>
      </c>
      <c r="B51" s="2">
        <v>45244</v>
      </c>
      <c r="C51" t="s">
        <v>4475</v>
      </c>
      <c r="D51" t="s">
        <v>1497</v>
      </c>
      <c r="E51">
        <v>26</v>
      </c>
      <c r="F51" t="s">
        <v>10</v>
      </c>
      <c r="G51" t="s">
        <v>1498</v>
      </c>
      <c r="H51" t="s">
        <v>596</v>
      </c>
      <c r="I51" t="s">
        <v>13</v>
      </c>
      <c r="J51" t="s">
        <v>19</v>
      </c>
      <c r="K51" t="s">
        <v>4576</v>
      </c>
      <c r="L51" t="s">
        <v>4577</v>
      </c>
      <c r="M51" t="s">
        <v>1562</v>
      </c>
      <c r="N51" t="s">
        <v>1567</v>
      </c>
      <c r="O51" t="s">
        <v>4578</v>
      </c>
      <c r="P51">
        <v>167</v>
      </c>
      <c r="Q51">
        <v>296</v>
      </c>
      <c r="R51" t="s">
        <v>4697</v>
      </c>
      <c r="S51" t="s">
        <v>1959</v>
      </c>
      <c r="T51">
        <v>529.67700000000002</v>
      </c>
      <c r="U51">
        <v>1</v>
      </c>
      <c r="V51">
        <v>589</v>
      </c>
      <c r="W51">
        <v>0.28999999999999998</v>
      </c>
      <c r="X51" t="s">
        <v>4679</v>
      </c>
      <c r="Y51" t="s">
        <v>1935</v>
      </c>
      <c r="Z51" t="s">
        <v>211</v>
      </c>
      <c r="AA51" t="s">
        <v>1900</v>
      </c>
      <c r="AB51" t="s">
        <v>6734</v>
      </c>
    </row>
    <row r="52" spans="1:28" x14ac:dyDescent="0.25">
      <c r="A52" t="s">
        <v>6447</v>
      </c>
      <c r="B52" s="2">
        <v>45880</v>
      </c>
      <c r="C52" t="s">
        <v>3979</v>
      </c>
      <c r="D52" t="s">
        <v>52</v>
      </c>
      <c r="E52">
        <v>64</v>
      </c>
      <c r="F52" t="s">
        <v>10</v>
      </c>
      <c r="G52" t="s">
        <v>53</v>
      </c>
      <c r="H52" t="s">
        <v>54</v>
      </c>
      <c r="I52" t="s">
        <v>13</v>
      </c>
      <c r="J52" t="s">
        <v>19</v>
      </c>
      <c r="K52" t="s">
        <v>4664</v>
      </c>
      <c r="L52" t="s">
        <v>4665</v>
      </c>
      <c r="M52" t="s">
        <v>1562</v>
      </c>
      <c r="N52" t="s">
        <v>1567</v>
      </c>
      <c r="O52" t="s">
        <v>4666</v>
      </c>
      <c r="P52">
        <v>358</v>
      </c>
      <c r="Q52">
        <v>143</v>
      </c>
      <c r="R52" t="s">
        <v>4678</v>
      </c>
      <c r="S52" t="s">
        <v>4706</v>
      </c>
      <c r="T52">
        <v>1616.2152000000001</v>
      </c>
      <c r="U52">
        <v>2</v>
      </c>
      <c r="V52">
        <v>940</v>
      </c>
      <c r="W52">
        <v>0.08</v>
      </c>
      <c r="X52" t="s">
        <v>4679</v>
      </c>
      <c r="Y52" t="s">
        <v>1949</v>
      </c>
      <c r="Z52" t="s">
        <v>1899</v>
      </c>
      <c r="AA52" t="s">
        <v>1900</v>
      </c>
      <c r="AB52" t="s">
        <v>6735</v>
      </c>
    </row>
    <row r="53" spans="1:28" x14ac:dyDescent="0.25">
      <c r="A53" t="s">
        <v>6446</v>
      </c>
      <c r="B53" s="2">
        <v>45562</v>
      </c>
      <c r="C53" t="s">
        <v>4025</v>
      </c>
      <c r="D53" t="s">
        <v>200</v>
      </c>
      <c r="E53">
        <v>23</v>
      </c>
      <c r="F53" t="s">
        <v>16</v>
      </c>
      <c r="G53" t="s">
        <v>201</v>
      </c>
      <c r="H53" t="s">
        <v>45</v>
      </c>
      <c r="I53" t="s">
        <v>13</v>
      </c>
      <c r="J53" t="s">
        <v>50</v>
      </c>
      <c r="K53" t="s">
        <v>4560</v>
      </c>
      <c r="L53" t="s">
        <v>4561</v>
      </c>
      <c r="M53" t="s">
        <v>1562</v>
      </c>
      <c r="N53" t="s">
        <v>1691</v>
      </c>
      <c r="O53" t="s">
        <v>1692</v>
      </c>
      <c r="P53">
        <v>353</v>
      </c>
      <c r="Q53">
        <v>214</v>
      </c>
      <c r="R53" t="s">
        <v>4703</v>
      </c>
      <c r="S53" t="s">
        <v>1959</v>
      </c>
      <c r="T53">
        <v>1629.7616</v>
      </c>
      <c r="U53">
        <v>4</v>
      </c>
      <c r="V53">
        <v>443</v>
      </c>
      <c r="W53">
        <v>0.11</v>
      </c>
      <c r="X53" t="s">
        <v>4674</v>
      </c>
      <c r="Y53" t="s">
        <v>1949</v>
      </c>
      <c r="Z53" t="s">
        <v>1950</v>
      </c>
      <c r="AA53" t="s">
        <v>1907</v>
      </c>
      <c r="AB53" t="s">
        <v>6734</v>
      </c>
    </row>
    <row r="54" spans="1:28" x14ac:dyDescent="0.25">
      <c r="A54" t="s">
        <v>6445</v>
      </c>
      <c r="B54" s="2">
        <v>45887</v>
      </c>
      <c r="C54" t="s">
        <v>4301</v>
      </c>
      <c r="D54" t="s">
        <v>1008</v>
      </c>
      <c r="E54">
        <v>34</v>
      </c>
      <c r="F54" t="s">
        <v>10</v>
      </c>
      <c r="G54" t="s">
        <v>1009</v>
      </c>
      <c r="H54" t="s">
        <v>144</v>
      </c>
      <c r="I54" t="s">
        <v>13</v>
      </c>
      <c r="J54" t="s">
        <v>50</v>
      </c>
      <c r="K54" t="s">
        <v>4664</v>
      </c>
      <c r="L54" t="s">
        <v>4665</v>
      </c>
      <c r="M54" t="s">
        <v>1562</v>
      </c>
      <c r="N54" t="s">
        <v>1567</v>
      </c>
      <c r="O54" t="s">
        <v>4666</v>
      </c>
      <c r="P54">
        <v>358</v>
      </c>
      <c r="Q54">
        <v>143</v>
      </c>
      <c r="R54" t="s">
        <v>4673</v>
      </c>
      <c r="S54" t="s">
        <v>1959</v>
      </c>
      <c r="T54">
        <v>883.71659999999997</v>
      </c>
      <c r="U54">
        <v>3</v>
      </c>
      <c r="V54">
        <v>331</v>
      </c>
      <c r="W54">
        <v>0.14000000000000001</v>
      </c>
      <c r="X54" t="s">
        <v>4674</v>
      </c>
      <c r="Y54" t="s">
        <v>1888</v>
      </c>
      <c r="Z54" t="s">
        <v>1890</v>
      </c>
      <c r="AA54" t="s">
        <v>1891</v>
      </c>
      <c r="AB54" t="s">
        <v>6735</v>
      </c>
    </row>
    <row r="55" spans="1:28" x14ac:dyDescent="0.25">
      <c r="A55" t="s">
        <v>4757</v>
      </c>
      <c r="B55" s="2">
        <v>45689</v>
      </c>
      <c r="C55" t="s">
        <v>4120</v>
      </c>
      <c r="D55" t="s">
        <v>489</v>
      </c>
      <c r="E55">
        <v>37</v>
      </c>
      <c r="F55" t="s">
        <v>10</v>
      </c>
      <c r="G55" t="s">
        <v>490</v>
      </c>
      <c r="H55" t="s">
        <v>69</v>
      </c>
      <c r="I55" t="s">
        <v>13</v>
      </c>
      <c r="J55" t="s">
        <v>28</v>
      </c>
      <c r="K55" t="s">
        <v>4621</v>
      </c>
      <c r="L55" t="s">
        <v>4622</v>
      </c>
      <c r="M55" t="s">
        <v>1562</v>
      </c>
      <c r="N55" t="s">
        <v>1574</v>
      </c>
      <c r="O55" t="s">
        <v>1792</v>
      </c>
      <c r="P55">
        <v>218</v>
      </c>
      <c r="Q55">
        <v>224</v>
      </c>
      <c r="R55" t="s">
        <v>4684</v>
      </c>
      <c r="S55" t="s">
        <v>1959</v>
      </c>
      <c r="T55">
        <v>169.9854</v>
      </c>
      <c r="U55">
        <v>3</v>
      </c>
      <c r="V55">
        <v>77</v>
      </c>
      <c r="W55">
        <v>0.24</v>
      </c>
      <c r="X55" t="s">
        <v>4679</v>
      </c>
      <c r="Y55" t="s">
        <v>1949</v>
      </c>
      <c r="Z55" t="s">
        <v>1916</v>
      </c>
      <c r="AA55" t="s">
        <v>1907</v>
      </c>
      <c r="AB55" t="s">
        <v>6735</v>
      </c>
    </row>
    <row r="56" spans="1:28" x14ac:dyDescent="0.25">
      <c r="A56" t="s">
        <v>6442</v>
      </c>
      <c r="B56" s="2">
        <v>45313</v>
      </c>
      <c r="C56" t="s">
        <v>4092</v>
      </c>
      <c r="D56" t="s">
        <v>410</v>
      </c>
      <c r="E56">
        <v>18</v>
      </c>
      <c r="F56" t="s">
        <v>16</v>
      </c>
      <c r="G56" t="s">
        <v>411</v>
      </c>
      <c r="H56" t="s">
        <v>221</v>
      </c>
      <c r="I56" t="s">
        <v>13</v>
      </c>
      <c r="J56" t="s">
        <v>19</v>
      </c>
      <c r="K56" t="s">
        <v>4541</v>
      </c>
      <c r="L56" t="s">
        <v>4542</v>
      </c>
      <c r="M56" t="s">
        <v>1562</v>
      </c>
      <c r="N56" t="s">
        <v>1578</v>
      </c>
      <c r="O56" t="s">
        <v>4543</v>
      </c>
      <c r="P56">
        <v>174</v>
      </c>
      <c r="Q56">
        <v>268</v>
      </c>
      <c r="R56" t="s">
        <v>4701</v>
      </c>
      <c r="S56" t="s">
        <v>4706</v>
      </c>
      <c r="T56">
        <v>2243.3928000000001</v>
      </c>
      <c r="U56">
        <v>3</v>
      </c>
      <c r="V56">
        <v>850</v>
      </c>
      <c r="W56">
        <v>0.02</v>
      </c>
      <c r="X56" t="s">
        <v>4677</v>
      </c>
      <c r="Y56" t="s">
        <v>1943</v>
      </c>
      <c r="Z56" t="s">
        <v>1944</v>
      </c>
      <c r="AA56" t="s">
        <v>1891</v>
      </c>
      <c r="AB56" t="s">
        <v>6736</v>
      </c>
    </row>
    <row r="57" spans="1:28" x14ac:dyDescent="0.25">
      <c r="A57" t="s">
        <v>6440</v>
      </c>
      <c r="B57" s="2">
        <v>45843</v>
      </c>
      <c r="C57" t="s">
        <v>4181</v>
      </c>
      <c r="D57" t="s">
        <v>669</v>
      </c>
      <c r="E57">
        <v>37</v>
      </c>
      <c r="F57" t="s">
        <v>16</v>
      </c>
      <c r="G57" t="s">
        <v>670</v>
      </c>
      <c r="H57" t="s">
        <v>65</v>
      </c>
      <c r="I57" t="s">
        <v>13</v>
      </c>
      <c r="J57" t="s">
        <v>19</v>
      </c>
      <c r="K57" t="s">
        <v>4558</v>
      </c>
      <c r="L57" t="s">
        <v>4559</v>
      </c>
      <c r="M57" t="s">
        <v>1562</v>
      </c>
      <c r="N57" t="s">
        <v>1563</v>
      </c>
      <c r="O57" t="s">
        <v>1688</v>
      </c>
      <c r="P57">
        <v>223</v>
      </c>
      <c r="Q57">
        <v>154</v>
      </c>
      <c r="R57" t="s">
        <v>4695</v>
      </c>
      <c r="S57" t="s">
        <v>1959</v>
      </c>
      <c r="T57">
        <v>303.81139999999999</v>
      </c>
      <c r="U57">
        <v>2</v>
      </c>
      <c r="V57">
        <v>208</v>
      </c>
      <c r="W57">
        <v>0.02</v>
      </c>
      <c r="X57" t="s">
        <v>4674</v>
      </c>
      <c r="Y57" t="s">
        <v>4696</v>
      </c>
      <c r="Z57" t="s">
        <v>133</v>
      </c>
      <c r="AA57" t="s">
        <v>1891</v>
      </c>
      <c r="AB57" t="s">
        <v>6735</v>
      </c>
    </row>
    <row r="58" spans="1:28" x14ac:dyDescent="0.25">
      <c r="A58" t="s">
        <v>6435</v>
      </c>
      <c r="B58" s="2">
        <v>45296</v>
      </c>
      <c r="C58" t="s">
        <v>4276</v>
      </c>
      <c r="D58" t="s">
        <v>938</v>
      </c>
      <c r="E58">
        <v>30</v>
      </c>
      <c r="F58" t="s">
        <v>10</v>
      </c>
      <c r="G58" t="s">
        <v>939</v>
      </c>
      <c r="H58" t="s">
        <v>205</v>
      </c>
      <c r="I58" t="s">
        <v>13</v>
      </c>
      <c r="J58" t="s">
        <v>33</v>
      </c>
      <c r="K58" t="s">
        <v>4496</v>
      </c>
      <c r="L58" t="s">
        <v>4497</v>
      </c>
      <c r="M58" t="s">
        <v>1562</v>
      </c>
      <c r="N58" t="s">
        <v>1563</v>
      </c>
      <c r="O58" t="s">
        <v>1564</v>
      </c>
      <c r="P58">
        <v>343</v>
      </c>
      <c r="Q58">
        <v>181</v>
      </c>
      <c r="R58" t="s">
        <v>4697</v>
      </c>
      <c r="S58" t="s">
        <v>4709</v>
      </c>
      <c r="T58">
        <v>514.3424</v>
      </c>
      <c r="U58">
        <v>4</v>
      </c>
      <c r="V58">
        <v>146</v>
      </c>
      <c r="W58">
        <v>0.28000000000000003</v>
      </c>
      <c r="X58" t="s">
        <v>4679</v>
      </c>
      <c r="Y58" t="s">
        <v>1935</v>
      </c>
      <c r="Z58" t="s">
        <v>211</v>
      </c>
      <c r="AA58" t="s">
        <v>1900</v>
      </c>
      <c r="AB58" t="s">
        <v>6735</v>
      </c>
    </row>
    <row r="59" spans="1:28" x14ac:dyDescent="0.25">
      <c r="A59" t="s">
        <v>6431</v>
      </c>
      <c r="B59" s="2">
        <v>45701</v>
      </c>
      <c r="C59" t="s">
        <v>3979</v>
      </c>
      <c r="D59" t="s">
        <v>52</v>
      </c>
      <c r="E59">
        <v>64</v>
      </c>
      <c r="F59" t="s">
        <v>10</v>
      </c>
      <c r="G59" t="s">
        <v>53</v>
      </c>
      <c r="H59" t="s">
        <v>54</v>
      </c>
      <c r="I59" t="s">
        <v>13</v>
      </c>
      <c r="J59" t="s">
        <v>19</v>
      </c>
      <c r="K59" t="s">
        <v>4655</v>
      </c>
      <c r="L59" t="s">
        <v>4656</v>
      </c>
      <c r="M59" t="s">
        <v>1562</v>
      </c>
      <c r="N59" t="s">
        <v>1691</v>
      </c>
      <c r="O59" t="s">
        <v>1858</v>
      </c>
      <c r="P59">
        <v>438</v>
      </c>
      <c r="Q59">
        <v>496</v>
      </c>
      <c r="R59" t="s">
        <v>4702</v>
      </c>
      <c r="S59" t="s">
        <v>4709</v>
      </c>
      <c r="T59">
        <v>1113.8820000000001</v>
      </c>
      <c r="U59">
        <v>3</v>
      </c>
      <c r="V59">
        <v>482</v>
      </c>
      <c r="W59">
        <v>0.17</v>
      </c>
      <c r="X59" t="s">
        <v>4674</v>
      </c>
      <c r="Y59" t="s">
        <v>1946</v>
      </c>
      <c r="Z59" t="s">
        <v>1947</v>
      </c>
      <c r="AA59" t="s">
        <v>1891</v>
      </c>
      <c r="AB59" t="s">
        <v>6735</v>
      </c>
    </row>
    <row r="60" spans="1:28" x14ac:dyDescent="0.25">
      <c r="A60" t="s">
        <v>6428</v>
      </c>
      <c r="B60" s="2">
        <v>45709</v>
      </c>
      <c r="C60" t="s">
        <v>4410</v>
      </c>
      <c r="D60" t="s">
        <v>4411</v>
      </c>
      <c r="E60">
        <v>60</v>
      </c>
      <c r="F60" t="s">
        <v>10</v>
      </c>
      <c r="G60" t="s">
        <v>1318</v>
      </c>
      <c r="H60" t="s">
        <v>12</v>
      </c>
      <c r="I60" t="s">
        <v>13</v>
      </c>
      <c r="J60" t="s">
        <v>28</v>
      </c>
      <c r="K60" t="s">
        <v>4600</v>
      </c>
      <c r="L60" t="s">
        <v>1757</v>
      </c>
      <c r="M60" t="s">
        <v>1562</v>
      </c>
      <c r="N60" t="s">
        <v>1578</v>
      </c>
      <c r="O60" t="s">
        <v>1758</v>
      </c>
      <c r="P60">
        <v>114</v>
      </c>
      <c r="Q60">
        <v>485</v>
      </c>
      <c r="R60" t="s">
        <v>4673</v>
      </c>
      <c r="S60" t="s">
        <v>4706</v>
      </c>
      <c r="T60">
        <v>336.45780000000002</v>
      </c>
      <c r="U60">
        <v>3</v>
      </c>
      <c r="V60">
        <v>130</v>
      </c>
      <c r="W60">
        <v>0.14000000000000001</v>
      </c>
      <c r="X60" t="s">
        <v>4674</v>
      </c>
      <c r="Y60" t="s">
        <v>1888</v>
      </c>
      <c r="Z60" t="s">
        <v>1890</v>
      </c>
      <c r="AA60" t="s">
        <v>1891</v>
      </c>
      <c r="AB60" t="s">
        <v>6735</v>
      </c>
    </row>
    <row r="61" spans="1:28" x14ac:dyDescent="0.25">
      <c r="A61" t="s">
        <v>6420</v>
      </c>
      <c r="B61" s="2">
        <v>45347</v>
      </c>
      <c r="C61" t="s">
        <v>4478</v>
      </c>
      <c r="D61" t="s">
        <v>1505</v>
      </c>
      <c r="E61">
        <v>46</v>
      </c>
      <c r="F61" t="s">
        <v>16</v>
      </c>
      <c r="G61" t="s">
        <v>1506</v>
      </c>
      <c r="H61" t="s">
        <v>291</v>
      </c>
      <c r="I61" t="s">
        <v>13</v>
      </c>
      <c r="J61" t="s">
        <v>28</v>
      </c>
      <c r="K61" t="s">
        <v>4560</v>
      </c>
      <c r="L61" t="s">
        <v>4561</v>
      </c>
      <c r="M61" t="s">
        <v>1562</v>
      </c>
      <c r="N61" t="s">
        <v>1691</v>
      </c>
      <c r="O61" t="s">
        <v>1692</v>
      </c>
      <c r="P61">
        <v>353</v>
      </c>
      <c r="Q61">
        <v>214</v>
      </c>
      <c r="R61" t="s">
        <v>4697</v>
      </c>
      <c r="S61" t="s">
        <v>1959</v>
      </c>
      <c r="T61">
        <v>2925.7312000000002</v>
      </c>
      <c r="U61">
        <v>4</v>
      </c>
      <c r="V61">
        <v>746</v>
      </c>
      <c r="W61">
        <v>0.26</v>
      </c>
      <c r="X61" t="s">
        <v>4679</v>
      </c>
      <c r="Y61" t="s">
        <v>1935</v>
      </c>
      <c r="Z61" t="s">
        <v>211</v>
      </c>
      <c r="AA61" t="s">
        <v>1900</v>
      </c>
      <c r="AB61" t="s">
        <v>6735</v>
      </c>
    </row>
    <row r="62" spans="1:28" x14ac:dyDescent="0.25">
      <c r="A62" t="s">
        <v>6418</v>
      </c>
      <c r="B62" s="2">
        <v>45548</v>
      </c>
      <c r="C62" t="s">
        <v>4050</v>
      </c>
      <c r="D62" t="s">
        <v>283</v>
      </c>
      <c r="E62">
        <v>37</v>
      </c>
      <c r="F62" t="s">
        <v>10</v>
      </c>
      <c r="G62" t="s">
        <v>284</v>
      </c>
      <c r="H62" t="s">
        <v>99</v>
      </c>
      <c r="I62" t="s">
        <v>13</v>
      </c>
      <c r="J62" t="s">
        <v>50</v>
      </c>
      <c r="K62" t="s">
        <v>4496</v>
      </c>
      <c r="L62" t="s">
        <v>4497</v>
      </c>
      <c r="M62" t="s">
        <v>1562</v>
      </c>
      <c r="N62" t="s">
        <v>1563</v>
      </c>
      <c r="O62" t="s">
        <v>1564</v>
      </c>
      <c r="P62">
        <v>343</v>
      </c>
      <c r="Q62">
        <v>181</v>
      </c>
      <c r="R62" t="s">
        <v>4700</v>
      </c>
      <c r="S62" t="s">
        <v>4709</v>
      </c>
      <c r="T62">
        <v>905.16560000000004</v>
      </c>
      <c r="U62">
        <v>2</v>
      </c>
      <c r="V62">
        <v>509</v>
      </c>
      <c r="W62">
        <v>0</v>
      </c>
      <c r="X62" t="s">
        <v>4687</v>
      </c>
      <c r="Y62" t="s">
        <v>1940</v>
      </c>
      <c r="Z62" t="s">
        <v>1941</v>
      </c>
      <c r="AA62" t="s">
        <v>1891</v>
      </c>
      <c r="AB62" t="s">
        <v>6735</v>
      </c>
    </row>
    <row r="63" spans="1:28" x14ac:dyDescent="0.25">
      <c r="A63" t="s">
        <v>6408</v>
      </c>
      <c r="B63" s="2">
        <v>45268</v>
      </c>
      <c r="C63" t="s">
        <v>4196</v>
      </c>
      <c r="D63" t="s">
        <v>714</v>
      </c>
      <c r="E63">
        <v>42</v>
      </c>
      <c r="F63" t="s">
        <v>10</v>
      </c>
      <c r="G63" t="s">
        <v>715</v>
      </c>
      <c r="H63" t="s">
        <v>117</v>
      </c>
      <c r="I63" t="s">
        <v>13</v>
      </c>
      <c r="J63" t="s">
        <v>33</v>
      </c>
      <c r="K63" t="s">
        <v>4560</v>
      </c>
      <c r="L63" t="s">
        <v>4561</v>
      </c>
      <c r="M63" t="s">
        <v>1562</v>
      </c>
      <c r="N63" t="s">
        <v>1691</v>
      </c>
      <c r="O63" t="s">
        <v>1692</v>
      </c>
      <c r="P63">
        <v>353</v>
      </c>
      <c r="Q63">
        <v>214</v>
      </c>
      <c r="R63" t="s">
        <v>4684</v>
      </c>
      <c r="S63" t="s">
        <v>4706</v>
      </c>
      <c r="T63">
        <v>1892.7167999999999</v>
      </c>
      <c r="U63">
        <v>2</v>
      </c>
      <c r="V63">
        <v>986</v>
      </c>
      <c r="W63">
        <v>0.1</v>
      </c>
      <c r="X63" t="s">
        <v>4679</v>
      </c>
      <c r="Y63" t="s">
        <v>1949</v>
      </c>
      <c r="Z63" t="s">
        <v>1916</v>
      </c>
      <c r="AA63" t="s">
        <v>1907</v>
      </c>
      <c r="AB63" t="s">
        <v>6735</v>
      </c>
    </row>
    <row r="64" spans="1:28" x14ac:dyDescent="0.25">
      <c r="A64" t="s">
        <v>6407</v>
      </c>
      <c r="B64" s="2">
        <v>45819</v>
      </c>
      <c r="C64" t="s">
        <v>4454</v>
      </c>
      <c r="D64" t="s">
        <v>1438</v>
      </c>
      <c r="E64">
        <v>34</v>
      </c>
      <c r="F64" t="s">
        <v>16</v>
      </c>
      <c r="G64" t="s">
        <v>1439</v>
      </c>
      <c r="H64" t="s">
        <v>45</v>
      </c>
      <c r="I64" t="s">
        <v>13</v>
      </c>
      <c r="J64" t="s">
        <v>33</v>
      </c>
      <c r="K64" t="s">
        <v>4655</v>
      </c>
      <c r="L64" t="s">
        <v>4656</v>
      </c>
      <c r="M64" t="s">
        <v>1562</v>
      </c>
      <c r="N64" t="s">
        <v>1691</v>
      </c>
      <c r="O64" t="s">
        <v>1858</v>
      </c>
      <c r="P64">
        <v>438</v>
      </c>
      <c r="Q64">
        <v>496</v>
      </c>
      <c r="R64" t="s">
        <v>4703</v>
      </c>
      <c r="S64" t="s">
        <v>4709</v>
      </c>
      <c r="T64">
        <v>2190.1320000000001</v>
      </c>
      <c r="U64">
        <v>3</v>
      </c>
      <c r="V64">
        <v>811</v>
      </c>
      <c r="W64">
        <v>0.17</v>
      </c>
      <c r="X64" t="s">
        <v>4674</v>
      </c>
      <c r="Y64" t="s">
        <v>1949</v>
      </c>
      <c r="Z64" t="s">
        <v>1950</v>
      </c>
      <c r="AA64" t="s">
        <v>1907</v>
      </c>
      <c r="AB64" t="s">
        <v>6735</v>
      </c>
    </row>
    <row r="65" spans="1:28" x14ac:dyDescent="0.25">
      <c r="A65" t="s">
        <v>6403</v>
      </c>
      <c r="B65" s="2">
        <v>45322</v>
      </c>
      <c r="C65" t="s">
        <v>4009</v>
      </c>
      <c r="D65" t="s">
        <v>152</v>
      </c>
      <c r="E65">
        <v>27</v>
      </c>
      <c r="F65" t="s">
        <v>16</v>
      </c>
      <c r="G65" t="s">
        <v>153</v>
      </c>
      <c r="H65" t="s">
        <v>41</v>
      </c>
      <c r="I65" t="s">
        <v>13</v>
      </c>
      <c r="J65" t="s">
        <v>4494</v>
      </c>
      <c r="K65" t="s">
        <v>4530</v>
      </c>
      <c r="L65" t="s">
        <v>4531</v>
      </c>
      <c r="M65" t="s">
        <v>1562</v>
      </c>
      <c r="N65" t="s">
        <v>1574</v>
      </c>
      <c r="O65" t="s">
        <v>1630</v>
      </c>
      <c r="P65">
        <v>317</v>
      </c>
      <c r="Q65">
        <v>343</v>
      </c>
      <c r="R65" t="s">
        <v>4702</v>
      </c>
      <c r="S65" t="s">
        <v>4706</v>
      </c>
      <c r="T65">
        <v>223.51599999999999</v>
      </c>
      <c r="U65">
        <v>1</v>
      </c>
      <c r="V65">
        <v>235</v>
      </c>
      <c r="W65">
        <v>0.14000000000000001</v>
      </c>
      <c r="X65" t="s">
        <v>4674</v>
      </c>
      <c r="Y65" t="s">
        <v>1946</v>
      </c>
      <c r="Z65" t="s">
        <v>1947</v>
      </c>
      <c r="AA65" t="s">
        <v>1891</v>
      </c>
      <c r="AB65" t="s">
        <v>6734</v>
      </c>
    </row>
    <row r="66" spans="1:28" x14ac:dyDescent="0.25">
      <c r="A66" t="s">
        <v>6389</v>
      </c>
      <c r="B66" s="2">
        <v>45475</v>
      </c>
      <c r="C66" t="s">
        <v>4078</v>
      </c>
      <c r="D66" t="s">
        <v>368</v>
      </c>
      <c r="E66">
        <v>34</v>
      </c>
      <c r="F66" t="s">
        <v>16</v>
      </c>
      <c r="G66" t="s">
        <v>369</v>
      </c>
      <c r="H66" t="s">
        <v>54</v>
      </c>
      <c r="I66" t="s">
        <v>13</v>
      </c>
      <c r="J66" t="s">
        <v>28</v>
      </c>
      <c r="K66" t="s">
        <v>4560</v>
      </c>
      <c r="L66" t="s">
        <v>4561</v>
      </c>
      <c r="M66" t="s">
        <v>1562</v>
      </c>
      <c r="N66" t="s">
        <v>1691</v>
      </c>
      <c r="O66" t="s">
        <v>1692</v>
      </c>
      <c r="P66">
        <v>353</v>
      </c>
      <c r="Q66">
        <v>214</v>
      </c>
      <c r="R66" t="s">
        <v>4684</v>
      </c>
      <c r="S66" t="s">
        <v>4709</v>
      </c>
      <c r="T66">
        <v>111.1434</v>
      </c>
      <c r="U66">
        <v>2</v>
      </c>
      <c r="V66">
        <v>78</v>
      </c>
      <c r="W66">
        <v>0.02</v>
      </c>
      <c r="X66" t="s">
        <v>4679</v>
      </c>
      <c r="Y66" t="s">
        <v>1949</v>
      </c>
      <c r="Z66" t="s">
        <v>1916</v>
      </c>
      <c r="AA66" t="s">
        <v>1907</v>
      </c>
      <c r="AB66" t="s">
        <v>6735</v>
      </c>
    </row>
    <row r="67" spans="1:28" x14ac:dyDescent="0.25">
      <c r="A67" t="s">
        <v>6387</v>
      </c>
      <c r="B67" s="2">
        <v>45268</v>
      </c>
      <c r="C67" t="s">
        <v>4114</v>
      </c>
      <c r="D67" t="s">
        <v>472</v>
      </c>
      <c r="E67">
        <v>29</v>
      </c>
      <c r="F67" t="s">
        <v>10</v>
      </c>
      <c r="G67" t="s">
        <v>473</v>
      </c>
      <c r="H67" t="s">
        <v>73</v>
      </c>
      <c r="I67" t="s">
        <v>13</v>
      </c>
      <c r="J67" t="s">
        <v>33</v>
      </c>
      <c r="K67" t="s">
        <v>4560</v>
      </c>
      <c r="L67" t="s">
        <v>4561</v>
      </c>
      <c r="M67" t="s">
        <v>1562</v>
      </c>
      <c r="N67" t="s">
        <v>1691</v>
      </c>
      <c r="O67" t="s">
        <v>1692</v>
      </c>
      <c r="P67">
        <v>353</v>
      </c>
      <c r="Q67">
        <v>214</v>
      </c>
      <c r="R67" t="s">
        <v>4698</v>
      </c>
      <c r="S67" t="s">
        <v>4709</v>
      </c>
      <c r="T67">
        <v>837.4212</v>
      </c>
      <c r="U67">
        <v>3</v>
      </c>
      <c r="V67">
        <v>282</v>
      </c>
      <c r="W67">
        <v>0.03</v>
      </c>
      <c r="X67" t="s">
        <v>4677</v>
      </c>
      <c r="Y67" t="s">
        <v>4699</v>
      </c>
      <c r="Z67" t="s">
        <v>1938</v>
      </c>
      <c r="AA67" t="s">
        <v>1891</v>
      </c>
      <c r="AB67" t="s">
        <v>6734</v>
      </c>
    </row>
    <row r="68" spans="1:28" x14ac:dyDescent="0.25">
      <c r="A68" t="s">
        <v>4770</v>
      </c>
      <c r="B68" s="2">
        <v>45914</v>
      </c>
      <c r="C68" t="s">
        <v>4237</v>
      </c>
      <c r="D68" t="s">
        <v>827</v>
      </c>
      <c r="E68">
        <v>21</v>
      </c>
      <c r="F68" t="s">
        <v>10</v>
      </c>
      <c r="G68" t="s">
        <v>828</v>
      </c>
      <c r="H68" t="s">
        <v>27</v>
      </c>
      <c r="I68" t="s">
        <v>13</v>
      </c>
      <c r="J68" t="s">
        <v>50</v>
      </c>
      <c r="K68" t="s">
        <v>4590</v>
      </c>
      <c r="L68" t="s">
        <v>4591</v>
      </c>
      <c r="M68" t="s">
        <v>1562</v>
      </c>
      <c r="N68" t="s">
        <v>1574</v>
      </c>
      <c r="O68" t="s">
        <v>4592</v>
      </c>
      <c r="P68">
        <v>387</v>
      </c>
      <c r="Q68">
        <v>125</v>
      </c>
      <c r="R68" t="s">
        <v>4690</v>
      </c>
      <c r="S68" t="s">
        <v>1959</v>
      </c>
      <c r="T68">
        <v>1108.315113043479</v>
      </c>
      <c r="U68">
        <v>3</v>
      </c>
      <c r="V68">
        <v>480</v>
      </c>
      <c r="W68">
        <v>0.05</v>
      </c>
      <c r="X68" t="s">
        <v>4674</v>
      </c>
      <c r="Y68" t="s">
        <v>4676</v>
      </c>
      <c r="Z68" t="s">
        <v>1926</v>
      </c>
      <c r="AA68" t="s">
        <v>1907</v>
      </c>
      <c r="AB68" t="s">
        <v>6734</v>
      </c>
    </row>
    <row r="69" spans="1:28" x14ac:dyDescent="0.25">
      <c r="A69" t="s">
        <v>6386</v>
      </c>
      <c r="B69" s="2">
        <v>45790</v>
      </c>
      <c r="C69" t="s">
        <v>3988</v>
      </c>
      <c r="D69" t="s">
        <v>86</v>
      </c>
      <c r="E69">
        <v>43</v>
      </c>
      <c r="F69" t="s">
        <v>10</v>
      </c>
      <c r="G69" t="s">
        <v>87</v>
      </c>
      <c r="H69" t="s">
        <v>65</v>
      </c>
      <c r="I69" t="s">
        <v>13</v>
      </c>
      <c r="J69" t="s">
        <v>4494</v>
      </c>
      <c r="K69" t="s">
        <v>4621</v>
      </c>
      <c r="L69" t="s">
        <v>4622</v>
      </c>
      <c r="M69" t="s">
        <v>1562</v>
      </c>
      <c r="N69" t="s">
        <v>1574</v>
      </c>
      <c r="O69" t="s">
        <v>1792</v>
      </c>
      <c r="P69">
        <v>218</v>
      </c>
      <c r="Q69">
        <v>224</v>
      </c>
      <c r="R69" t="s">
        <v>4703</v>
      </c>
      <c r="S69" t="s">
        <v>4706</v>
      </c>
      <c r="T69">
        <v>217.26060000000001</v>
      </c>
      <c r="U69">
        <v>3</v>
      </c>
      <c r="V69">
        <v>75</v>
      </c>
      <c r="W69">
        <v>0.16</v>
      </c>
      <c r="X69" t="s">
        <v>4674</v>
      </c>
      <c r="Y69" t="s">
        <v>1949</v>
      </c>
      <c r="Z69" t="s">
        <v>1950</v>
      </c>
      <c r="AA69" t="s">
        <v>1907</v>
      </c>
      <c r="AB69" t="s">
        <v>6735</v>
      </c>
    </row>
    <row r="70" spans="1:28" x14ac:dyDescent="0.25">
      <c r="A70" t="s">
        <v>6378</v>
      </c>
      <c r="B70" s="2">
        <v>45561</v>
      </c>
      <c r="C70" t="s">
        <v>4192</v>
      </c>
      <c r="D70" t="s">
        <v>702</v>
      </c>
      <c r="E70">
        <v>42</v>
      </c>
      <c r="F70" t="s">
        <v>16</v>
      </c>
      <c r="G70" t="s">
        <v>703</v>
      </c>
      <c r="H70" t="s">
        <v>18</v>
      </c>
      <c r="I70" t="s">
        <v>13</v>
      </c>
      <c r="J70" t="s">
        <v>19</v>
      </c>
      <c r="K70" t="s">
        <v>4500</v>
      </c>
      <c r="L70" t="s">
        <v>4501</v>
      </c>
      <c r="M70" t="s">
        <v>1562</v>
      </c>
      <c r="N70" t="s">
        <v>1567</v>
      </c>
      <c r="O70" t="s">
        <v>1571</v>
      </c>
      <c r="P70">
        <v>365</v>
      </c>
      <c r="Q70">
        <v>452</v>
      </c>
      <c r="R70" t="s">
        <v>4695</v>
      </c>
      <c r="S70" t="s">
        <v>4709</v>
      </c>
      <c r="T70">
        <v>614.51080000000002</v>
      </c>
      <c r="U70">
        <v>1</v>
      </c>
      <c r="V70">
        <v>830</v>
      </c>
      <c r="W70">
        <v>0.18</v>
      </c>
      <c r="X70" t="s">
        <v>4674</v>
      </c>
      <c r="Y70" t="s">
        <v>4696</v>
      </c>
      <c r="Z70" t="s">
        <v>133</v>
      </c>
      <c r="AA70" t="s">
        <v>1891</v>
      </c>
      <c r="AB70" t="s">
        <v>6735</v>
      </c>
    </row>
    <row r="71" spans="1:28" x14ac:dyDescent="0.25">
      <c r="A71" t="s">
        <v>6367</v>
      </c>
      <c r="B71" s="2">
        <v>45230</v>
      </c>
      <c r="C71" t="s">
        <v>4364</v>
      </c>
      <c r="D71" t="s">
        <v>1185</v>
      </c>
      <c r="E71">
        <v>26</v>
      </c>
      <c r="F71" t="s">
        <v>10</v>
      </c>
      <c r="G71" t="s">
        <v>1186</v>
      </c>
      <c r="H71" t="s">
        <v>205</v>
      </c>
      <c r="I71" t="s">
        <v>13</v>
      </c>
      <c r="J71" t="s">
        <v>19</v>
      </c>
      <c r="K71" t="s">
        <v>4664</v>
      </c>
      <c r="L71" t="s">
        <v>4665</v>
      </c>
      <c r="M71" t="s">
        <v>1562</v>
      </c>
      <c r="N71" t="s">
        <v>1567</v>
      </c>
      <c r="O71" t="s">
        <v>4666</v>
      </c>
      <c r="P71">
        <v>358</v>
      </c>
      <c r="Q71">
        <v>143</v>
      </c>
      <c r="R71" t="s">
        <v>4690</v>
      </c>
      <c r="S71" t="s">
        <v>4706</v>
      </c>
      <c r="T71">
        <v>1746.96</v>
      </c>
      <c r="U71">
        <v>3</v>
      </c>
      <c r="V71">
        <v>582</v>
      </c>
      <c r="W71">
        <v>0.09</v>
      </c>
      <c r="X71" t="s">
        <v>4674</v>
      </c>
      <c r="Y71" t="s">
        <v>4676</v>
      </c>
      <c r="Z71" t="s">
        <v>1926</v>
      </c>
      <c r="AA71" t="s">
        <v>1907</v>
      </c>
      <c r="AB71" t="s">
        <v>6734</v>
      </c>
    </row>
    <row r="72" spans="1:28" x14ac:dyDescent="0.25">
      <c r="A72" t="s">
        <v>6360</v>
      </c>
      <c r="B72" s="2">
        <v>45395</v>
      </c>
      <c r="C72" t="s">
        <v>4477</v>
      </c>
      <c r="D72" t="s">
        <v>1502</v>
      </c>
      <c r="E72">
        <v>32</v>
      </c>
      <c r="F72" t="s">
        <v>10</v>
      </c>
      <c r="G72" t="s">
        <v>1503</v>
      </c>
      <c r="H72" t="s">
        <v>725</v>
      </c>
      <c r="I72" t="s">
        <v>13</v>
      </c>
      <c r="J72" t="s">
        <v>28</v>
      </c>
      <c r="K72" t="s">
        <v>4629</v>
      </c>
      <c r="L72" t="s">
        <v>4630</v>
      </c>
      <c r="M72" t="s">
        <v>1562</v>
      </c>
      <c r="N72" t="s">
        <v>1691</v>
      </c>
      <c r="O72" t="s">
        <v>4631</v>
      </c>
      <c r="P72">
        <v>158</v>
      </c>
      <c r="Q72">
        <v>82</v>
      </c>
      <c r="R72" t="s">
        <v>4673</v>
      </c>
      <c r="S72" t="s">
        <v>1959</v>
      </c>
      <c r="T72">
        <v>581.58360000000005</v>
      </c>
      <c r="U72">
        <v>1</v>
      </c>
      <c r="V72">
        <v>676</v>
      </c>
      <c r="W72">
        <v>0.18</v>
      </c>
      <c r="X72" t="s">
        <v>4674</v>
      </c>
      <c r="Y72" t="s">
        <v>1888</v>
      </c>
      <c r="Z72" t="s">
        <v>1890</v>
      </c>
      <c r="AA72" t="s">
        <v>1891</v>
      </c>
      <c r="AB72" t="s">
        <v>6735</v>
      </c>
    </row>
    <row r="73" spans="1:28" x14ac:dyDescent="0.25">
      <c r="A73" t="s">
        <v>6356</v>
      </c>
      <c r="B73" s="2">
        <v>45929</v>
      </c>
      <c r="C73" t="s">
        <v>4343</v>
      </c>
      <c r="D73" t="s">
        <v>1125</v>
      </c>
      <c r="E73">
        <v>20</v>
      </c>
      <c r="F73" t="s">
        <v>10</v>
      </c>
      <c r="G73" t="s">
        <v>1126</v>
      </c>
      <c r="H73" t="s">
        <v>77</v>
      </c>
      <c r="I73" t="s">
        <v>13</v>
      </c>
      <c r="J73" t="s">
        <v>50</v>
      </c>
      <c r="K73" t="s">
        <v>4590</v>
      </c>
      <c r="L73" t="s">
        <v>4591</v>
      </c>
      <c r="M73" t="s">
        <v>1562</v>
      </c>
      <c r="N73" t="s">
        <v>1574</v>
      </c>
      <c r="O73" t="s">
        <v>4592</v>
      </c>
      <c r="P73">
        <v>387</v>
      </c>
      <c r="Q73">
        <v>125</v>
      </c>
      <c r="R73" t="s">
        <v>4690</v>
      </c>
      <c r="S73" t="s">
        <v>4706</v>
      </c>
      <c r="T73">
        <v>719.27200000000005</v>
      </c>
      <c r="U73">
        <v>1</v>
      </c>
      <c r="V73">
        <v>899</v>
      </c>
      <c r="W73">
        <v>0.14000000000000001</v>
      </c>
      <c r="X73" t="s">
        <v>4674</v>
      </c>
      <c r="Y73" t="s">
        <v>4676</v>
      </c>
      <c r="Z73" t="s">
        <v>1926</v>
      </c>
      <c r="AA73" t="s">
        <v>1907</v>
      </c>
      <c r="AB73" t="s">
        <v>6734</v>
      </c>
    </row>
    <row r="74" spans="1:28" x14ac:dyDescent="0.25">
      <c r="A74" t="s">
        <v>6350</v>
      </c>
      <c r="B74" s="2">
        <v>45806</v>
      </c>
      <c r="C74" t="s">
        <v>4485</v>
      </c>
      <c r="D74" t="s">
        <v>1526</v>
      </c>
      <c r="E74">
        <v>59</v>
      </c>
      <c r="F74" t="s">
        <v>16</v>
      </c>
      <c r="G74" t="s">
        <v>1527</v>
      </c>
      <c r="H74" t="s">
        <v>254</v>
      </c>
      <c r="I74" t="s">
        <v>13</v>
      </c>
      <c r="J74" t="s">
        <v>19</v>
      </c>
      <c r="K74" t="s">
        <v>4498</v>
      </c>
      <c r="L74" t="s">
        <v>4499</v>
      </c>
      <c r="M74" t="s">
        <v>1562</v>
      </c>
      <c r="N74" t="s">
        <v>1567</v>
      </c>
      <c r="O74" t="s">
        <v>1568</v>
      </c>
      <c r="P74">
        <v>317</v>
      </c>
      <c r="Q74">
        <v>352</v>
      </c>
      <c r="R74" t="s">
        <v>4690</v>
      </c>
      <c r="S74" t="s">
        <v>1959</v>
      </c>
      <c r="T74">
        <v>844.01369999999997</v>
      </c>
      <c r="U74">
        <v>1</v>
      </c>
      <c r="V74">
        <v>948</v>
      </c>
      <c r="W74">
        <v>0.27</v>
      </c>
      <c r="X74" t="s">
        <v>4674</v>
      </c>
      <c r="Y74" t="s">
        <v>4676</v>
      </c>
      <c r="Z74" t="s">
        <v>1926</v>
      </c>
      <c r="AA74" t="s">
        <v>1907</v>
      </c>
      <c r="AB74" t="s">
        <v>6735</v>
      </c>
    </row>
    <row r="75" spans="1:28" x14ac:dyDescent="0.25">
      <c r="A75" t="s">
        <v>6344</v>
      </c>
      <c r="B75" s="2">
        <v>45520</v>
      </c>
      <c r="C75" t="s">
        <v>4044</v>
      </c>
      <c r="D75" t="s">
        <v>263</v>
      </c>
      <c r="E75">
        <v>29</v>
      </c>
      <c r="F75" t="s">
        <v>16</v>
      </c>
      <c r="G75" t="s">
        <v>264</v>
      </c>
      <c r="H75" t="s">
        <v>237</v>
      </c>
      <c r="I75" t="s">
        <v>13</v>
      </c>
      <c r="J75" t="s">
        <v>50</v>
      </c>
      <c r="K75" t="s">
        <v>4504</v>
      </c>
      <c r="L75" t="s">
        <v>4505</v>
      </c>
      <c r="M75" t="s">
        <v>1562</v>
      </c>
      <c r="N75" t="s">
        <v>1578</v>
      </c>
      <c r="O75" t="s">
        <v>4506</v>
      </c>
      <c r="P75">
        <v>261</v>
      </c>
      <c r="Q75">
        <v>59</v>
      </c>
      <c r="R75" t="s">
        <v>4678</v>
      </c>
      <c r="S75" t="s">
        <v>1959</v>
      </c>
      <c r="T75">
        <v>2645.6747999999998</v>
      </c>
      <c r="U75">
        <v>4</v>
      </c>
      <c r="V75">
        <v>797</v>
      </c>
      <c r="W75">
        <v>0.09</v>
      </c>
      <c r="X75" t="s">
        <v>4679</v>
      </c>
      <c r="Y75" t="s">
        <v>1949</v>
      </c>
      <c r="Z75" t="s">
        <v>1899</v>
      </c>
      <c r="AA75" t="s">
        <v>1900</v>
      </c>
      <c r="AB75" t="s">
        <v>6734</v>
      </c>
    </row>
    <row r="76" spans="1:28" x14ac:dyDescent="0.25">
      <c r="A76" t="s">
        <v>6343</v>
      </c>
      <c r="B76" s="2">
        <v>45709</v>
      </c>
      <c r="C76" t="s">
        <v>4083</v>
      </c>
      <c r="D76" t="s">
        <v>383</v>
      </c>
      <c r="E76">
        <v>62</v>
      </c>
      <c r="F76" t="s">
        <v>16</v>
      </c>
      <c r="G76" t="s">
        <v>384</v>
      </c>
      <c r="H76" t="s">
        <v>18</v>
      </c>
      <c r="I76" t="s">
        <v>13</v>
      </c>
      <c r="J76" t="s">
        <v>19</v>
      </c>
      <c r="K76" t="s">
        <v>4504</v>
      </c>
      <c r="L76" t="s">
        <v>4505</v>
      </c>
      <c r="M76" t="s">
        <v>1562</v>
      </c>
      <c r="N76" t="s">
        <v>1578</v>
      </c>
      <c r="O76" t="s">
        <v>4506</v>
      </c>
      <c r="P76">
        <v>261</v>
      </c>
      <c r="Q76">
        <v>59</v>
      </c>
      <c r="R76" t="s">
        <v>4690</v>
      </c>
      <c r="S76" t="s">
        <v>1959</v>
      </c>
      <c r="T76">
        <v>1501.3362</v>
      </c>
      <c r="U76">
        <v>2</v>
      </c>
      <c r="V76">
        <v>825</v>
      </c>
      <c r="W76">
        <v>0.27</v>
      </c>
      <c r="X76" t="s">
        <v>4674</v>
      </c>
      <c r="Y76" t="s">
        <v>4676</v>
      </c>
      <c r="Z76" t="s">
        <v>1926</v>
      </c>
      <c r="AA76" t="s">
        <v>1907</v>
      </c>
      <c r="AB76" t="s">
        <v>6735</v>
      </c>
    </row>
    <row r="77" spans="1:28" x14ac:dyDescent="0.25">
      <c r="A77" t="s">
        <v>6339</v>
      </c>
      <c r="B77" s="2">
        <v>45553</v>
      </c>
      <c r="C77" t="s">
        <v>4096</v>
      </c>
      <c r="D77" t="s">
        <v>422</v>
      </c>
      <c r="E77">
        <v>44</v>
      </c>
      <c r="F77" t="s">
        <v>16</v>
      </c>
      <c r="G77" t="s">
        <v>4097</v>
      </c>
      <c r="H77" t="s">
        <v>54</v>
      </c>
      <c r="I77" t="s">
        <v>13</v>
      </c>
      <c r="J77" t="s">
        <v>19</v>
      </c>
      <c r="K77" t="s">
        <v>4621</v>
      </c>
      <c r="L77" t="s">
        <v>4622</v>
      </c>
      <c r="M77" t="s">
        <v>1562</v>
      </c>
      <c r="N77" t="s">
        <v>1574</v>
      </c>
      <c r="O77" t="s">
        <v>1792</v>
      </c>
      <c r="P77">
        <v>218</v>
      </c>
      <c r="Q77">
        <v>224</v>
      </c>
      <c r="R77" t="s">
        <v>4700</v>
      </c>
      <c r="S77" t="s">
        <v>4709</v>
      </c>
      <c r="T77">
        <v>654.36220000000003</v>
      </c>
      <c r="U77">
        <v>1</v>
      </c>
      <c r="V77">
        <v>696</v>
      </c>
      <c r="W77">
        <v>0.17</v>
      </c>
      <c r="X77" t="s">
        <v>4687</v>
      </c>
      <c r="Y77" t="s">
        <v>1940</v>
      </c>
      <c r="Z77" t="s">
        <v>1941</v>
      </c>
      <c r="AA77" t="s">
        <v>1891</v>
      </c>
      <c r="AB77" t="s">
        <v>6735</v>
      </c>
    </row>
    <row r="78" spans="1:28" x14ac:dyDescent="0.25">
      <c r="A78" t="s">
        <v>6332</v>
      </c>
      <c r="B78" s="2">
        <v>45382</v>
      </c>
      <c r="C78" t="s">
        <v>4161</v>
      </c>
      <c r="D78" t="s">
        <v>610</v>
      </c>
      <c r="E78">
        <v>23</v>
      </c>
      <c r="F78" t="s">
        <v>16</v>
      </c>
      <c r="G78" t="s">
        <v>611</v>
      </c>
      <c r="H78" t="s">
        <v>99</v>
      </c>
      <c r="I78" t="s">
        <v>13</v>
      </c>
      <c r="J78" t="s">
        <v>33</v>
      </c>
      <c r="K78" t="s">
        <v>4496</v>
      </c>
      <c r="L78" t="s">
        <v>4497</v>
      </c>
      <c r="M78" t="s">
        <v>1562</v>
      </c>
      <c r="N78" t="s">
        <v>1563</v>
      </c>
      <c r="O78" t="s">
        <v>1564</v>
      </c>
      <c r="P78">
        <v>343</v>
      </c>
      <c r="Q78">
        <v>181</v>
      </c>
      <c r="R78" t="s">
        <v>4698</v>
      </c>
      <c r="S78" t="s">
        <v>4706</v>
      </c>
      <c r="T78">
        <v>768.46379999999999</v>
      </c>
      <c r="U78">
        <v>2</v>
      </c>
      <c r="V78">
        <v>463</v>
      </c>
      <c r="W78">
        <v>0.28000000000000003</v>
      </c>
      <c r="X78" t="s">
        <v>4677</v>
      </c>
      <c r="Y78" t="s">
        <v>4699</v>
      </c>
      <c r="Z78" t="s">
        <v>1938</v>
      </c>
      <c r="AA78" t="s">
        <v>1891</v>
      </c>
      <c r="AB78" t="s">
        <v>6734</v>
      </c>
    </row>
    <row r="79" spans="1:28" x14ac:dyDescent="0.25">
      <c r="A79" t="s">
        <v>6317</v>
      </c>
      <c r="B79" s="2">
        <v>45619</v>
      </c>
      <c r="C79" t="s">
        <v>4290</v>
      </c>
      <c r="D79" t="s">
        <v>975</v>
      </c>
      <c r="E79">
        <v>64</v>
      </c>
      <c r="F79" t="s">
        <v>10</v>
      </c>
      <c r="G79" t="s">
        <v>976</v>
      </c>
      <c r="H79" t="s">
        <v>77</v>
      </c>
      <c r="I79" t="s">
        <v>13</v>
      </c>
      <c r="J79" t="s">
        <v>19</v>
      </c>
      <c r="K79" t="s">
        <v>4590</v>
      </c>
      <c r="L79" t="s">
        <v>4591</v>
      </c>
      <c r="M79" t="s">
        <v>1562</v>
      </c>
      <c r="N79" t="s">
        <v>1574</v>
      </c>
      <c r="O79" t="s">
        <v>4592</v>
      </c>
      <c r="P79">
        <v>387</v>
      </c>
      <c r="Q79">
        <v>125</v>
      </c>
      <c r="R79" t="s">
        <v>4678</v>
      </c>
      <c r="S79" t="s">
        <v>4709</v>
      </c>
      <c r="T79">
        <v>1423.7184</v>
      </c>
      <c r="U79">
        <v>4</v>
      </c>
      <c r="V79">
        <v>456</v>
      </c>
      <c r="W79">
        <v>0.15</v>
      </c>
      <c r="X79" t="s">
        <v>4679</v>
      </c>
      <c r="Y79" t="s">
        <v>1949</v>
      </c>
      <c r="Z79" t="s">
        <v>1899</v>
      </c>
      <c r="AA79" t="s">
        <v>1900</v>
      </c>
      <c r="AB79" t="s">
        <v>6735</v>
      </c>
    </row>
    <row r="80" spans="1:28" x14ac:dyDescent="0.25">
      <c r="A80" t="s">
        <v>6316</v>
      </c>
      <c r="B80" s="2">
        <v>45320</v>
      </c>
      <c r="C80" t="s">
        <v>4176</v>
      </c>
      <c r="D80" t="s">
        <v>655</v>
      </c>
      <c r="E80">
        <v>45</v>
      </c>
      <c r="F80" t="s">
        <v>16</v>
      </c>
      <c r="G80" t="s">
        <v>211</v>
      </c>
      <c r="H80" t="s">
        <v>205</v>
      </c>
      <c r="I80" t="s">
        <v>13</v>
      </c>
      <c r="J80" t="s">
        <v>19</v>
      </c>
      <c r="K80" t="s">
        <v>4621</v>
      </c>
      <c r="L80" t="s">
        <v>4622</v>
      </c>
      <c r="M80" t="s">
        <v>1562</v>
      </c>
      <c r="N80" t="s">
        <v>1574</v>
      </c>
      <c r="O80" t="s">
        <v>1792</v>
      </c>
      <c r="P80">
        <v>218</v>
      </c>
      <c r="Q80">
        <v>224</v>
      </c>
      <c r="R80" t="s">
        <v>4692</v>
      </c>
      <c r="S80" t="s">
        <v>1959</v>
      </c>
      <c r="T80">
        <v>1523.0640000000001</v>
      </c>
      <c r="U80">
        <v>2</v>
      </c>
      <c r="V80">
        <v>896</v>
      </c>
      <c r="W80">
        <v>0.28999999999999998</v>
      </c>
      <c r="X80" t="s">
        <v>4679</v>
      </c>
      <c r="Y80" t="s">
        <v>1928</v>
      </c>
      <c r="Z80" t="s">
        <v>399</v>
      </c>
      <c r="AA80" t="s">
        <v>1907</v>
      </c>
      <c r="AB80" t="s">
        <v>6735</v>
      </c>
    </row>
    <row r="81" spans="1:28" x14ac:dyDescent="0.25">
      <c r="A81" t="s">
        <v>6295</v>
      </c>
      <c r="B81" s="2">
        <v>45235</v>
      </c>
      <c r="C81" t="s">
        <v>4006</v>
      </c>
      <c r="D81" t="s">
        <v>142</v>
      </c>
      <c r="E81">
        <v>27</v>
      </c>
      <c r="F81" t="s">
        <v>16</v>
      </c>
      <c r="G81" t="s">
        <v>143</v>
      </c>
      <c r="H81" t="s">
        <v>144</v>
      </c>
      <c r="I81" t="s">
        <v>13</v>
      </c>
      <c r="J81" t="s">
        <v>19</v>
      </c>
      <c r="K81" t="s">
        <v>4558</v>
      </c>
      <c r="L81" t="s">
        <v>4559</v>
      </c>
      <c r="M81" t="s">
        <v>1562</v>
      </c>
      <c r="N81" t="s">
        <v>1563</v>
      </c>
      <c r="O81" t="s">
        <v>1688</v>
      </c>
      <c r="P81">
        <v>223</v>
      </c>
      <c r="Q81">
        <v>154</v>
      </c>
      <c r="R81" t="s">
        <v>4681</v>
      </c>
      <c r="S81" t="s">
        <v>1959</v>
      </c>
      <c r="T81">
        <v>1801.4190000000001</v>
      </c>
      <c r="U81">
        <v>3</v>
      </c>
      <c r="V81">
        <v>811</v>
      </c>
      <c r="W81">
        <v>7.0000000000000007E-2</v>
      </c>
      <c r="X81" t="s">
        <v>4679</v>
      </c>
      <c r="Y81" t="s">
        <v>1949</v>
      </c>
      <c r="Z81" t="s">
        <v>1906</v>
      </c>
      <c r="AA81" t="s">
        <v>1907</v>
      </c>
      <c r="AB81" t="s">
        <v>6734</v>
      </c>
    </row>
    <row r="82" spans="1:28" x14ac:dyDescent="0.25">
      <c r="A82" t="s">
        <v>6287</v>
      </c>
      <c r="B82" s="2">
        <v>45268</v>
      </c>
      <c r="C82" t="s">
        <v>4292</v>
      </c>
      <c r="D82" t="s">
        <v>981</v>
      </c>
      <c r="E82">
        <v>56</v>
      </c>
      <c r="F82" t="s">
        <v>16</v>
      </c>
      <c r="G82" t="s">
        <v>982</v>
      </c>
      <c r="H82" t="s">
        <v>23</v>
      </c>
      <c r="I82" t="s">
        <v>13</v>
      </c>
      <c r="J82" t="s">
        <v>28</v>
      </c>
      <c r="K82" t="s">
        <v>4576</v>
      </c>
      <c r="L82" t="s">
        <v>4577</v>
      </c>
      <c r="M82" t="s">
        <v>1562</v>
      </c>
      <c r="N82" t="s">
        <v>1567</v>
      </c>
      <c r="O82" t="s">
        <v>4578</v>
      </c>
      <c r="P82">
        <v>167</v>
      </c>
      <c r="Q82">
        <v>296</v>
      </c>
      <c r="R82" t="s">
        <v>4690</v>
      </c>
      <c r="S82" t="s">
        <v>4706</v>
      </c>
      <c r="T82">
        <v>167.76</v>
      </c>
      <c r="U82">
        <v>1</v>
      </c>
      <c r="V82">
        <v>210</v>
      </c>
      <c r="W82">
        <v>0.11</v>
      </c>
      <c r="X82" t="s">
        <v>4674</v>
      </c>
      <c r="Y82" t="s">
        <v>4676</v>
      </c>
      <c r="Z82" t="s">
        <v>1926</v>
      </c>
      <c r="AA82" t="s">
        <v>1907</v>
      </c>
      <c r="AB82" t="s">
        <v>6735</v>
      </c>
    </row>
    <row r="83" spans="1:28" x14ac:dyDescent="0.25">
      <c r="A83" t="s">
        <v>6286</v>
      </c>
      <c r="B83" s="2">
        <v>45921</v>
      </c>
      <c r="C83" t="s">
        <v>4074</v>
      </c>
      <c r="D83" t="s">
        <v>355</v>
      </c>
      <c r="E83">
        <v>24</v>
      </c>
      <c r="F83" t="s">
        <v>10</v>
      </c>
      <c r="G83" t="s">
        <v>356</v>
      </c>
      <c r="H83" t="s">
        <v>167</v>
      </c>
      <c r="I83" t="s">
        <v>13</v>
      </c>
      <c r="J83" t="s">
        <v>50</v>
      </c>
      <c r="K83" t="s">
        <v>4600</v>
      </c>
      <c r="L83" t="s">
        <v>1757</v>
      </c>
      <c r="M83" t="s">
        <v>1562</v>
      </c>
      <c r="N83" t="s">
        <v>1578</v>
      </c>
      <c r="O83" t="s">
        <v>1758</v>
      </c>
      <c r="P83">
        <v>114</v>
      </c>
      <c r="Q83">
        <v>485</v>
      </c>
      <c r="R83" t="s">
        <v>4693</v>
      </c>
      <c r="S83" t="s">
        <v>4706</v>
      </c>
      <c r="T83">
        <v>863.60260000000005</v>
      </c>
      <c r="U83">
        <v>2</v>
      </c>
      <c r="V83">
        <v>485</v>
      </c>
      <c r="W83">
        <v>0.02</v>
      </c>
      <c r="X83" t="s">
        <v>4677</v>
      </c>
      <c r="Y83" t="s">
        <v>4694</v>
      </c>
      <c r="Z83" t="s">
        <v>1931</v>
      </c>
      <c r="AA83" t="s">
        <v>1907</v>
      </c>
      <c r="AB83" t="s">
        <v>6734</v>
      </c>
    </row>
    <row r="84" spans="1:28" x14ac:dyDescent="0.25">
      <c r="A84" t="s">
        <v>6284</v>
      </c>
      <c r="B84" s="2">
        <v>45572</v>
      </c>
      <c r="C84" t="s">
        <v>4080</v>
      </c>
      <c r="D84" t="s">
        <v>374</v>
      </c>
      <c r="E84">
        <v>64</v>
      </c>
      <c r="F84" t="s">
        <v>10</v>
      </c>
      <c r="G84" t="s">
        <v>375</v>
      </c>
      <c r="H84" t="s">
        <v>84</v>
      </c>
      <c r="I84" t="s">
        <v>13</v>
      </c>
      <c r="J84" t="s">
        <v>33</v>
      </c>
      <c r="K84" t="s">
        <v>4576</v>
      </c>
      <c r="L84" t="s">
        <v>4577</v>
      </c>
      <c r="M84" t="s">
        <v>1562</v>
      </c>
      <c r="N84" t="s">
        <v>1567</v>
      </c>
      <c r="O84" t="s">
        <v>4578</v>
      </c>
      <c r="P84">
        <v>167</v>
      </c>
      <c r="Q84">
        <v>296</v>
      </c>
      <c r="R84" t="s">
        <v>4675</v>
      </c>
      <c r="S84" t="s">
        <v>1959</v>
      </c>
      <c r="T84">
        <v>324.02999999999997</v>
      </c>
      <c r="U84">
        <v>2</v>
      </c>
      <c r="V84">
        <v>216</v>
      </c>
      <c r="W84">
        <v>0.12</v>
      </c>
      <c r="X84" t="s">
        <v>4677</v>
      </c>
      <c r="Y84" t="s">
        <v>4676</v>
      </c>
      <c r="Z84" t="s">
        <v>1895</v>
      </c>
      <c r="AA84" t="s">
        <v>1891</v>
      </c>
      <c r="AB84" t="s">
        <v>6735</v>
      </c>
    </row>
    <row r="85" spans="1:28" x14ac:dyDescent="0.25">
      <c r="A85" t="s">
        <v>6279</v>
      </c>
      <c r="B85" s="2">
        <v>45612</v>
      </c>
      <c r="C85" t="s">
        <v>4425</v>
      </c>
      <c r="D85" t="s">
        <v>1356</v>
      </c>
      <c r="E85">
        <v>51</v>
      </c>
      <c r="F85" t="s">
        <v>16</v>
      </c>
      <c r="G85" t="s">
        <v>1357</v>
      </c>
      <c r="H85" t="s">
        <v>61</v>
      </c>
      <c r="I85" t="s">
        <v>13</v>
      </c>
      <c r="J85" t="s">
        <v>33</v>
      </c>
      <c r="K85" t="s">
        <v>4655</v>
      </c>
      <c r="L85" t="s">
        <v>4656</v>
      </c>
      <c r="M85" t="s">
        <v>1562</v>
      </c>
      <c r="N85" t="s">
        <v>1691</v>
      </c>
      <c r="O85" t="s">
        <v>1858</v>
      </c>
      <c r="P85">
        <v>438</v>
      </c>
      <c r="Q85">
        <v>496</v>
      </c>
      <c r="R85" t="s">
        <v>4688</v>
      </c>
      <c r="S85" t="s">
        <v>4706</v>
      </c>
      <c r="T85">
        <v>1758.2940000000001</v>
      </c>
      <c r="U85">
        <v>2</v>
      </c>
      <c r="V85">
        <v>977</v>
      </c>
      <c r="W85">
        <v>0.11</v>
      </c>
      <c r="X85" t="s">
        <v>4679</v>
      </c>
      <c r="Y85" t="s">
        <v>1949</v>
      </c>
      <c r="Z85" t="s">
        <v>1923</v>
      </c>
      <c r="AA85" t="s">
        <v>1891</v>
      </c>
      <c r="AB85" t="s">
        <v>6735</v>
      </c>
    </row>
    <row r="86" spans="1:28" x14ac:dyDescent="0.25">
      <c r="A86" t="s">
        <v>4788</v>
      </c>
      <c r="B86" s="2">
        <v>45518</v>
      </c>
      <c r="C86" t="s">
        <v>4367</v>
      </c>
      <c r="D86" t="s">
        <v>1194</v>
      </c>
      <c r="E86">
        <v>44</v>
      </c>
      <c r="F86" t="s">
        <v>16</v>
      </c>
      <c r="G86" t="s">
        <v>1195</v>
      </c>
      <c r="H86" t="s">
        <v>95</v>
      </c>
      <c r="I86" t="s">
        <v>13</v>
      </c>
      <c r="J86" t="s">
        <v>28</v>
      </c>
      <c r="K86" t="s">
        <v>4655</v>
      </c>
      <c r="L86" t="s">
        <v>4656</v>
      </c>
      <c r="M86" t="s">
        <v>1562</v>
      </c>
      <c r="N86" t="s">
        <v>1691</v>
      </c>
      <c r="O86" t="s">
        <v>1858</v>
      </c>
      <c r="P86">
        <v>438</v>
      </c>
      <c r="Q86">
        <v>496</v>
      </c>
      <c r="R86" t="s">
        <v>4701</v>
      </c>
      <c r="S86" t="s">
        <v>4706</v>
      </c>
      <c r="T86">
        <v>1010.2344000000001</v>
      </c>
      <c r="U86">
        <v>2</v>
      </c>
      <c r="V86">
        <v>601</v>
      </c>
      <c r="W86">
        <v>0.25</v>
      </c>
      <c r="X86" t="s">
        <v>4677</v>
      </c>
      <c r="Y86" t="s">
        <v>1943</v>
      </c>
      <c r="Z86" t="s">
        <v>1944</v>
      </c>
      <c r="AA86" t="s">
        <v>1891</v>
      </c>
      <c r="AB86" t="s">
        <v>6735</v>
      </c>
    </row>
    <row r="87" spans="1:28" x14ac:dyDescent="0.25">
      <c r="A87" t="s">
        <v>6277</v>
      </c>
      <c r="B87" s="2">
        <v>45325</v>
      </c>
      <c r="C87" t="s">
        <v>4226</v>
      </c>
      <c r="D87" t="s">
        <v>797</v>
      </c>
      <c r="E87">
        <v>57</v>
      </c>
      <c r="F87" t="s">
        <v>16</v>
      </c>
      <c r="G87" t="s">
        <v>798</v>
      </c>
      <c r="H87" t="s">
        <v>160</v>
      </c>
      <c r="I87" t="s">
        <v>13</v>
      </c>
      <c r="J87" t="s">
        <v>19</v>
      </c>
      <c r="K87" t="s">
        <v>4500</v>
      </c>
      <c r="L87" t="s">
        <v>4501</v>
      </c>
      <c r="M87" t="s">
        <v>1562</v>
      </c>
      <c r="N87" t="s">
        <v>1567</v>
      </c>
      <c r="O87" t="s">
        <v>1571</v>
      </c>
      <c r="P87">
        <v>365</v>
      </c>
      <c r="Q87">
        <v>452</v>
      </c>
      <c r="R87" t="s">
        <v>4695</v>
      </c>
      <c r="S87" t="s">
        <v>4709</v>
      </c>
      <c r="T87">
        <v>2733.2267999999999</v>
      </c>
      <c r="U87">
        <v>4</v>
      </c>
      <c r="V87">
        <v>785</v>
      </c>
      <c r="W87">
        <v>0.26</v>
      </c>
      <c r="X87" t="s">
        <v>4674</v>
      </c>
      <c r="Y87" t="s">
        <v>4696</v>
      </c>
      <c r="Z87" t="s">
        <v>133</v>
      </c>
      <c r="AA87" t="s">
        <v>1891</v>
      </c>
      <c r="AB87" t="s">
        <v>6735</v>
      </c>
    </row>
    <row r="88" spans="1:28" x14ac:dyDescent="0.25">
      <c r="A88" t="s">
        <v>4790</v>
      </c>
      <c r="B88" s="2">
        <v>45268</v>
      </c>
      <c r="C88" t="s">
        <v>4415</v>
      </c>
      <c r="D88" t="s">
        <v>1326</v>
      </c>
      <c r="E88">
        <v>35</v>
      </c>
      <c r="F88" t="s">
        <v>10</v>
      </c>
      <c r="G88" t="s">
        <v>1327</v>
      </c>
      <c r="H88" t="s">
        <v>65</v>
      </c>
      <c r="I88" t="s">
        <v>13</v>
      </c>
      <c r="J88" t="s">
        <v>33</v>
      </c>
      <c r="K88" t="s">
        <v>4576</v>
      </c>
      <c r="L88" t="s">
        <v>4577</v>
      </c>
      <c r="M88" t="s">
        <v>1562</v>
      </c>
      <c r="N88" t="s">
        <v>1567</v>
      </c>
      <c r="O88" t="s">
        <v>4578</v>
      </c>
      <c r="P88">
        <v>167</v>
      </c>
      <c r="Q88">
        <v>296</v>
      </c>
      <c r="R88" t="s">
        <v>4701</v>
      </c>
      <c r="S88" t="s">
        <v>4709</v>
      </c>
      <c r="T88">
        <v>1108.315113043479</v>
      </c>
      <c r="U88">
        <v>1</v>
      </c>
      <c r="V88">
        <v>774</v>
      </c>
      <c r="W88">
        <v>0.03</v>
      </c>
      <c r="X88" t="s">
        <v>4677</v>
      </c>
      <c r="Y88" t="s">
        <v>1943</v>
      </c>
      <c r="Z88" t="s">
        <v>1944</v>
      </c>
      <c r="AA88" t="s">
        <v>1891</v>
      </c>
      <c r="AB88" t="s">
        <v>6735</v>
      </c>
    </row>
    <row r="89" spans="1:28" x14ac:dyDescent="0.25">
      <c r="A89" t="s">
        <v>6273</v>
      </c>
      <c r="B89" s="2">
        <v>45374</v>
      </c>
      <c r="C89" t="s">
        <v>4192</v>
      </c>
      <c r="D89" t="s">
        <v>702</v>
      </c>
      <c r="E89">
        <v>42</v>
      </c>
      <c r="F89" t="s">
        <v>16</v>
      </c>
      <c r="G89" t="s">
        <v>703</v>
      </c>
      <c r="H89" t="s">
        <v>18</v>
      </c>
      <c r="I89" t="s">
        <v>13</v>
      </c>
      <c r="J89" t="s">
        <v>19</v>
      </c>
      <c r="K89" t="s">
        <v>4496</v>
      </c>
      <c r="L89" t="s">
        <v>4497</v>
      </c>
      <c r="M89" t="s">
        <v>1562</v>
      </c>
      <c r="N89" t="s">
        <v>1563</v>
      </c>
      <c r="O89" t="s">
        <v>1564</v>
      </c>
      <c r="P89">
        <v>343</v>
      </c>
      <c r="Q89">
        <v>181</v>
      </c>
      <c r="R89" t="s">
        <v>4680</v>
      </c>
      <c r="S89" t="s">
        <v>4706</v>
      </c>
      <c r="T89">
        <v>77.293199999999999</v>
      </c>
      <c r="U89">
        <v>1</v>
      </c>
      <c r="V89">
        <v>94</v>
      </c>
      <c r="W89">
        <v>0.1</v>
      </c>
      <c r="X89" t="s">
        <v>4677</v>
      </c>
      <c r="Y89" t="s">
        <v>1949</v>
      </c>
      <c r="Z89" t="s">
        <v>1903</v>
      </c>
      <c r="AA89" t="s">
        <v>1900</v>
      </c>
      <c r="AB89" t="s">
        <v>6735</v>
      </c>
    </row>
    <row r="90" spans="1:28" x14ac:dyDescent="0.25">
      <c r="A90" t="s">
        <v>6264</v>
      </c>
      <c r="B90" s="2">
        <v>45934</v>
      </c>
      <c r="C90" t="s">
        <v>3991</v>
      </c>
      <c r="D90" t="s">
        <v>97</v>
      </c>
      <c r="E90">
        <v>36</v>
      </c>
      <c r="F90" t="s">
        <v>16</v>
      </c>
      <c r="G90" t="s">
        <v>98</v>
      </c>
      <c r="H90" t="s">
        <v>99</v>
      </c>
      <c r="I90" t="s">
        <v>13</v>
      </c>
      <c r="J90" t="s">
        <v>50</v>
      </c>
      <c r="K90" t="s">
        <v>4576</v>
      </c>
      <c r="L90" t="s">
        <v>4577</v>
      </c>
      <c r="M90" t="s">
        <v>1562</v>
      </c>
      <c r="N90" t="s">
        <v>1567</v>
      </c>
      <c r="O90" t="s">
        <v>4578</v>
      </c>
      <c r="P90">
        <v>167</v>
      </c>
      <c r="Q90">
        <v>296</v>
      </c>
      <c r="R90" t="s">
        <v>4673</v>
      </c>
      <c r="S90" t="s">
        <v>4709</v>
      </c>
      <c r="T90">
        <v>287.39620000000002</v>
      </c>
      <c r="U90">
        <v>2</v>
      </c>
      <c r="V90">
        <v>158</v>
      </c>
      <c r="W90">
        <v>0.28000000000000003</v>
      </c>
      <c r="X90" t="s">
        <v>4674</v>
      </c>
      <c r="Y90" t="s">
        <v>1888</v>
      </c>
      <c r="Z90" t="s">
        <v>1890</v>
      </c>
      <c r="AA90" t="s">
        <v>1891</v>
      </c>
      <c r="AB90" t="s">
        <v>6735</v>
      </c>
    </row>
    <row r="91" spans="1:28" x14ac:dyDescent="0.25">
      <c r="A91" t="s">
        <v>4793</v>
      </c>
      <c r="B91" s="2">
        <v>45755</v>
      </c>
      <c r="C91" t="s">
        <v>4313</v>
      </c>
      <c r="D91" t="s">
        <v>1041</v>
      </c>
      <c r="E91">
        <v>62</v>
      </c>
      <c r="F91" t="s">
        <v>16</v>
      </c>
      <c r="G91" t="s">
        <v>1042</v>
      </c>
      <c r="H91" t="s">
        <v>61</v>
      </c>
      <c r="I91" t="s">
        <v>13</v>
      </c>
      <c r="J91" t="s">
        <v>28</v>
      </c>
      <c r="K91" t="s">
        <v>4496</v>
      </c>
      <c r="L91" t="s">
        <v>4497</v>
      </c>
      <c r="M91" t="s">
        <v>1562</v>
      </c>
      <c r="N91" t="s">
        <v>1563</v>
      </c>
      <c r="O91" t="s">
        <v>1564</v>
      </c>
      <c r="P91">
        <v>343</v>
      </c>
      <c r="Q91">
        <v>181</v>
      </c>
      <c r="R91" t="s">
        <v>4690</v>
      </c>
      <c r="S91" t="s">
        <v>1959</v>
      </c>
      <c r="T91">
        <v>2777.4432000000002</v>
      </c>
      <c r="U91">
        <v>3</v>
      </c>
      <c r="V91">
        <v>964</v>
      </c>
      <c r="W91">
        <v>0.28000000000000003</v>
      </c>
      <c r="X91" t="s">
        <v>4674</v>
      </c>
      <c r="Y91" t="s">
        <v>4676</v>
      </c>
      <c r="Z91" t="s">
        <v>1926</v>
      </c>
      <c r="AA91" t="s">
        <v>1907</v>
      </c>
      <c r="AB91" t="s">
        <v>6735</v>
      </c>
    </row>
    <row r="92" spans="1:28" x14ac:dyDescent="0.25">
      <c r="A92" t="s">
        <v>6263</v>
      </c>
      <c r="B92" s="2">
        <v>45524</v>
      </c>
      <c r="C92" t="s">
        <v>4297</v>
      </c>
      <c r="D92" t="s">
        <v>996</v>
      </c>
      <c r="E92">
        <v>47</v>
      </c>
      <c r="F92" t="s">
        <v>16</v>
      </c>
      <c r="G92" t="s">
        <v>997</v>
      </c>
      <c r="H92" t="s">
        <v>95</v>
      </c>
      <c r="I92" t="s">
        <v>13</v>
      </c>
      <c r="J92" t="s">
        <v>33</v>
      </c>
      <c r="K92" t="s">
        <v>4560</v>
      </c>
      <c r="L92" t="s">
        <v>4561</v>
      </c>
      <c r="M92" t="s">
        <v>1562</v>
      </c>
      <c r="N92" t="s">
        <v>1691</v>
      </c>
      <c r="O92" t="s">
        <v>1692</v>
      </c>
      <c r="P92">
        <v>353</v>
      </c>
      <c r="Q92">
        <v>214</v>
      </c>
      <c r="R92" t="s">
        <v>4693</v>
      </c>
      <c r="S92" t="s">
        <v>1959</v>
      </c>
      <c r="T92">
        <v>958.95360000000005</v>
      </c>
      <c r="U92">
        <v>4</v>
      </c>
      <c r="V92">
        <v>333</v>
      </c>
      <c r="W92">
        <v>0.01</v>
      </c>
      <c r="X92" t="s">
        <v>4677</v>
      </c>
      <c r="Y92" t="s">
        <v>4694</v>
      </c>
      <c r="Z92" t="s">
        <v>1931</v>
      </c>
      <c r="AA92" t="s">
        <v>1907</v>
      </c>
      <c r="AB92" t="s">
        <v>6735</v>
      </c>
    </row>
    <row r="93" spans="1:28" x14ac:dyDescent="0.25">
      <c r="A93" t="s">
        <v>6262</v>
      </c>
      <c r="B93" s="2">
        <v>45606</v>
      </c>
      <c r="C93" t="s">
        <v>4486</v>
      </c>
      <c r="D93" t="s">
        <v>1529</v>
      </c>
      <c r="E93">
        <v>28</v>
      </c>
      <c r="F93" t="s">
        <v>10</v>
      </c>
      <c r="G93" t="s">
        <v>87</v>
      </c>
      <c r="H93" t="s">
        <v>23</v>
      </c>
      <c r="I93" t="s">
        <v>13</v>
      </c>
      <c r="J93" t="s">
        <v>33</v>
      </c>
      <c r="K93" t="s">
        <v>4558</v>
      </c>
      <c r="L93" t="s">
        <v>4559</v>
      </c>
      <c r="M93" t="s">
        <v>1562</v>
      </c>
      <c r="N93" t="s">
        <v>1563</v>
      </c>
      <c r="O93" t="s">
        <v>1688</v>
      </c>
      <c r="P93">
        <v>223</v>
      </c>
      <c r="Q93">
        <v>154</v>
      </c>
      <c r="R93" t="s">
        <v>4673</v>
      </c>
      <c r="S93" t="s">
        <v>4709</v>
      </c>
      <c r="T93">
        <v>878.50620000000004</v>
      </c>
      <c r="U93">
        <v>1</v>
      </c>
      <c r="V93">
        <v>887</v>
      </c>
      <c r="W93">
        <v>0.15</v>
      </c>
      <c r="X93" t="s">
        <v>4674</v>
      </c>
      <c r="Y93" t="s">
        <v>1888</v>
      </c>
      <c r="Z93" t="s">
        <v>1890</v>
      </c>
      <c r="AA93" t="s">
        <v>1891</v>
      </c>
      <c r="AB93" t="s">
        <v>6734</v>
      </c>
    </row>
    <row r="94" spans="1:28" x14ac:dyDescent="0.25">
      <c r="A94" t="s">
        <v>6260</v>
      </c>
      <c r="B94" s="2">
        <v>45338</v>
      </c>
      <c r="C94" t="s">
        <v>4240</v>
      </c>
      <c r="D94" t="s">
        <v>836</v>
      </c>
      <c r="E94">
        <v>24</v>
      </c>
      <c r="F94" t="s">
        <v>16</v>
      </c>
      <c r="G94" t="s">
        <v>837</v>
      </c>
      <c r="H94" t="s">
        <v>363</v>
      </c>
      <c r="I94" t="s">
        <v>13</v>
      </c>
      <c r="J94" t="s">
        <v>19</v>
      </c>
      <c r="K94" t="s">
        <v>4541</v>
      </c>
      <c r="L94" t="s">
        <v>4542</v>
      </c>
      <c r="M94" t="s">
        <v>1562</v>
      </c>
      <c r="N94" t="s">
        <v>1578</v>
      </c>
      <c r="O94" t="s">
        <v>4543</v>
      </c>
      <c r="P94">
        <v>174</v>
      </c>
      <c r="Q94">
        <v>268</v>
      </c>
      <c r="R94" t="s">
        <v>4695</v>
      </c>
      <c r="S94" t="s">
        <v>4706</v>
      </c>
      <c r="T94">
        <v>706.77880000000005</v>
      </c>
      <c r="U94">
        <v>2</v>
      </c>
      <c r="V94">
        <v>388</v>
      </c>
      <c r="W94">
        <v>0.16</v>
      </c>
      <c r="X94" t="s">
        <v>4674</v>
      </c>
      <c r="Y94" t="s">
        <v>4696</v>
      </c>
      <c r="Z94" t="s">
        <v>133</v>
      </c>
      <c r="AA94" t="s">
        <v>1891</v>
      </c>
      <c r="AB94" t="s">
        <v>6734</v>
      </c>
    </row>
    <row r="95" spans="1:28" x14ac:dyDescent="0.25">
      <c r="A95" t="s">
        <v>6259</v>
      </c>
      <c r="B95" s="2">
        <v>45724</v>
      </c>
      <c r="C95" t="s">
        <v>4368</v>
      </c>
      <c r="D95" t="s">
        <v>1197</v>
      </c>
      <c r="E95">
        <v>34</v>
      </c>
      <c r="F95" t="s">
        <v>16</v>
      </c>
      <c r="G95" t="s">
        <v>1198</v>
      </c>
      <c r="H95" t="s">
        <v>271</v>
      </c>
      <c r="I95" t="s">
        <v>13</v>
      </c>
      <c r="J95" t="s">
        <v>50</v>
      </c>
      <c r="K95" t="s">
        <v>4530</v>
      </c>
      <c r="L95" t="s">
        <v>4531</v>
      </c>
      <c r="M95" t="s">
        <v>1562</v>
      </c>
      <c r="N95" t="s">
        <v>1574</v>
      </c>
      <c r="O95" t="s">
        <v>1630</v>
      </c>
      <c r="P95">
        <v>317</v>
      </c>
      <c r="Q95">
        <v>343</v>
      </c>
      <c r="R95" t="s">
        <v>4697</v>
      </c>
      <c r="S95" t="s">
        <v>4706</v>
      </c>
      <c r="T95">
        <v>1065.4896000000001</v>
      </c>
      <c r="U95">
        <v>4</v>
      </c>
      <c r="V95">
        <v>317</v>
      </c>
      <c r="W95">
        <v>0.28999999999999998</v>
      </c>
      <c r="X95" t="s">
        <v>4679</v>
      </c>
      <c r="Y95" t="s">
        <v>1935</v>
      </c>
      <c r="Z95" t="s">
        <v>211</v>
      </c>
      <c r="AA95" t="s">
        <v>1900</v>
      </c>
      <c r="AB95" t="s">
        <v>6735</v>
      </c>
    </row>
    <row r="96" spans="1:28" x14ac:dyDescent="0.25">
      <c r="A96" t="s">
        <v>6251</v>
      </c>
      <c r="B96" s="2">
        <v>45926</v>
      </c>
      <c r="C96" t="s">
        <v>4186</v>
      </c>
      <c r="D96" t="s">
        <v>684</v>
      </c>
      <c r="E96">
        <v>28</v>
      </c>
      <c r="F96" t="s">
        <v>16</v>
      </c>
      <c r="G96" t="s">
        <v>685</v>
      </c>
      <c r="H96" t="s">
        <v>91</v>
      </c>
      <c r="I96" t="s">
        <v>13</v>
      </c>
      <c r="J96" t="s">
        <v>28</v>
      </c>
      <c r="K96" t="s">
        <v>4664</v>
      </c>
      <c r="L96" t="s">
        <v>4665</v>
      </c>
      <c r="M96" t="s">
        <v>1562</v>
      </c>
      <c r="N96" t="s">
        <v>1567</v>
      </c>
      <c r="O96" t="s">
        <v>4666</v>
      </c>
      <c r="P96">
        <v>358</v>
      </c>
      <c r="Q96">
        <v>143</v>
      </c>
      <c r="R96" t="s">
        <v>4680</v>
      </c>
      <c r="S96" t="s">
        <v>4709</v>
      </c>
      <c r="T96">
        <v>980.35440000000006</v>
      </c>
      <c r="U96">
        <v>2</v>
      </c>
      <c r="V96">
        <v>645</v>
      </c>
      <c r="W96">
        <v>0.19</v>
      </c>
      <c r="X96" t="s">
        <v>4677</v>
      </c>
      <c r="Y96" t="s">
        <v>1949</v>
      </c>
      <c r="Z96" t="s">
        <v>1903</v>
      </c>
      <c r="AA96" t="s">
        <v>1900</v>
      </c>
      <c r="AB96" t="s">
        <v>6734</v>
      </c>
    </row>
    <row r="97" spans="1:28" x14ac:dyDescent="0.25">
      <c r="A97" t="s">
        <v>6249</v>
      </c>
      <c r="B97" s="2">
        <v>45326</v>
      </c>
      <c r="C97" t="s">
        <v>4343</v>
      </c>
      <c r="D97" t="s">
        <v>1125</v>
      </c>
      <c r="E97">
        <v>20</v>
      </c>
      <c r="F97" t="s">
        <v>10</v>
      </c>
      <c r="G97" t="s">
        <v>1126</v>
      </c>
      <c r="H97" t="s">
        <v>77</v>
      </c>
      <c r="I97" t="s">
        <v>13</v>
      </c>
      <c r="J97" t="s">
        <v>50</v>
      </c>
      <c r="K97" t="s">
        <v>4496</v>
      </c>
      <c r="L97" t="s">
        <v>4497</v>
      </c>
      <c r="M97" t="s">
        <v>1562</v>
      </c>
      <c r="N97" t="s">
        <v>1563</v>
      </c>
      <c r="O97" t="s">
        <v>1564</v>
      </c>
      <c r="P97">
        <v>343</v>
      </c>
      <c r="Q97">
        <v>181</v>
      </c>
      <c r="R97" t="s">
        <v>4692</v>
      </c>
      <c r="S97" t="s">
        <v>4709</v>
      </c>
      <c r="T97">
        <v>905.85</v>
      </c>
      <c r="U97">
        <v>3</v>
      </c>
      <c r="V97">
        <v>305</v>
      </c>
      <c r="W97">
        <v>0.28999999999999998</v>
      </c>
      <c r="X97" t="s">
        <v>4679</v>
      </c>
      <c r="Y97" t="s">
        <v>1928</v>
      </c>
      <c r="Z97" t="s">
        <v>399</v>
      </c>
      <c r="AA97" t="s">
        <v>1907</v>
      </c>
      <c r="AB97" t="s">
        <v>6734</v>
      </c>
    </row>
    <row r="98" spans="1:28" x14ac:dyDescent="0.25">
      <c r="A98" t="s">
        <v>6238</v>
      </c>
      <c r="B98" s="2">
        <v>45928</v>
      </c>
      <c r="C98" t="s">
        <v>4133</v>
      </c>
      <c r="D98" t="s">
        <v>528</v>
      </c>
      <c r="E98">
        <v>60</v>
      </c>
      <c r="F98" t="s">
        <v>16</v>
      </c>
      <c r="G98" t="s">
        <v>529</v>
      </c>
      <c r="H98" t="s">
        <v>271</v>
      </c>
      <c r="I98" t="s">
        <v>13</v>
      </c>
      <c r="J98" t="s">
        <v>50</v>
      </c>
      <c r="K98" t="s">
        <v>4643</v>
      </c>
      <c r="L98" t="s">
        <v>4644</v>
      </c>
      <c r="M98" t="s">
        <v>1562</v>
      </c>
      <c r="N98" t="s">
        <v>1578</v>
      </c>
      <c r="O98" t="s">
        <v>1840</v>
      </c>
      <c r="P98">
        <v>120</v>
      </c>
      <c r="Q98">
        <v>210</v>
      </c>
      <c r="R98" t="s">
        <v>4700</v>
      </c>
      <c r="S98" t="s">
        <v>4706</v>
      </c>
      <c r="T98">
        <v>1587.4998000000001</v>
      </c>
      <c r="U98">
        <v>3</v>
      </c>
      <c r="V98">
        <v>615</v>
      </c>
      <c r="W98">
        <v>0.25</v>
      </c>
      <c r="X98" t="s">
        <v>4687</v>
      </c>
      <c r="Y98" t="s">
        <v>1940</v>
      </c>
      <c r="Z98" t="s">
        <v>1941</v>
      </c>
      <c r="AA98" t="s">
        <v>1891</v>
      </c>
      <c r="AB98" t="s">
        <v>6735</v>
      </c>
    </row>
    <row r="99" spans="1:28" x14ac:dyDescent="0.25">
      <c r="A99" t="s">
        <v>6237</v>
      </c>
      <c r="B99" s="2">
        <v>45613</v>
      </c>
      <c r="C99" t="s">
        <v>4068</v>
      </c>
      <c r="D99" t="s">
        <v>337</v>
      </c>
      <c r="E99">
        <v>44</v>
      </c>
      <c r="F99" t="s">
        <v>16</v>
      </c>
      <c r="G99" t="s">
        <v>338</v>
      </c>
      <c r="H99" t="s">
        <v>241</v>
      </c>
      <c r="I99" t="s">
        <v>13</v>
      </c>
      <c r="J99" t="s">
        <v>19</v>
      </c>
      <c r="K99" t="s">
        <v>4664</v>
      </c>
      <c r="L99" t="s">
        <v>4665</v>
      </c>
      <c r="M99" t="s">
        <v>1562</v>
      </c>
      <c r="N99" t="s">
        <v>1567</v>
      </c>
      <c r="O99" t="s">
        <v>4666</v>
      </c>
      <c r="P99">
        <v>358</v>
      </c>
      <c r="Q99">
        <v>143</v>
      </c>
      <c r="R99" t="s">
        <v>4680</v>
      </c>
      <c r="S99" t="s">
        <v>4706</v>
      </c>
      <c r="T99">
        <v>2801.19</v>
      </c>
      <c r="U99">
        <v>4</v>
      </c>
      <c r="V99">
        <v>934</v>
      </c>
      <c r="W99">
        <v>0.01</v>
      </c>
      <c r="X99" t="s">
        <v>4677</v>
      </c>
      <c r="Y99" t="s">
        <v>1949</v>
      </c>
      <c r="Z99" t="s">
        <v>1903</v>
      </c>
      <c r="AA99" t="s">
        <v>1900</v>
      </c>
      <c r="AB99" t="s">
        <v>6735</v>
      </c>
    </row>
    <row r="100" spans="1:28" x14ac:dyDescent="0.25">
      <c r="A100" t="s">
        <v>6234</v>
      </c>
      <c r="B100" s="2">
        <v>45434</v>
      </c>
      <c r="C100" t="s">
        <v>4056</v>
      </c>
      <c r="D100" t="s">
        <v>303</v>
      </c>
      <c r="E100">
        <v>53</v>
      </c>
      <c r="F100" t="s">
        <v>10</v>
      </c>
      <c r="G100" t="s">
        <v>304</v>
      </c>
      <c r="H100" t="s">
        <v>254</v>
      </c>
      <c r="I100" t="s">
        <v>13</v>
      </c>
      <c r="J100" t="s">
        <v>28</v>
      </c>
      <c r="K100" t="s">
        <v>4500</v>
      </c>
      <c r="L100" t="s">
        <v>4501</v>
      </c>
      <c r="M100" t="s">
        <v>1562</v>
      </c>
      <c r="N100" t="s">
        <v>1567</v>
      </c>
      <c r="O100" t="s">
        <v>1571</v>
      </c>
      <c r="P100">
        <v>365</v>
      </c>
      <c r="Q100">
        <v>452</v>
      </c>
      <c r="R100" t="s">
        <v>4688</v>
      </c>
      <c r="S100" t="s">
        <v>4706</v>
      </c>
      <c r="T100">
        <v>1616.8104000000001</v>
      </c>
      <c r="U100">
        <v>3</v>
      </c>
      <c r="V100">
        <v>657</v>
      </c>
      <c r="W100">
        <v>0.12</v>
      </c>
      <c r="X100" t="s">
        <v>4679</v>
      </c>
      <c r="Y100" t="s">
        <v>1949</v>
      </c>
      <c r="Z100" t="s">
        <v>1923</v>
      </c>
      <c r="AA100" t="s">
        <v>1891</v>
      </c>
      <c r="AB100" t="s">
        <v>6735</v>
      </c>
    </row>
    <row r="101" spans="1:28" x14ac:dyDescent="0.25">
      <c r="A101" t="s">
        <v>4803</v>
      </c>
      <c r="B101" s="2">
        <v>45587</v>
      </c>
      <c r="C101" t="s">
        <v>4270</v>
      </c>
      <c r="D101" t="s">
        <v>923</v>
      </c>
      <c r="E101">
        <v>22</v>
      </c>
      <c r="F101" t="s">
        <v>16</v>
      </c>
      <c r="G101" t="s">
        <v>924</v>
      </c>
      <c r="H101" t="s">
        <v>175</v>
      </c>
      <c r="I101" t="s">
        <v>13</v>
      </c>
      <c r="J101" t="s">
        <v>50</v>
      </c>
      <c r="K101" t="s">
        <v>4500</v>
      </c>
      <c r="L101" t="s">
        <v>4501</v>
      </c>
      <c r="M101" t="s">
        <v>1562</v>
      </c>
      <c r="N101" t="s">
        <v>1567</v>
      </c>
      <c r="O101" t="s">
        <v>1571</v>
      </c>
      <c r="P101">
        <v>365</v>
      </c>
      <c r="Q101">
        <v>452</v>
      </c>
      <c r="R101" t="s">
        <v>4680</v>
      </c>
      <c r="S101" t="s">
        <v>4706</v>
      </c>
      <c r="T101">
        <v>1669.3068000000001</v>
      </c>
      <c r="U101">
        <v>3</v>
      </c>
      <c r="V101">
        <v>752</v>
      </c>
      <c r="W101">
        <v>0.06</v>
      </c>
      <c r="X101" t="s">
        <v>4677</v>
      </c>
      <c r="Y101" t="s">
        <v>1949</v>
      </c>
      <c r="Z101" t="s">
        <v>1903</v>
      </c>
      <c r="AA101" t="s">
        <v>1900</v>
      </c>
      <c r="AB101" t="s">
        <v>6734</v>
      </c>
    </row>
    <row r="102" spans="1:28" x14ac:dyDescent="0.25">
      <c r="A102" t="s">
        <v>6233</v>
      </c>
      <c r="B102" s="2">
        <v>45499</v>
      </c>
      <c r="C102" t="s">
        <v>4198</v>
      </c>
      <c r="D102" t="s">
        <v>720</v>
      </c>
      <c r="E102">
        <v>47</v>
      </c>
      <c r="F102" t="s">
        <v>16</v>
      </c>
      <c r="G102" t="s">
        <v>721</v>
      </c>
      <c r="H102" t="s">
        <v>91</v>
      </c>
      <c r="I102" t="s">
        <v>13</v>
      </c>
      <c r="J102" t="s">
        <v>50</v>
      </c>
      <c r="K102" t="s">
        <v>4590</v>
      </c>
      <c r="L102" t="s">
        <v>4591</v>
      </c>
      <c r="M102" t="s">
        <v>1562</v>
      </c>
      <c r="N102" t="s">
        <v>1574</v>
      </c>
      <c r="O102" t="s">
        <v>4592</v>
      </c>
      <c r="P102">
        <v>387</v>
      </c>
      <c r="Q102">
        <v>125</v>
      </c>
      <c r="R102" t="s">
        <v>4685</v>
      </c>
      <c r="S102" t="s">
        <v>4706</v>
      </c>
      <c r="T102">
        <v>1084.7936</v>
      </c>
      <c r="U102">
        <v>2</v>
      </c>
      <c r="V102">
        <v>616</v>
      </c>
      <c r="W102">
        <v>0.18</v>
      </c>
      <c r="X102" t="s">
        <v>4687</v>
      </c>
      <c r="Y102" t="s">
        <v>1949</v>
      </c>
      <c r="Z102" t="s">
        <v>1920</v>
      </c>
      <c r="AA102" t="s">
        <v>1907</v>
      </c>
      <c r="AB102" t="s">
        <v>6735</v>
      </c>
    </row>
    <row r="103" spans="1:28" x14ac:dyDescent="0.25">
      <c r="A103" t="s">
        <v>6231</v>
      </c>
      <c r="B103" s="2">
        <v>45296</v>
      </c>
      <c r="C103" t="s">
        <v>4280</v>
      </c>
      <c r="D103" t="s">
        <v>949</v>
      </c>
      <c r="E103">
        <v>28</v>
      </c>
      <c r="F103" t="s">
        <v>16</v>
      </c>
      <c r="G103" t="s">
        <v>301</v>
      </c>
      <c r="H103" t="s">
        <v>45</v>
      </c>
      <c r="I103" t="s">
        <v>13</v>
      </c>
      <c r="J103" t="s">
        <v>28</v>
      </c>
      <c r="K103" t="s">
        <v>4537</v>
      </c>
      <c r="L103" t="s">
        <v>4538</v>
      </c>
      <c r="M103" t="s">
        <v>1562</v>
      </c>
      <c r="N103" t="s">
        <v>1563</v>
      </c>
      <c r="O103" t="s">
        <v>4539</v>
      </c>
      <c r="P103">
        <v>317</v>
      </c>
      <c r="Q103">
        <v>360</v>
      </c>
      <c r="R103" t="s">
        <v>4702</v>
      </c>
      <c r="S103" t="s">
        <v>1959</v>
      </c>
      <c r="T103">
        <v>468.78320000000002</v>
      </c>
      <c r="U103">
        <v>1</v>
      </c>
      <c r="V103">
        <v>617</v>
      </c>
      <c r="W103">
        <v>0.26</v>
      </c>
      <c r="X103" t="s">
        <v>4674</v>
      </c>
      <c r="Y103" t="s">
        <v>1946</v>
      </c>
      <c r="Z103" t="s">
        <v>1947</v>
      </c>
      <c r="AA103" t="s">
        <v>1891</v>
      </c>
      <c r="AB103" t="s">
        <v>6734</v>
      </c>
    </row>
    <row r="104" spans="1:28" x14ac:dyDescent="0.25">
      <c r="A104" t="s">
        <v>6219</v>
      </c>
      <c r="B104" s="2">
        <v>45922</v>
      </c>
      <c r="C104" t="s">
        <v>4074</v>
      </c>
      <c r="D104" t="s">
        <v>355</v>
      </c>
      <c r="E104">
        <v>24</v>
      </c>
      <c r="F104" t="s">
        <v>10</v>
      </c>
      <c r="G104" t="s">
        <v>356</v>
      </c>
      <c r="H104" t="s">
        <v>167</v>
      </c>
      <c r="I104" t="s">
        <v>13</v>
      </c>
      <c r="J104" t="s">
        <v>50</v>
      </c>
      <c r="K104" t="s">
        <v>4498</v>
      </c>
      <c r="L104" t="s">
        <v>4499</v>
      </c>
      <c r="M104" t="s">
        <v>1562</v>
      </c>
      <c r="N104" t="s">
        <v>1567</v>
      </c>
      <c r="O104" t="s">
        <v>1568</v>
      </c>
      <c r="P104">
        <v>317</v>
      </c>
      <c r="Q104">
        <v>352</v>
      </c>
      <c r="R104" t="s">
        <v>4700</v>
      </c>
      <c r="S104" t="s">
        <v>1959</v>
      </c>
      <c r="T104">
        <v>328.02</v>
      </c>
      <c r="U104">
        <v>1</v>
      </c>
      <c r="V104">
        <v>373</v>
      </c>
      <c r="W104">
        <v>0.08</v>
      </c>
      <c r="X104" t="s">
        <v>4687</v>
      </c>
      <c r="Y104" t="s">
        <v>1940</v>
      </c>
      <c r="Z104" t="s">
        <v>1941</v>
      </c>
      <c r="AA104" t="s">
        <v>1891</v>
      </c>
      <c r="AB104" t="s">
        <v>6734</v>
      </c>
    </row>
    <row r="105" spans="1:28" x14ac:dyDescent="0.25">
      <c r="A105" t="s">
        <v>4807</v>
      </c>
      <c r="B105" s="2">
        <v>45453</v>
      </c>
      <c r="C105" t="s">
        <v>4058</v>
      </c>
      <c r="D105" t="s">
        <v>309</v>
      </c>
      <c r="E105">
        <v>26</v>
      </c>
      <c r="F105" t="s">
        <v>16</v>
      </c>
      <c r="G105" t="s">
        <v>310</v>
      </c>
      <c r="H105" t="s">
        <v>258</v>
      </c>
      <c r="I105" t="s">
        <v>13</v>
      </c>
      <c r="J105" t="s">
        <v>19</v>
      </c>
      <c r="K105" t="s">
        <v>4541</v>
      </c>
      <c r="L105" t="s">
        <v>4542</v>
      </c>
      <c r="M105" t="s">
        <v>1562</v>
      </c>
      <c r="N105" t="s">
        <v>1578</v>
      </c>
      <c r="O105" t="s">
        <v>4543</v>
      </c>
      <c r="P105">
        <v>174</v>
      </c>
      <c r="Q105">
        <v>268</v>
      </c>
      <c r="R105" t="s">
        <v>4695</v>
      </c>
      <c r="S105" t="s">
        <v>4706</v>
      </c>
      <c r="T105">
        <v>895.30439999999999</v>
      </c>
      <c r="U105">
        <v>3</v>
      </c>
      <c r="V105">
        <v>360</v>
      </c>
      <c r="W105">
        <v>0.18</v>
      </c>
      <c r="X105" t="s">
        <v>4674</v>
      </c>
      <c r="Y105" t="s">
        <v>4696</v>
      </c>
      <c r="Z105" t="s">
        <v>133</v>
      </c>
      <c r="AA105" t="s">
        <v>1891</v>
      </c>
      <c r="AB105" t="s">
        <v>6734</v>
      </c>
    </row>
    <row r="106" spans="1:28" x14ac:dyDescent="0.25">
      <c r="A106" t="s">
        <v>6216</v>
      </c>
      <c r="B106" s="2">
        <v>45821</v>
      </c>
      <c r="C106" t="s">
        <v>4138</v>
      </c>
      <c r="D106" t="s">
        <v>543</v>
      </c>
      <c r="E106">
        <v>41</v>
      </c>
      <c r="F106" t="s">
        <v>16</v>
      </c>
      <c r="G106" t="s">
        <v>544</v>
      </c>
      <c r="H106" t="s">
        <v>12</v>
      </c>
      <c r="I106" t="s">
        <v>13</v>
      </c>
      <c r="J106" t="s">
        <v>19</v>
      </c>
      <c r="K106" t="s">
        <v>4600</v>
      </c>
      <c r="L106" t="s">
        <v>1757</v>
      </c>
      <c r="M106" t="s">
        <v>1562</v>
      </c>
      <c r="N106" t="s">
        <v>1578</v>
      </c>
      <c r="O106" t="s">
        <v>1758</v>
      </c>
      <c r="P106">
        <v>114</v>
      </c>
      <c r="Q106">
        <v>485</v>
      </c>
      <c r="R106" t="s">
        <v>4701</v>
      </c>
      <c r="S106" t="s">
        <v>4706</v>
      </c>
      <c r="T106">
        <v>1345.6368</v>
      </c>
      <c r="U106">
        <v>3</v>
      </c>
      <c r="V106">
        <v>623</v>
      </c>
      <c r="W106">
        <v>0.3</v>
      </c>
      <c r="X106" t="s">
        <v>4677</v>
      </c>
      <c r="Y106" t="s">
        <v>1943</v>
      </c>
      <c r="Z106" t="s">
        <v>1944</v>
      </c>
      <c r="AA106" t="s">
        <v>1891</v>
      </c>
      <c r="AB106" t="s">
        <v>6735</v>
      </c>
    </row>
    <row r="107" spans="1:28" x14ac:dyDescent="0.25">
      <c r="A107" t="s">
        <v>6202</v>
      </c>
      <c r="B107" s="2">
        <v>45385</v>
      </c>
      <c r="C107" t="s">
        <v>4317</v>
      </c>
      <c r="D107" t="s">
        <v>1053</v>
      </c>
      <c r="E107">
        <v>38</v>
      </c>
      <c r="F107" t="s">
        <v>16</v>
      </c>
      <c r="G107" t="s">
        <v>1054</v>
      </c>
      <c r="H107" t="s">
        <v>69</v>
      </c>
      <c r="I107" t="s">
        <v>13</v>
      </c>
      <c r="J107" t="s">
        <v>28</v>
      </c>
      <c r="K107" t="s">
        <v>4502</v>
      </c>
      <c r="L107" t="s">
        <v>4503</v>
      </c>
      <c r="M107" t="s">
        <v>1562</v>
      </c>
      <c r="N107" t="s">
        <v>1574</v>
      </c>
      <c r="O107" t="s">
        <v>1575</v>
      </c>
      <c r="P107">
        <v>306</v>
      </c>
      <c r="Q107">
        <v>487</v>
      </c>
      <c r="R107" t="s">
        <v>4680</v>
      </c>
      <c r="S107" t="s">
        <v>4706</v>
      </c>
      <c r="T107">
        <v>2010.6432</v>
      </c>
      <c r="U107">
        <v>3</v>
      </c>
      <c r="V107">
        <v>698</v>
      </c>
      <c r="W107">
        <v>0.15</v>
      </c>
      <c r="X107" t="s">
        <v>4677</v>
      </c>
      <c r="Y107" t="s">
        <v>1949</v>
      </c>
      <c r="Z107" t="s">
        <v>1903</v>
      </c>
      <c r="AA107" t="s">
        <v>1900</v>
      </c>
      <c r="AB107" t="s">
        <v>6735</v>
      </c>
    </row>
    <row r="108" spans="1:28" x14ac:dyDescent="0.25">
      <c r="A108" t="s">
        <v>6198</v>
      </c>
      <c r="B108" s="2">
        <v>45230</v>
      </c>
      <c r="C108" t="s">
        <v>4199</v>
      </c>
      <c r="D108" t="s">
        <v>723</v>
      </c>
      <c r="E108">
        <v>50</v>
      </c>
      <c r="F108" t="s">
        <v>16</v>
      </c>
      <c r="G108" t="s">
        <v>4200</v>
      </c>
      <c r="H108" t="s">
        <v>725</v>
      </c>
      <c r="I108" t="s">
        <v>13</v>
      </c>
      <c r="J108" t="s">
        <v>28</v>
      </c>
      <c r="K108" t="s">
        <v>4502</v>
      </c>
      <c r="L108" t="s">
        <v>4503</v>
      </c>
      <c r="M108" t="s">
        <v>1562</v>
      </c>
      <c r="N108" t="s">
        <v>1574</v>
      </c>
      <c r="O108" t="s">
        <v>1575</v>
      </c>
      <c r="P108">
        <v>306</v>
      </c>
      <c r="Q108">
        <v>487</v>
      </c>
      <c r="R108" t="s">
        <v>4680</v>
      </c>
      <c r="S108" t="s">
        <v>1959</v>
      </c>
      <c r="T108">
        <v>359.19650000000001</v>
      </c>
      <c r="U108">
        <v>1</v>
      </c>
      <c r="V108">
        <v>492</v>
      </c>
      <c r="W108">
        <v>0.09</v>
      </c>
      <c r="X108" t="s">
        <v>4677</v>
      </c>
      <c r="Y108" t="s">
        <v>1949</v>
      </c>
      <c r="Z108" t="s">
        <v>1903</v>
      </c>
      <c r="AA108" t="s">
        <v>1900</v>
      </c>
      <c r="AB108" t="s">
        <v>6735</v>
      </c>
    </row>
    <row r="109" spans="1:28" x14ac:dyDescent="0.25">
      <c r="A109" t="s">
        <v>6184</v>
      </c>
      <c r="B109" s="2">
        <v>45806</v>
      </c>
      <c r="C109" t="s">
        <v>4055</v>
      </c>
      <c r="D109" t="s">
        <v>300</v>
      </c>
      <c r="E109">
        <v>34</v>
      </c>
      <c r="F109" t="s">
        <v>16</v>
      </c>
      <c r="G109" t="s">
        <v>301</v>
      </c>
      <c r="H109" t="s">
        <v>137</v>
      </c>
      <c r="I109" t="s">
        <v>13</v>
      </c>
      <c r="J109" t="s">
        <v>19</v>
      </c>
      <c r="K109" t="s">
        <v>4537</v>
      </c>
      <c r="L109" t="s">
        <v>4538</v>
      </c>
      <c r="M109" t="s">
        <v>1562</v>
      </c>
      <c r="N109" t="s">
        <v>1563</v>
      </c>
      <c r="O109" t="s">
        <v>4539</v>
      </c>
      <c r="P109">
        <v>317</v>
      </c>
      <c r="Q109">
        <v>360</v>
      </c>
      <c r="R109" t="s">
        <v>4692</v>
      </c>
      <c r="S109" t="s">
        <v>4706</v>
      </c>
      <c r="T109">
        <v>529.74900000000002</v>
      </c>
      <c r="U109">
        <v>1</v>
      </c>
      <c r="V109">
        <v>589</v>
      </c>
      <c r="W109">
        <v>0.09</v>
      </c>
      <c r="X109" t="s">
        <v>4679</v>
      </c>
      <c r="Y109" t="s">
        <v>1928</v>
      </c>
      <c r="Z109" t="s">
        <v>399</v>
      </c>
      <c r="AA109" t="s">
        <v>1907</v>
      </c>
      <c r="AB109" t="s">
        <v>6735</v>
      </c>
    </row>
    <row r="110" spans="1:28" x14ac:dyDescent="0.25">
      <c r="A110" t="s">
        <v>6179</v>
      </c>
      <c r="B110" s="2">
        <v>45605</v>
      </c>
      <c r="C110" t="s">
        <v>4395</v>
      </c>
      <c r="D110" t="s">
        <v>1273</v>
      </c>
      <c r="E110">
        <v>18</v>
      </c>
      <c r="F110" t="s">
        <v>16</v>
      </c>
      <c r="G110" t="s">
        <v>1274</v>
      </c>
      <c r="H110" t="s">
        <v>332</v>
      </c>
      <c r="I110" t="s">
        <v>13</v>
      </c>
      <c r="J110" t="s">
        <v>50</v>
      </c>
      <c r="K110" t="s">
        <v>4643</v>
      </c>
      <c r="L110" t="s">
        <v>4644</v>
      </c>
      <c r="M110" t="s">
        <v>1562</v>
      </c>
      <c r="N110" t="s">
        <v>1578</v>
      </c>
      <c r="O110" t="s">
        <v>1840</v>
      </c>
      <c r="P110">
        <v>120</v>
      </c>
      <c r="Q110">
        <v>210</v>
      </c>
      <c r="R110" t="s">
        <v>4702</v>
      </c>
      <c r="S110" t="s">
        <v>4709</v>
      </c>
      <c r="T110">
        <v>419.46480000000003</v>
      </c>
      <c r="U110">
        <v>2</v>
      </c>
      <c r="V110">
        <v>228</v>
      </c>
      <c r="W110">
        <v>0.12</v>
      </c>
      <c r="X110" t="s">
        <v>4674</v>
      </c>
      <c r="Y110" t="s">
        <v>1946</v>
      </c>
      <c r="Z110" t="s">
        <v>1947</v>
      </c>
      <c r="AA110" t="s">
        <v>1891</v>
      </c>
      <c r="AB110" t="s">
        <v>6736</v>
      </c>
    </row>
    <row r="111" spans="1:28" x14ac:dyDescent="0.25">
      <c r="A111" t="s">
        <v>6175</v>
      </c>
      <c r="B111" s="2">
        <v>45718</v>
      </c>
      <c r="C111" t="s">
        <v>4347</v>
      </c>
      <c r="D111" t="s">
        <v>1137</v>
      </c>
      <c r="E111">
        <v>32</v>
      </c>
      <c r="F111" t="s">
        <v>10</v>
      </c>
      <c r="G111" t="s">
        <v>1138</v>
      </c>
      <c r="H111" t="s">
        <v>65</v>
      </c>
      <c r="I111" t="s">
        <v>13</v>
      </c>
      <c r="J111" t="s">
        <v>33</v>
      </c>
      <c r="K111" t="s">
        <v>4629</v>
      </c>
      <c r="L111" t="s">
        <v>4630</v>
      </c>
      <c r="M111" t="s">
        <v>1562</v>
      </c>
      <c r="N111" t="s">
        <v>1691</v>
      </c>
      <c r="O111" t="s">
        <v>4631</v>
      </c>
      <c r="P111">
        <v>158</v>
      </c>
      <c r="Q111">
        <v>82</v>
      </c>
      <c r="R111" t="s">
        <v>4684</v>
      </c>
      <c r="S111" t="s">
        <v>4706</v>
      </c>
      <c r="T111">
        <v>1536.7439999999999</v>
      </c>
      <c r="U111">
        <v>3</v>
      </c>
      <c r="V111">
        <v>582</v>
      </c>
      <c r="W111">
        <v>0.04</v>
      </c>
      <c r="X111" t="s">
        <v>4679</v>
      </c>
      <c r="Y111" t="s">
        <v>1949</v>
      </c>
      <c r="Z111" t="s">
        <v>1916</v>
      </c>
      <c r="AA111" t="s">
        <v>1907</v>
      </c>
      <c r="AB111" t="s">
        <v>6735</v>
      </c>
    </row>
    <row r="112" spans="1:28" x14ac:dyDescent="0.25">
      <c r="A112" t="s">
        <v>6170</v>
      </c>
      <c r="B112" s="2">
        <v>45796</v>
      </c>
      <c r="C112" t="s">
        <v>4360</v>
      </c>
      <c r="D112" t="s">
        <v>1173</v>
      </c>
      <c r="E112">
        <v>21</v>
      </c>
      <c r="F112" t="s">
        <v>16</v>
      </c>
      <c r="G112" t="s">
        <v>1174</v>
      </c>
      <c r="H112" t="s">
        <v>49</v>
      </c>
      <c r="I112" t="s">
        <v>13</v>
      </c>
      <c r="J112" t="s">
        <v>19</v>
      </c>
      <c r="K112" t="s">
        <v>4576</v>
      </c>
      <c r="L112" t="s">
        <v>4577</v>
      </c>
      <c r="M112" t="s">
        <v>1562</v>
      </c>
      <c r="N112" t="s">
        <v>1567</v>
      </c>
      <c r="O112" t="s">
        <v>4578</v>
      </c>
      <c r="P112">
        <v>167</v>
      </c>
      <c r="Q112">
        <v>296</v>
      </c>
      <c r="R112" t="s">
        <v>4681</v>
      </c>
      <c r="S112" t="s">
        <v>4706</v>
      </c>
      <c r="T112">
        <v>535.35019999999997</v>
      </c>
      <c r="U112">
        <v>1</v>
      </c>
      <c r="V112">
        <v>695</v>
      </c>
      <c r="W112">
        <v>0.11</v>
      </c>
      <c r="X112" t="s">
        <v>4679</v>
      </c>
      <c r="Y112" t="s">
        <v>1949</v>
      </c>
      <c r="Z112" t="s">
        <v>1906</v>
      </c>
      <c r="AA112" t="s">
        <v>1907</v>
      </c>
      <c r="AB112" t="s">
        <v>6734</v>
      </c>
    </row>
    <row r="113" spans="1:28" x14ac:dyDescent="0.25">
      <c r="A113" t="s">
        <v>4815</v>
      </c>
      <c r="B113" s="2">
        <v>45738</v>
      </c>
      <c r="C113" t="s">
        <v>4193</v>
      </c>
      <c r="D113" t="s">
        <v>705</v>
      </c>
      <c r="E113">
        <v>61</v>
      </c>
      <c r="F113" t="s">
        <v>10</v>
      </c>
      <c r="G113" t="s">
        <v>706</v>
      </c>
      <c r="H113" t="s">
        <v>69</v>
      </c>
      <c r="I113" t="s">
        <v>13</v>
      </c>
      <c r="J113" t="s">
        <v>50</v>
      </c>
      <c r="K113" t="s">
        <v>4655</v>
      </c>
      <c r="L113" t="s">
        <v>4656</v>
      </c>
      <c r="M113" t="s">
        <v>1562</v>
      </c>
      <c r="N113" t="s">
        <v>1691</v>
      </c>
      <c r="O113" t="s">
        <v>1858</v>
      </c>
      <c r="P113">
        <v>438</v>
      </c>
      <c r="Q113">
        <v>496</v>
      </c>
      <c r="R113" t="s">
        <v>4673</v>
      </c>
      <c r="S113" t="s">
        <v>4709</v>
      </c>
      <c r="T113">
        <v>1027.7357999999999</v>
      </c>
      <c r="U113">
        <v>3</v>
      </c>
      <c r="V113">
        <v>376</v>
      </c>
      <c r="W113">
        <v>0.03</v>
      </c>
      <c r="X113" t="s">
        <v>4674</v>
      </c>
      <c r="Y113" t="s">
        <v>1888</v>
      </c>
      <c r="Z113" t="s">
        <v>1890</v>
      </c>
      <c r="AA113" t="s">
        <v>1891</v>
      </c>
      <c r="AB113" t="s">
        <v>6735</v>
      </c>
    </row>
    <row r="114" spans="1:28" x14ac:dyDescent="0.25">
      <c r="A114" t="s">
        <v>6160</v>
      </c>
      <c r="B114" s="2">
        <v>45533</v>
      </c>
      <c r="C114" t="s">
        <v>4338</v>
      </c>
      <c r="D114" t="s">
        <v>1113</v>
      </c>
      <c r="E114">
        <v>25</v>
      </c>
      <c r="F114" t="s">
        <v>16</v>
      </c>
      <c r="G114" t="s">
        <v>1114</v>
      </c>
      <c r="H114" t="s">
        <v>73</v>
      </c>
      <c r="I114" t="s">
        <v>13</v>
      </c>
      <c r="J114" t="s">
        <v>28</v>
      </c>
      <c r="K114" t="s">
        <v>4664</v>
      </c>
      <c r="L114" t="s">
        <v>4665</v>
      </c>
      <c r="M114" t="s">
        <v>1562</v>
      </c>
      <c r="N114" t="s">
        <v>1567</v>
      </c>
      <c r="O114" t="s">
        <v>4666</v>
      </c>
      <c r="P114">
        <v>358</v>
      </c>
      <c r="Q114">
        <v>143</v>
      </c>
      <c r="R114" t="s">
        <v>4701</v>
      </c>
      <c r="S114" t="s">
        <v>1959</v>
      </c>
      <c r="T114">
        <v>1583.0316</v>
      </c>
      <c r="U114">
        <v>2</v>
      </c>
      <c r="V114">
        <v>977</v>
      </c>
      <c r="W114">
        <v>0.17</v>
      </c>
      <c r="X114" t="s">
        <v>4677</v>
      </c>
      <c r="Y114" t="s">
        <v>1943</v>
      </c>
      <c r="Z114" t="s">
        <v>1944</v>
      </c>
      <c r="AA114" t="s">
        <v>1891</v>
      </c>
      <c r="AB114" t="s">
        <v>6734</v>
      </c>
    </row>
    <row r="115" spans="1:28" x14ac:dyDescent="0.25">
      <c r="A115" t="s">
        <v>6152</v>
      </c>
      <c r="B115" s="2">
        <v>45758</v>
      </c>
      <c r="C115" t="s">
        <v>4091</v>
      </c>
      <c r="D115" t="s">
        <v>407</v>
      </c>
      <c r="E115">
        <v>53</v>
      </c>
      <c r="F115" t="s">
        <v>16</v>
      </c>
      <c r="G115" t="s">
        <v>408</v>
      </c>
      <c r="H115" t="s">
        <v>18</v>
      </c>
      <c r="I115" t="s">
        <v>13</v>
      </c>
      <c r="J115" t="s">
        <v>19</v>
      </c>
      <c r="K115" t="s">
        <v>4498</v>
      </c>
      <c r="L115" t="s">
        <v>4499</v>
      </c>
      <c r="M115" t="s">
        <v>1562</v>
      </c>
      <c r="N115" t="s">
        <v>1567</v>
      </c>
      <c r="O115" t="s">
        <v>1568</v>
      </c>
      <c r="P115">
        <v>317</v>
      </c>
      <c r="Q115">
        <v>352</v>
      </c>
      <c r="R115" t="s">
        <v>4698</v>
      </c>
      <c r="S115" t="s">
        <v>1959</v>
      </c>
      <c r="T115">
        <v>1972.92</v>
      </c>
      <c r="U115">
        <v>4</v>
      </c>
      <c r="V115">
        <v>602</v>
      </c>
      <c r="W115">
        <v>0.24</v>
      </c>
      <c r="X115" t="s">
        <v>4677</v>
      </c>
      <c r="Y115" t="s">
        <v>4699</v>
      </c>
      <c r="Z115" t="s">
        <v>1938</v>
      </c>
      <c r="AA115" t="s">
        <v>1891</v>
      </c>
      <c r="AB115" t="s">
        <v>6735</v>
      </c>
    </row>
    <row r="116" spans="1:28" x14ac:dyDescent="0.25">
      <c r="A116" t="s">
        <v>6132</v>
      </c>
      <c r="B116" s="2">
        <v>45548</v>
      </c>
      <c r="C116" t="s">
        <v>4451</v>
      </c>
      <c r="D116" t="s">
        <v>687</v>
      </c>
      <c r="E116">
        <v>29</v>
      </c>
      <c r="F116" t="s">
        <v>16</v>
      </c>
      <c r="G116" t="s">
        <v>1430</v>
      </c>
      <c r="H116" t="s">
        <v>321</v>
      </c>
      <c r="I116" t="s">
        <v>13</v>
      </c>
      <c r="J116" t="s">
        <v>50</v>
      </c>
      <c r="K116" t="s">
        <v>4541</v>
      </c>
      <c r="L116" t="s">
        <v>4542</v>
      </c>
      <c r="M116" t="s">
        <v>1562</v>
      </c>
      <c r="N116" t="s">
        <v>1578</v>
      </c>
      <c r="O116" t="s">
        <v>4543</v>
      </c>
      <c r="P116">
        <v>174</v>
      </c>
      <c r="Q116">
        <v>268</v>
      </c>
      <c r="R116" t="s">
        <v>4680</v>
      </c>
      <c r="S116" t="s">
        <v>4709</v>
      </c>
      <c r="T116">
        <v>728.12040000000002</v>
      </c>
      <c r="U116">
        <v>3</v>
      </c>
      <c r="V116">
        <v>248</v>
      </c>
      <c r="W116">
        <v>0.16</v>
      </c>
      <c r="X116" t="s">
        <v>4677</v>
      </c>
      <c r="Y116" t="s">
        <v>1949</v>
      </c>
      <c r="Z116" t="s">
        <v>1903</v>
      </c>
      <c r="AA116" t="s">
        <v>1900</v>
      </c>
      <c r="AB116" t="s">
        <v>6734</v>
      </c>
    </row>
    <row r="117" spans="1:28" x14ac:dyDescent="0.25">
      <c r="A117" t="s">
        <v>6131</v>
      </c>
      <c r="B117" s="2">
        <v>45633</v>
      </c>
      <c r="C117" t="s">
        <v>4337</v>
      </c>
      <c r="D117" t="s">
        <v>1110</v>
      </c>
      <c r="E117">
        <v>26</v>
      </c>
      <c r="F117" t="s">
        <v>10</v>
      </c>
      <c r="G117" t="s">
        <v>1111</v>
      </c>
      <c r="H117" t="s">
        <v>271</v>
      </c>
      <c r="I117" t="s">
        <v>13</v>
      </c>
      <c r="J117" t="s">
        <v>33</v>
      </c>
      <c r="K117" t="s">
        <v>4600</v>
      </c>
      <c r="L117" t="s">
        <v>1757</v>
      </c>
      <c r="M117" t="s">
        <v>1562</v>
      </c>
      <c r="N117" t="s">
        <v>1578</v>
      </c>
      <c r="O117" t="s">
        <v>1758</v>
      </c>
      <c r="P117">
        <v>114</v>
      </c>
      <c r="Q117">
        <v>485</v>
      </c>
      <c r="R117" t="s">
        <v>4680</v>
      </c>
      <c r="S117" t="s">
        <v>1959</v>
      </c>
      <c r="T117">
        <v>1171.2288000000001</v>
      </c>
      <c r="U117">
        <v>4</v>
      </c>
      <c r="V117">
        <v>349</v>
      </c>
      <c r="W117">
        <v>0.03</v>
      </c>
      <c r="X117" t="s">
        <v>4677</v>
      </c>
      <c r="Y117" t="s">
        <v>1949</v>
      </c>
      <c r="Z117" t="s">
        <v>1903</v>
      </c>
      <c r="AA117" t="s">
        <v>1900</v>
      </c>
      <c r="AB117" t="s">
        <v>6734</v>
      </c>
    </row>
    <row r="118" spans="1:28" x14ac:dyDescent="0.25">
      <c r="A118" t="s">
        <v>4820</v>
      </c>
      <c r="B118" s="2">
        <v>45482</v>
      </c>
      <c r="C118" t="s">
        <v>4130</v>
      </c>
      <c r="D118" t="s">
        <v>519</v>
      </c>
      <c r="E118">
        <v>41</v>
      </c>
      <c r="F118" t="s">
        <v>16</v>
      </c>
      <c r="G118" t="s">
        <v>520</v>
      </c>
      <c r="H118" t="s">
        <v>117</v>
      </c>
      <c r="I118" t="s">
        <v>13</v>
      </c>
      <c r="J118" t="s">
        <v>19</v>
      </c>
      <c r="K118" t="s">
        <v>4655</v>
      </c>
      <c r="L118" t="s">
        <v>4656</v>
      </c>
      <c r="M118" t="s">
        <v>1562</v>
      </c>
      <c r="N118" t="s">
        <v>1691</v>
      </c>
      <c r="O118" t="s">
        <v>1858</v>
      </c>
      <c r="P118">
        <v>438</v>
      </c>
      <c r="Q118">
        <v>496</v>
      </c>
      <c r="R118" t="s">
        <v>4681</v>
      </c>
      <c r="S118" t="s">
        <v>4706</v>
      </c>
      <c r="T118">
        <v>1388.9190000000001</v>
      </c>
      <c r="U118">
        <v>2</v>
      </c>
      <c r="V118">
        <v>731</v>
      </c>
      <c r="W118">
        <v>0.2</v>
      </c>
      <c r="X118" t="s">
        <v>4679</v>
      </c>
      <c r="Y118" t="s">
        <v>1949</v>
      </c>
      <c r="Z118" t="s">
        <v>1906</v>
      </c>
      <c r="AA118" t="s">
        <v>1907</v>
      </c>
      <c r="AB118" t="s">
        <v>6735</v>
      </c>
    </row>
    <row r="119" spans="1:28" x14ac:dyDescent="0.25">
      <c r="A119" t="s">
        <v>4821</v>
      </c>
      <c r="B119" s="2">
        <v>45925</v>
      </c>
      <c r="C119" t="s">
        <v>4239</v>
      </c>
      <c r="D119" t="s">
        <v>833</v>
      </c>
      <c r="E119">
        <v>42</v>
      </c>
      <c r="F119" t="s">
        <v>10</v>
      </c>
      <c r="G119" t="s">
        <v>834</v>
      </c>
      <c r="H119" t="s">
        <v>725</v>
      </c>
      <c r="I119" t="s">
        <v>13</v>
      </c>
      <c r="J119" t="s">
        <v>33</v>
      </c>
      <c r="K119" t="s">
        <v>4643</v>
      </c>
      <c r="L119" t="s">
        <v>4644</v>
      </c>
      <c r="M119" t="s">
        <v>1562</v>
      </c>
      <c r="N119" t="s">
        <v>1578</v>
      </c>
      <c r="O119" t="s">
        <v>1840</v>
      </c>
      <c r="P119">
        <v>120</v>
      </c>
      <c r="Q119">
        <v>210</v>
      </c>
      <c r="R119" t="s">
        <v>4684</v>
      </c>
      <c r="S119" t="s">
        <v>4706</v>
      </c>
      <c r="T119">
        <v>3239.3580000000002</v>
      </c>
      <c r="U119">
        <v>4</v>
      </c>
      <c r="V119">
        <v>931</v>
      </c>
      <c r="W119">
        <v>0.05</v>
      </c>
      <c r="X119" t="s">
        <v>4679</v>
      </c>
      <c r="Y119" t="s">
        <v>1949</v>
      </c>
      <c r="Z119" t="s">
        <v>1916</v>
      </c>
      <c r="AA119" t="s">
        <v>1907</v>
      </c>
      <c r="AB119" t="s">
        <v>6735</v>
      </c>
    </row>
    <row r="120" spans="1:28" x14ac:dyDescent="0.25">
      <c r="A120" t="s">
        <v>4822</v>
      </c>
      <c r="B120" s="2">
        <v>45420</v>
      </c>
      <c r="C120" t="s">
        <v>4409</v>
      </c>
      <c r="D120" t="s">
        <v>1314</v>
      </c>
      <c r="E120">
        <v>33</v>
      </c>
      <c r="F120" t="s">
        <v>10</v>
      </c>
      <c r="G120" t="s">
        <v>1315</v>
      </c>
      <c r="H120" t="s">
        <v>317</v>
      </c>
      <c r="I120" t="s">
        <v>13</v>
      </c>
      <c r="J120" t="s">
        <v>50</v>
      </c>
      <c r="K120" t="s">
        <v>4500</v>
      </c>
      <c r="L120" t="s">
        <v>4501</v>
      </c>
      <c r="M120" t="s">
        <v>1562</v>
      </c>
      <c r="N120" t="s">
        <v>1567</v>
      </c>
      <c r="O120" t="s">
        <v>1571</v>
      </c>
      <c r="P120">
        <v>365</v>
      </c>
      <c r="Q120">
        <v>452</v>
      </c>
      <c r="R120" t="s">
        <v>4685</v>
      </c>
      <c r="S120" t="s">
        <v>1959</v>
      </c>
      <c r="T120">
        <v>2404.8024</v>
      </c>
      <c r="U120">
        <v>4</v>
      </c>
      <c r="V120">
        <v>771</v>
      </c>
      <c r="W120">
        <v>0.13</v>
      </c>
      <c r="X120" t="s">
        <v>4687</v>
      </c>
      <c r="Y120" t="s">
        <v>1949</v>
      </c>
      <c r="Z120" t="s">
        <v>1920</v>
      </c>
      <c r="AA120" t="s">
        <v>1907</v>
      </c>
      <c r="AB120" t="s">
        <v>6735</v>
      </c>
    </row>
    <row r="121" spans="1:28" x14ac:dyDescent="0.25">
      <c r="A121" t="s">
        <v>4823</v>
      </c>
      <c r="B121" s="2">
        <v>45554</v>
      </c>
      <c r="C121" t="s">
        <v>4041</v>
      </c>
      <c r="D121" t="s">
        <v>252</v>
      </c>
      <c r="E121">
        <v>58</v>
      </c>
      <c r="F121" t="s">
        <v>10</v>
      </c>
      <c r="G121" t="s">
        <v>253</v>
      </c>
      <c r="H121" t="s">
        <v>254</v>
      </c>
      <c r="I121" t="s">
        <v>13</v>
      </c>
      <c r="J121" t="s">
        <v>33</v>
      </c>
      <c r="K121" t="s">
        <v>4576</v>
      </c>
      <c r="L121" t="s">
        <v>4577</v>
      </c>
      <c r="M121" t="s">
        <v>1562</v>
      </c>
      <c r="N121" t="s">
        <v>1567</v>
      </c>
      <c r="O121" t="s">
        <v>4578</v>
      </c>
      <c r="P121">
        <v>167</v>
      </c>
      <c r="Q121">
        <v>296</v>
      </c>
      <c r="R121" t="s">
        <v>4681</v>
      </c>
      <c r="S121" t="s">
        <v>4706</v>
      </c>
      <c r="T121">
        <v>1007.223</v>
      </c>
      <c r="U121">
        <v>3</v>
      </c>
      <c r="V121">
        <v>480</v>
      </c>
      <c r="W121">
        <v>0.22</v>
      </c>
      <c r="X121" t="s">
        <v>4679</v>
      </c>
      <c r="Y121" t="s">
        <v>1949</v>
      </c>
      <c r="Z121" t="s">
        <v>1906</v>
      </c>
      <c r="AA121" t="s">
        <v>1907</v>
      </c>
      <c r="AB121" t="s">
        <v>6735</v>
      </c>
    </row>
    <row r="122" spans="1:28" x14ac:dyDescent="0.25">
      <c r="A122" t="s">
        <v>6126</v>
      </c>
      <c r="B122" s="2">
        <v>45875</v>
      </c>
      <c r="C122" t="s">
        <v>4130</v>
      </c>
      <c r="D122" t="s">
        <v>519</v>
      </c>
      <c r="E122">
        <v>41</v>
      </c>
      <c r="F122" t="s">
        <v>16</v>
      </c>
      <c r="G122" t="s">
        <v>520</v>
      </c>
      <c r="H122" t="s">
        <v>117</v>
      </c>
      <c r="I122" t="s">
        <v>13</v>
      </c>
      <c r="J122" t="s">
        <v>19</v>
      </c>
      <c r="K122" t="s">
        <v>4590</v>
      </c>
      <c r="L122" t="s">
        <v>4591</v>
      </c>
      <c r="M122" t="s">
        <v>1562</v>
      </c>
      <c r="N122" t="s">
        <v>1574</v>
      </c>
      <c r="O122" t="s">
        <v>4592</v>
      </c>
      <c r="P122">
        <v>387</v>
      </c>
      <c r="Q122">
        <v>125</v>
      </c>
      <c r="R122" t="s">
        <v>4703</v>
      </c>
      <c r="S122" t="s">
        <v>1959</v>
      </c>
      <c r="T122">
        <v>1023.33</v>
      </c>
      <c r="U122">
        <v>2</v>
      </c>
      <c r="V122">
        <v>664</v>
      </c>
      <c r="W122">
        <v>0.26</v>
      </c>
      <c r="X122" t="s">
        <v>4674</v>
      </c>
      <c r="Y122" t="s">
        <v>1949</v>
      </c>
      <c r="Z122" t="s">
        <v>1950</v>
      </c>
      <c r="AA122" t="s">
        <v>1907</v>
      </c>
      <c r="AB122" t="s">
        <v>6735</v>
      </c>
    </row>
    <row r="123" spans="1:28" x14ac:dyDescent="0.25">
      <c r="A123" t="s">
        <v>6123</v>
      </c>
      <c r="B123" s="2">
        <v>45304</v>
      </c>
      <c r="C123" t="s">
        <v>4033</v>
      </c>
      <c r="D123" t="s">
        <v>226</v>
      </c>
      <c r="E123">
        <v>53</v>
      </c>
      <c r="F123" t="s">
        <v>10</v>
      </c>
      <c r="G123" t="s">
        <v>227</v>
      </c>
      <c r="H123" t="s">
        <v>69</v>
      </c>
      <c r="I123" t="s">
        <v>13</v>
      </c>
      <c r="J123" t="s">
        <v>19</v>
      </c>
      <c r="K123" t="s">
        <v>4537</v>
      </c>
      <c r="L123" t="s">
        <v>4538</v>
      </c>
      <c r="M123" t="s">
        <v>1562</v>
      </c>
      <c r="N123" t="s">
        <v>1563</v>
      </c>
      <c r="O123" t="s">
        <v>4539</v>
      </c>
      <c r="P123">
        <v>317</v>
      </c>
      <c r="Q123">
        <v>360</v>
      </c>
      <c r="R123" t="s">
        <v>4675</v>
      </c>
      <c r="S123" t="s">
        <v>1959</v>
      </c>
      <c r="T123">
        <v>101.3886</v>
      </c>
      <c r="U123">
        <v>2</v>
      </c>
      <c r="V123">
        <v>55</v>
      </c>
      <c r="W123">
        <v>0.23</v>
      </c>
      <c r="X123" t="s">
        <v>4677</v>
      </c>
      <c r="Y123" t="s">
        <v>4676</v>
      </c>
      <c r="Z123" t="s">
        <v>1895</v>
      </c>
      <c r="AA123" t="s">
        <v>1891</v>
      </c>
      <c r="AB123" t="s">
        <v>6735</v>
      </c>
    </row>
    <row r="124" spans="1:28" x14ac:dyDescent="0.25">
      <c r="A124" t="s">
        <v>6119</v>
      </c>
      <c r="B124" s="2">
        <v>45506</v>
      </c>
      <c r="C124" t="s">
        <v>4408</v>
      </c>
      <c r="D124" t="s">
        <v>1311</v>
      </c>
      <c r="E124">
        <v>60</v>
      </c>
      <c r="F124" t="s">
        <v>16</v>
      </c>
      <c r="G124" t="s">
        <v>1312</v>
      </c>
      <c r="H124" t="s">
        <v>49</v>
      </c>
      <c r="I124" t="s">
        <v>13</v>
      </c>
      <c r="J124" t="s">
        <v>33</v>
      </c>
      <c r="K124" t="s">
        <v>4541</v>
      </c>
      <c r="L124" t="s">
        <v>4542</v>
      </c>
      <c r="M124" t="s">
        <v>1562</v>
      </c>
      <c r="N124" t="s">
        <v>1578</v>
      </c>
      <c r="O124" t="s">
        <v>4543</v>
      </c>
      <c r="P124">
        <v>174</v>
      </c>
      <c r="Q124">
        <v>268</v>
      </c>
      <c r="R124" t="s">
        <v>4700</v>
      </c>
      <c r="S124" t="s">
        <v>4709</v>
      </c>
      <c r="T124">
        <v>2234.7188000000001</v>
      </c>
      <c r="U124">
        <v>4</v>
      </c>
      <c r="V124">
        <v>628</v>
      </c>
      <c r="W124">
        <v>0.1</v>
      </c>
      <c r="X124" t="s">
        <v>4687</v>
      </c>
      <c r="Y124" t="s">
        <v>1940</v>
      </c>
      <c r="Z124" t="s">
        <v>1941</v>
      </c>
      <c r="AA124" t="s">
        <v>1891</v>
      </c>
      <c r="AB124" t="s">
        <v>6735</v>
      </c>
    </row>
    <row r="125" spans="1:28" x14ac:dyDescent="0.25">
      <c r="A125" t="s">
        <v>6115</v>
      </c>
      <c r="B125" s="2">
        <v>45296</v>
      </c>
      <c r="C125" t="s">
        <v>4041</v>
      </c>
      <c r="D125" t="s">
        <v>252</v>
      </c>
      <c r="E125">
        <v>58</v>
      </c>
      <c r="F125" t="s">
        <v>10</v>
      </c>
      <c r="G125" t="s">
        <v>253</v>
      </c>
      <c r="H125" t="s">
        <v>254</v>
      </c>
      <c r="I125" t="s">
        <v>13</v>
      </c>
      <c r="J125" t="s">
        <v>33</v>
      </c>
      <c r="K125" t="s">
        <v>4541</v>
      </c>
      <c r="L125" t="s">
        <v>4542</v>
      </c>
      <c r="M125" t="s">
        <v>1562</v>
      </c>
      <c r="N125" t="s">
        <v>1578</v>
      </c>
      <c r="O125" t="s">
        <v>4543</v>
      </c>
      <c r="P125">
        <v>174</v>
      </c>
      <c r="Q125">
        <v>268</v>
      </c>
      <c r="R125" t="s">
        <v>4698</v>
      </c>
      <c r="S125" t="s">
        <v>4709</v>
      </c>
      <c r="T125">
        <v>1272.5920000000001</v>
      </c>
      <c r="U125">
        <v>2</v>
      </c>
      <c r="V125">
        <v>795</v>
      </c>
      <c r="W125">
        <v>0.2</v>
      </c>
      <c r="X125" t="s">
        <v>4677</v>
      </c>
      <c r="Y125" t="s">
        <v>4699</v>
      </c>
      <c r="Z125" t="s">
        <v>1938</v>
      </c>
      <c r="AA125" t="s">
        <v>1891</v>
      </c>
      <c r="AB125" t="s">
        <v>6735</v>
      </c>
    </row>
    <row r="126" spans="1:28" x14ac:dyDescent="0.25">
      <c r="A126" t="s">
        <v>6108</v>
      </c>
      <c r="B126" s="2">
        <v>45378</v>
      </c>
      <c r="C126" t="s">
        <v>4311</v>
      </c>
      <c r="D126" t="s">
        <v>1035</v>
      </c>
      <c r="E126">
        <v>60</v>
      </c>
      <c r="F126" t="s">
        <v>10</v>
      </c>
      <c r="G126" t="s">
        <v>1036</v>
      </c>
      <c r="H126" t="s">
        <v>328</v>
      </c>
      <c r="I126" t="s">
        <v>13</v>
      </c>
      <c r="J126" t="s">
        <v>28</v>
      </c>
      <c r="K126" t="s">
        <v>4655</v>
      </c>
      <c r="L126" t="s">
        <v>4656</v>
      </c>
      <c r="M126" t="s">
        <v>1562</v>
      </c>
      <c r="N126" t="s">
        <v>1691</v>
      </c>
      <c r="O126" t="s">
        <v>1858</v>
      </c>
      <c r="P126">
        <v>438</v>
      </c>
      <c r="Q126">
        <v>496</v>
      </c>
      <c r="R126" t="s">
        <v>4703</v>
      </c>
      <c r="S126" t="s">
        <v>4706</v>
      </c>
      <c r="T126">
        <v>888.0444</v>
      </c>
      <c r="U126">
        <v>2</v>
      </c>
      <c r="V126">
        <v>600</v>
      </c>
      <c r="W126">
        <v>0.1</v>
      </c>
      <c r="X126" t="s">
        <v>4674</v>
      </c>
      <c r="Y126" t="s">
        <v>1949</v>
      </c>
      <c r="Z126" t="s">
        <v>1950</v>
      </c>
      <c r="AA126" t="s">
        <v>1907</v>
      </c>
      <c r="AB126" t="s">
        <v>6735</v>
      </c>
    </row>
    <row r="127" spans="1:28" x14ac:dyDescent="0.25">
      <c r="A127" t="s">
        <v>6099</v>
      </c>
      <c r="B127" s="2">
        <v>45243</v>
      </c>
      <c r="C127" t="s">
        <v>4420</v>
      </c>
      <c r="D127" t="s">
        <v>1341</v>
      </c>
      <c r="E127">
        <v>27</v>
      </c>
      <c r="F127" t="s">
        <v>16</v>
      </c>
      <c r="G127" t="s">
        <v>1342</v>
      </c>
      <c r="H127" t="s">
        <v>332</v>
      </c>
      <c r="I127" t="s">
        <v>13</v>
      </c>
      <c r="J127" t="s">
        <v>28</v>
      </c>
      <c r="K127" t="s">
        <v>4498</v>
      </c>
      <c r="L127" t="s">
        <v>4499</v>
      </c>
      <c r="M127" t="s">
        <v>1562</v>
      </c>
      <c r="N127" t="s">
        <v>1567</v>
      </c>
      <c r="O127" t="s">
        <v>1568</v>
      </c>
      <c r="P127">
        <v>317</v>
      </c>
      <c r="Q127">
        <v>352</v>
      </c>
      <c r="R127" t="s">
        <v>4678</v>
      </c>
      <c r="S127" t="s">
        <v>1959</v>
      </c>
      <c r="T127">
        <v>449.03949999999998</v>
      </c>
      <c r="U127">
        <v>1</v>
      </c>
      <c r="V127">
        <v>493</v>
      </c>
      <c r="W127">
        <v>0.17</v>
      </c>
      <c r="X127" t="s">
        <v>4679</v>
      </c>
      <c r="Y127" t="s">
        <v>1949</v>
      </c>
      <c r="Z127" t="s">
        <v>1899</v>
      </c>
      <c r="AA127" t="s">
        <v>1900</v>
      </c>
      <c r="AB127" t="s">
        <v>6734</v>
      </c>
    </row>
    <row r="128" spans="1:28" x14ac:dyDescent="0.25">
      <c r="A128" t="s">
        <v>6087</v>
      </c>
      <c r="B128" s="2">
        <v>45409</v>
      </c>
      <c r="C128" t="s">
        <v>4030</v>
      </c>
      <c r="D128" t="s">
        <v>216</v>
      </c>
      <c r="E128">
        <v>49</v>
      </c>
      <c r="F128" t="s">
        <v>16</v>
      </c>
      <c r="G128" t="s">
        <v>217</v>
      </c>
      <c r="H128" t="s">
        <v>54</v>
      </c>
      <c r="I128" t="s">
        <v>13</v>
      </c>
      <c r="J128" t="s">
        <v>50</v>
      </c>
      <c r="K128" t="s">
        <v>4530</v>
      </c>
      <c r="L128" t="s">
        <v>4531</v>
      </c>
      <c r="M128" t="s">
        <v>1562</v>
      </c>
      <c r="N128" t="s">
        <v>1574</v>
      </c>
      <c r="O128" t="s">
        <v>1630</v>
      </c>
      <c r="P128">
        <v>317</v>
      </c>
      <c r="Q128">
        <v>343</v>
      </c>
      <c r="R128" t="s">
        <v>4693</v>
      </c>
      <c r="S128" t="s">
        <v>1959</v>
      </c>
      <c r="T128">
        <v>1512.2267999999999</v>
      </c>
      <c r="U128">
        <v>4</v>
      </c>
      <c r="V128">
        <v>455</v>
      </c>
      <c r="W128">
        <v>0.08</v>
      </c>
      <c r="X128" t="s">
        <v>4677</v>
      </c>
      <c r="Y128" t="s">
        <v>4694</v>
      </c>
      <c r="Z128" t="s">
        <v>1931</v>
      </c>
      <c r="AA128" t="s">
        <v>1907</v>
      </c>
      <c r="AB128" t="s">
        <v>6735</v>
      </c>
    </row>
    <row r="129" spans="1:28" x14ac:dyDescent="0.25">
      <c r="A129" t="s">
        <v>6079</v>
      </c>
      <c r="B129" s="2">
        <v>45272</v>
      </c>
      <c r="C129" t="s">
        <v>4236</v>
      </c>
      <c r="D129" t="s">
        <v>824</v>
      </c>
      <c r="E129">
        <v>34</v>
      </c>
      <c r="F129" t="s">
        <v>10</v>
      </c>
      <c r="G129" t="s">
        <v>825</v>
      </c>
      <c r="H129" t="s">
        <v>167</v>
      </c>
      <c r="I129" t="s">
        <v>13</v>
      </c>
      <c r="J129" t="s">
        <v>33</v>
      </c>
      <c r="K129" t="s">
        <v>4537</v>
      </c>
      <c r="L129" t="s">
        <v>4538</v>
      </c>
      <c r="M129" t="s">
        <v>1562</v>
      </c>
      <c r="N129" t="s">
        <v>1563</v>
      </c>
      <c r="O129" t="s">
        <v>4539</v>
      </c>
      <c r="P129">
        <v>317</v>
      </c>
      <c r="Q129">
        <v>360</v>
      </c>
      <c r="R129" t="s">
        <v>4684</v>
      </c>
      <c r="S129" t="s">
        <v>1959</v>
      </c>
      <c r="T129">
        <v>1022.2128</v>
      </c>
      <c r="U129">
        <v>2</v>
      </c>
      <c r="V129">
        <v>608</v>
      </c>
      <c r="W129">
        <v>0.1</v>
      </c>
      <c r="X129" t="s">
        <v>4679</v>
      </c>
      <c r="Y129" t="s">
        <v>1949</v>
      </c>
      <c r="Z129" t="s">
        <v>1916</v>
      </c>
      <c r="AA129" t="s">
        <v>1907</v>
      </c>
      <c r="AB129" t="s">
        <v>6735</v>
      </c>
    </row>
    <row r="130" spans="1:28" x14ac:dyDescent="0.25">
      <c r="A130" t="s">
        <v>6078</v>
      </c>
      <c r="B130" s="2">
        <v>45499</v>
      </c>
      <c r="C130" t="s">
        <v>4454</v>
      </c>
      <c r="D130" t="s">
        <v>1438</v>
      </c>
      <c r="E130">
        <v>34</v>
      </c>
      <c r="F130" t="s">
        <v>16</v>
      </c>
      <c r="G130" t="s">
        <v>1439</v>
      </c>
      <c r="H130" t="s">
        <v>45</v>
      </c>
      <c r="I130" t="s">
        <v>13</v>
      </c>
      <c r="J130" t="s">
        <v>33</v>
      </c>
      <c r="K130" t="s">
        <v>4502</v>
      </c>
      <c r="L130" t="s">
        <v>4503</v>
      </c>
      <c r="M130" t="s">
        <v>1562</v>
      </c>
      <c r="N130" t="s">
        <v>1574</v>
      </c>
      <c r="O130" t="s">
        <v>1575</v>
      </c>
      <c r="P130">
        <v>306</v>
      </c>
      <c r="Q130">
        <v>487</v>
      </c>
      <c r="R130" t="s">
        <v>4688</v>
      </c>
      <c r="S130" t="s">
        <v>4706</v>
      </c>
      <c r="T130">
        <v>736.66800000000001</v>
      </c>
      <c r="U130">
        <v>2</v>
      </c>
      <c r="V130">
        <v>409</v>
      </c>
      <c r="W130">
        <v>7.0000000000000007E-2</v>
      </c>
      <c r="X130" t="s">
        <v>4679</v>
      </c>
      <c r="Y130" t="s">
        <v>1949</v>
      </c>
      <c r="Z130" t="s">
        <v>1923</v>
      </c>
      <c r="AA130" t="s">
        <v>1891</v>
      </c>
      <c r="AB130" t="s">
        <v>6735</v>
      </c>
    </row>
    <row r="131" spans="1:28" x14ac:dyDescent="0.25">
      <c r="A131" t="s">
        <v>6076</v>
      </c>
      <c r="B131" s="2">
        <v>45396</v>
      </c>
      <c r="C131" t="s">
        <v>4096</v>
      </c>
      <c r="D131" t="s">
        <v>422</v>
      </c>
      <c r="E131">
        <v>44</v>
      </c>
      <c r="F131" t="s">
        <v>16</v>
      </c>
      <c r="G131" t="s">
        <v>4097</v>
      </c>
      <c r="H131" t="s">
        <v>54</v>
      </c>
      <c r="I131" t="s">
        <v>13</v>
      </c>
      <c r="J131" t="s">
        <v>19</v>
      </c>
      <c r="K131" t="s">
        <v>4530</v>
      </c>
      <c r="L131" t="s">
        <v>4531</v>
      </c>
      <c r="M131" t="s">
        <v>1562</v>
      </c>
      <c r="N131" t="s">
        <v>1574</v>
      </c>
      <c r="O131" t="s">
        <v>1630</v>
      </c>
      <c r="P131">
        <v>317</v>
      </c>
      <c r="Q131">
        <v>343</v>
      </c>
      <c r="R131" t="s">
        <v>4695</v>
      </c>
      <c r="S131" t="s">
        <v>4706</v>
      </c>
      <c r="T131">
        <v>2033.9405999999999</v>
      </c>
      <c r="U131">
        <v>3</v>
      </c>
      <c r="V131">
        <v>929</v>
      </c>
      <c r="W131">
        <v>0.21</v>
      </c>
      <c r="X131" t="s">
        <v>4674</v>
      </c>
      <c r="Y131" t="s">
        <v>4696</v>
      </c>
      <c r="Z131" t="s">
        <v>133</v>
      </c>
      <c r="AA131" t="s">
        <v>1891</v>
      </c>
      <c r="AB131" t="s">
        <v>6735</v>
      </c>
    </row>
    <row r="132" spans="1:28" x14ac:dyDescent="0.25">
      <c r="A132" t="s">
        <v>6073</v>
      </c>
      <c r="B132" s="2">
        <v>45914</v>
      </c>
      <c r="C132" t="s">
        <v>4283</v>
      </c>
      <c r="D132" t="s">
        <v>957</v>
      </c>
      <c r="E132">
        <v>48</v>
      </c>
      <c r="F132" t="s">
        <v>16</v>
      </c>
      <c r="G132" t="s">
        <v>958</v>
      </c>
      <c r="H132" t="s">
        <v>332</v>
      </c>
      <c r="I132" t="s">
        <v>13</v>
      </c>
      <c r="J132" t="s">
        <v>19</v>
      </c>
      <c r="K132" t="s">
        <v>4537</v>
      </c>
      <c r="L132" t="s">
        <v>4538</v>
      </c>
      <c r="M132" t="s">
        <v>1562</v>
      </c>
      <c r="N132" t="s">
        <v>1563</v>
      </c>
      <c r="O132" t="s">
        <v>4539</v>
      </c>
      <c r="P132">
        <v>317</v>
      </c>
      <c r="Q132">
        <v>360</v>
      </c>
      <c r="R132" t="s">
        <v>4701</v>
      </c>
      <c r="S132" t="s">
        <v>4709</v>
      </c>
      <c r="T132">
        <v>896.04</v>
      </c>
      <c r="U132">
        <v>3</v>
      </c>
      <c r="V132">
        <v>373</v>
      </c>
      <c r="W132">
        <v>0.1</v>
      </c>
      <c r="X132" t="s">
        <v>4677</v>
      </c>
      <c r="Y132" t="s">
        <v>1943</v>
      </c>
      <c r="Z132" t="s">
        <v>1944</v>
      </c>
      <c r="AA132" t="s">
        <v>1891</v>
      </c>
      <c r="AB132" t="s">
        <v>6735</v>
      </c>
    </row>
    <row r="133" spans="1:28" x14ac:dyDescent="0.25">
      <c r="A133" t="s">
        <v>4835</v>
      </c>
      <c r="B133" s="2">
        <v>45723</v>
      </c>
      <c r="C133" t="s">
        <v>4300</v>
      </c>
      <c r="D133" t="s">
        <v>1005</v>
      </c>
      <c r="E133">
        <v>49</v>
      </c>
      <c r="F133" t="s">
        <v>10</v>
      </c>
      <c r="G133" t="s">
        <v>1006</v>
      </c>
      <c r="H133" t="s">
        <v>725</v>
      </c>
      <c r="I133" t="s">
        <v>13</v>
      </c>
      <c r="J133" t="s">
        <v>33</v>
      </c>
      <c r="K133" t="s">
        <v>4496</v>
      </c>
      <c r="L133" t="s">
        <v>4497</v>
      </c>
      <c r="M133" t="s">
        <v>1562</v>
      </c>
      <c r="N133" t="s">
        <v>1563</v>
      </c>
      <c r="O133" t="s">
        <v>1564</v>
      </c>
      <c r="P133">
        <v>343</v>
      </c>
      <c r="Q133">
        <v>181</v>
      </c>
      <c r="R133" t="s">
        <v>4700</v>
      </c>
      <c r="S133" t="s">
        <v>1959</v>
      </c>
      <c r="T133">
        <v>548.27499999999998</v>
      </c>
      <c r="U133">
        <v>1</v>
      </c>
      <c r="V133">
        <v>783</v>
      </c>
      <c r="W133">
        <v>0.1</v>
      </c>
      <c r="X133" t="s">
        <v>4687</v>
      </c>
      <c r="Y133" t="s">
        <v>1940</v>
      </c>
      <c r="Z133" t="s">
        <v>1941</v>
      </c>
      <c r="AA133" t="s">
        <v>1891</v>
      </c>
      <c r="AB133" t="s">
        <v>6735</v>
      </c>
    </row>
    <row r="134" spans="1:28" x14ac:dyDescent="0.25">
      <c r="A134" t="s">
        <v>6058</v>
      </c>
      <c r="B134" s="2">
        <v>45267</v>
      </c>
      <c r="C134" t="s">
        <v>4458</v>
      </c>
      <c r="D134" t="s">
        <v>1450</v>
      </c>
      <c r="E134">
        <v>18</v>
      </c>
      <c r="F134" t="s">
        <v>10</v>
      </c>
      <c r="G134" t="s">
        <v>1451</v>
      </c>
      <c r="H134" t="s">
        <v>205</v>
      </c>
      <c r="I134" t="s">
        <v>13</v>
      </c>
      <c r="J134" t="s">
        <v>33</v>
      </c>
      <c r="K134" t="s">
        <v>4621</v>
      </c>
      <c r="L134" t="s">
        <v>4622</v>
      </c>
      <c r="M134" t="s">
        <v>1562</v>
      </c>
      <c r="N134" t="s">
        <v>1574</v>
      </c>
      <c r="O134" t="s">
        <v>1792</v>
      </c>
      <c r="P134">
        <v>218</v>
      </c>
      <c r="Q134">
        <v>224</v>
      </c>
      <c r="R134" t="s">
        <v>4692</v>
      </c>
      <c r="S134" t="s">
        <v>4709</v>
      </c>
      <c r="T134">
        <v>523.77599999999995</v>
      </c>
      <c r="U134">
        <v>4</v>
      </c>
      <c r="V134">
        <v>136</v>
      </c>
      <c r="W134">
        <v>0.28000000000000003</v>
      </c>
      <c r="X134" t="s">
        <v>4679</v>
      </c>
      <c r="Y134" t="s">
        <v>1928</v>
      </c>
      <c r="Z134" t="s">
        <v>399</v>
      </c>
      <c r="AA134" t="s">
        <v>1907</v>
      </c>
      <c r="AB134" t="s">
        <v>6736</v>
      </c>
    </row>
    <row r="135" spans="1:28" x14ac:dyDescent="0.25">
      <c r="A135" t="s">
        <v>6056</v>
      </c>
      <c r="B135" s="2">
        <v>45529</v>
      </c>
      <c r="C135" t="s">
        <v>4379</v>
      </c>
      <c r="D135" t="s">
        <v>1230</v>
      </c>
      <c r="E135">
        <v>56</v>
      </c>
      <c r="F135" t="s">
        <v>10</v>
      </c>
      <c r="G135" t="s">
        <v>1231</v>
      </c>
      <c r="H135" t="s">
        <v>295</v>
      </c>
      <c r="I135" t="s">
        <v>13</v>
      </c>
      <c r="J135" t="s">
        <v>33</v>
      </c>
      <c r="K135" t="s">
        <v>4537</v>
      </c>
      <c r="L135" t="s">
        <v>4538</v>
      </c>
      <c r="M135" t="s">
        <v>1562</v>
      </c>
      <c r="N135" t="s">
        <v>1563</v>
      </c>
      <c r="O135" t="s">
        <v>4539</v>
      </c>
      <c r="P135">
        <v>317</v>
      </c>
      <c r="Q135">
        <v>360</v>
      </c>
      <c r="R135" t="s">
        <v>4678</v>
      </c>
      <c r="S135" t="s">
        <v>1959</v>
      </c>
      <c r="T135">
        <v>342.92250000000001</v>
      </c>
      <c r="U135">
        <v>3</v>
      </c>
      <c r="V135">
        <v>152</v>
      </c>
      <c r="W135">
        <v>0.16</v>
      </c>
      <c r="X135" t="s">
        <v>4679</v>
      </c>
      <c r="Y135" t="s">
        <v>1949</v>
      </c>
      <c r="Z135" t="s">
        <v>1899</v>
      </c>
      <c r="AA135" t="s">
        <v>1900</v>
      </c>
      <c r="AB135" t="s">
        <v>6735</v>
      </c>
    </row>
    <row r="136" spans="1:28" x14ac:dyDescent="0.25">
      <c r="A136" t="s">
        <v>6043</v>
      </c>
      <c r="B136" s="2">
        <v>45854</v>
      </c>
      <c r="C136" t="s">
        <v>4079</v>
      </c>
      <c r="D136" t="s">
        <v>371</v>
      </c>
      <c r="E136">
        <v>21</v>
      </c>
      <c r="F136" t="s">
        <v>10</v>
      </c>
      <c r="G136" t="s">
        <v>372</v>
      </c>
      <c r="H136" t="s">
        <v>171</v>
      </c>
      <c r="I136" t="s">
        <v>13</v>
      </c>
      <c r="J136" t="s">
        <v>28</v>
      </c>
      <c r="K136" t="s">
        <v>4502</v>
      </c>
      <c r="L136" t="s">
        <v>4503</v>
      </c>
      <c r="M136" t="s">
        <v>1562</v>
      </c>
      <c r="N136" t="s">
        <v>1574</v>
      </c>
      <c r="O136" t="s">
        <v>1575</v>
      </c>
      <c r="P136">
        <v>306</v>
      </c>
      <c r="Q136">
        <v>487</v>
      </c>
      <c r="R136" t="s">
        <v>4701</v>
      </c>
      <c r="S136" t="s">
        <v>4706</v>
      </c>
      <c r="T136">
        <v>1482.1808000000001</v>
      </c>
      <c r="U136">
        <v>2</v>
      </c>
      <c r="V136">
        <v>893</v>
      </c>
      <c r="W136">
        <v>0</v>
      </c>
      <c r="X136" t="s">
        <v>4677</v>
      </c>
      <c r="Y136" t="s">
        <v>1943</v>
      </c>
      <c r="Z136" t="s">
        <v>1944</v>
      </c>
      <c r="AA136" t="s">
        <v>1891</v>
      </c>
      <c r="AB136" t="s">
        <v>6734</v>
      </c>
    </row>
    <row r="137" spans="1:28" x14ac:dyDescent="0.25">
      <c r="A137" t="s">
        <v>6042</v>
      </c>
      <c r="B137" s="2">
        <v>45936</v>
      </c>
      <c r="C137" t="s">
        <v>4378</v>
      </c>
      <c r="D137" t="s">
        <v>1227</v>
      </c>
      <c r="E137">
        <v>50</v>
      </c>
      <c r="F137" t="s">
        <v>10</v>
      </c>
      <c r="G137" t="s">
        <v>1228</v>
      </c>
      <c r="H137" t="s">
        <v>73</v>
      </c>
      <c r="I137" t="s">
        <v>13</v>
      </c>
      <c r="J137" t="s">
        <v>19</v>
      </c>
      <c r="K137" t="s">
        <v>4629</v>
      </c>
      <c r="L137" t="s">
        <v>4630</v>
      </c>
      <c r="M137" t="s">
        <v>1562</v>
      </c>
      <c r="N137" t="s">
        <v>1691</v>
      </c>
      <c r="O137" t="s">
        <v>4631</v>
      </c>
      <c r="P137">
        <v>158</v>
      </c>
      <c r="Q137">
        <v>82</v>
      </c>
      <c r="R137" t="s">
        <v>4673</v>
      </c>
      <c r="S137" t="s">
        <v>4706</v>
      </c>
      <c r="T137">
        <v>1741.35</v>
      </c>
      <c r="U137">
        <v>3</v>
      </c>
      <c r="V137">
        <v>580</v>
      </c>
      <c r="W137">
        <v>0.28000000000000003</v>
      </c>
      <c r="X137" t="s">
        <v>4674</v>
      </c>
      <c r="Y137" t="s">
        <v>1888</v>
      </c>
      <c r="Z137" t="s">
        <v>1890</v>
      </c>
      <c r="AA137" t="s">
        <v>1891</v>
      </c>
      <c r="AB137" t="s">
        <v>6735</v>
      </c>
    </row>
    <row r="138" spans="1:28" x14ac:dyDescent="0.25">
      <c r="A138" t="s">
        <v>6034</v>
      </c>
      <c r="B138" s="2">
        <v>45268</v>
      </c>
      <c r="C138" t="s">
        <v>4320</v>
      </c>
      <c r="D138" t="s">
        <v>1062</v>
      </c>
      <c r="E138">
        <v>50</v>
      </c>
      <c r="F138" t="s">
        <v>16</v>
      </c>
      <c r="G138" t="s">
        <v>1063</v>
      </c>
      <c r="H138" t="s">
        <v>171</v>
      </c>
      <c r="I138" t="s">
        <v>13</v>
      </c>
      <c r="J138" t="s">
        <v>33</v>
      </c>
      <c r="K138" t="s">
        <v>4504</v>
      </c>
      <c r="L138" t="s">
        <v>4505</v>
      </c>
      <c r="M138" t="s">
        <v>1562</v>
      </c>
      <c r="N138" t="s">
        <v>1578</v>
      </c>
      <c r="O138" t="s">
        <v>4506</v>
      </c>
      <c r="P138">
        <v>261</v>
      </c>
      <c r="Q138">
        <v>59</v>
      </c>
      <c r="R138" t="s">
        <v>4685</v>
      </c>
      <c r="S138" t="s">
        <v>4706</v>
      </c>
      <c r="T138">
        <v>257.24009999999998</v>
      </c>
      <c r="U138">
        <v>3</v>
      </c>
      <c r="V138">
        <v>121</v>
      </c>
      <c r="W138">
        <v>0.09</v>
      </c>
      <c r="X138" t="s">
        <v>4687</v>
      </c>
      <c r="Y138" t="s">
        <v>1949</v>
      </c>
      <c r="Z138" t="s">
        <v>1920</v>
      </c>
      <c r="AA138" t="s">
        <v>1907</v>
      </c>
      <c r="AB138" t="s">
        <v>6735</v>
      </c>
    </row>
    <row r="139" spans="1:28" x14ac:dyDescent="0.25">
      <c r="A139" t="s">
        <v>4841</v>
      </c>
      <c r="B139" s="2">
        <v>45544</v>
      </c>
      <c r="C139" t="s">
        <v>4419</v>
      </c>
      <c r="D139" t="s">
        <v>1338</v>
      </c>
      <c r="E139">
        <v>18</v>
      </c>
      <c r="F139" t="s">
        <v>16</v>
      </c>
      <c r="G139" t="s">
        <v>1339</v>
      </c>
      <c r="H139" t="s">
        <v>439</v>
      </c>
      <c r="I139" t="s">
        <v>13</v>
      </c>
      <c r="J139" t="s">
        <v>50</v>
      </c>
      <c r="K139" t="s">
        <v>4590</v>
      </c>
      <c r="L139" t="s">
        <v>4591</v>
      </c>
      <c r="M139" t="s">
        <v>1562</v>
      </c>
      <c r="N139" t="s">
        <v>1574</v>
      </c>
      <c r="O139" t="s">
        <v>4592</v>
      </c>
      <c r="P139">
        <v>387</v>
      </c>
      <c r="Q139">
        <v>125</v>
      </c>
      <c r="R139" t="s">
        <v>4682</v>
      </c>
      <c r="S139" t="s">
        <v>4709</v>
      </c>
      <c r="T139">
        <v>1349.0568000000001</v>
      </c>
      <c r="U139">
        <v>3</v>
      </c>
      <c r="V139">
        <v>577</v>
      </c>
      <c r="W139">
        <v>0.06</v>
      </c>
      <c r="X139" t="s">
        <v>4677</v>
      </c>
      <c r="Y139" t="s">
        <v>1949</v>
      </c>
      <c r="Z139" t="s">
        <v>1910</v>
      </c>
      <c r="AA139" t="s">
        <v>1900</v>
      </c>
      <c r="AB139" t="s">
        <v>6736</v>
      </c>
    </row>
    <row r="140" spans="1:28" x14ac:dyDescent="0.25">
      <c r="A140" t="s">
        <v>6015</v>
      </c>
      <c r="B140" s="2">
        <v>45401</v>
      </c>
      <c r="C140" t="s">
        <v>4068</v>
      </c>
      <c r="D140" t="s">
        <v>337</v>
      </c>
      <c r="E140">
        <v>44</v>
      </c>
      <c r="F140" t="s">
        <v>16</v>
      </c>
      <c r="G140" t="s">
        <v>338</v>
      </c>
      <c r="H140" t="s">
        <v>241</v>
      </c>
      <c r="I140" t="s">
        <v>13</v>
      </c>
      <c r="J140" t="s">
        <v>19</v>
      </c>
      <c r="K140" t="s">
        <v>4629</v>
      </c>
      <c r="L140" t="s">
        <v>4630</v>
      </c>
      <c r="M140" t="s">
        <v>1562</v>
      </c>
      <c r="N140" t="s">
        <v>1691</v>
      </c>
      <c r="O140" t="s">
        <v>4631</v>
      </c>
      <c r="P140">
        <v>158</v>
      </c>
      <c r="Q140">
        <v>82</v>
      </c>
      <c r="R140" t="s">
        <v>4685</v>
      </c>
      <c r="S140" t="s">
        <v>4706</v>
      </c>
      <c r="T140">
        <v>1505.2575999999999</v>
      </c>
      <c r="U140">
        <v>4</v>
      </c>
      <c r="V140">
        <v>489</v>
      </c>
      <c r="W140">
        <v>0.12</v>
      </c>
      <c r="X140" t="s">
        <v>4687</v>
      </c>
      <c r="Y140" t="s">
        <v>1949</v>
      </c>
      <c r="Z140" t="s">
        <v>1920</v>
      </c>
      <c r="AA140" t="s">
        <v>1907</v>
      </c>
      <c r="AB140" t="s">
        <v>6735</v>
      </c>
    </row>
    <row r="141" spans="1:28" x14ac:dyDescent="0.25">
      <c r="A141" t="s">
        <v>6006</v>
      </c>
      <c r="B141" s="2">
        <v>45478</v>
      </c>
      <c r="C141" t="s">
        <v>4125</v>
      </c>
      <c r="D141" t="s">
        <v>504</v>
      </c>
      <c r="E141">
        <v>49</v>
      </c>
      <c r="F141" t="s">
        <v>16</v>
      </c>
      <c r="G141" t="s">
        <v>505</v>
      </c>
      <c r="H141" t="s">
        <v>167</v>
      </c>
      <c r="I141" t="s">
        <v>13</v>
      </c>
      <c r="J141" t="s">
        <v>19</v>
      </c>
      <c r="K141" t="s">
        <v>4664</v>
      </c>
      <c r="L141" t="s">
        <v>4665</v>
      </c>
      <c r="M141" t="s">
        <v>1562</v>
      </c>
      <c r="N141" t="s">
        <v>1567</v>
      </c>
      <c r="O141" t="s">
        <v>4666</v>
      </c>
      <c r="P141">
        <v>358</v>
      </c>
      <c r="Q141">
        <v>143</v>
      </c>
      <c r="R141" t="s">
        <v>4700</v>
      </c>
      <c r="S141" t="s">
        <v>1959</v>
      </c>
      <c r="T141">
        <v>812.75739999999996</v>
      </c>
      <c r="U141">
        <v>1</v>
      </c>
      <c r="V141">
        <v>893</v>
      </c>
      <c r="W141">
        <v>7.0000000000000007E-2</v>
      </c>
      <c r="X141" t="s">
        <v>4687</v>
      </c>
      <c r="Y141" t="s">
        <v>1940</v>
      </c>
      <c r="Z141" t="s">
        <v>1941</v>
      </c>
      <c r="AA141" t="s">
        <v>1891</v>
      </c>
      <c r="AB141" t="s">
        <v>6735</v>
      </c>
    </row>
    <row r="142" spans="1:28" x14ac:dyDescent="0.25">
      <c r="A142" t="s">
        <v>5996</v>
      </c>
      <c r="B142" s="2">
        <v>45376</v>
      </c>
      <c r="C142" t="s">
        <v>4146</v>
      </c>
      <c r="D142" t="s">
        <v>567</v>
      </c>
      <c r="E142">
        <v>36</v>
      </c>
      <c r="F142" t="s">
        <v>16</v>
      </c>
      <c r="G142" t="s">
        <v>568</v>
      </c>
      <c r="H142" t="s">
        <v>254</v>
      </c>
      <c r="I142" t="s">
        <v>13</v>
      </c>
      <c r="J142" t="s">
        <v>19</v>
      </c>
      <c r="K142" t="s">
        <v>4655</v>
      </c>
      <c r="L142" t="s">
        <v>4656</v>
      </c>
      <c r="M142" t="s">
        <v>1562</v>
      </c>
      <c r="N142" t="s">
        <v>1691</v>
      </c>
      <c r="O142" t="s">
        <v>1858</v>
      </c>
      <c r="P142">
        <v>438</v>
      </c>
      <c r="Q142">
        <v>496</v>
      </c>
      <c r="R142" t="s">
        <v>4697</v>
      </c>
      <c r="S142" t="s">
        <v>4706</v>
      </c>
      <c r="T142">
        <v>1925.8533</v>
      </c>
      <c r="U142">
        <v>3</v>
      </c>
      <c r="V142">
        <v>690</v>
      </c>
      <c r="W142">
        <v>0.09</v>
      </c>
      <c r="X142" t="s">
        <v>4679</v>
      </c>
      <c r="Y142" t="s">
        <v>1935</v>
      </c>
      <c r="Z142" t="s">
        <v>211</v>
      </c>
      <c r="AA142" t="s">
        <v>1900</v>
      </c>
      <c r="AB142" t="s">
        <v>6735</v>
      </c>
    </row>
    <row r="143" spans="1:28" x14ac:dyDescent="0.25">
      <c r="A143" t="s">
        <v>5995</v>
      </c>
      <c r="B143" s="2">
        <v>45537</v>
      </c>
      <c r="C143" t="s">
        <v>4156</v>
      </c>
      <c r="D143" t="s">
        <v>594</v>
      </c>
      <c r="E143">
        <v>55</v>
      </c>
      <c r="F143" t="s">
        <v>10</v>
      </c>
      <c r="G143" t="s">
        <v>595</v>
      </c>
      <c r="H143" t="s">
        <v>596</v>
      </c>
      <c r="I143" t="s">
        <v>13</v>
      </c>
      <c r="J143" t="s">
        <v>19</v>
      </c>
      <c r="K143" t="s">
        <v>4558</v>
      </c>
      <c r="L143" t="s">
        <v>4559</v>
      </c>
      <c r="M143" t="s">
        <v>1562</v>
      </c>
      <c r="N143" t="s">
        <v>1563</v>
      </c>
      <c r="O143" t="s">
        <v>1688</v>
      </c>
      <c r="P143">
        <v>223</v>
      </c>
      <c r="Q143">
        <v>154</v>
      </c>
      <c r="R143" t="s">
        <v>4688</v>
      </c>
      <c r="S143" t="s">
        <v>4706</v>
      </c>
      <c r="T143">
        <v>213.55879999999999</v>
      </c>
      <c r="U143">
        <v>2</v>
      </c>
      <c r="V143">
        <v>117</v>
      </c>
      <c r="W143">
        <v>0.12</v>
      </c>
      <c r="X143" t="s">
        <v>4679</v>
      </c>
      <c r="Y143" t="s">
        <v>1949</v>
      </c>
      <c r="Z143" t="s">
        <v>1923</v>
      </c>
      <c r="AA143" t="s">
        <v>1891</v>
      </c>
      <c r="AB143" t="s">
        <v>6735</v>
      </c>
    </row>
    <row r="144" spans="1:28" x14ac:dyDescent="0.25">
      <c r="A144" t="s">
        <v>5991</v>
      </c>
      <c r="B144" s="2">
        <v>45622</v>
      </c>
      <c r="C144" t="s">
        <v>4311</v>
      </c>
      <c r="D144" t="s">
        <v>1035</v>
      </c>
      <c r="E144">
        <v>60</v>
      </c>
      <c r="F144" t="s">
        <v>10</v>
      </c>
      <c r="G144" t="s">
        <v>1036</v>
      </c>
      <c r="H144" t="s">
        <v>328</v>
      </c>
      <c r="I144" t="s">
        <v>13</v>
      </c>
      <c r="J144" t="s">
        <v>28</v>
      </c>
      <c r="K144" t="s">
        <v>4504</v>
      </c>
      <c r="L144" t="s">
        <v>4505</v>
      </c>
      <c r="M144" t="s">
        <v>1562</v>
      </c>
      <c r="N144" t="s">
        <v>1578</v>
      </c>
      <c r="O144" t="s">
        <v>4506</v>
      </c>
      <c r="P144">
        <v>261</v>
      </c>
      <c r="Q144">
        <v>59</v>
      </c>
      <c r="R144" t="s">
        <v>4700</v>
      </c>
      <c r="S144" t="s">
        <v>4709</v>
      </c>
      <c r="T144">
        <v>763.97760000000005</v>
      </c>
      <c r="U144">
        <v>2</v>
      </c>
      <c r="V144">
        <v>531</v>
      </c>
      <c r="W144">
        <v>0.14000000000000001</v>
      </c>
      <c r="X144" t="s">
        <v>4687</v>
      </c>
      <c r="Y144" t="s">
        <v>1940</v>
      </c>
      <c r="Z144" t="s">
        <v>1941</v>
      </c>
      <c r="AA144" t="s">
        <v>1891</v>
      </c>
      <c r="AB144" t="s">
        <v>6735</v>
      </c>
    </row>
    <row r="145" spans="1:28" x14ac:dyDescent="0.25">
      <c r="A145" t="s">
        <v>5977</v>
      </c>
      <c r="B145" s="2">
        <v>45392</v>
      </c>
      <c r="C145" t="s">
        <v>4343</v>
      </c>
      <c r="D145" t="s">
        <v>1125</v>
      </c>
      <c r="E145">
        <v>20</v>
      </c>
      <c r="F145" t="s">
        <v>10</v>
      </c>
      <c r="G145" t="s">
        <v>1126</v>
      </c>
      <c r="H145" t="s">
        <v>77</v>
      </c>
      <c r="I145" t="s">
        <v>13</v>
      </c>
      <c r="J145" t="s">
        <v>50</v>
      </c>
      <c r="K145" t="s">
        <v>4541</v>
      </c>
      <c r="L145" t="s">
        <v>4542</v>
      </c>
      <c r="M145" t="s">
        <v>1562</v>
      </c>
      <c r="N145" t="s">
        <v>1578</v>
      </c>
      <c r="O145" t="s">
        <v>4543</v>
      </c>
      <c r="P145">
        <v>174</v>
      </c>
      <c r="Q145">
        <v>268</v>
      </c>
      <c r="R145" t="s">
        <v>4702</v>
      </c>
      <c r="S145" t="s">
        <v>4709</v>
      </c>
      <c r="T145">
        <v>887.30399999999997</v>
      </c>
      <c r="U145">
        <v>3</v>
      </c>
      <c r="V145">
        <v>336</v>
      </c>
      <c r="W145">
        <v>0.23</v>
      </c>
      <c r="X145" t="s">
        <v>4674</v>
      </c>
      <c r="Y145" t="s">
        <v>1946</v>
      </c>
      <c r="Z145" t="s">
        <v>1947</v>
      </c>
      <c r="AA145" t="s">
        <v>1891</v>
      </c>
      <c r="AB145" t="s">
        <v>6734</v>
      </c>
    </row>
    <row r="146" spans="1:28" x14ac:dyDescent="0.25">
      <c r="A146" t="s">
        <v>5976</v>
      </c>
      <c r="B146" s="2">
        <v>45609</v>
      </c>
      <c r="C146" t="s">
        <v>4391</v>
      </c>
      <c r="D146" t="s">
        <v>1262</v>
      </c>
      <c r="E146">
        <v>51</v>
      </c>
      <c r="F146" t="s">
        <v>16</v>
      </c>
      <c r="G146" t="s">
        <v>1263</v>
      </c>
      <c r="H146" t="s">
        <v>188</v>
      </c>
      <c r="I146" t="s">
        <v>13</v>
      </c>
      <c r="J146" t="s">
        <v>19</v>
      </c>
      <c r="K146" t="s">
        <v>4600</v>
      </c>
      <c r="L146" t="s">
        <v>1757</v>
      </c>
      <c r="M146" t="s">
        <v>1562</v>
      </c>
      <c r="N146" t="s">
        <v>1578</v>
      </c>
      <c r="O146" t="s">
        <v>1758</v>
      </c>
      <c r="P146">
        <v>114</v>
      </c>
      <c r="Q146">
        <v>485</v>
      </c>
      <c r="R146" t="s">
        <v>4684</v>
      </c>
      <c r="S146" t="s">
        <v>4709</v>
      </c>
      <c r="T146">
        <v>1715.0595000000001</v>
      </c>
      <c r="U146">
        <v>3</v>
      </c>
      <c r="V146">
        <v>742</v>
      </c>
      <c r="W146">
        <v>0.08</v>
      </c>
      <c r="X146" t="s">
        <v>4679</v>
      </c>
      <c r="Y146" t="s">
        <v>1949</v>
      </c>
      <c r="Z146" t="s">
        <v>1916</v>
      </c>
      <c r="AA146" t="s">
        <v>1907</v>
      </c>
      <c r="AB146" t="s">
        <v>6735</v>
      </c>
    </row>
    <row r="147" spans="1:28" x14ac:dyDescent="0.25">
      <c r="A147" t="s">
        <v>5975</v>
      </c>
      <c r="B147" s="2">
        <v>45231</v>
      </c>
      <c r="C147" t="s">
        <v>4259</v>
      </c>
      <c r="D147" t="s">
        <v>890</v>
      </c>
      <c r="E147">
        <v>38</v>
      </c>
      <c r="F147" t="s">
        <v>10</v>
      </c>
      <c r="G147" t="s">
        <v>891</v>
      </c>
      <c r="H147" t="s">
        <v>188</v>
      </c>
      <c r="I147" t="s">
        <v>13</v>
      </c>
      <c r="J147" t="s">
        <v>50</v>
      </c>
      <c r="K147" t="s">
        <v>4621</v>
      </c>
      <c r="L147" t="s">
        <v>4622</v>
      </c>
      <c r="M147" t="s">
        <v>1562</v>
      </c>
      <c r="N147" t="s">
        <v>1574</v>
      </c>
      <c r="O147" t="s">
        <v>1792</v>
      </c>
      <c r="P147">
        <v>218</v>
      </c>
      <c r="Q147">
        <v>224</v>
      </c>
      <c r="R147" t="s">
        <v>4673</v>
      </c>
      <c r="S147" t="s">
        <v>4706</v>
      </c>
      <c r="T147">
        <v>1125.896</v>
      </c>
      <c r="U147">
        <v>4</v>
      </c>
      <c r="V147">
        <v>306</v>
      </c>
      <c r="W147">
        <v>0.11</v>
      </c>
      <c r="X147" t="s">
        <v>4674</v>
      </c>
      <c r="Y147" t="s">
        <v>1888</v>
      </c>
      <c r="Z147" t="s">
        <v>1890</v>
      </c>
      <c r="AA147" t="s">
        <v>1891</v>
      </c>
      <c r="AB147" t="s">
        <v>6735</v>
      </c>
    </row>
    <row r="148" spans="1:28" x14ac:dyDescent="0.25">
      <c r="A148" t="s">
        <v>4850</v>
      </c>
      <c r="B148" s="2">
        <v>45448</v>
      </c>
      <c r="C148" t="s">
        <v>4427</v>
      </c>
      <c r="D148" t="s">
        <v>1362</v>
      </c>
      <c r="E148">
        <v>37</v>
      </c>
      <c r="F148" t="s">
        <v>16</v>
      </c>
      <c r="G148" t="s">
        <v>1363</v>
      </c>
      <c r="H148" t="s">
        <v>110</v>
      </c>
      <c r="I148" t="s">
        <v>13</v>
      </c>
      <c r="J148" t="s">
        <v>33</v>
      </c>
      <c r="K148" t="s">
        <v>4558</v>
      </c>
      <c r="L148" t="s">
        <v>4559</v>
      </c>
      <c r="M148" t="s">
        <v>1562</v>
      </c>
      <c r="N148" t="s">
        <v>1563</v>
      </c>
      <c r="O148" t="s">
        <v>1688</v>
      </c>
      <c r="P148">
        <v>223</v>
      </c>
      <c r="Q148">
        <v>154</v>
      </c>
      <c r="R148" t="s">
        <v>4685</v>
      </c>
      <c r="S148" t="s">
        <v>4706</v>
      </c>
      <c r="T148">
        <v>540.90719999999999</v>
      </c>
      <c r="U148">
        <v>3</v>
      </c>
      <c r="V148">
        <v>237</v>
      </c>
      <c r="W148">
        <v>0.28999999999999998</v>
      </c>
      <c r="X148" t="s">
        <v>4687</v>
      </c>
      <c r="Y148" t="s">
        <v>1949</v>
      </c>
      <c r="Z148" t="s">
        <v>1920</v>
      </c>
      <c r="AA148" t="s">
        <v>1907</v>
      </c>
      <c r="AB148" t="s">
        <v>6735</v>
      </c>
    </row>
    <row r="149" spans="1:28" x14ac:dyDescent="0.25">
      <c r="A149" t="s">
        <v>5960</v>
      </c>
      <c r="B149" s="2">
        <v>45543</v>
      </c>
      <c r="C149" t="s">
        <v>4191</v>
      </c>
      <c r="D149" t="s">
        <v>699</v>
      </c>
      <c r="E149">
        <v>63</v>
      </c>
      <c r="F149" t="s">
        <v>16</v>
      </c>
      <c r="G149" t="s">
        <v>700</v>
      </c>
      <c r="H149" t="s">
        <v>77</v>
      </c>
      <c r="I149" t="s">
        <v>13</v>
      </c>
      <c r="J149" t="s">
        <v>19</v>
      </c>
      <c r="K149" t="s">
        <v>4558</v>
      </c>
      <c r="L149" t="s">
        <v>4559</v>
      </c>
      <c r="M149" t="s">
        <v>1562</v>
      </c>
      <c r="N149" t="s">
        <v>1563</v>
      </c>
      <c r="O149" t="s">
        <v>1688</v>
      </c>
      <c r="P149">
        <v>223</v>
      </c>
      <c r="Q149">
        <v>154</v>
      </c>
      <c r="R149" t="s">
        <v>4692</v>
      </c>
      <c r="S149" t="s">
        <v>4709</v>
      </c>
      <c r="T149">
        <v>333.04919999999998</v>
      </c>
      <c r="U149">
        <v>3</v>
      </c>
      <c r="V149">
        <v>121</v>
      </c>
      <c r="W149">
        <v>0.05</v>
      </c>
      <c r="X149" t="s">
        <v>4679</v>
      </c>
      <c r="Y149" t="s">
        <v>1928</v>
      </c>
      <c r="Z149" t="s">
        <v>399</v>
      </c>
      <c r="AA149" t="s">
        <v>1907</v>
      </c>
      <c r="AB149" t="s">
        <v>6735</v>
      </c>
    </row>
    <row r="150" spans="1:28" x14ac:dyDescent="0.25">
      <c r="A150" t="s">
        <v>4852</v>
      </c>
      <c r="B150" s="2">
        <v>45626</v>
      </c>
      <c r="C150" t="s">
        <v>4435</v>
      </c>
      <c r="D150" t="s">
        <v>1384</v>
      </c>
      <c r="E150">
        <v>51</v>
      </c>
      <c r="F150" t="s">
        <v>10</v>
      </c>
      <c r="G150" t="s">
        <v>1385</v>
      </c>
      <c r="H150" t="s">
        <v>363</v>
      </c>
      <c r="I150" t="s">
        <v>13</v>
      </c>
      <c r="J150" t="s">
        <v>33</v>
      </c>
      <c r="K150" t="s">
        <v>4558</v>
      </c>
      <c r="L150" t="s">
        <v>4559</v>
      </c>
      <c r="M150" t="s">
        <v>1562</v>
      </c>
      <c r="N150" t="s">
        <v>1563</v>
      </c>
      <c r="O150" t="s">
        <v>1688</v>
      </c>
      <c r="P150">
        <v>223</v>
      </c>
      <c r="Q150">
        <v>154</v>
      </c>
      <c r="R150" t="s">
        <v>4703</v>
      </c>
      <c r="S150" t="s">
        <v>4709</v>
      </c>
      <c r="T150">
        <v>1753.23</v>
      </c>
      <c r="U150">
        <v>3</v>
      </c>
      <c r="V150">
        <v>584</v>
      </c>
      <c r="W150">
        <v>0.09</v>
      </c>
      <c r="X150" t="s">
        <v>4674</v>
      </c>
      <c r="Y150" t="s">
        <v>1949</v>
      </c>
      <c r="Z150" t="s">
        <v>1950</v>
      </c>
      <c r="AA150" t="s">
        <v>1907</v>
      </c>
      <c r="AB150" t="s">
        <v>6735</v>
      </c>
    </row>
    <row r="151" spans="1:28" x14ac:dyDescent="0.25">
      <c r="A151" t="s">
        <v>5953</v>
      </c>
      <c r="B151" s="2">
        <v>45560</v>
      </c>
      <c r="C151" t="s">
        <v>4437</v>
      </c>
      <c r="D151" t="s">
        <v>1390</v>
      </c>
      <c r="E151">
        <v>41</v>
      </c>
      <c r="F151" t="s">
        <v>16</v>
      </c>
      <c r="G151" t="s">
        <v>1391</v>
      </c>
      <c r="H151" t="s">
        <v>291</v>
      </c>
      <c r="I151" t="s">
        <v>13</v>
      </c>
      <c r="J151" t="s">
        <v>19</v>
      </c>
      <c r="K151" t="s">
        <v>4530</v>
      </c>
      <c r="L151" t="s">
        <v>4531</v>
      </c>
      <c r="M151" t="s">
        <v>1562</v>
      </c>
      <c r="N151" t="s">
        <v>1574</v>
      </c>
      <c r="O151" t="s">
        <v>1630</v>
      </c>
      <c r="P151">
        <v>317</v>
      </c>
      <c r="Q151">
        <v>343</v>
      </c>
      <c r="R151" t="s">
        <v>4685</v>
      </c>
      <c r="S151" t="s">
        <v>1959</v>
      </c>
      <c r="T151">
        <v>1287.6084000000001</v>
      </c>
      <c r="U151">
        <v>3</v>
      </c>
      <c r="V151">
        <v>550</v>
      </c>
      <c r="W151">
        <v>0.24</v>
      </c>
      <c r="X151" t="s">
        <v>4687</v>
      </c>
      <c r="Y151" t="s">
        <v>1949</v>
      </c>
      <c r="Z151" t="s">
        <v>1920</v>
      </c>
      <c r="AA151" t="s">
        <v>1907</v>
      </c>
      <c r="AB151" t="s">
        <v>6735</v>
      </c>
    </row>
    <row r="152" spans="1:28" x14ac:dyDescent="0.25">
      <c r="A152" t="s">
        <v>5951</v>
      </c>
      <c r="B152" s="2">
        <v>45299</v>
      </c>
      <c r="C152" t="s">
        <v>4445</v>
      </c>
      <c r="D152" t="s">
        <v>1413</v>
      </c>
      <c r="E152">
        <v>62</v>
      </c>
      <c r="F152" t="s">
        <v>16</v>
      </c>
      <c r="G152" t="s">
        <v>1414</v>
      </c>
      <c r="H152" t="s">
        <v>103</v>
      </c>
      <c r="I152" t="s">
        <v>13</v>
      </c>
      <c r="J152" t="s">
        <v>19</v>
      </c>
      <c r="K152" t="s">
        <v>4643</v>
      </c>
      <c r="L152" t="s">
        <v>4644</v>
      </c>
      <c r="M152" t="s">
        <v>1562</v>
      </c>
      <c r="N152" t="s">
        <v>1578</v>
      </c>
      <c r="O152" t="s">
        <v>1840</v>
      </c>
      <c r="P152">
        <v>120</v>
      </c>
      <c r="Q152">
        <v>210</v>
      </c>
      <c r="R152" t="s">
        <v>4700</v>
      </c>
      <c r="S152" t="s">
        <v>1959</v>
      </c>
      <c r="T152">
        <v>912.00360000000001</v>
      </c>
      <c r="U152">
        <v>3</v>
      </c>
      <c r="V152">
        <v>416</v>
      </c>
      <c r="W152">
        <v>0.02</v>
      </c>
      <c r="X152" t="s">
        <v>4687</v>
      </c>
      <c r="Y152" t="s">
        <v>1940</v>
      </c>
      <c r="Z152" t="s">
        <v>1941</v>
      </c>
      <c r="AA152" t="s">
        <v>1891</v>
      </c>
      <c r="AB152" t="s">
        <v>6735</v>
      </c>
    </row>
    <row r="153" spans="1:28" x14ac:dyDescent="0.25">
      <c r="A153" t="s">
        <v>4855</v>
      </c>
      <c r="B153" s="2">
        <v>45502</v>
      </c>
      <c r="C153" t="s">
        <v>4069</v>
      </c>
      <c r="D153" t="s">
        <v>340</v>
      </c>
      <c r="E153">
        <v>28</v>
      </c>
      <c r="F153" t="s">
        <v>16</v>
      </c>
      <c r="G153" t="s">
        <v>341</v>
      </c>
      <c r="H153" t="s">
        <v>321</v>
      </c>
      <c r="I153" t="s">
        <v>13</v>
      </c>
      <c r="J153" t="s">
        <v>50</v>
      </c>
      <c r="K153" t="s">
        <v>4504</v>
      </c>
      <c r="L153" t="s">
        <v>4505</v>
      </c>
      <c r="M153" t="s">
        <v>1562</v>
      </c>
      <c r="N153" t="s">
        <v>1578</v>
      </c>
      <c r="O153" t="s">
        <v>4506</v>
      </c>
      <c r="P153">
        <v>261</v>
      </c>
      <c r="Q153">
        <v>59</v>
      </c>
      <c r="R153" t="s">
        <v>4693</v>
      </c>
      <c r="S153" t="s">
        <v>4709</v>
      </c>
      <c r="T153">
        <v>1432.2744</v>
      </c>
      <c r="U153">
        <v>3</v>
      </c>
      <c r="V153">
        <v>513</v>
      </c>
      <c r="W153">
        <v>0.27</v>
      </c>
      <c r="X153" t="s">
        <v>4677</v>
      </c>
      <c r="Y153" t="s">
        <v>4694</v>
      </c>
      <c r="Z153" t="s">
        <v>1931</v>
      </c>
      <c r="AA153" t="s">
        <v>1907</v>
      </c>
      <c r="AB153" t="s">
        <v>6734</v>
      </c>
    </row>
    <row r="154" spans="1:28" x14ac:dyDescent="0.25">
      <c r="A154" t="s">
        <v>5941</v>
      </c>
      <c r="B154" s="2">
        <v>45489</v>
      </c>
      <c r="C154" t="s">
        <v>4460</v>
      </c>
      <c r="D154" t="s">
        <v>1456</v>
      </c>
      <c r="E154">
        <v>45</v>
      </c>
      <c r="F154" t="s">
        <v>10</v>
      </c>
      <c r="G154" t="s">
        <v>1457</v>
      </c>
      <c r="H154" t="s">
        <v>175</v>
      </c>
      <c r="I154" t="s">
        <v>13</v>
      </c>
      <c r="J154" t="s">
        <v>28</v>
      </c>
      <c r="K154" t="s">
        <v>4496</v>
      </c>
      <c r="L154" t="s">
        <v>4497</v>
      </c>
      <c r="M154" t="s">
        <v>1562</v>
      </c>
      <c r="N154" t="s">
        <v>1563</v>
      </c>
      <c r="O154" t="s">
        <v>1564</v>
      </c>
      <c r="P154">
        <v>343</v>
      </c>
      <c r="Q154">
        <v>181</v>
      </c>
      <c r="R154" t="s">
        <v>4698</v>
      </c>
      <c r="S154" t="s">
        <v>4706</v>
      </c>
      <c r="T154">
        <v>953.45100000000002</v>
      </c>
      <c r="U154">
        <v>3</v>
      </c>
      <c r="V154">
        <v>402</v>
      </c>
      <c r="W154">
        <v>0.04</v>
      </c>
      <c r="X154" t="s">
        <v>4677</v>
      </c>
      <c r="Y154" t="s">
        <v>4699</v>
      </c>
      <c r="Z154" t="s">
        <v>1938</v>
      </c>
      <c r="AA154" t="s">
        <v>1891</v>
      </c>
      <c r="AB154" t="s">
        <v>6735</v>
      </c>
    </row>
    <row r="155" spans="1:28" x14ac:dyDescent="0.25">
      <c r="A155" t="s">
        <v>5934</v>
      </c>
      <c r="B155" s="2">
        <v>45785</v>
      </c>
      <c r="C155" t="s">
        <v>3977</v>
      </c>
      <c r="D155" t="s">
        <v>43</v>
      </c>
      <c r="E155">
        <v>29</v>
      </c>
      <c r="F155" t="s">
        <v>16</v>
      </c>
      <c r="G155" t="s">
        <v>44</v>
      </c>
      <c r="H155" t="s">
        <v>45</v>
      </c>
      <c r="I155" t="s">
        <v>13</v>
      </c>
      <c r="J155" t="s">
        <v>28</v>
      </c>
      <c r="K155" t="s">
        <v>4504</v>
      </c>
      <c r="L155" t="s">
        <v>4505</v>
      </c>
      <c r="M155" t="s">
        <v>1562</v>
      </c>
      <c r="N155" t="s">
        <v>1578</v>
      </c>
      <c r="O155" t="s">
        <v>4506</v>
      </c>
      <c r="P155">
        <v>261</v>
      </c>
      <c r="Q155">
        <v>59</v>
      </c>
      <c r="R155" t="s">
        <v>4697</v>
      </c>
      <c r="S155" t="s">
        <v>4709</v>
      </c>
      <c r="T155">
        <v>32.659199999999998</v>
      </c>
      <c r="U155">
        <v>1</v>
      </c>
      <c r="V155">
        <v>39</v>
      </c>
      <c r="W155">
        <v>0.06</v>
      </c>
      <c r="X155" t="s">
        <v>4679</v>
      </c>
      <c r="Y155" t="s">
        <v>1935</v>
      </c>
      <c r="Z155" t="s">
        <v>211</v>
      </c>
      <c r="AA155" t="s">
        <v>1900</v>
      </c>
      <c r="AB155" t="s">
        <v>6734</v>
      </c>
    </row>
    <row r="156" spans="1:28" x14ac:dyDescent="0.25">
      <c r="A156" t="s">
        <v>4858</v>
      </c>
      <c r="B156" s="2">
        <v>45798</v>
      </c>
      <c r="C156" t="s">
        <v>4224</v>
      </c>
      <c r="D156" t="s">
        <v>791</v>
      </c>
      <c r="E156">
        <v>56</v>
      </c>
      <c r="F156" t="s">
        <v>16</v>
      </c>
      <c r="G156" t="s">
        <v>792</v>
      </c>
      <c r="H156" t="s">
        <v>363</v>
      </c>
      <c r="I156" t="s">
        <v>13</v>
      </c>
      <c r="J156" t="s">
        <v>50</v>
      </c>
      <c r="K156" t="s">
        <v>4621</v>
      </c>
      <c r="L156" t="s">
        <v>4622</v>
      </c>
      <c r="M156" t="s">
        <v>1562</v>
      </c>
      <c r="N156" t="s">
        <v>1574</v>
      </c>
      <c r="O156" t="s">
        <v>1792</v>
      </c>
      <c r="P156">
        <v>218</v>
      </c>
      <c r="Q156">
        <v>224</v>
      </c>
      <c r="R156" t="s">
        <v>4703</v>
      </c>
      <c r="S156" t="s">
        <v>4706</v>
      </c>
      <c r="T156">
        <v>193.55719999999999</v>
      </c>
      <c r="U156">
        <v>2</v>
      </c>
      <c r="V156">
        <v>109</v>
      </c>
      <c r="W156">
        <v>0.26</v>
      </c>
      <c r="X156" t="s">
        <v>4674</v>
      </c>
      <c r="Y156" t="s">
        <v>1949</v>
      </c>
      <c r="Z156" t="s">
        <v>1950</v>
      </c>
      <c r="AA156" t="s">
        <v>1907</v>
      </c>
      <c r="AB156" t="s">
        <v>6735</v>
      </c>
    </row>
    <row r="157" spans="1:28" x14ac:dyDescent="0.25">
      <c r="A157" t="s">
        <v>5928</v>
      </c>
      <c r="B157" s="2">
        <v>45384</v>
      </c>
      <c r="C157" t="s">
        <v>4056</v>
      </c>
      <c r="D157" t="s">
        <v>303</v>
      </c>
      <c r="E157">
        <v>53</v>
      </c>
      <c r="F157" t="s">
        <v>10</v>
      </c>
      <c r="G157" t="s">
        <v>304</v>
      </c>
      <c r="H157" t="s">
        <v>254</v>
      </c>
      <c r="I157" t="s">
        <v>13</v>
      </c>
      <c r="J157" t="s">
        <v>28</v>
      </c>
      <c r="K157" t="s">
        <v>4541</v>
      </c>
      <c r="L157" t="s">
        <v>4542</v>
      </c>
      <c r="M157" t="s">
        <v>1562</v>
      </c>
      <c r="N157" t="s">
        <v>1578</v>
      </c>
      <c r="O157" t="s">
        <v>4543</v>
      </c>
      <c r="P157">
        <v>174</v>
      </c>
      <c r="Q157">
        <v>268</v>
      </c>
      <c r="R157" t="s">
        <v>4678</v>
      </c>
      <c r="S157" t="s">
        <v>4706</v>
      </c>
      <c r="T157">
        <v>1053.7551000000001</v>
      </c>
      <c r="U157">
        <v>3</v>
      </c>
      <c r="V157">
        <v>378</v>
      </c>
      <c r="W157">
        <v>0.23</v>
      </c>
      <c r="X157" t="s">
        <v>4679</v>
      </c>
      <c r="Y157" t="s">
        <v>1949</v>
      </c>
      <c r="Z157" t="s">
        <v>1899</v>
      </c>
      <c r="AA157" t="s">
        <v>1900</v>
      </c>
      <c r="AB157" t="s">
        <v>6735</v>
      </c>
    </row>
    <row r="158" spans="1:28" x14ac:dyDescent="0.25">
      <c r="A158" t="s">
        <v>5923</v>
      </c>
      <c r="B158" s="2">
        <v>45322</v>
      </c>
      <c r="C158" t="s">
        <v>4139</v>
      </c>
      <c r="D158" t="s">
        <v>546</v>
      </c>
      <c r="E158">
        <v>18</v>
      </c>
      <c r="F158" t="s">
        <v>16</v>
      </c>
      <c r="G158" t="s">
        <v>547</v>
      </c>
      <c r="H158" t="s">
        <v>137</v>
      </c>
      <c r="I158" t="s">
        <v>13</v>
      </c>
      <c r="J158" t="s">
        <v>33</v>
      </c>
      <c r="K158" t="s">
        <v>4560</v>
      </c>
      <c r="L158" t="s">
        <v>4561</v>
      </c>
      <c r="M158" t="s">
        <v>1562</v>
      </c>
      <c r="N158" t="s">
        <v>1691</v>
      </c>
      <c r="O158" t="s">
        <v>1692</v>
      </c>
      <c r="P158">
        <v>353</v>
      </c>
      <c r="Q158">
        <v>214</v>
      </c>
      <c r="R158" t="s">
        <v>4690</v>
      </c>
      <c r="S158" t="s">
        <v>4706</v>
      </c>
      <c r="T158">
        <v>331.17</v>
      </c>
      <c r="U158">
        <v>3</v>
      </c>
      <c r="V158">
        <v>145</v>
      </c>
      <c r="W158">
        <v>0.23</v>
      </c>
      <c r="X158" t="s">
        <v>4674</v>
      </c>
      <c r="Y158" t="s">
        <v>4676</v>
      </c>
      <c r="Z158" t="s">
        <v>1926</v>
      </c>
      <c r="AA158" t="s">
        <v>1907</v>
      </c>
      <c r="AB158" t="s">
        <v>6736</v>
      </c>
    </row>
    <row r="159" spans="1:28" x14ac:dyDescent="0.25">
      <c r="A159" t="s">
        <v>5921</v>
      </c>
      <c r="B159" s="2">
        <v>45849</v>
      </c>
      <c r="C159" t="s">
        <v>4332</v>
      </c>
      <c r="D159" t="s">
        <v>1098</v>
      </c>
      <c r="E159">
        <v>58</v>
      </c>
      <c r="F159" t="s">
        <v>16</v>
      </c>
      <c r="G159" t="s">
        <v>1099</v>
      </c>
      <c r="H159" t="s">
        <v>241</v>
      </c>
      <c r="I159" t="s">
        <v>13</v>
      </c>
      <c r="J159" t="s">
        <v>19</v>
      </c>
      <c r="K159" t="s">
        <v>4576</v>
      </c>
      <c r="L159" t="s">
        <v>4577</v>
      </c>
      <c r="M159" t="s">
        <v>1562</v>
      </c>
      <c r="N159" t="s">
        <v>1567</v>
      </c>
      <c r="O159" t="s">
        <v>4578</v>
      </c>
      <c r="P159">
        <v>167</v>
      </c>
      <c r="Q159">
        <v>296</v>
      </c>
      <c r="R159" t="s">
        <v>4688</v>
      </c>
      <c r="S159" t="s">
        <v>1959</v>
      </c>
      <c r="T159">
        <v>264.91500000000002</v>
      </c>
      <c r="U159">
        <v>2</v>
      </c>
      <c r="V159">
        <v>152</v>
      </c>
      <c r="W159">
        <v>0.26</v>
      </c>
      <c r="X159" t="s">
        <v>4679</v>
      </c>
      <c r="Y159" t="s">
        <v>1949</v>
      </c>
      <c r="Z159" t="s">
        <v>1923</v>
      </c>
      <c r="AA159" t="s">
        <v>1891</v>
      </c>
      <c r="AB159" t="s">
        <v>6735</v>
      </c>
    </row>
    <row r="160" spans="1:28" x14ac:dyDescent="0.25">
      <c r="A160" t="s">
        <v>5916</v>
      </c>
      <c r="B160" s="2">
        <v>45530</v>
      </c>
      <c r="C160" t="s">
        <v>4055</v>
      </c>
      <c r="D160" t="s">
        <v>300</v>
      </c>
      <c r="E160">
        <v>34</v>
      </c>
      <c r="F160" t="s">
        <v>16</v>
      </c>
      <c r="G160" t="s">
        <v>301</v>
      </c>
      <c r="H160" t="s">
        <v>137</v>
      </c>
      <c r="I160" t="s">
        <v>13</v>
      </c>
      <c r="J160" t="s">
        <v>19</v>
      </c>
      <c r="K160" t="s">
        <v>4558</v>
      </c>
      <c r="L160" t="s">
        <v>4559</v>
      </c>
      <c r="M160" t="s">
        <v>1562</v>
      </c>
      <c r="N160" t="s">
        <v>1563</v>
      </c>
      <c r="O160" t="s">
        <v>1688</v>
      </c>
      <c r="P160">
        <v>223</v>
      </c>
      <c r="Q160">
        <v>154</v>
      </c>
      <c r="R160" t="s">
        <v>4685</v>
      </c>
      <c r="S160" t="s">
        <v>4709</v>
      </c>
      <c r="T160">
        <v>954.06079999999997</v>
      </c>
      <c r="U160">
        <v>4</v>
      </c>
      <c r="V160">
        <v>271</v>
      </c>
      <c r="W160">
        <v>0.11</v>
      </c>
      <c r="X160" t="s">
        <v>4687</v>
      </c>
      <c r="Y160" t="s">
        <v>1949</v>
      </c>
      <c r="Z160" t="s">
        <v>1920</v>
      </c>
      <c r="AA160" t="s">
        <v>1907</v>
      </c>
      <c r="AB160" t="s">
        <v>6735</v>
      </c>
    </row>
    <row r="161" spans="1:28" x14ac:dyDescent="0.25">
      <c r="A161" t="s">
        <v>5904</v>
      </c>
      <c r="B161" s="2">
        <v>45919</v>
      </c>
      <c r="C161" t="s">
        <v>4073</v>
      </c>
      <c r="D161" t="s">
        <v>352</v>
      </c>
      <c r="E161">
        <v>36</v>
      </c>
      <c r="F161" t="s">
        <v>10</v>
      </c>
      <c r="G161" t="s">
        <v>353</v>
      </c>
      <c r="H161" t="s">
        <v>41</v>
      </c>
      <c r="I161" t="s">
        <v>13</v>
      </c>
      <c r="J161" t="s">
        <v>33</v>
      </c>
      <c r="K161" t="s">
        <v>4664</v>
      </c>
      <c r="L161" t="s">
        <v>4665</v>
      </c>
      <c r="M161" t="s">
        <v>1562</v>
      </c>
      <c r="N161" t="s">
        <v>1567</v>
      </c>
      <c r="O161" t="s">
        <v>4666</v>
      </c>
      <c r="P161">
        <v>358</v>
      </c>
      <c r="Q161">
        <v>143</v>
      </c>
      <c r="R161" t="s">
        <v>4678</v>
      </c>
      <c r="S161" t="s">
        <v>4706</v>
      </c>
      <c r="T161">
        <v>1628.0208</v>
      </c>
      <c r="U161">
        <v>3</v>
      </c>
      <c r="V161">
        <v>584</v>
      </c>
      <c r="W161">
        <v>0.2</v>
      </c>
      <c r="X161" t="s">
        <v>4679</v>
      </c>
      <c r="Y161" t="s">
        <v>1949</v>
      </c>
      <c r="Z161" t="s">
        <v>1899</v>
      </c>
      <c r="AA161" t="s">
        <v>1900</v>
      </c>
      <c r="AB161" t="s">
        <v>6735</v>
      </c>
    </row>
    <row r="162" spans="1:28" x14ac:dyDescent="0.25">
      <c r="A162" t="s">
        <v>5899</v>
      </c>
      <c r="B162" s="2">
        <v>45705</v>
      </c>
      <c r="C162" t="s">
        <v>4241</v>
      </c>
      <c r="D162" t="s">
        <v>839</v>
      </c>
      <c r="E162">
        <v>32</v>
      </c>
      <c r="F162" t="s">
        <v>16</v>
      </c>
      <c r="G162" t="s">
        <v>840</v>
      </c>
      <c r="H162" t="s">
        <v>99</v>
      </c>
      <c r="I162" t="s">
        <v>13</v>
      </c>
      <c r="J162" t="s">
        <v>33</v>
      </c>
      <c r="K162" t="s">
        <v>4655</v>
      </c>
      <c r="L162" t="s">
        <v>4656</v>
      </c>
      <c r="M162" t="s">
        <v>1562</v>
      </c>
      <c r="N162" t="s">
        <v>1691</v>
      </c>
      <c r="O162" t="s">
        <v>1858</v>
      </c>
      <c r="P162">
        <v>438</v>
      </c>
      <c r="Q162">
        <v>496</v>
      </c>
      <c r="R162" t="s">
        <v>4683</v>
      </c>
      <c r="S162" t="s">
        <v>1959</v>
      </c>
      <c r="T162">
        <v>545.80499999999995</v>
      </c>
      <c r="U162">
        <v>3</v>
      </c>
      <c r="V162">
        <v>243</v>
      </c>
      <c r="W162">
        <v>7.0000000000000007E-2</v>
      </c>
      <c r="X162" t="s">
        <v>4674</v>
      </c>
      <c r="Y162" t="s">
        <v>1949</v>
      </c>
      <c r="Z162" t="s">
        <v>1913</v>
      </c>
      <c r="AA162" t="s">
        <v>1907</v>
      </c>
      <c r="AB162" t="s">
        <v>6735</v>
      </c>
    </row>
    <row r="163" spans="1:28" x14ac:dyDescent="0.25">
      <c r="A163" t="s">
        <v>5898</v>
      </c>
      <c r="B163" s="2">
        <v>45622</v>
      </c>
      <c r="C163" t="s">
        <v>3997</v>
      </c>
      <c r="D163" t="s">
        <v>115</v>
      </c>
      <c r="E163">
        <v>18</v>
      </c>
      <c r="F163" t="s">
        <v>16</v>
      </c>
      <c r="G163" t="s">
        <v>116</v>
      </c>
      <c r="H163" t="s">
        <v>117</v>
      </c>
      <c r="I163" t="s">
        <v>13</v>
      </c>
      <c r="J163" t="s">
        <v>50</v>
      </c>
      <c r="K163" t="s">
        <v>4621</v>
      </c>
      <c r="L163" t="s">
        <v>4622</v>
      </c>
      <c r="M163" t="s">
        <v>1562</v>
      </c>
      <c r="N163" t="s">
        <v>1574</v>
      </c>
      <c r="O163" t="s">
        <v>1792</v>
      </c>
      <c r="P163">
        <v>218</v>
      </c>
      <c r="Q163">
        <v>224</v>
      </c>
      <c r="R163" t="s">
        <v>4701</v>
      </c>
      <c r="S163" t="s">
        <v>4706</v>
      </c>
      <c r="T163">
        <v>1776.3743999999999</v>
      </c>
      <c r="U163">
        <v>4</v>
      </c>
      <c r="V163">
        <v>478</v>
      </c>
      <c r="W163">
        <v>0.01</v>
      </c>
      <c r="X163" t="s">
        <v>4677</v>
      </c>
      <c r="Y163" t="s">
        <v>1943</v>
      </c>
      <c r="Z163" t="s">
        <v>1944</v>
      </c>
      <c r="AA163" t="s">
        <v>1891</v>
      </c>
      <c r="AB163" t="s">
        <v>6736</v>
      </c>
    </row>
    <row r="164" spans="1:28" x14ac:dyDescent="0.25">
      <c r="A164" t="s">
        <v>5893</v>
      </c>
      <c r="B164" s="2">
        <v>45602</v>
      </c>
      <c r="C164" t="s">
        <v>4360</v>
      </c>
      <c r="D164" t="s">
        <v>1173</v>
      </c>
      <c r="E164">
        <v>21</v>
      </c>
      <c r="F164" t="s">
        <v>16</v>
      </c>
      <c r="G164" t="s">
        <v>1174</v>
      </c>
      <c r="H164" t="s">
        <v>49</v>
      </c>
      <c r="I164" t="s">
        <v>13</v>
      </c>
      <c r="J164" t="s">
        <v>19</v>
      </c>
      <c r="K164" t="s">
        <v>4530</v>
      </c>
      <c r="L164" t="s">
        <v>4531</v>
      </c>
      <c r="M164" t="s">
        <v>1562</v>
      </c>
      <c r="N164" t="s">
        <v>1574</v>
      </c>
      <c r="O164" t="s">
        <v>1630</v>
      </c>
      <c r="P164">
        <v>317</v>
      </c>
      <c r="Q164">
        <v>343</v>
      </c>
      <c r="R164" t="s">
        <v>4693</v>
      </c>
      <c r="S164" t="s">
        <v>4706</v>
      </c>
      <c r="T164">
        <v>296.31689999999998</v>
      </c>
      <c r="U164">
        <v>3</v>
      </c>
      <c r="V164">
        <v>100</v>
      </c>
      <c r="W164">
        <v>0.15</v>
      </c>
      <c r="X164" t="s">
        <v>4677</v>
      </c>
      <c r="Y164" t="s">
        <v>4694</v>
      </c>
      <c r="Z164" t="s">
        <v>1931</v>
      </c>
      <c r="AA164" t="s">
        <v>1907</v>
      </c>
      <c r="AB164" t="s">
        <v>6734</v>
      </c>
    </row>
    <row r="165" spans="1:28" x14ac:dyDescent="0.25">
      <c r="A165" t="s">
        <v>5888</v>
      </c>
      <c r="B165" s="2">
        <v>45321</v>
      </c>
      <c r="C165" t="s">
        <v>4445</v>
      </c>
      <c r="D165" t="s">
        <v>1413</v>
      </c>
      <c r="E165">
        <v>62</v>
      </c>
      <c r="F165" t="s">
        <v>16</v>
      </c>
      <c r="G165" t="s">
        <v>1414</v>
      </c>
      <c r="H165" t="s">
        <v>103</v>
      </c>
      <c r="I165" t="s">
        <v>13</v>
      </c>
      <c r="J165" t="s">
        <v>19</v>
      </c>
      <c r="K165" t="s">
        <v>4558</v>
      </c>
      <c r="L165" t="s">
        <v>4559</v>
      </c>
      <c r="M165" t="s">
        <v>1562</v>
      </c>
      <c r="N165" t="s">
        <v>1563</v>
      </c>
      <c r="O165" t="s">
        <v>1688</v>
      </c>
      <c r="P165">
        <v>223</v>
      </c>
      <c r="Q165">
        <v>154</v>
      </c>
      <c r="R165" t="s">
        <v>4684</v>
      </c>
      <c r="S165" t="s">
        <v>1959</v>
      </c>
      <c r="T165">
        <v>422.01299999999998</v>
      </c>
      <c r="U165">
        <v>1</v>
      </c>
      <c r="V165">
        <v>515</v>
      </c>
      <c r="W165">
        <v>0.05</v>
      </c>
      <c r="X165" t="s">
        <v>4679</v>
      </c>
      <c r="Y165" t="s">
        <v>1949</v>
      </c>
      <c r="Z165" t="s">
        <v>1916</v>
      </c>
      <c r="AA165" t="s">
        <v>1907</v>
      </c>
      <c r="AB165" t="s">
        <v>6735</v>
      </c>
    </row>
    <row r="166" spans="1:28" x14ac:dyDescent="0.25">
      <c r="A166" t="s">
        <v>5873</v>
      </c>
      <c r="B166" s="2">
        <v>45689</v>
      </c>
      <c r="C166" t="s">
        <v>4034</v>
      </c>
      <c r="D166" t="s">
        <v>229</v>
      </c>
      <c r="E166">
        <v>22</v>
      </c>
      <c r="F166" t="s">
        <v>16</v>
      </c>
      <c r="G166" t="s">
        <v>230</v>
      </c>
      <c r="H166" t="s">
        <v>167</v>
      </c>
      <c r="I166" t="s">
        <v>13</v>
      </c>
      <c r="J166" t="s">
        <v>33</v>
      </c>
      <c r="K166" t="s">
        <v>4600</v>
      </c>
      <c r="L166" t="s">
        <v>1757</v>
      </c>
      <c r="M166" t="s">
        <v>1562</v>
      </c>
      <c r="N166" t="s">
        <v>1578</v>
      </c>
      <c r="O166" t="s">
        <v>1758</v>
      </c>
      <c r="P166">
        <v>114</v>
      </c>
      <c r="Q166">
        <v>485</v>
      </c>
      <c r="R166" t="s">
        <v>4684</v>
      </c>
      <c r="S166" t="s">
        <v>4706</v>
      </c>
      <c r="T166">
        <v>385.2996</v>
      </c>
      <c r="U166">
        <v>1</v>
      </c>
      <c r="V166">
        <v>459</v>
      </c>
      <c r="W166">
        <v>0.1</v>
      </c>
      <c r="X166" t="s">
        <v>4679</v>
      </c>
      <c r="Y166" t="s">
        <v>1949</v>
      </c>
      <c r="Z166" t="s">
        <v>1916</v>
      </c>
      <c r="AA166" t="s">
        <v>1907</v>
      </c>
      <c r="AB166" t="s">
        <v>6734</v>
      </c>
    </row>
    <row r="167" spans="1:28" x14ac:dyDescent="0.25">
      <c r="A167" t="s">
        <v>5870</v>
      </c>
      <c r="B167" s="2">
        <v>45506</v>
      </c>
      <c r="C167" t="s">
        <v>4463</v>
      </c>
      <c r="D167" t="s">
        <v>1465</v>
      </c>
      <c r="E167">
        <v>42</v>
      </c>
      <c r="F167" t="s">
        <v>10</v>
      </c>
      <c r="G167" t="s">
        <v>1466</v>
      </c>
      <c r="H167" t="s">
        <v>69</v>
      </c>
      <c r="I167" t="s">
        <v>13</v>
      </c>
      <c r="J167" t="s">
        <v>19</v>
      </c>
      <c r="K167" t="s">
        <v>4500</v>
      </c>
      <c r="L167" t="s">
        <v>4501</v>
      </c>
      <c r="M167" t="s">
        <v>1562</v>
      </c>
      <c r="N167" t="s">
        <v>1567</v>
      </c>
      <c r="O167" t="s">
        <v>1571</v>
      </c>
      <c r="P167">
        <v>365</v>
      </c>
      <c r="Q167">
        <v>452</v>
      </c>
      <c r="R167" t="s">
        <v>4698</v>
      </c>
      <c r="S167" t="s">
        <v>4709</v>
      </c>
      <c r="T167">
        <v>52.003</v>
      </c>
      <c r="U167">
        <v>1</v>
      </c>
      <c r="V167">
        <v>74</v>
      </c>
      <c r="W167">
        <v>0.28000000000000003</v>
      </c>
      <c r="X167" t="s">
        <v>4677</v>
      </c>
      <c r="Y167" t="s">
        <v>4699</v>
      </c>
      <c r="Z167" t="s">
        <v>1938</v>
      </c>
      <c r="AA167" t="s">
        <v>1891</v>
      </c>
      <c r="AB167" t="s">
        <v>6735</v>
      </c>
    </row>
    <row r="168" spans="1:28" x14ac:dyDescent="0.25">
      <c r="A168" t="s">
        <v>5864</v>
      </c>
      <c r="B168" s="2">
        <v>45559</v>
      </c>
      <c r="C168" t="s">
        <v>4021</v>
      </c>
      <c r="D168" t="s">
        <v>186</v>
      </c>
      <c r="E168">
        <v>54</v>
      </c>
      <c r="F168" t="s">
        <v>16</v>
      </c>
      <c r="G168" t="s">
        <v>187</v>
      </c>
      <c r="H168" t="s">
        <v>188</v>
      </c>
      <c r="I168" t="s">
        <v>13</v>
      </c>
      <c r="J168" t="s">
        <v>33</v>
      </c>
      <c r="K168" t="s">
        <v>4530</v>
      </c>
      <c r="L168" t="s">
        <v>4531</v>
      </c>
      <c r="M168" t="s">
        <v>1562</v>
      </c>
      <c r="N168" t="s">
        <v>1574</v>
      </c>
      <c r="O168" t="s">
        <v>1630</v>
      </c>
      <c r="P168">
        <v>317</v>
      </c>
      <c r="Q168">
        <v>343</v>
      </c>
      <c r="R168" t="s">
        <v>4680</v>
      </c>
      <c r="S168" t="s">
        <v>1959</v>
      </c>
      <c r="T168">
        <v>649.74</v>
      </c>
      <c r="U168">
        <v>2</v>
      </c>
      <c r="V168">
        <v>382</v>
      </c>
      <c r="W168">
        <v>0.27</v>
      </c>
      <c r="X168" t="s">
        <v>4677</v>
      </c>
      <c r="Y168" t="s">
        <v>1949</v>
      </c>
      <c r="Z168" t="s">
        <v>1903</v>
      </c>
      <c r="AA168" t="s">
        <v>1900</v>
      </c>
      <c r="AB168" t="s">
        <v>6735</v>
      </c>
    </row>
    <row r="169" spans="1:28" x14ac:dyDescent="0.25">
      <c r="A169" t="s">
        <v>5853</v>
      </c>
      <c r="B169" s="2">
        <v>45854</v>
      </c>
      <c r="C169" t="s">
        <v>4198</v>
      </c>
      <c r="D169" t="s">
        <v>720</v>
      </c>
      <c r="E169">
        <v>47</v>
      </c>
      <c r="F169" t="s">
        <v>16</v>
      </c>
      <c r="G169" t="s">
        <v>721</v>
      </c>
      <c r="H169" t="s">
        <v>91</v>
      </c>
      <c r="I169" t="s">
        <v>13</v>
      </c>
      <c r="J169" t="s">
        <v>50</v>
      </c>
      <c r="K169" t="s">
        <v>4655</v>
      </c>
      <c r="L169" t="s">
        <v>4656</v>
      </c>
      <c r="M169" t="s">
        <v>1562</v>
      </c>
      <c r="N169" t="s">
        <v>1691</v>
      </c>
      <c r="O169" t="s">
        <v>1858</v>
      </c>
      <c r="P169">
        <v>438</v>
      </c>
      <c r="Q169">
        <v>496</v>
      </c>
      <c r="R169" t="s">
        <v>4673</v>
      </c>
      <c r="S169" t="s">
        <v>4706</v>
      </c>
      <c r="T169">
        <v>1570.4166</v>
      </c>
      <c r="U169">
        <v>2</v>
      </c>
      <c r="V169">
        <v>844</v>
      </c>
      <c r="W169">
        <v>0.3</v>
      </c>
      <c r="X169" t="s">
        <v>4674</v>
      </c>
      <c r="Y169" t="s">
        <v>1888</v>
      </c>
      <c r="Z169" t="s">
        <v>1890</v>
      </c>
      <c r="AA169" t="s">
        <v>1891</v>
      </c>
      <c r="AB169" t="s">
        <v>6735</v>
      </c>
    </row>
    <row r="170" spans="1:28" x14ac:dyDescent="0.25">
      <c r="A170" t="s">
        <v>4872</v>
      </c>
      <c r="B170" s="2">
        <v>45269</v>
      </c>
      <c r="C170" t="s">
        <v>4279</v>
      </c>
      <c r="D170" t="s">
        <v>946</v>
      </c>
      <c r="E170">
        <v>19</v>
      </c>
      <c r="F170" t="s">
        <v>16</v>
      </c>
      <c r="G170" t="s">
        <v>947</v>
      </c>
      <c r="H170" t="s">
        <v>65</v>
      </c>
      <c r="I170" t="s">
        <v>13</v>
      </c>
      <c r="J170" t="s">
        <v>28</v>
      </c>
      <c r="K170" t="s">
        <v>4621</v>
      </c>
      <c r="L170" t="s">
        <v>4622</v>
      </c>
      <c r="M170" t="s">
        <v>1562</v>
      </c>
      <c r="N170" t="s">
        <v>1574</v>
      </c>
      <c r="O170" t="s">
        <v>1792</v>
      </c>
      <c r="P170">
        <v>218</v>
      </c>
      <c r="Q170">
        <v>224</v>
      </c>
      <c r="R170" t="s">
        <v>4685</v>
      </c>
      <c r="S170" t="s">
        <v>4709</v>
      </c>
      <c r="T170">
        <v>2343.4616000000001</v>
      </c>
      <c r="U170">
        <v>4</v>
      </c>
      <c r="V170">
        <v>714</v>
      </c>
      <c r="W170">
        <v>0.18</v>
      </c>
      <c r="X170" t="s">
        <v>4687</v>
      </c>
      <c r="Y170" t="s">
        <v>1949</v>
      </c>
      <c r="Z170" t="s">
        <v>1920</v>
      </c>
      <c r="AA170" t="s">
        <v>1907</v>
      </c>
      <c r="AB170" t="s">
        <v>6734</v>
      </c>
    </row>
    <row r="171" spans="1:28" x14ac:dyDescent="0.25">
      <c r="A171" t="s">
        <v>5847</v>
      </c>
      <c r="B171" s="2">
        <v>45416</v>
      </c>
      <c r="C171" t="s">
        <v>4362</v>
      </c>
      <c r="D171" t="s">
        <v>1179</v>
      </c>
      <c r="E171">
        <v>37</v>
      </c>
      <c r="F171" t="s">
        <v>16</v>
      </c>
      <c r="G171" t="s">
        <v>1180</v>
      </c>
      <c r="H171" t="s">
        <v>439</v>
      </c>
      <c r="I171" t="s">
        <v>13</v>
      </c>
      <c r="J171" t="s">
        <v>50</v>
      </c>
      <c r="K171" t="s">
        <v>4576</v>
      </c>
      <c r="L171" t="s">
        <v>4577</v>
      </c>
      <c r="M171" t="s">
        <v>1562</v>
      </c>
      <c r="N171" t="s">
        <v>1567</v>
      </c>
      <c r="O171" t="s">
        <v>4578</v>
      </c>
      <c r="P171">
        <v>167</v>
      </c>
      <c r="Q171">
        <v>296</v>
      </c>
      <c r="R171" t="s">
        <v>4684</v>
      </c>
      <c r="S171" t="s">
        <v>4706</v>
      </c>
      <c r="T171">
        <v>258.822</v>
      </c>
      <c r="U171">
        <v>2</v>
      </c>
      <c r="V171">
        <v>144</v>
      </c>
      <c r="W171">
        <v>0.17</v>
      </c>
      <c r="X171" t="s">
        <v>4679</v>
      </c>
      <c r="Y171" t="s">
        <v>1949</v>
      </c>
      <c r="Z171" t="s">
        <v>1916</v>
      </c>
      <c r="AA171" t="s">
        <v>1907</v>
      </c>
      <c r="AB171" t="s">
        <v>6735</v>
      </c>
    </row>
    <row r="172" spans="1:28" x14ac:dyDescent="0.25">
      <c r="A172" t="s">
        <v>5839</v>
      </c>
      <c r="B172" s="2">
        <v>45647</v>
      </c>
      <c r="C172" t="s">
        <v>4090</v>
      </c>
      <c r="D172" t="s">
        <v>404</v>
      </c>
      <c r="E172">
        <v>30</v>
      </c>
      <c r="F172" t="s">
        <v>10</v>
      </c>
      <c r="G172" t="s">
        <v>405</v>
      </c>
      <c r="H172" t="s">
        <v>188</v>
      </c>
      <c r="I172" t="s">
        <v>13</v>
      </c>
      <c r="J172" t="s">
        <v>28</v>
      </c>
      <c r="K172" t="s">
        <v>4560</v>
      </c>
      <c r="L172" t="s">
        <v>4561</v>
      </c>
      <c r="M172" t="s">
        <v>1562</v>
      </c>
      <c r="N172" t="s">
        <v>1691</v>
      </c>
      <c r="O172" t="s">
        <v>1692</v>
      </c>
      <c r="P172">
        <v>353</v>
      </c>
      <c r="Q172">
        <v>214</v>
      </c>
      <c r="R172" t="s">
        <v>4675</v>
      </c>
      <c r="S172" t="s">
        <v>1959</v>
      </c>
      <c r="T172">
        <v>398.95310000000001</v>
      </c>
      <c r="U172">
        <v>1</v>
      </c>
      <c r="V172">
        <v>438</v>
      </c>
      <c r="W172">
        <v>0.27</v>
      </c>
      <c r="X172" t="s">
        <v>4677</v>
      </c>
      <c r="Y172" t="s">
        <v>4676</v>
      </c>
      <c r="Z172" t="s">
        <v>1895</v>
      </c>
      <c r="AA172" t="s">
        <v>1891</v>
      </c>
      <c r="AB172" t="s">
        <v>6735</v>
      </c>
    </row>
    <row r="173" spans="1:28" x14ac:dyDescent="0.25">
      <c r="A173" t="s">
        <v>5837</v>
      </c>
      <c r="B173" s="2">
        <v>45764</v>
      </c>
      <c r="C173" t="s">
        <v>4140</v>
      </c>
      <c r="D173" t="s">
        <v>549</v>
      </c>
      <c r="E173">
        <v>37</v>
      </c>
      <c r="F173" t="s">
        <v>10</v>
      </c>
      <c r="G173" t="s">
        <v>550</v>
      </c>
      <c r="H173" t="s">
        <v>241</v>
      </c>
      <c r="I173" t="s">
        <v>13</v>
      </c>
      <c r="J173" t="s">
        <v>33</v>
      </c>
      <c r="K173" t="s">
        <v>4590</v>
      </c>
      <c r="L173" t="s">
        <v>4591</v>
      </c>
      <c r="M173" t="s">
        <v>1562</v>
      </c>
      <c r="N173" t="s">
        <v>1574</v>
      </c>
      <c r="O173" t="s">
        <v>4592</v>
      </c>
      <c r="P173">
        <v>387</v>
      </c>
      <c r="Q173">
        <v>125</v>
      </c>
      <c r="R173" t="s">
        <v>4692</v>
      </c>
      <c r="S173" t="s">
        <v>4706</v>
      </c>
      <c r="T173">
        <v>769.04399999999998</v>
      </c>
      <c r="U173">
        <v>3</v>
      </c>
      <c r="V173">
        <v>270</v>
      </c>
      <c r="W173">
        <v>0.22</v>
      </c>
      <c r="X173" t="s">
        <v>4679</v>
      </c>
      <c r="Y173" t="s">
        <v>1928</v>
      </c>
      <c r="Z173" t="s">
        <v>399</v>
      </c>
      <c r="AA173" t="s">
        <v>1907</v>
      </c>
      <c r="AB173" t="s">
        <v>6735</v>
      </c>
    </row>
    <row r="174" spans="1:28" x14ac:dyDescent="0.25">
      <c r="A174" t="s">
        <v>5836</v>
      </c>
      <c r="B174" s="2">
        <v>45512</v>
      </c>
      <c r="C174" t="s">
        <v>4225</v>
      </c>
      <c r="D174" t="s">
        <v>794</v>
      </c>
      <c r="E174">
        <v>19</v>
      </c>
      <c r="F174" t="s">
        <v>10</v>
      </c>
      <c r="G174" t="s">
        <v>795</v>
      </c>
      <c r="H174" t="s">
        <v>121</v>
      </c>
      <c r="I174" t="s">
        <v>13</v>
      </c>
      <c r="J174" t="s">
        <v>28</v>
      </c>
      <c r="K174" t="s">
        <v>4590</v>
      </c>
      <c r="L174" t="s">
        <v>4591</v>
      </c>
      <c r="M174" t="s">
        <v>1562</v>
      </c>
      <c r="N174" t="s">
        <v>1574</v>
      </c>
      <c r="O174" t="s">
        <v>4592</v>
      </c>
      <c r="P174">
        <v>387</v>
      </c>
      <c r="Q174">
        <v>125</v>
      </c>
      <c r="R174" t="s">
        <v>4685</v>
      </c>
      <c r="S174" t="s">
        <v>1959</v>
      </c>
      <c r="T174">
        <v>887.56200000000001</v>
      </c>
      <c r="U174">
        <v>2</v>
      </c>
      <c r="V174">
        <v>569</v>
      </c>
      <c r="W174">
        <v>0</v>
      </c>
      <c r="X174" t="s">
        <v>4687</v>
      </c>
      <c r="Y174" t="s">
        <v>1949</v>
      </c>
      <c r="Z174" t="s">
        <v>1920</v>
      </c>
      <c r="AA174" t="s">
        <v>1907</v>
      </c>
      <c r="AB174" t="s">
        <v>6734</v>
      </c>
    </row>
    <row r="175" spans="1:28" x14ac:dyDescent="0.25">
      <c r="A175" t="s">
        <v>5826</v>
      </c>
      <c r="B175" s="2">
        <v>45446</v>
      </c>
      <c r="C175" t="s">
        <v>3990</v>
      </c>
      <c r="D175" t="s">
        <v>93</v>
      </c>
      <c r="E175">
        <v>59</v>
      </c>
      <c r="F175" t="s">
        <v>10</v>
      </c>
      <c r="G175" t="s">
        <v>94</v>
      </c>
      <c r="H175" t="s">
        <v>95</v>
      </c>
      <c r="I175" t="s">
        <v>13</v>
      </c>
      <c r="J175" t="s">
        <v>33</v>
      </c>
      <c r="K175" t="s">
        <v>4560</v>
      </c>
      <c r="L175" t="s">
        <v>4561</v>
      </c>
      <c r="M175" t="s">
        <v>1562</v>
      </c>
      <c r="N175" t="s">
        <v>1691</v>
      </c>
      <c r="O175" t="s">
        <v>1692</v>
      </c>
      <c r="P175">
        <v>353</v>
      </c>
      <c r="Q175">
        <v>214</v>
      </c>
      <c r="R175" t="s">
        <v>4700</v>
      </c>
      <c r="S175" t="s">
        <v>4709</v>
      </c>
      <c r="T175">
        <v>69.273600000000002</v>
      </c>
      <c r="U175">
        <v>4</v>
      </c>
      <c r="V175">
        <v>21</v>
      </c>
      <c r="W175">
        <v>0.25</v>
      </c>
      <c r="X175" t="s">
        <v>4687</v>
      </c>
      <c r="Y175" t="s">
        <v>1940</v>
      </c>
      <c r="Z175" t="s">
        <v>1941</v>
      </c>
      <c r="AA175" t="s">
        <v>1891</v>
      </c>
      <c r="AB175" t="s">
        <v>6735</v>
      </c>
    </row>
    <row r="176" spans="1:28" x14ac:dyDescent="0.25">
      <c r="A176" t="s">
        <v>5823</v>
      </c>
      <c r="B176" s="2">
        <v>45510</v>
      </c>
      <c r="C176" t="s">
        <v>4429</v>
      </c>
      <c r="D176" t="s">
        <v>1368</v>
      </c>
      <c r="E176">
        <v>47</v>
      </c>
      <c r="F176" t="s">
        <v>16</v>
      </c>
      <c r="G176" t="s">
        <v>605</v>
      </c>
      <c r="H176" t="s">
        <v>49</v>
      </c>
      <c r="I176" t="s">
        <v>13</v>
      </c>
      <c r="J176" t="s">
        <v>19</v>
      </c>
      <c r="K176" t="s">
        <v>4664</v>
      </c>
      <c r="L176" t="s">
        <v>4665</v>
      </c>
      <c r="M176" t="s">
        <v>1562</v>
      </c>
      <c r="N176" t="s">
        <v>1567</v>
      </c>
      <c r="O176" t="s">
        <v>4666</v>
      </c>
      <c r="P176">
        <v>358</v>
      </c>
      <c r="Q176">
        <v>143</v>
      </c>
      <c r="R176" t="s">
        <v>4680</v>
      </c>
      <c r="S176" t="s">
        <v>4706</v>
      </c>
      <c r="T176">
        <v>2807.8008</v>
      </c>
      <c r="U176">
        <v>4</v>
      </c>
      <c r="V176">
        <v>724</v>
      </c>
      <c r="W176">
        <v>0.03</v>
      </c>
      <c r="X176" t="s">
        <v>4677</v>
      </c>
      <c r="Y176" t="s">
        <v>1949</v>
      </c>
      <c r="Z176" t="s">
        <v>1903</v>
      </c>
      <c r="AA176" t="s">
        <v>1900</v>
      </c>
      <c r="AB176" t="s">
        <v>6735</v>
      </c>
    </row>
    <row r="177" spans="1:28" x14ac:dyDescent="0.25">
      <c r="A177" t="s">
        <v>5819</v>
      </c>
      <c r="B177" s="2">
        <v>45888</v>
      </c>
      <c r="C177" t="s">
        <v>4070</v>
      </c>
      <c r="D177" t="s">
        <v>343</v>
      </c>
      <c r="E177">
        <v>43</v>
      </c>
      <c r="F177" t="s">
        <v>16</v>
      </c>
      <c r="G177" t="s">
        <v>344</v>
      </c>
      <c r="H177" t="s">
        <v>188</v>
      </c>
      <c r="I177" t="s">
        <v>13</v>
      </c>
      <c r="J177" t="s">
        <v>50</v>
      </c>
      <c r="K177" t="s">
        <v>4655</v>
      </c>
      <c r="L177" t="s">
        <v>4656</v>
      </c>
      <c r="M177" t="s">
        <v>1562</v>
      </c>
      <c r="N177" t="s">
        <v>1691</v>
      </c>
      <c r="O177" t="s">
        <v>1858</v>
      </c>
      <c r="P177">
        <v>438</v>
      </c>
      <c r="Q177">
        <v>496</v>
      </c>
      <c r="R177" t="s">
        <v>4682</v>
      </c>
      <c r="S177" t="s">
        <v>1959</v>
      </c>
      <c r="T177">
        <v>1794.3030000000001</v>
      </c>
      <c r="U177">
        <v>3</v>
      </c>
      <c r="V177">
        <v>630</v>
      </c>
      <c r="W177">
        <v>0.04</v>
      </c>
      <c r="X177" t="s">
        <v>4677</v>
      </c>
      <c r="Y177" t="s">
        <v>1949</v>
      </c>
      <c r="Z177" t="s">
        <v>1910</v>
      </c>
      <c r="AA177" t="s">
        <v>1900</v>
      </c>
      <c r="AB177" t="s">
        <v>6735</v>
      </c>
    </row>
    <row r="178" spans="1:28" x14ac:dyDescent="0.25">
      <c r="A178" t="s">
        <v>5817</v>
      </c>
      <c r="B178" s="2">
        <v>45316</v>
      </c>
      <c r="C178" t="s">
        <v>4257</v>
      </c>
      <c r="D178" t="s">
        <v>884</v>
      </c>
      <c r="E178">
        <v>38</v>
      </c>
      <c r="F178" t="s">
        <v>10</v>
      </c>
      <c r="G178" t="s">
        <v>885</v>
      </c>
      <c r="H178" t="s">
        <v>175</v>
      </c>
      <c r="I178" t="s">
        <v>13</v>
      </c>
      <c r="J178" t="s">
        <v>33</v>
      </c>
      <c r="K178" t="s">
        <v>4600</v>
      </c>
      <c r="L178" t="s">
        <v>1757</v>
      </c>
      <c r="M178" t="s">
        <v>1562</v>
      </c>
      <c r="N178" t="s">
        <v>1578</v>
      </c>
      <c r="O178" t="s">
        <v>1758</v>
      </c>
      <c r="P178">
        <v>114</v>
      </c>
      <c r="Q178">
        <v>485</v>
      </c>
      <c r="R178" t="s">
        <v>4690</v>
      </c>
      <c r="S178" t="s">
        <v>1959</v>
      </c>
      <c r="T178">
        <v>871.41930000000002</v>
      </c>
      <c r="U178">
        <v>1</v>
      </c>
      <c r="V178">
        <v>937</v>
      </c>
      <c r="W178">
        <v>0.24</v>
      </c>
      <c r="X178" t="s">
        <v>4674</v>
      </c>
      <c r="Y178" t="s">
        <v>4676</v>
      </c>
      <c r="Z178" t="s">
        <v>1926</v>
      </c>
      <c r="AA178" t="s">
        <v>1907</v>
      </c>
      <c r="AB178" t="s">
        <v>6735</v>
      </c>
    </row>
    <row r="179" spans="1:28" x14ac:dyDescent="0.25">
      <c r="A179" t="s">
        <v>5805</v>
      </c>
      <c r="B179" s="2">
        <v>45631</v>
      </c>
      <c r="C179" t="s">
        <v>4460</v>
      </c>
      <c r="D179" t="s">
        <v>1456</v>
      </c>
      <c r="E179">
        <v>45</v>
      </c>
      <c r="F179" t="s">
        <v>10</v>
      </c>
      <c r="G179" t="s">
        <v>1457</v>
      </c>
      <c r="H179" t="s">
        <v>175</v>
      </c>
      <c r="I179" t="s">
        <v>13</v>
      </c>
      <c r="J179" t="s">
        <v>28</v>
      </c>
      <c r="K179" t="s">
        <v>4643</v>
      </c>
      <c r="L179" t="s">
        <v>4644</v>
      </c>
      <c r="M179" t="s">
        <v>1562</v>
      </c>
      <c r="N179" t="s">
        <v>1578</v>
      </c>
      <c r="O179" t="s">
        <v>1840</v>
      </c>
      <c r="P179">
        <v>120</v>
      </c>
      <c r="Q179">
        <v>210</v>
      </c>
      <c r="R179" t="s">
        <v>4675</v>
      </c>
      <c r="S179" t="s">
        <v>4709</v>
      </c>
      <c r="T179">
        <v>674.63559999999995</v>
      </c>
      <c r="U179">
        <v>1</v>
      </c>
      <c r="V179">
        <v>784</v>
      </c>
      <c r="W179">
        <v>0.24</v>
      </c>
      <c r="X179" t="s">
        <v>4677</v>
      </c>
      <c r="Y179" t="s">
        <v>4676</v>
      </c>
      <c r="Z179" t="s">
        <v>1895</v>
      </c>
      <c r="AA179" t="s">
        <v>1891</v>
      </c>
      <c r="AB179" t="s">
        <v>6735</v>
      </c>
    </row>
    <row r="180" spans="1:28" x14ac:dyDescent="0.25">
      <c r="A180" t="s">
        <v>4882</v>
      </c>
      <c r="B180" s="2">
        <v>45371</v>
      </c>
      <c r="C180" t="s">
        <v>4105</v>
      </c>
      <c r="D180" t="s">
        <v>447</v>
      </c>
      <c r="E180">
        <v>45</v>
      </c>
      <c r="F180" t="s">
        <v>10</v>
      </c>
      <c r="G180" t="s">
        <v>448</v>
      </c>
      <c r="H180" t="s">
        <v>295</v>
      </c>
      <c r="I180" t="s">
        <v>13</v>
      </c>
      <c r="J180" t="s">
        <v>33</v>
      </c>
      <c r="K180" t="s">
        <v>4541</v>
      </c>
      <c r="L180" t="s">
        <v>4542</v>
      </c>
      <c r="M180" t="s">
        <v>1562</v>
      </c>
      <c r="N180" t="s">
        <v>1578</v>
      </c>
      <c r="O180" t="s">
        <v>4543</v>
      </c>
      <c r="P180">
        <v>174</v>
      </c>
      <c r="Q180">
        <v>268</v>
      </c>
      <c r="R180" t="s">
        <v>4698</v>
      </c>
      <c r="S180" t="s">
        <v>4706</v>
      </c>
      <c r="T180">
        <v>617.29200000000003</v>
      </c>
      <c r="U180">
        <v>1</v>
      </c>
      <c r="V180">
        <v>857</v>
      </c>
      <c r="W180">
        <v>0.14000000000000001</v>
      </c>
      <c r="X180" t="s">
        <v>4677</v>
      </c>
      <c r="Y180" t="s">
        <v>4699</v>
      </c>
      <c r="Z180" t="s">
        <v>1938</v>
      </c>
      <c r="AA180" t="s">
        <v>1891</v>
      </c>
      <c r="AB180" t="s">
        <v>6735</v>
      </c>
    </row>
    <row r="181" spans="1:28" x14ac:dyDescent="0.25">
      <c r="A181" t="s">
        <v>5791</v>
      </c>
      <c r="B181" s="2">
        <v>45311</v>
      </c>
      <c r="C181" t="s">
        <v>4481</v>
      </c>
      <c r="D181" t="s">
        <v>1514</v>
      </c>
      <c r="E181">
        <v>23</v>
      </c>
      <c r="F181" t="s">
        <v>16</v>
      </c>
      <c r="G181" t="s">
        <v>1515</v>
      </c>
      <c r="H181" t="s">
        <v>32</v>
      </c>
      <c r="I181" t="s">
        <v>13</v>
      </c>
      <c r="J181" t="s">
        <v>19</v>
      </c>
      <c r="K181" t="s">
        <v>4502</v>
      </c>
      <c r="L181" t="s">
        <v>4503</v>
      </c>
      <c r="M181" t="s">
        <v>1562</v>
      </c>
      <c r="N181" t="s">
        <v>1574</v>
      </c>
      <c r="O181" t="s">
        <v>1575</v>
      </c>
      <c r="P181">
        <v>306</v>
      </c>
      <c r="Q181">
        <v>487</v>
      </c>
      <c r="R181" t="s">
        <v>4695</v>
      </c>
      <c r="S181" t="s">
        <v>4706</v>
      </c>
      <c r="T181">
        <v>895.68809999999996</v>
      </c>
      <c r="U181">
        <v>3</v>
      </c>
      <c r="V181">
        <v>409</v>
      </c>
      <c r="W181">
        <v>0.17</v>
      </c>
      <c r="X181" t="s">
        <v>4674</v>
      </c>
      <c r="Y181" t="s">
        <v>4696</v>
      </c>
      <c r="Z181" t="s">
        <v>133</v>
      </c>
      <c r="AA181" t="s">
        <v>1891</v>
      </c>
      <c r="AB181" t="s">
        <v>6734</v>
      </c>
    </row>
    <row r="182" spans="1:28" x14ac:dyDescent="0.25">
      <c r="A182" t="s">
        <v>5786</v>
      </c>
      <c r="B182" s="2">
        <v>45361</v>
      </c>
      <c r="C182" t="s">
        <v>4025</v>
      </c>
      <c r="D182" t="s">
        <v>200</v>
      </c>
      <c r="E182">
        <v>23</v>
      </c>
      <c r="F182" t="s">
        <v>16</v>
      </c>
      <c r="G182" t="s">
        <v>201</v>
      </c>
      <c r="H182" t="s">
        <v>45</v>
      </c>
      <c r="I182" t="s">
        <v>13</v>
      </c>
      <c r="J182" t="s">
        <v>50</v>
      </c>
      <c r="K182" t="s">
        <v>4498</v>
      </c>
      <c r="L182" t="s">
        <v>4499</v>
      </c>
      <c r="M182" t="s">
        <v>1562</v>
      </c>
      <c r="N182" t="s">
        <v>1567</v>
      </c>
      <c r="O182" t="s">
        <v>1568</v>
      </c>
      <c r="P182">
        <v>317</v>
      </c>
      <c r="Q182">
        <v>352</v>
      </c>
      <c r="R182" t="s">
        <v>4701</v>
      </c>
      <c r="S182" t="s">
        <v>1959</v>
      </c>
      <c r="T182">
        <v>433.77199999999999</v>
      </c>
      <c r="U182">
        <v>4</v>
      </c>
      <c r="V182">
        <v>128</v>
      </c>
      <c r="W182">
        <v>0.13</v>
      </c>
      <c r="X182" t="s">
        <v>4677</v>
      </c>
      <c r="Y182" t="s">
        <v>1943</v>
      </c>
      <c r="Z182" t="s">
        <v>1944</v>
      </c>
      <c r="AA182" t="s">
        <v>1891</v>
      </c>
      <c r="AB182" t="s">
        <v>6734</v>
      </c>
    </row>
    <row r="183" spans="1:28" x14ac:dyDescent="0.25">
      <c r="A183" t="s">
        <v>5785</v>
      </c>
      <c r="B183" s="2">
        <v>45420</v>
      </c>
      <c r="C183" t="s">
        <v>4315</v>
      </c>
      <c r="D183" t="s">
        <v>1047</v>
      </c>
      <c r="E183">
        <v>62</v>
      </c>
      <c r="F183" t="s">
        <v>16</v>
      </c>
      <c r="G183" t="s">
        <v>1048</v>
      </c>
      <c r="H183" t="s">
        <v>205</v>
      </c>
      <c r="I183" t="s">
        <v>13</v>
      </c>
      <c r="J183" t="s">
        <v>28</v>
      </c>
      <c r="K183" t="s">
        <v>4502</v>
      </c>
      <c r="L183" t="s">
        <v>4503</v>
      </c>
      <c r="M183" t="s">
        <v>1562</v>
      </c>
      <c r="N183" t="s">
        <v>1574</v>
      </c>
      <c r="O183" t="s">
        <v>1575</v>
      </c>
      <c r="P183">
        <v>306</v>
      </c>
      <c r="Q183">
        <v>487</v>
      </c>
      <c r="R183" t="s">
        <v>4701</v>
      </c>
      <c r="S183" t="s">
        <v>4709</v>
      </c>
      <c r="T183">
        <v>197.7336</v>
      </c>
      <c r="U183">
        <v>1</v>
      </c>
      <c r="V183">
        <v>227</v>
      </c>
      <c r="W183">
        <v>0.16</v>
      </c>
      <c r="X183" t="s">
        <v>4677</v>
      </c>
      <c r="Y183" t="s">
        <v>1943</v>
      </c>
      <c r="Z183" t="s">
        <v>1944</v>
      </c>
      <c r="AA183" t="s">
        <v>1891</v>
      </c>
      <c r="AB183" t="s">
        <v>6735</v>
      </c>
    </row>
    <row r="184" spans="1:28" x14ac:dyDescent="0.25">
      <c r="A184" t="s">
        <v>5784</v>
      </c>
      <c r="B184" s="2">
        <v>45878</v>
      </c>
      <c r="C184" t="s">
        <v>4404</v>
      </c>
      <c r="D184" t="s">
        <v>1299</v>
      </c>
      <c r="E184">
        <v>35</v>
      </c>
      <c r="F184" t="s">
        <v>16</v>
      </c>
      <c r="G184" t="s">
        <v>1300</v>
      </c>
      <c r="H184" t="s">
        <v>117</v>
      </c>
      <c r="I184" t="s">
        <v>13</v>
      </c>
      <c r="J184" t="s">
        <v>50</v>
      </c>
      <c r="K184" t="s">
        <v>4502</v>
      </c>
      <c r="L184" t="s">
        <v>4503</v>
      </c>
      <c r="M184" t="s">
        <v>1562</v>
      </c>
      <c r="N184" t="s">
        <v>1574</v>
      </c>
      <c r="O184" t="s">
        <v>1575</v>
      </c>
      <c r="P184">
        <v>306</v>
      </c>
      <c r="Q184">
        <v>487</v>
      </c>
      <c r="R184" t="s">
        <v>4692</v>
      </c>
      <c r="S184" t="s">
        <v>1959</v>
      </c>
      <c r="T184">
        <v>646.29600000000005</v>
      </c>
      <c r="U184">
        <v>1</v>
      </c>
      <c r="V184">
        <v>769</v>
      </c>
      <c r="W184">
        <v>0.12</v>
      </c>
      <c r="X184" t="s">
        <v>4679</v>
      </c>
      <c r="Y184" t="s">
        <v>1928</v>
      </c>
      <c r="Z184" t="s">
        <v>399</v>
      </c>
      <c r="AA184" t="s">
        <v>1907</v>
      </c>
      <c r="AB184" t="s">
        <v>6735</v>
      </c>
    </row>
    <row r="185" spans="1:28" x14ac:dyDescent="0.25">
      <c r="A185" t="s">
        <v>5780</v>
      </c>
      <c r="B185" s="2">
        <v>45428</v>
      </c>
      <c r="C185" t="s">
        <v>4352</v>
      </c>
      <c r="D185" t="s">
        <v>1149</v>
      </c>
      <c r="E185">
        <v>23</v>
      </c>
      <c r="F185" t="s">
        <v>10</v>
      </c>
      <c r="G185" t="s">
        <v>1150</v>
      </c>
      <c r="H185" t="s">
        <v>27</v>
      </c>
      <c r="I185" t="s">
        <v>13</v>
      </c>
      <c r="J185" t="s">
        <v>28</v>
      </c>
      <c r="K185" t="s">
        <v>4629</v>
      </c>
      <c r="L185" t="s">
        <v>4630</v>
      </c>
      <c r="M185" t="s">
        <v>1562</v>
      </c>
      <c r="N185" t="s">
        <v>1691</v>
      </c>
      <c r="O185" t="s">
        <v>4631</v>
      </c>
      <c r="P185">
        <v>158</v>
      </c>
      <c r="Q185">
        <v>82</v>
      </c>
      <c r="R185" t="s">
        <v>4688</v>
      </c>
      <c r="S185" t="s">
        <v>4709</v>
      </c>
      <c r="T185">
        <v>991.26239999999996</v>
      </c>
      <c r="U185">
        <v>4</v>
      </c>
      <c r="V185">
        <v>255</v>
      </c>
      <c r="W185">
        <v>0.28999999999999998</v>
      </c>
      <c r="X185" t="s">
        <v>4679</v>
      </c>
      <c r="Y185" t="s">
        <v>1949</v>
      </c>
      <c r="Z185" t="s">
        <v>1923</v>
      </c>
      <c r="AA185" t="s">
        <v>1891</v>
      </c>
      <c r="AB185" t="s">
        <v>6734</v>
      </c>
    </row>
    <row r="186" spans="1:28" x14ac:dyDescent="0.25">
      <c r="A186" t="s">
        <v>5774</v>
      </c>
      <c r="B186" s="2">
        <v>45690</v>
      </c>
      <c r="C186" t="s">
        <v>4036</v>
      </c>
      <c r="D186" t="s">
        <v>235</v>
      </c>
      <c r="E186">
        <v>50</v>
      </c>
      <c r="F186" t="s">
        <v>10</v>
      </c>
      <c r="G186" t="s">
        <v>236</v>
      </c>
      <c r="H186" t="s">
        <v>237</v>
      </c>
      <c r="I186" t="s">
        <v>13</v>
      </c>
      <c r="J186" t="s">
        <v>28</v>
      </c>
      <c r="K186" t="s">
        <v>4560</v>
      </c>
      <c r="L186" t="s">
        <v>4561</v>
      </c>
      <c r="M186" t="s">
        <v>1562</v>
      </c>
      <c r="N186" t="s">
        <v>1691</v>
      </c>
      <c r="O186" t="s">
        <v>1692</v>
      </c>
      <c r="P186">
        <v>353</v>
      </c>
      <c r="Q186">
        <v>214</v>
      </c>
      <c r="R186" t="s">
        <v>4684</v>
      </c>
      <c r="S186" t="s">
        <v>4709</v>
      </c>
      <c r="T186">
        <v>1018.668</v>
      </c>
      <c r="U186">
        <v>2</v>
      </c>
      <c r="V186">
        <v>606</v>
      </c>
      <c r="W186">
        <v>0.12</v>
      </c>
      <c r="X186" t="s">
        <v>4679</v>
      </c>
      <c r="Y186" t="s">
        <v>1949</v>
      </c>
      <c r="Z186" t="s">
        <v>1916</v>
      </c>
      <c r="AA186" t="s">
        <v>1907</v>
      </c>
      <c r="AB186" t="s">
        <v>6735</v>
      </c>
    </row>
    <row r="187" spans="1:28" x14ac:dyDescent="0.25">
      <c r="A187" t="s">
        <v>4889</v>
      </c>
      <c r="B187" s="2">
        <v>45594</v>
      </c>
      <c r="C187" t="s">
        <v>4004</v>
      </c>
      <c r="D187" t="s">
        <v>4005</v>
      </c>
      <c r="E187">
        <v>25</v>
      </c>
      <c r="F187" t="s">
        <v>10</v>
      </c>
      <c r="G187" t="s">
        <v>140</v>
      </c>
      <c r="H187" t="s">
        <v>99</v>
      </c>
      <c r="I187" t="s">
        <v>13</v>
      </c>
      <c r="J187" t="s">
        <v>19</v>
      </c>
      <c r="K187" t="s">
        <v>4576</v>
      </c>
      <c r="L187" t="s">
        <v>4577</v>
      </c>
      <c r="M187" t="s">
        <v>1562</v>
      </c>
      <c r="N187" t="s">
        <v>1567</v>
      </c>
      <c r="O187" t="s">
        <v>4578</v>
      </c>
      <c r="P187">
        <v>167</v>
      </c>
      <c r="Q187">
        <v>296</v>
      </c>
      <c r="R187" t="s">
        <v>4680</v>
      </c>
      <c r="S187" t="s">
        <v>4706</v>
      </c>
      <c r="T187">
        <v>541.6191</v>
      </c>
      <c r="U187">
        <v>1</v>
      </c>
      <c r="V187">
        <v>547</v>
      </c>
      <c r="W187">
        <v>0.02</v>
      </c>
      <c r="X187" t="s">
        <v>4677</v>
      </c>
      <c r="Y187" t="s">
        <v>1949</v>
      </c>
      <c r="Z187" t="s">
        <v>1903</v>
      </c>
      <c r="AA187" t="s">
        <v>1900</v>
      </c>
      <c r="AB187" t="s">
        <v>6734</v>
      </c>
    </row>
    <row r="188" spans="1:28" x14ac:dyDescent="0.25">
      <c r="A188" t="s">
        <v>5764</v>
      </c>
      <c r="B188" s="2">
        <v>45629</v>
      </c>
      <c r="C188" t="s">
        <v>4434</v>
      </c>
      <c r="D188" t="s">
        <v>1381</v>
      </c>
      <c r="E188">
        <v>42</v>
      </c>
      <c r="F188" t="s">
        <v>16</v>
      </c>
      <c r="G188" t="s">
        <v>1382</v>
      </c>
      <c r="H188" t="s">
        <v>37</v>
      </c>
      <c r="I188" t="s">
        <v>13</v>
      </c>
      <c r="J188" t="s">
        <v>28</v>
      </c>
      <c r="K188" t="s">
        <v>4576</v>
      </c>
      <c r="L188" t="s">
        <v>4577</v>
      </c>
      <c r="M188" t="s">
        <v>1562</v>
      </c>
      <c r="N188" t="s">
        <v>1567</v>
      </c>
      <c r="O188" t="s">
        <v>4578</v>
      </c>
      <c r="P188">
        <v>167</v>
      </c>
      <c r="Q188">
        <v>296</v>
      </c>
      <c r="R188" t="s">
        <v>4685</v>
      </c>
      <c r="S188" t="s">
        <v>4706</v>
      </c>
      <c r="T188">
        <v>606.73080000000004</v>
      </c>
      <c r="U188">
        <v>1</v>
      </c>
      <c r="V188">
        <v>682</v>
      </c>
      <c r="W188">
        <v>0.11</v>
      </c>
      <c r="X188" t="s">
        <v>4687</v>
      </c>
      <c r="Y188" t="s">
        <v>1949</v>
      </c>
      <c r="Z188" t="s">
        <v>1920</v>
      </c>
      <c r="AA188" t="s">
        <v>1907</v>
      </c>
      <c r="AB188" t="s">
        <v>6735</v>
      </c>
    </row>
    <row r="189" spans="1:28" x14ac:dyDescent="0.25">
      <c r="A189" t="s">
        <v>5755</v>
      </c>
      <c r="B189" s="2">
        <v>45385</v>
      </c>
      <c r="C189" t="s">
        <v>4462</v>
      </c>
      <c r="D189" t="s">
        <v>1462</v>
      </c>
      <c r="E189">
        <v>21</v>
      </c>
      <c r="F189" t="s">
        <v>16</v>
      </c>
      <c r="G189" t="s">
        <v>1463</v>
      </c>
      <c r="H189" t="s">
        <v>49</v>
      </c>
      <c r="I189" t="s">
        <v>13</v>
      </c>
      <c r="J189" t="s">
        <v>50</v>
      </c>
      <c r="K189" t="s">
        <v>4576</v>
      </c>
      <c r="L189" t="s">
        <v>4577</v>
      </c>
      <c r="M189" t="s">
        <v>1562</v>
      </c>
      <c r="N189" t="s">
        <v>1567</v>
      </c>
      <c r="O189" t="s">
        <v>4578</v>
      </c>
      <c r="P189">
        <v>167</v>
      </c>
      <c r="Q189">
        <v>296</v>
      </c>
      <c r="R189" t="s">
        <v>4675</v>
      </c>
      <c r="S189" t="s">
        <v>4706</v>
      </c>
      <c r="T189">
        <v>3181.8919999999998</v>
      </c>
      <c r="U189">
        <v>4</v>
      </c>
      <c r="V189">
        <v>837</v>
      </c>
      <c r="W189">
        <v>0.19</v>
      </c>
      <c r="X189" t="s">
        <v>4677</v>
      </c>
      <c r="Y189" t="s">
        <v>4676</v>
      </c>
      <c r="Z189" t="s">
        <v>1895</v>
      </c>
      <c r="AA189" t="s">
        <v>1891</v>
      </c>
      <c r="AB189" t="s">
        <v>6734</v>
      </c>
    </row>
    <row r="190" spans="1:28" x14ac:dyDescent="0.25">
      <c r="A190" t="s">
        <v>5749</v>
      </c>
      <c r="B190" s="2">
        <v>45251</v>
      </c>
      <c r="C190" t="s">
        <v>4083</v>
      </c>
      <c r="D190" t="s">
        <v>383</v>
      </c>
      <c r="E190">
        <v>62</v>
      </c>
      <c r="F190" t="s">
        <v>16</v>
      </c>
      <c r="G190" t="s">
        <v>384</v>
      </c>
      <c r="H190" t="s">
        <v>18</v>
      </c>
      <c r="I190" t="s">
        <v>13</v>
      </c>
      <c r="J190" t="s">
        <v>19</v>
      </c>
      <c r="K190" t="s">
        <v>4600</v>
      </c>
      <c r="L190" t="s">
        <v>1757</v>
      </c>
      <c r="M190" t="s">
        <v>1562</v>
      </c>
      <c r="N190" t="s">
        <v>1578</v>
      </c>
      <c r="O190" t="s">
        <v>1758</v>
      </c>
      <c r="P190">
        <v>114</v>
      </c>
      <c r="Q190">
        <v>485</v>
      </c>
      <c r="R190" t="s">
        <v>4701</v>
      </c>
      <c r="S190" t="s">
        <v>4709</v>
      </c>
      <c r="T190">
        <v>1177.0512000000001</v>
      </c>
      <c r="U190">
        <v>4</v>
      </c>
      <c r="V190">
        <v>377</v>
      </c>
      <c r="W190">
        <v>0.1</v>
      </c>
      <c r="X190" t="s">
        <v>4677</v>
      </c>
      <c r="Y190" t="s">
        <v>1943</v>
      </c>
      <c r="Z190" t="s">
        <v>1944</v>
      </c>
      <c r="AA190" t="s">
        <v>1891</v>
      </c>
      <c r="AB190" t="s">
        <v>6735</v>
      </c>
    </row>
    <row r="191" spans="1:28" x14ac:dyDescent="0.25">
      <c r="A191" t="s">
        <v>5748</v>
      </c>
      <c r="B191" s="2">
        <v>45906</v>
      </c>
      <c r="C191" t="s">
        <v>4150</v>
      </c>
      <c r="D191" t="s">
        <v>576</v>
      </c>
      <c r="E191">
        <v>44</v>
      </c>
      <c r="F191" t="s">
        <v>16</v>
      </c>
      <c r="G191" t="s">
        <v>577</v>
      </c>
      <c r="H191" t="s">
        <v>258</v>
      </c>
      <c r="I191" t="s">
        <v>13</v>
      </c>
      <c r="J191" t="s">
        <v>19</v>
      </c>
      <c r="K191" t="s">
        <v>4629</v>
      </c>
      <c r="L191" t="s">
        <v>4630</v>
      </c>
      <c r="M191" t="s">
        <v>1562</v>
      </c>
      <c r="N191" t="s">
        <v>1691</v>
      </c>
      <c r="O191" t="s">
        <v>4631</v>
      </c>
      <c r="P191">
        <v>158</v>
      </c>
      <c r="Q191">
        <v>82</v>
      </c>
      <c r="R191" t="s">
        <v>4690</v>
      </c>
      <c r="S191" t="s">
        <v>4706</v>
      </c>
      <c r="T191">
        <v>1988.568</v>
      </c>
      <c r="U191">
        <v>4</v>
      </c>
      <c r="V191">
        <v>552</v>
      </c>
      <c r="W191">
        <v>0.28000000000000003</v>
      </c>
      <c r="X191" t="s">
        <v>4674</v>
      </c>
      <c r="Y191" t="s">
        <v>4676</v>
      </c>
      <c r="Z191" t="s">
        <v>1926</v>
      </c>
      <c r="AA191" t="s">
        <v>1907</v>
      </c>
      <c r="AB191" t="s">
        <v>6735</v>
      </c>
    </row>
    <row r="192" spans="1:28" x14ac:dyDescent="0.25">
      <c r="A192" t="s">
        <v>4894</v>
      </c>
      <c r="B192" s="2">
        <v>45411</v>
      </c>
      <c r="C192" t="s">
        <v>4371</v>
      </c>
      <c r="D192" t="s">
        <v>1206</v>
      </c>
      <c r="E192">
        <v>20</v>
      </c>
      <c r="F192" t="s">
        <v>16</v>
      </c>
      <c r="G192" t="s">
        <v>1207</v>
      </c>
      <c r="H192" t="s">
        <v>32</v>
      </c>
      <c r="I192" t="s">
        <v>13</v>
      </c>
      <c r="J192" t="s">
        <v>50</v>
      </c>
      <c r="K192" t="s">
        <v>4502</v>
      </c>
      <c r="L192" t="s">
        <v>4503</v>
      </c>
      <c r="M192" t="s">
        <v>1562</v>
      </c>
      <c r="N192" t="s">
        <v>1574</v>
      </c>
      <c r="O192" t="s">
        <v>1575</v>
      </c>
      <c r="P192">
        <v>306</v>
      </c>
      <c r="Q192">
        <v>487</v>
      </c>
      <c r="R192" t="s">
        <v>4680</v>
      </c>
      <c r="S192" t="s">
        <v>1959</v>
      </c>
      <c r="T192">
        <v>1786.2336</v>
      </c>
      <c r="U192">
        <v>3</v>
      </c>
      <c r="V192">
        <v>620</v>
      </c>
      <c r="W192">
        <v>0.01</v>
      </c>
      <c r="X192" t="s">
        <v>4677</v>
      </c>
      <c r="Y192" t="s">
        <v>1949</v>
      </c>
      <c r="Z192" t="s">
        <v>1903</v>
      </c>
      <c r="AA192" t="s">
        <v>1900</v>
      </c>
      <c r="AB192" t="s">
        <v>6734</v>
      </c>
    </row>
    <row r="193" spans="1:28" x14ac:dyDescent="0.25">
      <c r="A193" t="s">
        <v>4895</v>
      </c>
      <c r="B193" s="2">
        <v>45411</v>
      </c>
      <c r="C193" t="s">
        <v>4067</v>
      </c>
      <c r="D193" t="s">
        <v>334</v>
      </c>
      <c r="E193">
        <v>29</v>
      </c>
      <c r="F193" t="s">
        <v>16</v>
      </c>
      <c r="G193" t="s">
        <v>335</v>
      </c>
      <c r="H193" t="s">
        <v>137</v>
      </c>
      <c r="I193" t="s">
        <v>13</v>
      </c>
      <c r="J193" t="s">
        <v>33</v>
      </c>
      <c r="K193" t="s">
        <v>4576</v>
      </c>
      <c r="L193" t="s">
        <v>4577</v>
      </c>
      <c r="M193" t="s">
        <v>1562</v>
      </c>
      <c r="N193" t="s">
        <v>1567</v>
      </c>
      <c r="O193" t="s">
        <v>4578</v>
      </c>
      <c r="P193">
        <v>167</v>
      </c>
      <c r="Q193">
        <v>296</v>
      </c>
      <c r="R193" t="s">
        <v>4680</v>
      </c>
      <c r="S193" t="s">
        <v>4709</v>
      </c>
      <c r="T193">
        <v>522.68399999999997</v>
      </c>
      <c r="U193">
        <v>1</v>
      </c>
      <c r="V193">
        <v>581</v>
      </c>
      <c r="W193">
        <v>0.04</v>
      </c>
      <c r="X193" t="s">
        <v>4677</v>
      </c>
      <c r="Y193" t="s">
        <v>1949</v>
      </c>
      <c r="Z193" t="s">
        <v>1903</v>
      </c>
      <c r="AA193" t="s">
        <v>1900</v>
      </c>
      <c r="AB193" t="s">
        <v>6734</v>
      </c>
    </row>
    <row r="194" spans="1:28" x14ac:dyDescent="0.25">
      <c r="A194" t="s">
        <v>5746</v>
      </c>
      <c r="B194" s="2">
        <v>45861</v>
      </c>
      <c r="C194" t="s">
        <v>3970</v>
      </c>
      <c r="D194" t="s">
        <v>3971</v>
      </c>
      <c r="E194">
        <v>29</v>
      </c>
      <c r="F194" t="s">
        <v>16</v>
      </c>
      <c r="G194" t="s">
        <v>22</v>
      </c>
      <c r="H194" t="s">
        <v>23</v>
      </c>
      <c r="I194" t="s">
        <v>13</v>
      </c>
      <c r="J194" t="s">
        <v>19</v>
      </c>
      <c r="K194" t="s">
        <v>4629</v>
      </c>
      <c r="L194" t="s">
        <v>4630</v>
      </c>
      <c r="M194" t="s">
        <v>1562</v>
      </c>
      <c r="N194" t="s">
        <v>1691</v>
      </c>
      <c r="O194" t="s">
        <v>4631</v>
      </c>
      <c r="P194">
        <v>158</v>
      </c>
      <c r="Q194">
        <v>82</v>
      </c>
      <c r="R194" t="s">
        <v>4701</v>
      </c>
      <c r="S194" t="s">
        <v>4706</v>
      </c>
      <c r="T194">
        <v>466.7817</v>
      </c>
      <c r="U194">
        <v>3</v>
      </c>
      <c r="V194">
        <v>202</v>
      </c>
      <c r="W194">
        <v>0.01</v>
      </c>
      <c r="X194" t="s">
        <v>4677</v>
      </c>
      <c r="Y194" t="s">
        <v>1943</v>
      </c>
      <c r="Z194" t="s">
        <v>1944</v>
      </c>
      <c r="AA194" t="s">
        <v>1891</v>
      </c>
      <c r="AB194" t="s">
        <v>6734</v>
      </c>
    </row>
    <row r="195" spans="1:28" x14ac:dyDescent="0.25">
      <c r="A195" t="s">
        <v>4897</v>
      </c>
      <c r="B195" s="2">
        <v>45459</v>
      </c>
      <c r="C195" t="s">
        <v>4116</v>
      </c>
      <c r="D195" t="s">
        <v>478</v>
      </c>
      <c r="E195">
        <v>43</v>
      </c>
      <c r="F195" t="s">
        <v>10</v>
      </c>
      <c r="G195" t="s">
        <v>399</v>
      </c>
      <c r="H195" t="s">
        <v>291</v>
      </c>
      <c r="I195" t="s">
        <v>13</v>
      </c>
      <c r="J195" t="s">
        <v>50</v>
      </c>
      <c r="K195" t="s">
        <v>4576</v>
      </c>
      <c r="L195" t="s">
        <v>4577</v>
      </c>
      <c r="M195" t="s">
        <v>1562</v>
      </c>
      <c r="N195" t="s">
        <v>1567</v>
      </c>
      <c r="O195" t="s">
        <v>4578</v>
      </c>
      <c r="P195">
        <v>167</v>
      </c>
      <c r="Q195">
        <v>296</v>
      </c>
      <c r="R195" t="s">
        <v>4702</v>
      </c>
      <c r="S195" t="s">
        <v>4706</v>
      </c>
      <c r="T195">
        <v>780.75300000000004</v>
      </c>
      <c r="U195">
        <v>1</v>
      </c>
      <c r="V195">
        <v>805</v>
      </c>
      <c r="W195">
        <v>0.14000000000000001</v>
      </c>
      <c r="X195" t="s">
        <v>4674</v>
      </c>
      <c r="Y195" t="s">
        <v>1946</v>
      </c>
      <c r="Z195" t="s">
        <v>1947</v>
      </c>
      <c r="AA195" t="s">
        <v>1891</v>
      </c>
      <c r="AB195" t="s">
        <v>6735</v>
      </c>
    </row>
    <row r="196" spans="1:28" x14ac:dyDescent="0.25">
      <c r="A196" t="s">
        <v>5744</v>
      </c>
      <c r="B196" s="2">
        <v>45400</v>
      </c>
      <c r="C196" t="s">
        <v>4026</v>
      </c>
      <c r="D196" t="s">
        <v>203</v>
      </c>
      <c r="E196">
        <v>55</v>
      </c>
      <c r="F196" t="s">
        <v>10</v>
      </c>
      <c r="G196" t="s">
        <v>204</v>
      </c>
      <c r="H196" t="s">
        <v>205</v>
      </c>
      <c r="I196" t="s">
        <v>13</v>
      </c>
      <c r="J196" t="s">
        <v>28</v>
      </c>
      <c r="K196" t="s">
        <v>4590</v>
      </c>
      <c r="L196" t="s">
        <v>4591</v>
      </c>
      <c r="M196" t="s">
        <v>1562</v>
      </c>
      <c r="N196" t="s">
        <v>1574</v>
      </c>
      <c r="O196" t="s">
        <v>4592</v>
      </c>
      <c r="P196">
        <v>387</v>
      </c>
      <c r="Q196">
        <v>125</v>
      </c>
      <c r="R196" t="s">
        <v>4684</v>
      </c>
      <c r="S196" t="s">
        <v>4709</v>
      </c>
      <c r="T196">
        <v>509.14980000000003</v>
      </c>
      <c r="U196">
        <v>2</v>
      </c>
      <c r="V196">
        <v>314</v>
      </c>
      <c r="W196">
        <v>0.05</v>
      </c>
      <c r="X196" t="s">
        <v>4679</v>
      </c>
      <c r="Y196" t="s">
        <v>1949</v>
      </c>
      <c r="Z196" t="s">
        <v>1916</v>
      </c>
      <c r="AA196" t="s">
        <v>1907</v>
      </c>
      <c r="AB196" t="s">
        <v>6735</v>
      </c>
    </row>
    <row r="197" spans="1:28" x14ac:dyDescent="0.25">
      <c r="A197" t="s">
        <v>5742</v>
      </c>
      <c r="B197" s="2">
        <v>45773</v>
      </c>
      <c r="C197" t="s">
        <v>4261</v>
      </c>
      <c r="D197" t="s">
        <v>896</v>
      </c>
      <c r="E197">
        <v>42</v>
      </c>
      <c r="F197" t="s">
        <v>16</v>
      </c>
      <c r="G197" t="s">
        <v>897</v>
      </c>
      <c r="H197" t="s">
        <v>221</v>
      </c>
      <c r="I197" t="s">
        <v>13</v>
      </c>
      <c r="J197" t="s">
        <v>19</v>
      </c>
      <c r="K197" t="s">
        <v>4537</v>
      </c>
      <c r="L197" t="s">
        <v>4538</v>
      </c>
      <c r="M197" t="s">
        <v>1562</v>
      </c>
      <c r="N197" t="s">
        <v>1563</v>
      </c>
      <c r="O197" t="s">
        <v>4539</v>
      </c>
      <c r="P197">
        <v>317</v>
      </c>
      <c r="Q197">
        <v>360</v>
      </c>
      <c r="R197" t="s">
        <v>4675</v>
      </c>
      <c r="S197" t="s">
        <v>4706</v>
      </c>
      <c r="T197">
        <v>1818.3263999999999</v>
      </c>
      <c r="U197">
        <v>3</v>
      </c>
      <c r="V197">
        <v>689</v>
      </c>
      <c r="W197">
        <v>0.02</v>
      </c>
      <c r="X197" t="s">
        <v>4677</v>
      </c>
      <c r="Y197" t="s">
        <v>4676</v>
      </c>
      <c r="Z197" t="s">
        <v>1895</v>
      </c>
      <c r="AA197" t="s">
        <v>1891</v>
      </c>
      <c r="AB197" t="s">
        <v>6735</v>
      </c>
    </row>
    <row r="198" spans="1:28" x14ac:dyDescent="0.25">
      <c r="A198" t="s">
        <v>5726</v>
      </c>
      <c r="B198" s="2">
        <v>45322</v>
      </c>
      <c r="C198" t="s">
        <v>4456</v>
      </c>
      <c r="D198" t="s">
        <v>1444</v>
      </c>
      <c r="E198">
        <v>45</v>
      </c>
      <c r="F198" t="s">
        <v>16</v>
      </c>
      <c r="G198" t="s">
        <v>1445</v>
      </c>
      <c r="H198" t="s">
        <v>77</v>
      </c>
      <c r="I198" t="s">
        <v>13</v>
      </c>
      <c r="J198" t="s">
        <v>19</v>
      </c>
      <c r="K198" t="s">
        <v>4541</v>
      </c>
      <c r="L198" t="s">
        <v>4542</v>
      </c>
      <c r="M198" t="s">
        <v>1562</v>
      </c>
      <c r="N198" t="s">
        <v>1578</v>
      </c>
      <c r="O198" t="s">
        <v>4543</v>
      </c>
      <c r="P198">
        <v>174</v>
      </c>
      <c r="Q198">
        <v>268</v>
      </c>
      <c r="R198" t="s">
        <v>4695</v>
      </c>
      <c r="S198" t="s">
        <v>4706</v>
      </c>
      <c r="T198">
        <v>828.83360000000005</v>
      </c>
      <c r="U198">
        <v>1</v>
      </c>
      <c r="V198">
        <v>964</v>
      </c>
      <c r="W198">
        <v>0.2</v>
      </c>
      <c r="X198" t="s">
        <v>4674</v>
      </c>
      <c r="Y198" t="s">
        <v>4696</v>
      </c>
      <c r="Z198" t="s">
        <v>133</v>
      </c>
      <c r="AA198" t="s">
        <v>1891</v>
      </c>
      <c r="AB198" t="s">
        <v>6735</v>
      </c>
    </row>
    <row r="199" spans="1:28" x14ac:dyDescent="0.25">
      <c r="A199" t="s">
        <v>5722</v>
      </c>
      <c r="B199" s="2">
        <v>45461</v>
      </c>
      <c r="C199" t="s">
        <v>4118</v>
      </c>
      <c r="D199" t="s">
        <v>483</v>
      </c>
      <c r="E199">
        <v>63</v>
      </c>
      <c r="F199" t="s">
        <v>16</v>
      </c>
      <c r="G199" t="s">
        <v>484</v>
      </c>
      <c r="H199" t="s">
        <v>54</v>
      </c>
      <c r="I199" t="s">
        <v>13</v>
      </c>
      <c r="J199" t="s">
        <v>50</v>
      </c>
      <c r="K199" t="s">
        <v>4590</v>
      </c>
      <c r="L199" t="s">
        <v>4591</v>
      </c>
      <c r="M199" t="s">
        <v>1562</v>
      </c>
      <c r="N199" t="s">
        <v>1574</v>
      </c>
      <c r="O199" t="s">
        <v>4592</v>
      </c>
      <c r="P199">
        <v>387</v>
      </c>
      <c r="Q199">
        <v>125</v>
      </c>
      <c r="R199" t="s">
        <v>4681</v>
      </c>
      <c r="S199" t="s">
        <v>4709</v>
      </c>
      <c r="T199">
        <v>453.58170000000001</v>
      </c>
      <c r="U199">
        <v>3</v>
      </c>
      <c r="V199">
        <v>156</v>
      </c>
      <c r="W199">
        <v>0.28999999999999998</v>
      </c>
      <c r="X199" t="s">
        <v>4679</v>
      </c>
      <c r="Y199" t="s">
        <v>1949</v>
      </c>
      <c r="Z199" t="s">
        <v>1906</v>
      </c>
      <c r="AA199" t="s">
        <v>1907</v>
      </c>
      <c r="AB199" t="s">
        <v>6735</v>
      </c>
    </row>
    <row r="200" spans="1:28" x14ac:dyDescent="0.25">
      <c r="A200" t="s">
        <v>5718</v>
      </c>
      <c r="B200" s="2">
        <v>45535</v>
      </c>
      <c r="C200" t="s">
        <v>4046</v>
      </c>
      <c r="D200" t="s">
        <v>269</v>
      </c>
      <c r="E200">
        <v>39</v>
      </c>
      <c r="F200" t="s">
        <v>16</v>
      </c>
      <c r="G200" t="s">
        <v>270</v>
      </c>
      <c r="H200" t="s">
        <v>271</v>
      </c>
      <c r="I200" t="s">
        <v>13</v>
      </c>
      <c r="J200" t="s">
        <v>50</v>
      </c>
      <c r="K200" t="s">
        <v>4560</v>
      </c>
      <c r="L200" t="s">
        <v>4561</v>
      </c>
      <c r="M200" t="s">
        <v>1562</v>
      </c>
      <c r="N200" t="s">
        <v>1691</v>
      </c>
      <c r="O200" t="s">
        <v>1692</v>
      </c>
      <c r="P200">
        <v>353</v>
      </c>
      <c r="Q200">
        <v>214</v>
      </c>
      <c r="R200" t="s">
        <v>4702</v>
      </c>
      <c r="S200" t="s">
        <v>4709</v>
      </c>
      <c r="T200">
        <v>246.5856</v>
      </c>
      <c r="U200">
        <v>4</v>
      </c>
      <c r="V200">
        <v>86</v>
      </c>
      <c r="W200">
        <v>0.05</v>
      </c>
      <c r="X200" t="s">
        <v>4674</v>
      </c>
      <c r="Y200" t="s">
        <v>1946</v>
      </c>
      <c r="Z200" t="s">
        <v>1947</v>
      </c>
      <c r="AA200" t="s">
        <v>1891</v>
      </c>
      <c r="AB200" t="s">
        <v>6735</v>
      </c>
    </row>
    <row r="201" spans="1:28" x14ac:dyDescent="0.25">
      <c r="A201" t="s">
        <v>5713</v>
      </c>
      <c r="B201" s="2">
        <v>45217</v>
      </c>
      <c r="C201" t="s">
        <v>4177</v>
      </c>
      <c r="D201" t="s">
        <v>657</v>
      </c>
      <c r="E201">
        <v>54</v>
      </c>
      <c r="F201" t="s">
        <v>10</v>
      </c>
      <c r="G201" t="s">
        <v>658</v>
      </c>
      <c r="H201" t="s">
        <v>175</v>
      </c>
      <c r="I201" t="s">
        <v>13</v>
      </c>
      <c r="J201" t="s">
        <v>28</v>
      </c>
      <c r="K201" t="s">
        <v>4629</v>
      </c>
      <c r="L201" t="s">
        <v>4630</v>
      </c>
      <c r="M201" t="s">
        <v>1562</v>
      </c>
      <c r="N201" t="s">
        <v>1691</v>
      </c>
      <c r="O201" t="s">
        <v>4631</v>
      </c>
      <c r="P201">
        <v>158</v>
      </c>
      <c r="Q201">
        <v>82</v>
      </c>
      <c r="R201" t="s">
        <v>4678</v>
      </c>
      <c r="S201" t="s">
        <v>4706</v>
      </c>
      <c r="T201">
        <v>801.44960000000003</v>
      </c>
      <c r="U201">
        <v>2</v>
      </c>
      <c r="V201">
        <v>542</v>
      </c>
      <c r="W201">
        <v>0.01</v>
      </c>
      <c r="X201" t="s">
        <v>4679</v>
      </c>
      <c r="Y201" t="s">
        <v>1949</v>
      </c>
      <c r="Z201" t="s">
        <v>1899</v>
      </c>
      <c r="AA201" t="s">
        <v>1900</v>
      </c>
      <c r="AB201" t="s">
        <v>6735</v>
      </c>
    </row>
    <row r="202" spans="1:28" x14ac:dyDescent="0.25">
      <c r="A202" t="s">
        <v>5712</v>
      </c>
      <c r="B202" s="2">
        <v>45918</v>
      </c>
      <c r="C202" t="s">
        <v>4062</v>
      </c>
      <c r="D202" t="s">
        <v>4063</v>
      </c>
      <c r="E202">
        <v>58</v>
      </c>
      <c r="F202" t="s">
        <v>16</v>
      </c>
      <c r="G202" t="s">
        <v>320</v>
      </c>
      <c r="H202" t="s">
        <v>321</v>
      </c>
      <c r="I202" t="s">
        <v>13</v>
      </c>
      <c r="J202" t="s">
        <v>28</v>
      </c>
      <c r="K202" t="s">
        <v>4537</v>
      </c>
      <c r="L202" t="s">
        <v>4538</v>
      </c>
      <c r="M202" t="s">
        <v>1562</v>
      </c>
      <c r="N202" t="s">
        <v>1563</v>
      </c>
      <c r="O202" t="s">
        <v>4539</v>
      </c>
      <c r="P202">
        <v>317</v>
      </c>
      <c r="Q202">
        <v>360</v>
      </c>
      <c r="R202" t="s">
        <v>4701</v>
      </c>
      <c r="S202" t="s">
        <v>4709</v>
      </c>
      <c r="T202">
        <v>1914.8480999999999</v>
      </c>
      <c r="U202">
        <v>3</v>
      </c>
      <c r="V202">
        <v>645</v>
      </c>
      <c r="W202">
        <v>0.12</v>
      </c>
      <c r="X202" t="s">
        <v>4677</v>
      </c>
      <c r="Y202" t="s">
        <v>1943</v>
      </c>
      <c r="Z202" t="s">
        <v>1944</v>
      </c>
      <c r="AA202" t="s">
        <v>1891</v>
      </c>
      <c r="AB202" t="s">
        <v>6735</v>
      </c>
    </row>
    <row r="203" spans="1:28" x14ac:dyDescent="0.25">
      <c r="A203" t="s">
        <v>5707</v>
      </c>
      <c r="B203" s="2">
        <v>45776</v>
      </c>
      <c r="C203" t="s">
        <v>4026</v>
      </c>
      <c r="D203" t="s">
        <v>203</v>
      </c>
      <c r="E203">
        <v>55</v>
      </c>
      <c r="F203" t="s">
        <v>10</v>
      </c>
      <c r="G203" t="s">
        <v>204</v>
      </c>
      <c r="H203" t="s">
        <v>205</v>
      </c>
      <c r="I203" t="s">
        <v>13</v>
      </c>
      <c r="J203" t="s">
        <v>28</v>
      </c>
      <c r="K203" t="s">
        <v>4621</v>
      </c>
      <c r="L203" t="s">
        <v>4622</v>
      </c>
      <c r="M203" t="s">
        <v>1562</v>
      </c>
      <c r="N203" t="s">
        <v>1574</v>
      </c>
      <c r="O203" t="s">
        <v>1792</v>
      </c>
      <c r="P203">
        <v>218</v>
      </c>
      <c r="Q203">
        <v>224</v>
      </c>
      <c r="R203" t="s">
        <v>4697</v>
      </c>
      <c r="S203" t="s">
        <v>4706</v>
      </c>
      <c r="T203">
        <v>1805.2736</v>
      </c>
      <c r="U203">
        <v>4</v>
      </c>
      <c r="V203">
        <v>594</v>
      </c>
      <c r="W203">
        <v>0.27</v>
      </c>
      <c r="X203" t="s">
        <v>4679</v>
      </c>
      <c r="Y203" t="s">
        <v>1935</v>
      </c>
      <c r="Z203" t="s">
        <v>211</v>
      </c>
      <c r="AA203" t="s">
        <v>1900</v>
      </c>
      <c r="AB203" t="s">
        <v>6735</v>
      </c>
    </row>
    <row r="204" spans="1:28" x14ac:dyDescent="0.25">
      <c r="A204" t="s">
        <v>5693</v>
      </c>
      <c r="B204" s="2">
        <v>45578</v>
      </c>
      <c r="C204" t="s">
        <v>3997</v>
      </c>
      <c r="D204" t="s">
        <v>115</v>
      </c>
      <c r="E204">
        <v>18</v>
      </c>
      <c r="F204" t="s">
        <v>16</v>
      </c>
      <c r="G204" t="s">
        <v>116</v>
      </c>
      <c r="H204" t="s">
        <v>117</v>
      </c>
      <c r="I204" t="s">
        <v>13</v>
      </c>
      <c r="J204" t="s">
        <v>50</v>
      </c>
      <c r="K204" t="s">
        <v>4541</v>
      </c>
      <c r="L204" t="s">
        <v>4542</v>
      </c>
      <c r="M204" t="s">
        <v>1562</v>
      </c>
      <c r="N204" t="s">
        <v>1578</v>
      </c>
      <c r="O204" t="s">
        <v>4543</v>
      </c>
      <c r="P204">
        <v>174</v>
      </c>
      <c r="Q204">
        <v>268</v>
      </c>
      <c r="R204" t="s">
        <v>4695</v>
      </c>
      <c r="S204" t="s">
        <v>4706</v>
      </c>
      <c r="T204">
        <v>441.55169999999998</v>
      </c>
      <c r="U204">
        <v>1</v>
      </c>
      <c r="V204">
        <v>532</v>
      </c>
      <c r="W204">
        <v>0.28999999999999998</v>
      </c>
      <c r="X204" t="s">
        <v>4674</v>
      </c>
      <c r="Y204" t="s">
        <v>4696</v>
      </c>
      <c r="Z204" t="s">
        <v>133</v>
      </c>
      <c r="AA204" t="s">
        <v>1891</v>
      </c>
      <c r="AB204" t="s">
        <v>6736</v>
      </c>
    </row>
    <row r="205" spans="1:28" x14ac:dyDescent="0.25">
      <c r="A205" t="s">
        <v>5691</v>
      </c>
      <c r="B205" s="2">
        <v>45758</v>
      </c>
      <c r="C205" t="s">
        <v>4029</v>
      </c>
      <c r="D205" t="s">
        <v>213</v>
      </c>
      <c r="E205">
        <v>56</v>
      </c>
      <c r="F205" t="s">
        <v>16</v>
      </c>
      <c r="G205" t="s">
        <v>214</v>
      </c>
      <c r="H205" t="s">
        <v>205</v>
      </c>
      <c r="I205" t="s">
        <v>13</v>
      </c>
      <c r="J205" t="s">
        <v>28</v>
      </c>
      <c r="K205" t="s">
        <v>4496</v>
      </c>
      <c r="L205" t="s">
        <v>4497</v>
      </c>
      <c r="M205" t="s">
        <v>1562</v>
      </c>
      <c r="N205" t="s">
        <v>1563</v>
      </c>
      <c r="O205" t="s">
        <v>1564</v>
      </c>
      <c r="P205">
        <v>343</v>
      </c>
      <c r="Q205">
        <v>181</v>
      </c>
      <c r="R205" t="s">
        <v>4692</v>
      </c>
      <c r="S205" t="s">
        <v>4709</v>
      </c>
      <c r="T205">
        <v>3133.7256000000002</v>
      </c>
      <c r="U205">
        <v>4</v>
      </c>
      <c r="V205">
        <v>880</v>
      </c>
      <c r="W205">
        <v>0.26</v>
      </c>
      <c r="X205" t="s">
        <v>4679</v>
      </c>
      <c r="Y205" t="s">
        <v>1928</v>
      </c>
      <c r="Z205" t="s">
        <v>399</v>
      </c>
      <c r="AA205" t="s">
        <v>1907</v>
      </c>
      <c r="AB205" t="s">
        <v>6735</v>
      </c>
    </row>
    <row r="206" spans="1:28" x14ac:dyDescent="0.25">
      <c r="A206" t="s">
        <v>5687</v>
      </c>
      <c r="B206" s="2">
        <v>45481</v>
      </c>
      <c r="C206" t="s">
        <v>4437</v>
      </c>
      <c r="D206" t="s">
        <v>1390</v>
      </c>
      <c r="E206">
        <v>41</v>
      </c>
      <c r="F206" t="s">
        <v>16</v>
      </c>
      <c r="G206" t="s">
        <v>1391</v>
      </c>
      <c r="H206" t="s">
        <v>291</v>
      </c>
      <c r="I206" t="s">
        <v>13</v>
      </c>
      <c r="J206" t="s">
        <v>19</v>
      </c>
      <c r="K206" t="s">
        <v>4643</v>
      </c>
      <c r="L206" t="s">
        <v>4644</v>
      </c>
      <c r="M206" t="s">
        <v>1562</v>
      </c>
      <c r="N206" t="s">
        <v>1578</v>
      </c>
      <c r="O206" t="s">
        <v>1840</v>
      </c>
      <c r="P206">
        <v>120</v>
      </c>
      <c r="Q206">
        <v>210</v>
      </c>
      <c r="R206" t="s">
        <v>4685</v>
      </c>
      <c r="S206" t="s">
        <v>4706</v>
      </c>
      <c r="T206">
        <v>1472.5308</v>
      </c>
      <c r="U206">
        <v>2</v>
      </c>
      <c r="V206">
        <v>944</v>
      </c>
      <c r="W206">
        <v>0.11</v>
      </c>
      <c r="X206" t="s">
        <v>4687</v>
      </c>
      <c r="Y206" t="s">
        <v>1949</v>
      </c>
      <c r="Z206" t="s">
        <v>1920</v>
      </c>
      <c r="AA206" t="s">
        <v>1907</v>
      </c>
      <c r="AB206" t="s">
        <v>6735</v>
      </c>
    </row>
    <row r="207" spans="1:28" x14ac:dyDescent="0.25">
      <c r="A207" t="s">
        <v>5678</v>
      </c>
      <c r="B207" s="2">
        <v>45740</v>
      </c>
      <c r="C207" t="s">
        <v>4396</v>
      </c>
      <c r="D207" t="s">
        <v>1276</v>
      </c>
      <c r="E207">
        <v>23</v>
      </c>
      <c r="F207" t="s">
        <v>16</v>
      </c>
      <c r="G207" t="s">
        <v>1277</v>
      </c>
      <c r="H207" t="s">
        <v>328</v>
      </c>
      <c r="I207" t="s">
        <v>13</v>
      </c>
      <c r="J207" t="s">
        <v>50</v>
      </c>
      <c r="K207" t="s">
        <v>4500</v>
      </c>
      <c r="L207" t="s">
        <v>4501</v>
      </c>
      <c r="M207" t="s">
        <v>1562</v>
      </c>
      <c r="N207" t="s">
        <v>1567</v>
      </c>
      <c r="O207" t="s">
        <v>1571</v>
      </c>
      <c r="P207">
        <v>365</v>
      </c>
      <c r="Q207">
        <v>452</v>
      </c>
      <c r="R207" t="s">
        <v>4700</v>
      </c>
      <c r="S207" t="s">
        <v>4706</v>
      </c>
      <c r="T207">
        <v>326.00069999999999</v>
      </c>
      <c r="U207">
        <v>1</v>
      </c>
      <c r="V207">
        <v>402</v>
      </c>
      <c r="W207">
        <v>0.24</v>
      </c>
      <c r="X207" t="s">
        <v>4687</v>
      </c>
      <c r="Y207" t="s">
        <v>1940</v>
      </c>
      <c r="Z207" t="s">
        <v>1941</v>
      </c>
      <c r="AA207" t="s">
        <v>1891</v>
      </c>
      <c r="AB207" t="s">
        <v>6734</v>
      </c>
    </row>
    <row r="208" spans="1:28" x14ac:dyDescent="0.25">
      <c r="A208" t="s">
        <v>5677</v>
      </c>
      <c r="B208" s="2">
        <v>45530</v>
      </c>
      <c r="C208" t="s">
        <v>4263</v>
      </c>
      <c r="D208" t="s">
        <v>902</v>
      </c>
      <c r="E208">
        <v>48</v>
      </c>
      <c r="F208" t="s">
        <v>10</v>
      </c>
      <c r="G208" t="s">
        <v>903</v>
      </c>
      <c r="H208" t="s">
        <v>103</v>
      </c>
      <c r="I208" t="s">
        <v>13</v>
      </c>
      <c r="J208" t="s">
        <v>28</v>
      </c>
      <c r="K208" t="s">
        <v>4655</v>
      </c>
      <c r="L208" t="s">
        <v>4656</v>
      </c>
      <c r="M208" t="s">
        <v>1562</v>
      </c>
      <c r="N208" t="s">
        <v>1691</v>
      </c>
      <c r="O208" t="s">
        <v>1858</v>
      </c>
      <c r="P208">
        <v>438</v>
      </c>
      <c r="Q208">
        <v>496</v>
      </c>
      <c r="R208" t="s">
        <v>4695</v>
      </c>
      <c r="S208" t="s">
        <v>4709</v>
      </c>
      <c r="T208">
        <v>2593.9104000000002</v>
      </c>
      <c r="U208">
        <v>4</v>
      </c>
      <c r="V208">
        <v>853</v>
      </c>
      <c r="W208">
        <v>0.08</v>
      </c>
      <c r="X208" t="s">
        <v>4674</v>
      </c>
      <c r="Y208" t="s">
        <v>4696</v>
      </c>
      <c r="Z208" t="s">
        <v>133</v>
      </c>
      <c r="AA208" t="s">
        <v>1891</v>
      </c>
      <c r="AB208" t="s">
        <v>6735</v>
      </c>
    </row>
    <row r="209" spans="1:28" x14ac:dyDescent="0.25">
      <c r="A209" t="s">
        <v>5676</v>
      </c>
      <c r="B209" s="2">
        <v>45297</v>
      </c>
      <c r="C209" t="s">
        <v>4035</v>
      </c>
      <c r="D209" t="s">
        <v>232</v>
      </c>
      <c r="E209">
        <v>23</v>
      </c>
      <c r="F209" t="s">
        <v>10</v>
      </c>
      <c r="G209" t="s">
        <v>233</v>
      </c>
      <c r="H209" t="s">
        <v>117</v>
      </c>
      <c r="I209" t="s">
        <v>13</v>
      </c>
      <c r="J209" t="s">
        <v>33</v>
      </c>
      <c r="K209" t="s">
        <v>4664</v>
      </c>
      <c r="L209" t="s">
        <v>4665</v>
      </c>
      <c r="M209" t="s">
        <v>1562</v>
      </c>
      <c r="N209" t="s">
        <v>1567</v>
      </c>
      <c r="O209" t="s">
        <v>4666</v>
      </c>
      <c r="P209">
        <v>358</v>
      </c>
      <c r="Q209">
        <v>143</v>
      </c>
      <c r="R209" t="s">
        <v>4703</v>
      </c>
      <c r="S209" t="s">
        <v>1959</v>
      </c>
      <c r="T209">
        <v>1813.1728000000001</v>
      </c>
      <c r="U209">
        <v>4</v>
      </c>
      <c r="V209">
        <v>493</v>
      </c>
      <c r="W209">
        <v>0.04</v>
      </c>
      <c r="X209" t="s">
        <v>4674</v>
      </c>
      <c r="Y209" t="s">
        <v>1949</v>
      </c>
      <c r="Z209" t="s">
        <v>1950</v>
      </c>
      <c r="AA209" t="s">
        <v>1907</v>
      </c>
      <c r="AB209" t="s">
        <v>6734</v>
      </c>
    </row>
    <row r="210" spans="1:28" x14ac:dyDescent="0.25">
      <c r="A210" t="s">
        <v>5670</v>
      </c>
      <c r="B210" s="2">
        <v>45682</v>
      </c>
      <c r="C210" t="s">
        <v>4085</v>
      </c>
      <c r="D210" t="s">
        <v>389</v>
      </c>
      <c r="E210">
        <v>27</v>
      </c>
      <c r="F210" t="s">
        <v>10</v>
      </c>
      <c r="G210" t="s">
        <v>390</v>
      </c>
      <c r="H210" t="s">
        <v>45</v>
      </c>
      <c r="I210" t="s">
        <v>13</v>
      </c>
      <c r="J210" t="s">
        <v>33</v>
      </c>
      <c r="K210" t="s">
        <v>4576</v>
      </c>
      <c r="L210" t="s">
        <v>4577</v>
      </c>
      <c r="M210" t="s">
        <v>1562</v>
      </c>
      <c r="N210" t="s">
        <v>1567</v>
      </c>
      <c r="O210" t="s">
        <v>4578</v>
      </c>
      <c r="P210">
        <v>167</v>
      </c>
      <c r="Q210">
        <v>296</v>
      </c>
      <c r="R210" t="s">
        <v>4698</v>
      </c>
      <c r="S210" t="s">
        <v>4706</v>
      </c>
      <c r="T210">
        <v>2066.3663999999999</v>
      </c>
      <c r="U210">
        <v>4</v>
      </c>
      <c r="V210">
        <v>615</v>
      </c>
      <c r="W210">
        <v>0.18</v>
      </c>
      <c r="X210" t="s">
        <v>4677</v>
      </c>
      <c r="Y210" t="s">
        <v>4699</v>
      </c>
      <c r="Z210" t="s">
        <v>1938</v>
      </c>
      <c r="AA210" t="s">
        <v>1891</v>
      </c>
      <c r="AB210" t="s">
        <v>6734</v>
      </c>
    </row>
    <row r="211" spans="1:28" x14ac:dyDescent="0.25">
      <c r="A211" t="s">
        <v>5665</v>
      </c>
      <c r="B211" s="2">
        <v>45893</v>
      </c>
      <c r="C211" t="s">
        <v>4371</v>
      </c>
      <c r="D211" t="s">
        <v>1206</v>
      </c>
      <c r="E211">
        <v>20</v>
      </c>
      <c r="F211" t="s">
        <v>16</v>
      </c>
      <c r="G211" t="s">
        <v>1207</v>
      </c>
      <c r="H211" t="s">
        <v>32</v>
      </c>
      <c r="I211" t="s">
        <v>13</v>
      </c>
      <c r="J211" t="s">
        <v>50</v>
      </c>
      <c r="K211" t="s">
        <v>4541</v>
      </c>
      <c r="L211" t="s">
        <v>4542</v>
      </c>
      <c r="M211" t="s">
        <v>1562</v>
      </c>
      <c r="N211" t="s">
        <v>1578</v>
      </c>
      <c r="O211" t="s">
        <v>4543</v>
      </c>
      <c r="P211">
        <v>174</v>
      </c>
      <c r="Q211">
        <v>268</v>
      </c>
      <c r="R211" t="s">
        <v>4697</v>
      </c>
      <c r="S211" t="s">
        <v>4709</v>
      </c>
      <c r="T211">
        <v>1573.9359999999999</v>
      </c>
      <c r="U211">
        <v>2</v>
      </c>
      <c r="V211">
        <v>855</v>
      </c>
      <c r="W211">
        <v>7.0000000000000007E-2</v>
      </c>
      <c r="X211" t="s">
        <v>4679</v>
      </c>
      <c r="Y211" t="s">
        <v>1935</v>
      </c>
      <c r="Z211" t="s">
        <v>211</v>
      </c>
      <c r="AA211" t="s">
        <v>1900</v>
      </c>
      <c r="AB211" t="s">
        <v>6734</v>
      </c>
    </row>
    <row r="212" spans="1:28" x14ac:dyDescent="0.25">
      <c r="A212" t="s">
        <v>5663</v>
      </c>
      <c r="B212" s="2">
        <v>45761</v>
      </c>
      <c r="C212" t="s">
        <v>4166</v>
      </c>
      <c r="D212" t="s">
        <v>625</v>
      </c>
      <c r="E212">
        <v>60</v>
      </c>
      <c r="F212" t="s">
        <v>16</v>
      </c>
      <c r="G212" t="s">
        <v>626</v>
      </c>
      <c r="H212" t="s">
        <v>23</v>
      </c>
      <c r="I212" t="s">
        <v>13</v>
      </c>
      <c r="J212" t="s">
        <v>19</v>
      </c>
      <c r="K212" t="s">
        <v>4558</v>
      </c>
      <c r="L212" t="s">
        <v>4559</v>
      </c>
      <c r="M212" t="s">
        <v>1562</v>
      </c>
      <c r="N212" t="s">
        <v>1563</v>
      </c>
      <c r="O212" t="s">
        <v>1688</v>
      </c>
      <c r="P212">
        <v>223</v>
      </c>
      <c r="Q212">
        <v>154</v>
      </c>
      <c r="R212" t="s">
        <v>4685</v>
      </c>
      <c r="S212" t="s">
        <v>1959</v>
      </c>
      <c r="T212">
        <v>568.09619999999995</v>
      </c>
      <c r="U212">
        <v>1</v>
      </c>
      <c r="V212">
        <v>580</v>
      </c>
      <c r="W212">
        <v>0.15</v>
      </c>
      <c r="X212" t="s">
        <v>4687</v>
      </c>
      <c r="Y212" t="s">
        <v>1949</v>
      </c>
      <c r="Z212" t="s">
        <v>1920</v>
      </c>
      <c r="AA212" t="s">
        <v>1907</v>
      </c>
      <c r="AB212" t="s">
        <v>6735</v>
      </c>
    </row>
    <row r="213" spans="1:28" x14ac:dyDescent="0.25">
      <c r="A213" t="s">
        <v>5650</v>
      </c>
      <c r="B213" s="2">
        <v>45503</v>
      </c>
      <c r="C213" t="s">
        <v>4372</v>
      </c>
      <c r="D213" t="s">
        <v>1209</v>
      </c>
      <c r="E213">
        <v>27</v>
      </c>
      <c r="F213" t="s">
        <v>16</v>
      </c>
      <c r="G213" t="s">
        <v>1210</v>
      </c>
      <c r="H213" t="s">
        <v>321</v>
      </c>
      <c r="I213" t="s">
        <v>13</v>
      </c>
      <c r="J213" t="s">
        <v>33</v>
      </c>
      <c r="K213" t="s">
        <v>4500</v>
      </c>
      <c r="L213" t="s">
        <v>4501</v>
      </c>
      <c r="M213" t="s">
        <v>1562</v>
      </c>
      <c r="N213" t="s">
        <v>1567</v>
      </c>
      <c r="O213" t="s">
        <v>1571</v>
      </c>
      <c r="P213">
        <v>365</v>
      </c>
      <c r="Q213">
        <v>452</v>
      </c>
      <c r="R213" t="s">
        <v>4688</v>
      </c>
      <c r="S213" t="s">
        <v>4706</v>
      </c>
      <c r="T213">
        <v>1082.835</v>
      </c>
      <c r="U213">
        <v>3</v>
      </c>
      <c r="V213">
        <v>463</v>
      </c>
      <c r="W213">
        <v>0.28000000000000003</v>
      </c>
      <c r="X213" t="s">
        <v>4679</v>
      </c>
      <c r="Y213" t="s">
        <v>1949</v>
      </c>
      <c r="Z213" t="s">
        <v>1923</v>
      </c>
      <c r="AA213" t="s">
        <v>1891</v>
      </c>
      <c r="AB213" t="s">
        <v>6734</v>
      </c>
    </row>
    <row r="214" spans="1:28" x14ac:dyDescent="0.25">
      <c r="A214" t="s">
        <v>5647</v>
      </c>
      <c r="B214" s="2">
        <v>45690</v>
      </c>
      <c r="C214" t="s">
        <v>4055</v>
      </c>
      <c r="D214" t="s">
        <v>300</v>
      </c>
      <c r="E214">
        <v>34</v>
      </c>
      <c r="F214" t="s">
        <v>16</v>
      </c>
      <c r="G214" t="s">
        <v>301</v>
      </c>
      <c r="H214" t="s">
        <v>137</v>
      </c>
      <c r="I214" t="s">
        <v>13</v>
      </c>
      <c r="J214" t="s">
        <v>19</v>
      </c>
      <c r="K214" t="s">
        <v>4655</v>
      </c>
      <c r="L214" t="s">
        <v>4656</v>
      </c>
      <c r="M214" t="s">
        <v>1562</v>
      </c>
      <c r="N214" t="s">
        <v>1691</v>
      </c>
      <c r="O214" t="s">
        <v>1858</v>
      </c>
      <c r="P214">
        <v>438</v>
      </c>
      <c r="Q214">
        <v>496</v>
      </c>
      <c r="R214" t="s">
        <v>4682</v>
      </c>
      <c r="S214" t="s">
        <v>4706</v>
      </c>
      <c r="T214">
        <v>541.10159999999996</v>
      </c>
      <c r="U214">
        <v>3</v>
      </c>
      <c r="V214">
        <v>220</v>
      </c>
      <c r="W214">
        <v>0.14000000000000001</v>
      </c>
      <c r="X214" t="s">
        <v>4677</v>
      </c>
      <c r="Y214" t="s">
        <v>1949</v>
      </c>
      <c r="Z214" t="s">
        <v>1910</v>
      </c>
      <c r="AA214" t="s">
        <v>1900</v>
      </c>
      <c r="AB214" t="s">
        <v>6735</v>
      </c>
    </row>
    <row r="215" spans="1:28" x14ac:dyDescent="0.25">
      <c r="A215" t="s">
        <v>5638</v>
      </c>
      <c r="B215" s="2">
        <v>45441</v>
      </c>
      <c r="C215" t="s">
        <v>4449</v>
      </c>
      <c r="D215" t="s">
        <v>1424</v>
      </c>
      <c r="E215">
        <v>59</v>
      </c>
      <c r="F215" t="s">
        <v>10</v>
      </c>
      <c r="G215" t="s">
        <v>1425</v>
      </c>
      <c r="H215" t="s">
        <v>596</v>
      </c>
      <c r="I215" t="s">
        <v>13</v>
      </c>
      <c r="J215" t="s">
        <v>19</v>
      </c>
      <c r="K215" t="s">
        <v>4541</v>
      </c>
      <c r="L215" t="s">
        <v>4542</v>
      </c>
      <c r="M215" t="s">
        <v>1562</v>
      </c>
      <c r="N215" t="s">
        <v>1578</v>
      </c>
      <c r="O215" t="s">
        <v>4543</v>
      </c>
      <c r="P215">
        <v>174</v>
      </c>
      <c r="Q215">
        <v>268</v>
      </c>
      <c r="R215" t="s">
        <v>4698</v>
      </c>
      <c r="S215" t="s">
        <v>1959</v>
      </c>
      <c r="T215">
        <v>1060.4369999999999</v>
      </c>
      <c r="U215">
        <v>3</v>
      </c>
      <c r="V215">
        <v>505</v>
      </c>
      <c r="W215">
        <v>0.05</v>
      </c>
      <c r="X215" t="s">
        <v>4677</v>
      </c>
      <c r="Y215" t="s">
        <v>4699</v>
      </c>
      <c r="Z215" t="s">
        <v>1938</v>
      </c>
      <c r="AA215" t="s">
        <v>1891</v>
      </c>
      <c r="AB215" t="s">
        <v>6735</v>
      </c>
    </row>
    <row r="216" spans="1:28" x14ac:dyDescent="0.25">
      <c r="A216" t="s">
        <v>5628</v>
      </c>
      <c r="B216" s="2">
        <v>45628</v>
      </c>
      <c r="C216" t="s">
        <v>4464</v>
      </c>
      <c r="D216" t="s">
        <v>1468</v>
      </c>
      <c r="E216">
        <v>42</v>
      </c>
      <c r="F216" t="s">
        <v>10</v>
      </c>
      <c r="G216" t="s">
        <v>1469</v>
      </c>
      <c r="H216" t="s">
        <v>725</v>
      </c>
      <c r="I216" t="s">
        <v>13</v>
      </c>
      <c r="J216" t="s">
        <v>33</v>
      </c>
      <c r="K216" t="s">
        <v>4600</v>
      </c>
      <c r="L216" t="s">
        <v>1757</v>
      </c>
      <c r="M216" t="s">
        <v>1562</v>
      </c>
      <c r="N216" t="s">
        <v>1578</v>
      </c>
      <c r="O216" t="s">
        <v>1758</v>
      </c>
      <c r="P216">
        <v>114</v>
      </c>
      <c r="Q216">
        <v>485</v>
      </c>
      <c r="R216" t="s">
        <v>4683</v>
      </c>
      <c r="S216" t="s">
        <v>4709</v>
      </c>
      <c r="T216">
        <v>107.0748</v>
      </c>
      <c r="U216">
        <v>1</v>
      </c>
      <c r="V216">
        <v>127</v>
      </c>
      <c r="W216">
        <v>0.08</v>
      </c>
      <c r="X216" t="s">
        <v>4674</v>
      </c>
      <c r="Y216" t="s">
        <v>1949</v>
      </c>
      <c r="Z216" t="s">
        <v>1913</v>
      </c>
      <c r="AA216" t="s">
        <v>1907</v>
      </c>
      <c r="AB216" t="s">
        <v>6735</v>
      </c>
    </row>
    <row r="217" spans="1:28" x14ac:dyDescent="0.25">
      <c r="A217" t="s">
        <v>5622</v>
      </c>
      <c r="B217" s="2">
        <v>45621</v>
      </c>
      <c r="C217" t="s">
        <v>4107</v>
      </c>
      <c r="D217" t="s">
        <v>453</v>
      </c>
      <c r="E217">
        <v>29</v>
      </c>
      <c r="F217" t="s">
        <v>10</v>
      </c>
      <c r="G217" t="s">
        <v>4108</v>
      </c>
      <c r="H217" t="s">
        <v>171</v>
      </c>
      <c r="I217" t="s">
        <v>13</v>
      </c>
      <c r="J217" t="s">
        <v>19</v>
      </c>
      <c r="K217" t="s">
        <v>4590</v>
      </c>
      <c r="L217" t="s">
        <v>4591</v>
      </c>
      <c r="M217" t="s">
        <v>1562</v>
      </c>
      <c r="N217" t="s">
        <v>1574</v>
      </c>
      <c r="O217" t="s">
        <v>4592</v>
      </c>
      <c r="P217">
        <v>387</v>
      </c>
      <c r="Q217">
        <v>125</v>
      </c>
      <c r="R217" t="s">
        <v>4682</v>
      </c>
      <c r="S217" t="s">
        <v>4709</v>
      </c>
      <c r="T217">
        <v>502.95960000000002</v>
      </c>
      <c r="U217">
        <v>3</v>
      </c>
      <c r="V217">
        <v>215</v>
      </c>
      <c r="W217">
        <v>0.12</v>
      </c>
      <c r="X217" t="s">
        <v>4677</v>
      </c>
      <c r="Y217" t="s">
        <v>1949</v>
      </c>
      <c r="Z217" t="s">
        <v>1910</v>
      </c>
      <c r="AA217" t="s">
        <v>1900</v>
      </c>
      <c r="AB217" t="s">
        <v>6734</v>
      </c>
    </row>
    <row r="218" spans="1:28" x14ac:dyDescent="0.25">
      <c r="A218" t="s">
        <v>5621</v>
      </c>
      <c r="B218" s="2">
        <v>45869</v>
      </c>
      <c r="C218" t="s">
        <v>4479</v>
      </c>
      <c r="D218" t="s">
        <v>1508</v>
      </c>
      <c r="E218">
        <v>22</v>
      </c>
      <c r="F218" t="s">
        <v>16</v>
      </c>
      <c r="G218" t="s">
        <v>1509</v>
      </c>
      <c r="H218" t="s">
        <v>175</v>
      </c>
      <c r="I218" t="s">
        <v>13</v>
      </c>
      <c r="J218" t="s">
        <v>28</v>
      </c>
      <c r="K218" t="s">
        <v>4621</v>
      </c>
      <c r="L218" t="s">
        <v>4622</v>
      </c>
      <c r="M218" t="s">
        <v>1562</v>
      </c>
      <c r="N218" t="s">
        <v>1574</v>
      </c>
      <c r="O218" t="s">
        <v>1792</v>
      </c>
      <c r="P218">
        <v>218</v>
      </c>
      <c r="Q218">
        <v>224</v>
      </c>
      <c r="R218" t="s">
        <v>4683</v>
      </c>
      <c r="S218" t="s">
        <v>4709</v>
      </c>
      <c r="T218">
        <v>623.19839999999999</v>
      </c>
      <c r="U218">
        <v>2</v>
      </c>
      <c r="V218">
        <v>354</v>
      </c>
      <c r="W218">
        <v>0.06</v>
      </c>
      <c r="X218" t="s">
        <v>4674</v>
      </c>
      <c r="Y218" t="s">
        <v>1949</v>
      </c>
      <c r="Z218" t="s">
        <v>1913</v>
      </c>
      <c r="AA218" t="s">
        <v>1907</v>
      </c>
      <c r="AB218" t="s">
        <v>6734</v>
      </c>
    </row>
    <row r="219" spans="1:28" x14ac:dyDescent="0.25">
      <c r="A219" t="s">
        <v>5617</v>
      </c>
      <c r="B219" s="2">
        <v>45630</v>
      </c>
      <c r="C219" t="s">
        <v>4160</v>
      </c>
      <c r="D219" t="s">
        <v>607</v>
      </c>
      <c r="E219">
        <v>60</v>
      </c>
      <c r="F219" t="s">
        <v>10</v>
      </c>
      <c r="G219" t="s">
        <v>608</v>
      </c>
      <c r="H219" t="s">
        <v>61</v>
      </c>
      <c r="I219" t="s">
        <v>13</v>
      </c>
      <c r="J219" t="s">
        <v>28</v>
      </c>
      <c r="K219" t="s">
        <v>4560</v>
      </c>
      <c r="L219" t="s">
        <v>4561</v>
      </c>
      <c r="M219" t="s">
        <v>1562</v>
      </c>
      <c r="N219" t="s">
        <v>1691</v>
      </c>
      <c r="O219" t="s">
        <v>1692</v>
      </c>
      <c r="P219">
        <v>353</v>
      </c>
      <c r="Q219">
        <v>214</v>
      </c>
      <c r="R219" t="s">
        <v>4685</v>
      </c>
      <c r="S219" t="s">
        <v>1959</v>
      </c>
      <c r="T219">
        <v>3138.6759999999999</v>
      </c>
      <c r="U219">
        <v>4</v>
      </c>
      <c r="V219">
        <v>923</v>
      </c>
      <c r="W219">
        <v>0.14000000000000001</v>
      </c>
      <c r="X219" t="s">
        <v>4687</v>
      </c>
      <c r="Y219" t="s">
        <v>1949</v>
      </c>
      <c r="Z219" t="s">
        <v>1920</v>
      </c>
      <c r="AA219" t="s">
        <v>1907</v>
      </c>
      <c r="AB219" t="s">
        <v>6735</v>
      </c>
    </row>
    <row r="220" spans="1:28" x14ac:dyDescent="0.25">
      <c r="A220" t="s">
        <v>5615</v>
      </c>
      <c r="B220" s="2">
        <v>45477</v>
      </c>
      <c r="C220" t="s">
        <v>4456</v>
      </c>
      <c r="D220" t="s">
        <v>1444</v>
      </c>
      <c r="E220">
        <v>45</v>
      </c>
      <c r="F220" t="s">
        <v>16</v>
      </c>
      <c r="G220" t="s">
        <v>1445</v>
      </c>
      <c r="H220" t="s">
        <v>77</v>
      </c>
      <c r="I220" t="s">
        <v>13</v>
      </c>
      <c r="J220" t="s">
        <v>19</v>
      </c>
      <c r="K220" t="s">
        <v>4502</v>
      </c>
      <c r="L220" t="s">
        <v>4503</v>
      </c>
      <c r="M220" t="s">
        <v>1562</v>
      </c>
      <c r="N220" t="s">
        <v>1574</v>
      </c>
      <c r="O220" t="s">
        <v>1575</v>
      </c>
      <c r="P220">
        <v>306</v>
      </c>
      <c r="Q220">
        <v>487</v>
      </c>
      <c r="R220" t="s">
        <v>4693</v>
      </c>
      <c r="S220" t="s">
        <v>1959</v>
      </c>
      <c r="T220">
        <v>212.83199999999999</v>
      </c>
      <c r="U220">
        <v>1</v>
      </c>
      <c r="V220">
        <v>222</v>
      </c>
      <c r="W220">
        <v>0.13</v>
      </c>
      <c r="X220" t="s">
        <v>4677</v>
      </c>
      <c r="Y220" t="s">
        <v>4694</v>
      </c>
      <c r="Z220" t="s">
        <v>1931</v>
      </c>
      <c r="AA220" t="s">
        <v>1907</v>
      </c>
      <c r="AB220" t="s">
        <v>6735</v>
      </c>
    </row>
    <row r="221" spans="1:28" x14ac:dyDescent="0.25">
      <c r="A221" t="s">
        <v>5614</v>
      </c>
      <c r="B221" s="2">
        <v>45288</v>
      </c>
      <c r="C221" t="s">
        <v>4264</v>
      </c>
      <c r="D221" t="s">
        <v>905</v>
      </c>
      <c r="E221">
        <v>59</v>
      </c>
      <c r="F221" t="s">
        <v>10</v>
      </c>
      <c r="G221" t="s">
        <v>906</v>
      </c>
      <c r="H221" t="s">
        <v>171</v>
      </c>
      <c r="I221" t="s">
        <v>13</v>
      </c>
      <c r="J221" t="s">
        <v>19</v>
      </c>
      <c r="K221" t="s">
        <v>4643</v>
      </c>
      <c r="L221" t="s">
        <v>4644</v>
      </c>
      <c r="M221" t="s">
        <v>1562</v>
      </c>
      <c r="N221" t="s">
        <v>1578</v>
      </c>
      <c r="O221" t="s">
        <v>1840</v>
      </c>
      <c r="P221">
        <v>120</v>
      </c>
      <c r="Q221">
        <v>210</v>
      </c>
      <c r="R221" t="s">
        <v>4703</v>
      </c>
      <c r="S221" t="s">
        <v>4709</v>
      </c>
      <c r="T221">
        <v>272.30130000000003</v>
      </c>
      <c r="U221">
        <v>3</v>
      </c>
      <c r="V221">
        <v>104</v>
      </c>
      <c r="W221">
        <v>0</v>
      </c>
      <c r="X221" t="s">
        <v>4674</v>
      </c>
      <c r="Y221" t="s">
        <v>1949</v>
      </c>
      <c r="Z221" t="s">
        <v>1950</v>
      </c>
      <c r="AA221" t="s">
        <v>1907</v>
      </c>
      <c r="AB221" t="s">
        <v>6735</v>
      </c>
    </row>
    <row r="222" spans="1:28" x14ac:dyDescent="0.25">
      <c r="A222" t="s">
        <v>5613</v>
      </c>
      <c r="B222" s="2">
        <v>45918</v>
      </c>
      <c r="C222" t="s">
        <v>4250</v>
      </c>
      <c r="D222" t="s">
        <v>866</v>
      </c>
      <c r="E222">
        <v>53</v>
      </c>
      <c r="F222" t="s">
        <v>16</v>
      </c>
      <c r="G222" t="s">
        <v>867</v>
      </c>
      <c r="H222" t="s">
        <v>205</v>
      </c>
      <c r="I222" t="s">
        <v>13</v>
      </c>
      <c r="J222" t="s">
        <v>28</v>
      </c>
      <c r="K222" t="s">
        <v>4600</v>
      </c>
      <c r="L222" t="s">
        <v>1757</v>
      </c>
      <c r="M222" t="s">
        <v>1562</v>
      </c>
      <c r="N222" t="s">
        <v>1578</v>
      </c>
      <c r="O222" t="s">
        <v>1758</v>
      </c>
      <c r="P222">
        <v>114</v>
      </c>
      <c r="Q222">
        <v>485</v>
      </c>
      <c r="R222" t="s">
        <v>4685</v>
      </c>
      <c r="S222" t="s">
        <v>1959</v>
      </c>
      <c r="T222">
        <v>867.5</v>
      </c>
      <c r="U222">
        <v>2</v>
      </c>
      <c r="V222">
        <v>434</v>
      </c>
      <c r="W222">
        <v>0.25</v>
      </c>
      <c r="X222" t="s">
        <v>4687</v>
      </c>
      <c r="Y222" t="s">
        <v>1949</v>
      </c>
      <c r="Z222" t="s">
        <v>1920</v>
      </c>
      <c r="AA222" t="s">
        <v>1907</v>
      </c>
      <c r="AB222" t="s">
        <v>6735</v>
      </c>
    </row>
    <row r="223" spans="1:28" x14ac:dyDescent="0.25">
      <c r="A223" t="s">
        <v>5607</v>
      </c>
      <c r="B223" s="2">
        <v>45784</v>
      </c>
      <c r="C223" t="s">
        <v>4163</v>
      </c>
      <c r="D223" t="s">
        <v>616</v>
      </c>
      <c r="E223">
        <v>46</v>
      </c>
      <c r="F223" t="s">
        <v>16</v>
      </c>
      <c r="G223" t="s">
        <v>617</v>
      </c>
      <c r="H223" t="s">
        <v>18</v>
      </c>
      <c r="I223" t="s">
        <v>13</v>
      </c>
      <c r="J223" t="s">
        <v>33</v>
      </c>
      <c r="K223" t="s">
        <v>4576</v>
      </c>
      <c r="L223" t="s">
        <v>4577</v>
      </c>
      <c r="M223" t="s">
        <v>1562</v>
      </c>
      <c r="N223" t="s">
        <v>1567</v>
      </c>
      <c r="O223" t="s">
        <v>4578</v>
      </c>
      <c r="P223">
        <v>167</v>
      </c>
      <c r="Q223">
        <v>296</v>
      </c>
      <c r="R223" t="s">
        <v>4678</v>
      </c>
      <c r="S223" t="s">
        <v>4709</v>
      </c>
      <c r="T223">
        <v>122.9456</v>
      </c>
      <c r="U223">
        <v>2</v>
      </c>
      <c r="V223">
        <v>71</v>
      </c>
      <c r="W223">
        <v>0.26</v>
      </c>
      <c r="X223" t="s">
        <v>4679</v>
      </c>
      <c r="Y223" t="s">
        <v>1949</v>
      </c>
      <c r="Z223" t="s">
        <v>1899</v>
      </c>
      <c r="AA223" t="s">
        <v>1900</v>
      </c>
      <c r="AB223" t="s">
        <v>6735</v>
      </c>
    </row>
    <row r="224" spans="1:28" x14ac:dyDescent="0.25">
      <c r="A224" t="s">
        <v>5602</v>
      </c>
      <c r="B224" s="2">
        <v>45294</v>
      </c>
      <c r="C224" t="s">
        <v>4423</v>
      </c>
      <c r="D224" t="s">
        <v>1350</v>
      </c>
      <c r="E224">
        <v>27</v>
      </c>
      <c r="F224" t="s">
        <v>10</v>
      </c>
      <c r="G224" t="s">
        <v>1351</v>
      </c>
      <c r="H224" t="s">
        <v>32</v>
      </c>
      <c r="I224" t="s">
        <v>13</v>
      </c>
      <c r="J224" t="s">
        <v>19</v>
      </c>
      <c r="K224" t="s">
        <v>4664</v>
      </c>
      <c r="L224" t="s">
        <v>4665</v>
      </c>
      <c r="M224" t="s">
        <v>1562</v>
      </c>
      <c r="N224" t="s">
        <v>1567</v>
      </c>
      <c r="O224" t="s">
        <v>4666</v>
      </c>
      <c r="P224">
        <v>358</v>
      </c>
      <c r="Q224">
        <v>143</v>
      </c>
      <c r="R224" t="s">
        <v>4700</v>
      </c>
      <c r="S224" t="s">
        <v>4709</v>
      </c>
      <c r="T224">
        <v>818.46659999999997</v>
      </c>
      <c r="U224">
        <v>1</v>
      </c>
      <c r="V224">
        <v>835</v>
      </c>
      <c r="W224">
        <v>0.28000000000000003</v>
      </c>
      <c r="X224" t="s">
        <v>4687</v>
      </c>
      <c r="Y224" t="s">
        <v>1940</v>
      </c>
      <c r="Z224" t="s">
        <v>1941</v>
      </c>
      <c r="AA224" t="s">
        <v>1891</v>
      </c>
      <c r="AB224" t="s">
        <v>6734</v>
      </c>
    </row>
    <row r="225" spans="1:28" x14ac:dyDescent="0.25">
      <c r="A225" t="s">
        <v>5595</v>
      </c>
      <c r="B225" s="2">
        <v>45749</v>
      </c>
      <c r="C225" t="s">
        <v>4370</v>
      </c>
      <c r="D225" t="s">
        <v>1203</v>
      </c>
      <c r="E225">
        <v>50</v>
      </c>
      <c r="F225" t="s">
        <v>10</v>
      </c>
      <c r="G225" t="s">
        <v>1204</v>
      </c>
      <c r="H225" t="s">
        <v>23</v>
      </c>
      <c r="I225" t="s">
        <v>13</v>
      </c>
      <c r="J225" t="s">
        <v>33</v>
      </c>
      <c r="K225" t="s">
        <v>4537</v>
      </c>
      <c r="L225" t="s">
        <v>4538</v>
      </c>
      <c r="M225" t="s">
        <v>1562</v>
      </c>
      <c r="N225" t="s">
        <v>1563</v>
      </c>
      <c r="O225" t="s">
        <v>4539</v>
      </c>
      <c r="P225">
        <v>317</v>
      </c>
      <c r="Q225">
        <v>360</v>
      </c>
      <c r="R225" t="s">
        <v>4681</v>
      </c>
      <c r="S225" t="s">
        <v>4709</v>
      </c>
      <c r="T225">
        <v>200.1354</v>
      </c>
      <c r="U225">
        <v>3</v>
      </c>
      <c r="V225">
        <v>71</v>
      </c>
      <c r="W225">
        <v>0.13</v>
      </c>
      <c r="X225" t="s">
        <v>4679</v>
      </c>
      <c r="Y225" t="s">
        <v>1949</v>
      </c>
      <c r="Z225" t="s">
        <v>1906</v>
      </c>
      <c r="AA225" t="s">
        <v>1907</v>
      </c>
      <c r="AB225" t="s">
        <v>6735</v>
      </c>
    </row>
    <row r="226" spans="1:28" x14ac:dyDescent="0.25">
      <c r="A226" t="s">
        <v>5589</v>
      </c>
      <c r="B226" s="2">
        <v>45526</v>
      </c>
      <c r="C226" t="s">
        <v>4095</v>
      </c>
      <c r="D226" t="s">
        <v>419</v>
      </c>
      <c r="E226">
        <v>40</v>
      </c>
      <c r="F226" t="s">
        <v>10</v>
      </c>
      <c r="G226" t="s">
        <v>420</v>
      </c>
      <c r="H226" t="s">
        <v>241</v>
      </c>
      <c r="I226" t="s">
        <v>13</v>
      </c>
      <c r="J226" t="s">
        <v>28</v>
      </c>
      <c r="K226" t="s">
        <v>4643</v>
      </c>
      <c r="L226" t="s">
        <v>4644</v>
      </c>
      <c r="M226" t="s">
        <v>1562</v>
      </c>
      <c r="N226" t="s">
        <v>1578</v>
      </c>
      <c r="O226" t="s">
        <v>1840</v>
      </c>
      <c r="P226">
        <v>120</v>
      </c>
      <c r="Q226">
        <v>210</v>
      </c>
      <c r="R226" t="s">
        <v>4673</v>
      </c>
      <c r="S226" t="s">
        <v>4706</v>
      </c>
      <c r="T226">
        <v>2240.2800000000002</v>
      </c>
      <c r="U226">
        <v>3</v>
      </c>
      <c r="V226">
        <v>762</v>
      </c>
      <c r="W226">
        <v>0</v>
      </c>
      <c r="X226" t="s">
        <v>4674</v>
      </c>
      <c r="Y226" t="s">
        <v>1888</v>
      </c>
      <c r="Z226" t="s">
        <v>1890</v>
      </c>
      <c r="AA226" t="s">
        <v>1891</v>
      </c>
      <c r="AB226" t="s">
        <v>6735</v>
      </c>
    </row>
    <row r="227" spans="1:28" x14ac:dyDescent="0.25">
      <c r="A227" t="s">
        <v>5585</v>
      </c>
      <c r="B227" s="2">
        <v>45281</v>
      </c>
      <c r="C227" t="s">
        <v>4138</v>
      </c>
      <c r="D227" t="s">
        <v>543</v>
      </c>
      <c r="E227">
        <v>41</v>
      </c>
      <c r="F227" t="s">
        <v>16</v>
      </c>
      <c r="G227" t="s">
        <v>544</v>
      </c>
      <c r="H227" t="s">
        <v>12</v>
      </c>
      <c r="I227" t="s">
        <v>13</v>
      </c>
      <c r="J227" t="s">
        <v>19</v>
      </c>
      <c r="K227" t="s">
        <v>4643</v>
      </c>
      <c r="L227" t="s">
        <v>4644</v>
      </c>
      <c r="M227" t="s">
        <v>1562</v>
      </c>
      <c r="N227" t="s">
        <v>1578</v>
      </c>
      <c r="O227" t="s">
        <v>1840</v>
      </c>
      <c r="P227">
        <v>120</v>
      </c>
      <c r="Q227">
        <v>210</v>
      </c>
      <c r="R227" t="s">
        <v>4695</v>
      </c>
      <c r="S227" t="s">
        <v>4709</v>
      </c>
      <c r="T227">
        <v>1095.864</v>
      </c>
      <c r="U227">
        <v>2</v>
      </c>
      <c r="V227">
        <v>652</v>
      </c>
      <c r="W227">
        <v>0.21</v>
      </c>
      <c r="X227" t="s">
        <v>4674</v>
      </c>
      <c r="Y227" t="s">
        <v>4696</v>
      </c>
      <c r="Z227" t="s">
        <v>133</v>
      </c>
      <c r="AA227" t="s">
        <v>1891</v>
      </c>
      <c r="AB227" t="s">
        <v>6735</v>
      </c>
    </row>
    <row r="228" spans="1:28" x14ac:dyDescent="0.25">
      <c r="A228" t="s">
        <v>5583</v>
      </c>
      <c r="B228" s="2">
        <v>45411</v>
      </c>
      <c r="C228" t="s">
        <v>4198</v>
      </c>
      <c r="D228" t="s">
        <v>720</v>
      </c>
      <c r="E228">
        <v>47</v>
      </c>
      <c r="F228" t="s">
        <v>16</v>
      </c>
      <c r="G228" t="s">
        <v>721</v>
      </c>
      <c r="H228" t="s">
        <v>91</v>
      </c>
      <c r="I228" t="s">
        <v>13</v>
      </c>
      <c r="J228" t="s">
        <v>50</v>
      </c>
      <c r="K228" t="s">
        <v>4664</v>
      </c>
      <c r="L228" t="s">
        <v>4665</v>
      </c>
      <c r="M228" t="s">
        <v>1562</v>
      </c>
      <c r="N228" t="s">
        <v>1567</v>
      </c>
      <c r="O228" t="s">
        <v>4666</v>
      </c>
      <c r="P228">
        <v>358</v>
      </c>
      <c r="Q228">
        <v>143</v>
      </c>
      <c r="R228" t="s">
        <v>4702</v>
      </c>
      <c r="S228" t="s">
        <v>1959</v>
      </c>
      <c r="T228">
        <v>1550.5662</v>
      </c>
      <c r="U228">
        <v>2</v>
      </c>
      <c r="V228">
        <v>891</v>
      </c>
      <c r="W228">
        <v>0.25</v>
      </c>
      <c r="X228" t="s">
        <v>4674</v>
      </c>
      <c r="Y228" t="s">
        <v>1946</v>
      </c>
      <c r="Z228" t="s">
        <v>1947</v>
      </c>
      <c r="AA228" t="s">
        <v>1891</v>
      </c>
      <c r="AB228" t="s">
        <v>6735</v>
      </c>
    </row>
    <row r="229" spans="1:28" x14ac:dyDescent="0.25">
      <c r="A229" t="s">
        <v>5538</v>
      </c>
      <c r="B229" s="2">
        <v>45548</v>
      </c>
      <c r="C229" t="s">
        <v>4485</v>
      </c>
      <c r="D229" t="s">
        <v>1526</v>
      </c>
      <c r="E229">
        <v>59</v>
      </c>
      <c r="F229" t="s">
        <v>16</v>
      </c>
      <c r="G229" t="s">
        <v>1527</v>
      </c>
      <c r="H229" t="s">
        <v>254</v>
      </c>
      <c r="I229" t="s">
        <v>13</v>
      </c>
      <c r="J229" t="s">
        <v>19</v>
      </c>
      <c r="K229" t="s">
        <v>4576</v>
      </c>
      <c r="L229" t="s">
        <v>4577</v>
      </c>
      <c r="M229" t="s">
        <v>1562</v>
      </c>
      <c r="N229" t="s">
        <v>1567</v>
      </c>
      <c r="O229" t="s">
        <v>4578</v>
      </c>
      <c r="P229">
        <v>167</v>
      </c>
      <c r="Q229">
        <v>296</v>
      </c>
      <c r="R229" t="s">
        <v>4700</v>
      </c>
      <c r="S229" t="s">
        <v>4706</v>
      </c>
      <c r="T229">
        <v>1186.9680000000001</v>
      </c>
      <c r="U229">
        <v>2</v>
      </c>
      <c r="V229">
        <v>781</v>
      </c>
      <c r="W229">
        <v>0.15</v>
      </c>
      <c r="X229" t="s">
        <v>4687</v>
      </c>
      <c r="Y229" t="s">
        <v>1940</v>
      </c>
      <c r="Z229" t="s">
        <v>1941</v>
      </c>
      <c r="AA229" t="s">
        <v>1891</v>
      </c>
      <c r="AB229" t="s">
        <v>6735</v>
      </c>
    </row>
    <row r="230" spans="1:28" x14ac:dyDescent="0.25">
      <c r="A230" t="s">
        <v>5531</v>
      </c>
      <c r="B230" s="2">
        <v>45877</v>
      </c>
      <c r="C230" t="s">
        <v>4420</v>
      </c>
      <c r="D230" t="s">
        <v>1341</v>
      </c>
      <c r="E230">
        <v>27</v>
      </c>
      <c r="F230" t="s">
        <v>16</v>
      </c>
      <c r="G230" t="s">
        <v>1342</v>
      </c>
      <c r="H230" t="s">
        <v>332</v>
      </c>
      <c r="I230" t="s">
        <v>13</v>
      </c>
      <c r="J230" t="s">
        <v>28</v>
      </c>
      <c r="K230" t="s">
        <v>4560</v>
      </c>
      <c r="L230" t="s">
        <v>4561</v>
      </c>
      <c r="M230" t="s">
        <v>1562</v>
      </c>
      <c r="N230" t="s">
        <v>1691</v>
      </c>
      <c r="O230" t="s">
        <v>1692</v>
      </c>
      <c r="P230">
        <v>353</v>
      </c>
      <c r="Q230">
        <v>214</v>
      </c>
      <c r="R230" t="s">
        <v>4698</v>
      </c>
      <c r="S230" t="s">
        <v>1959</v>
      </c>
      <c r="T230">
        <v>531.5616</v>
      </c>
      <c r="U230">
        <v>4</v>
      </c>
      <c r="V230">
        <v>185</v>
      </c>
      <c r="W230">
        <v>0.03</v>
      </c>
      <c r="X230" t="s">
        <v>4677</v>
      </c>
      <c r="Y230" t="s">
        <v>4699</v>
      </c>
      <c r="Z230" t="s">
        <v>1938</v>
      </c>
      <c r="AA230" t="s">
        <v>1891</v>
      </c>
      <c r="AB230" t="s">
        <v>6734</v>
      </c>
    </row>
    <row r="231" spans="1:28" x14ac:dyDescent="0.25">
      <c r="A231" t="s">
        <v>5528</v>
      </c>
      <c r="B231" s="2">
        <v>45520</v>
      </c>
      <c r="C231" t="s">
        <v>3985</v>
      </c>
      <c r="D231" t="s">
        <v>75</v>
      </c>
      <c r="E231">
        <v>49</v>
      </c>
      <c r="F231" t="s">
        <v>16</v>
      </c>
      <c r="G231" t="s">
        <v>76</v>
      </c>
      <c r="H231" t="s">
        <v>77</v>
      </c>
      <c r="I231" t="s">
        <v>13</v>
      </c>
      <c r="J231" t="s">
        <v>19</v>
      </c>
      <c r="K231" t="s">
        <v>4541</v>
      </c>
      <c r="L231" t="s">
        <v>4542</v>
      </c>
      <c r="M231" t="s">
        <v>1562</v>
      </c>
      <c r="N231" t="s">
        <v>1578</v>
      </c>
      <c r="O231" t="s">
        <v>4543</v>
      </c>
      <c r="P231">
        <v>174</v>
      </c>
      <c r="Q231">
        <v>268</v>
      </c>
      <c r="R231" t="s">
        <v>4698</v>
      </c>
      <c r="S231" t="s">
        <v>1959</v>
      </c>
      <c r="T231">
        <v>320.04199999999997</v>
      </c>
      <c r="U231">
        <v>4</v>
      </c>
      <c r="V231">
        <v>94</v>
      </c>
      <c r="W231">
        <v>0.17</v>
      </c>
      <c r="X231" t="s">
        <v>4677</v>
      </c>
      <c r="Y231" t="s">
        <v>4699</v>
      </c>
      <c r="Z231" t="s">
        <v>1938</v>
      </c>
      <c r="AA231" t="s">
        <v>1891</v>
      </c>
      <c r="AB231" t="s">
        <v>6735</v>
      </c>
    </row>
    <row r="232" spans="1:28" x14ac:dyDescent="0.25">
      <c r="A232" t="s">
        <v>4934</v>
      </c>
      <c r="B232" s="2">
        <v>45284</v>
      </c>
      <c r="C232" t="s">
        <v>4083</v>
      </c>
      <c r="D232" t="s">
        <v>383</v>
      </c>
      <c r="E232">
        <v>62</v>
      </c>
      <c r="F232" t="s">
        <v>16</v>
      </c>
      <c r="G232" t="s">
        <v>384</v>
      </c>
      <c r="H232" t="s">
        <v>18</v>
      </c>
      <c r="I232" t="s">
        <v>13</v>
      </c>
      <c r="J232" t="s">
        <v>19</v>
      </c>
      <c r="K232" t="s">
        <v>4629</v>
      </c>
      <c r="L232" t="s">
        <v>4630</v>
      </c>
      <c r="M232" t="s">
        <v>1562</v>
      </c>
      <c r="N232" t="s">
        <v>1691</v>
      </c>
      <c r="O232" t="s">
        <v>4631</v>
      </c>
      <c r="P232">
        <v>158</v>
      </c>
      <c r="Q232">
        <v>82</v>
      </c>
      <c r="R232" t="s">
        <v>4680</v>
      </c>
      <c r="S232" t="s">
        <v>4706</v>
      </c>
      <c r="T232">
        <v>1630.0416</v>
      </c>
      <c r="U232">
        <v>2</v>
      </c>
      <c r="V232">
        <v>849</v>
      </c>
      <c r="W232">
        <v>0.09</v>
      </c>
      <c r="X232" t="s">
        <v>4677</v>
      </c>
      <c r="Y232" t="s">
        <v>1949</v>
      </c>
      <c r="Z232" t="s">
        <v>1903</v>
      </c>
      <c r="AA232" t="s">
        <v>1900</v>
      </c>
      <c r="AB232" t="s">
        <v>6735</v>
      </c>
    </row>
    <row r="233" spans="1:28" x14ac:dyDescent="0.25">
      <c r="A233" t="s">
        <v>5521</v>
      </c>
      <c r="B233" s="2">
        <v>45398</v>
      </c>
      <c r="C233" t="s">
        <v>4040</v>
      </c>
      <c r="D233" t="s">
        <v>249</v>
      </c>
      <c r="E233">
        <v>27</v>
      </c>
      <c r="F233" t="s">
        <v>16</v>
      </c>
      <c r="G233" t="s">
        <v>250</v>
      </c>
      <c r="H233" t="s">
        <v>49</v>
      </c>
      <c r="I233" t="s">
        <v>13</v>
      </c>
      <c r="J233" t="s">
        <v>33</v>
      </c>
      <c r="K233" t="s">
        <v>4500</v>
      </c>
      <c r="L233" t="s">
        <v>4501</v>
      </c>
      <c r="M233" t="s">
        <v>1562</v>
      </c>
      <c r="N233" t="s">
        <v>1567</v>
      </c>
      <c r="O233" t="s">
        <v>1571</v>
      </c>
      <c r="P233">
        <v>365</v>
      </c>
      <c r="Q233">
        <v>452</v>
      </c>
      <c r="R233" t="s">
        <v>4688</v>
      </c>
      <c r="S233" t="s">
        <v>4706</v>
      </c>
      <c r="T233">
        <v>1144.4248</v>
      </c>
      <c r="U233">
        <v>4</v>
      </c>
      <c r="V233">
        <v>349</v>
      </c>
      <c r="W233">
        <v>0.16</v>
      </c>
      <c r="X233" t="s">
        <v>4679</v>
      </c>
      <c r="Y233" t="s">
        <v>1949</v>
      </c>
      <c r="Z233" t="s">
        <v>1923</v>
      </c>
      <c r="AA233" t="s">
        <v>1891</v>
      </c>
      <c r="AB233" t="s">
        <v>6734</v>
      </c>
    </row>
    <row r="234" spans="1:28" x14ac:dyDescent="0.25">
      <c r="A234" t="s">
        <v>5520</v>
      </c>
      <c r="B234" s="2">
        <v>45876</v>
      </c>
      <c r="C234" t="s">
        <v>4270</v>
      </c>
      <c r="D234" t="s">
        <v>923</v>
      </c>
      <c r="E234">
        <v>22</v>
      </c>
      <c r="F234" t="s">
        <v>16</v>
      </c>
      <c r="G234" t="s">
        <v>924</v>
      </c>
      <c r="H234" t="s">
        <v>175</v>
      </c>
      <c r="I234" t="s">
        <v>13</v>
      </c>
      <c r="J234" t="s">
        <v>50</v>
      </c>
      <c r="K234" t="s">
        <v>4621</v>
      </c>
      <c r="L234" t="s">
        <v>4622</v>
      </c>
      <c r="M234" t="s">
        <v>1562</v>
      </c>
      <c r="N234" t="s">
        <v>1574</v>
      </c>
      <c r="O234" t="s">
        <v>1792</v>
      </c>
      <c r="P234">
        <v>218</v>
      </c>
      <c r="Q234">
        <v>224</v>
      </c>
      <c r="R234" t="s">
        <v>4703</v>
      </c>
      <c r="S234" t="s">
        <v>4709</v>
      </c>
      <c r="T234">
        <v>1254.9264000000001</v>
      </c>
      <c r="U234">
        <v>4</v>
      </c>
      <c r="V234">
        <v>373</v>
      </c>
      <c r="W234">
        <v>0.1</v>
      </c>
      <c r="X234" t="s">
        <v>4674</v>
      </c>
      <c r="Y234" t="s">
        <v>1949</v>
      </c>
      <c r="Z234" t="s">
        <v>1950</v>
      </c>
      <c r="AA234" t="s">
        <v>1907</v>
      </c>
      <c r="AB234" t="s">
        <v>6734</v>
      </c>
    </row>
    <row r="235" spans="1:28" x14ac:dyDescent="0.25">
      <c r="A235" t="s">
        <v>4937</v>
      </c>
      <c r="B235" s="2">
        <v>45863</v>
      </c>
      <c r="C235" t="s">
        <v>4258</v>
      </c>
      <c r="D235" t="s">
        <v>887</v>
      </c>
      <c r="E235">
        <v>22</v>
      </c>
      <c r="F235" t="s">
        <v>10</v>
      </c>
      <c r="G235" t="s">
        <v>888</v>
      </c>
      <c r="H235" t="s">
        <v>596</v>
      </c>
      <c r="I235" t="s">
        <v>13</v>
      </c>
      <c r="J235" t="s">
        <v>50</v>
      </c>
      <c r="K235" t="s">
        <v>4621</v>
      </c>
      <c r="L235" t="s">
        <v>4622</v>
      </c>
      <c r="M235" t="s">
        <v>1562</v>
      </c>
      <c r="N235" t="s">
        <v>1574</v>
      </c>
      <c r="O235" t="s">
        <v>1792</v>
      </c>
      <c r="P235">
        <v>218</v>
      </c>
      <c r="Q235">
        <v>224</v>
      </c>
      <c r="R235" t="s">
        <v>4693</v>
      </c>
      <c r="S235" t="s">
        <v>1959</v>
      </c>
      <c r="T235">
        <v>1519.6104</v>
      </c>
      <c r="U235">
        <v>4</v>
      </c>
      <c r="V235">
        <v>384</v>
      </c>
      <c r="W235">
        <v>0.1</v>
      </c>
      <c r="X235" t="s">
        <v>4677</v>
      </c>
      <c r="Y235" t="s">
        <v>4694</v>
      </c>
      <c r="Z235" t="s">
        <v>1931</v>
      </c>
      <c r="AA235" t="s">
        <v>1907</v>
      </c>
      <c r="AB235" t="s">
        <v>6734</v>
      </c>
    </row>
    <row r="236" spans="1:28" x14ac:dyDescent="0.25">
      <c r="A236" t="s">
        <v>4938</v>
      </c>
      <c r="B236" s="2">
        <v>45409</v>
      </c>
      <c r="C236" t="s">
        <v>4126</v>
      </c>
      <c r="D236" t="s">
        <v>507</v>
      </c>
      <c r="E236">
        <v>42</v>
      </c>
      <c r="F236" t="s">
        <v>16</v>
      </c>
      <c r="G236" t="s">
        <v>508</v>
      </c>
      <c r="H236" t="s">
        <v>328</v>
      </c>
      <c r="I236" t="s">
        <v>13</v>
      </c>
      <c r="J236" t="s">
        <v>28</v>
      </c>
      <c r="K236" t="s">
        <v>4600</v>
      </c>
      <c r="L236" t="s">
        <v>1757</v>
      </c>
      <c r="M236" t="s">
        <v>1562</v>
      </c>
      <c r="N236" t="s">
        <v>1578</v>
      </c>
      <c r="O236" t="s">
        <v>1758</v>
      </c>
      <c r="P236">
        <v>114</v>
      </c>
      <c r="Q236">
        <v>485</v>
      </c>
      <c r="R236" t="s">
        <v>4690</v>
      </c>
      <c r="S236" t="s">
        <v>4706</v>
      </c>
      <c r="T236">
        <v>2416.7087999999999</v>
      </c>
      <c r="U236">
        <v>4</v>
      </c>
      <c r="V236">
        <v>795</v>
      </c>
      <c r="W236">
        <v>0.01</v>
      </c>
      <c r="X236" t="s">
        <v>4674</v>
      </c>
      <c r="Y236" t="s">
        <v>4676</v>
      </c>
      <c r="Z236" t="s">
        <v>1926</v>
      </c>
      <c r="AA236" t="s">
        <v>1907</v>
      </c>
      <c r="AB236" t="s">
        <v>6735</v>
      </c>
    </row>
    <row r="237" spans="1:28" x14ac:dyDescent="0.25">
      <c r="A237" t="s">
        <v>5516</v>
      </c>
      <c r="B237" s="2">
        <v>45447</v>
      </c>
      <c r="C237" t="s">
        <v>3983</v>
      </c>
      <c r="D237" t="s">
        <v>67</v>
      </c>
      <c r="E237">
        <v>32</v>
      </c>
      <c r="F237" t="s">
        <v>16</v>
      </c>
      <c r="G237" t="s">
        <v>68</v>
      </c>
      <c r="H237" t="s">
        <v>69</v>
      </c>
      <c r="I237" t="s">
        <v>13</v>
      </c>
      <c r="J237" t="s">
        <v>33</v>
      </c>
      <c r="K237" t="s">
        <v>4498</v>
      </c>
      <c r="L237" t="s">
        <v>4499</v>
      </c>
      <c r="M237" t="s">
        <v>1562</v>
      </c>
      <c r="N237" t="s">
        <v>1567</v>
      </c>
      <c r="O237" t="s">
        <v>1568</v>
      </c>
      <c r="P237">
        <v>317</v>
      </c>
      <c r="Q237">
        <v>352</v>
      </c>
      <c r="R237" t="s">
        <v>4690</v>
      </c>
      <c r="S237" t="s">
        <v>4709</v>
      </c>
      <c r="T237">
        <v>2729.8292000000001</v>
      </c>
      <c r="U237">
        <v>4</v>
      </c>
      <c r="V237">
        <v>864</v>
      </c>
      <c r="W237">
        <v>0.17</v>
      </c>
      <c r="X237" t="s">
        <v>4674</v>
      </c>
      <c r="Y237" t="s">
        <v>4676</v>
      </c>
      <c r="Z237" t="s">
        <v>1926</v>
      </c>
      <c r="AA237" t="s">
        <v>1907</v>
      </c>
      <c r="AB237" t="s">
        <v>6735</v>
      </c>
    </row>
    <row r="238" spans="1:28" x14ac:dyDescent="0.25">
      <c r="A238" t="s">
        <v>5515</v>
      </c>
      <c r="B238" s="2">
        <v>45340</v>
      </c>
      <c r="C238" t="s">
        <v>4041</v>
      </c>
      <c r="D238" t="s">
        <v>252</v>
      </c>
      <c r="E238">
        <v>58</v>
      </c>
      <c r="F238" t="s">
        <v>10</v>
      </c>
      <c r="G238" t="s">
        <v>253</v>
      </c>
      <c r="H238" t="s">
        <v>254</v>
      </c>
      <c r="I238" t="s">
        <v>13</v>
      </c>
      <c r="J238" t="s">
        <v>33</v>
      </c>
      <c r="K238" t="s">
        <v>4498</v>
      </c>
      <c r="L238" t="s">
        <v>4499</v>
      </c>
      <c r="M238" t="s">
        <v>1562</v>
      </c>
      <c r="N238" t="s">
        <v>1567</v>
      </c>
      <c r="O238" t="s">
        <v>1568</v>
      </c>
      <c r="P238">
        <v>317</v>
      </c>
      <c r="Q238">
        <v>352</v>
      </c>
      <c r="R238" t="s">
        <v>4681</v>
      </c>
      <c r="S238" t="s">
        <v>1959</v>
      </c>
      <c r="T238">
        <v>1333.4780000000001</v>
      </c>
      <c r="U238">
        <v>2</v>
      </c>
      <c r="V238">
        <v>803</v>
      </c>
      <c r="W238">
        <v>0.05</v>
      </c>
      <c r="X238" t="s">
        <v>4679</v>
      </c>
      <c r="Y238" t="s">
        <v>1949</v>
      </c>
      <c r="Z238" t="s">
        <v>1906</v>
      </c>
      <c r="AA238" t="s">
        <v>1907</v>
      </c>
      <c r="AB238" t="s">
        <v>6735</v>
      </c>
    </row>
    <row r="239" spans="1:28" x14ac:dyDescent="0.25">
      <c r="A239" t="s">
        <v>5510</v>
      </c>
      <c r="B239" s="2">
        <v>45778</v>
      </c>
      <c r="C239" t="s">
        <v>4291</v>
      </c>
      <c r="D239" t="s">
        <v>978</v>
      </c>
      <c r="E239">
        <v>44</v>
      </c>
      <c r="F239" t="s">
        <v>10</v>
      </c>
      <c r="G239" t="s">
        <v>979</v>
      </c>
      <c r="H239" t="s">
        <v>241</v>
      </c>
      <c r="I239" t="s">
        <v>13</v>
      </c>
      <c r="J239" t="s">
        <v>19</v>
      </c>
      <c r="K239" t="s">
        <v>4504</v>
      </c>
      <c r="L239" t="s">
        <v>4505</v>
      </c>
      <c r="M239" t="s">
        <v>1562</v>
      </c>
      <c r="N239" t="s">
        <v>1578</v>
      </c>
      <c r="O239" t="s">
        <v>4506</v>
      </c>
      <c r="P239">
        <v>261</v>
      </c>
      <c r="Q239">
        <v>59</v>
      </c>
      <c r="R239" t="s">
        <v>4690</v>
      </c>
      <c r="S239" t="s">
        <v>4709</v>
      </c>
      <c r="T239">
        <v>835.95240000000001</v>
      </c>
      <c r="U239">
        <v>2</v>
      </c>
      <c r="V239">
        <v>516</v>
      </c>
      <c r="W239">
        <v>0.22</v>
      </c>
      <c r="X239" t="s">
        <v>4674</v>
      </c>
      <c r="Y239" t="s">
        <v>4676</v>
      </c>
      <c r="Z239" t="s">
        <v>1926</v>
      </c>
      <c r="AA239" t="s">
        <v>1907</v>
      </c>
      <c r="AB239" t="s">
        <v>6735</v>
      </c>
    </row>
    <row r="240" spans="1:28" x14ac:dyDescent="0.25">
      <c r="A240" t="s">
        <v>5509</v>
      </c>
      <c r="B240" s="2">
        <v>45741</v>
      </c>
      <c r="C240" t="s">
        <v>4319</v>
      </c>
      <c r="D240" t="s">
        <v>1059</v>
      </c>
      <c r="E240">
        <v>64</v>
      </c>
      <c r="F240" t="s">
        <v>16</v>
      </c>
      <c r="G240" t="s">
        <v>1060</v>
      </c>
      <c r="H240" t="s">
        <v>84</v>
      </c>
      <c r="I240" t="s">
        <v>13</v>
      </c>
      <c r="J240" t="s">
        <v>50</v>
      </c>
      <c r="K240" t="s">
        <v>4655</v>
      </c>
      <c r="L240" t="s">
        <v>4656</v>
      </c>
      <c r="M240" t="s">
        <v>1562</v>
      </c>
      <c r="N240" t="s">
        <v>1691</v>
      </c>
      <c r="O240" t="s">
        <v>1858</v>
      </c>
      <c r="P240">
        <v>438</v>
      </c>
      <c r="Q240">
        <v>496</v>
      </c>
      <c r="R240" t="s">
        <v>4680</v>
      </c>
      <c r="S240" t="s">
        <v>4706</v>
      </c>
      <c r="T240">
        <v>1134.4007999999999</v>
      </c>
      <c r="U240">
        <v>2</v>
      </c>
      <c r="V240">
        <v>727</v>
      </c>
      <c r="W240">
        <v>0.26</v>
      </c>
      <c r="X240" t="s">
        <v>4677</v>
      </c>
      <c r="Y240" t="s">
        <v>1949</v>
      </c>
      <c r="Z240" t="s">
        <v>1903</v>
      </c>
      <c r="AA240" t="s">
        <v>1900</v>
      </c>
      <c r="AB240" t="s">
        <v>6735</v>
      </c>
    </row>
    <row r="241" spans="1:28" x14ac:dyDescent="0.25">
      <c r="A241" t="s">
        <v>5508</v>
      </c>
      <c r="B241" s="2">
        <v>45248</v>
      </c>
      <c r="C241" t="s">
        <v>4325</v>
      </c>
      <c r="D241" t="s">
        <v>1077</v>
      </c>
      <c r="E241">
        <v>52</v>
      </c>
      <c r="F241" t="s">
        <v>16</v>
      </c>
      <c r="G241" t="s">
        <v>1078</v>
      </c>
      <c r="H241" t="s">
        <v>137</v>
      </c>
      <c r="I241" t="s">
        <v>13</v>
      </c>
      <c r="J241" t="s">
        <v>19</v>
      </c>
      <c r="K241" t="s">
        <v>4498</v>
      </c>
      <c r="L241" t="s">
        <v>4499</v>
      </c>
      <c r="M241" t="s">
        <v>1562</v>
      </c>
      <c r="N241" t="s">
        <v>1567</v>
      </c>
      <c r="O241" t="s">
        <v>1568</v>
      </c>
      <c r="P241">
        <v>317</v>
      </c>
      <c r="Q241">
        <v>352</v>
      </c>
      <c r="R241" t="s">
        <v>4681</v>
      </c>
      <c r="S241" t="s">
        <v>4706</v>
      </c>
      <c r="T241">
        <v>494.0684</v>
      </c>
      <c r="U241">
        <v>2</v>
      </c>
      <c r="V241">
        <v>334</v>
      </c>
      <c r="W241">
        <v>0.14000000000000001</v>
      </c>
      <c r="X241" t="s">
        <v>4679</v>
      </c>
      <c r="Y241" t="s">
        <v>1949</v>
      </c>
      <c r="Z241" t="s">
        <v>1906</v>
      </c>
      <c r="AA241" t="s">
        <v>1907</v>
      </c>
      <c r="AB241" t="s">
        <v>6735</v>
      </c>
    </row>
    <row r="242" spans="1:28" x14ac:dyDescent="0.25">
      <c r="A242" t="s">
        <v>5504</v>
      </c>
      <c r="B242" s="2">
        <v>45717</v>
      </c>
      <c r="C242" t="s">
        <v>4073</v>
      </c>
      <c r="D242" t="s">
        <v>352</v>
      </c>
      <c r="E242">
        <v>36</v>
      </c>
      <c r="F242" t="s">
        <v>10</v>
      </c>
      <c r="G242" t="s">
        <v>353</v>
      </c>
      <c r="H242" t="s">
        <v>41</v>
      </c>
      <c r="I242" t="s">
        <v>13</v>
      </c>
      <c r="J242" t="s">
        <v>33</v>
      </c>
      <c r="K242" t="s">
        <v>4530</v>
      </c>
      <c r="L242" t="s">
        <v>4531</v>
      </c>
      <c r="M242" t="s">
        <v>1562</v>
      </c>
      <c r="N242" t="s">
        <v>1574</v>
      </c>
      <c r="O242" t="s">
        <v>1630</v>
      </c>
      <c r="P242">
        <v>317</v>
      </c>
      <c r="Q242">
        <v>343</v>
      </c>
      <c r="R242" t="s">
        <v>4688</v>
      </c>
      <c r="S242" t="s">
        <v>4706</v>
      </c>
      <c r="T242">
        <v>347.25360000000001</v>
      </c>
      <c r="U242">
        <v>1</v>
      </c>
      <c r="V242">
        <v>423</v>
      </c>
      <c r="W242">
        <v>0.06</v>
      </c>
      <c r="X242" t="s">
        <v>4679</v>
      </c>
      <c r="Y242" t="s">
        <v>1949</v>
      </c>
      <c r="Z242" t="s">
        <v>1923</v>
      </c>
      <c r="AA242" t="s">
        <v>1891</v>
      </c>
      <c r="AB242" t="s">
        <v>6735</v>
      </c>
    </row>
    <row r="243" spans="1:28" x14ac:dyDescent="0.25">
      <c r="A243" t="s">
        <v>5501</v>
      </c>
      <c r="B243" s="2">
        <v>45772</v>
      </c>
      <c r="C243" t="s">
        <v>4312</v>
      </c>
      <c r="D243" t="s">
        <v>1038</v>
      </c>
      <c r="E243">
        <v>58</v>
      </c>
      <c r="F243" t="s">
        <v>16</v>
      </c>
      <c r="G243" t="s">
        <v>1039</v>
      </c>
      <c r="H243" t="s">
        <v>221</v>
      </c>
      <c r="I243" t="s">
        <v>13</v>
      </c>
      <c r="J243" t="s">
        <v>50</v>
      </c>
      <c r="K243" t="s">
        <v>4621</v>
      </c>
      <c r="L243" t="s">
        <v>4622</v>
      </c>
      <c r="M243" t="s">
        <v>1562</v>
      </c>
      <c r="N243" t="s">
        <v>1574</v>
      </c>
      <c r="O243" t="s">
        <v>1792</v>
      </c>
      <c r="P243">
        <v>218</v>
      </c>
      <c r="Q243">
        <v>224</v>
      </c>
      <c r="R243" t="s">
        <v>4685</v>
      </c>
      <c r="S243" t="s">
        <v>1959</v>
      </c>
      <c r="T243">
        <v>359.7783</v>
      </c>
      <c r="U243">
        <v>1</v>
      </c>
      <c r="V243">
        <v>507</v>
      </c>
      <c r="W243">
        <v>0.09</v>
      </c>
      <c r="X243" t="s">
        <v>4687</v>
      </c>
      <c r="Y243" t="s">
        <v>1949</v>
      </c>
      <c r="Z243" t="s">
        <v>1920</v>
      </c>
      <c r="AA243" t="s">
        <v>1907</v>
      </c>
      <c r="AB243" t="s">
        <v>6735</v>
      </c>
    </row>
    <row r="244" spans="1:28" x14ac:dyDescent="0.25">
      <c r="A244" t="s">
        <v>5495</v>
      </c>
      <c r="B244" s="2">
        <v>45325</v>
      </c>
      <c r="C244" t="s">
        <v>4359</v>
      </c>
      <c r="D244" t="s">
        <v>1170</v>
      </c>
      <c r="E244">
        <v>45</v>
      </c>
      <c r="F244" t="s">
        <v>10</v>
      </c>
      <c r="G244" t="s">
        <v>1171</v>
      </c>
      <c r="H244" t="s">
        <v>258</v>
      </c>
      <c r="I244" t="s">
        <v>13</v>
      </c>
      <c r="J244" t="s">
        <v>33</v>
      </c>
      <c r="K244" t="s">
        <v>4504</v>
      </c>
      <c r="L244" t="s">
        <v>4505</v>
      </c>
      <c r="M244" t="s">
        <v>1562</v>
      </c>
      <c r="N244" t="s">
        <v>1578</v>
      </c>
      <c r="O244" t="s">
        <v>4506</v>
      </c>
      <c r="P244">
        <v>261</v>
      </c>
      <c r="Q244">
        <v>59</v>
      </c>
      <c r="R244" t="s">
        <v>4682</v>
      </c>
      <c r="S244" t="s">
        <v>1959</v>
      </c>
      <c r="T244">
        <v>1245.1189999999999</v>
      </c>
      <c r="U244">
        <v>2</v>
      </c>
      <c r="V244">
        <v>788</v>
      </c>
      <c r="W244">
        <v>0.28000000000000003</v>
      </c>
      <c r="X244" t="s">
        <v>4677</v>
      </c>
      <c r="Y244" t="s">
        <v>1949</v>
      </c>
      <c r="Z244" t="s">
        <v>1910</v>
      </c>
      <c r="AA244" t="s">
        <v>1900</v>
      </c>
      <c r="AB244" t="s">
        <v>6735</v>
      </c>
    </row>
    <row r="245" spans="1:28" x14ac:dyDescent="0.25">
      <c r="A245" t="s">
        <v>5493</v>
      </c>
      <c r="B245" s="2">
        <v>45793</v>
      </c>
      <c r="C245" t="s">
        <v>4156</v>
      </c>
      <c r="D245" t="s">
        <v>594</v>
      </c>
      <c r="E245">
        <v>55</v>
      </c>
      <c r="F245" t="s">
        <v>10</v>
      </c>
      <c r="G245" t="s">
        <v>595</v>
      </c>
      <c r="H245" t="s">
        <v>596</v>
      </c>
      <c r="I245" t="s">
        <v>13</v>
      </c>
      <c r="J245" t="s">
        <v>19</v>
      </c>
      <c r="K245" t="s">
        <v>4560</v>
      </c>
      <c r="L245" t="s">
        <v>4561</v>
      </c>
      <c r="M245" t="s">
        <v>1562</v>
      </c>
      <c r="N245" t="s">
        <v>1691</v>
      </c>
      <c r="O245" t="s">
        <v>1692</v>
      </c>
      <c r="P245">
        <v>353</v>
      </c>
      <c r="Q245">
        <v>214</v>
      </c>
      <c r="R245" t="s">
        <v>4703</v>
      </c>
      <c r="S245" t="s">
        <v>1959</v>
      </c>
      <c r="T245">
        <v>427.58760000000001</v>
      </c>
      <c r="U245">
        <v>4</v>
      </c>
      <c r="V245">
        <v>123</v>
      </c>
      <c r="W245">
        <v>0.23</v>
      </c>
      <c r="X245" t="s">
        <v>4674</v>
      </c>
      <c r="Y245" t="s">
        <v>1949</v>
      </c>
      <c r="Z245" t="s">
        <v>1950</v>
      </c>
      <c r="AA245" t="s">
        <v>1907</v>
      </c>
      <c r="AB245" t="s">
        <v>6735</v>
      </c>
    </row>
    <row r="246" spans="1:28" x14ac:dyDescent="0.25">
      <c r="A246" t="s">
        <v>5483</v>
      </c>
      <c r="B246" s="2">
        <v>45331</v>
      </c>
      <c r="C246" t="s">
        <v>4352</v>
      </c>
      <c r="D246" t="s">
        <v>1149</v>
      </c>
      <c r="E246">
        <v>23</v>
      </c>
      <c r="F246" t="s">
        <v>10</v>
      </c>
      <c r="G246" t="s">
        <v>1150</v>
      </c>
      <c r="H246" t="s">
        <v>27</v>
      </c>
      <c r="I246" t="s">
        <v>13</v>
      </c>
      <c r="J246" t="s">
        <v>28</v>
      </c>
      <c r="K246" t="s">
        <v>4655</v>
      </c>
      <c r="L246" t="s">
        <v>4656</v>
      </c>
      <c r="M246" t="s">
        <v>1562</v>
      </c>
      <c r="N246" t="s">
        <v>1691</v>
      </c>
      <c r="O246" t="s">
        <v>1858</v>
      </c>
      <c r="P246">
        <v>438</v>
      </c>
      <c r="Q246">
        <v>496</v>
      </c>
      <c r="R246" t="s">
        <v>4693</v>
      </c>
      <c r="S246" t="s">
        <v>4709</v>
      </c>
      <c r="T246">
        <v>363.09980000000002</v>
      </c>
      <c r="U246">
        <v>2</v>
      </c>
      <c r="V246">
        <v>230</v>
      </c>
      <c r="W246">
        <v>0.28999999999999998</v>
      </c>
      <c r="X246" t="s">
        <v>4677</v>
      </c>
      <c r="Y246" t="s">
        <v>4694</v>
      </c>
      <c r="Z246" t="s">
        <v>1931</v>
      </c>
      <c r="AA246" t="s">
        <v>1907</v>
      </c>
      <c r="AB246" t="s">
        <v>6734</v>
      </c>
    </row>
    <row r="247" spans="1:28" x14ac:dyDescent="0.25">
      <c r="A247" t="s">
        <v>5476</v>
      </c>
      <c r="B247" s="2">
        <v>45762</v>
      </c>
      <c r="C247" t="s">
        <v>4043</v>
      </c>
      <c r="D247" t="s">
        <v>260</v>
      </c>
      <c r="E247">
        <v>24</v>
      </c>
      <c r="F247" t="s">
        <v>16</v>
      </c>
      <c r="G247" t="s">
        <v>261</v>
      </c>
      <c r="H247" t="s">
        <v>91</v>
      </c>
      <c r="I247" t="s">
        <v>13</v>
      </c>
      <c r="J247" t="s">
        <v>19</v>
      </c>
      <c r="K247" t="s">
        <v>4541</v>
      </c>
      <c r="L247" t="s">
        <v>4542</v>
      </c>
      <c r="M247" t="s">
        <v>1562</v>
      </c>
      <c r="N247" t="s">
        <v>1578</v>
      </c>
      <c r="O247" t="s">
        <v>4543</v>
      </c>
      <c r="P247">
        <v>174</v>
      </c>
      <c r="Q247">
        <v>268</v>
      </c>
      <c r="R247" t="s">
        <v>4701</v>
      </c>
      <c r="S247" t="s">
        <v>1959</v>
      </c>
      <c r="T247">
        <v>2148.8544000000002</v>
      </c>
      <c r="U247">
        <v>3</v>
      </c>
      <c r="V247">
        <v>853</v>
      </c>
      <c r="W247">
        <v>0.14000000000000001</v>
      </c>
      <c r="X247" t="s">
        <v>4677</v>
      </c>
      <c r="Y247" t="s">
        <v>1943</v>
      </c>
      <c r="Z247" t="s">
        <v>1944</v>
      </c>
      <c r="AA247" t="s">
        <v>1891</v>
      </c>
      <c r="AB247" t="s">
        <v>6734</v>
      </c>
    </row>
    <row r="248" spans="1:28" x14ac:dyDescent="0.25">
      <c r="A248" t="s">
        <v>5475</v>
      </c>
      <c r="B248" s="2">
        <v>45902</v>
      </c>
      <c r="C248" t="s">
        <v>4080</v>
      </c>
      <c r="D248" t="s">
        <v>374</v>
      </c>
      <c r="E248">
        <v>64</v>
      </c>
      <c r="F248" t="s">
        <v>10</v>
      </c>
      <c r="G248" t="s">
        <v>375</v>
      </c>
      <c r="H248" t="s">
        <v>84</v>
      </c>
      <c r="I248" t="s">
        <v>13</v>
      </c>
      <c r="J248" t="s">
        <v>33</v>
      </c>
      <c r="K248" t="s">
        <v>4560</v>
      </c>
      <c r="L248" t="s">
        <v>4561</v>
      </c>
      <c r="M248" t="s">
        <v>1562</v>
      </c>
      <c r="N248" t="s">
        <v>1691</v>
      </c>
      <c r="O248" t="s">
        <v>1692</v>
      </c>
      <c r="P248">
        <v>353</v>
      </c>
      <c r="Q248">
        <v>214</v>
      </c>
      <c r="R248" t="s">
        <v>4683</v>
      </c>
      <c r="S248" t="s">
        <v>4709</v>
      </c>
      <c r="T248">
        <v>629.36519999999996</v>
      </c>
      <c r="U248">
        <v>2</v>
      </c>
      <c r="V248">
        <v>366</v>
      </c>
      <c r="W248">
        <v>0.24</v>
      </c>
      <c r="X248" t="s">
        <v>4674</v>
      </c>
      <c r="Y248" t="s">
        <v>1949</v>
      </c>
      <c r="Z248" t="s">
        <v>1913</v>
      </c>
      <c r="AA248" t="s">
        <v>1907</v>
      </c>
      <c r="AB248" t="s">
        <v>6735</v>
      </c>
    </row>
    <row r="249" spans="1:28" x14ac:dyDescent="0.25">
      <c r="A249" t="s">
        <v>5471</v>
      </c>
      <c r="B249" s="2">
        <v>45718</v>
      </c>
      <c r="C249" t="s">
        <v>4468</v>
      </c>
      <c r="D249" t="s">
        <v>1479</v>
      </c>
      <c r="E249">
        <v>33</v>
      </c>
      <c r="F249" t="s">
        <v>16</v>
      </c>
      <c r="G249" t="s">
        <v>1480</v>
      </c>
      <c r="H249" t="s">
        <v>99</v>
      </c>
      <c r="I249" t="s">
        <v>13</v>
      </c>
      <c r="J249" t="s">
        <v>50</v>
      </c>
      <c r="K249" t="s">
        <v>4530</v>
      </c>
      <c r="L249" t="s">
        <v>4531</v>
      </c>
      <c r="M249" t="s">
        <v>1562</v>
      </c>
      <c r="N249" t="s">
        <v>1574</v>
      </c>
      <c r="O249" t="s">
        <v>1630</v>
      </c>
      <c r="P249">
        <v>317</v>
      </c>
      <c r="Q249">
        <v>343</v>
      </c>
      <c r="R249" t="s">
        <v>4683</v>
      </c>
      <c r="S249" t="s">
        <v>1959</v>
      </c>
      <c r="T249">
        <v>573.61919999999998</v>
      </c>
      <c r="U249">
        <v>4</v>
      </c>
      <c r="V249">
        <v>186</v>
      </c>
      <c r="W249">
        <v>0.3</v>
      </c>
      <c r="X249" t="s">
        <v>4674</v>
      </c>
      <c r="Y249" t="s">
        <v>1949</v>
      </c>
      <c r="Z249" t="s">
        <v>1913</v>
      </c>
      <c r="AA249" t="s">
        <v>1907</v>
      </c>
      <c r="AB249" t="s">
        <v>6735</v>
      </c>
    </row>
    <row r="250" spans="1:28" x14ac:dyDescent="0.25">
      <c r="A250" t="s">
        <v>5469</v>
      </c>
      <c r="B250" s="2">
        <v>45499</v>
      </c>
      <c r="C250" t="s">
        <v>4077</v>
      </c>
      <c r="D250" t="s">
        <v>365</v>
      </c>
      <c r="E250">
        <v>29</v>
      </c>
      <c r="F250" t="s">
        <v>10</v>
      </c>
      <c r="G250" t="s">
        <v>366</v>
      </c>
      <c r="H250" t="s">
        <v>121</v>
      </c>
      <c r="I250" t="s">
        <v>13</v>
      </c>
      <c r="J250" t="s">
        <v>50</v>
      </c>
      <c r="K250" t="s">
        <v>4502</v>
      </c>
      <c r="L250" t="s">
        <v>4503</v>
      </c>
      <c r="M250" t="s">
        <v>1562</v>
      </c>
      <c r="N250" t="s">
        <v>1574</v>
      </c>
      <c r="O250" t="s">
        <v>1575</v>
      </c>
      <c r="P250">
        <v>306</v>
      </c>
      <c r="Q250">
        <v>487</v>
      </c>
      <c r="R250" t="s">
        <v>4702</v>
      </c>
      <c r="S250" t="s">
        <v>4706</v>
      </c>
      <c r="T250">
        <v>612.56039999999996</v>
      </c>
      <c r="U250">
        <v>3</v>
      </c>
      <c r="V250">
        <v>217</v>
      </c>
      <c r="W250">
        <v>0.1</v>
      </c>
      <c r="X250" t="s">
        <v>4674</v>
      </c>
      <c r="Y250" t="s">
        <v>1946</v>
      </c>
      <c r="Z250" t="s">
        <v>1947</v>
      </c>
      <c r="AA250" t="s">
        <v>1891</v>
      </c>
      <c r="AB250" t="s">
        <v>6734</v>
      </c>
    </row>
    <row r="251" spans="1:28" x14ac:dyDescent="0.25">
      <c r="A251" t="s">
        <v>5448</v>
      </c>
      <c r="B251" s="2">
        <v>45648</v>
      </c>
      <c r="C251" t="s">
        <v>4395</v>
      </c>
      <c r="D251" t="s">
        <v>1273</v>
      </c>
      <c r="E251">
        <v>18</v>
      </c>
      <c r="F251" t="s">
        <v>16</v>
      </c>
      <c r="G251" t="s">
        <v>1274</v>
      </c>
      <c r="H251" t="s">
        <v>332</v>
      </c>
      <c r="I251" t="s">
        <v>13</v>
      </c>
      <c r="J251" t="s">
        <v>50</v>
      </c>
      <c r="K251" t="s">
        <v>4530</v>
      </c>
      <c r="L251" t="s">
        <v>4531</v>
      </c>
      <c r="M251" t="s">
        <v>1562</v>
      </c>
      <c r="N251" t="s">
        <v>1574</v>
      </c>
      <c r="O251" t="s">
        <v>1630</v>
      </c>
      <c r="P251">
        <v>317</v>
      </c>
      <c r="Q251">
        <v>343</v>
      </c>
      <c r="R251" t="s">
        <v>4682</v>
      </c>
      <c r="S251" t="s">
        <v>4706</v>
      </c>
      <c r="T251">
        <v>934.32449999999994</v>
      </c>
      <c r="U251">
        <v>3</v>
      </c>
      <c r="V251">
        <v>439</v>
      </c>
      <c r="W251">
        <v>0.09</v>
      </c>
      <c r="X251" t="s">
        <v>4677</v>
      </c>
      <c r="Y251" t="s">
        <v>1949</v>
      </c>
      <c r="Z251" t="s">
        <v>1910</v>
      </c>
      <c r="AA251" t="s">
        <v>1900</v>
      </c>
      <c r="AB251" t="s">
        <v>6736</v>
      </c>
    </row>
    <row r="252" spans="1:28" x14ac:dyDescent="0.25">
      <c r="A252" t="s">
        <v>5444</v>
      </c>
      <c r="B252" s="2">
        <v>45657</v>
      </c>
      <c r="C252" t="s">
        <v>4353</v>
      </c>
      <c r="D252" t="s">
        <v>1152</v>
      </c>
      <c r="E252">
        <v>58</v>
      </c>
      <c r="F252" t="s">
        <v>10</v>
      </c>
      <c r="G252" t="s">
        <v>1153</v>
      </c>
      <c r="H252" t="s">
        <v>137</v>
      </c>
      <c r="I252" t="s">
        <v>13</v>
      </c>
      <c r="J252" t="s">
        <v>28</v>
      </c>
      <c r="K252" t="s">
        <v>4576</v>
      </c>
      <c r="L252" t="s">
        <v>4577</v>
      </c>
      <c r="M252" t="s">
        <v>1562</v>
      </c>
      <c r="N252" t="s">
        <v>1567</v>
      </c>
      <c r="O252" t="s">
        <v>4578</v>
      </c>
      <c r="P252">
        <v>167</v>
      </c>
      <c r="Q252">
        <v>296</v>
      </c>
      <c r="R252" t="s">
        <v>4692</v>
      </c>
      <c r="S252" t="s">
        <v>4706</v>
      </c>
      <c r="T252">
        <v>307.71359999999999</v>
      </c>
      <c r="U252">
        <v>2</v>
      </c>
      <c r="V252">
        <v>214</v>
      </c>
      <c r="W252">
        <v>0.3</v>
      </c>
      <c r="X252" t="s">
        <v>4679</v>
      </c>
      <c r="Y252" t="s">
        <v>1928</v>
      </c>
      <c r="Z252" t="s">
        <v>399</v>
      </c>
      <c r="AA252" t="s">
        <v>1907</v>
      </c>
      <c r="AB252" t="s">
        <v>6735</v>
      </c>
    </row>
    <row r="253" spans="1:28" x14ac:dyDescent="0.25">
      <c r="A253" t="s">
        <v>5441</v>
      </c>
      <c r="B253" s="2">
        <v>45453</v>
      </c>
      <c r="C253" t="s">
        <v>4343</v>
      </c>
      <c r="D253" t="s">
        <v>1125</v>
      </c>
      <c r="E253">
        <v>20</v>
      </c>
      <c r="F253" t="s">
        <v>10</v>
      </c>
      <c r="G253" t="s">
        <v>1126</v>
      </c>
      <c r="H253" t="s">
        <v>77</v>
      </c>
      <c r="I253" t="s">
        <v>13</v>
      </c>
      <c r="J253" t="s">
        <v>50</v>
      </c>
      <c r="K253" t="s">
        <v>4655</v>
      </c>
      <c r="L253" t="s">
        <v>4656</v>
      </c>
      <c r="M253" t="s">
        <v>1562</v>
      </c>
      <c r="N253" t="s">
        <v>1691</v>
      </c>
      <c r="O253" t="s">
        <v>1858</v>
      </c>
      <c r="P253">
        <v>438</v>
      </c>
      <c r="Q253">
        <v>496</v>
      </c>
      <c r="R253" t="s">
        <v>4701</v>
      </c>
      <c r="S253" t="s">
        <v>4709</v>
      </c>
      <c r="T253">
        <v>218.804</v>
      </c>
      <c r="U253">
        <v>1</v>
      </c>
      <c r="V253">
        <v>230</v>
      </c>
      <c r="W253">
        <v>0.23</v>
      </c>
      <c r="X253" t="s">
        <v>4677</v>
      </c>
      <c r="Y253" t="s">
        <v>1943</v>
      </c>
      <c r="Z253" t="s">
        <v>1944</v>
      </c>
      <c r="AA253" t="s">
        <v>1891</v>
      </c>
      <c r="AB253" t="s">
        <v>6734</v>
      </c>
    </row>
    <row r="254" spans="1:28" x14ac:dyDescent="0.25">
      <c r="A254" t="s">
        <v>4956</v>
      </c>
      <c r="B254" s="2">
        <v>45513</v>
      </c>
      <c r="C254" t="s">
        <v>4109</v>
      </c>
      <c r="D254" t="s">
        <v>457</v>
      </c>
      <c r="E254">
        <v>34</v>
      </c>
      <c r="F254" t="s">
        <v>16</v>
      </c>
      <c r="G254" t="s">
        <v>458</v>
      </c>
      <c r="H254" t="s">
        <v>23</v>
      </c>
      <c r="I254" t="s">
        <v>13</v>
      </c>
      <c r="J254" t="s">
        <v>28</v>
      </c>
      <c r="K254" t="s">
        <v>4629</v>
      </c>
      <c r="L254" t="s">
        <v>4630</v>
      </c>
      <c r="M254" t="s">
        <v>1562</v>
      </c>
      <c r="N254" t="s">
        <v>1691</v>
      </c>
      <c r="O254" t="s">
        <v>4631</v>
      </c>
      <c r="P254">
        <v>158</v>
      </c>
      <c r="Q254">
        <v>82</v>
      </c>
      <c r="R254" t="s">
        <v>4688</v>
      </c>
      <c r="S254" t="s">
        <v>1959</v>
      </c>
      <c r="T254">
        <v>2290.4243999999999</v>
      </c>
      <c r="U254">
        <v>4</v>
      </c>
      <c r="V254">
        <v>578</v>
      </c>
      <c r="W254">
        <v>0.25</v>
      </c>
      <c r="X254" t="s">
        <v>4679</v>
      </c>
      <c r="Y254" t="s">
        <v>1949</v>
      </c>
      <c r="Z254" t="s">
        <v>1923</v>
      </c>
      <c r="AA254" t="s">
        <v>1891</v>
      </c>
      <c r="AB254" t="s">
        <v>6735</v>
      </c>
    </row>
    <row r="255" spans="1:28" x14ac:dyDescent="0.25">
      <c r="A255" t="s">
        <v>5440</v>
      </c>
      <c r="B255" s="2">
        <v>45371</v>
      </c>
      <c r="C255" t="s">
        <v>4177</v>
      </c>
      <c r="D255" t="s">
        <v>657</v>
      </c>
      <c r="E255">
        <v>54</v>
      </c>
      <c r="F255" t="s">
        <v>10</v>
      </c>
      <c r="G255" t="s">
        <v>658</v>
      </c>
      <c r="H255" t="s">
        <v>175</v>
      </c>
      <c r="I255" t="s">
        <v>13</v>
      </c>
      <c r="J255" t="s">
        <v>28</v>
      </c>
      <c r="K255" t="s">
        <v>4500</v>
      </c>
      <c r="L255" t="s">
        <v>4501</v>
      </c>
      <c r="M255" t="s">
        <v>1562</v>
      </c>
      <c r="N255" t="s">
        <v>1567</v>
      </c>
      <c r="O255" t="s">
        <v>1571</v>
      </c>
      <c r="P255">
        <v>365</v>
      </c>
      <c r="Q255">
        <v>452</v>
      </c>
      <c r="R255" t="s">
        <v>4678</v>
      </c>
      <c r="S255" t="s">
        <v>4706</v>
      </c>
      <c r="T255">
        <v>571.38620000000003</v>
      </c>
      <c r="U255">
        <v>2</v>
      </c>
      <c r="V255">
        <v>371</v>
      </c>
      <c r="W255">
        <v>0.05</v>
      </c>
      <c r="X255" t="s">
        <v>4679</v>
      </c>
      <c r="Y255" t="s">
        <v>1949</v>
      </c>
      <c r="Z255" t="s">
        <v>1899</v>
      </c>
      <c r="AA255" t="s">
        <v>1900</v>
      </c>
      <c r="AB255" t="s">
        <v>6735</v>
      </c>
    </row>
    <row r="256" spans="1:28" x14ac:dyDescent="0.25">
      <c r="A256" t="s">
        <v>5437</v>
      </c>
      <c r="B256" s="2">
        <v>45569</v>
      </c>
      <c r="C256" t="s">
        <v>4031</v>
      </c>
      <c r="D256" t="s">
        <v>219</v>
      </c>
      <c r="E256">
        <v>43</v>
      </c>
      <c r="F256" t="s">
        <v>16</v>
      </c>
      <c r="G256" t="s">
        <v>220</v>
      </c>
      <c r="H256" t="s">
        <v>221</v>
      </c>
      <c r="I256" t="s">
        <v>13</v>
      </c>
      <c r="J256" t="s">
        <v>19</v>
      </c>
      <c r="K256" t="s">
        <v>4504</v>
      </c>
      <c r="L256" t="s">
        <v>4505</v>
      </c>
      <c r="M256" t="s">
        <v>1562</v>
      </c>
      <c r="N256" t="s">
        <v>1578</v>
      </c>
      <c r="O256" t="s">
        <v>4506</v>
      </c>
      <c r="P256">
        <v>261</v>
      </c>
      <c r="Q256">
        <v>59</v>
      </c>
      <c r="R256" t="s">
        <v>4688</v>
      </c>
      <c r="S256" t="s">
        <v>4709</v>
      </c>
      <c r="T256">
        <v>2811.1181999999999</v>
      </c>
      <c r="U256">
        <v>3</v>
      </c>
      <c r="V256">
        <v>966</v>
      </c>
      <c r="W256">
        <v>0.25</v>
      </c>
      <c r="X256" t="s">
        <v>4679</v>
      </c>
      <c r="Y256" t="s">
        <v>1949</v>
      </c>
      <c r="Z256" t="s">
        <v>1923</v>
      </c>
      <c r="AA256" t="s">
        <v>1891</v>
      </c>
      <c r="AB256" t="s">
        <v>6735</v>
      </c>
    </row>
    <row r="257" spans="1:28" x14ac:dyDescent="0.25">
      <c r="A257" t="s">
        <v>5434</v>
      </c>
      <c r="B257" s="2">
        <v>45225</v>
      </c>
      <c r="C257" t="s">
        <v>4242</v>
      </c>
      <c r="D257" t="s">
        <v>842</v>
      </c>
      <c r="E257">
        <v>63</v>
      </c>
      <c r="F257" t="s">
        <v>16</v>
      </c>
      <c r="G257" t="s">
        <v>843</v>
      </c>
      <c r="H257" t="s">
        <v>137</v>
      </c>
      <c r="I257" t="s">
        <v>13</v>
      </c>
      <c r="J257" t="s">
        <v>19</v>
      </c>
      <c r="K257" t="s">
        <v>4655</v>
      </c>
      <c r="L257" t="s">
        <v>4656</v>
      </c>
      <c r="M257" t="s">
        <v>1562</v>
      </c>
      <c r="N257" t="s">
        <v>1691</v>
      </c>
      <c r="O257" t="s">
        <v>1858</v>
      </c>
      <c r="P257">
        <v>438</v>
      </c>
      <c r="Q257">
        <v>496</v>
      </c>
      <c r="R257" t="s">
        <v>4673</v>
      </c>
      <c r="S257" t="s">
        <v>4706</v>
      </c>
      <c r="T257">
        <v>1089.5352</v>
      </c>
      <c r="U257">
        <v>4</v>
      </c>
      <c r="V257">
        <v>290</v>
      </c>
      <c r="W257">
        <v>0.23</v>
      </c>
      <c r="X257" t="s">
        <v>4674</v>
      </c>
      <c r="Y257" t="s">
        <v>1888</v>
      </c>
      <c r="Z257" t="s">
        <v>1890</v>
      </c>
      <c r="AA257" t="s">
        <v>1891</v>
      </c>
      <c r="AB257" t="s">
        <v>6735</v>
      </c>
    </row>
    <row r="258" spans="1:28" x14ac:dyDescent="0.25">
      <c r="A258" t="s">
        <v>5419</v>
      </c>
      <c r="B258" s="2">
        <v>45333</v>
      </c>
      <c r="C258" t="s">
        <v>3995</v>
      </c>
      <c r="D258" t="s">
        <v>108</v>
      </c>
      <c r="E258">
        <v>40</v>
      </c>
      <c r="F258" t="s">
        <v>10</v>
      </c>
      <c r="G258" t="s">
        <v>109</v>
      </c>
      <c r="H258" t="s">
        <v>110</v>
      </c>
      <c r="I258" t="s">
        <v>13</v>
      </c>
      <c r="J258" t="s">
        <v>19</v>
      </c>
      <c r="K258" t="s">
        <v>4500</v>
      </c>
      <c r="L258" t="s">
        <v>4501</v>
      </c>
      <c r="M258" t="s">
        <v>1562</v>
      </c>
      <c r="N258" t="s">
        <v>1567</v>
      </c>
      <c r="O258" t="s">
        <v>1571</v>
      </c>
      <c r="P258">
        <v>365</v>
      </c>
      <c r="Q258">
        <v>452</v>
      </c>
      <c r="R258" t="s">
        <v>4683</v>
      </c>
      <c r="S258" t="s">
        <v>4709</v>
      </c>
      <c r="T258">
        <v>1143.252</v>
      </c>
      <c r="U258">
        <v>2</v>
      </c>
      <c r="V258">
        <v>635</v>
      </c>
      <c r="W258">
        <v>0.24</v>
      </c>
      <c r="X258" t="s">
        <v>4674</v>
      </c>
      <c r="Y258" t="s">
        <v>1949</v>
      </c>
      <c r="Z258" t="s">
        <v>1913</v>
      </c>
      <c r="AA258" t="s">
        <v>1907</v>
      </c>
      <c r="AB258" t="s">
        <v>6735</v>
      </c>
    </row>
    <row r="259" spans="1:28" x14ac:dyDescent="0.25">
      <c r="A259" t="s">
        <v>4961</v>
      </c>
      <c r="B259" s="2">
        <v>45746</v>
      </c>
      <c r="C259" t="s">
        <v>4016</v>
      </c>
      <c r="D259" t="s">
        <v>177</v>
      </c>
      <c r="E259">
        <v>34</v>
      </c>
      <c r="F259" t="s">
        <v>10</v>
      </c>
      <c r="G259" t="s">
        <v>178</v>
      </c>
      <c r="H259" t="s">
        <v>103</v>
      </c>
      <c r="I259" t="s">
        <v>13</v>
      </c>
      <c r="J259" t="s">
        <v>28</v>
      </c>
      <c r="K259" t="s">
        <v>4496</v>
      </c>
      <c r="L259" t="s">
        <v>4497</v>
      </c>
      <c r="M259" t="s">
        <v>1562</v>
      </c>
      <c r="N259" t="s">
        <v>1563</v>
      </c>
      <c r="O259" t="s">
        <v>1564</v>
      </c>
      <c r="P259">
        <v>343</v>
      </c>
      <c r="Q259">
        <v>181</v>
      </c>
      <c r="R259" t="s">
        <v>4688</v>
      </c>
      <c r="S259" t="s">
        <v>1959</v>
      </c>
      <c r="T259">
        <v>1329.1128000000001</v>
      </c>
      <c r="U259">
        <v>3</v>
      </c>
      <c r="V259">
        <v>547</v>
      </c>
      <c r="W259">
        <v>0.11</v>
      </c>
      <c r="X259" t="s">
        <v>4679</v>
      </c>
      <c r="Y259" t="s">
        <v>1949</v>
      </c>
      <c r="Z259" t="s">
        <v>1923</v>
      </c>
      <c r="AA259" t="s">
        <v>1891</v>
      </c>
      <c r="AB259" t="s">
        <v>6735</v>
      </c>
    </row>
    <row r="260" spans="1:28" x14ac:dyDescent="0.25">
      <c r="A260" t="s">
        <v>5415</v>
      </c>
      <c r="B260" s="2">
        <v>45252</v>
      </c>
      <c r="C260" t="s">
        <v>4393</v>
      </c>
      <c r="D260" t="s">
        <v>1267</v>
      </c>
      <c r="E260">
        <v>34</v>
      </c>
      <c r="F260" t="s">
        <v>10</v>
      </c>
      <c r="G260" t="s">
        <v>1268</v>
      </c>
      <c r="H260" t="s">
        <v>332</v>
      </c>
      <c r="I260" t="s">
        <v>13</v>
      </c>
      <c r="J260" t="s">
        <v>28</v>
      </c>
      <c r="K260" t="s">
        <v>4502</v>
      </c>
      <c r="L260" t="s">
        <v>4503</v>
      </c>
      <c r="M260" t="s">
        <v>1562</v>
      </c>
      <c r="N260" t="s">
        <v>1574</v>
      </c>
      <c r="O260" t="s">
        <v>1575</v>
      </c>
      <c r="P260">
        <v>306</v>
      </c>
      <c r="Q260">
        <v>487</v>
      </c>
      <c r="R260" t="s">
        <v>4684</v>
      </c>
      <c r="S260" t="s">
        <v>4706</v>
      </c>
      <c r="T260">
        <v>2488.6336000000001</v>
      </c>
      <c r="U260">
        <v>4</v>
      </c>
      <c r="V260">
        <v>723</v>
      </c>
      <c r="W260">
        <v>0</v>
      </c>
      <c r="X260" t="s">
        <v>4679</v>
      </c>
      <c r="Y260" t="s">
        <v>1949</v>
      </c>
      <c r="Z260" t="s">
        <v>1916</v>
      </c>
      <c r="AA260" t="s">
        <v>1907</v>
      </c>
      <c r="AB260" t="s">
        <v>6735</v>
      </c>
    </row>
    <row r="261" spans="1:28" x14ac:dyDescent="0.25">
      <c r="A261" t="s">
        <v>5405</v>
      </c>
      <c r="B261" s="2">
        <v>45939</v>
      </c>
      <c r="C261" t="s">
        <v>4033</v>
      </c>
      <c r="D261" t="s">
        <v>226</v>
      </c>
      <c r="E261">
        <v>53</v>
      </c>
      <c r="F261" t="s">
        <v>10</v>
      </c>
      <c r="G261" t="s">
        <v>227</v>
      </c>
      <c r="H261" t="s">
        <v>69</v>
      </c>
      <c r="I261" t="s">
        <v>13</v>
      </c>
      <c r="J261" t="s">
        <v>19</v>
      </c>
      <c r="K261" t="s">
        <v>4537</v>
      </c>
      <c r="L261" t="s">
        <v>4538</v>
      </c>
      <c r="M261" t="s">
        <v>1562</v>
      </c>
      <c r="N261" t="s">
        <v>1563</v>
      </c>
      <c r="O261" t="s">
        <v>4539</v>
      </c>
      <c r="P261">
        <v>317</v>
      </c>
      <c r="Q261">
        <v>360</v>
      </c>
      <c r="R261" t="s">
        <v>4703</v>
      </c>
      <c r="S261" t="s">
        <v>4709</v>
      </c>
      <c r="T261">
        <v>1555.992</v>
      </c>
      <c r="U261">
        <v>3</v>
      </c>
      <c r="V261">
        <v>648</v>
      </c>
      <c r="W261">
        <v>0.18</v>
      </c>
      <c r="X261" t="s">
        <v>4674</v>
      </c>
      <c r="Y261" t="s">
        <v>1949</v>
      </c>
      <c r="Z261" t="s">
        <v>1950</v>
      </c>
      <c r="AA261" t="s">
        <v>1907</v>
      </c>
      <c r="AB261" t="s">
        <v>6735</v>
      </c>
    </row>
    <row r="262" spans="1:28" x14ac:dyDescent="0.25">
      <c r="A262" t="s">
        <v>5404</v>
      </c>
      <c r="B262" s="2">
        <v>45530</v>
      </c>
      <c r="C262" t="s">
        <v>4011</v>
      </c>
      <c r="D262" t="s">
        <v>158</v>
      </c>
      <c r="E262">
        <v>55</v>
      </c>
      <c r="F262" t="s">
        <v>16</v>
      </c>
      <c r="G262" t="s">
        <v>159</v>
      </c>
      <c r="H262" t="s">
        <v>160</v>
      </c>
      <c r="I262" t="s">
        <v>13</v>
      </c>
      <c r="J262" t="s">
        <v>50</v>
      </c>
      <c r="K262" t="s">
        <v>4560</v>
      </c>
      <c r="L262" t="s">
        <v>4561</v>
      </c>
      <c r="M262" t="s">
        <v>1562</v>
      </c>
      <c r="N262" t="s">
        <v>1691</v>
      </c>
      <c r="O262" t="s">
        <v>1692</v>
      </c>
      <c r="P262">
        <v>353</v>
      </c>
      <c r="Q262">
        <v>214</v>
      </c>
      <c r="R262" t="s">
        <v>4684</v>
      </c>
      <c r="S262" t="s">
        <v>4706</v>
      </c>
      <c r="T262">
        <v>853.05420000000004</v>
      </c>
      <c r="U262">
        <v>3</v>
      </c>
      <c r="V262">
        <v>347</v>
      </c>
      <c r="W262">
        <v>0.22</v>
      </c>
      <c r="X262" t="s">
        <v>4679</v>
      </c>
      <c r="Y262" t="s">
        <v>1949</v>
      </c>
      <c r="Z262" t="s">
        <v>1916</v>
      </c>
      <c r="AA262" t="s">
        <v>1907</v>
      </c>
      <c r="AB262" t="s">
        <v>6735</v>
      </c>
    </row>
    <row r="263" spans="1:28" x14ac:dyDescent="0.25">
      <c r="A263" t="s">
        <v>5400</v>
      </c>
      <c r="B263" s="2">
        <v>45497</v>
      </c>
      <c r="C263" t="s">
        <v>4271</v>
      </c>
      <c r="D263" t="s">
        <v>926</v>
      </c>
      <c r="E263">
        <v>58</v>
      </c>
      <c r="F263" t="s">
        <v>10</v>
      </c>
      <c r="G263" t="s">
        <v>927</v>
      </c>
      <c r="H263" t="s">
        <v>171</v>
      </c>
      <c r="I263" t="s">
        <v>13</v>
      </c>
      <c r="J263" t="s">
        <v>50</v>
      </c>
      <c r="K263" t="s">
        <v>4643</v>
      </c>
      <c r="L263" t="s">
        <v>4644</v>
      </c>
      <c r="M263" t="s">
        <v>1562</v>
      </c>
      <c r="N263" t="s">
        <v>1578</v>
      </c>
      <c r="O263" t="s">
        <v>1840</v>
      </c>
      <c r="P263">
        <v>120</v>
      </c>
      <c r="Q263">
        <v>210</v>
      </c>
      <c r="R263" t="s">
        <v>4682</v>
      </c>
      <c r="S263" t="s">
        <v>4706</v>
      </c>
      <c r="T263">
        <v>1276.7118</v>
      </c>
      <c r="U263">
        <v>2</v>
      </c>
      <c r="V263">
        <v>701</v>
      </c>
      <c r="W263">
        <v>0.11</v>
      </c>
      <c r="X263" t="s">
        <v>4677</v>
      </c>
      <c r="Y263" t="s">
        <v>1949</v>
      </c>
      <c r="Z263" t="s">
        <v>1910</v>
      </c>
      <c r="AA263" t="s">
        <v>1900</v>
      </c>
      <c r="AB263" t="s">
        <v>6735</v>
      </c>
    </row>
    <row r="264" spans="1:28" x14ac:dyDescent="0.25">
      <c r="A264" t="s">
        <v>5392</v>
      </c>
      <c r="B264" s="2">
        <v>45942</v>
      </c>
      <c r="C264" t="s">
        <v>4247</v>
      </c>
      <c r="D264" t="s">
        <v>858</v>
      </c>
      <c r="E264">
        <v>38</v>
      </c>
      <c r="F264" t="s">
        <v>10</v>
      </c>
      <c r="G264" t="s">
        <v>859</v>
      </c>
      <c r="H264" t="s">
        <v>241</v>
      </c>
      <c r="I264" t="s">
        <v>13</v>
      </c>
      <c r="J264" t="s">
        <v>33</v>
      </c>
      <c r="K264" t="s">
        <v>4655</v>
      </c>
      <c r="L264" t="s">
        <v>4656</v>
      </c>
      <c r="M264" t="s">
        <v>1562</v>
      </c>
      <c r="N264" t="s">
        <v>1691</v>
      </c>
      <c r="O264" t="s">
        <v>1858</v>
      </c>
      <c r="P264">
        <v>438</v>
      </c>
      <c r="Q264">
        <v>496</v>
      </c>
      <c r="R264" t="s">
        <v>4688</v>
      </c>
      <c r="S264" t="s">
        <v>1959</v>
      </c>
      <c r="T264">
        <v>1641.63</v>
      </c>
      <c r="U264">
        <v>4</v>
      </c>
      <c r="V264">
        <v>547</v>
      </c>
      <c r="W264">
        <v>0.06</v>
      </c>
      <c r="X264" t="s">
        <v>4679</v>
      </c>
      <c r="Y264" t="s">
        <v>1949</v>
      </c>
      <c r="Z264" t="s">
        <v>1923</v>
      </c>
      <c r="AA264" t="s">
        <v>1891</v>
      </c>
      <c r="AB264" t="s">
        <v>6735</v>
      </c>
    </row>
    <row r="265" spans="1:28" x14ac:dyDescent="0.25">
      <c r="A265" t="s">
        <v>5390</v>
      </c>
      <c r="B265" s="2">
        <v>45907</v>
      </c>
      <c r="C265" t="s">
        <v>4171</v>
      </c>
      <c r="D265" t="s">
        <v>640</v>
      </c>
      <c r="E265">
        <v>26</v>
      </c>
      <c r="F265" t="s">
        <v>10</v>
      </c>
      <c r="G265" t="s">
        <v>641</v>
      </c>
      <c r="H265" t="s">
        <v>110</v>
      </c>
      <c r="I265" t="s">
        <v>13</v>
      </c>
      <c r="J265" t="s">
        <v>50</v>
      </c>
      <c r="K265" t="s">
        <v>4576</v>
      </c>
      <c r="L265" t="s">
        <v>4577</v>
      </c>
      <c r="M265" t="s">
        <v>1562</v>
      </c>
      <c r="N265" t="s">
        <v>1567</v>
      </c>
      <c r="O265" t="s">
        <v>4578</v>
      </c>
      <c r="P265">
        <v>167</v>
      </c>
      <c r="Q265">
        <v>296</v>
      </c>
      <c r="R265" t="s">
        <v>4685</v>
      </c>
      <c r="S265" t="s">
        <v>1959</v>
      </c>
      <c r="T265">
        <v>1663.9503999999999</v>
      </c>
      <c r="U265">
        <v>4</v>
      </c>
      <c r="V265">
        <v>443</v>
      </c>
      <c r="W265">
        <v>0.01</v>
      </c>
      <c r="X265" t="s">
        <v>4687</v>
      </c>
      <c r="Y265" t="s">
        <v>1949</v>
      </c>
      <c r="Z265" t="s">
        <v>1920</v>
      </c>
      <c r="AA265" t="s">
        <v>1907</v>
      </c>
      <c r="AB265" t="s">
        <v>6734</v>
      </c>
    </row>
    <row r="266" spans="1:28" x14ac:dyDescent="0.25">
      <c r="A266" t="s">
        <v>5386</v>
      </c>
      <c r="B266" s="2">
        <v>45456</v>
      </c>
      <c r="C266" t="s">
        <v>4252</v>
      </c>
      <c r="D266" t="s">
        <v>872</v>
      </c>
      <c r="E266">
        <v>31</v>
      </c>
      <c r="F266" t="s">
        <v>16</v>
      </c>
      <c r="G266" t="s">
        <v>873</v>
      </c>
      <c r="H266" t="s">
        <v>332</v>
      </c>
      <c r="I266" t="s">
        <v>13</v>
      </c>
      <c r="J266" t="s">
        <v>50</v>
      </c>
      <c r="K266" t="s">
        <v>4541</v>
      </c>
      <c r="L266" t="s">
        <v>4542</v>
      </c>
      <c r="M266" t="s">
        <v>1562</v>
      </c>
      <c r="N266" t="s">
        <v>1578</v>
      </c>
      <c r="O266" t="s">
        <v>4543</v>
      </c>
      <c r="P266">
        <v>174</v>
      </c>
      <c r="Q266">
        <v>268</v>
      </c>
      <c r="R266" t="s">
        <v>4683</v>
      </c>
      <c r="S266" t="s">
        <v>4706</v>
      </c>
      <c r="T266">
        <v>1396.5696</v>
      </c>
      <c r="U266">
        <v>4</v>
      </c>
      <c r="V266">
        <v>485</v>
      </c>
      <c r="W266">
        <v>0.09</v>
      </c>
      <c r="X266" t="s">
        <v>4674</v>
      </c>
      <c r="Y266" t="s">
        <v>1949</v>
      </c>
      <c r="Z266" t="s">
        <v>1913</v>
      </c>
      <c r="AA266" t="s">
        <v>1907</v>
      </c>
      <c r="AB266" t="s">
        <v>6735</v>
      </c>
    </row>
    <row r="267" spans="1:28" x14ac:dyDescent="0.25">
      <c r="A267" t="s">
        <v>4969</v>
      </c>
      <c r="B267" s="2">
        <v>45826</v>
      </c>
      <c r="C267" t="s">
        <v>4265</v>
      </c>
      <c r="D267" t="s">
        <v>908</v>
      </c>
      <c r="E267">
        <v>46</v>
      </c>
      <c r="F267" t="s">
        <v>16</v>
      </c>
      <c r="G267" t="s">
        <v>909</v>
      </c>
      <c r="H267" t="s">
        <v>91</v>
      </c>
      <c r="I267" t="s">
        <v>13</v>
      </c>
      <c r="J267" t="s">
        <v>50</v>
      </c>
      <c r="K267" t="s">
        <v>4655</v>
      </c>
      <c r="L267" t="s">
        <v>4656</v>
      </c>
      <c r="M267" t="s">
        <v>1562</v>
      </c>
      <c r="N267" t="s">
        <v>1691</v>
      </c>
      <c r="O267" t="s">
        <v>1858</v>
      </c>
      <c r="P267">
        <v>438</v>
      </c>
      <c r="Q267">
        <v>496</v>
      </c>
      <c r="R267" t="s">
        <v>4688</v>
      </c>
      <c r="S267" t="s">
        <v>4709</v>
      </c>
      <c r="T267">
        <v>1481.0512000000001</v>
      </c>
      <c r="U267">
        <v>2</v>
      </c>
      <c r="V267">
        <v>903</v>
      </c>
      <c r="W267">
        <v>0.28000000000000003</v>
      </c>
      <c r="X267" t="s">
        <v>4679</v>
      </c>
      <c r="Y267" t="s">
        <v>1949</v>
      </c>
      <c r="Z267" t="s">
        <v>1923</v>
      </c>
      <c r="AA267" t="s">
        <v>1891</v>
      </c>
      <c r="AB267" t="s">
        <v>6735</v>
      </c>
    </row>
    <row r="268" spans="1:28" x14ac:dyDescent="0.25">
      <c r="A268" t="s">
        <v>5381</v>
      </c>
      <c r="B268" s="2">
        <v>45859</v>
      </c>
      <c r="C268" t="s">
        <v>4031</v>
      </c>
      <c r="D268" t="s">
        <v>219</v>
      </c>
      <c r="E268">
        <v>43</v>
      </c>
      <c r="F268" t="s">
        <v>16</v>
      </c>
      <c r="G268" t="s">
        <v>220</v>
      </c>
      <c r="H268" t="s">
        <v>221</v>
      </c>
      <c r="I268" t="s">
        <v>13</v>
      </c>
      <c r="J268" t="s">
        <v>19</v>
      </c>
      <c r="K268" t="s">
        <v>4496</v>
      </c>
      <c r="L268" t="s">
        <v>4497</v>
      </c>
      <c r="M268" t="s">
        <v>1562</v>
      </c>
      <c r="N268" t="s">
        <v>1563</v>
      </c>
      <c r="O268" t="s">
        <v>1564</v>
      </c>
      <c r="P268">
        <v>343</v>
      </c>
      <c r="Q268">
        <v>181</v>
      </c>
      <c r="R268" t="s">
        <v>4683</v>
      </c>
      <c r="S268" t="s">
        <v>4706</v>
      </c>
      <c r="T268">
        <v>3179.3807999999999</v>
      </c>
      <c r="U268">
        <v>4</v>
      </c>
      <c r="V268">
        <v>846</v>
      </c>
      <c r="W268">
        <v>0.02</v>
      </c>
      <c r="X268" t="s">
        <v>4674</v>
      </c>
      <c r="Y268" t="s">
        <v>1949</v>
      </c>
      <c r="Z268" t="s">
        <v>1913</v>
      </c>
      <c r="AA268" t="s">
        <v>1907</v>
      </c>
      <c r="AB268" t="s">
        <v>6735</v>
      </c>
    </row>
    <row r="269" spans="1:28" x14ac:dyDescent="0.25">
      <c r="A269" t="s">
        <v>5379</v>
      </c>
      <c r="B269" s="2">
        <v>45538</v>
      </c>
      <c r="C269" t="s">
        <v>4215</v>
      </c>
      <c r="D269" t="s">
        <v>764</v>
      </c>
      <c r="E269">
        <v>43</v>
      </c>
      <c r="F269" t="s">
        <v>16</v>
      </c>
      <c r="G269" t="s">
        <v>765</v>
      </c>
      <c r="H269" t="s">
        <v>65</v>
      </c>
      <c r="I269" t="s">
        <v>13</v>
      </c>
      <c r="J269" t="s">
        <v>50</v>
      </c>
      <c r="K269" t="s">
        <v>4560</v>
      </c>
      <c r="L269" t="s">
        <v>4561</v>
      </c>
      <c r="M269" t="s">
        <v>1562</v>
      </c>
      <c r="N269" t="s">
        <v>1691</v>
      </c>
      <c r="O269" t="s">
        <v>1692</v>
      </c>
      <c r="P269">
        <v>353</v>
      </c>
      <c r="Q269">
        <v>214</v>
      </c>
      <c r="R269" t="s">
        <v>4700</v>
      </c>
      <c r="S269" t="s">
        <v>1959</v>
      </c>
      <c r="T269">
        <v>878.06880000000001</v>
      </c>
      <c r="U269">
        <v>2</v>
      </c>
      <c r="V269">
        <v>472</v>
      </c>
      <c r="W269">
        <v>0.14000000000000001</v>
      </c>
      <c r="X269" t="s">
        <v>4687</v>
      </c>
      <c r="Y269" t="s">
        <v>1940</v>
      </c>
      <c r="Z269" t="s">
        <v>1941</v>
      </c>
      <c r="AA269" t="s">
        <v>1891</v>
      </c>
      <c r="AB269" t="s">
        <v>6735</v>
      </c>
    </row>
    <row r="270" spans="1:28" x14ac:dyDescent="0.25">
      <c r="A270" t="s">
        <v>5372</v>
      </c>
      <c r="B270" s="2">
        <v>45654</v>
      </c>
      <c r="C270" t="s">
        <v>4036</v>
      </c>
      <c r="D270" t="s">
        <v>235</v>
      </c>
      <c r="E270">
        <v>50</v>
      </c>
      <c r="F270" t="s">
        <v>10</v>
      </c>
      <c r="G270" t="s">
        <v>236</v>
      </c>
      <c r="H270" t="s">
        <v>237</v>
      </c>
      <c r="I270" t="s">
        <v>13</v>
      </c>
      <c r="J270" t="s">
        <v>28</v>
      </c>
      <c r="K270" t="s">
        <v>4560</v>
      </c>
      <c r="L270" t="s">
        <v>4561</v>
      </c>
      <c r="M270" t="s">
        <v>1562</v>
      </c>
      <c r="N270" t="s">
        <v>1691</v>
      </c>
      <c r="O270" t="s">
        <v>1692</v>
      </c>
      <c r="P270">
        <v>353</v>
      </c>
      <c r="Q270">
        <v>214</v>
      </c>
      <c r="R270" t="s">
        <v>4692</v>
      </c>
      <c r="S270" t="s">
        <v>4706</v>
      </c>
      <c r="T270">
        <v>2092.2192</v>
      </c>
      <c r="U270">
        <v>3</v>
      </c>
      <c r="V270">
        <v>918</v>
      </c>
      <c r="W270">
        <v>0.16</v>
      </c>
      <c r="X270" t="s">
        <v>4679</v>
      </c>
      <c r="Y270" t="s">
        <v>1928</v>
      </c>
      <c r="Z270" t="s">
        <v>399</v>
      </c>
      <c r="AA270" t="s">
        <v>1907</v>
      </c>
      <c r="AB270" t="s">
        <v>6735</v>
      </c>
    </row>
    <row r="271" spans="1:28" x14ac:dyDescent="0.25">
      <c r="A271" t="s">
        <v>5367</v>
      </c>
      <c r="B271" s="2">
        <v>45673</v>
      </c>
      <c r="C271" t="s">
        <v>4030</v>
      </c>
      <c r="D271" t="s">
        <v>216</v>
      </c>
      <c r="E271">
        <v>49</v>
      </c>
      <c r="F271" t="s">
        <v>16</v>
      </c>
      <c r="G271" t="s">
        <v>217</v>
      </c>
      <c r="H271" t="s">
        <v>54</v>
      </c>
      <c r="I271" t="s">
        <v>13</v>
      </c>
      <c r="J271" t="s">
        <v>50</v>
      </c>
      <c r="K271" t="s">
        <v>4576</v>
      </c>
      <c r="L271" t="s">
        <v>4577</v>
      </c>
      <c r="M271" t="s">
        <v>1562</v>
      </c>
      <c r="N271" t="s">
        <v>1567</v>
      </c>
      <c r="O271" t="s">
        <v>4578</v>
      </c>
      <c r="P271">
        <v>167</v>
      </c>
      <c r="Q271">
        <v>296</v>
      </c>
      <c r="R271" t="s">
        <v>4680</v>
      </c>
      <c r="S271" t="s">
        <v>4709</v>
      </c>
      <c r="T271">
        <v>2094.8568</v>
      </c>
      <c r="U271">
        <v>4</v>
      </c>
      <c r="V271">
        <v>609</v>
      </c>
      <c r="W271">
        <v>0.27</v>
      </c>
      <c r="X271" t="s">
        <v>4677</v>
      </c>
      <c r="Y271" t="s">
        <v>1949</v>
      </c>
      <c r="Z271" t="s">
        <v>1903</v>
      </c>
      <c r="AA271" t="s">
        <v>1900</v>
      </c>
      <c r="AB271" t="s">
        <v>6735</v>
      </c>
    </row>
    <row r="272" spans="1:28" x14ac:dyDescent="0.25">
      <c r="A272" t="s">
        <v>5362</v>
      </c>
      <c r="B272" s="2">
        <v>45397</v>
      </c>
      <c r="C272" t="s">
        <v>4198</v>
      </c>
      <c r="D272" t="s">
        <v>720</v>
      </c>
      <c r="E272">
        <v>47</v>
      </c>
      <c r="F272" t="s">
        <v>16</v>
      </c>
      <c r="G272" t="s">
        <v>721</v>
      </c>
      <c r="H272" t="s">
        <v>91</v>
      </c>
      <c r="I272" t="s">
        <v>13</v>
      </c>
      <c r="J272" t="s">
        <v>50</v>
      </c>
      <c r="K272" t="s">
        <v>4558</v>
      </c>
      <c r="L272" t="s">
        <v>4559</v>
      </c>
      <c r="M272" t="s">
        <v>1562</v>
      </c>
      <c r="N272" t="s">
        <v>1563</v>
      </c>
      <c r="O272" t="s">
        <v>1688</v>
      </c>
      <c r="P272">
        <v>223</v>
      </c>
      <c r="Q272">
        <v>154</v>
      </c>
      <c r="R272" t="s">
        <v>4701</v>
      </c>
      <c r="S272" t="s">
        <v>4709</v>
      </c>
      <c r="T272">
        <v>1211.364</v>
      </c>
      <c r="U272">
        <v>2</v>
      </c>
      <c r="V272">
        <v>638</v>
      </c>
      <c r="W272">
        <v>0.06</v>
      </c>
      <c r="X272" t="s">
        <v>4677</v>
      </c>
      <c r="Y272" t="s">
        <v>1943</v>
      </c>
      <c r="Z272" t="s">
        <v>1944</v>
      </c>
      <c r="AA272" t="s">
        <v>1891</v>
      </c>
      <c r="AB272" t="s">
        <v>6735</v>
      </c>
    </row>
    <row r="273" spans="1:28" x14ac:dyDescent="0.25">
      <c r="A273" t="s">
        <v>4975</v>
      </c>
      <c r="B273" s="2">
        <v>45803</v>
      </c>
      <c r="C273" t="s">
        <v>4198</v>
      </c>
      <c r="D273" t="s">
        <v>720</v>
      </c>
      <c r="E273">
        <v>47</v>
      </c>
      <c r="F273" t="s">
        <v>16</v>
      </c>
      <c r="G273" t="s">
        <v>721</v>
      </c>
      <c r="H273" t="s">
        <v>91</v>
      </c>
      <c r="I273" t="s">
        <v>13</v>
      </c>
      <c r="J273" t="s">
        <v>50</v>
      </c>
      <c r="K273" t="s">
        <v>4560</v>
      </c>
      <c r="L273" t="s">
        <v>4561</v>
      </c>
      <c r="M273" t="s">
        <v>1562</v>
      </c>
      <c r="N273" t="s">
        <v>1691</v>
      </c>
      <c r="O273" t="s">
        <v>1692</v>
      </c>
      <c r="P273">
        <v>353</v>
      </c>
      <c r="Q273">
        <v>214</v>
      </c>
      <c r="R273" t="s">
        <v>4673</v>
      </c>
      <c r="S273" t="s">
        <v>4706</v>
      </c>
      <c r="T273">
        <v>2599.5947999999999</v>
      </c>
      <c r="U273">
        <v>4</v>
      </c>
      <c r="V273">
        <v>747</v>
      </c>
      <c r="W273">
        <v>0.06</v>
      </c>
      <c r="X273" t="s">
        <v>4674</v>
      </c>
      <c r="Y273" t="s">
        <v>1888</v>
      </c>
      <c r="Z273" t="s">
        <v>1890</v>
      </c>
      <c r="AA273" t="s">
        <v>1891</v>
      </c>
      <c r="AB273" t="s">
        <v>6735</v>
      </c>
    </row>
    <row r="274" spans="1:28" x14ac:dyDescent="0.25">
      <c r="A274" t="s">
        <v>5360</v>
      </c>
      <c r="B274" s="2">
        <v>45344</v>
      </c>
      <c r="C274" t="s">
        <v>4365</v>
      </c>
      <c r="D274" t="s">
        <v>1188</v>
      </c>
      <c r="E274">
        <v>30</v>
      </c>
      <c r="F274" t="s">
        <v>10</v>
      </c>
      <c r="G274" t="s">
        <v>1189</v>
      </c>
      <c r="H274" t="s">
        <v>171</v>
      </c>
      <c r="I274" t="s">
        <v>13</v>
      </c>
      <c r="J274" t="s">
        <v>28</v>
      </c>
      <c r="K274" t="s">
        <v>4643</v>
      </c>
      <c r="L274" t="s">
        <v>4644</v>
      </c>
      <c r="M274" t="s">
        <v>1562</v>
      </c>
      <c r="N274" t="s">
        <v>1578</v>
      </c>
      <c r="O274" t="s">
        <v>1840</v>
      </c>
      <c r="P274">
        <v>120</v>
      </c>
      <c r="Q274">
        <v>210</v>
      </c>
      <c r="R274" t="s">
        <v>4680</v>
      </c>
      <c r="S274" t="s">
        <v>1959</v>
      </c>
      <c r="T274">
        <v>3908.2428</v>
      </c>
      <c r="U274">
        <v>4</v>
      </c>
      <c r="V274">
        <v>987</v>
      </c>
      <c r="W274">
        <v>0.26</v>
      </c>
      <c r="X274" t="s">
        <v>4677</v>
      </c>
      <c r="Y274" t="s">
        <v>1949</v>
      </c>
      <c r="Z274" t="s">
        <v>1903</v>
      </c>
      <c r="AA274" t="s">
        <v>1900</v>
      </c>
      <c r="AB274" t="s">
        <v>6735</v>
      </c>
    </row>
    <row r="275" spans="1:28" x14ac:dyDescent="0.25">
      <c r="A275" t="s">
        <v>5356</v>
      </c>
      <c r="B275" s="2">
        <v>45347</v>
      </c>
      <c r="C275" t="s">
        <v>4188</v>
      </c>
      <c r="D275" t="s">
        <v>690</v>
      </c>
      <c r="E275">
        <v>50</v>
      </c>
      <c r="F275" t="s">
        <v>16</v>
      </c>
      <c r="G275" t="s">
        <v>691</v>
      </c>
      <c r="H275" t="s">
        <v>439</v>
      </c>
      <c r="I275" t="s">
        <v>13</v>
      </c>
      <c r="J275" t="s">
        <v>19</v>
      </c>
      <c r="K275" t="s">
        <v>4600</v>
      </c>
      <c r="L275" t="s">
        <v>1757</v>
      </c>
      <c r="M275" t="s">
        <v>1562</v>
      </c>
      <c r="N275" t="s">
        <v>1578</v>
      </c>
      <c r="O275" t="s">
        <v>1758</v>
      </c>
      <c r="P275">
        <v>114</v>
      </c>
      <c r="Q275">
        <v>485</v>
      </c>
      <c r="R275" t="s">
        <v>4680</v>
      </c>
      <c r="S275" t="s">
        <v>4706</v>
      </c>
      <c r="T275">
        <v>426.411</v>
      </c>
      <c r="U275">
        <v>2</v>
      </c>
      <c r="V275">
        <v>251</v>
      </c>
      <c r="W275">
        <v>0.13</v>
      </c>
      <c r="X275" t="s">
        <v>4677</v>
      </c>
      <c r="Y275" t="s">
        <v>1949</v>
      </c>
      <c r="Z275" t="s">
        <v>1903</v>
      </c>
      <c r="AA275" t="s">
        <v>1900</v>
      </c>
      <c r="AB275" t="s">
        <v>6735</v>
      </c>
    </row>
    <row r="276" spans="1:28" x14ac:dyDescent="0.25">
      <c r="A276" t="s">
        <v>4978</v>
      </c>
      <c r="B276" s="2">
        <v>45693</v>
      </c>
      <c r="C276" t="s">
        <v>4004</v>
      </c>
      <c r="D276" t="s">
        <v>4005</v>
      </c>
      <c r="E276">
        <v>25</v>
      </c>
      <c r="F276" t="s">
        <v>10</v>
      </c>
      <c r="G276" t="s">
        <v>140</v>
      </c>
      <c r="H276" t="s">
        <v>99</v>
      </c>
      <c r="I276" t="s">
        <v>13</v>
      </c>
      <c r="J276" t="s">
        <v>19</v>
      </c>
      <c r="K276" t="s">
        <v>4537</v>
      </c>
      <c r="L276" t="s">
        <v>4538</v>
      </c>
      <c r="M276" t="s">
        <v>1562</v>
      </c>
      <c r="N276" t="s">
        <v>1563</v>
      </c>
      <c r="O276" t="s">
        <v>4539</v>
      </c>
      <c r="P276">
        <v>317</v>
      </c>
      <c r="Q276">
        <v>360</v>
      </c>
      <c r="R276" t="s">
        <v>4680</v>
      </c>
      <c r="S276" t="s">
        <v>4709</v>
      </c>
      <c r="T276">
        <v>1519.4975999999999</v>
      </c>
      <c r="U276">
        <v>3</v>
      </c>
      <c r="V276">
        <v>610</v>
      </c>
      <c r="W276">
        <v>0.06</v>
      </c>
      <c r="X276" t="s">
        <v>4677</v>
      </c>
      <c r="Y276" t="s">
        <v>1949</v>
      </c>
      <c r="Z276" t="s">
        <v>1903</v>
      </c>
      <c r="AA276" t="s">
        <v>1900</v>
      </c>
      <c r="AB276" t="s">
        <v>6734</v>
      </c>
    </row>
    <row r="277" spans="1:28" x14ac:dyDescent="0.25">
      <c r="A277" t="s">
        <v>5347</v>
      </c>
      <c r="B277" s="2">
        <v>45365</v>
      </c>
      <c r="C277" t="s">
        <v>4121</v>
      </c>
      <c r="D277" t="s">
        <v>492</v>
      </c>
      <c r="E277">
        <v>46</v>
      </c>
      <c r="F277" t="s">
        <v>10</v>
      </c>
      <c r="G277" t="s">
        <v>493</v>
      </c>
      <c r="H277" t="s">
        <v>23</v>
      </c>
      <c r="I277" t="s">
        <v>13</v>
      </c>
      <c r="J277" t="s">
        <v>28</v>
      </c>
      <c r="K277" t="s">
        <v>4560</v>
      </c>
      <c r="L277" t="s">
        <v>4561</v>
      </c>
      <c r="M277" t="s">
        <v>1562</v>
      </c>
      <c r="N277" t="s">
        <v>1691</v>
      </c>
      <c r="O277" t="s">
        <v>1692</v>
      </c>
      <c r="P277">
        <v>353</v>
      </c>
      <c r="Q277">
        <v>214</v>
      </c>
      <c r="R277" t="s">
        <v>4695</v>
      </c>
      <c r="S277" t="s">
        <v>1959</v>
      </c>
      <c r="T277">
        <v>1006.2063000000001</v>
      </c>
      <c r="U277">
        <v>3</v>
      </c>
      <c r="V277">
        <v>339</v>
      </c>
      <c r="W277">
        <v>0.06</v>
      </c>
      <c r="X277" t="s">
        <v>4674</v>
      </c>
      <c r="Y277" t="s">
        <v>4696</v>
      </c>
      <c r="Z277" t="s">
        <v>133</v>
      </c>
      <c r="AA277" t="s">
        <v>1891</v>
      </c>
      <c r="AB277" t="s">
        <v>6735</v>
      </c>
    </row>
    <row r="278" spans="1:28" x14ac:dyDescent="0.25">
      <c r="A278" t="s">
        <v>5346</v>
      </c>
      <c r="B278" s="2">
        <v>45590</v>
      </c>
      <c r="C278" t="s">
        <v>4400</v>
      </c>
      <c r="D278" t="s">
        <v>1288</v>
      </c>
      <c r="E278">
        <v>48</v>
      </c>
      <c r="F278" t="s">
        <v>16</v>
      </c>
      <c r="G278" t="s">
        <v>1289</v>
      </c>
      <c r="H278" t="s">
        <v>91</v>
      </c>
      <c r="I278" t="s">
        <v>13</v>
      </c>
      <c r="J278" t="s">
        <v>28</v>
      </c>
      <c r="K278" t="s">
        <v>4664</v>
      </c>
      <c r="L278" t="s">
        <v>4665</v>
      </c>
      <c r="M278" t="s">
        <v>1562</v>
      </c>
      <c r="N278" t="s">
        <v>1567</v>
      </c>
      <c r="O278" t="s">
        <v>4666</v>
      </c>
      <c r="P278">
        <v>358</v>
      </c>
      <c r="Q278">
        <v>143</v>
      </c>
      <c r="R278" t="s">
        <v>4697</v>
      </c>
      <c r="S278" t="s">
        <v>4706</v>
      </c>
      <c r="T278">
        <v>2681.3406</v>
      </c>
      <c r="U278">
        <v>3</v>
      </c>
      <c r="V278">
        <v>951</v>
      </c>
      <c r="W278">
        <v>0.18</v>
      </c>
      <c r="X278" t="s">
        <v>4679</v>
      </c>
      <c r="Y278" t="s">
        <v>1935</v>
      </c>
      <c r="Z278" t="s">
        <v>211</v>
      </c>
      <c r="AA278" t="s">
        <v>1900</v>
      </c>
      <c r="AB278" t="s">
        <v>6735</v>
      </c>
    </row>
    <row r="279" spans="1:28" x14ac:dyDescent="0.25">
      <c r="A279" t="s">
        <v>5343</v>
      </c>
      <c r="B279" s="2">
        <v>45572</v>
      </c>
      <c r="C279" t="s">
        <v>4148</v>
      </c>
      <c r="D279" t="s">
        <v>4149</v>
      </c>
      <c r="E279">
        <v>18</v>
      </c>
      <c r="F279" t="s">
        <v>10</v>
      </c>
      <c r="G279" t="s">
        <v>574</v>
      </c>
      <c r="H279" t="s">
        <v>117</v>
      </c>
      <c r="I279" t="s">
        <v>13</v>
      </c>
      <c r="J279" t="s">
        <v>50</v>
      </c>
      <c r="K279" t="s">
        <v>4537</v>
      </c>
      <c r="L279" t="s">
        <v>4538</v>
      </c>
      <c r="M279" t="s">
        <v>1562</v>
      </c>
      <c r="N279" t="s">
        <v>1563</v>
      </c>
      <c r="O279" t="s">
        <v>4539</v>
      </c>
      <c r="P279">
        <v>317</v>
      </c>
      <c r="Q279">
        <v>360</v>
      </c>
      <c r="R279" t="s">
        <v>4698</v>
      </c>
      <c r="S279" t="s">
        <v>4706</v>
      </c>
      <c r="T279">
        <v>557.68679999999995</v>
      </c>
      <c r="U279">
        <v>1</v>
      </c>
      <c r="V279">
        <v>563</v>
      </c>
      <c r="W279">
        <v>0.26</v>
      </c>
      <c r="X279" t="s">
        <v>4677</v>
      </c>
      <c r="Y279" t="s">
        <v>4699</v>
      </c>
      <c r="Z279" t="s">
        <v>1938</v>
      </c>
      <c r="AA279" t="s">
        <v>1891</v>
      </c>
      <c r="AB279" t="s">
        <v>6736</v>
      </c>
    </row>
    <row r="280" spans="1:28" x14ac:dyDescent="0.25">
      <c r="A280" t="s">
        <v>5341</v>
      </c>
      <c r="B280" s="2">
        <v>45693</v>
      </c>
      <c r="C280" t="s">
        <v>4401</v>
      </c>
      <c r="D280" t="s">
        <v>1291</v>
      </c>
      <c r="E280">
        <v>63</v>
      </c>
      <c r="F280" t="s">
        <v>10</v>
      </c>
      <c r="G280" t="s">
        <v>1292</v>
      </c>
      <c r="H280" t="s">
        <v>27</v>
      </c>
      <c r="I280" t="s">
        <v>13</v>
      </c>
      <c r="J280" t="s">
        <v>33</v>
      </c>
      <c r="K280" t="s">
        <v>4530</v>
      </c>
      <c r="L280" t="s">
        <v>4531</v>
      </c>
      <c r="M280" t="s">
        <v>1562</v>
      </c>
      <c r="N280" t="s">
        <v>1574</v>
      </c>
      <c r="O280" t="s">
        <v>1630</v>
      </c>
      <c r="P280">
        <v>317</v>
      </c>
      <c r="Q280">
        <v>343</v>
      </c>
      <c r="R280" t="s">
        <v>4698</v>
      </c>
      <c r="S280" t="s">
        <v>4709</v>
      </c>
      <c r="T280">
        <v>116.23139999999999</v>
      </c>
      <c r="U280">
        <v>1</v>
      </c>
      <c r="V280">
        <v>125</v>
      </c>
      <c r="W280">
        <v>0.11</v>
      </c>
      <c r="X280" t="s">
        <v>4677</v>
      </c>
      <c r="Y280" t="s">
        <v>4699</v>
      </c>
      <c r="Z280" t="s">
        <v>1938</v>
      </c>
      <c r="AA280" t="s">
        <v>1891</v>
      </c>
      <c r="AB280" t="s">
        <v>6735</v>
      </c>
    </row>
    <row r="281" spans="1:28" x14ac:dyDescent="0.25">
      <c r="A281" t="s">
        <v>5338</v>
      </c>
      <c r="B281" s="2">
        <v>45605</v>
      </c>
      <c r="C281" t="s">
        <v>4469</v>
      </c>
      <c r="D281" t="s">
        <v>1482</v>
      </c>
      <c r="E281">
        <v>41</v>
      </c>
      <c r="F281" t="s">
        <v>16</v>
      </c>
      <c r="G281" t="s">
        <v>1483</v>
      </c>
      <c r="H281" t="s">
        <v>65</v>
      </c>
      <c r="I281" t="s">
        <v>13</v>
      </c>
      <c r="J281" t="s">
        <v>19</v>
      </c>
      <c r="K281" t="s">
        <v>4541</v>
      </c>
      <c r="L281" t="s">
        <v>4542</v>
      </c>
      <c r="M281" t="s">
        <v>1562</v>
      </c>
      <c r="N281" t="s">
        <v>1578</v>
      </c>
      <c r="O281" t="s">
        <v>4543</v>
      </c>
      <c r="P281">
        <v>174</v>
      </c>
      <c r="Q281">
        <v>268</v>
      </c>
      <c r="R281" t="s">
        <v>4692</v>
      </c>
      <c r="S281" t="s">
        <v>4706</v>
      </c>
      <c r="T281">
        <v>239.32259999999999</v>
      </c>
      <c r="U281">
        <v>2</v>
      </c>
      <c r="V281">
        <v>151</v>
      </c>
      <c r="W281">
        <v>0.14000000000000001</v>
      </c>
      <c r="X281" t="s">
        <v>4679</v>
      </c>
      <c r="Y281" t="s">
        <v>1928</v>
      </c>
      <c r="Z281" t="s">
        <v>399</v>
      </c>
      <c r="AA281" t="s">
        <v>1907</v>
      </c>
      <c r="AB281" t="s">
        <v>6735</v>
      </c>
    </row>
    <row r="282" spans="1:28" x14ac:dyDescent="0.25">
      <c r="A282" t="s">
        <v>4984</v>
      </c>
      <c r="B282" s="2">
        <v>45798</v>
      </c>
      <c r="C282" t="s">
        <v>4301</v>
      </c>
      <c r="D282" t="s">
        <v>1008</v>
      </c>
      <c r="E282">
        <v>34</v>
      </c>
      <c r="F282" t="s">
        <v>10</v>
      </c>
      <c r="G282" t="s">
        <v>1009</v>
      </c>
      <c r="H282" t="s">
        <v>144</v>
      </c>
      <c r="I282" t="s">
        <v>13</v>
      </c>
      <c r="J282" t="s">
        <v>50</v>
      </c>
      <c r="K282" t="s">
        <v>4541</v>
      </c>
      <c r="L282" t="s">
        <v>4542</v>
      </c>
      <c r="M282" t="s">
        <v>1562</v>
      </c>
      <c r="N282" t="s">
        <v>1578</v>
      </c>
      <c r="O282" t="s">
        <v>4543</v>
      </c>
      <c r="P282">
        <v>174</v>
      </c>
      <c r="Q282">
        <v>268</v>
      </c>
      <c r="R282" t="s">
        <v>4684</v>
      </c>
      <c r="S282" t="s">
        <v>4706</v>
      </c>
      <c r="T282">
        <v>937.4896</v>
      </c>
      <c r="U282">
        <v>4</v>
      </c>
      <c r="V282">
        <v>286</v>
      </c>
      <c r="W282">
        <v>0.06</v>
      </c>
      <c r="X282" t="s">
        <v>4679</v>
      </c>
      <c r="Y282" t="s">
        <v>1949</v>
      </c>
      <c r="Z282" t="s">
        <v>1916</v>
      </c>
      <c r="AA282" t="s">
        <v>1907</v>
      </c>
      <c r="AB282" t="s">
        <v>6735</v>
      </c>
    </row>
    <row r="283" spans="1:28" x14ac:dyDescent="0.25">
      <c r="A283" t="s">
        <v>4985</v>
      </c>
      <c r="B283" s="2">
        <v>45868</v>
      </c>
      <c r="C283" t="s">
        <v>4312</v>
      </c>
      <c r="D283" t="s">
        <v>1038</v>
      </c>
      <c r="E283">
        <v>58</v>
      </c>
      <c r="F283" t="s">
        <v>16</v>
      </c>
      <c r="G283" t="s">
        <v>1039</v>
      </c>
      <c r="H283" t="s">
        <v>221</v>
      </c>
      <c r="I283" t="s">
        <v>13</v>
      </c>
      <c r="J283" t="s">
        <v>50</v>
      </c>
      <c r="K283" t="s">
        <v>4560</v>
      </c>
      <c r="L283" t="s">
        <v>4561</v>
      </c>
      <c r="M283" t="s">
        <v>1562</v>
      </c>
      <c r="N283" t="s">
        <v>1691</v>
      </c>
      <c r="O283" t="s">
        <v>1692</v>
      </c>
      <c r="P283">
        <v>353</v>
      </c>
      <c r="Q283">
        <v>214</v>
      </c>
      <c r="R283" t="s">
        <v>4692</v>
      </c>
      <c r="S283" t="s">
        <v>4706</v>
      </c>
      <c r="T283">
        <v>2687.5259999999998</v>
      </c>
      <c r="U283">
        <v>3</v>
      </c>
      <c r="V283">
        <v>995</v>
      </c>
      <c r="W283">
        <v>0.18</v>
      </c>
      <c r="X283" t="s">
        <v>4679</v>
      </c>
      <c r="Y283" t="s">
        <v>1928</v>
      </c>
      <c r="Z283" t="s">
        <v>399</v>
      </c>
      <c r="AA283" t="s">
        <v>1907</v>
      </c>
      <c r="AB283" t="s">
        <v>6735</v>
      </c>
    </row>
    <row r="284" spans="1:28" x14ac:dyDescent="0.25">
      <c r="A284" t="s">
        <v>5333</v>
      </c>
      <c r="B284" s="2">
        <v>45547</v>
      </c>
      <c r="C284" t="s">
        <v>4155</v>
      </c>
      <c r="D284" t="s">
        <v>591</v>
      </c>
      <c r="E284">
        <v>48</v>
      </c>
      <c r="F284" t="s">
        <v>10</v>
      </c>
      <c r="G284" t="s">
        <v>592</v>
      </c>
      <c r="H284" t="s">
        <v>175</v>
      </c>
      <c r="I284" t="s">
        <v>13</v>
      </c>
      <c r="J284" t="s">
        <v>33</v>
      </c>
      <c r="K284" t="s">
        <v>4655</v>
      </c>
      <c r="L284" t="s">
        <v>4656</v>
      </c>
      <c r="M284" t="s">
        <v>1562</v>
      </c>
      <c r="N284" t="s">
        <v>1691</v>
      </c>
      <c r="O284" t="s">
        <v>1858</v>
      </c>
      <c r="P284">
        <v>438</v>
      </c>
      <c r="Q284">
        <v>496</v>
      </c>
      <c r="R284" t="s">
        <v>4700</v>
      </c>
      <c r="S284" t="s">
        <v>4709</v>
      </c>
      <c r="T284">
        <v>3529.1619999999998</v>
      </c>
      <c r="U284">
        <v>4</v>
      </c>
      <c r="V284">
        <v>970</v>
      </c>
      <c r="W284">
        <v>0.17</v>
      </c>
      <c r="X284" t="s">
        <v>4687</v>
      </c>
      <c r="Y284" t="s">
        <v>1940</v>
      </c>
      <c r="Z284" t="s">
        <v>1941</v>
      </c>
      <c r="AA284" t="s">
        <v>1891</v>
      </c>
      <c r="AB284" t="s">
        <v>6735</v>
      </c>
    </row>
    <row r="285" spans="1:28" x14ac:dyDescent="0.25">
      <c r="A285" t="s">
        <v>5319</v>
      </c>
      <c r="B285" s="2">
        <v>45772</v>
      </c>
      <c r="C285" t="s">
        <v>4417</v>
      </c>
      <c r="D285" t="s">
        <v>1332</v>
      </c>
      <c r="E285">
        <v>40</v>
      </c>
      <c r="F285" t="s">
        <v>10</v>
      </c>
      <c r="G285" t="s">
        <v>1333</v>
      </c>
      <c r="H285" t="s">
        <v>121</v>
      </c>
      <c r="I285" t="s">
        <v>13</v>
      </c>
      <c r="J285" t="s">
        <v>28</v>
      </c>
      <c r="K285" t="s">
        <v>4629</v>
      </c>
      <c r="L285" t="s">
        <v>4630</v>
      </c>
      <c r="M285" t="s">
        <v>1562</v>
      </c>
      <c r="N285" t="s">
        <v>1691</v>
      </c>
      <c r="O285" t="s">
        <v>4631</v>
      </c>
      <c r="P285">
        <v>158</v>
      </c>
      <c r="Q285">
        <v>82</v>
      </c>
      <c r="R285" t="s">
        <v>4690</v>
      </c>
      <c r="S285" t="s">
        <v>1959</v>
      </c>
      <c r="T285">
        <v>2240.7020000000002</v>
      </c>
      <c r="U285">
        <v>4</v>
      </c>
      <c r="V285">
        <v>659</v>
      </c>
      <c r="W285">
        <v>0.04</v>
      </c>
      <c r="X285" t="s">
        <v>4674</v>
      </c>
      <c r="Y285" t="s">
        <v>4676</v>
      </c>
      <c r="Z285" t="s">
        <v>1926</v>
      </c>
      <c r="AA285" t="s">
        <v>1907</v>
      </c>
      <c r="AB285" t="s">
        <v>6735</v>
      </c>
    </row>
    <row r="286" spans="1:28" x14ac:dyDescent="0.25">
      <c r="A286" t="s">
        <v>5295</v>
      </c>
      <c r="B286" s="2">
        <v>45257</v>
      </c>
      <c r="C286" t="s">
        <v>4311</v>
      </c>
      <c r="D286" t="s">
        <v>1035</v>
      </c>
      <c r="E286">
        <v>60</v>
      </c>
      <c r="F286" t="s">
        <v>10</v>
      </c>
      <c r="G286" t="s">
        <v>1036</v>
      </c>
      <c r="H286" t="s">
        <v>328</v>
      </c>
      <c r="I286" t="s">
        <v>13</v>
      </c>
      <c r="J286" t="s">
        <v>28</v>
      </c>
      <c r="K286" t="s">
        <v>4664</v>
      </c>
      <c r="L286" t="s">
        <v>4665</v>
      </c>
      <c r="M286" t="s">
        <v>1562</v>
      </c>
      <c r="N286" t="s">
        <v>1567</v>
      </c>
      <c r="O286" t="s">
        <v>4666</v>
      </c>
      <c r="P286">
        <v>358</v>
      </c>
      <c r="Q286">
        <v>143</v>
      </c>
      <c r="R286" t="s">
        <v>4682</v>
      </c>
      <c r="S286" t="s">
        <v>1959</v>
      </c>
      <c r="T286">
        <v>2383.6680000000001</v>
      </c>
      <c r="U286">
        <v>3</v>
      </c>
      <c r="V286">
        <v>883</v>
      </c>
      <c r="W286">
        <v>0.03</v>
      </c>
      <c r="X286" t="s">
        <v>4677</v>
      </c>
      <c r="Y286" t="s">
        <v>1949</v>
      </c>
      <c r="Z286" t="s">
        <v>1910</v>
      </c>
      <c r="AA286" t="s">
        <v>1900</v>
      </c>
      <c r="AB286" t="s">
        <v>6735</v>
      </c>
    </row>
    <row r="287" spans="1:28" x14ac:dyDescent="0.25">
      <c r="A287" t="s">
        <v>5277</v>
      </c>
      <c r="B287" s="2">
        <v>45688</v>
      </c>
      <c r="C287" t="s">
        <v>4267</v>
      </c>
      <c r="D287" t="s">
        <v>914</v>
      </c>
      <c r="E287">
        <v>54</v>
      </c>
      <c r="F287" t="s">
        <v>10</v>
      </c>
      <c r="G287" t="s">
        <v>915</v>
      </c>
      <c r="H287" t="s">
        <v>171</v>
      </c>
      <c r="I287" t="s">
        <v>13</v>
      </c>
      <c r="J287" t="s">
        <v>50</v>
      </c>
      <c r="K287" t="s">
        <v>4530</v>
      </c>
      <c r="L287" t="s">
        <v>4531</v>
      </c>
      <c r="M287" t="s">
        <v>1562</v>
      </c>
      <c r="N287" t="s">
        <v>1574</v>
      </c>
      <c r="O287" t="s">
        <v>1630</v>
      </c>
      <c r="P287">
        <v>317</v>
      </c>
      <c r="Q287">
        <v>343</v>
      </c>
      <c r="R287" t="s">
        <v>4692</v>
      </c>
      <c r="S287" t="s">
        <v>4706</v>
      </c>
      <c r="T287">
        <v>964.77480000000003</v>
      </c>
      <c r="U287">
        <v>1</v>
      </c>
      <c r="V287">
        <v>975</v>
      </c>
      <c r="W287">
        <v>0.22</v>
      </c>
      <c r="X287" t="s">
        <v>4679</v>
      </c>
      <c r="Y287" t="s">
        <v>1928</v>
      </c>
      <c r="Z287" t="s">
        <v>399</v>
      </c>
      <c r="AA287" t="s">
        <v>1907</v>
      </c>
      <c r="AB287" t="s">
        <v>6735</v>
      </c>
    </row>
    <row r="288" spans="1:28" x14ac:dyDescent="0.25">
      <c r="A288" t="s">
        <v>5272</v>
      </c>
      <c r="B288" s="2">
        <v>45804</v>
      </c>
      <c r="C288" t="s">
        <v>4462</v>
      </c>
      <c r="D288" t="s">
        <v>1462</v>
      </c>
      <c r="E288">
        <v>21</v>
      </c>
      <c r="F288" t="s">
        <v>16</v>
      </c>
      <c r="G288" t="s">
        <v>1463</v>
      </c>
      <c r="H288" t="s">
        <v>49</v>
      </c>
      <c r="I288" t="s">
        <v>13</v>
      </c>
      <c r="J288" t="s">
        <v>50</v>
      </c>
      <c r="K288" t="s">
        <v>4576</v>
      </c>
      <c r="L288" t="s">
        <v>4577</v>
      </c>
      <c r="M288" t="s">
        <v>1562</v>
      </c>
      <c r="N288" t="s">
        <v>1567</v>
      </c>
      <c r="O288" t="s">
        <v>4578</v>
      </c>
      <c r="P288">
        <v>167</v>
      </c>
      <c r="Q288">
        <v>296</v>
      </c>
      <c r="R288" t="s">
        <v>4695</v>
      </c>
      <c r="S288" t="s">
        <v>4706</v>
      </c>
      <c r="T288">
        <v>1331.4911999999999</v>
      </c>
      <c r="U288">
        <v>4</v>
      </c>
      <c r="V288">
        <v>354</v>
      </c>
      <c r="W288">
        <v>0.02</v>
      </c>
      <c r="X288" t="s">
        <v>4674</v>
      </c>
      <c r="Y288" t="s">
        <v>4696</v>
      </c>
      <c r="Z288" t="s">
        <v>133</v>
      </c>
      <c r="AA288" t="s">
        <v>1891</v>
      </c>
      <c r="AB288" t="s">
        <v>6734</v>
      </c>
    </row>
    <row r="289" spans="1:28" x14ac:dyDescent="0.25">
      <c r="A289" t="s">
        <v>5269</v>
      </c>
      <c r="B289" s="2">
        <v>45223</v>
      </c>
      <c r="C289" t="s">
        <v>3981</v>
      </c>
      <c r="D289" t="s">
        <v>59</v>
      </c>
      <c r="E289">
        <v>28</v>
      </c>
      <c r="F289" t="s">
        <v>16</v>
      </c>
      <c r="G289" t="s">
        <v>60</v>
      </c>
      <c r="H289" t="s">
        <v>61</v>
      </c>
      <c r="I289" t="s">
        <v>13</v>
      </c>
      <c r="J289" t="s">
        <v>50</v>
      </c>
      <c r="K289" t="s">
        <v>4500</v>
      </c>
      <c r="L289" t="s">
        <v>4501</v>
      </c>
      <c r="M289" t="s">
        <v>1562</v>
      </c>
      <c r="N289" t="s">
        <v>1567</v>
      </c>
      <c r="O289" t="s">
        <v>1571</v>
      </c>
      <c r="P289">
        <v>365</v>
      </c>
      <c r="Q289">
        <v>452</v>
      </c>
      <c r="R289" t="s">
        <v>4680</v>
      </c>
      <c r="S289" t="s">
        <v>1959</v>
      </c>
      <c r="T289">
        <v>2163.1104</v>
      </c>
      <c r="U289">
        <v>3</v>
      </c>
      <c r="V289">
        <v>728</v>
      </c>
      <c r="W289">
        <v>0.03</v>
      </c>
      <c r="X289" t="s">
        <v>4677</v>
      </c>
      <c r="Y289" t="s">
        <v>1949</v>
      </c>
      <c r="Z289" t="s">
        <v>1903</v>
      </c>
      <c r="AA289" t="s">
        <v>1900</v>
      </c>
      <c r="AB289" t="s">
        <v>6734</v>
      </c>
    </row>
    <row r="290" spans="1:28" x14ac:dyDescent="0.25">
      <c r="A290" t="s">
        <v>5268</v>
      </c>
      <c r="B290" s="2">
        <v>45715</v>
      </c>
      <c r="C290" t="s">
        <v>3997</v>
      </c>
      <c r="D290" t="s">
        <v>115</v>
      </c>
      <c r="E290">
        <v>18</v>
      </c>
      <c r="F290" t="s">
        <v>16</v>
      </c>
      <c r="G290" t="s">
        <v>116</v>
      </c>
      <c r="H290" t="s">
        <v>117</v>
      </c>
      <c r="I290" t="s">
        <v>13</v>
      </c>
      <c r="J290" t="s">
        <v>50</v>
      </c>
      <c r="K290" t="s">
        <v>4496</v>
      </c>
      <c r="L290" t="s">
        <v>4497</v>
      </c>
      <c r="M290" t="s">
        <v>1562</v>
      </c>
      <c r="N290" t="s">
        <v>1563</v>
      </c>
      <c r="O290" t="s">
        <v>1564</v>
      </c>
      <c r="P290">
        <v>343</v>
      </c>
      <c r="Q290">
        <v>181</v>
      </c>
      <c r="R290" t="s">
        <v>4678</v>
      </c>
      <c r="S290" t="s">
        <v>4706</v>
      </c>
      <c r="T290">
        <v>794.62400000000002</v>
      </c>
      <c r="U290">
        <v>4</v>
      </c>
      <c r="V290">
        <v>205</v>
      </c>
      <c r="W290">
        <v>0.06</v>
      </c>
      <c r="X290" t="s">
        <v>4679</v>
      </c>
      <c r="Y290" t="s">
        <v>1949</v>
      </c>
      <c r="Z290" t="s">
        <v>1899</v>
      </c>
      <c r="AA290" t="s">
        <v>1900</v>
      </c>
      <c r="AB290" t="s">
        <v>6736</v>
      </c>
    </row>
    <row r="291" spans="1:28" x14ac:dyDescent="0.25">
      <c r="A291" t="s">
        <v>5265</v>
      </c>
      <c r="B291" s="2">
        <v>45256</v>
      </c>
      <c r="C291" t="s">
        <v>4378</v>
      </c>
      <c r="D291" t="s">
        <v>1227</v>
      </c>
      <c r="E291">
        <v>50</v>
      </c>
      <c r="F291" t="s">
        <v>10</v>
      </c>
      <c r="G291" t="s">
        <v>1228</v>
      </c>
      <c r="H291" t="s">
        <v>73</v>
      </c>
      <c r="I291" t="s">
        <v>13</v>
      </c>
      <c r="J291" t="s">
        <v>19</v>
      </c>
      <c r="K291" t="s">
        <v>4655</v>
      </c>
      <c r="L291" t="s">
        <v>4656</v>
      </c>
      <c r="M291" t="s">
        <v>1562</v>
      </c>
      <c r="N291" t="s">
        <v>1691</v>
      </c>
      <c r="O291" t="s">
        <v>1858</v>
      </c>
      <c r="P291">
        <v>438</v>
      </c>
      <c r="Q291">
        <v>496</v>
      </c>
      <c r="R291" t="s">
        <v>4700</v>
      </c>
      <c r="S291" t="s">
        <v>4709</v>
      </c>
      <c r="T291">
        <v>484.60230000000001</v>
      </c>
      <c r="U291">
        <v>1</v>
      </c>
      <c r="V291">
        <v>500</v>
      </c>
      <c r="W291">
        <v>0.28000000000000003</v>
      </c>
      <c r="X291" t="s">
        <v>4687</v>
      </c>
      <c r="Y291" t="s">
        <v>1940</v>
      </c>
      <c r="Z291" t="s">
        <v>1941</v>
      </c>
      <c r="AA291" t="s">
        <v>1891</v>
      </c>
      <c r="AB291" t="s">
        <v>6735</v>
      </c>
    </row>
    <row r="292" spans="1:28" x14ac:dyDescent="0.25">
      <c r="A292" t="s">
        <v>5253</v>
      </c>
      <c r="B292" s="2">
        <v>45281</v>
      </c>
      <c r="C292" t="s">
        <v>4019</v>
      </c>
      <c r="D292" t="s">
        <v>4020</v>
      </c>
      <c r="E292">
        <v>55</v>
      </c>
      <c r="F292" t="s">
        <v>16</v>
      </c>
      <c r="G292" t="s">
        <v>184</v>
      </c>
      <c r="H292" t="s">
        <v>27</v>
      </c>
      <c r="I292" t="s">
        <v>13</v>
      </c>
      <c r="J292" t="s">
        <v>19</v>
      </c>
      <c r="K292" t="s">
        <v>4537</v>
      </c>
      <c r="L292" t="s">
        <v>4538</v>
      </c>
      <c r="M292" t="s">
        <v>1562</v>
      </c>
      <c r="N292" t="s">
        <v>1563</v>
      </c>
      <c r="O292" t="s">
        <v>4539</v>
      </c>
      <c r="P292">
        <v>317</v>
      </c>
      <c r="Q292">
        <v>360</v>
      </c>
      <c r="R292" t="s">
        <v>4698</v>
      </c>
      <c r="S292" t="s">
        <v>4706</v>
      </c>
      <c r="T292">
        <v>303.08980000000003</v>
      </c>
      <c r="U292">
        <v>1</v>
      </c>
      <c r="V292">
        <v>352</v>
      </c>
      <c r="W292">
        <v>0</v>
      </c>
      <c r="X292" t="s">
        <v>4677</v>
      </c>
      <c r="Y292" t="s">
        <v>4699</v>
      </c>
      <c r="Z292" t="s">
        <v>1938</v>
      </c>
      <c r="AA292" t="s">
        <v>1891</v>
      </c>
      <c r="AB292" t="s">
        <v>6735</v>
      </c>
    </row>
    <row r="293" spans="1:28" x14ac:dyDescent="0.25">
      <c r="A293" t="s">
        <v>5246</v>
      </c>
      <c r="B293" s="2">
        <v>45251</v>
      </c>
      <c r="C293" t="s">
        <v>4216</v>
      </c>
      <c r="D293" t="s">
        <v>767</v>
      </c>
      <c r="E293">
        <v>28</v>
      </c>
      <c r="F293" t="s">
        <v>16</v>
      </c>
      <c r="G293" t="s">
        <v>768</v>
      </c>
      <c r="H293" t="s">
        <v>95</v>
      </c>
      <c r="I293" t="s">
        <v>13</v>
      </c>
      <c r="J293" t="s">
        <v>28</v>
      </c>
      <c r="K293" t="s">
        <v>4655</v>
      </c>
      <c r="L293" t="s">
        <v>4656</v>
      </c>
      <c r="M293" t="s">
        <v>1562</v>
      </c>
      <c r="N293" t="s">
        <v>1691</v>
      </c>
      <c r="O293" t="s">
        <v>1858</v>
      </c>
      <c r="P293">
        <v>438</v>
      </c>
      <c r="Q293">
        <v>496</v>
      </c>
      <c r="R293" t="s">
        <v>4684</v>
      </c>
      <c r="S293" t="s">
        <v>1959</v>
      </c>
      <c r="T293">
        <v>929.02080000000001</v>
      </c>
      <c r="U293">
        <v>2</v>
      </c>
      <c r="V293">
        <v>534</v>
      </c>
      <c r="W293">
        <v>0.22</v>
      </c>
      <c r="X293" t="s">
        <v>4679</v>
      </c>
      <c r="Y293" t="s">
        <v>1949</v>
      </c>
      <c r="Z293" t="s">
        <v>1916</v>
      </c>
      <c r="AA293" t="s">
        <v>1907</v>
      </c>
      <c r="AB293" t="s">
        <v>6734</v>
      </c>
    </row>
    <row r="294" spans="1:28" x14ac:dyDescent="0.25">
      <c r="A294" t="s">
        <v>5245</v>
      </c>
      <c r="B294" s="2">
        <v>45890</v>
      </c>
      <c r="C294" t="s">
        <v>4027</v>
      </c>
      <c r="D294" t="s">
        <v>207</v>
      </c>
      <c r="E294">
        <v>37</v>
      </c>
      <c r="F294" t="s">
        <v>16</v>
      </c>
      <c r="G294" t="s">
        <v>208</v>
      </c>
      <c r="H294" t="s">
        <v>160</v>
      </c>
      <c r="I294" t="s">
        <v>13</v>
      </c>
      <c r="J294" t="s">
        <v>50</v>
      </c>
      <c r="K294" t="s">
        <v>4629</v>
      </c>
      <c r="L294" t="s">
        <v>4630</v>
      </c>
      <c r="M294" t="s">
        <v>1562</v>
      </c>
      <c r="N294" t="s">
        <v>1691</v>
      </c>
      <c r="O294" t="s">
        <v>4631</v>
      </c>
      <c r="P294">
        <v>158</v>
      </c>
      <c r="Q294">
        <v>82</v>
      </c>
      <c r="R294" t="s">
        <v>4681</v>
      </c>
      <c r="S294" t="s">
        <v>1959</v>
      </c>
      <c r="T294">
        <v>1106.3052</v>
      </c>
      <c r="U294">
        <v>2</v>
      </c>
      <c r="V294">
        <v>709</v>
      </c>
      <c r="W294">
        <v>0.06</v>
      </c>
      <c r="X294" t="s">
        <v>4679</v>
      </c>
      <c r="Y294" t="s">
        <v>1949</v>
      </c>
      <c r="Z294" t="s">
        <v>1906</v>
      </c>
      <c r="AA294" t="s">
        <v>1907</v>
      </c>
      <c r="AB294" t="s">
        <v>6735</v>
      </c>
    </row>
    <row r="295" spans="1:28" x14ac:dyDescent="0.25">
      <c r="A295" t="s">
        <v>5232</v>
      </c>
      <c r="B295" s="2">
        <v>45856</v>
      </c>
      <c r="C295" t="s">
        <v>4209</v>
      </c>
      <c r="D295" t="s">
        <v>747</v>
      </c>
      <c r="E295">
        <v>52</v>
      </c>
      <c r="F295" t="s">
        <v>16</v>
      </c>
      <c r="G295" t="s">
        <v>399</v>
      </c>
      <c r="H295" t="s">
        <v>121</v>
      </c>
      <c r="I295" t="s">
        <v>13</v>
      </c>
      <c r="J295" t="s">
        <v>50</v>
      </c>
      <c r="K295" t="s">
        <v>4502</v>
      </c>
      <c r="L295" t="s">
        <v>4503</v>
      </c>
      <c r="M295" t="s">
        <v>1562</v>
      </c>
      <c r="N295" t="s">
        <v>1574</v>
      </c>
      <c r="O295" t="s">
        <v>1575</v>
      </c>
      <c r="P295">
        <v>306</v>
      </c>
      <c r="Q295">
        <v>487</v>
      </c>
      <c r="R295" t="s">
        <v>4685</v>
      </c>
      <c r="S295" t="s">
        <v>4706</v>
      </c>
      <c r="T295">
        <v>524.76480000000004</v>
      </c>
      <c r="U295">
        <v>1</v>
      </c>
      <c r="V295">
        <v>729</v>
      </c>
      <c r="W295">
        <v>0.21</v>
      </c>
      <c r="X295" t="s">
        <v>4687</v>
      </c>
      <c r="Y295" t="s">
        <v>1949</v>
      </c>
      <c r="Z295" t="s">
        <v>1920</v>
      </c>
      <c r="AA295" t="s">
        <v>1907</v>
      </c>
      <c r="AB295" t="s">
        <v>6735</v>
      </c>
    </row>
    <row r="296" spans="1:28" x14ac:dyDescent="0.25">
      <c r="A296" t="s">
        <v>5218</v>
      </c>
      <c r="B296" s="2">
        <v>45495</v>
      </c>
      <c r="C296" t="s">
        <v>4282</v>
      </c>
      <c r="D296" t="s">
        <v>954</v>
      </c>
      <c r="E296">
        <v>64</v>
      </c>
      <c r="F296" t="s">
        <v>10</v>
      </c>
      <c r="G296" t="s">
        <v>955</v>
      </c>
      <c r="H296" t="s">
        <v>439</v>
      </c>
      <c r="I296" t="s">
        <v>13</v>
      </c>
      <c r="J296" t="s">
        <v>19</v>
      </c>
      <c r="K296" t="s">
        <v>4498</v>
      </c>
      <c r="L296" t="s">
        <v>4499</v>
      </c>
      <c r="M296" t="s">
        <v>1562</v>
      </c>
      <c r="N296" t="s">
        <v>1567</v>
      </c>
      <c r="O296" t="s">
        <v>1568</v>
      </c>
      <c r="P296">
        <v>317</v>
      </c>
      <c r="Q296">
        <v>352</v>
      </c>
      <c r="R296" t="s">
        <v>4703</v>
      </c>
      <c r="S296" t="s">
        <v>1959</v>
      </c>
      <c r="T296">
        <v>449.65469999999999</v>
      </c>
      <c r="U296">
        <v>1</v>
      </c>
      <c r="V296">
        <v>505</v>
      </c>
      <c r="W296">
        <v>0.24</v>
      </c>
      <c r="X296" t="s">
        <v>4674</v>
      </c>
      <c r="Y296" t="s">
        <v>1949</v>
      </c>
      <c r="Z296" t="s">
        <v>1950</v>
      </c>
      <c r="AA296" t="s">
        <v>1907</v>
      </c>
      <c r="AB296" t="s">
        <v>6735</v>
      </c>
    </row>
    <row r="297" spans="1:28" x14ac:dyDescent="0.25">
      <c r="A297" t="s">
        <v>5214</v>
      </c>
      <c r="B297" s="2">
        <v>45656</v>
      </c>
      <c r="C297" t="s">
        <v>4357</v>
      </c>
      <c r="D297" t="s">
        <v>1164</v>
      </c>
      <c r="E297">
        <v>34</v>
      </c>
      <c r="F297" t="s">
        <v>16</v>
      </c>
      <c r="G297" t="s">
        <v>1165</v>
      </c>
      <c r="H297" t="s">
        <v>61</v>
      </c>
      <c r="I297" t="s">
        <v>13</v>
      </c>
      <c r="J297" t="s">
        <v>19</v>
      </c>
      <c r="K297" t="s">
        <v>4504</v>
      </c>
      <c r="L297" t="s">
        <v>4505</v>
      </c>
      <c r="M297" t="s">
        <v>1562</v>
      </c>
      <c r="N297" t="s">
        <v>1578</v>
      </c>
      <c r="O297" t="s">
        <v>4506</v>
      </c>
      <c r="P297">
        <v>261</v>
      </c>
      <c r="Q297">
        <v>59</v>
      </c>
      <c r="R297" t="s">
        <v>4688</v>
      </c>
      <c r="S297" t="s">
        <v>4706</v>
      </c>
      <c r="T297">
        <v>139.86799999999999</v>
      </c>
      <c r="U297">
        <v>1</v>
      </c>
      <c r="V297">
        <v>192</v>
      </c>
      <c r="W297">
        <v>0.09</v>
      </c>
      <c r="X297" t="s">
        <v>4679</v>
      </c>
      <c r="Y297" t="s">
        <v>1949</v>
      </c>
      <c r="Z297" t="s">
        <v>1923</v>
      </c>
      <c r="AA297" t="s">
        <v>1891</v>
      </c>
      <c r="AB297" t="s">
        <v>6735</v>
      </c>
    </row>
    <row r="298" spans="1:28" x14ac:dyDescent="0.25">
      <c r="A298" t="s">
        <v>5206</v>
      </c>
      <c r="B298" s="2">
        <v>45627</v>
      </c>
      <c r="C298" t="s">
        <v>4437</v>
      </c>
      <c r="D298" t="s">
        <v>1390</v>
      </c>
      <c r="E298">
        <v>41</v>
      </c>
      <c r="F298" t="s">
        <v>16</v>
      </c>
      <c r="G298" t="s">
        <v>1391</v>
      </c>
      <c r="H298" t="s">
        <v>291</v>
      </c>
      <c r="I298" t="s">
        <v>13</v>
      </c>
      <c r="J298" t="s">
        <v>19</v>
      </c>
      <c r="K298" t="s">
        <v>4498</v>
      </c>
      <c r="L298" t="s">
        <v>4499</v>
      </c>
      <c r="M298" t="s">
        <v>1562</v>
      </c>
      <c r="N298" t="s">
        <v>1567</v>
      </c>
      <c r="O298" t="s">
        <v>1568</v>
      </c>
      <c r="P298">
        <v>317</v>
      </c>
      <c r="Q298">
        <v>352</v>
      </c>
      <c r="R298" t="s">
        <v>4681</v>
      </c>
      <c r="S298" t="s">
        <v>4709</v>
      </c>
      <c r="T298">
        <v>341.31200000000001</v>
      </c>
      <c r="U298">
        <v>4</v>
      </c>
      <c r="V298">
        <v>107</v>
      </c>
      <c r="W298">
        <v>0.15</v>
      </c>
      <c r="X298" t="s">
        <v>4679</v>
      </c>
      <c r="Y298" t="s">
        <v>1949</v>
      </c>
      <c r="Z298" t="s">
        <v>1906</v>
      </c>
      <c r="AA298" t="s">
        <v>1907</v>
      </c>
      <c r="AB298" t="s">
        <v>6735</v>
      </c>
    </row>
    <row r="299" spans="1:28" x14ac:dyDescent="0.25">
      <c r="A299" t="s">
        <v>5001</v>
      </c>
      <c r="B299" s="2">
        <v>45556</v>
      </c>
      <c r="C299" t="s">
        <v>4190</v>
      </c>
      <c r="D299" t="s">
        <v>696</v>
      </c>
      <c r="E299">
        <v>20</v>
      </c>
      <c r="F299" t="s">
        <v>16</v>
      </c>
      <c r="G299" t="s">
        <v>697</v>
      </c>
      <c r="H299" t="s">
        <v>95</v>
      </c>
      <c r="I299" t="s">
        <v>13</v>
      </c>
      <c r="J299" t="s">
        <v>33</v>
      </c>
      <c r="K299" t="s">
        <v>4643</v>
      </c>
      <c r="L299" t="s">
        <v>4644</v>
      </c>
      <c r="M299" t="s">
        <v>1562</v>
      </c>
      <c r="N299" t="s">
        <v>1578</v>
      </c>
      <c r="O299" t="s">
        <v>1840</v>
      </c>
      <c r="P299">
        <v>120</v>
      </c>
      <c r="Q299">
        <v>210</v>
      </c>
      <c r="R299" t="s">
        <v>4701</v>
      </c>
      <c r="S299" t="s">
        <v>4709</v>
      </c>
      <c r="T299">
        <v>1879.05</v>
      </c>
      <c r="U299">
        <v>4</v>
      </c>
      <c r="V299">
        <v>626</v>
      </c>
      <c r="W299">
        <v>0.18</v>
      </c>
      <c r="X299" t="s">
        <v>4677</v>
      </c>
      <c r="Y299" t="s">
        <v>1943</v>
      </c>
      <c r="Z299" t="s">
        <v>1944</v>
      </c>
      <c r="AA299" t="s">
        <v>1891</v>
      </c>
      <c r="AB299" t="s">
        <v>6734</v>
      </c>
    </row>
    <row r="300" spans="1:28" x14ac:dyDescent="0.25">
      <c r="A300" t="s">
        <v>5204</v>
      </c>
      <c r="B300" s="2">
        <v>45280</v>
      </c>
      <c r="C300" t="s">
        <v>4124</v>
      </c>
      <c r="D300" t="s">
        <v>501</v>
      </c>
      <c r="E300">
        <v>32</v>
      </c>
      <c r="F300" t="s">
        <v>16</v>
      </c>
      <c r="G300" t="s">
        <v>502</v>
      </c>
      <c r="H300" t="s">
        <v>321</v>
      </c>
      <c r="I300" t="s">
        <v>13</v>
      </c>
      <c r="J300" t="s">
        <v>50</v>
      </c>
      <c r="K300" t="s">
        <v>4541</v>
      </c>
      <c r="L300" t="s">
        <v>4542</v>
      </c>
      <c r="M300" t="s">
        <v>1562</v>
      </c>
      <c r="N300" t="s">
        <v>1578</v>
      </c>
      <c r="O300" t="s">
        <v>4543</v>
      </c>
      <c r="P300">
        <v>174</v>
      </c>
      <c r="Q300">
        <v>268</v>
      </c>
      <c r="R300" t="s">
        <v>4693</v>
      </c>
      <c r="S300" t="s">
        <v>4709</v>
      </c>
      <c r="T300">
        <v>933.61599999999999</v>
      </c>
      <c r="U300">
        <v>2</v>
      </c>
      <c r="V300">
        <v>584</v>
      </c>
      <c r="W300">
        <v>0.22</v>
      </c>
      <c r="X300" t="s">
        <v>4677</v>
      </c>
      <c r="Y300" t="s">
        <v>4694</v>
      </c>
      <c r="Z300" t="s">
        <v>1931</v>
      </c>
      <c r="AA300" t="s">
        <v>1907</v>
      </c>
      <c r="AB300" t="s">
        <v>6735</v>
      </c>
    </row>
    <row r="301" spans="1:28" x14ac:dyDescent="0.25">
      <c r="A301" t="s">
        <v>5200</v>
      </c>
      <c r="B301" s="2">
        <v>45501</v>
      </c>
      <c r="C301" t="s">
        <v>4221</v>
      </c>
      <c r="D301" t="s">
        <v>782</v>
      </c>
      <c r="E301">
        <v>59</v>
      </c>
      <c r="F301" t="s">
        <v>16</v>
      </c>
      <c r="G301" t="s">
        <v>783</v>
      </c>
      <c r="H301" t="s">
        <v>160</v>
      </c>
      <c r="I301" t="s">
        <v>13</v>
      </c>
      <c r="J301" t="s">
        <v>19</v>
      </c>
      <c r="K301" t="s">
        <v>4530</v>
      </c>
      <c r="L301" t="s">
        <v>4531</v>
      </c>
      <c r="M301" t="s">
        <v>1562</v>
      </c>
      <c r="N301" t="s">
        <v>1574</v>
      </c>
      <c r="O301" t="s">
        <v>1630</v>
      </c>
      <c r="P301">
        <v>317</v>
      </c>
      <c r="Q301">
        <v>343</v>
      </c>
      <c r="R301" t="s">
        <v>4673</v>
      </c>
      <c r="S301" t="s">
        <v>4709</v>
      </c>
      <c r="T301">
        <v>797.93790000000001</v>
      </c>
      <c r="U301">
        <v>1</v>
      </c>
      <c r="V301">
        <v>917</v>
      </c>
      <c r="W301">
        <v>0.27</v>
      </c>
      <c r="X301" t="s">
        <v>4674</v>
      </c>
      <c r="Y301" t="s">
        <v>1888</v>
      </c>
      <c r="Z301" t="s">
        <v>1890</v>
      </c>
      <c r="AA301" t="s">
        <v>1891</v>
      </c>
      <c r="AB301" t="s">
        <v>6735</v>
      </c>
    </row>
    <row r="302" spans="1:28" x14ac:dyDescent="0.25">
      <c r="A302" t="s">
        <v>5195</v>
      </c>
      <c r="B302" s="2">
        <v>45644</v>
      </c>
      <c r="C302" t="s">
        <v>4258</v>
      </c>
      <c r="D302" t="s">
        <v>887</v>
      </c>
      <c r="E302">
        <v>22</v>
      </c>
      <c r="F302" t="s">
        <v>10</v>
      </c>
      <c r="G302" t="s">
        <v>888</v>
      </c>
      <c r="H302" t="s">
        <v>596</v>
      </c>
      <c r="I302" t="s">
        <v>13</v>
      </c>
      <c r="J302" t="s">
        <v>50</v>
      </c>
      <c r="K302" t="s">
        <v>4558</v>
      </c>
      <c r="L302" t="s">
        <v>4559</v>
      </c>
      <c r="M302" t="s">
        <v>1562</v>
      </c>
      <c r="N302" t="s">
        <v>1563</v>
      </c>
      <c r="O302" t="s">
        <v>1688</v>
      </c>
      <c r="P302">
        <v>223</v>
      </c>
      <c r="Q302">
        <v>154</v>
      </c>
      <c r="R302" t="s">
        <v>4683</v>
      </c>
      <c r="S302" t="s">
        <v>1959</v>
      </c>
      <c r="T302">
        <v>1429.2719999999999</v>
      </c>
      <c r="U302">
        <v>2</v>
      </c>
      <c r="V302">
        <v>993</v>
      </c>
      <c r="W302">
        <v>0.16</v>
      </c>
      <c r="X302" t="s">
        <v>4674</v>
      </c>
      <c r="Y302" t="s">
        <v>1949</v>
      </c>
      <c r="Z302" t="s">
        <v>1913</v>
      </c>
      <c r="AA302" t="s">
        <v>1907</v>
      </c>
      <c r="AB302" t="s">
        <v>6734</v>
      </c>
    </row>
    <row r="303" spans="1:28" x14ac:dyDescent="0.25">
      <c r="A303" t="s">
        <v>5191</v>
      </c>
      <c r="B303" s="2">
        <v>45919</v>
      </c>
      <c r="C303" t="s">
        <v>4021</v>
      </c>
      <c r="D303" t="s">
        <v>186</v>
      </c>
      <c r="E303">
        <v>54</v>
      </c>
      <c r="F303" t="s">
        <v>16</v>
      </c>
      <c r="G303" t="s">
        <v>187</v>
      </c>
      <c r="H303" t="s">
        <v>188</v>
      </c>
      <c r="I303" t="s">
        <v>13</v>
      </c>
      <c r="J303" t="s">
        <v>33</v>
      </c>
      <c r="K303" t="s">
        <v>4502</v>
      </c>
      <c r="L303" t="s">
        <v>4503</v>
      </c>
      <c r="M303" t="s">
        <v>1562</v>
      </c>
      <c r="N303" t="s">
        <v>1574</v>
      </c>
      <c r="O303" t="s">
        <v>1575</v>
      </c>
      <c r="P303">
        <v>306</v>
      </c>
      <c r="Q303">
        <v>487</v>
      </c>
      <c r="R303" t="s">
        <v>4678</v>
      </c>
      <c r="S303" t="s">
        <v>1959</v>
      </c>
      <c r="T303">
        <v>678.94</v>
      </c>
      <c r="U303">
        <v>2</v>
      </c>
      <c r="V303">
        <v>409</v>
      </c>
      <c r="W303">
        <v>0.03</v>
      </c>
      <c r="X303" t="s">
        <v>4679</v>
      </c>
      <c r="Y303" t="s">
        <v>1949</v>
      </c>
      <c r="Z303" t="s">
        <v>1899</v>
      </c>
      <c r="AA303" t="s">
        <v>1900</v>
      </c>
      <c r="AB303" t="s">
        <v>6735</v>
      </c>
    </row>
    <row r="304" spans="1:28" x14ac:dyDescent="0.25">
      <c r="A304" t="s">
        <v>5183</v>
      </c>
      <c r="B304" s="2">
        <v>45700</v>
      </c>
      <c r="C304" t="s">
        <v>4461</v>
      </c>
      <c r="D304" t="s">
        <v>1459</v>
      </c>
      <c r="E304">
        <v>19</v>
      </c>
      <c r="F304" t="s">
        <v>10</v>
      </c>
      <c r="G304" t="s">
        <v>1460</v>
      </c>
      <c r="H304" t="s">
        <v>121</v>
      </c>
      <c r="I304" t="s">
        <v>13</v>
      </c>
      <c r="J304" t="s">
        <v>50</v>
      </c>
      <c r="K304" t="s">
        <v>4576</v>
      </c>
      <c r="L304" t="s">
        <v>4577</v>
      </c>
      <c r="M304" t="s">
        <v>1562</v>
      </c>
      <c r="N304" t="s">
        <v>1567</v>
      </c>
      <c r="O304" t="s">
        <v>4578</v>
      </c>
      <c r="P304">
        <v>167</v>
      </c>
      <c r="Q304">
        <v>296</v>
      </c>
      <c r="R304" t="s">
        <v>4701</v>
      </c>
      <c r="S304" t="s">
        <v>1959</v>
      </c>
      <c r="T304">
        <v>645.08079999999995</v>
      </c>
      <c r="U304">
        <v>1</v>
      </c>
      <c r="V304">
        <v>709</v>
      </c>
      <c r="W304">
        <v>0.24</v>
      </c>
      <c r="X304" t="s">
        <v>4677</v>
      </c>
      <c r="Y304" t="s">
        <v>1943</v>
      </c>
      <c r="Z304" t="s">
        <v>1944</v>
      </c>
      <c r="AA304" t="s">
        <v>1891</v>
      </c>
      <c r="AB304" t="s">
        <v>6734</v>
      </c>
    </row>
    <row r="305" spans="1:28" x14ac:dyDescent="0.25">
      <c r="A305" t="s">
        <v>5182</v>
      </c>
      <c r="B305" s="2">
        <v>45364</v>
      </c>
      <c r="C305" t="s">
        <v>4094</v>
      </c>
      <c r="D305" t="s">
        <v>416</v>
      </c>
      <c r="E305">
        <v>36</v>
      </c>
      <c r="F305" t="s">
        <v>10</v>
      </c>
      <c r="G305" t="s">
        <v>417</v>
      </c>
      <c r="H305" t="s">
        <v>73</v>
      </c>
      <c r="I305" t="s">
        <v>13</v>
      </c>
      <c r="J305" t="s">
        <v>19</v>
      </c>
      <c r="K305" t="s">
        <v>4655</v>
      </c>
      <c r="L305" t="s">
        <v>4656</v>
      </c>
      <c r="M305" t="s">
        <v>1562</v>
      </c>
      <c r="N305" t="s">
        <v>1691</v>
      </c>
      <c r="O305" t="s">
        <v>1858</v>
      </c>
      <c r="P305">
        <v>438</v>
      </c>
      <c r="Q305">
        <v>496</v>
      </c>
      <c r="R305" t="s">
        <v>4682</v>
      </c>
      <c r="S305" t="s">
        <v>4709</v>
      </c>
      <c r="T305">
        <v>2859.9407999999999</v>
      </c>
      <c r="U305">
        <v>4</v>
      </c>
      <c r="V305">
        <v>941</v>
      </c>
      <c r="W305">
        <v>0.19</v>
      </c>
      <c r="X305" t="s">
        <v>4677</v>
      </c>
      <c r="Y305" t="s">
        <v>1949</v>
      </c>
      <c r="Z305" t="s">
        <v>1910</v>
      </c>
      <c r="AA305" t="s">
        <v>1900</v>
      </c>
      <c r="AB305" t="s">
        <v>6735</v>
      </c>
    </row>
    <row r="306" spans="1:28" x14ac:dyDescent="0.25">
      <c r="A306" t="s">
        <v>5008</v>
      </c>
      <c r="B306" s="2">
        <v>45624</v>
      </c>
      <c r="C306" t="s">
        <v>4460</v>
      </c>
      <c r="D306" t="s">
        <v>1456</v>
      </c>
      <c r="E306">
        <v>45</v>
      </c>
      <c r="F306" t="s">
        <v>10</v>
      </c>
      <c r="G306" t="s">
        <v>1457</v>
      </c>
      <c r="H306" t="s">
        <v>175</v>
      </c>
      <c r="I306" t="s">
        <v>13</v>
      </c>
      <c r="J306" t="s">
        <v>28</v>
      </c>
      <c r="K306" t="s">
        <v>4629</v>
      </c>
      <c r="L306" t="s">
        <v>4630</v>
      </c>
      <c r="M306" t="s">
        <v>1562</v>
      </c>
      <c r="N306" t="s">
        <v>1691</v>
      </c>
      <c r="O306" t="s">
        <v>4631</v>
      </c>
      <c r="P306">
        <v>158</v>
      </c>
      <c r="Q306">
        <v>82</v>
      </c>
      <c r="R306" t="s">
        <v>4682</v>
      </c>
      <c r="S306" t="s">
        <v>4706</v>
      </c>
      <c r="T306">
        <v>1384.2239999999999</v>
      </c>
      <c r="U306">
        <v>2</v>
      </c>
      <c r="V306">
        <v>865</v>
      </c>
      <c r="W306">
        <v>0.19</v>
      </c>
      <c r="X306" t="s">
        <v>4677</v>
      </c>
      <c r="Y306" t="s">
        <v>1949</v>
      </c>
      <c r="Z306" t="s">
        <v>1910</v>
      </c>
      <c r="AA306" t="s">
        <v>1900</v>
      </c>
      <c r="AB306" t="s">
        <v>6735</v>
      </c>
    </row>
    <row r="307" spans="1:28" x14ac:dyDescent="0.25">
      <c r="A307" t="s">
        <v>5180</v>
      </c>
      <c r="B307" s="2">
        <v>45875</v>
      </c>
      <c r="C307" t="s">
        <v>4179</v>
      </c>
      <c r="D307" t="s">
        <v>663</v>
      </c>
      <c r="E307">
        <v>30</v>
      </c>
      <c r="F307" t="s">
        <v>10</v>
      </c>
      <c r="G307" t="s">
        <v>664</v>
      </c>
      <c r="H307" t="s">
        <v>439</v>
      </c>
      <c r="I307" t="s">
        <v>13</v>
      </c>
      <c r="J307" t="s">
        <v>19</v>
      </c>
      <c r="K307" t="s">
        <v>4600</v>
      </c>
      <c r="L307" t="s">
        <v>1757</v>
      </c>
      <c r="M307" t="s">
        <v>1562</v>
      </c>
      <c r="N307" t="s">
        <v>1578</v>
      </c>
      <c r="O307" t="s">
        <v>1758</v>
      </c>
      <c r="P307">
        <v>114</v>
      </c>
      <c r="Q307">
        <v>485</v>
      </c>
      <c r="R307" t="s">
        <v>4700</v>
      </c>
      <c r="S307" t="s">
        <v>4709</v>
      </c>
      <c r="T307">
        <v>1579.3443</v>
      </c>
      <c r="U307">
        <v>3</v>
      </c>
      <c r="V307">
        <v>666</v>
      </c>
      <c r="W307">
        <v>0.21</v>
      </c>
      <c r="X307" t="s">
        <v>4687</v>
      </c>
      <c r="Y307" t="s">
        <v>1940</v>
      </c>
      <c r="Z307" t="s">
        <v>1941</v>
      </c>
      <c r="AA307" t="s">
        <v>1891</v>
      </c>
      <c r="AB307" t="s">
        <v>6735</v>
      </c>
    </row>
    <row r="308" spans="1:28" x14ac:dyDescent="0.25">
      <c r="A308" t="s">
        <v>5178</v>
      </c>
      <c r="B308" s="2">
        <v>45591</v>
      </c>
      <c r="C308" t="s">
        <v>4176</v>
      </c>
      <c r="D308" t="s">
        <v>655</v>
      </c>
      <c r="E308">
        <v>45</v>
      </c>
      <c r="F308" t="s">
        <v>16</v>
      </c>
      <c r="G308" t="s">
        <v>211</v>
      </c>
      <c r="H308" t="s">
        <v>205</v>
      </c>
      <c r="I308" t="s">
        <v>13</v>
      </c>
      <c r="J308" t="s">
        <v>19</v>
      </c>
      <c r="K308" t="s">
        <v>4560</v>
      </c>
      <c r="L308" t="s">
        <v>4561</v>
      </c>
      <c r="M308" t="s">
        <v>1562</v>
      </c>
      <c r="N308" t="s">
        <v>1691</v>
      </c>
      <c r="O308" t="s">
        <v>1692</v>
      </c>
      <c r="P308">
        <v>353</v>
      </c>
      <c r="Q308">
        <v>214</v>
      </c>
      <c r="R308" t="s">
        <v>4673</v>
      </c>
      <c r="S308" t="s">
        <v>1959</v>
      </c>
      <c r="T308">
        <v>1223.0694000000001</v>
      </c>
      <c r="U308">
        <v>3</v>
      </c>
      <c r="V308">
        <v>416</v>
      </c>
      <c r="W308">
        <v>0.22</v>
      </c>
      <c r="X308" t="s">
        <v>4674</v>
      </c>
      <c r="Y308" t="s">
        <v>1888</v>
      </c>
      <c r="Z308" t="s">
        <v>1890</v>
      </c>
      <c r="AA308" t="s">
        <v>1891</v>
      </c>
      <c r="AB308" t="s">
        <v>6735</v>
      </c>
    </row>
    <row r="309" spans="1:28" x14ac:dyDescent="0.25">
      <c r="A309" t="s">
        <v>5177</v>
      </c>
      <c r="B309" s="2">
        <v>45688</v>
      </c>
      <c r="C309" t="s">
        <v>4389</v>
      </c>
      <c r="D309" t="s">
        <v>1256</v>
      </c>
      <c r="E309">
        <v>27</v>
      </c>
      <c r="F309" t="s">
        <v>10</v>
      </c>
      <c r="G309" t="s">
        <v>1257</v>
      </c>
      <c r="H309" t="s">
        <v>439</v>
      </c>
      <c r="I309" t="s">
        <v>13</v>
      </c>
      <c r="J309" t="s">
        <v>28</v>
      </c>
      <c r="K309" t="s">
        <v>4560</v>
      </c>
      <c r="L309" t="s">
        <v>4561</v>
      </c>
      <c r="M309" t="s">
        <v>1562</v>
      </c>
      <c r="N309" t="s">
        <v>1691</v>
      </c>
      <c r="O309" t="s">
        <v>1692</v>
      </c>
      <c r="P309">
        <v>353</v>
      </c>
      <c r="Q309">
        <v>214</v>
      </c>
      <c r="R309" t="s">
        <v>4695</v>
      </c>
      <c r="S309" t="s">
        <v>4706</v>
      </c>
      <c r="T309">
        <v>426.036</v>
      </c>
      <c r="U309">
        <v>1</v>
      </c>
      <c r="V309">
        <v>546</v>
      </c>
      <c r="W309">
        <v>0.2</v>
      </c>
      <c r="X309" t="s">
        <v>4674</v>
      </c>
      <c r="Y309" t="s">
        <v>4696</v>
      </c>
      <c r="Z309" t="s">
        <v>133</v>
      </c>
      <c r="AA309" t="s">
        <v>1891</v>
      </c>
      <c r="AB309" t="s">
        <v>6734</v>
      </c>
    </row>
    <row r="310" spans="1:28" x14ac:dyDescent="0.25">
      <c r="A310" t="s">
        <v>5171</v>
      </c>
      <c r="B310" s="2">
        <v>45711</v>
      </c>
      <c r="C310" t="s">
        <v>4395</v>
      </c>
      <c r="D310" t="s">
        <v>1273</v>
      </c>
      <c r="E310">
        <v>18</v>
      </c>
      <c r="F310" t="s">
        <v>16</v>
      </c>
      <c r="G310" t="s">
        <v>1274</v>
      </c>
      <c r="H310" t="s">
        <v>332</v>
      </c>
      <c r="I310" t="s">
        <v>13</v>
      </c>
      <c r="J310" t="s">
        <v>50</v>
      </c>
      <c r="K310" t="s">
        <v>4576</v>
      </c>
      <c r="L310" t="s">
        <v>4577</v>
      </c>
      <c r="M310" t="s">
        <v>1562</v>
      </c>
      <c r="N310" t="s">
        <v>1567</v>
      </c>
      <c r="O310" t="s">
        <v>4578</v>
      </c>
      <c r="P310">
        <v>167</v>
      </c>
      <c r="Q310">
        <v>296</v>
      </c>
      <c r="R310" t="s">
        <v>4688</v>
      </c>
      <c r="S310" t="s">
        <v>1959</v>
      </c>
      <c r="T310">
        <v>79.638499999999993</v>
      </c>
      <c r="U310">
        <v>1</v>
      </c>
      <c r="V310">
        <v>84</v>
      </c>
      <c r="W310">
        <v>0.28000000000000003</v>
      </c>
      <c r="X310" t="s">
        <v>4679</v>
      </c>
      <c r="Y310" t="s">
        <v>1949</v>
      </c>
      <c r="Z310" t="s">
        <v>1923</v>
      </c>
      <c r="AA310" t="s">
        <v>1891</v>
      </c>
      <c r="AB310" t="s">
        <v>6736</v>
      </c>
    </row>
    <row r="311" spans="1:28" x14ac:dyDescent="0.25">
      <c r="A311" t="s">
        <v>5170</v>
      </c>
      <c r="B311" s="2">
        <v>45938</v>
      </c>
      <c r="C311" t="s">
        <v>4284</v>
      </c>
      <c r="D311" t="s">
        <v>960</v>
      </c>
      <c r="E311">
        <v>29</v>
      </c>
      <c r="F311" t="s">
        <v>10</v>
      </c>
      <c r="G311" t="s">
        <v>961</v>
      </c>
      <c r="H311" t="s">
        <v>37</v>
      </c>
      <c r="I311" t="s">
        <v>13</v>
      </c>
      <c r="J311" t="s">
        <v>33</v>
      </c>
      <c r="K311" t="s">
        <v>4558</v>
      </c>
      <c r="L311" t="s">
        <v>4559</v>
      </c>
      <c r="M311" t="s">
        <v>1562</v>
      </c>
      <c r="N311" t="s">
        <v>1563</v>
      </c>
      <c r="O311" t="s">
        <v>1688</v>
      </c>
      <c r="P311">
        <v>223</v>
      </c>
      <c r="Q311">
        <v>154</v>
      </c>
      <c r="R311" t="s">
        <v>4697</v>
      </c>
      <c r="S311" t="s">
        <v>4706</v>
      </c>
      <c r="T311">
        <v>612.59760000000006</v>
      </c>
      <c r="U311">
        <v>1</v>
      </c>
      <c r="V311">
        <v>851</v>
      </c>
      <c r="W311">
        <v>0.17</v>
      </c>
      <c r="X311" t="s">
        <v>4679</v>
      </c>
      <c r="Y311" t="s">
        <v>1935</v>
      </c>
      <c r="Z311" t="s">
        <v>211</v>
      </c>
      <c r="AA311" t="s">
        <v>1900</v>
      </c>
      <c r="AB311" t="s">
        <v>6734</v>
      </c>
    </row>
    <row r="312" spans="1:28" x14ac:dyDescent="0.25">
      <c r="A312" t="s">
        <v>5167</v>
      </c>
      <c r="B312" s="2">
        <v>45270</v>
      </c>
      <c r="C312" t="s">
        <v>4106</v>
      </c>
      <c r="D312" t="s">
        <v>450</v>
      </c>
      <c r="E312">
        <v>43</v>
      </c>
      <c r="F312" t="s">
        <v>16</v>
      </c>
      <c r="G312" t="s">
        <v>451</v>
      </c>
      <c r="H312" t="s">
        <v>41</v>
      </c>
      <c r="I312" t="s">
        <v>13</v>
      </c>
      <c r="J312" t="s">
        <v>33</v>
      </c>
      <c r="K312" t="s">
        <v>4655</v>
      </c>
      <c r="L312" t="s">
        <v>4656</v>
      </c>
      <c r="M312" t="s">
        <v>1562</v>
      </c>
      <c r="N312" t="s">
        <v>1691</v>
      </c>
      <c r="O312" t="s">
        <v>1858</v>
      </c>
      <c r="P312">
        <v>438</v>
      </c>
      <c r="Q312">
        <v>496</v>
      </c>
      <c r="R312" t="s">
        <v>4692</v>
      </c>
      <c r="S312" t="s">
        <v>1959</v>
      </c>
      <c r="T312">
        <v>615.47839999999997</v>
      </c>
      <c r="U312">
        <v>4</v>
      </c>
      <c r="V312">
        <v>202</v>
      </c>
      <c r="W312">
        <v>0.2</v>
      </c>
      <c r="X312" t="s">
        <v>4679</v>
      </c>
      <c r="Y312" t="s">
        <v>1928</v>
      </c>
      <c r="Z312" t="s">
        <v>399</v>
      </c>
      <c r="AA312" t="s">
        <v>1907</v>
      </c>
      <c r="AB312" t="s">
        <v>6735</v>
      </c>
    </row>
    <row r="313" spans="1:28" x14ac:dyDescent="0.25">
      <c r="A313" t="s">
        <v>5158</v>
      </c>
      <c r="B313" s="2">
        <v>45460</v>
      </c>
      <c r="C313" t="s">
        <v>4394</v>
      </c>
      <c r="D313" t="s">
        <v>1270</v>
      </c>
      <c r="E313">
        <v>22</v>
      </c>
      <c r="F313" t="s">
        <v>16</v>
      </c>
      <c r="G313" t="s">
        <v>1271</v>
      </c>
      <c r="H313" t="s">
        <v>295</v>
      </c>
      <c r="I313" t="s">
        <v>13</v>
      </c>
      <c r="J313" t="s">
        <v>33</v>
      </c>
      <c r="K313" t="s">
        <v>4537</v>
      </c>
      <c r="L313" t="s">
        <v>4538</v>
      </c>
      <c r="M313" t="s">
        <v>1562</v>
      </c>
      <c r="N313" t="s">
        <v>1563</v>
      </c>
      <c r="O313" t="s">
        <v>4539</v>
      </c>
      <c r="P313">
        <v>317</v>
      </c>
      <c r="Q313">
        <v>360</v>
      </c>
      <c r="R313" t="s">
        <v>4700</v>
      </c>
      <c r="S313" t="s">
        <v>4706</v>
      </c>
      <c r="T313">
        <v>773.60919999999999</v>
      </c>
      <c r="U313">
        <v>2</v>
      </c>
      <c r="V313">
        <v>425</v>
      </c>
      <c r="W313">
        <v>0.11</v>
      </c>
      <c r="X313" t="s">
        <v>4687</v>
      </c>
      <c r="Y313" t="s">
        <v>1940</v>
      </c>
      <c r="Z313" t="s">
        <v>1941</v>
      </c>
      <c r="AA313" t="s">
        <v>1891</v>
      </c>
      <c r="AB313" t="s">
        <v>6734</v>
      </c>
    </row>
    <row r="314" spans="1:28" x14ac:dyDescent="0.25">
      <c r="A314" t="s">
        <v>5146</v>
      </c>
      <c r="B314" s="2">
        <v>45736</v>
      </c>
      <c r="C314" t="s">
        <v>3977</v>
      </c>
      <c r="D314" t="s">
        <v>43</v>
      </c>
      <c r="E314">
        <v>29</v>
      </c>
      <c r="F314" t="s">
        <v>16</v>
      </c>
      <c r="G314" t="s">
        <v>44</v>
      </c>
      <c r="H314" t="s">
        <v>45</v>
      </c>
      <c r="I314" t="s">
        <v>13</v>
      </c>
      <c r="J314" t="s">
        <v>28</v>
      </c>
      <c r="K314" t="s">
        <v>4643</v>
      </c>
      <c r="L314" t="s">
        <v>4644</v>
      </c>
      <c r="M314" t="s">
        <v>1562</v>
      </c>
      <c r="N314" t="s">
        <v>1578</v>
      </c>
      <c r="O314" t="s">
        <v>1840</v>
      </c>
      <c r="P314">
        <v>120</v>
      </c>
      <c r="Q314">
        <v>210</v>
      </c>
      <c r="R314" t="s">
        <v>4673</v>
      </c>
      <c r="S314" t="s">
        <v>1959</v>
      </c>
      <c r="T314">
        <v>439.27420000000001</v>
      </c>
      <c r="U314">
        <v>2</v>
      </c>
      <c r="V314">
        <v>226</v>
      </c>
      <c r="W314">
        <v>0.27</v>
      </c>
      <c r="X314" t="s">
        <v>4674</v>
      </c>
      <c r="Y314" t="s">
        <v>1888</v>
      </c>
      <c r="Z314" t="s">
        <v>1890</v>
      </c>
      <c r="AA314" t="s">
        <v>1891</v>
      </c>
      <c r="AB314" t="s">
        <v>6734</v>
      </c>
    </row>
    <row r="315" spans="1:28" x14ac:dyDescent="0.25">
      <c r="A315" t="s">
        <v>5144</v>
      </c>
      <c r="B315" s="2">
        <v>45811</v>
      </c>
      <c r="C315" t="s">
        <v>4137</v>
      </c>
      <c r="D315" t="s">
        <v>540</v>
      </c>
      <c r="E315">
        <v>46</v>
      </c>
      <c r="F315" t="s">
        <v>16</v>
      </c>
      <c r="G315" t="s">
        <v>541</v>
      </c>
      <c r="H315" t="s">
        <v>91</v>
      </c>
      <c r="I315" t="s">
        <v>13</v>
      </c>
      <c r="J315" t="s">
        <v>50</v>
      </c>
      <c r="K315" t="s">
        <v>4621</v>
      </c>
      <c r="L315" t="s">
        <v>4622</v>
      </c>
      <c r="M315" t="s">
        <v>1562</v>
      </c>
      <c r="N315" t="s">
        <v>1574</v>
      </c>
      <c r="O315" t="s">
        <v>1792</v>
      </c>
      <c r="P315">
        <v>218</v>
      </c>
      <c r="Q315">
        <v>224</v>
      </c>
      <c r="R315" t="s">
        <v>4697</v>
      </c>
      <c r="S315" t="s">
        <v>4706</v>
      </c>
      <c r="T315">
        <v>874.91959999999995</v>
      </c>
      <c r="U315">
        <v>2</v>
      </c>
      <c r="V315">
        <v>527</v>
      </c>
      <c r="W315">
        <v>0.12</v>
      </c>
      <c r="X315" t="s">
        <v>4679</v>
      </c>
      <c r="Y315" t="s">
        <v>1935</v>
      </c>
      <c r="Z315" t="s">
        <v>211</v>
      </c>
      <c r="AA315" t="s">
        <v>1900</v>
      </c>
      <c r="AB315" t="s">
        <v>6735</v>
      </c>
    </row>
    <row r="316" spans="1:28" x14ac:dyDescent="0.25">
      <c r="A316" t="s">
        <v>5142</v>
      </c>
      <c r="B316" s="2">
        <v>45555</v>
      </c>
      <c r="C316" t="s">
        <v>4027</v>
      </c>
      <c r="D316" t="s">
        <v>207</v>
      </c>
      <c r="E316">
        <v>37</v>
      </c>
      <c r="F316" t="s">
        <v>16</v>
      </c>
      <c r="G316" t="s">
        <v>208</v>
      </c>
      <c r="H316" t="s">
        <v>160</v>
      </c>
      <c r="I316" t="s">
        <v>13</v>
      </c>
      <c r="J316" t="s">
        <v>50</v>
      </c>
      <c r="K316" t="s">
        <v>4560</v>
      </c>
      <c r="L316" t="s">
        <v>4561</v>
      </c>
      <c r="M316" t="s">
        <v>1562</v>
      </c>
      <c r="N316" t="s">
        <v>1691</v>
      </c>
      <c r="O316" t="s">
        <v>1692</v>
      </c>
      <c r="P316">
        <v>353</v>
      </c>
      <c r="Q316">
        <v>214</v>
      </c>
      <c r="R316" t="s">
        <v>4693</v>
      </c>
      <c r="S316" t="s">
        <v>4709</v>
      </c>
      <c r="T316">
        <v>2721.1183999999998</v>
      </c>
      <c r="U316">
        <v>4</v>
      </c>
      <c r="V316">
        <v>748</v>
      </c>
      <c r="W316">
        <v>0.16</v>
      </c>
      <c r="X316" t="s">
        <v>4677</v>
      </c>
      <c r="Y316" t="s">
        <v>4694</v>
      </c>
      <c r="Z316" t="s">
        <v>1931</v>
      </c>
      <c r="AA316" t="s">
        <v>1907</v>
      </c>
      <c r="AB316" t="s">
        <v>6735</v>
      </c>
    </row>
    <row r="317" spans="1:28" x14ac:dyDescent="0.25">
      <c r="A317" t="s">
        <v>5141</v>
      </c>
      <c r="B317" s="2">
        <v>45889</v>
      </c>
      <c r="C317" t="s">
        <v>4271</v>
      </c>
      <c r="D317" t="s">
        <v>926</v>
      </c>
      <c r="E317">
        <v>58</v>
      </c>
      <c r="F317" t="s">
        <v>10</v>
      </c>
      <c r="G317" t="s">
        <v>927</v>
      </c>
      <c r="H317" t="s">
        <v>171</v>
      </c>
      <c r="I317" t="s">
        <v>13</v>
      </c>
      <c r="J317" t="s">
        <v>50</v>
      </c>
      <c r="K317" t="s">
        <v>4500</v>
      </c>
      <c r="L317" t="s">
        <v>4501</v>
      </c>
      <c r="M317" t="s">
        <v>1562</v>
      </c>
      <c r="N317" t="s">
        <v>1567</v>
      </c>
      <c r="O317" t="s">
        <v>1571</v>
      </c>
      <c r="P317">
        <v>365</v>
      </c>
      <c r="Q317">
        <v>452</v>
      </c>
      <c r="R317" t="s">
        <v>4688</v>
      </c>
      <c r="S317" t="s">
        <v>4709</v>
      </c>
      <c r="T317">
        <v>2548.5264000000002</v>
      </c>
      <c r="U317">
        <v>4</v>
      </c>
      <c r="V317">
        <v>758</v>
      </c>
      <c r="W317">
        <v>0.26</v>
      </c>
      <c r="X317" t="s">
        <v>4679</v>
      </c>
      <c r="Y317" t="s">
        <v>1949</v>
      </c>
      <c r="Z317" t="s">
        <v>1923</v>
      </c>
      <c r="AA317" t="s">
        <v>1891</v>
      </c>
      <c r="AB317" t="s">
        <v>6735</v>
      </c>
    </row>
    <row r="318" spans="1:28" x14ac:dyDescent="0.25">
      <c r="A318" t="s">
        <v>5140</v>
      </c>
      <c r="B318" s="2">
        <v>45266</v>
      </c>
      <c r="C318" t="s">
        <v>4126</v>
      </c>
      <c r="D318" t="s">
        <v>507</v>
      </c>
      <c r="E318">
        <v>42</v>
      </c>
      <c r="F318" t="s">
        <v>16</v>
      </c>
      <c r="G318" t="s">
        <v>508</v>
      </c>
      <c r="H318" t="s">
        <v>328</v>
      </c>
      <c r="I318" t="s">
        <v>13</v>
      </c>
      <c r="J318" t="s">
        <v>28</v>
      </c>
      <c r="K318" t="s">
        <v>4504</v>
      </c>
      <c r="L318" t="s">
        <v>4505</v>
      </c>
      <c r="M318" t="s">
        <v>1562</v>
      </c>
      <c r="N318" t="s">
        <v>1578</v>
      </c>
      <c r="O318" t="s">
        <v>4506</v>
      </c>
      <c r="P318">
        <v>261</v>
      </c>
      <c r="Q318">
        <v>59</v>
      </c>
      <c r="R318" t="s">
        <v>4682</v>
      </c>
      <c r="S318" t="s">
        <v>1959</v>
      </c>
      <c r="T318">
        <v>1309.4226000000001</v>
      </c>
      <c r="U318">
        <v>3</v>
      </c>
      <c r="V318">
        <v>590</v>
      </c>
      <c r="W318">
        <v>0</v>
      </c>
      <c r="X318" t="s">
        <v>4677</v>
      </c>
      <c r="Y318" t="s">
        <v>1949</v>
      </c>
      <c r="Z318" t="s">
        <v>1910</v>
      </c>
      <c r="AA318" t="s">
        <v>1900</v>
      </c>
      <c r="AB318" t="s">
        <v>6735</v>
      </c>
    </row>
    <row r="319" spans="1:28" x14ac:dyDescent="0.25">
      <c r="A319" t="s">
        <v>5129</v>
      </c>
      <c r="B319" s="2">
        <v>45580</v>
      </c>
      <c r="C319" t="s">
        <v>4123</v>
      </c>
      <c r="D319" t="s">
        <v>498</v>
      </c>
      <c r="E319">
        <v>46</v>
      </c>
      <c r="F319" t="s">
        <v>10</v>
      </c>
      <c r="G319" t="s">
        <v>499</v>
      </c>
      <c r="H319" t="s">
        <v>258</v>
      </c>
      <c r="I319" t="s">
        <v>13</v>
      </c>
      <c r="J319" t="s">
        <v>19</v>
      </c>
      <c r="K319" t="s">
        <v>4621</v>
      </c>
      <c r="L319" t="s">
        <v>4622</v>
      </c>
      <c r="M319" t="s">
        <v>1562</v>
      </c>
      <c r="N319" t="s">
        <v>1574</v>
      </c>
      <c r="O319" t="s">
        <v>1792</v>
      </c>
      <c r="P319">
        <v>218</v>
      </c>
      <c r="Q319">
        <v>224</v>
      </c>
      <c r="R319" t="s">
        <v>4682</v>
      </c>
      <c r="S319" t="s">
        <v>4706</v>
      </c>
      <c r="T319">
        <v>570.87099999999998</v>
      </c>
      <c r="U319">
        <v>1</v>
      </c>
      <c r="V319">
        <v>816</v>
      </c>
      <c r="W319">
        <v>0.15</v>
      </c>
      <c r="X319" t="s">
        <v>4677</v>
      </c>
      <c r="Y319" t="s">
        <v>1949</v>
      </c>
      <c r="Z319" t="s">
        <v>1910</v>
      </c>
      <c r="AA319" t="s">
        <v>1900</v>
      </c>
      <c r="AB319" t="s">
        <v>6735</v>
      </c>
    </row>
    <row r="320" spans="1:28" x14ac:dyDescent="0.25">
      <c r="A320" t="s">
        <v>5127</v>
      </c>
      <c r="B320" s="2">
        <v>45909</v>
      </c>
      <c r="C320" t="s">
        <v>4013</v>
      </c>
      <c r="D320" t="s">
        <v>165</v>
      </c>
      <c r="E320">
        <v>21</v>
      </c>
      <c r="F320" t="s">
        <v>10</v>
      </c>
      <c r="G320" t="s">
        <v>166</v>
      </c>
      <c r="H320" t="s">
        <v>167</v>
      </c>
      <c r="I320" t="s">
        <v>13</v>
      </c>
      <c r="J320" t="s">
        <v>19</v>
      </c>
      <c r="K320" t="s">
        <v>4643</v>
      </c>
      <c r="L320" t="s">
        <v>4644</v>
      </c>
      <c r="M320" t="s">
        <v>1562</v>
      </c>
      <c r="N320" t="s">
        <v>1578</v>
      </c>
      <c r="O320" t="s">
        <v>1840</v>
      </c>
      <c r="P320">
        <v>120</v>
      </c>
      <c r="Q320">
        <v>210</v>
      </c>
      <c r="R320" t="s">
        <v>4683</v>
      </c>
      <c r="S320" t="s">
        <v>4706</v>
      </c>
      <c r="T320">
        <v>1176.2550000000001</v>
      </c>
      <c r="U320">
        <v>3</v>
      </c>
      <c r="V320">
        <v>523</v>
      </c>
      <c r="W320">
        <v>0.01</v>
      </c>
      <c r="X320" t="s">
        <v>4674</v>
      </c>
      <c r="Y320" t="s">
        <v>1949</v>
      </c>
      <c r="Z320" t="s">
        <v>1913</v>
      </c>
      <c r="AA320" t="s">
        <v>1907</v>
      </c>
      <c r="AB320" t="s">
        <v>6734</v>
      </c>
    </row>
    <row r="321" spans="1:28" x14ac:dyDescent="0.25">
      <c r="A321" t="s">
        <v>5125</v>
      </c>
      <c r="B321" s="2">
        <v>45824</v>
      </c>
      <c r="C321" t="s">
        <v>4407</v>
      </c>
      <c r="D321" t="s">
        <v>1308</v>
      </c>
      <c r="E321">
        <v>64</v>
      </c>
      <c r="F321" t="s">
        <v>16</v>
      </c>
      <c r="G321" t="s">
        <v>1309</v>
      </c>
      <c r="H321" t="s">
        <v>12</v>
      </c>
      <c r="I321" t="s">
        <v>13</v>
      </c>
      <c r="J321" t="s">
        <v>28</v>
      </c>
      <c r="K321" t="s">
        <v>4655</v>
      </c>
      <c r="L321" t="s">
        <v>4656</v>
      </c>
      <c r="M321" t="s">
        <v>1562</v>
      </c>
      <c r="N321" t="s">
        <v>1691</v>
      </c>
      <c r="O321" t="s">
        <v>1858</v>
      </c>
      <c r="P321">
        <v>438</v>
      </c>
      <c r="Q321">
        <v>496</v>
      </c>
      <c r="R321" t="s">
        <v>4703</v>
      </c>
      <c r="S321" t="s">
        <v>4706</v>
      </c>
      <c r="T321">
        <v>1298.3026</v>
      </c>
      <c r="U321">
        <v>2</v>
      </c>
      <c r="V321">
        <v>782</v>
      </c>
      <c r="W321">
        <v>0.02</v>
      </c>
      <c r="X321" t="s">
        <v>4674</v>
      </c>
      <c r="Y321" t="s">
        <v>1949</v>
      </c>
      <c r="Z321" t="s">
        <v>1950</v>
      </c>
      <c r="AA321" t="s">
        <v>1907</v>
      </c>
      <c r="AB321" t="s">
        <v>6735</v>
      </c>
    </row>
    <row r="322" spans="1:28" x14ac:dyDescent="0.25">
      <c r="A322" t="s">
        <v>5024</v>
      </c>
      <c r="B322" s="2">
        <v>45663</v>
      </c>
      <c r="C322" t="s">
        <v>4064</v>
      </c>
      <c r="D322" t="s">
        <v>323</v>
      </c>
      <c r="E322">
        <v>58</v>
      </c>
      <c r="F322" t="s">
        <v>10</v>
      </c>
      <c r="G322" t="s">
        <v>324</v>
      </c>
      <c r="H322" t="s">
        <v>295</v>
      </c>
      <c r="I322" t="s">
        <v>13</v>
      </c>
      <c r="J322" t="s">
        <v>33</v>
      </c>
      <c r="K322" t="s">
        <v>4498</v>
      </c>
      <c r="L322" t="s">
        <v>4499</v>
      </c>
      <c r="M322" t="s">
        <v>1562</v>
      </c>
      <c r="N322" t="s">
        <v>1567</v>
      </c>
      <c r="O322" t="s">
        <v>1568</v>
      </c>
      <c r="P322">
        <v>317</v>
      </c>
      <c r="Q322">
        <v>352</v>
      </c>
      <c r="R322" t="s">
        <v>4681</v>
      </c>
      <c r="S322" t="s">
        <v>1959</v>
      </c>
      <c r="T322">
        <v>199.56780000000001</v>
      </c>
      <c r="U322">
        <v>2</v>
      </c>
      <c r="V322">
        <v>123</v>
      </c>
      <c r="W322">
        <v>0.28000000000000003</v>
      </c>
      <c r="X322" t="s">
        <v>4679</v>
      </c>
      <c r="Y322" t="s">
        <v>1949</v>
      </c>
      <c r="Z322" t="s">
        <v>1906</v>
      </c>
      <c r="AA322" t="s">
        <v>1907</v>
      </c>
      <c r="AB322" t="s">
        <v>6735</v>
      </c>
    </row>
    <row r="323" spans="1:28" x14ac:dyDescent="0.25">
      <c r="A323" t="s">
        <v>5123</v>
      </c>
      <c r="B323" s="2">
        <v>45331</v>
      </c>
      <c r="C323" t="s">
        <v>4372</v>
      </c>
      <c r="D323" t="s">
        <v>1209</v>
      </c>
      <c r="E323">
        <v>27</v>
      </c>
      <c r="F323" t="s">
        <v>16</v>
      </c>
      <c r="G323" t="s">
        <v>1210</v>
      </c>
      <c r="H323" t="s">
        <v>321</v>
      </c>
      <c r="I323" t="s">
        <v>13</v>
      </c>
      <c r="J323" t="s">
        <v>33</v>
      </c>
      <c r="K323" t="s">
        <v>4600</v>
      </c>
      <c r="L323" t="s">
        <v>1757</v>
      </c>
      <c r="M323" t="s">
        <v>1562</v>
      </c>
      <c r="N323" t="s">
        <v>1578</v>
      </c>
      <c r="O323" t="s">
        <v>1758</v>
      </c>
      <c r="P323">
        <v>114</v>
      </c>
      <c r="Q323">
        <v>485</v>
      </c>
      <c r="R323" t="s">
        <v>4690</v>
      </c>
      <c r="S323" t="s">
        <v>4706</v>
      </c>
      <c r="T323">
        <v>829.9606</v>
      </c>
      <c r="U323">
        <v>2</v>
      </c>
      <c r="V323">
        <v>466</v>
      </c>
      <c r="W323">
        <v>0.21</v>
      </c>
      <c r="X323" t="s">
        <v>4674</v>
      </c>
      <c r="Y323" t="s">
        <v>4676</v>
      </c>
      <c r="Z323" t="s">
        <v>1926</v>
      </c>
      <c r="AA323" t="s">
        <v>1907</v>
      </c>
      <c r="AB323" t="s">
        <v>6734</v>
      </c>
    </row>
    <row r="324" spans="1:28" x14ac:dyDescent="0.25">
      <c r="A324" t="s">
        <v>5111</v>
      </c>
      <c r="B324" s="2">
        <v>45628</v>
      </c>
      <c r="C324" t="s">
        <v>4468</v>
      </c>
      <c r="D324" t="s">
        <v>1479</v>
      </c>
      <c r="E324">
        <v>33</v>
      </c>
      <c r="F324" t="s">
        <v>16</v>
      </c>
      <c r="G324" t="s">
        <v>1480</v>
      </c>
      <c r="H324" t="s">
        <v>99</v>
      </c>
      <c r="I324" t="s">
        <v>13</v>
      </c>
      <c r="J324" t="s">
        <v>50</v>
      </c>
      <c r="K324" t="s">
        <v>4629</v>
      </c>
      <c r="L324" t="s">
        <v>4630</v>
      </c>
      <c r="M324" t="s">
        <v>1562</v>
      </c>
      <c r="N324" t="s">
        <v>1691</v>
      </c>
      <c r="O324" t="s">
        <v>4631</v>
      </c>
      <c r="P324">
        <v>158</v>
      </c>
      <c r="Q324">
        <v>82</v>
      </c>
      <c r="R324" t="s">
        <v>4700</v>
      </c>
      <c r="S324" t="s">
        <v>4709</v>
      </c>
      <c r="T324">
        <v>558.86249999999995</v>
      </c>
      <c r="U324">
        <v>1</v>
      </c>
      <c r="V324">
        <v>745</v>
      </c>
      <c r="W324">
        <v>0.25</v>
      </c>
      <c r="X324" t="s">
        <v>4687</v>
      </c>
      <c r="Y324" t="s">
        <v>1940</v>
      </c>
      <c r="Z324" t="s">
        <v>1941</v>
      </c>
      <c r="AA324" t="s">
        <v>1891</v>
      </c>
      <c r="AB324" t="s">
        <v>6735</v>
      </c>
    </row>
    <row r="325" spans="1:28" x14ac:dyDescent="0.25">
      <c r="A325" t="s">
        <v>5027</v>
      </c>
      <c r="B325" s="2">
        <v>45380</v>
      </c>
      <c r="C325" t="s">
        <v>4281</v>
      </c>
      <c r="D325" t="s">
        <v>951</v>
      </c>
      <c r="E325">
        <v>47</v>
      </c>
      <c r="F325" t="s">
        <v>16</v>
      </c>
      <c r="G325" t="s">
        <v>952</v>
      </c>
      <c r="H325" t="s">
        <v>117</v>
      </c>
      <c r="I325" t="s">
        <v>13</v>
      </c>
      <c r="J325" t="s">
        <v>33</v>
      </c>
      <c r="K325" t="s">
        <v>4621</v>
      </c>
      <c r="L325" t="s">
        <v>4622</v>
      </c>
      <c r="M325" t="s">
        <v>1562</v>
      </c>
      <c r="N325" t="s">
        <v>1574</v>
      </c>
      <c r="O325" t="s">
        <v>1792</v>
      </c>
      <c r="P325">
        <v>218</v>
      </c>
      <c r="Q325">
        <v>224</v>
      </c>
      <c r="R325" t="s">
        <v>4678</v>
      </c>
      <c r="S325" t="s">
        <v>1959</v>
      </c>
      <c r="T325">
        <v>547.17700000000002</v>
      </c>
      <c r="U325">
        <v>1</v>
      </c>
      <c r="V325">
        <v>564</v>
      </c>
      <c r="W325">
        <v>0.14000000000000001</v>
      </c>
      <c r="X325" t="s">
        <v>4679</v>
      </c>
      <c r="Y325" t="s">
        <v>1949</v>
      </c>
      <c r="Z325" t="s">
        <v>1899</v>
      </c>
      <c r="AA325" t="s">
        <v>1900</v>
      </c>
      <c r="AB325" t="s">
        <v>6735</v>
      </c>
    </row>
    <row r="326" spans="1:28" x14ac:dyDescent="0.25">
      <c r="A326" t="s">
        <v>5102</v>
      </c>
      <c r="B326" s="2">
        <v>45407</v>
      </c>
      <c r="C326" t="s">
        <v>3985</v>
      </c>
      <c r="D326" t="s">
        <v>75</v>
      </c>
      <c r="E326">
        <v>49</v>
      </c>
      <c r="F326" t="s">
        <v>16</v>
      </c>
      <c r="G326" t="s">
        <v>76</v>
      </c>
      <c r="H326" t="s">
        <v>77</v>
      </c>
      <c r="I326" t="s">
        <v>13</v>
      </c>
      <c r="J326" t="s">
        <v>19</v>
      </c>
      <c r="K326" t="s">
        <v>4530</v>
      </c>
      <c r="L326" t="s">
        <v>4531</v>
      </c>
      <c r="M326" t="s">
        <v>1562</v>
      </c>
      <c r="N326" t="s">
        <v>1574</v>
      </c>
      <c r="O326" t="s">
        <v>1630</v>
      </c>
      <c r="P326">
        <v>317</v>
      </c>
      <c r="Q326">
        <v>343</v>
      </c>
      <c r="R326" t="s">
        <v>4697</v>
      </c>
      <c r="S326" t="s">
        <v>4706</v>
      </c>
      <c r="T326">
        <v>2676.6990000000001</v>
      </c>
      <c r="U326">
        <v>3</v>
      </c>
      <c r="V326">
        <v>991</v>
      </c>
      <c r="W326">
        <v>0.12</v>
      </c>
      <c r="X326" t="s">
        <v>4679</v>
      </c>
      <c r="Y326" t="s">
        <v>1935</v>
      </c>
      <c r="Z326" t="s">
        <v>211</v>
      </c>
      <c r="AA326" t="s">
        <v>1900</v>
      </c>
      <c r="AB326" t="s">
        <v>6735</v>
      </c>
    </row>
    <row r="327" spans="1:28" x14ac:dyDescent="0.25">
      <c r="A327" t="s">
        <v>5095</v>
      </c>
      <c r="B327" s="2">
        <v>45233</v>
      </c>
      <c r="C327" t="s">
        <v>4333</v>
      </c>
      <c r="D327" t="s">
        <v>4334</v>
      </c>
      <c r="E327">
        <v>39</v>
      </c>
      <c r="F327" t="s">
        <v>16</v>
      </c>
      <c r="G327" t="s">
        <v>1102</v>
      </c>
      <c r="H327" t="s">
        <v>171</v>
      </c>
      <c r="I327" t="s">
        <v>13</v>
      </c>
      <c r="J327" t="s">
        <v>50</v>
      </c>
      <c r="K327" t="s">
        <v>4560</v>
      </c>
      <c r="L327" t="s">
        <v>4561</v>
      </c>
      <c r="M327" t="s">
        <v>1562</v>
      </c>
      <c r="N327" t="s">
        <v>1691</v>
      </c>
      <c r="O327" t="s">
        <v>1692</v>
      </c>
      <c r="P327">
        <v>353</v>
      </c>
      <c r="Q327">
        <v>214</v>
      </c>
      <c r="R327" t="s">
        <v>4684</v>
      </c>
      <c r="S327" t="s">
        <v>4706</v>
      </c>
      <c r="T327">
        <v>1793.2632000000001</v>
      </c>
      <c r="U327">
        <v>4</v>
      </c>
      <c r="V327">
        <v>482</v>
      </c>
      <c r="W327">
        <v>0.1</v>
      </c>
      <c r="X327" t="s">
        <v>4679</v>
      </c>
      <c r="Y327" t="s">
        <v>1949</v>
      </c>
      <c r="Z327" t="s">
        <v>1916</v>
      </c>
      <c r="AA327" t="s">
        <v>1907</v>
      </c>
      <c r="AB327" t="s">
        <v>6735</v>
      </c>
    </row>
    <row r="328" spans="1:28" x14ac:dyDescent="0.25">
      <c r="A328" t="s">
        <v>5092</v>
      </c>
      <c r="B328" s="2">
        <v>45433</v>
      </c>
      <c r="C328" t="s">
        <v>4410</v>
      </c>
      <c r="D328" t="s">
        <v>4411</v>
      </c>
      <c r="E328">
        <v>60</v>
      </c>
      <c r="F328" t="s">
        <v>10</v>
      </c>
      <c r="G328" t="s">
        <v>1318</v>
      </c>
      <c r="H328" t="s">
        <v>12</v>
      </c>
      <c r="I328" t="s">
        <v>13</v>
      </c>
      <c r="J328" t="s">
        <v>28</v>
      </c>
      <c r="K328" t="s">
        <v>4621</v>
      </c>
      <c r="L328" t="s">
        <v>4622</v>
      </c>
      <c r="M328" t="s">
        <v>1562</v>
      </c>
      <c r="N328" t="s">
        <v>1574</v>
      </c>
      <c r="O328" t="s">
        <v>1792</v>
      </c>
      <c r="P328">
        <v>218</v>
      </c>
      <c r="Q328">
        <v>224</v>
      </c>
      <c r="R328" t="s">
        <v>4700</v>
      </c>
      <c r="S328" t="s">
        <v>4706</v>
      </c>
      <c r="T328">
        <v>2389.1322</v>
      </c>
      <c r="U328">
        <v>3</v>
      </c>
      <c r="V328">
        <v>847</v>
      </c>
      <c r="W328">
        <v>0.15</v>
      </c>
      <c r="X328" t="s">
        <v>4687</v>
      </c>
      <c r="Y328" t="s">
        <v>1940</v>
      </c>
      <c r="Z328" t="s">
        <v>1941</v>
      </c>
      <c r="AA328" t="s">
        <v>1891</v>
      </c>
      <c r="AB328" t="s">
        <v>6735</v>
      </c>
    </row>
    <row r="329" spans="1:28" x14ac:dyDescent="0.25">
      <c r="A329" t="s">
        <v>5031</v>
      </c>
      <c r="B329" s="2">
        <v>45764</v>
      </c>
      <c r="C329" t="s">
        <v>3983</v>
      </c>
      <c r="D329" t="s">
        <v>67</v>
      </c>
      <c r="E329">
        <v>32</v>
      </c>
      <c r="F329" t="s">
        <v>16</v>
      </c>
      <c r="G329" t="s">
        <v>68</v>
      </c>
      <c r="H329" t="s">
        <v>69</v>
      </c>
      <c r="I329" t="s">
        <v>13</v>
      </c>
      <c r="J329" t="s">
        <v>33</v>
      </c>
      <c r="K329" t="s">
        <v>4560</v>
      </c>
      <c r="L329" t="s">
        <v>4561</v>
      </c>
      <c r="M329" t="s">
        <v>1562</v>
      </c>
      <c r="N329" t="s">
        <v>1691</v>
      </c>
      <c r="O329" t="s">
        <v>1692</v>
      </c>
      <c r="P329">
        <v>353</v>
      </c>
      <c r="Q329">
        <v>214</v>
      </c>
      <c r="R329" t="s">
        <v>4680</v>
      </c>
      <c r="S329" t="s">
        <v>1959</v>
      </c>
      <c r="T329">
        <v>1018.3302</v>
      </c>
      <c r="U329">
        <v>3</v>
      </c>
      <c r="V329">
        <v>361</v>
      </c>
      <c r="W329">
        <v>0.05</v>
      </c>
      <c r="X329" t="s">
        <v>4677</v>
      </c>
      <c r="Y329" t="s">
        <v>1949</v>
      </c>
      <c r="Z329" t="s">
        <v>1903</v>
      </c>
      <c r="AA329" t="s">
        <v>1900</v>
      </c>
      <c r="AB329" t="s">
        <v>6735</v>
      </c>
    </row>
    <row r="330" spans="1:28" x14ac:dyDescent="0.25">
      <c r="A330" t="s">
        <v>5086</v>
      </c>
      <c r="B330" s="2">
        <v>45275</v>
      </c>
      <c r="C330" t="s">
        <v>4072</v>
      </c>
      <c r="D330" t="s">
        <v>349</v>
      </c>
      <c r="E330">
        <v>30</v>
      </c>
      <c r="F330" t="s">
        <v>16</v>
      </c>
      <c r="G330" t="s">
        <v>350</v>
      </c>
      <c r="H330" t="s">
        <v>332</v>
      </c>
      <c r="I330" t="s">
        <v>13</v>
      </c>
      <c r="J330" t="s">
        <v>19</v>
      </c>
      <c r="K330" t="s">
        <v>4502</v>
      </c>
      <c r="L330" t="s">
        <v>4503</v>
      </c>
      <c r="M330" t="s">
        <v>1562</v>
      </c>
      <c r="N330" t="s">
        <v>1574</v>
      </c>
      <c r="O330" t="s">
        <v>1575</v>
      </c>
      <c r="P330">
        <v>306</v>
      </c>
      <c r="Q330">
        <v>487</v>
      </c>
      <c r="R330" t="s">
        <v>4703</v>
      </c>
      <c r="S330" t="s">
        <v>1959</v>
      </c>
      <c r="T330">
        <v>2051.2539999999999</v>
      </c>
      <c r="U330">
        <v>4</v>
      </c>
      <c r="V330">
        <v>603</v>
      </c>
      <c r="W330">
        <v>0.06</v>
      </c>
      <c r="X330" t="s">
        <v>4674</v>
      </c>
      <c r="Y330" t="s">
        <v>1949</v>
      </c>
      <c r="Z330" t="s">
        <v>1950</v>
      </c>
      <c r="AA330" t="s">
        <v>1907</v>
      </c>
      <c r="AB330" t="s">
        <v>6735</v>
      </c>
    </row>
    <row r="331" spans="1:28" x14ac:dyDescent="0.25">
      <c r="A331" t="s">
        <v>5072</v>
      </c>
      <c r="B331" s="2">
        <v>45469</v>
      </c>
      <c r="C331" t="s">
        <v>4359</v>
      </c>
      <c r="D331" t="s">
        <v>1170</v>
      </c>
      <c r="E331">
        <v>45</v>
      </c>
      <c r="F331" t="s">
        <v>10</v>
      </c>
      <c r="G331" t="s">
        <v>1171</v>
      </c>
      <c r="H331" t="s">
        <v>258</v>
      </c>
      <c r="I331" t="s">
        <v>13</v>
      </c>
      <c r="J331" t="s">
        <v>33</v>
      </c>
      <c r="K331" t="s">
        <v>4560</v>
      </c>
      <c r="L331" t="s">
        <v>4561</v>
      </c>
      <c r="M331" t="s">
        <v>1562</v>
      </c>
      <c r="N331" t="s">
        <v>1691</v>
      </c>
      <c r="O331" t="s">
        <v>1692</v>
      </c>
      <c r="P331">
        <v>353</v>
      </c>
      <c r="Q331">
        <v>214</v>
      </c>
      <c r="R331" t="s">
        <v>4700</v>
      </c>
      <c r="S331" t="s">
        <v>4709</v>
      </c>
      <c r="T331">
        <v>610.11059999999998</v>
      </c>
      <c r="U331">
        <v>1</v>
      </c>
      <c r="V331">
        <v>629</v>
      </c>
      <c r="W331">
        <v>0.2</v>
      </c>
      <c r="X331" t="s">
        <v>4687</v>
      </c>
      <c r="Y331" t="s">
        <v>1940</v>
      </c>
      <c r="Z331" t="s">
        <v>1941</v>
      </c>
      <c r="AA331" t="s">
        <v>1891</v>
      </c>
      <c r="AB331" t="s">
        <v>6735</v>
      </c>
    </row>
    <row r="332" spans="1:28" x14ac:dyDescent="0.25">
      <c r="A332" t="s">
        <v>5069</v>
      </c>
      <c r="B332" s="2">
        <v>45712</v>
      </c>
      <c r="C332" t="s">
        <v>4320</v>
      </c>
      <c r="D332" t="s">
        <v>1062</v>
      </c>
      <c r="E332">
        <v>50</v>
      </c>
      <c r="F332" t="s">
        <v>16</v>
      </c>
      <c r="G332" t="s">
        <v>1063</v>
      </c>
      <c r="H332" t="s">
        <v>171</v>
      </c>
      <c r="I332" t="s">
        <v>13</v>
      </c>
      <c r="J332" t="s">
        <v>33</v>
      </c>
      <c r="K332" t="s">
        <v>4576</v>
      </c>
      <c r="L332" t="s">
        <v>4577</v>
      </c>
      <c r="M332" t="s">
        <v>1562</v>
      </c>
      <c r="N332" t="s">
        <v>1567</v>
      </c>
      <c r="O332" t="s">
        <v>4578</v>
      </c>
      <c r="P332">
        <v>167</v>
      </c>
      <c r="Q332">
        <v>296</v>
      </c>
      <c r="R332" t="s">
        <v>4678</v>
      </c>
      <c r="S332" t="s">
        <v>1959</v>
      </c>
      <c r="T332">
        <v>535.62400000000002</v>
      </c>
      <c r="U332">
        <v>1</v>
      </c>
      <c r="V332">
        <v>670</v>
      </c>
      <c r="W332">
        <v>0.3</v>
      </c>
      <c r="X332" t="s">
        <v>4679</v>
      </c>
      <c r="Y332" t="s">
        <v>1949</v>
      </c>
      <c r="Z332" t="s">
        <v>1899</v>
      </c>
      <c r="AA332" t="s">
        <v>1900</v>
      </c>
      <c r="AB332" t="s">
        <v>6735</v>
      </c>
    </row>
    <row r="333" spans="1:28" x14ac:dyDescent="0.25">
      <c r="A333" t="s">
        <v>5062</v>
      </c>
      <c r="B333" s="2">
        <v>45299</v>
      </c>
      <c r="C333" t="s">
        <v>4039</v>
      </c>
      <c r="D333" t="s">
        <v>246</v>
      </c>
      <c r="E333">
        <v>21</v>
      </c>
      <c r="F333" t="s">
        <v>16</v>
      </c>
      <c r="G333" t="s">
        <v>247</v>
      </c>
      <c r="H333" t="s">
        <v>188</v>
      </c>
      <c r="I333" t="s">
        <v>13</v>
      </c>
      <c r="J333" t="s">
        <v>33</v>
      </c>
      <c r="K333" t="s">
        <v>4530</v>
      </c>
      <c r="L333" t="s">
        <v>4531</v>
      </c>
      <c r="M333" t="s">
        <v>1562</v>
      </c>
      <c r="N333" t="s">
        <v>1574</v>
      </c>
      <c r="O333" t="s">
        <v>1630</v>
      </c>
      <c r="P333">
        <v>317</v>
      </c>
      <c r="Q333">
        <v>343</v>
      </c>
      <c r="R333" t="s">
        <v>4675</v>
      </c>
      <c r="S333" t="s">
        <v>4709</v>
      </c>
      <c r="T333">
        <v>615.32820000000004</v>
      </c>
      <c r="U333">
        <v>1</v>
      </c>
      <c r="V333">
        <v>691</v>
      </c>
      <c r="W333">
        <v>0.17</v>
      </c>
      <c r="X333" t="s">
        <v>4677</v>
      </c>
      <c r="Y333" t="s">
        <v>4676</v>
      </c>
      <c r="Z333" t="s">
        <v>1895</v>
      </c>
      <c r="AA333" t="s">
        <v>1891</v>
      </c>
      <c r="AB333" t="s">
        <v>6734</v>
      </c>
    </row>
    <row r="334" spans="1:28" x14ac:dyDescent="0.25">
      <c r="A334" t="s">
        <v>5059</v>
      </c>
      <c r="B334" s="2">
        <v>45501</v>
      </c>
      <c r="C334" t="s">
        <v>4080</v>
      </c>
      <c r="D334" t="s">
        <v>374</v>
      </c>
      <c r="E334">
        <v>64</v>
      </c>
      <c r="F334" t="s">
        <v>10</v>
      </c>
      <c r="G334" t="s">
        <v>375</v>
      </c>
      <c r="H334" t="s">
        <v>84</v>
      </c>
      <c r="I334" t="s">
        <v>13</v>
      </c>
      <c r="J334" t="s">
        <v>33</v>
      </c>
      <c r="K334" t="s">
        <v>4541</v>
      </c>
      <c r="L334" t="s">
        <v>4542</v>
      </c>
      <c r="M334" t="s">
        <v>1562</v>
      </c>
      <c r="N334" t="s">
        <v>1578</v>
      </c>
      <c r="O334" t="s">
        <v>4543</v>
      </c>
      <c r="P334">
        <v>174</v>
      </c>
      <c r="Q334">
        <v>268</v>
      </c>
      <c r="R334" t="s">
        <v>4693</v>
      </c>
      <c r="S334" t="s">
        <v>4706</v>
      </c>
      <c r="T334">
        <v>612.16679999999997</v>
      </c>
      <c r="U334">
        <v>4</v>
      </c>
      <c r="V334">
        <v>176</v>
      </c>
      <c r="W334">
        <v>0.26</v>
      </c>
      <c r="X334" t="s">
        <v>4677</v>
      </c>
      <c r="Y334" t="s">
        <v>4694</v>
      </c>
      <c r="Z334" t="s">
        <v>1931</v>
      </c>
      <c r="AA334" t="s">
        <v>1907</v>
      </c>
      <c r="AB334" t="s">
        <v>6735</v>
      </c>
    </row>
    <row r="335" spans="1:28" x14ac:dyDescent="0.25">
      <c r="A335" t="s">
        <v>5045</v>
      </c>
      <c r="B335" s="2">
        <v>45303</v>
      </c>
      <c r="C335" t="s">
        <v>4202</v>
      </c>
      <c r="D335" t="s">
        <v>730</v>
      </c>
      <c r="E335">
        <v>35</v>
      </c>
      <c r="F335" t="s">
        <v>10</v>
      </c>
      <c r="G335" t="s">
        <v>731</v>
      </c>
      <c r="H335" t="s">
        <v>237</v>
      </c>
      <c r="I335" t="s">
        <v>13</v>
      </c>
      <c r="J335" t="s">
        <v>19</v>
      </c>
      <c r="K335" t="s">
        <v>4576</v>
      </c>
      <c r="L335" t="s">
        <v>4577</v>
      </c>
      <c r="M335" t="s">
        <v>1562</v>
      </c>
      <c r="N335" t="s">
        <v>1567</v>
      </c>
      <c r="O335" t="s">
        <v>4578</v>
      </c>
      <c r="P335">
        <v>167</v>
      </c>
      <c r="Q335">
        <v>296</v>
      </c>
      <c r="R335" t="s">
        <v>4683</v>
      </c>
      <c r="S335" t="s">
        <v>4706</v>
      </c>
      <c r="T335">
        <v>1032.3599999999999</v>
      </c>
      <c r="U335">
        <v>4</v>
      </c>
      <c r="V335">
        <v>344</v>
      </c>
      <c r="W335">
        <v>0.08</v>
      </c>
      <c r="X335" t="s">
        <v>4674</v>
      </c>
      <c r="Y335" t="s">
        <v>1949</v>
      </c>
      <c r="Z335" t="s">
        <v>1913</v>
      </c>
      <c r="AA335" t="s">
        <v>1907</v>
      </c>
      <c r="AB335" t="s">
        <v>6735</v>
      </c>
    </row>
    <row r="336" spans="1:28" x14ac:dyDescent="0.25">
      <c r="A336" t="s">
        <v>5038</v>
      </c>
      <c r="B336" s="2">
        <v>45815</v>
      </c>
      <c r="C336" t="s">
        <v>4111</v>
      </c>
      <c r="D336" t="s">
        <v>463</v>
      </c>
      <c r="E336">
        <v>62</v>
      </c>
      <c r="F336" t="s">
        <v>16</v>
      </c>
      <c r="G336" t="s">
        <v>464</v>
      </c>
      <c r="H336" t="s">
        <v>254</v>
      </c>
      <c r="I336" t="s">
        <v>13</v>
      </c>
      <c r="J336" t="s">
        <v>28</v>
      </c>
      <c r="K336" t="s">
        <v>4558</v>
      </c>
      <c r="L336" t="s">
        <v>4559</v>
      </c>
      <c r="M336" t="s">
        <v>1562</v>
      </c>
      <c r="N336" t="s">
        <v>1563</v>
      </c>
      <c r="O336" t="s">
        <v>1688</v>
      </c>
      <c r="P336">
        <v>223</v>
      </c>
      <c r="Q336">
        <v>154</v>
      </c>
      <c r="R336" t="s">
        <v>4681</v>
      </c>
      <c r="S336" t="s">
        <v>1959</v>
      </c>
      <c r="T336">
        <v>1174.2947999999999</v>
      </c>
      <c r="U336">
        <v>3</v>
      </c>
      <c r="V336">
        <v>399</v>
      </c>
      <c r="W336">
        <v>0.17</v>
      </c>
      <c r="X336" t="s">
        <v>4679</v>
      </c>
      <c r="Y336" t="s">
        <v>1949</v>
      </c>
      <c r="Z336" t="s">
        <v>1906</v>
      </c>
      <c r="AA336" t="s">
        <v>1907</v>
      </c>
      <c r="AB336" t="s">
        <v>6735</v>
      </c>
    </row>
    <row r="337" spans="1:28" x14ac:dyDescent="0.25">
      <c r="A337" t="s">
        <v>5041</v>
      </c>
      <c r="B337" s="2">
        <v>45309</v>
      </c>
      <c r="C337" t="s">
        <v>4450</v>
      </c>
      <c r="D337" t="s">
        <v>1427</v>
      </c>
      <c r="E337">
        <v>62</v>
      </c>
      <c r="F337" t="s">
        <v>16</v>
      </c>
      <c r="G337" t="s">
        <v>1428</v>
      </c>
      <c r="H337" t="s">
        <v>54</v>
      </c>
      <c r="I337" t="s">
        <v>13</v>
      </c>
      <c r="J337" t="s">
        <v>33</v>
      </c>
      <c r="K337" t="s">
        <v>4498</v>
      </c>
      <c r="L337" t="s">
        <v>4499</v>
      </c>
      <c r="M337" t="s">
        <v>1562</v>
      </c>
      <c r="N337" t="s">
        <v>1567</v>
      </c>
      <c r="O337" t="s">
        <v>1568</v>
      </c>
      <c r="P337">
        <v>317</v>
      </c>
      <c r="Q337">
        <v>352</v>
      </c>
      <c r="R337" t="s">
        <v>4697</v>
      </c>
      <c r="S337" t="s">
        <v>4706</v>
      </c>
      <c r="T337">
        <v>2799.0720000000001</v>
      </c>
      <c r="U337">
        <v>4</v>
      </c>
      <c r="V337">
        <v>972</v>
      </c>
      <c r="W337">
        <v>0.15</v>
      </c>
      <c r="X337" t="s">
        <v>4679</v>
      </c>
      <c r="Y337" t="s">
        <v>1935</v>
      </c>
      <c r="Z337" t="s">
        <v>211</v>
      </c>
      <c r="AA337" t="s">
        <v>1900</v>
      </c>
      <c r="AB337" t="s">
        <v>6735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E5743-7A23-4D81-B171-E17C0638AA51}">
  <dimension ref="A2:Y197"/>
  <sheetViews>
    <sheetView topLeftCell="A169" workbookViewId="0">
      <selection activeCell="P185" sqref="P185"/>
    </sheetView>
  </sheetViews>
  <sheetFormatPr defaultRowHeight="15" x14ac:dyDescent="0.25"/>
  <cols>
    <col min="1" max="1" width="25" bestFit="1" customWidth="1"/>
    <col min="2" max="2" width="16.28515625" bestFit="1" customWidth="1"/>
    <col min="3" max="5" width="7.7109375" bestFit="1" customWidth="1"/>
    <col min="6" max="6" width="8.7109375" bestFit="1" customWidth="1"/>
    <col min="7" max="7" width="11.28515625" bestFit="1" customWidth="1"/>
    <col min="8" max="8" width="11.5703125" bestFit="1" customWidth="1"/>
    <col min="9" max="9" width="9.42578125" bestFit="1" customWidth="1"/>
    <col min="10" max="10" width="7.140625" bestFit="1" customWidth="1"/>
    <col min="11" max="11" width="8" bestFit="1" customWidth="1"/>
    <col min="12" max="12" width="7.7109375" bestFit="1" customWidth="1"/>
    <col min="13" max="13" width="6" bestFit="1" customWidth="1"/>
    <col min="14" max="14" width="7" bestFit="1" customWidth="1"/>
    <col min="15" max="15" width="21.5703125" bestFit="1" customWidth="1"/>
    <col min="16" max="16" width="16.28515625" bestFit="1" customWidth="1"/>
    <col min="17" max="17" width="7" bestFit="1" customWidth="1"/>
    <col min="18" max="18" width="9" bestFit="1" customWidth="1"/>
    <col min="19" max="20" width="7" bestFit="1" customWidth="1"/>
    <col min="21" max="21" width="11.28515625" bestFit="1" customWidth="1"/>
    <col min="22" max="22" width="9" bestFit="1" customWidth="1"/>
    <col min="23" max="24" width="7.5703125" bestFit="1" customWidth="1"/>
    <col min="25" max="25" width="11.28515625" bestFit="1" customWidth="1"/>
    <col min="26" max="27" width="12" bestFit="1" customWidth="1"/>
    <col min="28" max="28" width="25" bestFit="1" customWidth="1"/>
    <col min="29" max="29" width="16.28515625" bestFit="1" customWidth="1"/>
    <col min="30" max="31" width="7.7109375" bestFit="1" customWidth="1"/>
    <col min="32" max="32" width="9" bestFit="1" customWidth="1"/>
    <col min="33" max="33" width="7.7109375" bestFit="1" customWidth="1"/>
    <col min="34" max="34" width="11.28515625" bestFit="1" customWidth="1"/>
    <col min="35" max="35" width="12" bestFit="1" customWidth="1"/>
    <col min="36" max="39" width="11" bestFit="1" customWidth="1"/>
    <col min="40" max="40" width="9" bestFit="1" customWidth="1"/>
    <col min="41" max="41" width="11" bestFit="1" customWidth="1"/>
    <col min="42" max="42" width="9.140625" bestFit="1" customWidth="1"/>
    <col min="43" max="43" width="12.140625" bestFit="1" customWidth="1"/>
    <col min="44" max="44" width="15" bestFit="1" customWidth="1"/>
    <col min="45" max="45" width="13.140625" bestFit="1" customWidth="1"/>
    <col min="46" max="46" width="16.85546875" bestFit="1" customWidth="1"/>
    <col min="47" max="47" width="13.85546875" bestFit="1" customWidth="1"/>
    <col min="48" max="48" width="14.85546875" bestFit="1" customWidth="1"/>
    <col min="49" max="49" width="15.140625" bestFit="1" customWidth="1"/>
    <col min="50" max="50" width="10.140625" bestFit="1" customWidth="1"/>
    <col min="51" max="51" width="9.5703125" bestFit="1" customWidth="1"/>
    <col min="52" max="52" width="11.140625" bestFit="1" customWidth="1"/>
    <col min="53" max="53" width="12.5703125" bestFit="1" customWidth="1"/>
    <col min="54" max="54" width="19.85546875" bestFit="1" customWidth="1"/>
    <col min="55" max="55" width="15.42578125" bestFit="1" customWidth="1"/>
    <col min="56" max="56" width="15.5703125" bestFit="1" customWidth="1"/>
    <col min="57" max="57" width="12" bestFit="1" customWidth="1"/>
    <col min="58" max="58" width="10.28515625" bestFit="1" customWidth="1"/>
    <col min="59" max="59" width="13.85546875" bestFit="1" customWidth="1"/>
    <col min="60" max="60" width="17.28515625" bestFit="1" customWidth="1"/>
    <col min="61" max="61" width="12.28515625" bestFit="1" customWidth="1"/>
    <col min="62" max="62" width="13.7109375" bestFit="1" customWidth="1"/>
    <col min="63" max="63" width="12.7109375" bestFit="1" customWidth="1"/>
    <col min="64" max="64" width="12" bestFit="1" customWidth="1"/>
    <col min="65" max="65" width="11" bestFit="1" customWidth="1"/>
    <col min="66" max="66" width="15" bestFit="1" customWidth="1"/>
    <col min="67" max="67" width="12" bestFit="1" customWidth="1"/>
    <col min="68" max="68" width="14.28515625" bestFit="1" customWidth="1"/>
    <col min="69" max="69" width="15.42578125" bestFit="1" customWidth="1"/>
    <col min="70" max="70" width="14.28515625" bestFit="1" customWidth="1"/>
    <col min="71" max="71" width="13.5703125" bestFit="1" customWidth="1"/>
    <col min="72" max="72" width="19.28515625" bestFit="1" customWidth="1"/>
    <col min="73" max="73" width="10.7109375" bestFit="1" customWidth="1"/>
    <col min="74" max="74" width="15.7109375" bestFit="1" customWidth="1"/>
    <col min="75" max="75" width="12.85546875" bestFit="1" customWidth="1"/>
    <col min="76" max="76" width="15" bestFit="1" customWidth="1"/>
    <col min="77" max="77" width="18.7109375" bestFit="1" customWidth="1"/>
    <col min="78" max="78" width="16.28515625" bestFit="1" customWidth="1"/>
    <col min="79" max="79" width="17.85546875" bestFit="1" customWidth="1"/>
    <col min="80" max="80" width="17.5703125" bestFit="1" customWidth="1"/>
    <col min="81" max="81" width="17" bestFit="1" customWidth="1"/>
    <col min="82" max="82" width="16" bestFit="1" customWidth="1"/>
    <col min="83" max="83" width="21.5703125" bestFit="1" customWidth="1"/>
    <col min="84" max="84" width="17.5703125" bestFit="1" customWidth="1"/>
    <col min="85" max="85" width="17.28515625" bestFit="1" customWidth="1"/>
    <col min="86" max="86" width="19" bestFit="1" customWidth="1"/>
    <col min="87" max="87" width="18" bestFit="1" customWidth="1"/>
    <col min="88" max="88" width="10.5703125" bestFit="1" customWidth="1"/>
    <col min="89" max="89" width="15.42578125" bestFit="1" customWidth="1"/>
    <col min="90" max="90" width="15.140625" bestFit="1" customWidth="1"/>
    <col min="91" max="91" width="10.7109375" bestFit="1" customWidth="1"/>
    <col min="92" max="92" width="9.5703125" bestFit="1" customWidth="1"/>
    <col min="93" max="93" width="16.28515625" bestFit="1" customWidth="1"/>
    <col min="94" max="94" width="16.5703125" bestFit="1" customWidth="1"/>
    <col min="95" max="95" width="14.42578125" bestFit="1" customWidth="1"/>
    <col min="96" max="96" width="12.140625" bestFit="1" customWidth="1"/>
    <col min="97" max="97" width="14" bestFit="1" customWidth="1"/>
    <col min="98" max="98" width="13.140625" bestFit="1" customWidth="1"/>
    <col min="99" max="99" width="10.140625" bestFit="1" customWidth="1"/>
    <col min="100" max="100" width="13.42578125" bestFit="1" customWidth="1"/>
    <col min="101" max="101" width="14.140625" bestFit="1" customWidth="1"/>
    <col min="102" max="102" width="14.42578125" bestFit="1" customWidth="1"/>
    <col min="103" max="103" width="13.7109375" bestFit="1" customWidth="1"/>
    <col min="104" max="104" width="15.140625" bestFit="1" customWidth="1"/>
    <col min="105" max="105" width="17.42578125" bestFit="1" customWidth="1"/>
    <col min="106" max="106" width="14.42578125" bestFit="1" customWidth="1"/>
    <col min="107" max="107" width="12.7109375" bestFit="1" customWidth="1"/>
    <col min="108" max="108" width="12.85546875" bestFit="1" customWidth="1"/>
    <col min="109" max="109" width="10.5703125" bestFit="1" customWidth="1"/>
    <col min="110" max="110" width="11.5703125" bestFit="1" customWidth="1"/>
    <col min="111" max="111" width="15.85546875" bestFit="1" customWidth="1"/>
    <col min="112" max="112" width="13.5703125" bestFit="1" customWidth="1"/>
    <col min="113" max="113" width="11.7109375" bestFit="1" customWidth="1"/>
    <col min="114" max="114" width="12.85546875" bestFit="1" customWidth="1"/>
    <col min="115" max="115" width="13.5703125" bestFit="1" customWidth="1"/>
    <col min="116" max="116" width="12.42578125" bestFit="1" customWidth="1"/>
    <col min="117" max="117" width="11" bestFit="1" customWidth="1"/>
    <col min="118" max="118" width="10.42578125" bestFit="1" customWidth="1"/>
    <col min="119" max="119" width="12.5703125" bestFit="1" customWidth="1"/>
    <col min="120" max="120" width="15.140625" bestFit="1" customWidth="1"/>
    <col min="121" max="121" width="12" bestFit="1" customWidth="1"/>
    <col min="122" max="122" width="13.42578125" bestFit="1" customWidth="1"/>
    <col min="123" max="123" width="10.42578125" bestFit="1" customWidth="1"/>
    <col min="124" max="124" width="15.85546875" bestFit="1" customWidth="1"/>
    <col min="125" max="125" width="9.28515625" bestFit="1" customWidth="1"/>
    <col min="126" max="126" width="17.28515625" bestFit="1" customWidth="1"/>
    <col min="127" max="127" width="13.5703125" bestFit="1" customWidth="1"/>
    <col min="128" max="128" width="11.42578125" bestFit="1" customWidth="1"/>
    <col min="129" max="129" width="15.5703125" bestFit="1" customWidth="1"/>
    <col min="130" max="130" width="11.85546875" bestFit="1" customWidth="1"/>
    <col min="131" max="131" width="13.5703125" bestFit="1" customWidth="1"/>
    <col min="132" max="132" width="13.140625" bestFit="1" customWidth="1"/>
    <col min="133" max="133" width="10.85546875" bestFit="1" customWidth="1"/>
    <col min="134" max="134" width="14.42578125" bestFit="1" customWidth="1"/>
    <col min="135" max="135" width="13.42578125" bestFit="1" customWidth="1"/>
    <col min="136" max="136" width="15.140625" bestFit="1" customWidth="1"/>
    <col min="137" max="137" width="19" bestFit="1" customWidth="1"/>
    <col min="138" max="138" width="17.5703125" bestFit="1" customWidth="1"/>
    <col min="139" max="139" width="14.7109375" bestFit="1" customWidth="1"/>
    <col min="140" max="140" width="16.7109375" bestFit="1" customWidth="1"/>
    <col min="141" max="141" width="18.5703125" bestFit="1" customWidth="1"/>
    <col min="142" max="142" width="20.140625" bestFit="1" customWidth="1"/>
    <col min="143" max="143" width="15" bestFit="1" customWidth="1"/>
    <col min="144" max="144" width="9.42578125" bestFit="1" customWidth="1"/>
    <col min="145" max="145" width="13.7109375" bestFit="1" customWidth="1"/>
    <col min="146" max="146" width="12" bestFit="1" customWidth="1"/>
    <col min="147" max="147" width="11.42578125" bestFit="1" customWidth="1"/>
    <col min="148" max="148" width="13.7109375" bestFit="1" customWidth="1"/>
    <col min="149" max="149" width="12.85546875" bestFit="1" customWidth="1"/>
    <col min="150" max="150" width="15.28515625" bestFit="1" customWidth="1"/>
    <col min="151" max="151" width="17" bestFit="1" customWidth="1"/>
    <col min="152" max="152" width="14.7109375" bestFit="1" customWidth="1"/>
    <col min="153" max="153" width="14.85546875" bestFit="1" customWidth="1"/>
    <col min="154" max="154" width="16.28515625" bestFit="1" customWidth="1"/>
    <col min="155" max="155" width="9.28515625" bestFit="1" customWidth="1"/>
    <col min="156" max="156" width="11.28515625" bestFit="1" customWidth="1"/>
    <col min="157" max="157" width="7.7109375" bestFit="1" customWidth="1"/>
    <col min="158" max="158" width="9.42578125" bestFit="1" customWidth="1"/>
    <col min="159" max="160" width="9" bestFit="1" customWidth="1"/>
    <col min="161" max="161" width="10.140625" bestFit="1" customWidth="1"/>
    <col min="162" max="163" width="11.7109375" bestFit="1" customWidth="1"/>
    <col min="164" max="164" width="12" bestFit="1" customWidth="1"/>
    <col min="165" max="165" width="9.7109375" bestFit="1" customWidth="1"/>
    <col min="166" max="166" width="14.42578125" bestFit="1" customWidth="1"/>
    <col min="167" max="167" width="13.140625" bestFit="1" customWidth="1"/>
    <col min="168" max="168" width="13.28515625" bestFit="1" customWidth="1"/>
    <col min="169" max="169" width="9.42578125" bestFit="1" customWidth="1"/>
    <col min="170" max="170" width="12.7109375" bestFit="1" customWidth="1"/>
    <col min="171" max="171" width="14.7109375" bestFit="1" customWidth="1"/>
    <col min="172" max="172" width="11.28515625" bestFit="1" customWidth="1"/>
    <col min="173" max="173" width="12.28515625" bestFit="1" customWidth="1"/>
    <col min="174" max="174" width="13.42578125" bestFit="1" customWidth="1"/>
    <col min="175" max="175" width="13.85546875" bestFit="1" customWidth="1"/>
    <col min="176" max="176" width="13.7109375" bestFit="1" customWidth="1"/>
    <col min="177" max="177" width="12" bestFit="1" customWidth="1"/>
    <col min="178" max="178" width="14.7109375" bestFit="1" customWidth="1"/>
    <col min="179" max="179" width="18.7109375" bestFit="1" customWidth="1"/>
    <col min="180" max="180" width="10.5703125" bestFit="1" customWidth="1"/>
    <col min="181" max="181" width="14.42578125" bestFit="1" customWidth="1"/>
    <col min="182" max="182" width="16.7109375" bestFit="1" customWidth="1"/>
    <col min="183" max="183" width="13.5703125" bestFit="1" customWidth="1"/>
    <col min="184" max="184" width="12.28515625" bestFit="1" customWidth="1"/>
    <col min="185" max="185" width="16.140625" bestFit="1" customWidth="1"/>
    <col min="186" max="186" width="13.5703125" bestFit="1" customWidth="1"/>
    <col min="187" max="187" width="11.7109375" bestFit="1" customWidth="1"/>
    <col min="188" max="188" width="18.7109375" bestFit="1" customWidth="1"/>
    <col min="189" max="189" width="18.42578125" bestFit="1" customWidth="1"/>
    <col min="190" max="190" width="16.42578125" bestFit="1" customWidth="1"/>
    <col min="191" max="191" width="11.28515625" bestFit="1" customWidth="1"/>
    <col min="192" max="192" width="12.7109375" bestFit="1" customWidth="1"/>
    <col min="193" max="193" width="12.42578125" bestFit="1" customWidth="1"/>
    <col min="194" max="194" width="12" bestFit="1" customWidth="1"/>
    <col min="195" max="195" width="17.85546875" bestFit="1" customWidth="1"/>
    <col min="196" max="197" width="13.140625" bestFit="1" customWidth="1"/>
    <col min="198" max="198" width="12.42578125" bestFit="1" customWidth="1"/>
    <col min="199" max="200" width="11.85546875" bestFit="1" customWidth="1"/>
    <col min="201" max="201" width="12" bestFit="1" customWidth="1"/>
    <col min="202" max="202" width="14.85546875" bestFit="1" customWidth="1"/>
    <col min="203" max="203" width="13.140625" bestFit="1" customWidth="1"/>
    <col min="204" max="204" width="14.28515625" bestFit="1" customWidth="1"/>
    <col min="205" max="205" width="8.7109375" bestFit="1" customWidth="1"/>
    <col min="206" max="206" width="15.85546875" bestFit="1" customWidth="1"/>
    <col min="207" max="207" width="12.7109375" bestFit="1" customWidth="1"/>
    <col min="208" max="208" width="12" bestFit="1" customWidth="1"/>
    <col min="209" max="209" width="14" bestFit="1" customWidth="1"/>
    <col min="210" max="210" width="15.85546875" bestFit="1" customWidth="1"/>
    <col min="211" max="211" width="12.28515625" bestFit="1" customWidth="1"/>
    <col min="212" max="212" width="16.5703125" bestFit="1" customWidth="1"/>
    <col min="213" max="213" width="14.42578125" bestFit="1" customWidth="1"/>
    <col min="214" max="214" width="16.140625" bestFit="1" customWidth="1"/>
    <col min="215" max="215" width="14.42578125" bestFit="1" customWidth="1"/>
    <col min="216" max="216" width="13.85546875" bestFit="1" customWidth="1"/>
    <col min="217" max="217" width="15.140625" bestFit="1" customWidth="1"/>
    <col min="218" max="218" width="15.42578125" bestFit="1" customWidth="1"/>
    <col min="219" max="219" width="13.140625" bestFit="1" customWidth="1"/>
    <col min="220" max="220" width="15.28515625" bestFit="1" customWidth="1"/>
    <col min="221" max="221" width="13.140625" bestFit="1" customWidth="1"/>
    <col min="222" max="222" width="15.7109375" bestFit="1" customWidth="1"/>
    <col min="223" max="223" width="15" bestFit="1" customWidth="1"/>
    <col min="224" max="224" width="12.7109375" bestFit="1" customWidth="1"/>
    <col min="225" max="225" width="13.42578125" bestFit="1" customWidth="1"/>
    <col min="226" max="226" width="9.5703125" bestFit="1" customWidth="1"/>
    <col min="227" max="227" width="13.42578125" bestFit="1" customWidth="1"/>
    <col min="228" max="228" width="13.85546875" bestFit="1" customWidth="1"/>
    <col min="229" max="229" width="15.140625" bestFit="1" customWidth="1"/>
    <col min="230" max="230" width="10.5703125" bestFit="1" customWidth="1"/>
    <col min="231" max="231" width="11.42578125" bestFit="1" customWidth="1"/>
    <col min="232" max="232" width="12.140625" bestFit="1" customWidth="1"/>
    <col min="233" max="234" width="11.28515625" bestFit="1" customWidth="1"/>
    <col min="235" max="235" width="14" bestFit="1" customWidth="1"/>
    <col min="236" max="236" width="10.5703125" bestFit="1" customWidth="1"/>
    <col min="237" max="237" width="10" bestFit="1" customWidth="1"/>
    <col min="238" max="238" width="10.42578125" bestFit="1" customWidth="1"/>
    <col min="239" max="239" width="10.7109375" bestFit="1" customWidth="1"/>
    <col min="240" max="240" width="8.7109375" bestFit="1" customWidth="1"/>
    <col min="241" max="241" width="15.28515625" bestFit="1" customWidth="1"/>
    <col min="242" max="242" width="18" bestFit="1" customWidth="1"/>
    <col min="243" max="243" width="14.28515625" bestFit="1" customWidth="1"/>
    <col min="244" max="244" width="12.42578125" bestFit="1" customWidth="1"/>
    <col min="245" max="245" width="12.140625" bestFit="1" customWidth="1"/>
    <col min="246" max="246" width="15.42578125" bestFit="1" customWidth="1"/>
    <col min="247" max="247" width="12.5703125" bestFit="1" customWidth="1"/>
    <col min="248" max="248" width="16" bestFit="1" customWidth="1"/>
    <col min="249" max="249" width="15.140625" bestFit="1" customWidth="1"/>
    <col min="250" max="250" width="12.42578125" bestFit="1" customWidth="1"/>
    <col min="251" max="251" width="10.85546875" bestFit="1" customWidth="1"/>
    <col min="252" max="252" width="14.42578125" bestFit="1" customWidth="1"/>
    <col min="253" max="253" width="11.7109375" bestFit="1" customWidth="1"/>
    <col min="254" max="254" width="17.28515625" bestFit="1" customWidth="1"/>
    <col min="255" max="255" width="13.85546875" bestFit="1" customWidth="1"/>
    <col min="256" max="256" width="12.140625" bestFit="1" customWidth="1"/>
    <col min="257" max="257" width="11.85546875" bestFit="1" customWidth="1"/>
    <col min="258" max="258" width="9.5703125" bestFit="1" customWidth="1"/>
    <col min="259" max="259" width="11.7109375" bestFit="1" customWidth="1"/>
    <col min="260" max="260" width="11.28515625" bestFit="1" customWidth="1"/>
    <col min="261" max="261" width="12.7109375" bestFit="1" customWidth="1"/>
    <col min="262" max="262" width="14" bestFit="1" customWidth="1"/>
    <col min="263" max="263" width="11.7109375" bestFit="1" customWidth="1"/>
    <col min="264" max="264" width="16.42578125" bestFit="1" customWidth="1"/>
    <col min="265" max="265" width="12.85546875" bestFit="1" customWidth="1"/>
    <col min="266" max="266" width="12" bestFit="1" customWidth="1"/>
    <col min="267" max="267" width="10.42578125" bestFit="1" customWidth="1"/>
    <col min="268" max="268" width="16.28515625" bestFit="1" customWidth="1"/>
    <col min="269" max="269" width="16.42578125" bestFit="1" customWidth="1"/>
    <col min="270" max="270" width="15.85546875" bestFit="1" customWidth="1"/>
    <col min="271" max="271" width="14" bestFit="1" customWidth="1"/>
    <col min="272" max="272" width="15" bestFit="1" customWidth="1"/>
    <col min="273" max="273" width="12.7109375" bestFit="1" customWidth="1"/>
    <col min="274" max="274" width="11.5703125" bestFit="1" customWidth="1"/>
    <col min="275" max="275" width="10.5703125" bestFit="1" customWidth="1"/>
    <col min="276" max="276" width="12.28515625" bestFit="1" customWidth="1"/>
    <col min="277" max="277" width="16.42578125" bestFit="1" customWidth="1"/>
    <col min="278" max="278" width="12.140625" bestFit="1" customWidth="1"/>
    <col min="279" max="279" width="9.28515625" bestFit="1" customWidth="1"/>
    <col min="280" max="280" width="15.5703125" bestFit="1" customWidth="1"/>
    <col min="281" max="281" width="16.42578125" bestFit="1" customWidth="1"/>
    <col min="282" max="282" width="14.140625" bestFit="1" customWidth="1"/>
    <col min="283" max="283" width="11.140625" bestFit="1" customWidth="1"/>
    <col min="284" max="284" width="11.7109375" bestFit="1" customWidth="1"/>
    <col min="285" max="285" width="14.85546875" bestFit="1" customWidth="1"/>
    <col min="286" max="286" width="12.7109375" bestFit="1" customWidth="1"/>
    <col min="287" max="288" width="11.42578125" bestFit="1" customWidth="1"/>
    <col min="289" max="289" width="12.7109375" bestFit="1" customWidth="1"/>
    <col min="290" max="290" width="11.7109375" bestFit="1" customWidth="1"/>
    <col min="291" max="291" width="14.5703125" bestFit="1" customWidth="1"/>
    <col min="292" max="292" width="10.140625" bestFit="1" customWidth="1"/>
    <col min="293" max="293" width="14.140625" bestFit="1" customWidth="1"/>
    <col min="294" max="294" width="15.85546875" bestFit="1" customWidth="1"/>
    <col min="295" max="295" width="14" bestFit="1" customWidth="1"/>
    <col min="296" max="296" width="10.7109375" bestFit="1" customWidth="1"/>
    <col min="297" max="297" width="15" bestFit="1" customWidth="1"/>
    <col min="298" max="298" width="12.7109375" bestFit="1" customWidth="1"/>
    <col min="299" max="300" width="10.28515625" bestFit="1" customWidth="1"/>
    <col min="301" max="301" width="15.42578125" bestFit="1" customWidth="1"/>
    <col min="302" max="302" width="13.140625" bestFit="1" customWidth="1"/>
    <col min="303" max="303" width="15" bestFit="1" customWidth="1"/>
    <col min="304" max="304" width="13.85546875" bestFit="1" customWidth="1"/>
    <col min="305" max="305" width="11.28515625" bestFit="1" customWidth="1"/>
    <col min="306" max="306" width="9.5703125" bestFit="1" customWidth="1"/>
    <col min="307" max="307" width="13.28515625" bestFit="1" customWidth="1"/>
    <col min="308" max="309" width="13.85546875" bestFit="1" customWidth="1"/>
    <col min="310" max="310" width="13.5703125" bestFit="1" customWidth="1"/>
    <col min="311" max="311" width="15.42578125" bestFit="1" customWidth="1"/>
    <col min="312" max="312" width="12.42578125" bestFit="1" customWidth="1"/>
    <col min="313" max="313" width="12" bestFit="1" customWidth="1"/>
    <col min="314" max="314" width="13.7109375" bestFit="1" customWidth="1"/>
    <col min="315" max="315" width="10.42578125" bestFit="1" customWidth="1"/>
    <col min="316" max="316" width="12.28515625" bestFit="1" customWidth="1"/>
    <col min="317" max="317" width="14.85546875" bestFit="1" customWidth="1"/>
    <col min="318" max="318" width="15.28515625" bestFit="1" customWidth="1"/>
    <col min="319" max="319" width="18.42578125" bestFit="1" customWidth="1"/>
    <col min="320" max="320" width="15.140625" bestFit="1" customWidth="1"/>
    <col min="321" max="321" width="12.7109375" bestFit="1" customWidth="1"/>
    <col min="322" max="322" width="11.85546875" bestFit="1" customWidth="1"/>
    <col min="323" max="323" width="12.42578125" bestFit="1" customWidth="1"/>
    <col min="324" max="324" width="16.28515625" bestFit="1" customWidth="1"/>
    <col min="325" max="325" width="14.5703125" bestFit="1" customWidth="1"/>
    <col min="326" max="326" width="15.85546875" bestFit="1" customWidth="1"/>
    <col min="327" max="327" width="16.7109375" bestFit="1" customWidth="1"/>
    <col min="328" max="328" width="16.5703125" bestFit="1" customWidth="1"/>
    <col min="329" max="329" width="15.28515625" bestFit="1" customWidth="1"/>
    <col min="330" max="330" width="17.28515625" bestFit="1" customWidth="1"/>
    <col min="331" max="331" width="14.140625" bestFit="1" customWidth="1"/>
    <col min="332" max="332" width="14.5703125" bestFit="1" customWidth="1"/>
    <col min="333" max="333" width="13.5703125" bestFit="1" customWidth="1"/>
    <col min="334" max="334" width="14.85546875" bestFit="1" customWidth="1"/>
    <col min="335" max="335" width="15.42578125" bestFit="1" customWidth="1"/>
    <col min="336" max="336" width="13.7109375" bestFit="1" customWidth="1"/>
    <col min="337" max="337" width="14.85546875" bestFit="1" customWidth="1"/>
    <col min="338" max="338" width="15.5703125" bestFit="1" customWidth="1"/>
    <col min="339" max="339" width="14.28515625" bestFit="1" customWidth="1"/>
    <col min="340" max="340" width="14" bestFit="1" customWidth="1"/>
    <col min="341" max="341" width="18.42578125" bestFit="1" customWidth="1"/>
    <col min="342" max="342" width="20.7109375" bestFit="1" customWidth="1"/>
    <col min="343" max="343" width="18.85546875" bestFit="1" customWidth="1"/>
    <col min="344" max="344" width="17.7109375" bestFit="1" customWidth="1"/>
    <col min="345" max="345" width="15" bestFit="1" customWidth="1"/>
    <col min="346" max="346" width="15.42578125" bestFit="1" customWidth="1"/>
    <col min="347" max="347" width="16" bestFit="1" customWidth="1"/>
    <col min="348" max="348" width="13.85546875" bestFit="1" customWidth="1"/>
    <col min="349" max="349" width="12.7109375" bestFit="1" customWidth="1"/>
    <col min="350" max="350" width="21.85546875" bestFit="1" customWidth="1"/>
    <col min="351" max="351" width="14.7109375" bestFit="1" customWidth="1"/>
    <col min="352" max="352" width="14" bestFit="1" customWidth="1"/>
    <col min="353" max="353" width="12.85546875" bestFit="1" customWidth="1"/>
    <col min="354" max="354" width="13.5703125" bestFit="1" customWidth="1"/>
    <col min="355" max="355" width="14.28515625" bestFit="1" customWidth="1"/>
    <col min="356" max="356" width="15.28515625" bestFit="1" customWidth="1"/>
    <col min="357" max="357" width="14.5703125" bestFit="1" customWidth="1"/>
    <col min="358" max="358" width="19.85546875" bestFit="1" customWidth="1"/>
    <col min="359" max="360" width="16.5703125" bestFit="1" customWidth="1"/>
    <col min="361" max="361" width="18.42578125" bestFit="1" customWidth="1"/>
    <col min="362" max="362" width="18.140625" bestFit="1" customWidth="1"/>
    <col min="363" max="363" width="15.42578125" bestFit="1" customWidth="1"/>
    <col min="364" max="364" width="11.140625" bestFit="1" customWidth="1"/>
    <col min="365" max="365" width="15.28515625" bestFit="1" customWidth="1"/>
    <col min="366" max="366" width="16.42578125" bestFit="1" customWidth="1"/>
    <col min="367" max="367" width="17.7109375" bestFit="1" customWidth="1"/>
    <col min="368" max="368" width="13.28515625" bestFit="1" customWidth="1"/>
    <col min="369" max="369" width="17.85546875" bestFit="1" customWidth="1"/>
    <col min="370" max="370" width="14.5703125" bestFit="1" customWidth="1"/>
    <col min="371" max="371" width="11.5703125" bestFit="1" customWidth="1"/>
    <col min="372" max="374" width="15.42578125" bestFit="1" customWidth="1"/>
    <col min="375" max="375" width="14.42578125" bestFit="1" customWidth="1"/>
    <col min="376" max="376" width="12.140625" bestFit="1" customWidth="1"/>
    <col min="377" max="377" width="8.5703125" bestFit="1" customWidth="1"/>
    <col min="378" max="378" width="8.42578125" bestFit="1" customWidth="1"/>
    <col min="379" max="379" width="11.85546875" bestFit="1" customWidth="1"/>
    <col min="380" max="380" width="15" bestFit="1" customWidth="1"/>
    <col min="381" max="381" width="17" bestFit="1" customWidth="1"/>
    <col min="382" max="382" width="12.85546875" bestFit="1" customWidth="1"/>
    <col min="383" max="383" width="13.85546875" bestFit="1" customWidth="1"/>
    <col min="384" max="384" width="14.42578125" bestFit="1" customWidth="1"/>
    <col min="385" max="385" width="15.5703125" bestFit="1" customWidth="1"/>
    <col min="386" max="386" width="12.85546875" bestFit="1" customWidth="1"/>
    <col min="387" max="387" width="13.85546875" bestFit="1" customWidth="1"/>
    <col min="388" max="388" width="13.140625" bestFit="1" customWidth="1"/>
    <col min="389" max="389" width="15.42578125" bestFit="1" customWidth="1"/>
    <col min="390" max="390" width="15.140625" bestFit="1" customWidth="1"/>
    <col min="391" max="391" width="12.5703125" bestFit="1" customWidth="1"/>
    <col min="392" max="392" width="13.140625" bestFit="1" customWidth="1"/>
    <col min="393" max="393" width="14.28515625" bestFit="1" customWidth="1"/>
    <col min="394" max="394" width="16.28515625" bestFit="1" customWidth="1"/>
    <col min="395" max="395" width="11.28515625" bestFit="1" customWidth="1"/>
    <col min="396" max="396" width="14.140625" bestFit="1" customWidth="1"/>
    <col min="397" max="397" width="16" bestFit="1" customWidth="1"/>
    <col min="398" max="398" width="12.5703125" bestFit="1" customWidth="1"/>
    <col min="399" max="399" width="11.5703125" bestFit="1" customWidth="1"/>
    <col min="400" max="400" width="8.7109375" bestFit="1" customWidth="1"/>
    <col min="401" max="401" width="12.42578125" bestFit="1" customWidth="1"/>
    <col min="402" max="402" width="15.42578125" bestFit="1" customWidth="1"/>
    <col min="403" max="403" width="10.140625" bestFit="1" customWidth="1"/>
    <col min="404" max="404" width="11.7109375" bestFit="1" customWidth="1"/>
    <col min="405" max="405" width="11.28515625" bestFit="1" customWidth="1"/>
    <col min="406" max="406" width="13.42578125" bestFit="1" customWidth="1"/>
    <col min="407" max="407" width="18.7109375" bestFit="1" customWidth="1"/>
    <col min="408" max="408" width="16.7109375" bestFit="1" customWidth="1"/>
    <col min="409" max="409" width="12.42578125" bestFit="1" customWidth="1"/>
    <col min="410" max="410" width="14.85546875" bestFit="1" customWidth="1"/>
    <col min="411" max="412" width="11.28515625" bestFit="1" customWidth="1"/>
    <col min="413" max="413" width="10.42578125" bestFit="1" customWidth="1"/>
    <col min="414" max="414" width="11.85546875" bestFit="1" customWidth="1"/>
    <col min="415" max="415" width="13.5703125" bestFit="1" customWidth="1"/>
    <col min="416" max="416" width="15.28515625" bestFit="1" customWidth="1"/>
    <col min="417" max="417" width="11.42578125" bestFit="1" customWidth="1"/>
    <col min="418" max="418" width="13.28515625" bestFit="1" customWidth="1"/>
    <col min="419" max="419" width="11.7109375" bestFit="1" customWidth="1"/>
    <col min="420" max="420" width="11" bestFit="1" customWidth="1"/>
    <col min="421" max="421" width="11.85546875" bestFit="1" customWidth="1"/>
    <col min="422" max="422" width="9.85546875" bestFit="1" customWidth="1"/>
    <col min="423" max="423" width="12.5703125" bestFit="1" customWidth="1"/>
    <col min="424" max="424" width="11.28515625" bestFit="1" customWidth="1"/>
    <col min="425" max="425" width="14.7109375" bestFit="1" customWidth="1"/>
    <col min="426" max="426" width="15.140625" bestFit="1" customWidth="1"/>
    <col min="427" max="427" width="13.42578125" bestFit="1" customWidth="1"/>
    <col min="428" max="428" width="15.28515625" bestFit="1" customWidth="1"/>
    <col min="429" max="429" width="14.28515625" bestFit="1" customWidth="1"/>
    <col min="430" max="430" width="13.28515625" bestFit="1" customWidth="1"/>
    <col min="431" max="431" width="13.5703125" bestFit="1" customWidth="1"/>
    <col min="432" max="432" width="10.85546875" bestFit="1" customWidth="1"/>
    <col min="433" max="433" width="14.140625" bestFit="1" customWidth="1"/>
    <col min="434" max="434" width="12" bestFit="1" customWidth="1"/>
    <col min="435" max="435" width="17.7109375" bestFit="1" customWidth="1"/>
    <col min="436" max="436" width="16.28515625" bestFit="1" customWidth="1"/>
    <col min="437" max="437" width="15.140625" bestFit="1" customWidth="1"/>
    <col min="438" max="438" width="10.7109375" bestFit="1" customWidth="1"/>
    <col min="439" max="439" width="16.42578125" bestFit="1" customWidth="1"/>
    <col min="440" max="440" width="13.42578125" bestFit="1" customWidth="1"/>
    <col min="441" max="441" width="12.7109375" bestFit="1" customWidth="1"/>
    <col min="442" max="442" width="12.140625" bestFit="1" customWidth="1"/>
    <col min="443" max="443" width="14.140625" bestFit="1" customWidth="1"/>
    <col min="444" max="444" width="14.42578125" bestFit="1" customWidth="1"/>
    <col min="445" max="445" width="15.5703125" bestFit="1" customWidth="1"/>
    <col min="446" max="446" width="15.42578125" bestFit="1" customWidth="1"/>
    <col min="447" max="447" width="16.85546875" bestFit="1" customWidth="1"/>
    <col min="448" max="448" width="14.7109375" bestFit="1" customWidth="1"/>
    <col min="449" max="449" width="17" bestFit="1" customWidth="1"/>
    <col min="450" max="450" width="11.7109375" bestFit="1" customWidth="1"/>
    <col min="451" max="451" width="14.7109375" bestFit="1" customWidth="1"/>
    <col min="452" max="452" width="13.28515625" bestFit="1" customWidth="1"/>
    <col min="453" max="453" width="11.85546875" bestFit="1" customWidth="1"/>
    <col min="454" max="454" width="17" bestFit="1" customWidth="1"/>
    <col min="455" max="455" width="14.42578125" bestFit="1" customWidth="1"/>
    <col min="456" max="457" width="15" bestFit="1" customWidth="1"/>
    <col min="458" max="458" width="16.7109375" bestFit="1" customWidth="1"/>
    <col min="459" max="459" width="14.42578125" bestFit="1" customWidth="1"/>
    <col min="460" max="460" width="15.5703125" bestFit="1" customWidth="1"/>
    <col min="461" max="461" width="16.140625" bestFit="1" customWidth="1"/>
    <col min="462" max="462" width="14.42578125" bestFit="1" customWidth="1"/>
    <col min="463" max="463" width="15.85546875" bestFit="1" customWidth="1"/>
    <col min="464" max="464" width="18.85546875" bestFit="1" customWidth="1"/>
    <col min="465" max="465" width="15.85546875" bestFit="1" customWidth="1"/>
    <col min="466" max="466" width="15" bestFit="1" customWidth="1"/>
    <col min="467" max="467" width="11" bestFit="1" customWidth="1"/>
    <col min="468" max="468" width="15" bestFit="1" customWidth="1"/>
    <col min="469" max="469" width="11.7109375" bestFit="1" customWidth="1"/>
    <col min="470" max="470" width="15" bestFit="1" customWidth="1"/>
    <col min="471" max="471" width="13.85546875" bestFit="1" customWidth="1"/>
    <col min="472" max="472" width="10.42578125" bestFit="1" customWidth="1"/>
    <col min="473" max="473" width="14.42578125" bestFit="1" customWidth="1"/>
    <col min="474" max="474" width="13.5703125" bestFit="1" customWidth="1"/>
    <col min="475" max="475" width="12.140625" bestFit="1" customWidth="1"/>
    <col min="476" max="476" width="10.28515625" bestFit="1" customWidth="1"/>
    <col min="477" max="478" width="12" bestFit="1" customWidth="1"/>
    <col min="479" max="479" width="12.7109375" bestFit="1" customWidth="1"/>
    <col min="480" max="480" width="17.5703125" bestFit="1" customWidth="1"/>
    <col min="481" max="481" width="15.140625" bestFit="1" customWidth="1"/>
    <col min="482" max="482" width="14" bestFit="1" customWidth="1"/>
    <col min="483" max="483" width="18" bestFit="1" customWidth="1"/>
    <col min="484" max="484" width="12.85546875" bestFit="1" customWidth="1"/>
    <col min="485" max="485" width="17.7109375" bestFit="1" customWidth="1"/>
    <col min="486" max="486" width="14.28515625" bestFit="1" customWidth="1"/>
    <col min="487" max="487" width="12" bestFit="1" customWidth="1"/>
    <col min="488" max="488" width="15.28515625" bestFit="1" customWidth="1"/>
    <col min="489" max="489" width="14.5703125" bestFit="1" customWidth="1"/>
    <col min="490" max="490" width="17.5703125" bestFit="1" customWidth="1"/>
    <col min="491" max="491" width="15.85546875" bestFit="1" customWidth="1"/>
  </cols>
  <sheetData>
    <row r="2" spans="1:19" x14ac:dyDescent="0.25">
      <c r="B2" s="13" t="s">
        <v>6742</v>
      </c>
    </row>
    <row r="3" spans="1:19" x14ac:dyDescent="0.25">
      <c r="A3" s="10" t="s">
        <v>6729</v>
      </c>
      <c r="B3" s="6" t="s">
        <v>6732</v>
      </c>
      <c r="C3" t="s">
        <v>6733</v>
      </c>
    </row>
    <row r="4" spans="1:19" x14ac:dyDescent="0.25">
      <c r="A4" s="11" t="s">
        <v>1582</v>
      </c>
      <c r="B4" s="6">
        <v>256.04605263157896</v>
      </c>
      <c r="C4">
        <v>304</v>
      </c>
    </row>
    <row r="5" spans="1:19" x14ac:dyDescent="0.25">
      <c r="A5" s="11" t="s">
        <v>1562</v>
      </c>
      <c r="B5" s="6">
        <v>274.82634730538922</v>
      </c>
      <c r="C5">
        <v>334</v>
      </c>
    </row>
    <row r="6" spans="1:19" x14ac:dyDescent="0.25">
      <c r="A6" s="11" t="s">
        <v>1557</v>
      </c>
      <c r="B6" s="6">
        <v>322.39427312775331</v>
      </c>
      <c r="C6">
        <v>454</v>
      </c>
    </row>
    <row r="7" spans="1:19" x14ac:dyDescent="0.25">
      <c r="A7" s="11" t="s">
        <v>1587</v>
      </c>
      <c r="B7" s="6">
        <v>242.48536585365855</v>
      </c>
      <c r="C7">
        <v>410</v>
      </c>
    </row>
    <row r="8" spans="1:19" x14ac:dyDescent="0.25">
      <c r="A8" s="11" t="s">
        <v>1596</v>
      </c>
      <c r="B8" s="6">
        <v>209.00200803212851</v>
      </c>
      <c r="C8">
        <v>498</v>
      </c>
    </row>
    <row r="11" spans="1:19" x14ac:dyDescent="0.25">
      <c r="S11" s="13"/>
    </row>
    <row r="12" spans="1:19" x14ac:dyDescent="0.25">
      <c r="A12" s="14"/>
    </row>
    <row r="20" spans="1:25" x14ac:dyDescent="0.25">
      <c r="S20" t="s">
        <v>6749</v>
      </c>
    </row>
    <row r="22" spans="1:25" x14ac:dyDescent="0.25">
      <c r="S22" s="16" t="s">
        <v>6743</v>
      </c>
      <c r="T22" s="16" t="s">
        <v>6731</v>
      </c>
      <c r="U22" s="6"/>
      <c r="V22" s="6"/>
      <c r="W22" s="6"/>
      <c r="X22" s="6"/>
      <c r="Y22" s="6"/>
    </row>
    <row r="23" spans="1:25" x14ac:dyDescent="0.25">
      <c r="S23" s="16" t="s">
        <v>6729</v>
      </c>
      <c r="T23" s="6" t="s">
        <v>28</v>
      </c>
      <c r="U23" s="6" t="s">
        <v>50</v>
      </c>
      <c r="V23" s="6" t="s">
        <v>19</v>
      </c>
      <c r="W23" s="6" t="s">
        <v>33</v>
      </c>
      <c r="X23" s="6" t="s">
        <v>4494</v>
      </c>
      <c r="Y23" s="6" t="s">
        <v>6730</v>
      </c>
    </row>
    <row r="24" spans="1:25" x14ac:dyDescent="0.25">
      <c r="S24" s="17" t="s">
        <v>4674</v>
      </c>
      <c r="T24" s="6">
        <v>961.34247565789508</v>
      </c>
      <c r="U24" s="6">
        <v>1031.4148703285764</v>
      </c>
      <c r="V24" s="6">
        <v>1142.1318956280197</v>
      </c>
      <c r="W24" s="6">
        <v>1083.699602521008</v>
      </c>
      <c r="X24" s="6">
        <v>785.55466249999984</v>
      </c>
      <c r="Y24" s="6">
        <v>1054.352263603537</v>
      </c>
    </row>
    <row r="25" spans="1:25" x14ac:dyDescent="0.25">
      <c r="S25" s="17" t="s">
        <v>4677</v>
      </c>
      <c r="T25" s="6">
        <v>1095.5326183006534</v>
      </c>
      <c r="U25" s="6">
        <v>1153.6267218045111</v>
      </c>
      <c r="V25" s="6">
        <v>1009.6753592907452</v>
      </c>
      <c r="W25" s="6">
        <v>1105.4920892483988</v>
      </c>
      <c r="X25" s="6">
        <v>1497.0835999999999</v>
      </c>
      <c r="Y25" s="6">
        <v>1086.2137258826963</v>
      </c>
    </row>
    <row r="26" spans="1:25" x14ac:dyDescent="0.25">
      <c r="A26" s="13" t="s">
        <v>6739</v>
      </c>
      <c r="S26" s="17" t="s">
        <v>4679</v>
      </c>
      <c r="T26" s="6">
        <v>1146.6356708661419</v>
      </c>
      <c r="U26" s="6">
        <v>1126.7756827814571</v>
      </c>
      <c r="V26" s="6">
        <v>1029.0555651162797</v>
      </c>
      <c r="W26" s="6">
        <v>1071.9303496062989</v>
      </c>
      <c r="X26" s="6">
        <v>1578.6314500000001</v>
      </c>
      <c r="Y26" s="6">
        <v>1093.3099753872641</v>
      </c>
    </row>
    <row r="27" spans="1:25" x14ac:dyDescent="0.25">
      <c r="A27" s="10" t="s">
        <v>6738</v>
      </c>
      <c r="B27" s="10" t="s">
        <v>6731</v>
      </c>
      <c r="S27" s="17" t="s">
        <v>4687</v>
      </c>
      <c r="T27" s="6">
        <v>1150.183723636364</v>
      </c>
      <c r="U27" s="6">
        <v>1085.4400777777778</v>
      </c>
      <c r="V27" s="6">
        <v>1249.0804946666669</v>
      </c>
      <c r="W27" s="6">
        <v>1131.9637212765958</v>
      </c>
      <c r="X27" s="6">
        <v>959.60249999999996</v>
      </c>
      <c r="Y27" s="6">
        <v>1161.7013133047221</v>
      </c>
    </row>
    <row r="28" spans="1:25" x14ac:dyDescent="0.25">
      <c r="A28" s="10" t="s">
        <v>6729</v>
      </c>
      <c r="B28" t="s">
        <v>1582</v>
      </c>
      <c r="C28" t="s">
        <v>1562</v>
      </c>
      <c r="D28" t="s">
        <v>1557</v>
      </c>
      <c r="E28" t="s">
        <v>1587</v>
      </c>
      <c r="F28" t="s">
        <v>1596</v>
      </c>
      <c r="G28" t="s">
        <v>6730</v>
      </c>
      <c r="S28" s="17" t="s">
        <v>6730</v>
      </c>
      <c r="T28" s="6">
        <v>1073.1486281314171</v>
      </c>
      <c r="U28" s="6">
        <v>1102.9948706035036</v>
      </c>
      <c r="V28" s="6">
        <v>1084.1488858516286</v>
      </c>
      <c r="W28" s="6">
        <v>1092.1947429219047</v>
      </c>
      <c r="X28" s="6">
        <v>1094.5209562499999</v>
      </c>
      <c r="Y28" s="6">
        <v>1087.6703589260874</v>
      </c>
    </row>
    <row r="29" spans="1:25" x14ac:dyDescent="0.25">
      <c r="A29" s="11" t="s">
        <v>16</v>
      </c>
      <c r="B29" s="5">
        <v>20991.2961</v>
      </c>
      <c r="C29" s="5">
        <v>42215.234100000016</v>
      </c>
      <c r="D29" s="5">
        <v>85051.480500000005</v>
      </c>
      <c r="E29" s="5"/>
      <c r="F29" s="5">
        <v>68512.636700000003</v>
      </c>
      <c r="G29" s="5">
        <v>216770.64739999999</v>
      </c>
    </row>
    <row r="30" spans="1:25" x14ac:dyDescent="0.25">
      <c r="A30" s="11" t="s">
        <v>10</v>
      </c>
      <c r="B30" s="5">
        <v>31359.231200000002</v>
      </c>
      <c r="C30" s="5">
        <v>14720.8115</v>
      </c>
      <c r="D30" s="5">
        <v>69135.482499999998</v>
      </c>
      <c r="E30" s="5">
        <v>34823.063900000001</v>
      </c>
      <c r="F30" s="5">
        <v>15805.213300000003</v>
      </c>
      <c r="G30" s="5">
        <v>165843.80240000004</v>
      </c>
    </row>
    <row r="35" spans="1:2" x14ac:dyDescent="0.25">
      <c r="A35" s="12"/>
    </row>
    <row r="36" spans="1:2" x14ac:dyDescent="0.25">
      <c r="A36" s="13" t="s">
        <v>6741</v>
      </c>
    </row>
    <row r="37" spans="1:2" x14ac:dyDescent="0.25">
      <c r="A37" s="10" t="s">
        <v>6729</v>
      </c>
      <c r="B37" t="s">
        <v>6740</v>
      </c>
    </row>
    <row r="38" spans="1:2" x14ac:dyDescent="0.25">
      <c r="A38" s="11" t="s">
        <v>23</v>
      </c>
      <c r="B38" s="6">
        <v>551.63043478260875</v>
      </c>
    </row>
    <row r="39" spans="1:2" x14ac:dyDescent="0.25">
      <c r="A39" s="11" t="s">
        <v>254</v>
      </c>
      <c r="B39" s="6">
        <v>564.09615384615381</v>
      </c>
    </row>
    <row r="40" spans="1:2" x14ac:dyDescent="0.25">
      <c r="A40" s="11" t="s">
        <v>110</v>
      </c>
      <c r="B40" s="6">
        <v>603.81818181818187</v>
      </c>
    </row>
    <row r="41" spans="1:2" x14ac:dyDescent="0.25">
      <c r="A41" s="11" t="s">
        <v>258</v>
      </c>
      <c r="B41" s="6">
        <v>598.76923076923072</v>
      </c>
    </row>
    <row r="42" spans="1:2" x14ac:dyDescent="0.25">
      <c r="A42" s="11" t="s">
        <v>439</v>
      </c>
      <c r="B42" s="6">
        <v>552.86111111111109</v>
      </c>
    </row>
    <row r="43" spans="1:2" x14ac:dyDescent="0.25">
      <c r="A43" s="11" t="s">
        <v>317</v>
      </c>
      <c r="B43" s="6">
        <v>652.6521739130435</v>
      </c>
    </row>
    <row r="44" spans="1:2" x14ac:dyDescent="0.25">
      <c r="A44" s="11" t="s">
        <v>73</v>
      </c>
      <c r="B44" s="6">
        <v>560.72727272727275</v>
      </c>
    </row>
    <row r="45" spans="1:2" x14ac:dyDescent="0.25">
      <c r="A45" s="11" t="s">
        <v>221</v>
      </c>
      <c r="B45" s="6">
        <v>587.10344827586209</v>
      </c>
    </row>
    <row r="46" spans="1:2" x14ac:dyDescent="0.25">
      <c r="A46" s="11" t="s">
        <v>121</v>
      </c>
      <c r="B46" s="6">
        <v>566</v>
      </c>
    </row>
    <row r="47" spans="1:2" x14ac:dyDescent="0.25">
      <c r="A47" s="11" t="s">
        <v>291</v>
      </c>
      <c r="B47" s="6">
        <v>580.10638297872345</v>
      </c>
    </row>
    <row r="51" spans="22:22" x14ac:dyDescent="0.25">
      <c r="V51" s="13"/>
    </row>
    <row r="73" spans="2:18" x14ac:dyDescent="0.25">
      <c r="B73" s="13"/>
    </row>
    <row r="74" spans="2:18" x14ac:dyDescent="0.25">
      <c r="P74" t="s">
        <v>6750</v>
      </c>
      <c r="R74" s="13"/>
    </row>
    <row r="75" spans="2:18" x14ac:dyDescent="0.25">
      <c r="P75" s="10" t="s">
        <v>6729</v>
      </c>
      <c r="Q75" s="18" t="s">
        <v>6743</v>
      </c>
    </row>
    <row r="76" spans="2:18" x14ac:dyDescent="0.25">
      <c r="P76" s="11" t="s">
        <v>4674</v>
      </c>
      <c r="Q76" s="18">
        <v>1054.3522636035375</v>
      </c>
    </row>
    <row r="77" spans="2:18" x14ac:dyDescent="0.25">
      <c r="P77" s="11" t="s">
        <v>4677</v>
      </c>
      <c r="Q77" s="18">
        <v>1086.213725882697</v>
      </c>
    </row>
    <row r="78" spans="2:18" x14ac:dyDescent="0.25">
      <c r="P78" s="11" t="s">
        <v>4679</v>
      </c>
      <c r="Q78" s="18">
        <v>1093.3099753872634</v>
      </c>
    </row>
    <row r="79" spans="2:18" x14ac:dyDescent="0.25">
      <c r="P79" s="11" t="s">
        <v>4687</v>
      </c>
      <c r="Q79" s="18">
        <v>1161.701313304721</v>
      </c>
    </row>
    <row r="83" spans="1:6" x14ac:dyDescent="0.25">
      <c r="B83" s="13" t="s">
        <v>6744</v>
      </c>
    </row>
    <row r="84" spans="1:6" x14ac:dyDescent="0.25">
      <c r="B84" t="s">
        <v>6743</v>
      </c>
    </row>
    <row r="85" spans="1:6" x14ac:dyDescent="0.25">
      <c r="A85" s="11" t="s">
        <v>16</v>
      </c>
      <c r="B85" s="5">
        <v>1123.5805016423351</v>
      </c>
    </row>
    <row r="86" spans="1:6" x14ac:dyDescent="0.25">
      <c r="A86" s="11" t="s">
        <v>10</v>
      </c>
      <c r="B86" s="5">
        <v>1044.133283243556</v>
      </c>
    </row>
    <row r="90" spans="1:6" x14ac:dyDescent="0.25">
      <c r="B90" s="13" t="s">
        <v>6745</v>
      </c>
    </row>
    <row r="91" spans="1:6" x14ac:dyDescent="0.25">
      <c r="A91" s="10" t="s">
        <v>6743</v>
      </c>
      <c r="B91" s="10" t="s">
        <v>6731</v>
      </c>
    </row>
    <row r="92" spans="1:6" x14ac:dyDescent="0.25">
      <c r="A92" s="10" t="s">
        <v>6729</v>
      </c>
      <c r="B92" t="s">
        <v>1582</v>
      </c>
      <c r="C92" t="s">
        <v>1562</v>
      </c>
      <c r="D92" t="s">
        <v>1557</v>
      </c>
      <c r="E92" t="s">
        <v>1587</v>
      </c>
      <c r="F92" t="s">
        <v>1596</v>
      </c>
    </row>
    <row r="93" spans="1:6" x14ac:dyDescent="0.25">
      <c r="A93" s="11" t="s">
        <v>6734</v>
      </c>
      <c r="B93" s="5">
        <v>1154.8593901639347</v>
      </c>
      <c r="C93" s="5">
        <v>983.98129896480305</v>
      </c>
      <c r="D93" s="5">
        <v>1143.0824559633029</v>
      </c>
      <c r="E93" s="5">
        <v>956.75749438202217</v>
      </c>
      <c r="F93" s="5">
        <v>1115.1254151515154</v>
      </c>
    </row>
    <row r="94" spans="1:6" x14ac:dyDescent="0.25">
      <c r="A94" s="11" t="s">
        <v>6735</v>
      </c>
      <c r="B94" s="5">
        <v>1034.8472511098887</v>
      </c>
      <c r="C94" s="5">
        <v>1201.53353520102</v>
      </c>
      <c r="D94" s="5">
        <v>1088.8411674698798</v>
      </c>
      <c r="E94" s="5">
        <v>1069.3138415873011</v>
      </c>
      <c r="F94" s="5">
        <v>1068.6281660478755</v>
      </c>
    </row>
    <row r="95" spans="1:6" x14ac:dyDescent="0.25">
      <c r="A95" s="11" t="s">
        <v>6736</v>
      </c>
      <c r="B95" s="5">
        <v>1127.5306166666667</v>
      </c>
      <c r="C95" s="5">
        <v>859.18729999999994</v>
      </c>
      <c r="D95" s="5">
        <v>1401.5455923076925</v>
      </c>
      <c r="E95" s="5">
        <v>885.08775000000003</v>
      </c>
      <c r="F95" s="5">
        <v>1436.2974999999999</v>
      </c>
    </row>
    <row r="106" spans="1:5" x14ac:dyDescent="0.25">
      <c r="A106" s="13" t="s">
        <v>6746</v>
      </c>
    </row>
    <row r="107" spans="1:5" x14ac:dyDescent="0.25">
      <c r="A107" s="10" t="s">
        <v>6743</v>
      </c>
      <c r="B107" s="10" t="s">
        <v>6731</v>
      </c>
    </row>
    <row r="108" spans="1:5" x14ac:dyDescent="0.25">
      <c r="A108" s="10" t="s">
        <v>6729</v>
      </c>
      <c r="B108" t="s">
        <v>4674</v>
      </c>
      <c r="C108" t="s">
        <v>4677</v>
      </c>
      <c r="D108" t="s">
        <v>4679</v>
      </c>
      <c r="E108" t="s">
        <v>4687</v>
      </c>
    </row>
    <row r="109" spans="1:5" x14ac:dyDescent="0.25">
      <c r="A109" s="11" t="s">
        <v>902</v>
      </c>
      <c r="B109" s="5">
        <v>2066.4261999999999</v>
      </c>
      <c r="C109" s="5"/>
      <c r="D109" s="5">
        <v>3032.6559999999999</v>
      </c>
      <c r="E109" s="5"/>
    </row>
    <row r="110" spans="1:5" x14ac:dyDescent="0.25">
      <c r="A110" s="11" t="s">
        <v>946</v>
      </c>
      <c r="B110" s="5"/>
      <c r="C110" s="5"/>
      <c r="D110" s="5"/>
      <c r="E110" s="5">
        <v>2343.4616000000001</v>
      </c>
    </row>
    <row r="111" spans="1:5" x14ac:dyDescent="0.25">
      <c r="A111" s="11" t="s">
        <v>631</v>
      </c>
      <c r="B111" s="5">
        <v>2764.8031999999998</v>
      </c>
      <c r="C111" s="5"/>
      <c r="D111" s="5"/>
      <c r="E111" s="5"/>
    </row>
    <row r="112" spans="1:5" x14ac:dyDescent="0.25">
      <c r="A112" s="11" t="s">
        <v>770</v>
      </c>
      <c r="B112" s="5">
        <v>1870.5871000000002</v>
      </c>
      <c r="C112" s="5"/>
      <c r="D112" s="5">
        <v>2801.768</v>
      </c>
      <c r="E112" s="5"/>
    </row>
    <row r="113" spans="1:20" x14ac:dyDescent="0.25">
      <c r="A113" s="11" t="s">
        <v>395</v>
      </c>
      <c r="B113" s="5"/>
      <c r="C113" s="5">
        <v>2319.4512</v>
      </c>
      <c r="D113" s="5"/>
      <c r="E113" s="5"/>
    </row>
    <row r="114" spans="1:20" x14ac:dyDescent="0.25">
      <c r="A114" s="11" t="s">
        <v>848</v>
      </c>
      <c r="B114" s="5">
        <v>2221.2697499999999</v>
      </c>
      <c r="C114" s="5"/>
      <c r="D114" s="5"/>
      <c r="E114" s="5"/>
    </row>
    <row r="115" spans="1:20" x14ac:dyDescent="0.25">
      <c r="A115" s="11" t="s">
        <v>1239</v>
      </c>
      <c r="B115" s="5"/>
      <c r="C115" s="5">
        <v>3502.9688000000001</v>
      </c>
      <c r="D115" s="5"/>
      <c r="E115" s="5"/>
      <c r="Q115" t="s">
        <v>6751</v>
      </c>
    </row>
    <row r="116" spans="1:20" x14ac:dyDescent="0.25">
      <c r="A116" s="11" t="s">
        <v>776</v>
      </c>
      <c r="B116" s="5">
        <v>3745.8047999999999</v>
      </c>
      <c r="C116" s="5"/>
      <c r="D116" s="5"/>
      <c r="E116" s="5"/>
    </row>
    <row r="117" spans="1:20" x14ac:dyDescent="0.25">
      <c r="A117" s="11" t="s">
        <v>920</v>
      </c>
      <c r="B117" s="5">
        <v>3178.2564000000002</v>
      </c>
      <c r="C117" s="5"/>
      <c r="D117" s="5"/>
      <c r="E117" s="5"/>
      <c r="Q117" s="10" t="s">
        <v>6743</v>
      </c>
      <c r="R117" s="10" t="s">
        <v>6731</v>
      </c>
    </row>
    <row r="118" spans="1:20" x14ac:dyDescent="0.25">
      <c r="A118" s="11" t="s">
        <v>788</v>
      </c>
      <c r="B118" s="5"/>
      <c r="C118" s="5">
        <v>570.11760000000004</v>
      </c>
      <c r="D118" s="5">
        <v>3756.8876</v>
      </c>
      <c r="E118" s="5"/>
      <c r="Q118" s="10" t="s">
        <v>6729</v>
      </c>
      <c r="R118" t="s">
        <v>1891</v>
      </c>
      <c r="S118" t="s">
        <v>1907</v>
      </c>
      <c r="T118" t="s">
        <v>1900</v>
      </c>
    </row>
    <row r="119" spans="1:20" x14ac:dyDescent="0.25">
      <c r="Q119" s="11" t="s">
        <v>1928</v>
      </c>
      <c r="R119" s="5"/>
      <c r="S119" s="5">
        <v>1057.3652329545455</v>
      </c>
      <c r="T119" s="5"/>
    </row>
    <row r="120" spans="1:20" x14ac:dyDescent="0.25">
      <c r="Q120" s="11" t="s">
        <v>1940</v>
      </c>
      <c r="R120" s="5">
        <v>1053.8202226415094</v>
      </c>
      <c r="S120" s="5"/>
      <c r="T120" s="5"/>
    </row>
    <row r="121" spans="1:20" x14ac:dyDescent="0.25">
      <c r="Q121" s="11" t="s">
        <v>4696</v>
      </c>
      <c r="R121" s="5">
        <v>1204.2260157894736</v>
      </c>
      <c r="S121" s="5"/>
      <c r="T121" s="5"/>
    </row>
    <row r="122" spans="1:20" x14ac:dyDescent="0.25">
      <c r="Q122" s="11" t="s">
        <v>1946</v>
      </c>
      <c r="R122" s="5">
        <v>993.45766190476172</v>
      </c>
      <c r="S122" s="5"/>
      <c r="T122" s="5"/>
    </row>
    <row r="123" spans="1:20" x14ac:dyDescent="0.25">
      <c r="Q123" s="11" t="s">
        <v>1943</v>
      </c>
      <c r="R123" s="5">
        <v>1114.0906428458497</v>
      </c>
      <c r="S123" s="5"/>
      <c r="T123" s="5"/>
    </row>
    <row r="124" spans="1:20" x14ac:dyDescent="0.25">
      <c r="Q124" s="11" t="s">
        <v>1949</v>
      </c>
      <c r="R124" s="5">
        <v>1146.8999895833333</v>
      </c>
      <c r="S124" s="5">
        <v>1107.1981931341593</v>
      </c>
      <c r="T124" s="5">
        <v>1059.603120806378</v>
      </c>
    </row>
    <row r="125" spans="1:20" x14ac:dyDescent="0.25">
      <c r="Q125" s="11" t="s">
        <v>4676</v>
      </c>
      <c r="R125" s="5">
        <v>1075.1128638297876</v>
      </c>
      <c r="S125" s="5">
        <v>1128.6005372478705</v>
      </c>
      <c r="T125" s="5"/>
    </row>
    <row r="126" spans="1:20" x14ac:dyDescent="0.25">
      <c r="Q126" s="11" t="s">
        <v>1935</v>
      </c>
      <c r="R126" s="5"/>
      <c r="S126" s="5"/>
      <c r="T126" s="5">
        <v>1118.4029821052627</v>
      </c>
    </row>
    <row r="127" spans="1:20" x14ac:dyDescent="0.25">
      <c r="Q127" s="11" t="s">
        <v>4699</v>
      </c>
      <c r="R127" s="5">
        <v>1049.2535368421056</v>
      </c>
      <c r="S127" s="5"/>
      <c r="T127" s="5"/>
    </row>
    <row r="128" spans="1:20" x14ac:dyDescent="0.25">
      <c r="Q128" s="11" t="s">
        <v>4694</v>
      </c>
      <c r="R128" s="5"/>
      <c r="S128" s="5">
        <v>1168.2922059999996</v>
      </c>
      <c r="T128" s="5"/>
    </row>
    <row r="182" spans="15:21" x14ac:dyDescent="0.25">
      <c r="O182" s="13" t="s">
        <v>6747</v>
      </c>
    </row>
    <row r="185" spans="15:21" x14ac:dyDescent="0.25">
      <c r="O185" s="10" t="s">
        <v>6738</v>
      </c>
      <c r="P185" s="19" t="s">
        <v>6731</v>
      </c>
      <c r="Q185" s="18"/>
      <c r="R185" s="18"/>
      <c r="S185" s="18"/>
      <c r="T185" s="18"/>
      <c r="U185" s="18"/>
    </row>
    <row r="186" spans="15:21" x14ac:dyDescent="0.25">
      <c r="O186" s="10" t="s">
        <v>6729</v>
      </c>
      <c r="P186" s="18" t="s">
        <v>28</v>
      </c>
      <c r="Q186" s="18" t="s">
        <v>50</v>
      </c>
      <c r="R186" s="18" t="s">
        <v>19</v>
      </c>
      <c r="S186" s="18" t="s">
        <v>33</v>
      </c>
      <c r="T186" s="18" t="s">
        <v>4494</v>
      </c>
      <c r="U186" s="18" t="s">
        <v>6730</v>
      </c>
    </row>
    <row r="187" spans="15:21" x14ac:dyDescent="0.25">
      <c r="O187" s="11" t="s">
        <v>1944</v>
      </c>
      <c r="P187" s="18">
        <v>27013.505599999993</v>
      </c>
      <c r="Q187" s="18">
        <v>29090.974700000002</v>
      </c>
      <c r="R187" s="18">
        <v>40242.7016</v>
      </c>
      <c r="S187" s="18">
        <v>26202.788813043477</v>
      </c>
      <c r="T187" s="18"/>
      <c r="U187" s="18">
        <v>122549.97071304347</v>
      </c>
    </row>
    <row r="188" spans="15:21" x14ac:dyDescent="0.25">
      <c r="O188" s="11" t="s">
        <v>1926</v>
      </c>
      <c r="P188" s="18">
        <v>38894.412599999996</v>
      </c>
      <c r="Q188" s="18">
        <v>17286.014113043479</v>
      </c>
      <c r="R188" s="18">
        <v>26566.832699999999</v>
      </c>
      <c r="S188" s="18">
        <v>26726.992700000003</v>
      </c>
      <c r="T188" s="18"/>
      <c r="U188" s="18">
        <v>109474.25211304348</v>
      </c>
    </row>
    <row r="189" spans="15:21" x14ac:dyDescent="0.25">
      <c r="O189" s="11" t="s">
        <v>1923</v>
      </c>
      <c r="P189" s="18">
        <v>27549.577600000001</v>
      </c>
      <c r="Q189" s="18">
        <v>33325.7788</v>
      </c>
      <c r="R189" s="18">
        <v>23466.785299999996</v>
      </c>
      <c r="S189" s="18">
        <v>23519.265300000006</v>
      </c>
      <c r="T189" s="18">
        <v>2240.9920000000002</v>
      </c>
      <c r="U189" s="18">
        <v>110102.399</v>
      </c>
    </row>
    <row r="190" spans="15:21" x14ac:dyDescent="0.25">
      <c r="O190" s="11" t="s">
        <v>1903</v>
      </c>
      <c r="P190" s="18">
        <v>38505.257900000011</v>
      </c>
      <c r="Q190" s="18">
        <v>31704.010699999999</v>
      </c>
      <c r="R190" s="18">
        <v>29173.487099999995</v>
      </c>
      <c r="S190" s="18">
        <v>25629.072800000002</v>
      </c>
      <c r="T190" s="18"/>
      <c r="U190" s="18">
        <v>125011.8285</v>
      </c>
    </row>
    <row r="191" spans="15:21" x14ac:dyDescent="0.25">
      <c r="O191" s="11" t="s">
        <v>133</v>
      </c>
      <c r="P191" s="18">
        <v>19266.2808</v>
      </c>
      <c r="Q191" s="18">
        <v>24274.651900000001</v>
      </c>
      <c r="R191" s="18">
        <v>47507.613899999982</v>
      </c>
      <c r="S191" s="18">
        <v>22428.662900000003</v>
      </c>
      <c r="T191" s="18">
        <v>924.26199999999994</v>
      </c>
      <c r="U191" s="18">
        <v>114401.4715</v>
      </c>
    </row>
    <row r="192" spans="15:21" x14ac:dyDescent="0.25">
      <c r="O192" s="11" t="s">
        <v>1941</v>
      </c>
      <c r="P192" s="18">
        <v>23634.246599999999</v>
      </c>
      <c r="Q192" s="18">
        <v>21446.857300000003</v>
      </c>
      <c r="R192" s="18">
        <v>40656.82710000001</v>
      </c>
      <c r="S192" s="18">
        <v>24047.8076</v>
      </c>
      <c r="T192" s="18">
        <v>1919.2049999999999</v>
      </c>
      <c r="U192" s="18">
        <v>111704.94360000001</v>
      </c>
    </row>
    <row r="193" spans="15:21" x14ac:dyDescent="0.25">
      <c r="O193" s="11" t="s">
        <v>1913</v>
      </c>
      <c r="P193" s="18">
        <v>27329.406299999999</v>
      </c>
      <c r="Q193" s="18">
        <v>15043.8406</v>
      </c>
      <c r="R193" s="18">
        <v>49639.793700000002</v>
      </c>
      <c r="S193" s="18">
        <v>20665.203000000001</v>
      </c>
      <c r="T193" s="18">
        <v>1855.5529999999999</v>
      </c>
      <c r="U193" s="18">
        <v>114533.79660000002</v>
      </c>
    </row>
    <row r="194" spans="15:21" x14ac:dyDescent="0.25">
      <c r="O194" s="11" t="s">
        <v>1906</v>
      </c>
      <c r="P194" s="18">
        <v>13550.2554</v>
      </c>
      <c r="Q194" s="18">
        <v>34340.066799999993</v>
      </c>
      <c r="R194" s="18">
        <v>35454.769399999997</v>
      </c>
      <c r="S194" s="18">
        <v>35469.024099999995</v>
      </c>
      <c r="T194" s="18"/>
      <c r="U194" s="18">
        <v>118814.11569999998</v>
      </c>
    </row>
    <row r="195" spans="15:21" x14ac:dyDescent="0.25">
      <c r="O195" s="11" t="s">
        <v>1931</v>
      </c>
      <c r="P195" s="18">
        <v>34145.3174</v>
      </c>
      <c r="Q195" s="18">
        <v>34524.776099999995</v>
      </c>
      <c r="R195" s="18">
        <v>25475.252199999999</v>
      </c>
      <c r="S195" s="18">
        <v>22683.874900000003</v>
      </c>
      <c r="T195" s="18"/>
      <c r="U195" s="18">
        <v>116829.2206</v>
      </c>
    </row>
    <row r="196" spans="15:21" x14ac:dyDescent="0.25">
      <c r="O196" s="11" t="s">
        <v>1920</v>
      </c>
      <c r="P196" s="18">
        <v>39625.858200000002</v>
      </c>
      <c r="Q196" s="18">
        <v>37166.906900000002</v>
      </c>
      <c r="R196" s="18">
        <v>53024.21</v>
      </c>
      <c r="S196" s="18">
        <v>29154.487300000001</v>
      </c>
      <c r="T196" s="18"/>
      <c r="U196" s="18">
        <v>158971.46240000002</v>
      </c>
    </row>
    <row r="197" spans="15:21" x14ac:dyDescent="0.25">
      <c r="O197" s="11" t="s">
        <v>6730</v>
      </c>
      <c r="P197" s="18">
        <v>289514.11840000004</v>
      </c>
      <c r="Q197" s="18">
        <v>278203.87791304349</v>
      </c>
      <c r="R197" s="18">
        <v>371208.27299999999</v>
      </c>
      <c r="S197" s="18">
        <v>256527.17941304346</v>
      </c>
      <c r="T197" s="18">
        <v>6940.0119999999997</v>
      </c>
      <c r="U197" s="18">
        <v>1202393.460726087</v>
      </c>
    </row>
  </sheetData>
  <pageMargins left="0.7" right="0.7" top="0.75" bottom="0.75" header="0.3" footer="0.3"/>
  <drawing r:id="rId1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1C977-B6F0-4181-8376-0B381245A644}">
  <dimension ref="A1:AB2001"/>
  <sheetViews>
    <sheetView topLeftCell="A2" workbookViewId="0">
      <selection activeCell="D19" sqref="A2:AB2001"/>
    </sheetView>
  </sheetViews>
  <sheetFormatPr defaultRowHeight="15" x14ac:dyDescent="0.25"/>
  <cols>
    <col min="1" max="1" width="10.7109375" bestFit="1" customWidth="1"/>
    <col min="2" max="2" width="13.5703125" bestFit="1" customWidth="1"/>
    <col min="3" max="3" width="14.7109375" bestFit="1" customWidth="1"/>
    <col min="4" max="4" width="21.7109375" bestFit="1" customWidth="1"/>
    <col min="5" max="5" width="6.7109375" bestFit="1" customWidth="1"/>
    <col min="6" max="6" width="10" bestFit="1" customWidth="1"/>
    <col min="7" max="7" width="22.42578125" bestFit="1" customWidth="1"/>
    <col min="8" max="8" width="15.28515625" bestFit="1" customWidth="1"/>
    <col min="9" max="9" width="10.28515625" bestFit="1" customWidth="1"/>
    <col min="10" max="10" width="13" bestFit="1" customWidth="1"/>
    <col min="11" max="11" width="27.5703125" bestFit="1" customWidth="1"/>
    <col min="12" max="12" width="11.140625" bestFit="1" customWidth="1"/>
    <col min="13" max="13" width="15.42578125" bestFit="1" customWidth="1"/>
    <col min="14" max="14" width="30.28515625" bestFit="1" customWidth="1"/>
    <col min="15" max="15" width="7.140625" bestFit="1" customWidth="1"/>
    <col min="16" max="16" width="8" bestFit="1" customWidth="1"/>
    <col min="17" max="17" width="10.85546875" bestFit="1" customWidth="1"/>
    <col min="18" max="18" width="16.5703125" style="5" customWidth="1"/>
    <col min="19" max="19" width="18.140625" style="5" bestFit="1" customWidth="1"/>
    <col min="20" max="20" width="15.5703125" bestFit="1" customWidth="1"/>
    <col min="21" max="21" width="13.5703125" bestFit="1" customWidth="1"/>
    <col min="22" max="22" width="14" bestFit="1" customWidth="1"/>
    <col min="23" max="23" width="9.42578125" bestFit="1" customWidth="1"/>
    <col min="24" max="24" width="32.140625" bestFit="1" customWidth="1"/>
    <col min="25" max="25" width="19.42578125" bestFit="1" customWidth="1"/>
    <col min="26" max="26" width="13.28515625" bestFit="1" customWidth="1"/>
    <col min="27" max="27" width="14" bestFit="1" customWidth="1"/>
    <col min="29" max="29" width="23.140625" bestFit="1" customWidth="1"/>
    <col min="31" max="31" width="18.140625" bestFit="1" customWidth="1"/>
    <col min="33" max="33" width="18.140625" bestFit="1" customWidth="1"/>
  </cols>
  <sheetData>
    <row r="1" spans="1:28" x14ac:dyDescent="0.25">
      <c r="A1" t="s">
        <v>1951</v>
      </c>
      <c r="B1" t="s">
        <v>1952</v>
      </c>
      <c r="C1" t="s">
        <v>0</v>
      </c>
      <c r="D1" t="s">
        <v>1</v>
      </c>
      <c r="E1" t="s">
        <v>2</v>
      </c>
      <c r="F1" t="s">
        <v>3</v>
      </c>
      <c r="G1" t="s">
        <v>4</v>
      </c>
      <c r="H1" t="s">
        <v>5</v>
      </c>
      <c r="I1" t="s">
        <v>6</v>
      </c>
      <c r="J1" t="s">
        <v>1548</v>
      </c>
      <c r="K1" t="s">
        <v>6710</v>
      </c>
      <c r="L1" t="s">
        <v>1550</v>
      </c>
      <c r="M1" t="s">
        <v>6711</v>
      </c>
      <c r="N1" t="s">
        <v>1552</v>
      </c>
      <c r="O1" t="s">
        <v>1553</v>
      </c>
      <c r="P1" t="s">
        <v>1554</v>
      </c>
      <c r="Q1" t="s">
        <v>1883</v>
      </c>
      <c r="R1" t="s">
        <v>1956</v>
      </c>
      <c r="S1" s="5" t="s">
        <v>6728</v>
      </c>
      <c r="T1" t="s">
        <v>6706</v>
      </c>
      <c r="U1" t="s">
        <v>6707</v>
      </c>
      <c r="V1" t="s">
        <v>6708</v>
      </c>
      <c r="W1" t="s">
        <v>1885</v>
      </c>
      <c r="X1" t="s">
        <v>6709</v>
      </c>
      <c r="Y1" t="s">
        <v>6712</v>
      </c>
      <c r="Z1" t="s">
        <v>1886</v>
      </c>
      <c r="AA1" t="s">
        <v>6727</v>
      </c>
      <c r="AB1" t="s">
        <v>6748</v>
      </c>
    </row>
    <row r="2" spans="1:28" x14ac:dyDescent="0.25">
      <c r="A2" t="s">
        <v>4704</v>
      </c>
      <c r="B2" s="2">
        <v>45480</v>
      </c>
      <c r="C2" t="s">
        <v>4399</v>
      </c>
      <c r="D2" t="str">
        <f>VLOOKUP(C2,customer_imp!$A$2:$H$502,2,FALSE)</f>
        <v>Sarah Smith</v>
      </c>
      <c r="E2">
        <f>VLOOKUP(C2,customer_imp!$A$2:$H$502,3,FALSE)</f>
        <v>55</v>
      </c>
      <c r="F2" t="str">
        <f>VLOOKUP(C2,customer_imp!$A$2:$H$502,4,FALSE)</f>
        <v>Male</v>
      </c>
      <c r="G2" t="str">
        <f>VLOOKUP(C2,customer_imp!$A$2:$H$502,5,FALSE)</f>
        <v>Kathleenport</v>
      </c>
      <c r="H2" t="str">
        <f>VLOOKUP(C2,customer_imp!$A$2:$H$502,6,FALSE)</f>
        <v>Wyoming</v>
      </c>
      <c r="I2" t="str">
        <f>VLOOKUP(C2,customer_imp!$A$2:$H$502,7,FALSE)</f>
        <v>USA</v>
      </c>
      <c r="J2" t="s">
        <v>4667</v>
      </c>
      <c r="K2" t="str">
        <f>VLOOKUP($J2,prod_imp!$A$2:$I$102,2,FALSE)</f>
        <v>Cricket Bat</v>
      </c>
      <c r="L2" t="str">
        <f>VLOOKUP(J2,prod_imp!$A$2:$I$102,3,FALSE)</f>
        <v>Sports</v>
      </c>
      <c r="M2" t="str">
        <f>VLOOKUP(J2,prod_imp!$A$2:$I$102,4,FALSE)</f>
        <v>Team Sports</v>
      </c>
      <c r="N2" t="str">
        <f>VLOOKUP(J2,prod_imp!$A$2:$I$102,5,FALSE)</f>
        <v>Khan Llc</v>
      </c>
      <c r="O2">
        <f>VLOOKUP(J2,prod_imp!$A$2:$I$102,6,FALSE)</f>
        <v>246</v>
      </c>
      <c r="P2">
        <f>VLOOKUP(J2,prod_imp!$A$2:$I$102,7,FALSE)</f>
        <v>471</v>
      </c>
      <c r="Q2" t="s">
        <v>4680</v>
      </c>
      <c r="R2" t="s">
        <v>1959</v>
      </c>
      <c r="S2" s="5">
        <v>198.41640000000001</v>
      </c>
      <c r="T2">
        <v>1</v>
      </c>
      <c r="U2">
        <v>218</v>
      </c>
      <c r="V2">
        <v>0.06</v>
      </c>
      <c r="W2" t="str">
        <f>VLOOKUP(Q2,stores_imp!$A$2:$K$100,3,FALSE)</f>
        <v>NORTH</v>
      </c>
      <c r="X2" t="str">
        <f>VLOOKUP(Q2,stores_imp!$A$2:$K$100,2,TRUE)</f>
        <v>Mann-Austin</v>
      </c>
      <c r="Y2" t="str">
        <f>VLOOKUP(Q2,stores_imp!$A$2:$E$22,4,FALSE)</f>
        <v>Hoodberg</v>
      </c>
      <c r="Z2" t="str">
        <f>VLOOKUP(Q2,stores_imp!$A$2:$K$22,5,FALSE)</f>
        <v>Outlet</v>
      </c>
      <c r="AA2" t="str">
        <f>_xlfn.IFS(sale[[#All],[Age]]&lt;19,"Teens",sale[[#All],[Age]]&lt;30,"Adults",sale[[#All],[Age]]&lt;70,"Elders")</f>
        <v>Elders</v>
      </c>
      <c r="AB2" t="str">
        <f>VLOOKUP(C2,customer_imp!$A$2:$H$505,8,FALSE)</f>
        <v>Gold</v>
      </c>
    </row>
    <row r="3" spans="1:28" x14ac:dyDescent="0.25">
      <c r="A3" t="s">
        <v>4705</v>
      </c>
      <c r="B3" s="2">
        <v>45285</v>
      </c>
      <c r="C3" t="s">
        <v>4459</v>
      </c>
      <c r="D3" t="str">
        <f>VLOOKUP(C3,customer_imp!$A$2:$H$502,2,FALSE)</f>
        <v>Michael Foley</v>
      </c>
      <c r="E3">
        <f>VLOOKUP(C3,customer_imp!$A$2:$H$502,3,FALSE)</f>
        <v>63</v>
      </c>
      <c r="F3" t="str">
        <f>VLOOKUP(C3,customer_imp!$A$2:$H$502,4,FALSE)</f>
        <v>Female</v>
      </c>
      <c r="G3" t="str">
        <f>VLOOKUP(C3,customer_imp!$A$2:$H$502,5,FALSE)</f>
        <v>Oneillfurt</v>
      </c>
      <c r="H3" t="str">
        <f>VLOOKUP(C3,customer_imp!$A$2:$H$502,6,FALSE)</f>
        <v>Vermont</v>
      </c>
      <c r="I3" t="str">
        <f>VLOOKUP(C3,customer_imp!$A$2:$H$502,7,FALSE)</f>
        <v>USA</v>
      </c>
      <c r="J3" t="s">
        <v>4628</v>
      </c>
      <c r="K3" t="str">
        <f>VLOOKUP($J3,prod_imp!$A$2:$I$102,2,FALSE)</f>
        <v>Bluetooth Car Audio System</v>
      </c>
      <c r="L3" t="str">
        <f>VLOOKUP(J3,prod_imp!$A$2:$I$102,3,FALSE)</f>
        <v>Electronics</v>
      </c>
      <c r="M3" t="str">
        <f>VLOOKUP(J3,prod_imp!$A$2:$I$102,4,FALSE)</f>
        <v>Audio</v>
      </c>
      <c r="N3" t="str">
        <f>VLOOKUP(J3,prod_imp!$A$2:$I$102,5,FALSE)</f>
        <v>Bruce-Bowen</v>
      </c>
      <c r="O3">
        <f>VLOOKUP(J3,prod_imp!$A$2:$I$102,6,FALSE)</f>
        <v>404</v>
      </c>
      <c r="P3">
        <f>VLOOKUP(J3,prod_imp!$A$2:$I$102,7,FALSE)</f>
        <v>159</v>
      </c>
      <c r="Q3" t="s">
        <v>4701</v>
      </c>
      <c r="R3" t="s">
        <v>4706</v>
      </c>
      <c r="S3" s="5">
        <v>228.7893</v>
      </c>
      <c r="T3">
        <v>3</v>
      </c>
      <c r="U3">
        <v>104</v>
      </c>
      <c r="V3">
        <v>0.09</v>
      </c>
      <c r="W3" t="str">
        <f>VLOOKUP(Q3,stores_imp!$A$2:$K$100,3,FALSE)</f>
        <v>NORTH</v>
      </c>
      <c r="X3" t="str">
        <f>VLOOKUP(Q3,stores_imp!$A$2:$K$100,2,TRUE)</f>
        <v>Holloway Ltd</v>
      </c>
      <c r="Y3" t="str">
        <f>VLOOKUP(Q3,stores_imp!$A$2:$E$22,4,FALSE)</f>
        <v>Bensonhaven</v>
      </c>
      <c r="Z3" t="str">
        <f>VLOOKUP(Q3,stores_imp!$A$2:$K$22,5,FALSE)</f>
        <v>Flagship</v>
      </c>
      <c r="AA3" t="str">
        <f>_xlfn.IFS(sale[[#All],[Age]]&lt;19,"Teens",sale[[#All],[Age]]&lt;30,"Adults",sale[[#All],[Age]]&lt;70,"Elders")</f>
        <v>Elders</v>
      </c>
      <c r="AB3" t="str">
        <f>VLOOKUP(C3,customer_imp!$A$2:$H$505,8,FALSE)</f>
        <v>Gold</v>
      </c>
    </row>
    <row r="4" spans="1:28" x14ac:dyDescent="0.25">
      <c r="A4" t="s">
        <v>4707</v>
      </c>
      <c r="B4" s="2">
        <v>45446</v>
      </c>
      <c r="C4" t="s">
        <v>4030</v>
      </c>
      <c r="D4" t="str">
        <f>VLOOKUP(C4,customer_imp!$A$2:$H$502,2,FALSE)</f>
        <v>Christopher Sutton</v>
      </c>
      <c r="E4">
        <f>VLOOKUP(C4,customer_imp!$A$2:$H$502,3,FALSE)</f>
        <v>49</v>
      </c>
      <c r="F4" t="str">
        <f>VLOOKUP(C4,customer_imp!$A$2:$H$502,4,FALSE)</f>
        <v>Female</v>
      </c>
      <c r="G4" t="str">
        <f>VLOOKUP(C4,customer_imp!$A$2:$H$502,5,FALSE)</f>
        <v>Deborahberg</v>
      </c>
      <c r="H4" t="str">
        <f>VLOOKUP(C4,customer_imp!$A$2:$H$502,6,FALSE)</f>
        <v>Pennsylvania</v>
      </c>
      <c r="I4" t="str">
        <f>VLOOKUP(C4,customer_imp!$A$2:$H$502,7,FALSE)</f>
        <v>USA</v>
      </c>
      <c r="J4" t="s">
        <v>4582</v>
      </c>
      <c r="K4" t="str">
        <f>VLOOKUP($J4,prod_imp!$A$2:$I$102,2,FALSE)</f>
        <v>Men'S Roll-On Perfume</v>
      </c>
      <c r="L4" t="str">
        <f>VLOOKUP(J4,prod_imp!$A$2:$I$102,3,FALSE)</f>
        <v>Beauty</v>
      </c>
      <c r="M4" t="str">
        <f>VLOOKUP(J4,prod_imp!$A$2:$I$102,4,FALSE)</f>
        <v>Fragrance</v>
      </c>
      <c r="N4" t="str">
        <f>VLOOKUP(J4,prod_imp!$A$2:$I$102,5,FALSE)</f>
        <v>Sullivan And Sons</v>
      </c>
      <c r="O4">
        <f>VLOOKUP(J4,prod_imp!$A$2:$I$102,6,FALSE)</f>
        <v>43</v>
      </c>
      <c r="P4">
        <f>VLOOKUP(J4,prod_imp!$A$2:$I$102,7,FALSE)</f>
        <v>267</v>
      </c>
      <c r="Q4" t="s">
        <v>4685</v>
      </c>
      <c r="R4" t="s">
        <v>1959</v>
      </c>
      <c r="S4" s="5">
        <v>2742.15</v>
      </c>
      <c r="T4">
        <v>4</v>
      </c>
      <c r="U4">
        <v>914</v>
      </c>
      <c r="V4">
        <v>0.27</v>
      </c>
      <c r="W4" t="str">
        <f>VLOOKUP(Q4,stores_imp!$A$2:$K$100,3,FALSE)</f>
        <v>WEST</v>
      </c>
      <c r="X4" t="str">
        <f>VLOOKUP(Q4,stores_imp!$A$2:$K$100,2,TRUE)</f>
        <v>Mann-Austin</v>
      </c>
      <c r="Y4" t="str">
        <f>VLOOKUP(Q4,stores_imp!$A$2:$E$22,4,FALSE)</f>
        <v>Thompsonborough</v>
      </c>
      <c r="Z4" t="str">
        <f>VLOOKUP(Q4,stores_imp!$A$2:$K$22,5,FALSE)</f>
        <v>Online</v>
      </c>
      <c r="AA4" t="str">
        <f>_xlfn.IFS(sale[[#All],[Age]]&lt;19,"Teens",sale[[#All],[Age]]&lt;30,"Adults",sale[[#All],[Age]]&lt;70,"Elders")</f>
        <v>Elders</v>
      </c>
      <c r="AB4" t="str">
        <f>VLOOKUP(C4,customer_imp!$A$2:$H$505,8,FALSE)</f>
        <v>Gold</v>
      </c>
    </row>
    <row r="5" spans="1:28" x14ac:dyDescent="0.25">
      <c r="A5" t="s">
        <v>4708</v>
      </c>
      <c r="B5" s="2">
        <v>45259</v>
      </c>
      <c r="C5" t="s">
        <v>4332</v>
      </c>
      <c r="D5" t="str">
        <f>VLOOKUP(C5,customer_imp!$A$2:$H$502,2,FALSE)</f>
        <v>John Jordan</v>
      </c>
      <c r="E5">
        <f>VLOOKUP(C5,customer_imp!$A$2:$H$502,3,FALSE)</f>
        <v>58</v>
      </c>
      <c r="F5" t="str">
        <f>VLOOKUP(C5,customer_imp!$A$2:$H$502,4,FALSE)</f>
        <v>Female</v>
      </c>
      <c r="G5" t="str">
        <f>VLOOKUP(C5,customer_imp!$A$2:$H$502,5,FALSE)</f>
        <v>Port Crystalberg</v>
      </c>
      <c r="H5" t="str">
        <f>VLOOKUP(C5,customer_imp!$A$2:$H$502,6,FALSE)</f>
        <v>Tennessee</v>
      </c>
      <c r="I5" t="str">
        <f>VLOOKUP(C5,customer_imp!$A$2:$H$502,7,FALSE)</f>
        <v>USA</v>
      </c>
      <c r="J5" t="s">
        <v>4632</v>
      </c>
      <c r="K5" t="str">
        <f>VLOOKUP($J5,prod_imp!$A$2:$I$102,2,FALSE)</f>
        <v>Wireless Mouse</v>
      </c>
      <c r="L5" t="str">
        <f>VLOOKUP(J5,prod_imp!$A$2:$I$102,3,FALSE)</f>
        <v>Electronics</v>
      </c>
      <c r="M5" t="str">
        <f>VLOOKUP(J5,prod_imp!$A$2:$I$102,4,FALSE)</f>
        <v>Computer</v>
      </c>
      <c r="N5" t="str">
        <f>VLOOKUP(J5,prod_imp!$A$2:$I$102,5,FALSE)</f>
        <v>Larson Ltd</v>
      </c>
      <c r="O5">
        <f>VLOOKUP(J5,prod_imp!$A$2:$I$102,6,FALSE)</f>
        <v>393</v>
      </c>
      <c r="P5">
        <f>VLOOKUP(J5,prod_imp!$A$2:$I$102,7,FALSE)</f>
        <v>320</v>
      </c>
      <c r="Q5" t="s">
        <v>4685</v>
      </c>
      <c r="R5" t="s">
        <v>4709</v>
      </c>
      <c r="S5" s="5">
        <v>774.0684</v>
      </c>
      <c r="T5">
        <v>1</v>
      </c>
      <c r="U5">
        <v>922</v>
      </c>
      <c r="V5">
        <v>0.25</v>
      </c>
      <c r="W5" t="str">
        <f>VLOOKUP(Q5,stores_imp!$A$2:$K$100,3,FALSE)</f>
        <v>WEST</v>
      </c>
      <c r="X5" t="str">
        <f>VLOOKUP(Q5,stores_imp!$A$2:$K$100,2,TRUE)</f>
        <v>Mann-Austin</v>
      </c>
      <c r="Y5" t="str">
        <f>VLOOKUP(Q5,stores_imp!$A$2:$E$22,4,FALSE)</f>
        <v>Thompsonborough</v>
      </c>
      <c r="Z5" t="str">
        <f>VLOOKUP(Q5,stores_imp!$A$2:$K$22,5,FALSE)</f>
        <v>Online</v>
      </c>
      <c r="AA5" t="str">
        <f>_xlfn.IFS(sale[[#All],[Age]]&lt;19,"Teens",sale[[#All],[Age]]&lt;30,"Adults",sale[[#All],[Age]]&lt;70,"Elders")</f>
        <v>Elders</v>
      </c>
      <c r="AB5" t="str">
        <f>VLOOKUP(C5,customer_imp!$A$2:$H$505,8,FALSE)</f>
        <v>Platinum</v>
      </c>
    </row>
    <row r="6" spans="1:28" x14ac:dyDescent="0.25">
      <c r="A6" t="s">
        <v>4710</v>
      </c>
      <c r="B6" s="2">
        <v>45297</v>
      </c>
      <c r="C6" t="s">
        <v>4486</v>
      </c>
      <c r="D6" t="str">
        <f>VLOOKUP(C6,customer_imp!$A$2:$H$502,2,FALSE)</f>
        <v>Amanda Powell</v>
      </c>
      <c r="E6">
        <f>VLOOKUP(C6,customer_imp!$A$2:$H$502,3,FALSE)</f>
        <v>28</v>
      </c>
      <c r="F6" t="str">
        <f>VLOOKUP(C6,customer_imp!$A$2:$H$502,4,FALSE)</f>
        <v>Male</v>
      </c>
      <c r="G6" t="str">
        <f>VLOOKUP(C6,customer_imp!$A$2:$H$502,5,FALSE)</f>
        <v>South William</v>
      </c>
      <c r="H6" t="str">
        <f>VLOOKUP(C6,customer_imp!$A$2:$H$502,6,FALSE)</f>
        <v>Alabama</v>
      </c>
      <c r="I6" t="str">
        <f>VLOOKUP(C6,customer_imp!$A$2:$H$502,7,FALSE)</f>
        <v>USA</v>
      </c>
      <c r="J6" t="s">
        <v>4601</v>
      </c>
      <c r="K6" t="str">
        <f>VLOOKUP($J6,prod_imp!$A$2:$I$102,2,FALSE)</f>
        <v>Men'S Hair Styling Gel</v>
      </c>
      <c r="L6" t="str">
        <f>VLOOKUP(J6,prod_imp!$A$2:$I$102,3,FALSE)</f>
        <v>Beauty</v>
      </c>
      <c r="M6" t="str">
        <f>VLOOKUP(J6,prod_imp!$A$2:$I$102,4,FALSE)</f>
        <v>Haircare</v>
      </c>
      <c r="N6" t="str">
        <f>VLOOKUP(J6,prod_imp!$A$2:$I$102,5,FALSE)</f>
        <v>Cline-Mccarthy</v>
      </c>
      <c r="O6">
        <f>VLOOKUP(J6,prod_imp!$A$2:$I$102,6,FALSE)</f>
        <v>17</v>
      </c>
      <c r="P6">
        <f>VLOOKUP(J6,prod_imp!$A$2:$I$102,7,FALSE)</f>
        <v>399</v>
      </c>
      <c r="Q6" t="s">
        <v>4682</v>
      </c>
      <c r="R6" t="s">
        <v>1959</v>
      </c>
      <c r="S6" s="5">
        <v>1833.4380000000001</v>
      </c>
      <c r="T6">
        <v>3</v>
      </c>
      <c r="U6">
        <v>745</v>
      </c>
      <c r="V6">
        <v>0.16</v>
      </c>
      <c r="W6" t="str">
        <f>VLOOKUP(Q6,stores_imp!$A$2:$K$100,3,FALSE)</f>
        <v>NORTH</v>
      </c>
      <c r="X6" t="str">
        <f>VLOOKUP(Q6,stores_imp!$A$2:$K$100,2,TRUE)</f>
        <v>Mann-Austin</v>
      </c>
      <c r="Y6" t="str">
        <f>VLOOKUP(Q6,stores_imp!$A$2:$E$22,4,FALSE)</f>
        <v>New Michaelchester</v>
      </c>
      <c r="Z6" t="str">
        <f>VLOOKUP(Q6,stores_imp!$A$2:$K$22,5,FALSE)</f>
        <v>Outlet</v>
      </c>
      <c r="AA6" t="str">
        <f>_xlfn.IFS(sale[[#All],[Age]]&lt;19,"Teens",sale[[#All],[Age]]&lt;30,"Adults",sale[[#All],[Age]]&lt;70,"Elders")</f>
        <v>Adults</v>
      </c>
      <c r="AB6" t="str">
        <f>VLOOKUP(C6,customer_imp!$A$2:$H$505,8,FALSE)</f>
        <v>Silver</v>
      </c>
    </row>
    <row r="7" spans="1:28" x14ac:dyDescent="0.25">
      <c r="A7" t="s">
        <v>4711</v>
      </c>
      <c r="B7" s="2">
        <v>45499</v>
      </c>
      <c r="C7" t="s">
        <v>4092</v>
      </c>
      <c r="D7" t="str">
        <f>VLOOKUP(C7,customer_imp!$A$2:$H$502,2,FALSE)</f>
        <v>Anthony Phillips</v>
      </c>
      <c r="E7">
        <f>VLOOKUP(C7,customer_imp!$A$2:$H$502,3,FALSE)</f>
        <v>18</v>
      </c>
      <c r="F7" t="str">
        <f>VLOOKUP(C7,customer_imp!$A$2:$H$502,4,FALSE)</f>
        <v>Female</v>
      </c>
      <c r="G7" t="str">
        <f>VLOOKUP(C7,customer_imp!$A$2:$H$502,5,FALSE)</f>
        <v>North Davidport</v>
      </c>
      <c r="H7" t="str">
        <f>VLOOKUP(C7,customer_imp!$A$2:$H$502,6,FALSE)</f>
        <v>Rhode Island</v>
      </c>
      <c r="I7" t="str">
        <f>VLOOKUP(C7,customer_imp!$A$2:$H$502,7,FALSE)</f>
        <v>USA</v>
      </c>
      <c r="J7" t="s">
        <v>4525</v>
      </c>
      <c r="K7" t="str">
        <f>VLOOKUP($J7,prod_imp!$A$2:$I$102,2,FALSE)</f>
        <v>4K Home Projector</v>
      </c>
      <c r="L7" t="str">
        <f>VLOOKUP(J7,prod_imp!$A$2:$I$102,3,FALSE)</f>
        <v>Electronics</v>
      </c>
      <c r="M7" t="str">
        <f>VLOOKUP(J7,prod_imp!$A$2:$I$102,4,FALSE)</f>
        <v>Appliances</v>
      </c>
      <c r="N7" t="str">
        <f>VLOOKUP(J7,prod_imp!$A$2:$I$102,5,FALSE)</f>
        <v>Thomas Llc</v>
      </c>
      <c r="O7">
        <f>VLOOKUP(J7,prod_imp!$A$2:$I$102,6,FALSE)</f>
        <v>465</v>
      </c>
      <c r="P7">
        <f>VLOOKUP(J7,prod_imp!$A$2:$I$102,7,FALSE)</f>
        <v>301</v>
      </c>
      <c r="Q7" t="s">
        <v>4684</v>
      </c>
      <c r="R7" t="s">
        <v>4709</v>
      </c>
      <c r="S7" s="5">
        <v>357.23430000000002</v>
      </c>
      <c r="T7">
        <v>3</v>
      </c>
      <c r="U7">
        <v>147</v>
      </c>
      <c r="V7">
        <v>0.18</v>
      </c>
      <c r="W7" t="str">
        <f>VLOOKUP(Q7,stores_imp!$A$2:$K$100,3,FALSE)</f>
        <v>SOUTH</v>
      </c>
      <c r="X7" t="str">
        <f>VLOOKUP(Q7,stores_imp!$A$2:$K$100,2,TRUE)</f>
        <v>Mann-Austin</v>
      </c>
      <c r="Y7" t="str">
        <f>VLOOKUP(Q7,stores_imp!$A$2:$E$22,4,FALSE)</f>
        <v>Williamsfurt</v>
      </c>
      <c r="Z7" t="str">
        <f>VLOOKUP(Q7,stores_imp!$A$2:$K$22,5,FALSE)</f>
        <v>Online</v>
      </c>
      <c r="AA7" t="str">
        <f>_xlfn.IFS(sale[[#All],[Age]]&lt;19,"Teens",sale[[#All],[Age]]&lt;30,"Adults",sale[[#All],[Age]]&lt;70,"Elders")</f>
        <v>Teens</v>
      </c>
      <c r="AB7" t="str">
        <f>VLOOKUP(C7,customer_imp!$A$2:$H$505,8,FALSE)</f>
        <v>Platinum</v>
      </c>
    </row>
    <row r="8" spans="1:28" x14ac:dyDescent="0.25">
      <c r="A8" t="s">
        <v>4712</v>
      </c>
      <c r="B8" s="2">
        <v>45850</v>
      </c>
      <c r="C8" t="s">
        <v>3986</v>
      </c>
      <c r="D8" t="str">
        <f>VLOOKUP(C8,customer_imp!$A$2:$H$502,2,FALSE)</f>
        <v>John Scott</v>
      </c>
      <c r="E8">
        <f>VLOOKUP(C8,customer_imp!$A$2:$H$502,3,FALSE)</f>
        <v>24</v>
      </c>
      <c r="F8" t="str">
        <f>VLOOKUP(C8,customer_imp!$A$2:$H$502,4,FALSE)</f>
        <v>Female</v>
      </c>
      <c r="G8" t="str">
        <f>VLOOKUP(C8,customer_imp!$A$2:$H$502,5,FALSE)</f>
        <v>South Christopher</v>
      </c>
      <c r="H8" t="str">
        <f>VLOOKUP(C8,customer_imp!$A$2:$H$502,6,FALSE)</f>
        <v>Pennsylvania</v>
      </c>
      <c r="I8" t="str">
        <f>VLOOKUP(C8,customer_imp!$A$2:$H$502,7,FALSE)</f>
        <v>USA</v>
      </c>
      <c r="J8" t="s">
        <v>4596</v>
      </c>
      <c r="K8" t="str">
        <f>VLOOKUP($J8,prod_imp!$A$2:$I$102,2,FALSE)</f>
        <v>Premium Blanket Throw</v>
      </c>
      <c r="L8" t="str">
        <f>VLOOKUP(J8,prod_imp!$A$2:$I$102,3,FALSE)</f>
        <v>Home</v>
      </c>
      <c r="M8" t="str">
        <f>VLOOKUP(J8,prod_imp!$A$2:$I$102,4,FALSE)</f>
        <v>Decor</v>
      </c>
      <c r="N8" t="str">
        <f>VLOOKUP(J8,prod_imp!$A$2:$I$102,5,FALSE)</f>
        <v>Hernandez, Kennedy And Porter</v>
      </c>
      <c r="O8">
        <f>VLOOKUP(J8,prod_imp!$A$2:$I$102,6,FALSE)</f>
        <v>461</v>
      </c>
      <c r="P8">
        <f>VLOOKUP(J8,prod_imp!$A$2:$I$102,7,FALSE)</f>
        <v>190</v>
      </c>
      <c r="Q8" t="s">
        <v>4681</v>
      </c>
      <c r="R8" t="s">
        <v>4706</v>
      </c>
      <c r="S8" s="5">
        <v>1335.027</v>
      </c>
      <c r="T8">
        <v>2</v>
      </c>
      <c r="U8">
        <v>785</v>
      </c>
      <c r="V8">
        <v>0.19</v>
      </c>
      <c r="W8" t="str">
        <f>VLOOKUP(Q8,stores_imp!$A$2:$K$100,3,FALSE)</f>
        <v>SOUTH</v>
      </c>
      <c r="X8" t="str">
        <f>VLOOKUP(Q8,stores_imp!$A$2:$K$100,2,TRUE)</f>
        <v>Mann-Austin</v>
      </c>
      <c r="Y8" t="str">
        <f>VLOOKUP(Q8,stores_imp!$A$2:$E$22,4,FALSE)</f>
        <v>Port Sharon</v>
      </c>
      <c r="Z8" t="str">
        <f>VLOOKUP(Q8,stores_imp!$A$2:$K$22,5,FALSE)</f>
        <v>Online</v>
      </c>
      <c r="AA8" t="str">
        <f>_xlfn.IFS(sale[[#All],[Age]]&lt;19,"Teens",sale[[#All],[Age]]&lt;30,"Adults",sale[[#All],[Age]]&lt;70,"Elders")</f>
        <v>Adults</v>
      </c>
      <c r="AB8" t="str">
        <f>VLOOKUP(C8,customer_imp!$A$2:$H$505,8,FALSE)</f>
        <v>Bronze</v>
      </c>
    </row>
    <row r="9" spans="1:28" x14ac:dyDescent="0.25">
      <c r="A9" t="s">
        <v>4713</v>
      </c>
      <c r="B9" s="2">
        <v>45248</v>
      </c>
      <c r="C9" t="s">
        <v>4130</v>
      </c>
      <c r="D9" t="str">
        <f>VLOOKUP(C9,customer_imp!$A$2:$H$502,2,FALSE)</f>
        <v>Patrick Roberts</v>
      </c>
      <c r="E9">
        <f>VLOOKUP(C9,customer_imp!$A$2:$H$502,3,FALSE)</f>
        <v>41</v>
      </c>
      <c r="F9" t="str">
        <f>VLOOKUP(C9,customer_imp!$A$2:$H$502,4,FALSE)</f>
        <v>Female</v>
      </c>
      <c r="G9" t="str">
        <f>VLOOKUP(C9,customer_imp!$A$2:$H$502,5,FALSE)</f>
        <v>Jaredville</v>
      </c>
      <c r="H9" t="str">
        <f>VLOOKUP(C9,customer_imp!$A$2:$H$502,6,FALSE)</f>
        <v>Missouri</v>
      </c>
      <c r="I9" t="str">
        <f>VLOOKUP(C9,customer_imp!$A$2:$H$502,7,FALSE)</f>
        <v>USA</v>
      </c>
      <c r="J9" t="s">
        <v>4623</v>
      </c>
      <c r="K9" t="str">
        <f>VLOOKUP($J9,prod_imp!$A$2:$I$102,2,FALSE)</f>
        <v>Kitchen Storage Rack</v>
      </c>
      <c r="L9" t="str">
        <f>VLOOKUP(J9,prod_imp!$A$2:$I$102,3,FALSE)</f>
        <v>Home</v>
      </c>
      <c r="M9" t="str">
        <f>VLOOKUP(J9,prod_imp!$A$2:$I$102,4,FALSE)</f>
        <v>Storage</v>
      </c>
      <c r="N9" t="str">
        <f>VLOOKUP(J9,prod_imp!$A$2:$I$102,5,FALSE)</f>
        <v>Duran Group</v>
      </c>
      <c r="O9">
        <f>VLOOKUP(J9,prod_imp!$A$2:$I$102,6,FALSE)</f>
        <v>138</v>
      </c>
      <c r="P9">
        <f>VLOOKUP(J9,prod_imp!$A$2:$I$102,7,FALSE)</f>
        <v>89</v>
      </c>
      <c r="Q9" t="s">
        <v>4685</v>
      </c>
      <c r="R9" t="s">
        <v>4706</v>
      </c>
      <c r="S9" s="5">
        <v>1054.5612000000001</v>
      </c>
      <c r="T9">
        <v>4</v>
      </c>
      <c r="U9">
        <v>342</v>
      </c>
      <c r="V9">
        <v>0.15</v>
      </c>
      <c r="W9" t="str">
        <f>VLOOKUP(Q9,stores_imp!$A$2:$K$100,3,FALSE)</f>
        <v>WEST</v>
      </c>
      <c r="X9" t="str">
        <f>VLOOKUP(Q9,stores_imp!$A$2:$K$100,2,TRUE)</f>
        <v>Mann-Austin</v>
      </c>
      <c r="Y9" t="str">
        <f>VLOOKUP(Q9,stores_imp!$A$2:$E$22,4,FALSE)</f>
        <v>Thompsonborough</v>
      </c>
      <c r="Z9" t="str">
        <f>VLOOKUP(Q9,stores_imp!$A$2:$K$22,5,FALSE)</f>
        <v>Online</v>
      </c>
      <c r="AA9" t="str">
        <f>_xlfn.IFS(sale[[#All],[Age]]&lt;19,"Teens",sale[[#All],[Age]]&lt;30,"Adults",sale[[#All],[Age]]&lt;70,"Elders")</f>
        <v>Elders</v>
      </c>
      <c r="AB9" t="str">
        <f>VLOOKUP(C9,customer_imp!$A$2:$H$505,8,FALSE)</f>
        <v>Platinum</v>
      </c>
    </row>
    <row r="10" spans="1:28" x14ac:dyDescent="0.25">
      <c r="A10" t="s">
        <v>4714</v>
      </c>
      <c r="B10" s="2">
        <v>45781</v>
      </c>
      <c r="C10" t="s">
        <v>4166</v>
      </c>
      <c r="D10" t="str">
        <f>VLOOKUP(C10,customer_imp!$A$2:$H$502,2,FALSE)</f>
        <v>Dr. Suzanne Bullock</v>
      </c>
      <c r="E10">
        <f>VLOOKUP(C10,customer_imp!$A$2:$H$502,3,FALSE)</f>
        <v>60</v>
      </c>
      <c r="F10" t="str">
        <f>VLOOKUP(C10,customer_imp!$A$2:$H$502,4,FALSE)</f>
        <v>Female</v>
      </c>
      <c r="G10" t="str">
        <f>VLOOKUP(C10,customer_imp!$A$2:$H$502,5,FALSE)</f>
        <v>Lake Blaketon</v>
      </c>
      <c r="H10" t="str">
        <f>VLOOKUP(C10,customer_imp!$A$2:$H$502,6,FALSE)</f>
        <v>Alabama</v>
      </c>
      <c r="I10" t="str">
        <f>VLOOKUP(C10,customer_imp!$A$2:$H$502,7,FALSE)</f>
        <v>USA</v>
      </c>
      <c r="J10" t="s">
        <v>4670</v>
      </c>
      <c r="K10" t="str">
        <f>VLOOKUP($J10,prod_imp!$A$2:$I$102,2,FALSE)</f>
        <v>Stainless Steel Cookware Set</v>
      </c>
      <c r="L10" t="str">
        <f>VLOOKUP(J10,prod_imp!$A$2:$I$102,3,FALSE)</f>
        <v>Home</v>
      </c>
      <c r="M10" t="str">
        <f>VLOOKUP(J10,prod_imp!$A$2:$I$102,4,FALSE)</f>
        <v>Kitchen</v>
      </c>
      <c r="N10" t="str">
        <f>VLOOKUP(J10,prod_imp!$A$2:$I$102,5,FALSE)</f>
        <v>Campbell Ltd</v>
      </c>
      <c r="O10">
        <f>VLOOKUP(J10,prod_imp!$A$2:$I$102,6,FALSE)</f>
        <v>201</v>
      </c>
      <c r="P10">
        <f>VLOOKUP(J10,prod_imp!$A$2:$I$102,7,FALSE)</f>
        <v>146</v>
      </c>
      <c r="Q10" t="s">
        <v>4682</v>
      </c>
      <c r="R10" t="s">
        <v>4706</v>
      </c>
      <c r="S10" s="5">
        <v>1250.6175000000001</v>
      </c>
      <c r="T10">
        <v>3</v>
      </c>
      <c r="U10">
        <v>448</v>
      </c>
      <c r="V10">
        <v>0.23</v>
      </c>
      <c r="W10" t="str">
        <f>VLOOKUP(Q10,stores_imp!$A$2:$K$100,3,FALSE)</f>
        <v>NORTH</v>
      </c>
      <c r="X10" t="str">
        <f>VLOOKUP(Q10,stores_imp!$A$2:$K$100,2,TRUE)</f>
        <v>Mann-Austin</v>
      </c>
      <c r="Y10" t="str">
        <f>VLOOKUP(Q10,stores_imp!$A$2:$E$22,4,FALSE)</f>
        <v>New Michaelchester</v>
      </c>
      <c r="Z10" t="str">
        <f>VLOOKUP(Q10,stores_imp!$A$2:$K$22,5,FALSE)</f>
        <v>Outlet</v>
      </c>
      <c r="AA10" t="str">
        <f>_xlfn.IFS(sale[[#All],[Age]]&lt;19,"Teens",sale[[#All],[Age]]&lt;30,"Adults",sale[[#All],[Age]]&lt;70,"Elders")</f>
        <v>Elders</v>
      </c>
      <c r="AB10" t="str">
        <f>VLOOKUP(C10,customer_imp!$A$2:$H$505,8,FALSE)</f>
        <v>Platinum</v>
      </c>
    </row>
    <row r="11" spans="1:28" x14ac:dyDescent="0.25">
      <c r="A11" t="s">
        <v>4715</v>
      </c>
      <c r="B11" s="2">
        <v>45869</v>
      </c>
      <c r="C11" t="s">
        <v>4456</v>
      </c>
      <c r="D11" t="str">
        <f>VLOOKUP(C11,customer_imp!$A$2:$H$502,2,FALSE)</f>
        <v>David Pierce</v>
      </c>
      <c r="E11">
        <f>VLOOKUP(C11,customer_imp!$A$2:$H$502,3,FALSE)</f>
        <v>45</v>
      </c>
      <c r="F11" t="str">
        <f>VLOOKUP(C11,customer_imp!$A$2:$H$502,4,FALSE)</f>
        <v>Female</v>
      </c>
      <c r="G11" t="str">
        <f>VLOOKUP(C11,customer_imp!$A$2:$H$502,5,FALSE)</f>
        <v>Grayland</v>
      </c>
      <c r="H11" t="str">
        <f>VLOOKUP(C11,customer_imp!$A$2:$H$502,6,FALSE)</f>
        <v>Washington</v>
      </c>
      <c r="I11" t="str">
        <f>VLOOKUP(C11,customer_imp!$A$2:$H$502,7,FALSE)</f>
        <v>USA</v>
      </c>
      <c r="J11" t="s">
        <v>4553</v>
      </c>
      <c r="K11" t="str">
        <f>VLOOKUP($J11,prod_imp!$A$2:$I$102,2,FALSE)</f>
        <v>Modern Wall Clock</v>
      </c>
      <c r="L11" t="str">
        <f>VLOOKUP(J11,prod_imp!$A$2:$I$102,3,FALSE)</f>
        <v>Home</v>
      </c>
      <c r="M11" t="str">
        <f>VLOOKUP(J11,prod_imp!$A$2:$I$102,4,FALSE)</f>
        <v>Decor</v>
      </c>
      <c r="N11" t="str">
        <f>VLOOKUP(J11,prod_imp!$A$2:$I$102,5,FALSE)</f>
        <v>Weiss-Watson</v>
      </c>
      <c r="O11">
        <f>VLOOKUP(J11,prod_imp!$A$2:$I$102,6,FALSE)</f>
        <v>180</v>
      </c>
      <c r="P11">
        <f>VLOOKUP(J11,prod_imp!$A$2:$I$102,7,FALSE)</f>
        <v>305</v>
      </c>
      <c r="Q11" t="s">
        <v>4673</v>
      </c>
      <c r="R11" t="s">
        <v>4706</v>
      </c>
      <c r="S11" s="5">
        <v>1344.6818000000001</v>
      </c>
      <c r="T11">
        <v>2</v>
      </c>
      <c r="U11">
        <v>873</v>
      </c>
      <c r="V11">
        <v>7.0000000000000007E-2</v>
      </c>
      <c r="W11" t="str">
        <f>VLOOKUP(Q11,stores_imp!$A$2:$K$100,3,FALSE)</f>
        <v>EAST</v>
      </c>
      <c r="X11" t="str">
        <f>VLOOKUP(Q11,stores_imp!$A$2:$K$100,2,TRUE)</f>
        <v>Rivera-Warner</v>
      </c>
      <c r="Y11" t="str">
        <f>VLOOKUP(Q11,stores_imp!$A$2:$E$22,4,FALSE)</f>
        <v>Washingtonfurt</v>
      </c>
      <c r="Z11" t="str">
        <f>VLOOKUP(Q11,stores_imp!$A$2:$K$22,5,FALSE)</f>
        <v>Flagship</v>
      </c>
      <c r="AA11" t="str">
        <f>_xlfn.IFS(sale[[#All],[Age]]&lt;19,"Teens",sale[[#All],[Age]]&lt;30,"Adults",sale[[#All],[Age]]&lt;70,"Elders")</f>
        <v>Elders</v>
      </c>
      <c r="AB11" t="str">
        <f>VLOOKUP(C11,customer_imp!$A$2:$H$505,8,FALSE)</f>
        <v>Platinum</v>
      </c>
    </row>
    <row r="12" spans="1:28" x14ac:dyDescent="0.25">
      <c r="A12" t="s">
        <v>4716</v>
      </c>
      <c r="B12" s="2">
        <v>45335</v>
      </c>
      <c r="C12" t="s">
        <v>4039</v>
      </c>
      <c r="D12" t="str">
        <f>VLOOKUP(C12,customer_imp!$A$2:$H$502,2,FALSE)</f>
        <v>Michael Thomas</v>
      </c>
      <c r="E12">
        <f>VLOOKUP(C12,customer_imp!$A$2:$H$502,3,FALSE)</f>
        <v>21</v>
      </c>
      <c r="F12" t="str">
        <f>VLOOKUP(C12,customer_imp!$A$2:$H$502,4,FALSE)</f>
        <v>Female</v>
      </c>
      <c r="G12" t="str">
        <f>VLOOKUP(C12,customer_imp!$A$2:$H$502,5,FALSE)</f>
        <v>Woodmouth</v>
      </c>
      <c r="H12" t="str">
        <f>VLOOKUP(C12,customer_imp!$A$2:$H$502,6,FALSE)</f>
        <v>Nevada</v>
      </c>
      <c r="I12" t="str">
        <f>VLOOKUP(C12,customer_imp!$A$2:$H$502,7,FALSE)</f>
        <v>USA</v>
      </c>
      <c r="J12" t="s">
        <v>4540</v>
      </c>
      <c r="K12" t="str">
        <f>VLOOKUP($J12,prod_imp!$A$2:$I$102,2,FALSE)</f>
        <v>Foldable Camping Chair</v>
      </c>
      <c r="L12" t="str">
        <f>VLOOKUP(J12,prod_imp!$A$2:$I$102,3,FALSE)</f>
        <v>Sports</v>
      </c>
      <c r="M12" t="str">
        <f>VLOOKUP(J12,prod_imp!$A$2:$I$102,4,FALSE)</f>
        <v>Outdoor</v>
      </c>
      <c r="N12" t="str">
        <f>VLOOKUP(J12,prod_imp!$A$2:$I$102,5,FALSE)</f>
        <v>Cook Ltd</v>
      </c>
      <c r="O12">
        <f>VLOOKUP(J12,prod_imp!$A$2:$I$102,6,FALSE)</f>
        <v>166</v>
      </c>
      <c r="P12">
        <f>VLOOKUP(J12,prod_imp!$A$2:$I$102,7,FALSE)</f>
        <v>340</v>
      </c>
      <c r="Q12" t="s">
        <v>4697</v>
      </c>
      <c r="R12" t="s">
        <v>1959</v>
      </c>
      <c r="S12" s="5">
        <v>259.1259</v>
      </c>
      <c r="T12">
        <v>1</v>
      </c>
      <c r="U12">
        <v>279</v>
      </c>
      <c r="V12">
        <v>0.23</v>
      </c>
      <c r="W12" t="str">
        <f>VLOOKUP(Q12,stores_imp!$A$2:$K$100,3,FALSE)</f>
        <v>SOUTH</v>
      </c>
      <c r="X12" t="str">
        <f>VLOOKUP(Q12,stores_imp!$A$2:$K$100,2,TRUE)</f>
        <v>Mcdonald Inc</v>
      </c>
      <c r="Y12" t="str">
        <f>VLOOKUP(Q12,stores_imp!$A$2:$E$22,4,FALSE)</f>
        <v>Christopherland</v>
      </c>
      <c r="Z12" t="str">
        <f>VLOOKUP(Q12,stores_imp!$A$2:$K$22,5,FALSE)</f>
        <v>Outlet</v>
      </c>
      <c r="AA12" t="str">
        <f>_xlfn.IFS(sale[[#All],[Age]]&lt;19,"Teens",sale[[#All],[Age]]&lt;30,"Adults",sale[[#All],[Age]]&lt;70,"Elders")</f>
        <v>Adults</v>
      </c>
      <c r="AB12" t="str">
        <f>VLOOKUP(C12,customer_imp!$A$2:$H$505,8,FALSE)</f>
        <v>Silver</v>
      </c>
    </row>
    <row r="13" spans="1:28" x14ac:dyDescent="0.25">
      <c r="A13" t="s">
        <v>4717</v>
      </c>
      <c r="B13" s="2">
        <v>45801</v>
      </c>
      <c r="C13" t="s">
        <v>4305</v>
      </c>
      <c r="D13" t="str">
        <f>VLOOKUP(C13,customer_imp!$A$2:$H$502,2,FALSE)</f>
        <v>Jessica Gonzalez</v>
      </c>
      <c r="E13">
        <f>VLOOKUP(C13,customer_imp!$A$2:$H$502,3,FALSE)</f>
        <v>34</v>
      </c>
      <c r="F13" t="str">
        <f>VLOOKUP(C13,customer_imp!$A$2:$H$502,4,FALSE)</f>
        <v>Female</v>
      </c>
      <c r="G13" t="str">
        <f>VLOOKUP(C13,customer_imp!$A$2:$H$502,5,FALSE)</f>
        <v>South Darrenland</v>
      </c>
      <c r="H13" t="str">
        <f>VLOOKUP(C13,customer_imp!$A$2:$H$502,6,FALSE)</f>
        <v>Iowa</v>
      </c>
      <c r="I13" t="str">
        <f>VLOOKUP(C13,customer_imp!$A$2:$H$502,7,FALSE)</f>
        <v>USA</v>
      </c>
      <c r="J13" t="s">
        <v>4563</v>
      </c>
      <c r="K13" t="str">
        <f>VLOOKUP($J13,prod_imp!$A$2:$I$102,2,FALSE)</f>
        <v>Portable Power Bank</v>
      </c>
      <c r="L13" t="str">
        <f>VLOOKUP(J13,prod_imp!$A$2:$I$102,3,FALSE)</f>
        <v>Electronics</v>
      </c>
      <c r="M13" t="str">
        <f>VLOOKUP(J13,prod_imp!$A$2:$I$102,4,FALSE)</f>
        <v>Mobile</v>
      </c>
      <c r="N13" t="str">
        <f>VLOOKUP(J13,prod_imp!$A$2:$I$102,5,FALSE)</f>
        <v>Cummings And Sons</v>
      </c>
      <c r="O13">
        <f>VLOOKUP(J13,prod_imp!$A$2:$I$102,6,FALSE)</f>
        <v>326</v>
      </c>
      <c r="P13">
        <f>VLOOKUP(J13,prod_imp!$A$2:$I$102,7,FALSE)</f>
        <v>301</v>
      </c>
      <c r="Q13" t="s">
        <v>4675</v>
      </c>
      <c r="R13" t="s">
        <v>1959</v>
      </c>
      <c r="S13" s="5">
        <v>952.57439999999997</v>
      </c>
      <c r="T13">
        <v>4</v>
      </c>
      <c r="U13">
        <v>287</v>
      </c>
      <c r="V13">
        <v>7.0000000000000007E-2</v>
      </c>
      <c r="W13" t="str">
        <f>VLOOKUP(Q13,stores_imp!$A$2:$K$100,3,FALSE)</f>
        <v>NORTH</v>
      </c>
      <c r="X13" t="str">
        <f>VLOOKUP(Q13,stores_imp!$A$2:$K$100,2,TRUE)</f>
        <v>Martinez, Adkins And Johnson</v>
      </c>
      <c r="Y13" t="str">
        <f>VLOOKUP(Q13,stores_imp!$A$2:$E$22,4,FALSE)</f>
        <v>Danielmouth</v>
      </c>
      <c r="Z13" t="str">
        <f>VLOOKUP(Q13,stores_imp!$A$2:$K$22,5,FALSE)</f>
        <v>Flagship</v>
      </c>
      <c r="AA13" t="str">
        <f>_xlfn.IFS(sale[[#All],[Age]]&lt;19,"Teens",sale[[#All],[Age]]&lt;30,"Adults",sale[[#All],[Age]]&lt;70,"Elders")</f>
        <v>Elders</v>
      </c>
      <c r="AB13" t="str">
        <f>VLOOKUP(C13,customer_imp!$A$2:$H$505,8,FALSE)</f>
        <v>Bronze</v>
      </c>
    </row>
    <row r="14" spans="1:28" x14ac:dyDescent="0.25">
      <c r="A14" t="s">
        <v>4718</v>
      </c>
      <c r="B14" s="2">
        <v>45528</v>
      </c>
      <c r="C14" t="s">
        <v>4218</v>
      </c>
      <c r="D14" t="str">
        <f>VLOOKUP(C14,customer_imp!$A$2:$H$502,2,FALSE)</f>
        <v>Wesley Short</v>
      </c>
      <c r="E14">
        <f>VLOOKUP(C14,customer_imp!$A$2:$H$502,3,FALSE)</f>
        <v>41</v>
      </c>
      <c r="F14" t="str">
        <f>VLOOKUP(C14,customer_imp!$A$2:$H$502,4,FALSE)</f>
        <v>Female</v>
      </c>
      <c r="G14" t="str">
        <f>VLOOKUP(C14,customer_imp!$A$2:$H$502,5,FALSE)</f>
        <v>Susanstad</v>
      </c>
      <c r="H14" t="str">
        <f>VLOOKUP(C14,customer_imp!$A$2:$H$502,6,FALSE)</f>
        <v>Montana</v>
      </c>
      <c r="I14" t="str">
        <f>VLOOKUP(C14,customer_imp!$A$2:$H$502,7,FALSE)</f>
        <v>USA</v>
      </c>
      <c r="J14" t="s">
        <v>4650</v>
      </c>
      <c r="K14" t="str">
        <f>VLOOKUP($J14,prod_imp!$A$2:$I$102,2,FALSE)</f>
        <v>Sports Wrist Sweatbands</v>
      </c>
      <c r="L14" t="str">
        <f>VLOOKUP(J14,prod_imp!$A$2:$I$102,3,FALSE)</f>
        <v>Sports</v>
      </c>
      <c r="M14" t="str">
        <f>VLOOKUP(J14,prod_imp!$A$2:$I$102,4,FALSE)</f>
        <v>Accessories</v>
      </c>
      <c r="N14" t="str">
        <f>VLOOKUP(J14,prod_imp!$A$2:$I$102,5,FALSE)</f>
        <v>Olsen-Daniels</v>
      </c>
      <c r="O14">
        <f>VLOOKUP(J14,prod_imp!$A$2:$I$102,6,FALSE)</f>
        <v>131</v>
      </c>
      <c r="P14">
        <f>VLOOKUP(J14,prod_imp!$A$2:$I$102,7,FALSE)</f>
        <v>232</v>
      </c>
      <c r="Q14" t="s">
        <v>4681</v>
      </c>
      <c r="R14" t="s">
        <v>1959</v>
      </c>
      <c r="S14" s="5">
        <v>2552.5367999999999</v>
      </c>
      <c r="T14">
        <v>4</v>
      </c>
      <c r="U14">
        <v>645</v>
      </c>
      <c r="V14">
        <v>0.17</v>
      </c>
      <c r="W14" t="str">
        <f>VLOOKUP(Q14,stores_imp!$A$2:$K$100,3,FALSE)</f>
        <v>SOUTH</v>
      </c>
      <c r="X14" t="str">
        <f>VLOOKUP(Q14,stores_imp!$A$2:$K$100,2,TRUE)</f>
        <v>Mann-Austin</v>
      </c>
      <c r="Y14" t="str">
        <f>VLOOKUP(Q14,stores_imp!$A$2:$E$22,4,FALSE)</f>
        <v>Port Sharon</v>
      </c>
      <c r="Z14" t="str">
        <f>VLOOKUP(Q14,stores_imp!$A$2:$K$22,5,FALSE)</f>
        <v>Online</v>
      </c>
      <c r="AA14" t="str">
        <f>_xlfn.IFS(sale[[#All],[Age]]&lt;19,"Teens",sale[[#All],[Age]]&lt;30,"Adults",sale[[#All],[Age]]&lt;70,"Elders")</f>
        <v>Elders</v>
      </c>
      <c r="AB14" t="str">
        <f>VLOOKUP(C14,customer_imp!$A$2:$H$505,8,FALSE)</f>
        <v>Gold</v>
      </c>
    </row>
    <row r="15" spans="1:28" x14ac:dyDescent="0.25">
      <c r="A15" t="s">
        <v>4719</v>
      </c>
      <c r="B15" s="2">
        <v>45875</v>
      </c>
      <c r="C15" t="s">
        <v>4435</v>
      </c>
      <c r="D15" t="str">
        <f>VLOOKUP(C15,customer_imp!$A$2:$H$502,2,FALSE)</f>
        <v>Adam Castro</v>
      </c>
      <c r="E15">
        <f>VLOOKUP(C15,customer_imp!$A$2:$H$502,3,FALSE)</f>
        <v>51</v>
      </c>
      <c r="F15" t="str">
        <f>VLOOKUP(C15,customer_imp!$A$2:$H$502,4,FALSE)</f>
        <v>Male</v>
      </c>
      <c r="G15" t="str">
        <f>VLOOKUP(C15,customer_imp!$A$2:$H$502,5,FALSE)</f>
        <v>New Donnabury</v>
      </c>
      <c r="H15" t="str">
        <f>VLOOKUP(C15,customer_imp!$A$2:$H$502,6,FALSE)</f>
        <v>Texas</v>
      </c>
      <c r="I15" t="str">
        <f>VLOOKUP(C15,customer_imp!$A$2:$H$502,7,FALSE)</f>
        <v>USA</v>
      </c>
      <c r="J15" t="s">
        <v>4554</v>
      </c>
      <c r="K15" t="str">
        <f>VLOOKUP($J15,prod_imp!$A$2:$I$102,2,FALSE)</f>
        <v>Gaming Mechanical Keyboard</v>
      </c>
      <c r="L15" t="str">
        <f>VLOOKUP(J15,prod_imp!$A$2:$I$102,3,FALSE)</f>
        <v>Electronics</v>
      </c>
      <c r="M15" t="str">
        <f>VLOOKUP(J15,prod_imp!$A$2:$I$102,4,FALSE)</f>
        <v>Computer</v>
      </c>
      <c r="N15" t="str">
        <f>VLOOKUP(J15,prod_imp!$A$2:$I$102,5,FALSE)</f>
        <v>Lucero Llc</v>
      </c>
      <c r="O15">
        <f>VLOOKUP(J15,prod_imp!$A$2:$I$102,6,FALSE)</f>
        <v>419</v>
      </c>
      <c r="P15">
        <f>VLOOKUP(J15,prod_imp!$A$2:$I$102,7,FALSE)</f>
        <v>86</v>
      </c>
      <c r="Q15" t="s">
        <v>4700</v>
      </c>
      <c r="R15" t="s">
        <v>4706</v>
      </c>
      <c r="S15" s="5">
        <v>443.66</v>
      </c>
      <c r="T15">
        <v>2</v>
      </c>
      <c r="U15">
        <v>317</v>
      </c>
      <c r="V15" s="7">
        <v>0.01</v>
      </c>
      <c r="W15" t="str">
        <f>VLOOKUP(Q15,stores_imp!$A$2:$K$100,3,FALSE)</f>
        <v>WEST</v>
      </c>
      <c r="X15" t="str">
        <f>VLOOKUP(Q15,stores_imp!$A$2:$K$100,2,TRUE)</f>
        <v>Frederick-Wright</v>
      </c>
      <c r="Y15" t="str">
        <f>VLOOKUP(Q15,stores_imp!$A$2:$E$22,4,FALSE)</f>
        <v>New Jimmymouth</v>
      </c>
      <c r="Z15" t="str">
        <f>VLOOKUP(Q15,stores_imp!$A$2:$K$22,5,FALSE)</f>
        <v>Flagship</v>
      </c>
      <c r="AA15" t="str">
        <f>_xlfn.IFS(sale[[#All],[Age]]&lt;19,"Teens",sale[[#All],[Age]]&lt;30,"Adults",sale[[#All],[Age]]&lt;70,"Elders")</f>
        <v>Elders</v>
      </c>
      <c r="AB15" t="str">
        <f>VLOOKUP(C15,customer_imp!$A$2:$H$505,8,FALSE)</f>
        <v>Silver</v>
      </c>
    </row>
    <row r="16" spans="1:28" x14ac:dyDescent="0.25">
      <c r="A16" t="s">
        <v>4720</v>
      </c>
      <c r="B16" s="2">
        <v>45829</v>
      </c>
      <c r="C16" t="s">
        <v>4335</v>
      </c>
      <c r="D16" t="str">
        <f>VLOOKUP(C16,customer_imp!$A$2:$H$502,2,FALSE)</f>
        <v>Sherry Cabrera</v>
      </c>
      <c r="E16">
        <f>VLOOKUP(C16,customer_imp!$A$2:$H$502,3,FALSE)</f>
        <v>55</v>
      </c>
      <c r="F16" t="str">
        <f>VLOOKUP(C16,customer_imp!$A$2:$H$502,4,FALSE)</f>
        <v>Male</v>
      </c>
      <c r="G16" t="str">
        <f>VLOOKUP(C16,customer_imp!$A$2:$H$502,5,FALSE)</f>
        <v>Shannonview</v>
      </c>
      <c r="H16" t="str">
        <f>VLOOKUP(C16,customer_imp!$A$2:$H$502,6,FALSE)</f>
        <v>Pennsylvania</v>
      </c>
      <c r="I16" t="str">
        <f>VLOOKUP(C16,customer_imp!$A$2:$H$502,7,FALSE)</f>
        <v>USA</v>
      </c>
      <c r="J16" t="s">
        <v>4540</v>
      </c>
      <c r="K16" t="str">
        <f>VLOOKUP($J16,prod_imp!$A$2:$I$102,2,FALSE)</f>
        <v>Foldable Camping Chair</v>
      </c>
      <c r="L16" t="str">
        <f>VLOOKUP(J16,prod_imp!$A$2:$I$102,3,FALSE)</f>
        <v>Sports</v>
      </c>
      <c r="M16" t="str">
        <f>VLOOKUP(J16,prod_imp!$A$2:$I$102,4,FALSE)</f>
        <v>Outdoor</v>
      </c>
      <c r="N16" t="str">
        <f>VLOOKUP(J16,prod_imp!$A$2:$I$102,5,FALSE)</f>
        <v>Cook Ltd</v>
      </c>
      <c r="O16">
        <f>VLOOKUP(J16,prod_imp!$A$2:$I$102,6,FALSE)</f>
        <v>166</v>
      </c>
      <c r="P16">
        <f>VLOOKUP(J16,prod_imp!$A$2:$I$102,7,FALSE)</f>
        <v>340</v>
      </c>
      <c r="Q16" t="s">
        <v>4698</v>
      </c>
      <c r="R16" t="s">
        <v>4706</v>
      </c>
      <c r="S16" s="5">
        <v>1145.8548000000001</v>
      </c>
      <c r="T16">
        <v>4</v>
      </c>
      <c r="U16">
        <v>403</v>
      </c>
      <c r="V16">
        <v>0.3</v>
      </c>
      <c r="W16" t="str">
        <f>VLOOKUP(Q16,stores_imp!$A$2:$K$100,3,FALSE)</f>
        <v>NORTH</v>
      </c>
      <c r="X16" t="str">
        <f>VLOOKUP(Q16,stores_imp!$A$2:$K$100,2,TRUE)</f>
        <v>Shelton Plc</v>
      </c>
      <c r="Y16" t="str">
        <f>VLOOKUP(Q16,stores_imp!$A$2:$E$22,4,FALSE)</f>
        <v>East Jenniferstad</v>
      </c>
      <c r="Z16" t="str">
        <f>VLOOKUP(Q16,stores_imp!$A$2:$K$22,5,FALSE)</f>
        <v>Flagship</v>
      </c>
      <c r="AA16" t="str">
        <f>_xlfn.IFS(sale[[#All],[Age]]&lt;19,"Teens",sale[[#All],[Age]]&lt;30,"Adults",sale[[#All],[Age]]&lt;70,"Elders")</f>
        <v>Elders</v>
      </c>
      <c r="AB16" t="str">
        <f>VLOOKUP(C16,customer_imp!$A$2:$H$505,8,FALSE)</f>
        <v>Silver</v>
      </c>
    </row>
    <row r="17" spans="1:28" x14ac:dyDescent="0.25">
      <c r="A17" t="s">
        <v>4721</v>
      </c>
      <c r="B17" s="2">
        <v>45636</v>
      </c>
      <c r="C17" t="s">
        <v>4427</v>
      </c>
      <c r="D17" t="str">
        <f>VLOOKUP(C17,customer_imp!$A$2:$H$502,2,FALSE)</f>
        <v>Lindsay Beasley</v>
      </c>
      <c r="E17">
        <f>VLOOKUP(C17,customer_imp!$A$2:$H$502,3,FALSE)</f>
        <v>37</v>
      </c>
      <c r="F17" t="str">
        <f>VLOOKUP(C17,customer_imp!$A$2:$H$502,4,FALSE)</f>
        <v>Female</v>
      </c>
      <c r="G17" t="str">
        <f>VLOOKUP(C17,customer_imp!$A$2:$H$502,5,FALSE)</f>
        <v>Wesleyhaven</v>
      </c>
      <c r="H17" t="str">
        <f>VLOOKUP(C17,customer_imp!$A$2:$H$502,6,FALSE)</f>
        <v>Idaho</v>
      </c>
      <c r="I17" t="str">
        <f>VLOOKUP(C17,customer_imp!$A$2:$H$502,7,FALSE)</f>
        <v>USA</v>
      </c>
      <c r="J17" t="s">
        <v>4558</v>
      </c>
      <c r="K17" t="str">
        <f>VLOOKUP($J17,prod_imp!$A$2:$I$102,2,FALSE)</f>
        <v>Women'S Summer Dress</v>
      </c>
      <c r="L17" t="str">
        <f>VLOOKUP(J17,prod_imp!$A$2:$I$102,3,FALSE)</f>
        <v>Clothing</v>
      </c>
      <c r="M17" t="str">
        <f>VLOOKUP(J17,prod_imp!$A$2:$I$102,4,FALSE)</f>
        <v>Tops</v>
      </c>
      <c r="N17" t="str">
        <f>VLOOKUP(J17,prod_imp!$A$2:$I$102,5,FALSE)</f>
        <v>Smith-Mills</v>
      </c>
      <c r="O17">
        <f>VLOOKUP(J17,prod_imp!$A$2:$I$102,6,FALSE)</f>
        <v>223</v>
      </c>
      <c r="P17">
        <f>VLOOKUP(J17,prod_imp!$A$2:$I$102,7,FALSE)</f>
        <v>154</v>
      </c>
      <c r="Q17" t="s">
        <v>4688</v>
      </c>
      <c r="R17" t="s">
        <v>4709</v>
      </c>
      <c r="S17" s="5">
        <v>2509.4591999999998</v>
      </c>
      <c r="T17">
        <v>3</v>
      </c>
      <c r="U17">
        <v>871</v>
      </c>
      <c r="V17">
        <v>0.28999999999999998</v>
      </c>
      <c r="W17" t="str">
        <f>VLOOKUP(Q17,stores_imp!$A$2:$K$100,3,FALSE)</f>
        <v>SOUTH</v>
      </c>
      <c r="X17" t="str">
        <f>VLOOKUP(Q17,stores_imp!$A$2:$K$100,2,TRUE)</f>
        <v>Mann-Austin</v>
      </c>
      <c r="Y17" t="str">
        <f>VLOOKUP(Q17,stores_imp!$A$2:$E$22,4,FALSE)</f>
        <v>East Johnstad</v>
      </c>
      <c r="Z17" t="str">
        <f>VLOOKUP(Q17,stores_imp!$A$2:$K$22,5,FALSE)</f>
        <v>Flagship</v>
      </c>
      <c r="AA17" t="str">
        <f>_xlfn.IFS(sale[[#All],[Age]]&lt;19,"Teens",sale[[#All],[Age]]&lt;30,"Adults",sale[[#All],[Age]]&lt;70,"Elders")</f>
        <v>Elders</v>
      </c>
      <c r="AB17" t="str">
        <f>VLOOKUP(C17,customer_imp!$A$2:$H$505,8,FALSE)</f>
        <v>Silver</v>
      </c>
    </row>
    <row r="18" spans="1:28" x14ac:dyDescent="0.25">
      <c r="A18" t="s">
        <v>4722</v>
      </c>
      <c r="B18" s="2">
        <v>45913</v>
      </c>
      <c r="C18" t="s">
        <v>4259</v>
      </c>
      <c r="D18" t="str">
        <f>VLOOKUP(C18,customer_imp!$A$2:$H$502,2,FALSE)</f>
        <v>Arthur Warren</v>
      </c>
      <c r="E18">
        <f>VLOOKUP(C18,customer_imp!$A$2:$H$502,3,FALSE)</f>
        <v>38</v>
      </c>
      <c r="F18" t="str">
        <f>VLOOKUP(C18,customer_imp!$A$2:$H$502,4,FALSE)</f>
        <v>Male</v>
      </c>
      <c r="G18" t="str">
        <f>VLOOKUP(C18,customer_imp!$A$2:$H$502,5,FALSE)</f>
        <v>Ericshire</v>
      </c>
      <c r="H18" t="str">
        <f>VLOOKUP(C18,customer_imp!$A$2:$H$502,6,FALSE)</f>
        <v>Nevada</v>
      </c>
      <c r="I18" t="str">
        <f>VLOOKUP(C18,customer_imp!$A$2:$H$502,7,FALSE)</f>
        <v>USA</v>
      </c>
      <c r="J18" t="s">
        <v>4611</v>
      </c>
      <c r="K18" t="str">
        <f>VLOOKUP($J18,prod_imp!$A$2:$I$102,2,FALSE)</f>
        <v>Adjustable Dumbbells 20Kg</v>
      </c>
      <c r="L18" t="str">
        <f>VLOOKUP(J18,prod_imp!$A$2:$I$102,3,FALSE)</f>
        <v>Sports</v>
      </c>
      <c r="M18" t="str">
        <f>VLOOKUP(J18,prod_imp!$A$2:$I$102,4,FALSE)</f>
        <v>Fitness</v>
      </c>
      <c r="N18" t="str">
        <f>VLOOKUP(J18,prod_imp!$A$2:$I$102,5,FALSE)</f>
        <v>Montgomery, Benton And Miller</v>
      </c>
      <c r="O18">
        <f>VLOOKUP(J18,prod_imp!$A$2:$I$102,6,FALSE)</f>
        <v>241</v>
      </c>
      <c r="P18">
        <f>VLOOKUP(J18,prod_imp!$A$2:$I$102,7,FALSE)</f>
        <v>423</v>
      </c>
      <c r="Q18" t="s">
        <v>4703</v>
      </c>
      <c r="R18" t="s">
        <v>1959</v>
      </c>
      <c r="S18" s="5">
        <v>677.97</v>
      </c>
      <c r="T18">
        <v>2</v>
      </c>
      <c r="U18">
        <v>452</v>
      </c>
      <c r="V18">
        <v>0.04</v>
      </c>
      <c r="W18" t="str">
        <f>VLOOKUP(Q18,stores_imp!$A$2:$K$100,3,FALSE)</f>
        <v>EAST</v>
      </c>
      <c r="X18" t="str">
        <f>VLOOKUP(Q18,stores_imp!$A$2:$K$100,2,TRUE)</f>
        <v>Mann-Austin</v>
      </c>
      <c r="Y18" t="str">
        <f>VLOOKUP(Q18,stores_imp!$A$2:$E$22,4,FALSE)</f>
        <v>Vasquezborough</v>
      </c>
      <c r="Z18" t="str">
        <f>VLOOKUP(Q18,stores_imp!$A$2:$K$22,5,FALSE)</f>
        <v>Online</v>
      </c>
      <c r="AA18" t="str">
        <f>_xlfn.IFS(sale[[#All],[Age]]&lt;19,"Teens",sale[[#All],[Age]]&lt;30,"Adults",sale[[#All],[Age]]&lt;70,"Elders")</f>
        <v>Elders</v>
      </c>
      <c r="AB18" t="str">
        <f>VLOOKUP(C18,customer_imp!$A$2:$H$505,8,FALSE)</f>
        <v>Gold</v>
      </c>
    </row>
    <row r="19" spans="1:28" x14ac:dyDescent="0.25">
      <c r="A19" t="s">
        <v>4723</v>
      </c>
      <c r="B19" s="2">
        <v>45637</v>
      </c>
      <c r="C19" t="s">
        <v>4053</v>
      </c>
      <c r="D19" t="str">
        <f>VLOOKUP(C19,customer_imp!$A$2:$H$502,2,FALSE)</f>
        <v>Molly Gardner</v>
      </c>
      <c r="E19">
        <f>VLOOKUP(C19,customer_imp!$A$2:$H$502,3,FALSE)</f>
        <v>22</v>
      </c>
      <c r="F19" t="str">
        <f>VLOOKUP(C19,customer_imp!$A$2:$H$502,4,FALSE)</f>
        <v>Female</v>
      </c>
      <c r="G19" t="str">
        <f>VLOOKUP(C19,customer_imp!$A$2:$H$502,5,FALSE)</f>
        <v>Nicoleborough</v>
      </c>
      <c r="H19" t="str">
        <f>VLOOKUP(C19,customer_imp!$A$2:$H$502,6,FALSE)</f>
        <v>Arkansas</v>
      </c>
      <c r="I19" t="str">
        <f>VLOOKUP(C19,customer_imp!$A$2:$H$502,7,FALSE)</f>
        <v>USA</v>
      </c>
      <c r="J19" t="s">
        <v>4545</v>
      </c>
      <c r="K19" t="str">
        <f>VLOOKUP($J19,prod_imp!$A$2:$I$102,2,FALSE)</f>
        <v>Decorative Floor Vase</v>
      </c>
      <c r="L19" t="str">
        <f>VLOOKUP(J19,prod_imp!$A$2:$I$102,3,FALSE)</f>
        <v>Home</v>
      </c>
      <c r="M19" t="str">
        <f>VLOOKUP(J19,prod_imp!$A$2:$I$102,4,FALSE)</f>
        <v>Decor</v>
      </c>
      <c r="N19" t="str">
        <f>VLOOKUP(J19,prod_imp!$A$2:$I$102,5,FALSE)</f>
        <v>Khan, Jones And Paul</v>
      </c>
      <c r="O19">
        <f>VLOOKUP(J19,prod_imp!$A$2:$I$102,6,FALSE)</f>
        <v>317</v>
      </c>
      <c r="P19">
        <f>VLOOKUP(J19,prod_imp!$A$2:$I$102,7,FALSE)</f>
        <v>378</v>
      </c>
      <c r="Q19" t="s">
        <v>4681</v>
      </c>
      <c r="R19" t="s">
        <v>1959</v>
      </c>
      <c r="S19" s="5">
        <v>774.14260000000002</v>
      </c>
      <c r="T19">
        <v>2</v>
      </c>
      <c r="U19">
        <v>503</v>
      </c>
      <c r="V19">
        <v>0.25</v>
      </c>
      <c r="W19" t="str">
        <f>VLOOKUP(Q19,stores_imp!$A$2:$K$100,3,FALSE)</f>
        <v>SOUTH</v>
      </c>
      <c r="X19" t="str">
        <f>VLOOKUP(Q19,stores_imp!$A$2:$K$100,2,TRUE)</f>
        <v>Mann-Austin</v>
      </c>
      <c r="Y19" t="str">
        <f>VLOOKUP(Q19,stores_imp!$A$2:$E$22,4,FALSE)</f>
        <v>Port Sharon</v>
      </c>
      <c r="Z19" t="str">
        <f>VLOOKUP(Q19,stores_imp!$A$2:$K$22,5,FALSE)</f>
        <v>Online</v>
      </c>
      <c r="AA19" t="str">
        <f>_xlfn.IFS(sale[[#All],[Age]]&lt;19,"Teens",sale[[#All],[Age]]&lt;30,"Adults",sale[[#All],[Age]]&lt;70,"Elders")</f>
        <v>Adults</v>
      </c>
      <c r="AB19" t="str">
        <f>VLOOKUP(C19,customer_imp!$A$2:$H$505,8,FALSE)</f>
        <v>Platinum</v>
      </c>
    </row>
    <row r="20" spans="1:28" x14ac:dyDescent="0.25">
      <c r="A20" t="s">
        <v>4724</v>
      </c>
      <c r="B20" s="2">
        <v>45517</v>
      </c>
      <c r="C20" t="s">
        <v>4070</v>
      </c>
      <c r="D20" t="str">
        <f>VLOOKUP(C20,customer_imp!$A$2:$H$502,2,FALSE)</f>
        <v>David Patterson</v>
      </c>
      <c r="E20">
        <f>VLOOKUP(C20,customer_imp!$A$2:$H$502,3,FALSE)</f>
        <v>43</v>
      </c>
      <c r="F20" t="str">
        <f>VLOOKUP(C20,customer_imp!$A$2:$H$502,4,FALSE)</f>
        <v>Female</v>
      </c>
      <c r="G20" t="str">
        <f>VLOOKUP(C20,customer_imp!$A$2:$H$502,5,FALSE)</f>
        <v>New Amyport</v>
      </c>
      <c r="H20" t="str">
        <f>VLOOKUP(C20,customer_imp!$A$2:$H$502,6,FALSE)</f>
        <v>Nevada</v>
      </c>
      <c r="I20" t="str">
        <f>VLOOKUP(C20,customer_imp!$A$2:$H$502,7,FALSE)</f>
        <v>USA</v>
      </c>
      <c r="J20" t="s">
        <v>4563</v>
      </c>
      <c r="K20" t="str">
        <f>VLOOKUP($J20,prod_imp!$A$2:$I$102,2,FALSE)</f>
        <v>Portable Power Bank</v>
      </c>
      <c r="L20" t="str">
        <f>VLOOKUP(J20,prod_imp!$A$2:$I$102,3,FALSE)</f>
        <v>Electronics</v>
      </c>
      <c r="M20" t="str">
        <f>VLOOKUP(J20,prod_imp!$A$2:$I$102,4,FALSE)</f>
        <v>Mobile</v>
      </c>
      <c r="N20" t="str">
        <f>VLOOKUP(J20,prod_imp!$A$2:$I$102,5,FALSE)</f>
        <v>Cummings And Sons</v>
      </c>
      <c r="O20">
        <f>VLOOKUP(J20,prod_imp!$A$2:$I$102,6,FALSE)</f>
        <v>326</v>
      </c>
      <c r="P20">
        <f>VLOOKUP(J20,prod_imp!$A$2:$I$102,7,FALSE)</f>
        <v>301</v>
      </c>
      <c r="Q20" t="s">
        <v>4681</v>
      </c>
      <c r="R20" t="s">
        <v>4709</v>
      </c>
      <c r="S20" s="5">
        <v>838.84500000000003</v>
      </c>
      <c r="T20">
        <v>2</v>
      </c>
      <c r="U20">
        <v>559</v>
      </c>
      <c r="V20">
        <v>0.23</v>
      </c>
      <c r="W20" t="str">
        <f>VLOOKUP(Q20,stores_imp!$A$2:$K$100,3,FALSE)</f>
        <v>SOUTH</v>
      </c>
      <c r="X20" t="str">
        <f>VLOOKUP(Q20,stores_imp!$A$2:$K$100,2,TRUE)</f>
        <v>Mann-Austin</v>
      </c>
      <c r="Y20" t="str">
        <f>VLOOKUP(Q20,stores_imp!$A$2:$E$22,4,FALSE)</f>
        <v>Port Sharon</v>
      </c>
      <c r="Z20" t="str">
        <f>VLOOKUP(Q20,stores_imp!$A$2:$K$22,5,FALSE)</f>
        <v>Online</v>
      </c>
      <c r="AA20" t="str">
        <f>_xlfn.IFS(sale[[#All],[Age]]&lt;19,"Teens",sale[[#All],[Age]]&lt;30,"Adults",sale[[#All],[Age]]&lt;70,"Elders")</f>
        <v>Elders</v>
      </c>
      <c r="AB20" t="str">
        <f>VLOOKUP(C20,customer_imp!$A$2:$H$505,8,FALSE)</f>
        <v>Gold</v>
      </c>
    </row>
    <row r="21" spans="1:28" x14ac:dyDescent="0.25">
      <c r="A21" t="s">
        <v>4725</v>
      </c>
      <c r="B21" s="2">
        <v>45369</v>
      </c>
      <c r="C21" t="s">
        <v>4220</v>
      </c>
      <c r="D21" t="str">
        <f>VLOOKUP(C21,customer_imp!$A$2:$H$502,2,FALSE)</f>
        <v>Maria Hill</v>
      </c>
      <c r="E21">
        <f>VLOOKUP(C21,customer_imp!$A$2:$H$502,3,FALSE)</f>
        <v>58</v>
      </c>
      <c r="F21" t="str">
        <f>VLOOKUP(C21,customer_imp!$A$2:$H$502,4,FALSE)</f>
        <v>Female</v>
      </c>
      <c r="G21" t="str">
        <f>VLOOKUP(C21,customer_imp!$A$2:$H$502,5,FALSE)</f>
        <v>Zamoraborough</v>
      </c>
      <c r="H21" t="str">
        <f>VLOOKUP(C21,customer_imp!$A$2:$H$502,6,FALSE)</f>
        <v>Nevada</v>
      </c>
      <c r="I21" t="str">
        <f>VLOOKUP(C21,customer_imp!$A$2:$H$502,7,FALSE)</f>
        <v>USA</v>
      </c>
      <c r="J21" t="s">
        <v>4603</v>
      </c>
      <c r="K21" t="str">
        <f>VLOOKUP($J21,prod_imp!$A$2:$I$102,2,FALSE)</f>
        <v>Luxury Perfume Spray</v>
      </c>
      <c r="L21" t="str">
        <f>VLOOKUP(J21,prod_imp!$A$2:$I$102,3,FALSE)</f>
        <v>Beauty</v>
      </c>
      <c r="M21" t="str">
        <f>VLOOKUP(J21,prod_imp!$A$2:$I$102,4,FALSE)</f>
        <v>Fragrance</v>
      </c>
      <c r="N21" t="str">
        <f>VLOOKUP(J21,prod_imp!$A$2:$I$102,5,FALSE)</f>
        <v>Gibson, Green And Lopez</v>
      </c>
      <c r="O21">
        <f>VLOOKUP(J21,prod_imp!$A$2:$I$102,6,FALSE)</f>
        <v>483</v>
      </c>
      <c r="P21">
        <f>VLOOKUP(J21,prod_imp!$A$2:$I$102,7,FALSE)</f>
        <v>444</v>
      </c>
      <c r="Q21" t="s">
        <v>4695</v>
      </c>
      <c r="R21" t="s">
        <v>4709</v>
      </c>
      <c r="S21" s="5">
        <v>1782.4512</v>
      </c>
      <c r="T21">
        <v>4</v>
      </c>
      <c r="U21">
        <v>518</v>
      </c>
      <c r="V21">
        <v>0.25</v>
      </c>
      <c r="W21" t="str">
        <f>VLOOKUP(Q21,stores_imp!$A$2:$K$100,3,FALSE)</f>
        <v>EAST</v>
      </c>
      <c r="X21" t="str">
        <f>VLOOKUP(Q21,stores_imp!$A$2:$K$100,2,TRUE)</f>
        <v>Gardner, Humphrey And Contreras</v>
      </c>
      <c r="Y21" t="str">
        <f>VLOOKUP(Q21,stores_imp!$A$2:$E$22,4,FALSE)</f>
        <v>Johnsonville</v>
      </c>
      <c r="Z21" t="str">
        <f>VLOOKUP(Q21,stores_imp!$A$2:$K$22,5,FALSE)</f>
        <v>Flagship</v>
      </c>
      <c r="AA21" t="str">
        <f>_xlfn.IFS(sale[[#All],[Age]]&lt;19,"Teens",sale[[#All],[Age]]&lt;30,"Adults",sale[[#All],[Age]]&lt;70,"Elders")</f>
        <v>Elders</v>
      </c>
      <c r="AB21" t="str">
        <f>VLOOKUP(C21,customer_imp!$A$2:$H$505,8,FALSE)</f>
        <v>Platinum</v>
      </c>
    </row>
    <row r="22" spans="1:28" x14ac:dyDescent="0.25">
      <c r="A22" t="s">
        <v>4726</v>
      </c>
      <c r="B22" s="2">
        <v>45843</v>
      </c>
      <c r="C22" t="s">
        <v>4122</v>
      </c>
      <c r="D22" t="str">
        <f>VLOOKUP(C22,customer_imp!$A$2:$H$502,2,FALSE)</f>
        <v>Justin Cross</v>
      </c>
      <c r="E22">
        <f>VLOOKUP(C22,customer_imp!$A$2:$H$502,3,FALSE)</f>
        <v>62</v>
      </c>
      <c r="F22" t="str">
        <f>VLOOKUP(C22,customer_imp!$A$2:$H$502,4,FALSE)</f>
        <v>Female</v>
      </c>
      <c r="G22" t="str">
        <f>VLOOKUP(C22,customer_imp!$A$2:$H$502,5,FALSE)</f>
        <v>North Anthonychester</v>
      </c>
      <c r="H22" t="str">
        <f>VLOOKUP(C22,customer_imp!$A$2:$H$502,6,FALSE)</f>
        <v>Nevada</v>
      </c>
      <c r="I22" t="str">
        <f>VLOOKUP(C22,customer_imp!$A$2:$H$502,7,FALSE)</f>
        <v>USA</v>
      </c>
      <c r="J22" t="s">
        <v>4625</v>
      </c>
      <c r="K22" t="str">
        <f>VLOOKUP($J22,prod_imp!$A$2:$I$102,2,FALSE)</f>
        <v>Professional Jump Rope</v>
      </c>
      <c r="L22" t="str">
        <f>VLOOKUP(J22,prod_imp!$A$2:$I$102,3,FALSE)</f>
        <v>Sports</v>
      </c>
      <c r="M22" t="str">
        <f>VLOOKUP(J22,prod_imp!$A$2:$I$102,4,FALSE)</f>
        <v>Fitness</v>
      </c>
      <c r="N22" t="str">
        <f>VLOOKUP(J22,prod_imp!$A$2:$I$102,5,FALSE)</f>
        <v>Davis Plc</v>
      </c>
      <c r="O22">
        <f>VLOOKUP(J22,prod_imp!$A$2:$I$102,6,FALSE)</f>
        <v>478</v>
      </c>
      <c r="P22">
        <f>VLOOKUP(J22,prod_imp!$A$2:$I$102,7,FALSE)</f>
        <v>300</v>
      </c>
      <c r="Q22" t="s">
        <v>4701</v>
      </c>
      <c r="R22" t="s">
        <v>4709</v>
      </c>
      <c r="S22" s="5">
        <v>2159.4276</v>
      </c>
      <c r="T22">
        <v>3</v>
      </c>
      <c r="U22">
        <v>986</v>
      </c>
      <c r="V22">
        <v>0.04</v>
      </c>
      <c r="W22" t="str">
        <f>VLOOKUP(Q22,stores_imp!$A$2:$K$100,3,FALSE)</f>
        <v>NORTH</v>
      </c>
      <c r="X22" t="str">
        <f>VLOOKUP(Q22,stores_imp!$A$2:$K$100,2,TRUE)</f>
        <v>Holloway Ltd</v>
      </c>
      <c r="Y22" t="str">
        <f>VLOOKUP(Q22,stores_imp!$A$2:$E$22,4,FALSE)</f>
        <v>Bensonhaven</v>
      </c>
      <c r="Z22" t="str">
        <f>VLOOKUP(Q22,stores_imp!$A$2:$K$22,5,FALSE)</f>
        <v>Flagship</v>
      </c>
      <c r="AA22" t="str">
        <f>_xlfn.IFS(sale[[#All],[Age]]&lt;19,"Teens",sale[[#All],[Age]]&lt;30,"Adults",sale[[#All],[Age]]&lt;70,"Elders")</f>
        <v>Elders</v>
      </c>
      <c r="AB22" t="str">
        <f>VLOOKUP(C22,customer_imp!$A$2:$H$505,8,FALSE)</f>
        <v>Bronze</v>
      </c>
    </row>
    <row r="23" spans="1:28" x14ac:dyDescent="0.25">
      <c r="A23" t="s">
        <v>4727</v>
      </c>
      <c r="B23" s="2">
        <v>45447</v>
      </c>
      <c r="C23" t="s">
        <v>4385</v>
      </c>
      <c r="D23" t="str">
        <f>VLOOKUP(C23,customer_imp!$A$2:$H$502,2,FALSE)</f>
        <v>Alexander Byrd</v>
      </c>
      <c r="E23">
        <f>VLOOKUP(C23,customer_imp!$A$2:$H$502,3,FALSE)</f>
        <v>25</v>
      </c>
      <c r="F23" t="str">
        <f>VLOOKUP(C23,customer_imp!$A$2:$H$502,4,FALSE)</f>
        <v>Female</v>
      </c>
      <c r="G23" t="str">
        <f>VLOOKUP(C23,customer_imp!$A$2:$H$502,5,FALSE)</f>
        <v>Parkerview</v>
      </c>
      <c r="H23" t="str">
        <f>VLOOKUP(C23,customer_imp!$A$2:$H$502,6,FALSE)</f>
        <v>New York</v>
      </c>
      <c r="I23" t="str">
        <f>VLOOKUP(C23,customer_imp!$A$2:$H$502,7,FALSE)</f>
        <v>USA</v>
      </c>
      <c r="J23" t="s">
        <v>4571</v>
      </c>
      <c r="K23" t="str">
        <f>VLOOKUP($J23,prod_imp!$A$2:$I$102,2,FALSE)</f>
        <v>Usb External Hard Drive</v>
      </c>
      <c r="L23" t="str">
        <f>VLOOKUP(J23,prod_imp!$A$2:$I$102,3,FALSE)</f>
        <v>Electronics</v>
      </c>
      <c r="M23" t="str">
        <f>VLOOKUP(J23,prod_imp!$A$2:$I$102,4,FALSE)</f>
        <v>Computer</v>
      </c>
      <c r="N23" t="str">
        <f>VLOOKUP(J23,prod_imp!$A$2:$I$102,5,FALSE)</f>
        <v>Robinson Inc</v>
      </c>
      <c r="O23">
        <f>VLOOKUP(J23,prod_imp!$A$2:$I$102,6,FALSE)</f>
        <v>253</v>
      </c>
      <c r="P23">
        <f>VLOOKUP(J23,prod_imp!$A$2:$I$102,7,FALSE)</f>
        <v>266</v>
      </c>
      <c r="Q23" t="s">
        <v>4702</v>
      </c>
      <c r="R23" t="s">
        <v>1959</v>
      </c>
      <c r="S23" s="5">
        <v>459.85680000000002</v>
      </c>
      <c r="T23">
        <v>1</v>
      </c>
      <c r="U23">
        <v>590</v>
      </c>
      <c r="V23">
        <v>0.27</v>
      </c>
      <c r="W23" t="str">
        <f>VLOOKUP(Q23,stores_imp!$A$2:$K$100,3,FALSE)</f>
        <v>EAST</v>
      </c>
      <c r="X23" t="str">
        <f>VLOOKUP(Q23,stores_imp!$A$2:$K$100,2,TRUE)</f>
        <v>Guerrero-Schmitt</v>
      </c>
      <c r="Y23" t="str">
        <f>VLOOKUP(Q23,stores_imp!$A$2:$E$22,4,FALSE)</f>
        <v>East Stevechester</v>
      </c>
      <c r="Z23" t="str">
        <f>VLOOKUP(Q23,stores_imp!$A$2:$K$22,5,FALSE)</f>
        <v>Flagship</v>
      </c>
      <c r="AA23" t="str">
        <f>_xlfn.IFS(sale[[#All],[Age]]&lt;19,"Teens",sale[[#All],[Age]]&lt;30,"Adults",sale[[#All],[Age]]&lt;70,"Elders")</f>
        <v>Adults</v>
      </c>
      <c r="AB23" t="str">
        <f>VLOOKUP(C23,customer_imp!$A$2:$H$505,8,FALSE)</f>
        <v>Silver</v>
      </c>
    </row>
    <row r="24" spans="1:28" x14ac:dyDescent="0.25">
      <c r="A24" t="s">
        <v>4728</v>
      </c>
      <c r="B24" s="2">
        <v>45394</v>
      </c>
      <c r="C24" t="s">
        <v>4468</v>
      </c>
      <c r="D24" t="str">
        <f>VLOOKUP(C24,customer_imp!$A$2:$H$502,2,FALSE)</f>
        <v>Elizabeth Foster</v>
      </c>
      <c r="E24">
        <f>VLOOKUP(C24,customer_imp!$A$2:$H$502,3,FALSE)</f>
        <v>33</v>
      </c>
      <c r="F24" t="str">
        <f>VLOOKUP(C24,customer_imp!$A$2:$H$502,4,FALSE)</f>
        <v>Female</v>
      </c>
      <c r="G24" t="str">
        <f>VLOOKUP(C24,customer_imp!$A$2:$H$502,5,FALSE)</f>
        <v>Anthonymouth</v>
      </c>
      <c r="H24" t="str">
        <f>VLOOKUP(C24,customer_imp!$A$2:$H$502,6,FALSE)</f>
        <v>Oklahoma</v>
      </c>
      <c r="I24" t="str">
        <f>VLOOKUP(C24,customer_imp!$A$2:$H$502,7,FALSE)</f>
        <v>USA</v>
      </c>
      <c r="J24" t="s">
        <v>4621</v>
      </c>
      <c r="K24" t="str">
        <f>VLOOKUP($J24,prod_imp!$A$2:$I$102,2,FALSE)</f>
        <v>Men'S Sports Shorts</v>
      </c>
      <c r="L24" t="str">
        <f>VLOOKUP(J24,prod_imp!$A$2:$I$102,3,FALSE)</f>
        <v>Clothing</v>
      </c>
      <c r="M24" t="str">
        <f>VLOOKUP(J24,prod_imp!$A$2:$I$102,4,FALSE)</f>
        <v>Bottoms</v>
      </c>
      <c r="N24" t="str">
        <f>VLOOKUP(J24,prod_imp!$A$2:$I$102,5,FALSE)</f>
        <v>Fitzpatrick Ltd</v>
      </c>
      <c r="O24">
        <f>VLOOKUP(J24,prod_imp!$A$2:$I$102,6,FALSE)</f>
        <v>218</v>
      </c>
      <c r="P24">
        <f>VLOOKUP(J24,prod_imp!$A$2:$I$102,7,FALSE)</f>
        <v>224</v>
      </c>
      <c r="Q24" t="s">
        <v>4690</v>
      </c>
      <c r="R24" t="s">
        <v>4706</v>
      </c>
      <c r="S24" s="5">
        <v>2850.1122</v>
      </c>
      <c r="T24">
        <v>3</v>
      </c>
      <c r="U24">
        <v>979</v>
      </c>
      <c r="V24">
        <v>0.22</v>
      </c>
      <c r="W24" t="str">
        <f>VLOOKUP(Q24,stores_imp!$A$2:$K$100,3,FALSE)</f>
        <v>EAST</v>
      </c>
      <c r="X24" t="str">
        <f>VLOOKUP(Q24,stores_imp!$A$2:$K$100,2,TRUE)</f>
        <v>Martinez, Adkins And Johnson</v>
      </c>
      <c r="Y24" t="str">
        <f>VLOOKUP(Q24,stores_imp!$A$2:$E$22,4,FALSE)</f>
        <v>East Davidville</v>
      </c>
      <c r="Z24" t="str">
        <f>VLOOKUP(Q24,stores_imp!$A$2:$K$22,5,FALSE)</f>
        <v>Online</v>
      </c>
      <c r="AA24" t="str">
        <f>_xlfn.IFS(sale[[#All],[Age]]&lt;19,"Teens",sale[[#All],[Age]]&lt;30,"Adults",sale[[#All],[Age]]&lt;70,"Elders")</f>
        <v>Elders</v>
      </c>
      <c r="AB24" t="str">
        <f>VLOOKUP(C24,customer_imp!$A$2:$H$505,8,FALSE)</f>
        <v>Gold</v>
      </c>
    </row>
    <row r="25" spans="1:28" x14ac:dyDescent="0.25">
      <c r="A25" t="s">
        <v>4729</v>
      </c>
      <c r="B25" s="2">
        <v>45466</v>
      </c>
      <c r="C25" t="s">
        <v>4357</v>
      </c>
      <c r="D25" t="str">
        <f>VLOOKUP(C25,customer_imp!$A$2:$H$502,2,FALSE)</f>
        <v>Miranda King</v>
      </c>
      <c r="E25">
        <f>VLOOKUP(C25,customer_imp!$A$2:$H$502,3,FALSE)</f>
        <v>34</v>
      </c>
      <c r="F25" t="str">
        <f>VLOOKUP(C25,customer_imp!$A$2:$H$502,4,FALSE)</f>
        <v>Female</v>
      </c>
      <c r="G25" t="str">
        <f>VLOOKUP(C25,customer_imp!$A$2:$H$502,5,FALSE)</f>
        <v>West Mathew</v>
      </c>
      <c r="H25" t="str">
        <f>VLOOKUP(C25,customer_imp!$A$2:$H$502,6,FALSE)</f>
        <v>New York</v>
      </c>
      <c r="I25" t="str">
        <f>VLOOKUP(C25,customer_imp!$A$2:$H$502,7,FALSE)</f>
        <v>USA</v>
      </c>
      <c r="J25" t="s">
        <v>4519</v>
      </c>
      <c r="K25" t="str">
        <f>VLOOKUP($J25,prod_imp!$A$2:$I$102,2,FALSE)</f>
        <v>Hair Strengthening Shampoo</v>
      </c>
      <c r="L25" t="str">
        <f>VLOOKUP(J25,prod_imp!$A$2:$I$102,3,FALSE)</f>
        <v>Beauty</v>
      </c>
      <c r="M25" t="str">
        <f>VLOOKUP(J25,prod_imp!$A$2:$I$102,4,FALSE)</f>
        <v>Haircare</v>
      </c>
      <c r="N25" t="str">
        <f>VLOOKUP(J25,prod_imp!$A$2:$I$102,5,FALSE)</f>
        <v>Rice Llc</v>
      </c>
      <c r="O25">
        <f>VLOOKUP(J25,prod_imp!$A$2:$I$102,6,FALSE)</f>
        <v>116</v>
      </c>
      <c r="P25">
        <f>VLOOKUP(J25,prod_imp!$A$2:$I$102,7,FALSE)</f>
        <v>460</v>
      </c>
      <c r="Q25" t="s">
        <v>4685</v>
      </c>
      <c r="R25" t="s">
        <v>1959</v>
      </c>
      <c r="S25" s="5">
        <v>661.73760000000004</v>
      </c>
      <c r="T25">
        <v>1</v>
      </c>
      <c r="U25">
        <v>719</v>
      </c>
      <c r="V25">
        <v>0.03</v>
      </c>
      <c r="W25" t="str">
        <f>VLOOKUP(Q25,stores_imp!$A$2:$K$100,3,FALSE)</f>
        <v>WEST</v>
      </c>
      <c r="X25" t="str">
        <f>VLOOKUP(Q25,stores_imp!$A$2:$K$100,2,TRUE)</f>
        <v>Mann-Austin</v>
      </c>
      <c r="Y25" t="str">
        <f>VLOOKUP(Q25,stores_imp!$A$2:$E$22,4,FALSE)</f>
        <v>Thompsonborough</v>
      </c>
      <c r="Z25" t="str">
        <f>VLOOKUP(Q25,stores_imp!$A$2:$K$22,5,FALSE)</f>
        <v>Online</v>
      </c>
      <c r="AA25" t="str">
        <f>_xlfn.IFS(sale[[#All],[Age]]&lt;19,"Teens",sale[[#All],[Age]]&lt;30,"Adults",sale[[#All],[Age]]&lt;70,"Elders")</f>
        <v>Elders</v>
      </c>
      <c r="AB25" t="str">
        <f>VLOOKUP(C25,customer_imp!$A$2:$H$505,8,FALSE)</f>
        <v>Platinum</v>
      </c>
    </row>
    <row r="26" spans="1:28" x14ac:dyDescent="0.25">
      <c r="A26" t="s">
        <v>4730</v>
      </c>
      <c r="B26" s="2">
        <v>45908</v>
      </c>
      <c r="C26" t="s">
        <v>4165</v>
      </c>
      <c r="D26" t="str">
        <f>VLOOKUP(C26,customer_imp!$A$2:$H$502,2,FALSE)</f>
        <v>Jennifer Pruitt</v>
      </c>
      <c r="E26">
        <f>VLOOKUP(C26,customer_imp!$A$2:$H$502,3,FALSE)</f>
        <v>53</v>
      </c>
      <c r="F26" t="str">
        <f>VLOOKUP(C26,customer_imp!$A$2:$H$502,4,FALSE)</f>
        <v>Male</v>
      </c>
      <c r="G26" t="str">
        <f>VLOOKUP(C26,customer_imp!$A$2:$H$502,5,FALSE)</f>
        <v>East Justin</v>
      </c>
      <c r="H26" t="str">
        <f>VLOOKUP(C26,customer_imp!$A$2:$H$502,6,FALSE)</f>
        <v>Missouri</v>
      </c>
      <c r="I26" t="str">
        <f>VLOOKUP(C26,customer_imp!$A$2:$H$502,7,FALSE)</f>
        <v>USA</v>
      </c>
      <c r="J26" t="s">
        <v>4617</v>
      </c>
      <c r="K26" t="str">
        <f>VLOOKUP($J26,prod_imp!$A$2:$I$102,2,FALSE)</f>
        <v>Smart Led Light Strip</v>
      </c>
      <c r="L26" t="str">
        <f>VLOOKUP(J26,prod_imp!$A$2:$I$102,3,FALSE)</f>
        <v>Electronics</v>
      </c>
      <c r="M26" t="str">
        <f>VLOOKUP(J26,prod_imp!$A$2:$I$102,4,FALSE)</f>
        <v>Accessories</v>
      </c>
      <c r="N26" t="str">
        <f>VLOOKUP(J26,prod_imp!$A$2:$I$102,5,FALSE)</f>
        <v>Flores-Davis</v>
      </c>
      <c r="O26">
        <f>VLOOKUP(J26,prod_imp!$A$2:$I$102,6,FALSE)</f>
        <v>349</v>
      </c>
      <c r="P26">
        <f>VLOOKUP(J26,prod_imp!$A$2:$I$102,7,FALSE)</f>
        <v>476</v>
      </c>
      <c r="Q26" t="s">
        <v>4683</v>
      </c>
      <c r="R26" t="s">
        <v>1959</v>
      </c>
      <c r="S26" s="5">
        <v>216.50399999999999</v>
      </c>
      <c r="T26">
        <v>3</v>
      </c>
      <c r="U26">
        <v>78</v>
      </c>
      <c r="V26">
        <v>0.08</v>
      </c>
      <c r="W26" t="str">
        <f>VLOOKUP(Q26,stores_imp!$A$2:$K$100,3,FALSE)</f>
        <v>EAST</v>
      </c>
      <c r="X26" t="str">
        <f>VLOOKUP(Q26,stores_imp!$A$2:$K$100,2,TRUE)</f>
        <v>Mann-Austin</v>
      </c>
      <c r="Y26" t="str">
        <f>VLOOKUP(Q26,stores_imp!$A$2:$E$22,4,FALSE)</f>
        <v>Port Josephberg</v>
      </c>
      <c r="Z26" t="str">
        <f>VLOOKUP(Q26,stores_imp!$A$2:$K$22,5,FALSE)</f>
        <v>Online</v>
      </c>
      <c r="AA26" t="str">
        <f>_xlfn.IFS(sale[[#All],[Age]]&lt;19,"Teens",sale[[#All],[Age]]&lt;30,"Adults",sale[[#All],[Age]]&lt;70,"Elders")</f>
        <v>Elders</v>
      </c>
      <c r="AB26" t="str">
        <f>VLOOKUP(C26,customer_imp!$A$2:$H$505,8,FALSE)</f>
        <v>Silver</v>
      </c>
    </row>
    <row r="27" spans="1:28" x14ac:dyDescent="0.25">
      <c r="A27" t="s">
        <v>4731</v>
      </c>
      <c r="B27" s="2">
        <v>45552</v>
      </c>
      <c r="C27" t="s">
        <v>4370</v>
      </c>
      <c r="D27" t="str">
        <f>VLOOKUP(C27,customer_imp!$A$2:$H$502,2,FALSE)</f>
        <v>Erika Padilla</v>
      </c>
      <c r="E27">
        <f>VLOOKUP(C27,customer_imp!$A$2:$H$502,3,FALSE)</f>
        <v>50</v>
      </c>
      <c r="F27" t="str">
        <f>VLOOKUP(C27,customer_imp!$A$2:$H$502,4,FALSE)</f>
        <v>Male</v>
      </c>
      <c r="G27" t="str">
        <f>VLOOKUP(C27,customer_imp!$A$2:$H$502,5,FALSE)</f>
        <v>Andrewsland</v>
      </c>
      <c r="H27" t="str">
        <f>VLOOKUP(C27,customer_imp!$A$2:$H$502,6,FALSE)</f>
        <v>Alabama</v>
      </c>
      <c r="I27" t="str">
        <f>VLOOKUP(C27,customer_imp!$A$2:$H$502,7,FALSE)</f>
        <v>USA</v>
      </c>
      <c r="J27" t="s">
        <v>4504</v>
      </c>
      <c r="K27" t="str">
        <f>VLOOKUP($J27,prod_imp!$A$2:$I$102,2,FALSE)</f>
        <v>Men'S Leather Belt</v>
      </c>
      <c r="L27" t="str">
        <f>VLOOKUP(J27,prod_imp!$A$2:$I$102,3,FALSE)</f>
        <v>Clothing</v>
      </c>
      <c r="M27" t="str">
        <f>VLOOKUP(J27,prod_imp!$A$2:$I$102,4,FALSE)</f>
        <v>Accessories</v>
      </c>
      <c r="N27" t="str">
        <f>VLOOKUP(J27,prod_imp!$A$2:$I$102,5,FALSE)</f>
        <v>Baldwin, Garza And Gonzalez</v>
      </c>
      <c r="O27">
        <f>VLOOKUP(J27,prod_imp!$A$2:$I$102,6,FALSE)</f>
        <v>261</v>
      </c>
      <c r="P27">
        <f>VLOOKUP(J27,prod_imp!$A$2:$I$102,7,FALSE)</f>
        <v>59</v>
      </c>
      <c r="Q27" t="s">
        <v>4680</v>
      </c>
      <c r="R27" t="s">
        <v>4706</v>
      </c>
      <c r="S27" s="5">
        <v>2933.3224</v>
      </c>
      <c r="T27">
        <v>4</v>
      </c>
      <c r="U27">
        <v>853</v>
      </c>
      <c r="V27">
        <v>7.0000000000000007E-2</v>
      </c>
      <c r="W27" t="str">
        <f>VLOOKUP(Q27,stores_imp!$A$2:$K$100,3,FALSE)</f>
        <v>NORTH</v>
      </c>
      <c r="X27" t="str">
        <f>VLOOKUP(Q27,stores_imp!$A$2:$K$100,2,TRUE)</f>
        <v>Mann-Austin</v>
      </c>
      <c r="Y27" t="str">
        <f>VLOOKUP(Q27,stores_imp!$A$2:$E$22,4,FALSE)</f>
        <v>Hoodberg</v>
      </c>
      <c r="Z27" t="str">
        <f>VLOOKUP(Q27,stores_imp!$A$2:$K$22,5,FALSE)</f>
        <v>Outlet</v>
      </c>
      <c r="AA27" t="str">
        <f>_xlfn.IFS(sale[[#All],[Age]]&lt;19,"Teens",sale[[#All],[Age]]&lt;30,"Adults",sale[[#All],[Age]]&lt;70,"Elders")</f>
        <v>Elders</v>
      </c>
      <c r="AB27" t="str">
        <f>VLOOKUP(C27,customer_imp!$A$2:$H$505,8,FALSE)</f>
        <v>Silver</v>
      </c>
    </row>
    <row r="28" spans="1:28" x14ac:dyDescent="0.25">
      <c r="A28" t="s">
        <v>4732</v>
      </c>
      <c r="B28" s="2">
        <v>45294</v>
      </c>
      <c r="C28" t="s">
        <v>4192</v>
      </c>
      <c r="D28" t="str">
        <f>VLOOKUP(C28,customer_imp!$A$2:$H$502,2,FALSE)</f>
        <v>Stuart Johnson</v>
      </c>
      <c r="E28">
        <f>VLOOKUP(C28,customer_imp!$A$2:$H$502,3,FALSE)</f>
        <v>42</v>
      </c>
      <c r="F28" t="str">
        <f>VLOOKUP(C28,customer_imp!$A$2:$H$502,4,FALSE)</f>
        <v>Female</v>
      </c>
      <c r="G28" t="str">
        <f>VLOOKUP(C28,customer_imp!$A$2:$H$502,5,FALSE)</f>
        <v>West Markport</v>
      </c>
      <c r="H28" t="str">
        <f>VLOOKUP(C28,customer_imp!$A$2:$H$502,6,FALSE)</f>
        <v>North Dakota</v>
      </c>
      <c r="I28" t="str">
        <f>VLOOKUP(C28,customer_imp!$A$2:$H$502,7,FALSE)</f>
        <v>USA</v>
      </c>
      <c r="J28" t="s">
        <v>4669</v>
      </c>
      <c r="K28" t="str">
        <f>VLOOKUP($J28,prod_imp!$A$2:$I$102,2,FALSE)</f>
        <v>Portable Bluetooth Speaker</v>
      </c>
      <c r="L28" t="str">
        <f>VLOOKUP(J28,prod_imp!$A$2:$I$102,3,FALSE)</f>
        <v>Electronics</v>
      </c>
      <c r="M28" t="str">
        <f>VLOOKUP(J28,prod_imp!$A$2:$I$102,4,FALSE)</f>
        <v>Audio</v>
      </c>
      <c r="N28" t="str">
        <f>VLOOKUP(J28,prod_imp!$A$2:$I$102,5,FALSE)</f>
        <v>Flores-King</v>
      </c>
      <c r="O28">
        <f>VLOOKUP(J28,prod_imp!$A$2:$I$102,6,FALSE)</f>
        <v>432</v>
      </c>
      <c r="P28">
        <f>VLOOKUP(J28,prod_imp!$A$2:$I$102,7,FALSE)</f>
        <v>73</v>
      </c>
      <c r="Q28" t="s">
        <v>4685</v>
      </c>
      <c r="R28" t="s">
        <v>1959</v>
      </c>
      <c r="S28" s="5">
        <v>599.65440000000001</v>
      </c>
      <c r="T28">
        <v>4</v>
      </c>
      <c r="U28">
        <v>156</v>
      </c>
      <c r="V28" s="6">
        <v>0.14000000000000001</v>
      </c>
      <c r="W28" t="str">
        <f>VLOOKUP(Q28,stores_imp!$A$2:$K$100,3,FALSE)</f>
        <v>WEST</v>
      </c>
      <c r="X28" t="str">
        <f>VLOOKUP(Q28,stores_imp!$A$2:$K$100,2,TRUE)</f>
        <v>Mann-Austin</v>
      </c>
      <c r="Y28" t="str">
        <f>VLOOKUP(Q28,stores_imp!$A$2:$E$22,4,FALSE)</f>
        <v>Thompsonborough</v>
      </c>
      <c r="Z28" t="str">
        <f>VLOOKUP(Q28,stores_imp!$A$2:$K$22,5,FALSE)</f>
        <v>Online</v>
      </c>
      <c r="AA28" t="str">
        <f>_xlfn.IFS(sale[[#All],[Age]]&lt;19,"Teens",sale[[#All],[Age]]&lt;30,"Adults",sale[[#All],[Age]]&lt;70,"Elders")</f>
        <v>Elders</v>
      </c>
      <c r="AB28" t="str">
        <f>VLOOKUP(C28,customer_imp!$A$2:$H$505,8,FALSE)</f>
        <v>Platinum</v>
      </c>
    </row>
    <row r="29" spans="1:28" x14ac:dyDescent="0.25">
      <c r="A29" t="s">
        <v>4733</v>
      </c>
      <c r="B29" s="2">
        <v>45710</v>
      </c>
      <c r="C29" t="s">
        <v>4179</v>
      </c>
      <c r="D29" t="str">
        <f>VLOOKUP(C29,customer_imp!$A$2:$H$502,2,FALSE)</f>
        <v>Anna Perez</v>
      </c>
      <c r="E29">
        <f>VLOOKUP(C29,customer_imp!$A$2:$H$502,3,FALSE)</f>
        <v>30</v>
      </c>
      <c r="F29" t="str">
        <f>VLOOKUP(C29,customer_imp!$A$2:$H$502,4,FALSE)</f>
        <v>Male</v>
      </c>
      <c r="G29" t="str">
        <f>VLOOKUP(C29,customer_imp!$A$2:$H$502,5,FALSE)</f>
        <v>South Jerry</v>
      </c>
      <c r="H29" t="str">
        <f>VLOOKUP(C29,customer_imp!$A$2:$H$502,6,FALSE)</f>
        <v>Maine</v>
      </c>
      <c r="I29" t="str">
        <f>VLOOKUP(C29,customer_imp!$A$2:$H$502,7,FALSE)</f>
        <v>USA</v>
      </c>
      <c r="J29" t="s">
        <v>4633</v>
      </c>
      <c r="K29" t="str">
        <f>VLOOKUP($J29,prod_imp!$A$2:$I$102,2,FALSE)</f>
        <v>Wifi Mesh Router</v>
      </c>
      <c r="L29" t="str">
        <f>VLOOKUP(J29,prod_imp!$A$2:$I$102,3,FALSE)</f>
        <v>Electronics</v>
      </c>
      <c r="M29" t="str">
        <f>VLOOKUP(J29,prod_imp!$A$2:$I$102,4,FALSE)</f>
        <v>Appliances</v>
      </c>
      <c r="N29" t="str">
        <f>VLOOKUP(J29,prod_imp!$A$2:$I$102,5,FALSE)</f>
        <v>White, Reeves And Woods</v>
      </c>
      <c r="O29">
        <f>VLOOKUP(J29,prod_imp!$A$2:$I$102,6,FALSE)</f>
        <v>481</v>
      </c>
      <c r="P29">
        <f>VLOOKUP(J29,prod_imp!$A$2:$I$102,7,FALSE)</f>
        <v>104</v>
      </c>
      <c r="Q29" t="s">
        <v>4685</v>
      </c>
      <c r="R29" t="s">
        <v>1959</v>
      </c>
      <c r="S29" s="5">
        <v>2030.5700999999999</v>
      </c>
      <c r="T29">
        <v>3</v>
      </c>
      <c r="U29">
        <v>815</v>
      </c>
      <c r="V29" s="6">
        <v>0.15043545878693623</v>
      </c>
      <c r="W29" t="str">
        <f>VLOOKUP(Q29,stores_imp!$A$2:$K$100,3,FALSE)</f>
        <v>WEST</v>
      </c>
      <c r="X29" t="str">
        <f>VLOOKUP(Q29,stores_imp!$A$2:$K$100,2,TRUE)</f>
        <v>Mann-Austin</v>
      </c>
      <c r="Y29" t="str">
        <f>VLOOKUP(Q29,stores_imp!$A$2:$E$22,4,FALSE)</f>
        <v>Thompsonborough</v>
      </c>
      <c r="Z29" t="str">
        <f>VLOOKUP(Q29,stores_imp!$A$2:$K$22,5,FALSE)</f>
        <v>Online</v>
      </c>
      <c r="AA29" t="str">
        <f>_xlfn.IFS(sale[[#All],[Age]]&lt;19,"Teens",sale[[#All],[Age]]&lt;30,"Adults",sale[[#All],[Age]]&lt;70,"Elders")</f>
        <v>Elders</v>
      </c>
      <c r="AB29" t="str">
        <f>VLOOKUP(C29,customer_imp!$A$2:$H$505,8,FALSE)</f>
        <v>Platinum</v>
      </c>
    </row>
    <row r="30" spans="1:28" x14ac:dyDescent="0.25">
      <c r="A30" t="s">
        <v>4734</v>
      </c>
      <c r="B30" s="2">
        <v>45923</v>
      </c>
      <c r="C30" t="s">
        <v>4126</v>
      </c>
      <c r="D30" t="str">
        <f>VLOOKUP(C30,customer_imp!$A$2:$H$502,2,FALSE)</f>
        <v>Theresa Campbell</v>
      </c>
      <c r="E30">
        <f>VLOOKUP(C30,customer_imp!$A$2:$H$502,3,FALSE)</f>
        <v>42</v>
      </c>
      <c r="F30" t="str">
        <f>VLOOKUP(C30,customer_imp!$A$2:$H$502,4,FALSE)</f>
        <v>Female</v>
      </c>
      <c r="G30" t="str">
        <f>VLOOKUP(C30,customer_imp!$A$2:$H$502,5,FALSE)</f>
        <v>New Brian</v>
      </c>
      <c r="H30" t="str">
        <f>VLOOKUP(C30,customer_imp!$A$2:$H$502,6,FALSE)</f>
        <v>Wisconsin</v>
      </c>
      <c r="I30" t="str">
        <f>VLOOKUP(C30,customer_imp!$A$2:$H$502,7,FALSE)</f>
        <v>USA</v>
      </c>
      <c r="J30" t="s">
        <v>4521</v>
      </c>
      <c r="K30" t="str">
        <f>VLOOKUP($J30,prod_imp!$A$2:$I$102,2,FALSE)</f>
        <v>Usb-C Fast Charger</v>
      </c>
      <c r="L30" t="str">
        <f>VLOOKUP(J30,prod_imp!$A$2:$I$102,3,FALSE)</f>
        <v>Electronics</v>
      </c>
      <c r="M30" t="str">
        <f>VLOOKUP(J30,prod_imp!$A$2:$I$102,4,FALSE)</f>
        <v>Accessories</v>
      </c>
      <c r="N30" t="str">
        <f>VLOOKUP(J30,prod_imp!$A$2:$I$102,5,FALSE)</f>
        <v>Dawson-Perkins</v>
      </c>
      <c r="O30">
        <f>VLOOKUP(J30,prod_imp!$A$2:$I$102,6,FALSE)</f>
        <v>242</v>
      </c>
      <c r="P30">
        <f>VLOOKUP(J30,prod_imp!$A$2:$I$102,7,FALSE)</f>
        <v>453</v>
      </c>
      <c r="Q30" t="s">
        <v>4678</v>
      </c>
      <c r="R30" t="s">
        <v>4706</v>
      </c>
      <c r="S30" s="5">
        <v>132.09379999999999</v>
      </c>
      <c r="T30">
        <v>2</v>
      </c>
      <c r="U30">
        <v>74</v>
      </c>
      <c r="V30">
        <v>0.17</v>
      </c>
      <c r="W30" t="str">
        <f>VLOOKUP(Q30,stores_imp!$A$2:$K$100,3,FALSE)</f>
        <v>SOUTH</v>
      </c>
      <c r="X30" t="str">
        <f>VLOOKUP(Q30,stores_imp!$A$2:$K$100,2,TRUE)</f>
        <v>Mann-Austin</v>
      </c>
      <c r="Y30" t="str">
        <f>VLOOKUP(Q30,stores_imp!$A$2:$E$22,4,FALSE)</f>
        <v>North Nancyview</v>
      </c>
      <c r="Z30" t="str">
        <f>VLOOKUP(Q30,stores_imp!$A$2:$K$22,5,FALSE)</f>
        <v>Outlet</v>
      </c>
      <c r="AA30" t="str">
        <f>_xlfn.IFS(sale[[#All],[Age]]&lt;19,"Teens",sale[[#All],[Age]]&lt;30,"Adults",sale[[#All],[Age]]&lt;70,"Elders")</f>
        <v>Elders</v>
      </c>
      <c r="AB30" t="str">
        <f>VLOOKUP(C30,customer_imp!$A$2:$H$505,8,FALSE)</f>
        <v>Bronze</v>
      </c>
    </row>
    <row r="31" spans="1:28" x14ac:dyDescent="0.25">
      <c r="A31" t="s">
        <v>4735</v>
      </c>
      <c r="B31" s="2">
        <v>45302</v>
      </c>
      <c r="C31" t="s">
        <v>4335</v>
      </c>
      <c r="D31" t="str">
        <f>VLOOKUP(C31,customer_imp!$A$2:$H$502,2,FALSE)</f>
        <v>Sherry Cabrera</v>
      </c>
      <c r="E31">
        <f>VLOOKUP(C31,customer_imp!$A$2:$H$502,3,FALSE)</f>
        <v>55</v>
      </c>
      <c r="F31" t="str">
        <f>VLOOKUP(C31,customer_imp!$A$2:$H$502,4,FALSE)</f>
        <v>Male</v>
      </c>
      <c r="G31" t="str">
        <f>VLOOKUP(C31,customer_imp!$A$2:$H$502,5,FALSE)</f>
        <v>Shannonview</v>
      </c>
      <c r="H31" t="str">
        <f>VLOOKUP(C31,customer_imp!$A$2:$H$502,6,FALSE)</f>
        <v>Pennsylvania</v>
      </c>
      <c r="I31" t="str">
        <f>VLOOKUP(C31,customer_imp!$A$2:$H$502,7,FALSE)</f>
        <v>USA</v>
      </c>
      <c r="J31" t="s">
        <v>4670</v>
      </c>
      <c r="K31" t="str">
        <f>VLOOKUP($J31,prod_imp!$A$2:$I$102,2,FALSE)</f>
        <v>Stainless Steel Cookware Set</v>
      </c>
      <c r="L31" t="str">
        <f>VLOOKUP(J31,prod_imp!$A$2:$I$102,3,FALSE)</f>
        <v>Home</v>
      </c>
      <c r="M31" t="str">
        <f>VLOOKUP(J31,prod_imp!$A$2:$I$102,4,FALSE)</f>
        <v>Kitchen</v>
      </c>
      <c r="N31" t="str">
        <f>VLOOKUP(J31,prod_imp!$A$2:$I$102,5,FALSE)</f>
        <v>Campbell Ltd</v>
      </c>
      <c r="O31">
        <f>VLOOKUP(J31,prod_imp!$A$2:$I$102,6,FALSE)</f>
        <v>201</v>
      </c>
      <c r="P31">
        <f>VLOOKUP(J31,prod_imp!$A$2:$I$102,7,FALSE)</f>
        <v>146</v>
      </c>
      <c r="Q31" t="s">
        <v>4680</v>
      </c>
      <c r="R31" t="s">
        <v>1959</v>
      </c>
      <c r="S31" s="5">
        <v>1535.6780000000001</v>
      </c>
      <c r="T31">
        <v>3</v>
      </c>
      <c r="U31">
        <v>452</v>
      </c>
      <c r="V31">
        <v>0.11</v>
      </c>
      <c r="W31" t="str">
        <f>VLOOKUP(Q31,stores_imp!$A$2:$K$100,3,FALSE)</f>
        <v>NORTH</v>
      </c>
      <c r="X31" t="str">
        <f>VLOOKUP(Q31,stores_imp!$A$2:$K$100,2,TRUE)</f>
        <v>Mann-Austin</v>
      </c>
      <c r="Y31" t="str">
        <f>VLOOKUP(Q31,stores_imp!$A$2:$E$22,4,FALSE)</f>
        <v>Hoodberg</v>
      </c>
      <c r="Z31" t="str">
        <f>VLOOKUP(Q31,stores_imp!$A$2:$K$22,5,FALSE)</f>
        <v>Outlet</v>
      </c>
      <c r="AA31" t="str">
        <f>_xlfn.IFS(sale[[#All],[Age]]&lt;19,"Teens",sale[[#All],[Age]]&lt;30,"Adults",sale[[#All],[Age]]&lt;70,"Elders")</f>
        <v>Elders</v>
      </c>
      <c r="AB31" t="str">
        <f>VLOOKUP(C31,customer_imp!$A$2:$H$505,8,FALSE)</f>
        <v>Silver</v>
      </c>
    </row>
    <row r="32" spans="1:28" x14ac:dyDescent="0.25">
      <c r="A32" t="s">
        <v>4736</v>
      </c>
      <c r="B32" s="2">
        <v>45217</v>
      </c>
      <c r="C32" t="s">
        <v>3999</v>
      </c>
      <c r="D32" t="str">
        <f>VLOOKUP(C32,customer_imp!$A$2:$H$502,2,FALSE)</f>
        <v>Joshua Ryan</v>
      </c>
      <c r="E32">
        <f>VLOOKUP(C32,customer_imp!$A$2:$H$502,3,FALSE)</f>
        <v>27</v>
      </c>
      <c r="F32" t="str">
        <f>VLOOKUP(C32,customer_imp!$A$2:$H$502,4,FALSE)</f>
        <v>Female</v>
      </c>
      <c r="G32" t="str">
        <f>VLOOKUP(C32,customer_imp!$A$2:$H$502,5,FALSE)</f>
        <v>New David</v>
      </c>
      <c r="H32" t="str">
        <f>VLOOKUP(C32,customer_imp!$A$2:$H$502,6,FALSE)</f>
        <v>New Jersey</v>
      </c>
      <c r="I32" t="str">
        <f>VLOOKUP(C32,customer_imp!$A$2:$H$502,7,FALSE)</f>
        <v>USA</v>
      </c>
      <c r="J32" t="s">
        <v>4504</v>
      </c>
      <c r="K32" t="str">
        <f>VLOOKUP($J32,prod_imp!$A$2:$I$102,2,FALSE)</f>
        <v>Men'S Leather Belt</v>
      </c>
      <c r="L32" t="str">
        <f>VLOOKUP(J32,prod_imp!$A$2:$I$102,3,FALSE)</f>
        <v>Clothing</v>
      </c>
      <c r="M32" t="str">
        <f>VLOOKUP(J32,prod_imp!$A$2:$I$102,4,FALSE)</f>
        <v>Accessories</v>
      </c>
      <c r="N32" t="str">
        <f>VLOOKUP(J32,prod_imp!$A$2:$I$102,5,FALSE)</f>
        <v>Baldwin, Garza And Gonzalez</v>
      </c>
      <c r="O32">
        <f>VLOOKUP(J32,prod_imp!$A$2:$I$102,6,FALSE)</f>
        <v>261</v>
      </c>
      <c r="P32">
        <f>VLOOKUP(J32,prod_imp!$A$2:$I$102,7,FALSE)</f>
        <v>59</v>
      </c>
      <c r="Q32" t="s">
        <v>4703</v>
      </c>
      <c r="R32" t="s">
        <v>4706</v>
      </c>
      <c r="S32" s="5">
        <v>373.56060000000002</v>
      </c>
      <c r="T32">
        <v>1</v>
      </c>
      <c r="U32">
        <v>429</v>
      </c>
      <c r="V32">
        <v>0.15</v>
      </c>
      <c r="W32" t="str">
        <f>VLOOKUP(Q32,stores_imp!$A$2:$K$100,3,FALSE)</f>
        <v>EAST</v>
      </c>
      <c r="X32" t="str">
        <f>VLOOKUP(Q32,stores_imp!$A$2:$K$100,2,TRUE)</f>
        <v>Mann-Austin</v>
      </c>
      <c r="Y32" t="str">
        <f>VLOOKUP(Q32,stores_imp!$A$2:$E$22,4,FALSE)</f>
        <v>Vasquezborough</v>
      </c>
      <c r="Z32" t="str">
        <f>VLOOKUP(Q32,stores_imp!$A$2:$K$22,5,FALSE)</f>
        <v>Online</v>
      </c>
      <c r="AA32" t="str">
        <f>_xlfn.IFS(sale[[#All],[Age]]&lt;19,"Teens",sale[[#All],[Age]]&lt;30,"Adults",sale[[#All],[Age]]&lt;70,"Elders")</f>
        <v>Adults</v>
      </c>
      <c r="AB32" t="str">
        <f>VLOOKUP(C32,customer_imp!$A$2:$H$505,8,FALSE)</f>
        <v>Platinum</v>
      </c>
    </row>
    <row r="33" spans="1:28" x14ac:dyDescent="0.25">
      <c r="A33" t="s">
        <v>4737</v>
      </c>
      <c r="B33" s="2">
        <v>45593</v>
      </c>
      <c r="C33" t="s">
        <v>4402</v>
      </c>
      <c r="D33" t="str">
        <f>VLOOKUP(C33,customer_imp!$A$2:$H$502,2,FALSE)</f>
        <v>Shane Brown</v>
      </c>
      <c r="E33">
        <f>VLOOKUP(C33,customer_imp!$A$2:$H$502,3,FALSE)</f>
        <v>23</v>
      </c>
      <c r="F33" t="str">
        <f>VLOOKUP(C33,customer_imp!$A$2:$H$502,4,FALSE)</f>
        <v>Female</v>
      </c>
      <c r="G33" t="str">
        <f>VLOOKUP(C33,customer_imp!$A$2:$H$502,5,FALSE)</f>
        <v>East Andrea</v>
      </c>
      <c r="H33" t="str">
        <f>VLOOKUP(C33,customer_imp!$A$2:$H$502,6,FALSE)</f>
        <v>Michigan</v>
      </c>
      <c r="I33" t="str">
        <f>VLOOKUP(C33,customer_imp!$A$2:$H$502,7,FALSE)</f>
        <v>USA</v>
      </c>
      <c r="J33" t="s">
        <v>4590</v>
      </c>
      <c r="K33" t="str">
        <f>VLOOKUP($J33,prod_imp!$A$2:$I$102,2,FALSE)</f>
        <v>Men'S Track Pants</v>
      </c>
      <c r="L33" t="str">
        <f>VLOOKUP(J33,prod_imp!$A$2:$I$102,3,FALSE)</f>
        <v>Clothing</v>
      </c>
      <c r="M33" t="str">
        <f>VLOOKUP(J33,prod_imp!$A$2:$I$102,4,FALSE)</f>
        <v>Bottoms</v>
      </c>
      <c r="N33" t="str">
        <f>VLOOKUP(J33,prod_imp!$A$2:$I$102,5,FALSE)</f>
        <v>Hamilton, Woods And Walker</v>
      </c>
      <c r="O33">
        <f>VLOOKUP(J33,prod_imp!$A$2:$I$102,6,FALSE)</f>
        <v>387</v>
      </c>
      <c r="P33">
        <f>VLOOKUP(J33,prod_imp!$A$2:$I$102,7,FALSE)</f>
        <v>125</v>
      </c>
      <c r="Q33" t="s">
        <v>4693</v>
      </c>
      <c r="R33" t="s">
        <v>4709</v>
      </c>
      <c r="S33" s="5">
        <v>288.98239999999998</v>
      </c>
      <c r="T33">
        <v>2</v>
      </c>
      <c r="U33">
        <v>149</v>
      </c>
      <c r="V33">
        <v>0.13</v>
      </c>
      <c r="W33" t="str">
        <f>VLOOKUP(Q33,stores_imp!$A$2:$K$100,3,FALSE)</f>
        <v>NORTH</v>
      </c>
      <c r="X33" t="str">
        <f>VLOOKUP(Q33,stores_imp!$A$2:$K$100,2,TRUE)</f>
        <v>Thomas, Bridges And Harris</v>
      </c>
      <c r="Y33" t="str">
        <f>VLOOKUP(Q33,stores_imp!$A$2:$E$22,4,FALSE)</f>
        <v>Sabrinatown</v>
      </c>
      <c r="Z33" t="str">
        <f>VLOOKUP(Q33,stores_imp!$A$2:$K$22,5,FALSE)</f>
        <v>Online</v>
      </c>
      <c r="AA33" t="str">
        <f>_xlfn.IFS(sale[[#All],[Age]]&lt;19,"Teens",sale[[#All],[Age]]&lt;30,"Adults",sale[[#All],[Age]]&lt;70,"Elders")</f>
        <v>Adults</v>
      </c>
      <c r="AB33" t="str">
        <f>VLOOKUP(C33,customer_imp!$A$2:$H$505,8,FALSE)</f>
        <v>Gold</v>
      </c>
    </row>
    <row r="34" spans="1:28" x14ac:dyDescent="0.25">
      <c r="A34" t="s">
        <v>4738</v>
      </c>
      <c r="B34" s="2">
        <v>45597</v>
      </c>
      <c r="C34" t="s">
        <v>4388</v>
      </c>
      <c r="D34" t="str">
        <f>VLOOKUP(C34,customer_imp!$A$2:$H$502,2,FALSE)</f>
        <v>Jennifer Johnson</v>
      </c>
      <c r="E34">
        <f>VLOOKUP(C34,customer_imp!$A$2:$H$502,3,FALSE)</f>
        <v>54</v>
      </c>
      <c r="F34" t="str">
        <f>VLOOKUP(C34,customer_imp!$A$2:$H$502,4,FALSE)</f>
        <v>Male</v>
      </c>
      <c r="G34" t="str">
        <f>VLOOKUP(C34,customer_imp!$A$2:$H$502,5,FALSE)</f>
        <v>Cheyenneborough</v>
      </c>
      <c r="H34" t="str">
        <f>VLOOKUP(C34,customer_imp!$A$2:$H$502,6,FALSE)</f>
        <v>New Hampshire</v>
      </c>
      <c r="I34" t="str">
        <f>VLOOKUP(C34,customer_imp!$A$2:$H$502,7,FALSE)</f>
        <v>USA</v>
      </c>
      <c r="J34" t="s">
        <v>4629</v>
      </c>
      <c r="K34" t="str">
        <f>VLOOKUP($J34,prod_imp!$A$2:$I$102,2,FALSE)</f>
        <v>Women'S Ankle Boots</v>
      </c>
      <c r="L34" t="str">
        <f>VLOOKUP(J34,prod_imp!$A$2:$I$102,3,FALSE)</f>
        <v>Clothing</v>
      </c>
      <c r="M34" t="str">
        <f>VLOOKUP(J34,prod_imp!$A$2:$I$102,4,FALSE)</f>
        <v>Footwear</v>
      </c>
      <c r="N34" t="str">
        <f>VLOOKUP(J34,prod_imp!$A$2:$I$102,5,FALSE)</f>
        <v>Poole Plc</v>
      </c>
      <c r="O34">
        <f>VLOOKUP(J34,prod_imp!$A$2:$I$102,6,FALSE)</f>
        <v>158</v>
      </c>
      <c r="P34">
        <f>VLOOKUP(J34,prod_imp!$A$2:$I$102,7,FALSE)</f>
        <v>82</v>
      </c>
      <c r="Q34" t="s">
        <v>4685</v>
      </c>
      <c r="R34" t="s">
        <v>1959</v>
      </c>
      <c r="S34" s="5">
        <v>1154.8943999999999</v>
      </c>
      <c r="T34">
        <v>4</v>
      </c>
      <c r="U34">
        <v>314</v>
      </c>
      <c r="V34">
        <v>0.03</v>
      </c>
      <c r="W34" t="str">
        <f>VLOOKUP(Q34,stores_imp!$A$2:$K$100,3,FALSE)</f>
        <v>WEST</v>
      </c>
      <c r="X34" t="str">
        <f>VLOOKUP(Q34,stores_imp!$A$2:$K$100,2,TRUE)</f>
        <v>Mann-Austin</v>
      </c>
      <c r="Y34" t="str">
        <f>VLOOKUP(Q34,stores_imp!$A$2:$E$22,4,FALSE)</f>
        <v>Thompsonborough</v>
      </c>
      <c r="Z34" t="str">
        <f>VLOOKUP(Q34,stores_imp!$A$2:$K$22,5,FALSE)</f>
        <v>Online</v>
      </c>
      <c r="AA34" t="str">
        <f>_xlfn.IFS(sale[[#All],[Age]]&lt;19,"Teens",sale[[#All],[Age]]&lt;30,"Adults",sale[[#All],[Age]]&lt;70,"Elders")</f>
        <v>Elders</v>
      </c>
      <c r="AB34" t="str">
        <f>VLOOKUP(C34,customer_imp!$A$2:$H$505,8,FALSE)</f>
        <v>Bronze</v>
      </c>
    </row>
    <row r="35" spans="1:28" x14ac:dyDescent="0.25">
      <c r="A35" t="s">
        <v>4739</v>
      </c>
      <c r="B35" s="2">
        <v>45620</v>
      </c>
      <c r="C35" t="s">
        <v>4445</v>
      </c>
      <c r="D35" t="str">
        <f>VLOOKUP(C35,customer_imp!$A$2:$H$502,2,FALSE)</f>
        <v>April Phillips</v>
      </c>
      <c r="E35">
        <f>VLOOKUP(C35,customer_imp!$A$2:$H$502,3,FALSE)</f>
        <v>62</v>
      </c>
      <c r="F35" t="str">
        <f>VLOOKUP(C35,customer_imp!$A$2:$H$502,4,FALSE)</f>
        <v>Female</v>
      </c>
      <c r="G35" t="str">
        <f>VLOOKUP(C35,customer_imp!$A$2:$H$502,5,FALSE)</f>
        <v>Lake Carolyn</v>
      </c>
      <c r="H35" t="str">
        <f>VLOOKUP(C35,customer_imp!$A$2:$H$502,6,FALSE)</f>
        <v>Hawaii</v>
      </c>
      <c r="I35" t="str">
        <f>VLOOKUP(C35,customer_imp!$A$2:$H$502,7,FALSE)</f>
        <v>USA</v>
      </c>
      <c r="J35" t="s">
        <v>4519</v>
      </c>
      <c r="K35" t="str">
        <f>VLOOKUP($J35,prod_imp!$A$2:$I$102,2,FALSE)</f>
        <v>Hair Strengthening Shampoo</v>
      </c>
      <c r="L35" t="str">
        <f>VLOOKUP(J35,prod_imp!$A$2:$I$102,3,FALSE)</f>
        <v>Beauty</v>
      </c>
      <c r="M35" t="str">
        <f>VLOOKUP(J35,prod_imp!$A$2:$I$102,4,FALSE)</f>
        <v>Haircare</v>
      </c>
      <c r="N35" t="str">
        <f>VLOOKUP(J35,prod_imp!$A$2:$I$102,5,FALSE)</f>
        <v>Rice Llc</v>
      </c>
      <c r="O35">
        <f>VLOOKUP(J35,prod_imp!$A$2:$I$102,6,FALSE)</f>
        <v>116</v>
      </c>
      <c r="P35">
        <f>VLOOKUP(J35,prod_imp!$A$2:$I$102,7,FALSE)</f>
        <v>460</v>
      </c>
      <c r="Q35" t="s">
        <v>4683</v>
      </c>
      <c r="R35" t="s">
        <v>1959</v>
      </c>
      <c r="S35" s="5">
        <v>1219.4269999999999</v>
      </c>
      <c r="T35">
        <v>2</v>
      </c>
      <c r="U35">
        <v>717</v>
      </c>
      <c r="V35">
        <v>0.08</v>
      </c>
      <c r="W35" t="str">
        <f>VLOOKUP(Q35,stores_imp!$A$2:$K$100,3,FALSE)</f>
        <v>EAST</v>
      </c>
      <c r="X35" t="str">
        <f>VLOOKUP(Q35,stores_imp!$A$2:$K$100,2,TRUE)</f>
        <v>Mann-Austin</v>
      </c>
      <c r="Y35" t="str">
        <f>VLOOKUP(Q35,stores_imp!$A$2:$E$22,4,FALSE)</f>
        <v>Port Josephberg</v>
      </c>
      <c r="Z35" t="str">
        <f>VLOOKUP(Q35,stores_imp!$A$2:$K$22,5,FALSE)</f>
        <v>Online</v>
      </c>
      <c r="AA35" t="str">
        <f>_xlfn.IFS(sale[[#All],[Age]]&lt;19,"Teens",sale[[#All],[Age]]&lt;30,"Adults",sale[[#All],[Age]]&lt;70,"Elders")</f>
        <v>Elders</v>
      </c>
      <c r="AB35" t="str">
        <f>VLOOKUP(C35,customer_imp!$A$2:$H$505,8,FALSE)</f>
        <v>Platinum</v>
      </c>
    </row>
    <row r="36" spans="1:28" x14ac:dyDescent="0.25">
      <c r="A36" t="s">
        <v>4740</v>
      </c>
      <c r="B36" s="2">
        <v>45215</v>
      </c>
      <c r="C36" t="s">
        <v>4330</v>
      </c>
      <c r="D36" t="str">
        <f>VLOOKUP(C36,customer_imp!$A$2:$H$502,2,FALSE)</f>
        <v>Evelyn Brown</v>
      </c>
      <c r="E36">
        <f>VLOOKUP(C36,customer_imp!$A$2:$H$502,3,FALSE)</f>
        <v>39</v>
      </c>
      <c r="F36" t="str">
        <f>VLOOKUP(C36,customer_imp!$A$2:$H$502,4,FALSE)</f>
        <v>Male</v>
      </c>
      <c r="G36" t="str">
        <f>VLOOKUP(C36,customer_imp!$A$2:$H$502,5,FALSE)</f>
        <v>West Victoriaborough</v>
      </c>
      <c r="H36" t="str">
        <f>VLOOKUP(C36,customer_imp!$A$2:$H$502,6,FALSE)</f>
        <v>New Mexico</v>
      </c>
      <c r="I36" t="str">
        <f>VLOOKUP(C36,customer_imp!$A$2:$H$502,7,FALSE)</f>
        <v>USA</v>
      </c>
      <c r="J36" t="s">
        <v>4637</v>
      </c>
      <c r="K36" t="str">
        <f>VLOOKUP($J36,prod_imp!$A$2:$I$102,2,FALSE)</f>
        <v>Decorative Lamp Shade</v>
      </c>
      <c r="L36" t="str">
        <f>VLOOKUP(J36,prod_imp!$A$2:$I$102,3,FALSE)</f>
        <v>Home</v>
      </c>
      <c r="M36" t="str">
        <f>VLOOKUP(J36,prod_imp!$A$2:$I$102,4,FALSE)</f>
        <v>Lighting</v>
      </c>
      <c r="N36" t="str">
        <f>VLOOKUP(J36,prod_imp!$A$2:$I$102,5,FALSE)</f>
        <v>Ramirez-Hanson</v>
      </c>
      <c r="O36">
        <f>VLOOKUP(J36,prod_imp!$A$2:$I$102,6,FALSE)</f>
        <v>229</v>
      </c>
      <c r="P36">
        <f>VLOOKUP(J36,prod_imp!$A$2:$I$102,7,FALSE)</f>
        <v>469</v>
      </c>
      <c r="Q36" t="s">
        <v>4675</v>
      </c>
      <c r="R36" t="s">
        <v>1959</v>
      </c>
      <c r="S36" s="5">
        <v>2148.1212</v>
      </c>
      <c r="T36">
        <v>3</v>
      </c>
      <c r="U36">
        <v>873</v>
      </c>
      <c r="V36">
        <v>0.15</v>
      </c>
      <c r="W36" t="str">
        <f>VLOOKUP(Q36,stores_imp!$A$2:$K$100,3,FALSE)</f>
        <v>NORTH</v>
      </c>
      <c r="X36" t="str">
        <f>VLOOKUP(Q36,stores_imp!$A$2:$K$100,2,TRUE)</f>
        <v>Martinez, Adkins And Johnson</v>
      </c>
      <c r="Y36" t="str">
        <f>VLOOKUP(Q36,stores_imp!$A$2:$E$22,4,FALSE)</f>
        <v>Danielmouth</v>
      </c>
      <c r="Z36" t="str">
        <f>VLOOKUP(Q36,stores_imp!$A$2:$K$22,5,FALSE)</f>
        <v>Flagship</v>
      </c>
      <c r="AA36" t="str">
        <f>_xlfn.IFS(sale[[#All],[Age]]&lt;19,"Teens",sale[[#All],[Age]]&lt;30,"Adults",sale[[#All],[Age]]&lt;70,"Elders")</f>
        <v>Elders</v>
      </c>
      <c r="AB36" t="str">
        <f>VLOOKUP(C36,customer_imp!$A$2:$H$505,8,FALSE)</f>
        <v>Gold</v>
      </c>
    </row>
    <row r="37" spans="1:28" x14ac:dyDescent="0.25">
      <c r="A37" t="s">
        <v>4741</v>
      </c>
      <c r="B37" s="2">
        <v>45878</v>
      </c>
      <c r="C37" t="s">
        <v>4197</v>
      </c>
      <c r="D37" t="str">
        <f>VLOOKUP(C37,customer_imp!$A$2:$H$502,2,FALSE)</f>
        <v>Julia Jackson</v>
      </c>
      <c r="E37">
        <f>VLOOKUP(C37,customer_imp!$A$2:$H$502,3,FALSE)</f>
        <v>46</v>
      </c>
      <c r="F37" t="str">
        <f>VLOOKUP(C37,customer_imp!$A$2:$H$502,4,FALSE)</f>
        <v>Male</v>
      </c>
      <c r="G37" t="str">
        <f>VLOOKUP(C37,customer_imp!$A$2:$H$502,5,FALSE)</f>
        <v>Edwardland</v>
      </c>
      <c r="H37" t="str">
        <f>VLOOKUP(C37,customer_imp!$A$2:$H$502,6,FALSE)</f>
        <v>California</v>
      </c>
      <c r="I37" t="str">
        <f>VLOOKUP(C37,customer_imp!$A$2:$H$502,7,FALSE)</f>
        <v>USA</v>
      </c>
      <c r="J37" t="s">
        <v>4527</v>
      </c>
      <c r="K37" t="str">
        <f>VLOOKUP($J37,prod_imp!$A$2:$I$102,2,FALSE)</f>
        <v>Beard Grooming Kit</v>
      </c>
      <c r="L37" t="str">
        <f>VLOOKUP(J37,prod_imp!$A$2:$I$102,3,FALSE)</f>
        <v>Beauty</v>
      </c>
      <c r="M37" t="str">
        <f>VLOOKUP(J37,prod_imp!$A$2:$I$102,4,FALSE)</f>
        <v>Grooming</v>
      </c>
      <c r="N37" t="str">
        <f>VLOOKUP(J37,prod_imp!$A$2:$I$102,5,FALSE)</f>
        <v>Erickson-Green</v>
      </c>
      <c r="O37">
        <f>VLOOKUP(J37,prod_imp!$A$2:$I$102,6,FALSE)</f>
        <v>337</v>
      </c>
      <c r="P37">
        <f>VLOOKUP(J37,prod_imp!$A$2:$I$102,7,FALSE)</f>
        <v>256</v>
      </c>
      <c r="Q37" t="s">
        <v>4680</v>
      </c>
      <c r="R37" t="s">
        <v>4709</v>
      </c>
      <c r="S37" s="5">
        <v>354.32639999999998</v>
      </c>
      <c r="T37">
        <v>4</v>
      </c>
      <c r="U37">
        <v>109</v>
      </c>
      <c r="V37">
        <v>0.18</v>
      </c>
      <c r="W37" t="str">
        <f>VLOOKUP(Q37,stores_imp!$A$2:$K$100,3,FALSE)</f>
        <v>NORTH</v>
      </c>
      <c r="X37" t="str">
        <f>VLOOKUP(Q37,stores_imp!$A$2:$K$100,2,TRUE)</f>
        <v>Mann-Austin</v>
      </c>
      <c r="Y37" t="str">
        <f>VLOOKUP(Q37,stores_imp!$A$2:$E$22,4,FALSE)</f>
        <v>Hoodberg</v>
      </c>
      <c r="Z37" t="str">
        <f>VLOOKUP(Q37,stores_imp!$A$2:$K$22,5,FALSE)</f>
        <v>Outlet</v>
      </c>
      <c r="AA37" t="str">
        <f>_xlfn.IFS(sale[[#All],[Age]]&lt;19,"Teens",sale[[#All],[Age]]&lt;30,"Adults",sale[[#All],[Age]]&lt;70,"Elders")</f>
        <v>Elders</v>
      </c>
      <c r="AB37" t="str">
        <f>VLOOKUP(C37,customer_imp!$A$2:$H$505,8,FALSE)</f>
        <v>Platinum</v>
      </c>
    </row>
    <row r="38" spans="1:28" x14ac:dyDescent="0.25">
      <c r="A38" t="s">
        <v>4742</v>
      </c>
      <c r="B38" s="2">
        <v>45635</v>
      </c>
      <c r="C38" t="s">
        <v>4060</v>
      </c>
      <c r="D38" t="str">
        <f>VLOOKUP(C38,customer_imp!$A$2:$H$502,2,FALSE)</f>
        <v>Tammy Miller Md</v>
      </c>
      <c r="E38">
        <f>VLOOKUP(C38,customer_imp!$A$2:$H$502,3,FALSE)</f>
        <v>19</v>
      </c>
      <c r="F38" t="str">
        <f>VLOOKUP(C38,customer_imp!$A$2:$H$502,4,FALSE)</f>
        <v>Female</v>
      </c>
      <c r="G38" t="str">
        <f>VLOOKUP(C38,customer_imp!$A$2:$H$502,5,FALSE)</f>
        <v>Austinfurt</v>
      </c>
      <c r="H38" t="str">
        <f>VLOOKUP(C38,customer_imp!$A$2:$H$502,6,FALSE)</f>
        <v>Mississippi</v>
      </c>
      <c r="I38" t="str">
        <f>VLOOKUP(C38,customer_imp!$A$2:$H$502,7,FALSE)</f>
        <v>USA</v>
      </c>
      <c r="J38" t="s">
        <v>4504</v>
      </c>
      <c r="K38" t="str">
        <f>VLOOKUP($J38,prod_imp!$A$2:$I$102,2,FALSE)</f>
        <v>Men'S Leather Belt</v>
      </c>
      <c r="L38" t="str">
        <f>VLOOKUP(J38,prod_imp!$A$2:$I$102,3,FALSE)</f>
        <v>Clothing</v>
      </c>
      <c r="M38" t="str">
        <f>VLOOKUP(J38,prod_imp!$A$2:$I$102,4,FALSE)</f>
        <v>Accessories</v>
      </c>
      <c r="N38" t="str">
        <f>VLOOKUP(J38,prod_imp!$A$2:$I$102,5,FALSE)</f>
        <v>Baldwin, Garza And Gonzalez</v>
      </c>
      <c r="O38">
        <f>VLOOKUP(J38,prod_imp!$A$2:$I$102,6,FALSE)</f>
        <v>261</v>
      </c>
      <c r="P38">
        <f>VLOOKUP(J38,prod_imp!$A$2:$I$102,7,FALSE)</f>
        <v>59</v>
      </c>
      <c r="Q38" t="s">
        <v>4684</v>
      </c>
      <c r="R38" t="s">
        <v>4706</v>
      </c>
      <c r="S38" s="5">
        <v>1409.9903999999999</v>
      </c>
      <c r="T38">
        <v>3</v>
      </c>
      <c r="U38">
        <v>560</v>
      </c>
      <c r="V38">
        <v>0.19</v>
      </c>
      <c r="W38" t="str">
        <f>VLOOKUP(Q38,stores_imp!$A$2:$K$100,3,FALSE)</f>
        <v>SOUTH</v>
      </c>
      <c r="X38" t="str">
        <f>VLOOKUP(Q38,stores_imp!$A$2:$K$100,2,TRUE)</f>
        <v>Mann-Austin</v>
      </c>
      <c r="Y38" t="str">
        <f>VLOOKUP(Q38,stores_imp!$A$2:$E$22,4,FALSE)</f>
        <v>Williamsfurt</v>
      </c>
      <c r="Z38" t="str">
        <f>VLOOKUP(Q38,stores_imp!$A$2:$K$22,5,FALSE)</f>
        <v>Online</v>
      </c>
      <c r="AA38" t="str">
        <f>_xlfn.IFS(sale[[#All],[Age]]&lt;19,"Teens",sale[[#All],[Age]]&lt;30,"Adults",sale[[#All],[Age]]&lt;70,"Elders")</f>
        <v>Adults</v>
      </c>
      <c r="AB38" t="str">
        <f>VLOOKUP(C38,customer_imp!$A$2:$H$505,8,FALSE)</f>
        <v>Gold</v>
      </c>
    </row>
    <row r="39" spans="1:28" x14ac:dyDescent="0.25">
      <c r="A39" t="s">
        <v>4743</v>
      </c>
      <c r="B39" s="2">
        <v>45329</v>
      </c>
      <c r="C39" t="s">
        <v>4485</v>
      </c>
      <c r="D39" t="str">
        <f>VLOOKUP(C39,customer_imp!$A$2:$H$502,2,FALSE)</f>
        <v>Darrell Miller</v>
      </c>
      <c r="E39">
        <f>VLOOKUP(C39,customer_imp!$A$2:$H$502,3,FALSE)</f>
        <v>59</v>
      </c>
      <c r="F39" t="str">
        <f>VLOOKUP(C39,customer_imp!$A$2:$H$502,4,FALSE)</f>
        <v>Female</v>
      </c>
      <c r="G39" t="str">
        <f>VLOOKUP(C39,customer_imp!$A$2:$H$502,5,FALSE)</f>
        <v>Port Carol</v>
      </c>
      <c r="H39" t="str">
        <f>VLOOKUP(C39,customer_imp!$A$2:$H$502,6,FALSE)</f>
        <v>Florida</v>
      </c>
      <c r="I39" t="str">
        <f>VLOOKUP(C39,customer_imp!$A$2:$H$502,7,FALSE)</f>
        <v>USA</v>
      </c>
      <c r="J39" t="s">
        <v>4515</v>
      </c>
      <c r="K39" t="str">
        <f>VLOOKUP($J39,prod_imp!$A$2:$I$102,2,FALSE)</f>
        <v>Ceramic Kitchen Bowl Set</v>
      </c>
      <c r="L39" t="str">
        <f>VLOOKUP(J39,prod_imp!$A$2:$I$102,3,FALSE)</f>
        <v>Home</v>
      </c>
      <c r="M39" t="str">
        <f>VLOOKUP(J39,prod_imp!$A$2:$I$102,4,FALSE)</f>
        <v>Kitchen</v>
      </c>
      <c r="N39" t="str">
        <f>VLOOKUP(J39,prod_imp!$A$2:$I$102,5,FALSE)</f>
        <v>Hamilton Group</v>
      </c>
      <c r="O39">
        <f>VLOOKUP(J39,prod_imp!$A$2:$I$102,6,FALSE)</f>
        <v>299</v>
      </c>
      <c r="P39">
        <f>VLOOKUP(J39,prod_imp!$A$2:$I$102,7,FALSE)</f>
        <v>308</v>
      </c>
      <c r="Q39" t="s">
        <v>4701</v>
      </c>
      <c r="R39" t="s">
        <v>4706</v>
      </c>
      <c r="S39" s="5">
        <v>266.65440000000001</v>
      </c>
      <c r="T39">
        <v>3</v>
      </c>
      <c r="U39">
        <v>122</v>
      </c>
      <c r="V39">
        <v>0.16</v>
      </c>
      <c r="W39" t="str">
        <f>VLOOKUP(Q39,stores_imp!$A$2:$K$100,3,FALSE)</f>
        <v>NORTH</v>
      </c>
      <c r="X39" t="str">
        <f>VLOOKUP(Q39,stores_imp!$A$2:$K$100,2,TRUE)</f>
        <v>Holloway Ltd</v>
      </c>
      <c r="Y39" t="str">
        <f>VLOOKUP(Q39,stores_imp!$A$2:$E$22,4,FALSE)</f>
        <v>Bensonhaven</v>
      </c>
      <c r="Z39" t="str">
        <f>VLOOKUP(Q39,stores_imp!$A$2:$K$22,5,FALSE)</f>
        <v>Flagship</v>
      </c>
      <c r="AA39" t="str">
        <f>_xlfn.IFS(sale[[#All],[Age]]&lt;19,"Teens",sale[[#All],[Age]]&lt;30,"Adults",sale[[#All],[Age]]&lt;70,"Elders")</f>
        <v>Elders</v>
      </c>
      <c r="AB39" t="str">
        <f>VLOOKUP(C39,customer_imp!$A$2:$H$505,8,FALSE)</f>
        <v>Platinum</v>
      </c>
    </row>
    <row r="40" spans="1:28" x14ac:dyDescent="0.25">
      <c r="A40" t="s">
        <v>4744</v>
      </c>
      <c r="B40" s="2">
        <v>45378</v>
      </c>
      <c r="C40" t="s">
        <v>4168</v>
      </c>
      <c r="D40" t="str">
        <f>VLOOKUP(C40,customer_imp!$A$2:$H$502,2,FALSE)</f>
        <v>Daniel Austin</v>
      </c>
      <c r="E40">
        <f>VLOOKUP(C40,customer_imp!$A$2:$H$502,3,FALSE)</f>
        <v>29</v>
      </c>
      <c r="F40" t="str">
        <f>VLOOKUP(C40,customer_imp!$A$2:$H$502,4,FALSE)</f>
        <v>Male</v>
      </c>
      <c r="G40" t="str">
        <f>VLOOKUP(C40,customer_imp!$A$2:$H$502,5,FALSE)</f>
        <v>Lake Howardberg</v>
      </c>
      <c r="H40" t="str">
        <f>VLOOKUP(C40,customer_imp!$A$2:$H$502,6,FALSE)</f>
        <v>Kentucky</v>
      </c>
      <c r="I40" t="str">
        <f>VLOOKUP(C40,customer_imp!$A$2:$H$502,7,FALSE)</f>
        <v>USA</v>
      </c>
      <c r="J40" t="s">
        <v>4553</v>
      </c>
      <c r="K40" t="str">
        <f>VLOOKUP($J40,prod_imp!$A$2:$I$102,2,FALSE)</f>
        <v>Modern Wall Clock</v>
      </c>
      <c r="L40" t="str">
        <f>VLOOKUP(J40,prod_imp!$A$2:$I$102,3,FALSE)</f>
        <v>Home</v>
      </c>
      <c r="M40" t="str">
        <f>VLOOKUP(J40,prod_imp!$A$2:$I$102,4,FALSE)</f>
        <v>Decor</v>
      </c>
      <c r="N40" t="str">
        <f>VLOOKUP(J40,prod_imp!$A$2:$I$102,5,FALSE)</f>
        <v>Weiss-Watson</v>
      </c>
      <c r="O40">
        <f>VLOOKUP(J40,prod_imp!$A$2:$I$102,6,FALSE)</f>
        <v>180</v>
      </c>
      <c r="P40">
        <f>VLOOKUP(J40,prod_imp!$A$2:$I$102,7,FALSE)</f>
        <v>305</v>
      </c>
      <c r="Q40" t="s">
        <v>4695</v>
      </c>
      <c r="R40" t="s">
        <v>4709</v>
      </c>
      <c r="S40" s="5">
        <v>2764.8031999999998</v>
      </c>
      <c r="T40">
        <v>4</v>
      </c>
      <c r="U40">
        <v>735</v>
      </c>
      <c r="V40">
        <v>0.27</v>
      </c>
      <c r="W40" t="str">
        <f>VLOOKUP(Q40,stores_imp!$A$2:$K$100,3,FALSE)</f>
        <v>EAST</v>
      </c>
      <c r="X40" t="str">
        <f>VLOOKUP(Q40,stores_imp!$A$2:$K$100,2,TRUE)</f>
        <v>Gardner, Humphrey And Contreras</v>
      </c>
      <c r="Y40" t="str">
        <f>VLOOKUP(Q40,stores_imp!$A$2:$E$22,4,FALSE)</f>
        <v>Johnsonville</v>
      </c>
      <c r="Z40" t="str">
        <f>VLOOKUP(Q40,stores_imp!$A$2:$K$22,5,FALSE)</f>
        <v>Flagship</v>
      </c>
      <c r="AA40" t="str">
        <f>_xlfn.IFS(sale[[#All],[Age]]&lt;19,"Teens",sale[[#All],[Age]]&lt;30,"Adults",sale[[#All],[Age]]&lt;70,"Elders")</f>
        <v>Adults</v>
      </c>
      <c r="AB40" t="str">
        <f>VLOOKUP(C40,customer_imp!$A$2:$H$505,8,FALSE)</f>
        <v>Gold</v>
      </c>
    </row>
    <row r="41" spans="1:28" x14ac:dyDescent="0.25">
      <c r="A41" t="s">
        <v>4745</v>
      </c>
      <c r="B41" s="2">
        <v>45264</v>
      </c>
      <c r="C41" t="s">
        <v>4423</v>
      </c>
      <c r="D41" t="str">
        <f>VLOOKUP(C41,customer_imp!$A$2:$H$502,2,FALSE)</f>
        <v>John Smith</v>
      </c>
      <c r="E41">
        <f>VLOOKUP(C41,customer_imp!$A$2:$H$502,3,FALSE)</f>
        <v>27</v>
      </c>
      <c r="F41" t="str">
        <f>VLOOKUP(C41,customer_imp!$A$2:$H$502,4,FALSE)</f>
        <v>Male</v>
      </c>
      <c r="G41" t="str">
        <f>VLOOKUP(C41,customer_imp!$A$2:$H$502,5,FALSE)</f>
        <v>South Andrewport</v>
      </c>
      <c r="H41" t="str">
        <f>VLOOKUP(C41,customer_imp!$A$2:$H$502,6,FALSE)</f>
        <v>California</v>
      </c>
      <c r="I41" t="str">
        <f>VLOOKUP(C41,customer_imp!$A$2:$H$502,7,FALSE)</f>
        <v>USA</v>
      </c>
      <c r="J41" t="s">
        <v>4662</v>
      </c>
      <c r="K41" t="str">
        <f>VLOOKUP($J41,prod_imp!$A$2:$I$102,2,FALSE)</f>
        <v>Vitamin E Body Lotion</v>
      </c>
      <c r="L41" t="str">
        <f>VLOOKUP(J41,prod_imp!$A$2:$I$102,3,FALSE)</f>
        <v>Beauty</v>
      </c>
      <c r="M41" t="str">
        <f>VLOOKUP(J41,prod_imp!$A$2:$I$102,4,FALSE)</f>
        <v>Skincare</v>
      </c>
      <c r="N41" t="str">
        <f>VLOOKUP(J41,prod_imp!$A$2:$I$102,5,FALSE)</f>
        <v>Hoffman-Williams</v>
      </c>
      <c r="O41">
        <f>VLOOKUP(J41,prod_imp!$A$2:$I$102,6,FALSE)</f>
        <v>358</v>
      </c>
      <c r="P41">
        <f>VLOOKUP(J41,prod_imp!$A$2:$I$102,7,FALSE)</f>
        <v>213</v>
      </c>
      <c r="Q41" t="s">
        <v>4680</v>
      </c>
      <c r="R41" t="s">
        <v>1959</v>
      </c>
      <c r="S41" s="5">
        <v>1105.3432</v>
      </c>
      <c r="T41">
        <v>2</v>
      </c>
      <c r="U41">
        <v>601</v>
      </c>
      <c r="V41">
        <v>0.06</v>
      </c>
      <c r="W41" t="str">
        <f>VLOOKUP(Q41,stores_imp!$A$2:$K$100,3,FALSE)</f>
        <v>NORTH</v>
      </c>
      <c r="X41" t="str">
        <f>VLOOKUP(Q41,stores_imp!$A$2:$K$100,2,TRUE)</f>
        <v>Mann-Austin</v>
      </c>
      <c r="Y41" t="str">
        <f>VLOOKUP(Q41,stores_imp!$A$2:$E$22,4,FALSE)</f>
        <v>Hoodberg</v>
      </c>
      <c r="Z41" t="str">
        <f>VLOOKUP(Q41,stores_imp!$A$2:$K$22,5,FALSE)</f>
        <v>Outlet</v>
      </c>
      <c r="AA41" t="str">
        <f>_xlfn.IFS(sale[[#All],[Age]]&lt;19,"Teens",sale[[#All],[Age]]&lt;30,"Adults",sale[[#All],[Age]]&lt;70,"Elders")</f>
        <v>Adults</v>
      </c>
      <c r="AB41" t="str">
        <f>VLOOKUP(C41,customer_imp!$A$2:$H$505,8,FALSE)</f>
        <v>Platinum</v>
      </c>
    </row>
    <row r="42" spans="1:28" x14ac:dyDescent="0.25">
      <c r="A42" t="s">
        <v>4746</v>
      </c>
      <c r="B42" s="2">
        <v>45486</v>
      </c>
      <c r="C42" t="s">
        <v>4046</v>
      </c>
      <c r="D42" t="str">
        <f>VLOOKUP(C42,customer_imp!$A$2:$H$502,2,FALSE)</f>
        <v>Tonya Burch</v>
      </c>
      <c r="E42">
        <f>VLOOKUP(C42,customer_imp!$A$2:$H$502,3,FALSE)</f>
        <v>39</v>
      </c>
      <c r="F42" t="str">
        <f>VLOOKUP(C42,customer_imp!$A$2:$H$502,4,FALSE)</f>
        <v>Female</v>
      </c>
      <c r="G42" t="str">
        <f>VLOOKUP(C42,customer_imp!$A$2:$H$502,5,FALSE)</f>
        <v>Olsonhaven</v>
      </c>
      <c r="H42" t="str">
        <f>VLOOKUP(C42,customer_imp!$A$2:$H$502,6,FALSE)</f>
        <v>Iowa</v>
      </c>
      <c r="I42" t="str">
        <f>VLOOKUP(C42,customer_imp!$A$2:$H$502,7,FALSE)</f>
        <v>USA</v>
      </c>
      <c r="J42" t="s">
        <v>4544</v>
      </c>
      <c r="K42" t="str">
        <f>VLOOKUP($J42,prod_imp!$A$2:$I$102,2,FALSE)</f>
        <v>Wireless Bluetooth Speaker</v>
      </c>
      <c r="L42" t="str">
        <f>VLOOKUP(J42,prod_imp!$A$2:$I$102,3,FALSE)</f>
        <v>Electronics</v>
      </c>
      <c r="M42" t="str">
        <f>VLOOKUP(J42,prod_imp!$A$2:$I$102,4,FALSE)</f>
        <v>Audio</v>
      </c>
      <c r="N42" t="str">
        <f>VLOOKUP(J42,prod_imp!$A$2:$I$102,5,FALSE)</f>
        <v>Reed-Schmidt</v>
      </c>
      <c r="O42">
        <f>VLOOKUP(J42,prod_imp!$A$2:$I$102,6,FALSE)</f>
        <v>322</v>
      </c>
      <c r="P42">
        <f>VLOOKUP(J42,prod_imp!$A$2:$I$102,7,FALSE)</f>
        <v>213</v>
      </c>
      <c r="Q42" t="s">
        <v>4703</v>
      </c>
      <c r="R42" t="s">
        <v>4709</v>
      </c>
      <c r="S42" s="5">
        <v>1625.3796</v>
      </c>
      <c r="T42">
        <v>2</v>
      </c>
      <c r="U42">
        <v>874</v>
      </c>
      <c r="V42">
        <v>0.08</v>
      </c>
      <c r="W42" t="str">
        <f>VLOOKUP(Q42,stores_imp!$A$2:$K$100,3,FALSE)</f>
        <v>EAST</v>
      </c>
      <c r="X42" t="str">
        <f>VLOOKUP(Q42,stores_imp!$A$2:$K$100,2,TRUE)</f>
        <v>Mann-Austin</v>
      </c>
      <c r="Y42" t="str">
        <f>VLOOKUP(Q42,stores_imp!$A$2:$E$22,4,FALSE)</f>
        <v>Vasquezborough</v>
      </c>
      <c r="Z42" t="str">
        <f>VLOOKUP(Q42,stores_imp!$A$2:$K$22,5,FALSE)</f>
        <v>Online</v>
      </c>
      <c r="AA42" t="str">
        <f>_xlfn.IFS(sale[[#All],[Age]]&lt;19,"Teens",sale[[#All],[Age]]&lt;30,"Adults",sale[[#All],[Age]]&lt;70,"Elders")</f>
        <v>Elders</v>
      </c>
      <c r="AB42" t="str">
        <f>VLOOKUP(C42,customer_imp!$A$2:$H$505,8,FALSE)</f>
        <v>Gold</v>
      </c>
    </row>
    <row r="43" spans="1:28" x14ac:dyDescent="0.25">
      <c r="A43" t="s">
        <v>4747</v>
      </c>
      <c r="B43" s="2">
        <v>45241</v>
      </c>
      <c r="C43" t="s">
        <v>4286</v>
      </c>
      <c r="D43" t="str">
        <f>VLOOKUP(C43,customer_imp!$A$2:$H$502,2,FALSE)</f>
        <v>Edward Cole</v>
      </c>
      <c r="E43">
        <f>VLOOKUP(C43,customer_imp!$A$2:$H$502,3,FALSE)</f>
        <v>36</v>
      </c>
      <c r="F43" t="str">
        <f>VLOOKUP(C43,customer_imp!$A$2:$H$502,4,FALSE)</f>
        <v>Male</v>
      </c>
      <c r="G43" t="str">
        <f>VLOOKUP(C43,customer_imp!$A$2:$H$502,5,FALSE)</f>
        <v>Lake Charlotte</v>
      </c>
      <c r="H43" t="str">
        <f>VLOOKUP(C43,customer_imp!$A$2:$H$502,6,FALSE)</f>
        <v>Arizona</v>
      </c>
      <c r="I43" t="str">
        <f>VLOOKUP(C43,customer_imp!$A$2:$H$502,7,FALSE)</f>
        <v>USA</v>
      </c>
      <c r="J43" t="s">
        <v>4537</v>
      </c>
      <c r="K43" t="str">
        <f>VLOOKUP($J43,prod_imp!$A$2:$I$102,2,FALSE)</f>
        <v>Men'S Formal Shirt</v>
      </c>
      <c r="L43" t="str">
        <f>VLOOKUP(J43,prod_imp!$A$2:$I$102,3,FALSE)</f>
        <v>Clothing</v>
      </c>
      <c r="M43" t="str">
        <f>VLOOKUP(J43,prod_imp!$A$2:$I$102,4,FALSE)</f>
        <v>Tops</v>
      </c>
      <c r="N43" t="str">
        <f>VLOOKUP(J43,prod_imp!$A$2:$I$102,5,FALSE)</f>
        <v>Moon, Mora And Santos</v>
      </c>
      <c r="O43">
        <f>VLOOKUP(J43,prod_imp!$A$2:$I$102,6,FALSE)</f>
        <v>317</v>
      </c>
      <c r="P43">
        <f>VLOOKUP(J43,prod_imp!$A$2:$I$102,7,FALSE)</f>
        <v>360</v>
      </c>
      <c r="Q43" t="s">
        <v>4685</v>
      </c>
      <c r="R43" t="s">
        <v>4706</v>
      </c>
      <c r="S43" s="5">
        <v>945.21720000000005</v>
      </c>
      <c r="T43">
        <v>3</v>
      </c>
      <c r="U43">
        <v>342</v>
      </c>
      <c r="V43">
        <v>7.0000000000000007E-2</v>
      </c>
      <c r="W43" t="str">
        <f>VLOOKUP(Q43,stores_imp!$A$2:$K$100,3,FALSE)</f>
        <v>WEST</v>
      </c>
      <c r="X43" t="str">
        <f>VLOOKUP(Q43,stores_imp!$A$2:$K$100,2,TRUE)</f>
        <v>Mann-Austin</v>
      </c>
      <c r="Y43" t="str">
        <f>VLOOKUP(Q43,stores_imp!$A$2:$E$22,4,FALSE)</f>
        <v>Thompsonborough</v>
      </c>
      <c r="Z43" t="str">
        <f>VLOOKUP(Q43,stores_imp!$A$2:$K$22,5,FALSE)</f>
        <v>Online</v>
      </c>
      <c r="AA43" t="str">
        <f>_xlfn.IFS(sale[[#All],[Age]]&lt;19,"Teens",sale[[#All],[Age]]&lt;30,"Adults",sale[[#All],[Age]]&lt;70,"Elders")</f>
        <v>Elders</v>
      </c>
      <c r="AB43" t="str">
        <f>VLOOKUP(C43,customer_imp!$A$2:$H$505,8,FALSE)</f>
        <v>Gold</v>
      </c>
    </row>
    <row r="44" spans="1:28" x14ac:dyDescent="0.25">
      <c r="A44" t="s">
        <v>4748</v>
      </c>
      <c r="B44" s="2">
        <v>45649</v>
      </c>
      <c r="C44" t="s">
        <v>4321</v>
      </c>
      <c r="D44" t="str">
        <f>VLOOKUP(C44,customer_imp!$A$2:$H$502,2,FALSE)</f>
        <v>Jennifer Woods</v>
      </c>
      <c r="E44">
        <f>VLOOKUP(C44,customer_imp!$A$2:$H$502,3,FALSE)</f>
        <v>37</v>
      </c>
      <c r="F44" t="str">
        <f>VLOOKUP(C44,customer_imp!$A$2:$H$502,4,FALSE)</f>
        <v>Male</v>
      </c>
      <c r="G44" t="str">
        <f>VLOOKUP(C44,customer_imp!$A$2:$H$502,5,FALSE)</f>
        <v>West Brendamouth</v>
      </c>
      <c r="H44" t="str">
        <f>VLOOKUP(C44,customer_imp!$A$2:$H$502,6,FALSE)</f>
        <v>North Carolina</v>
      </c>
      <c r="I44" t="str">
        <f>VLOOKUP(C44,customer_imp!$A$2:$H$502,7,FALSE)</f>
        <v>USA</v>
      </c>
      <c r="J44" t="s">
        <v>4548</v>
      </c>
      <c r="K44" t="str">
        <f>VLOOKUP($J44,prod_imp!$A$2:$I$102,2,FALSE)</f>
        <v>Fabric Sofa Throw Blanket</v>
      </c>
      <c r="L44" t="str">
        <f>VLOOKUP(J44,prod_imp!$A$2:$I$102,3,FALSE)</f>
        <v>Home</v>
      </c>
      <c r="M44" t="str">
        <f>VLOOKUP(J44,prod_imp!$A$2:$I$102,4,FALSE)</f>
        <v>Decor</v>
      </c>
      <c r="N44" t="str">
        <f>VLOOKUP(J44,prod_imp!$A$2:$I$102,5,FALSE)</f>
        <v>Hoffman Group</v>
      </c>
      <c r="O44">
        <f>VLOOKUP(J44,prod_imp!$A$2:$I$102,6,FALSE)</f>
        <v>218</v>
      </c>
      <c r="P44">
        <f>VLOOKUP(J44,prod_imp!$A$2:$I$102,7,FALSE)</f>
        <v>276</v>
      </c>
      <c r="Q44" t="s">
        <v>4688</v>
      </c>
      <c r="R44" t="s">
        <v>4706</v>
      </c>
      <c r="S44" s="5">
        <v>1537.452</v>
      </c>
      <c r="T44">
        <v>2</v>
      </c>
      <c r="U44">
        <v>915</v>
      </c>
      <c r="V44">
        <v>0.08</v>
      </c>
      <c r="W44" t="str">
        <f>VLOOKUP(Q44,stores_imp!$A$2:$K$100,3,FALSE)</f>
        <v>SOUTH</v>
      </c>
      <c r="X44" t="str">
        <f>VLOOKUP(Q44,stores_imp!$A$2:$K$100,2,TRUE)</f>
        <v>Mann-Austin</v>
      </c>
      <c r="Y44" t="str">
        <f>VLOOKUP(Q44,stores_imp!$A$2:$E$22,4,FALSE)</f>
        <v>East Johnstad</v>
      </c>
      <c r="Z44" t="str">
        <f>VLOOKUP(Q44,stores_imp!$A$2:$K$22,5,FALSE)</f>
        <v>Flagship</v>
      </c>
      <c r="AA44" t="str">
        <f>_xlfn.IFS(sale[[#All],[Age]]&lt;19,"Teens",sale[[#All],[Age]]&lt;30,"Adults",sale[[#All],[Age]]&lt;70,"Elders")</f>
        <v>Elders</v>
      </c>
      <c r="AB44" t="str">
        <f>VLOOKUP(C44,customer_imp!$A$2:$H$505,8,FALSE)</f>
        <v>Platinum</v>
      </c>
    </row>
    <row r="45" spans="1:28" x14ac:dyDescent="0.25">
      <c r="A45" t="s">
        <v>4749</v>
      </c>
      <c r="B45" s="2">
        <v>45677</v>
      </c>
      <c r="C45" t="s">
        <v>4058</v>
      </c>
      <c r="D45" t="str">
        <f>VLOOKUP(C45,customer_imp!$A$2:$H$502,2,FALSE)</f>
        <v>Christy Hoffman</v>
      </c>
      <c r="E45">
        <f>VLOOKUP(C45,customer_imp!$A$2:$H$502,3,FALSE)</f>
        <v>26</v>
      </c>
      <c r="F45" t="str">
        <f>VLOOKUP(C45,customer_imp!$A$2:$H$502,4,FALSE)</f>
        <v>Female</v>
      </c>
      <c r="G45" t="str">
        <f>VLOOKUP(C45,customer_imp!$A$2:$H$502,5,FALSE)</f>
        <v>Garyberg</v>
      </c>
      <c r="H45" t="str">
        <f>VLOOKUP(C45,customer_imp!$A$2:$H$502,6,FALSE)</f>
        <v>Indiana</v>
      </c>
      <c r="I45" t="str">
        <f>VLOOKUP(C45,customer_imp!$A$2:$H$502,7,FALSE)</f>
        <v>USA</v>
      </c>
      <c r="J45" t="s">
        <v>4553</v>
      </c>
      <c r="K45" t="str">
        <f>VLOOKUP($J45,prod_imp!$A$2:$I$102,2,FALSE)</f>
        <v>Modern Wall Clock</v>
      </c>
      <c r="L45" t="str">
        <f>VLOOKUP(J45,prod_imp!$A$2:$I$102,3,FALSE)</f>
        <v>Home</v>
      </c>
      <c r="M45" t="str">
        <f>VLOOKUP(J45,prod_imp!$A$2:$I$102,4,FALSE)</f>
        <v>Decor</v>
      </c>
      <c r="N45" t="str">
        <f>VLOOKUP(J45,prod_imp!$A$2:$I$102,5,FALSE)</f>
        <v>Weiss-Watson</v>
      </c>
      <c r="O45">
        <f>VLOOKUP(J45,prod_imp!$A$2:$I$102,6,FALSE)</f>
        <v>180</v>
      </c>
      <c r="P45">
        <f>VLOOKUP(J45,prod_imp!$A$2:$I$102,7,FALSE)</f>
        <v>305</v>
      </c>
      <c r="Q45" t="s">
        <v>4701</v>
      </c>
      <c r="R45" t="s">
        <v>4706</v>
      </c>
      <c r="S45" s="5">
        <v>1864.3176000000001</v>
      </c>
      <c r="T45">
        <v>3</v>
      </c>
      <c r="U45">
        <v>863</v>
      </c>
      <c r="V45">
        <v>0.16</v>
      </c>
      <c r="W45" t="str">
        <f>VLOOKUP(Q45,stores_imp!$A$2:$K$100,3,FALSE)</f>
        <v>NORTH</v>
      </c>
      <c r="X45" t="str">
        <f>VLOOKUP(Q45,stores_imp!$A$2:$K$100,2,TRUE)</f>
        <v>Holloway Ltd</v>
      </c>
      <c r="Y45" t="str">
        <f>VLOOKUP(Q45,stores_imp!$A$2:$E$22,4,FALSE)</f>
        <v>Bensonhaven</v>
      </c>
      <c r="Z45" t="str">
        <f>VLOOKUP(Q45,stores_imp!$A$2:$K$22,5,FALSE)</f>
        <v>Flagship</v>
      </c>
      <c r="AA45" t="str">
        <f>_xlfn.IFS(sale[[#All],[Age]]&lt;19,"Teens",sale[[#All],[Age]]&lt;30,"Adults",sale[[#All],[Age]]&lt;70,"Elders")</f>
        <v>Adults</v>
      </c>
      <c r="AB45" t="str">
        <f>VLOOKUP(C45,customer_imp!$A$2:$H$505,8,FALSE)</f>
        <v>Platinum</v>
      </c>
    </row>
    <row r="46" spans="1:28" x14ac:dyDescent="0.25">
      <c r="A46" t="s">
        <v>4750</v>
      </c>
      <c r="B46" s="2">
        <v>45538</v>
      </c>
      <c r="C46" t="s">
        <v>4182</v>
      </c>
      <c r="D46" t="str">
        <f>VLOOKUP(C46,customer_imp!$A$2:$H$502,2,FALSE)</f>
        <v>Sarah Brady</v>
      </c>
      <c r="E46">
        <f>VLOOKUP(C46,customer_imp!$A$2:$H$502,3,FALSE)</f>
        <v>47</v>
      </c>
      <c r="F46" t="str">
        <f>VLOOKUP(C46,customer_imp!$A$2:$H$502,4,FALSE)</f>
        <v>Male</v>
      </c>
      <c r="G46" t="str">
        <f>VLOOKUP(C46,customer_imp!$A$2:$H$502,5,FALSE)</f>
        <v>Johnsonland</v>
      </c>
      <c r="H46" t="str">
        <f>VLOOKUP(C46,customer_imp!$A$2:$H$502,6,FALSE)</f>
        <v>Iowa</v>
      </c>
      <c r="I46" t="str">
        <f>VLOOKUP(C46,customer_imp!$A$2:$H$502,7,FALSE)</f>
        <v>USA</v>
      </c>
      <c r="J46" t="s">
        <v>4571</v>
      </c>
      <c r="K46" t="str">
        <f>VLOOKUP($J46,prod_imp!$A$2:$I$102,2,FALSE)</f>
        <v>Usb External Hard Drive</v>
      </c>
      <c r="L46" t="str">
        <f>VLOOKUP(J46,prod_imp!$A$2:$I$102,3,FALSE)</f>
        <v>Electronics</v>
      </c>
      <c r="M46" t="str">
        <f>VLOOKUP(J46,prod_imp!$A$2:$I$102,4,FALSE)</f>
        <v>Computer</v>
      </c>
      <c r="N46" t="str">
        <f>VLOOKUP(J46,prod_imp!$A$2:$I$102,5,FALSE)</f>
        <v>Robinson Inc</v>
      </c>
      <c r="O46">
        <f>VLOOKUP(J46,prod_imp!$A$2:$I$102,6,FALSE)</f>
        <v>253</v>
      </c>
      <c r="P46">
        <f>VLOOKUP(J46,prod_imp!$A$2:$I$102,7,FALSE)</f>
        <v>266</v>
      </c>
      <c r="Q46" t="s">
        <v>4693</v>
      </c>
      <c r="R46" t="s">
        <v>4709</v>
      </c>
      <c r="S46" s="5">
        <v>322.3528</v>
      </c>
      <c r="T46">
        <v>2</v>
      </c>
      <c r="U46">
        <v>209</v>
      </c>
      <c r="V46">
        <v>0.28000000000000003</v>
      </c>
      <c r="W46" t="str">
        <f>VLOOKUP(Q46,stores_imp!$A$2:$K$100,3,FALSE)</f>
        <v>NORTH</v>
      </c>
      <c r="X46" t="str">
        <f>VLOOKUP(Q46,stores_imp!$A$2:$K$100,2,TRUE)</f>
        <v>Thomas, Bridges And Harris</v>
      </c>
      <c r="Y46" t="str">
        <f>VLOOKUP(Q46,stores_imp!$A$2:$E$22,4,FALSE)</f>
        <v>Sabrinatown</v>
      </c>
      <c r="Z46" t="str">
        <f>VLOOKUP(Q46,stores_imp!$A$2:$K$22,5,FALSE)</f>
        <v>Online</v>
      </c>
      <c r="AA46" t="str">
        <f>_xlfn.IFS(sale[[#All],[Age]]&lt;19,"Teens",sale[[#All],[Age]]&lt;30,"Adults",sale[[#All],[Age]]&lt;70,"Elders")</f>
        <v>Elders</v>
      </c>
      <c r="AB46" t="str">
        <f>VLOOKUP(C46,customer_imp!$A$2:$H$505,8,FALSE)</f>
        <v>Platinum</v>
      </c>
    </row>
    <row r="47" spans="1:28" x14ac:dyDescent="0.25">
      <c r="A47" t="s">
        <v>4751</v>
      </c>
      <c r="B47" s="2">
        <v>45606</v>
      </c>
      <c r="C47" t="s">
        <v>4462</v>
      </c>
      <c r="D47" t="str">
        <f>VLOOKUP(C47,customer_imp!$A$2:$H$502,2,FALSE)</f>
        <v>Manuel Fisher</v>
      </c>
      <c r="E47">
        <f>VLOOKUP(C47,customer_imp!$A$2:$H$502,3,FALSE)</f>
        <v>21</v>
      </c>
      <c r="F47" t="str">
        <f>VLOOKUP(C47,customer_imp!$A$2:$H$502,4,FALSE)</f>
        <v>Female</v>
      </c>
      <c r="G47" t="str">
        <f>VLOOKUP(C47,customer_imp!$A$2:$H$502,5,FALSE)</f>
        <v>Kanebury</v>
      </c>
      <c r="H47" t="str">
        <f>VLOOKUP(C47,customer_imp!$A$2:$H$502,6,FALSE)</f>
        <v>New Hampshire</v>
      </c>
      <c r="I47" t="str">
        <f>VLOOKUP(C47,customer_imp!$A$2:$H$502,7,FALSE)</f>
        <v>USA</v>
      </c>
      <c r="J47" t="s">
        <v>4601</v>
      </c>
      <c r="K47" t="str">
        <f>VLOOKUP($J47,prod_imp!$A$2:$I$102,2,FALSE)</f>
        <v>Men'S Hair Styling Gel</v>
      </c>
      <c r="L47" t="str">
        <f>VLOOKUP(J47,prod_imp!$A$2:$I$102,3,FALSE)</f>
        <v>Beauty</v>
      </c>
      <c r="M47" t="str">
        <f>VLOOKUP(J47,prod_imp!$A$2:$I$102,4,FALSE)</f>
        <v>Haircare</v>
      </c>
      <c r="N47" t="str">
        <f>VLOOKUP(J47,prod_imp!$A$2:$I$102,5,FALSE)</f>
        <v>Cline-Mccarthy</v>
      </c>
      <c r="O47">
        <f>VLOOKUP(J47,prod_imp!$A$2:$I$102,6,FALSE)</f>
        <v>17</v>
      </c>
      <c r="P47">
        <f>VLOOKUP(J47,prod_imp!$A$2:$I$102,7,FALSE)</f>
        <v>399</v>
      </c>
      <c r="Q47" t="s">
        <v>4685</v>
      </c>
      <c r="R47" t="s">
        <v>4706</v>
      </c>
      <c r="S47" s="5">
        <v>1050.5039999999999</v>
      </c>
      <c r="T47">
        <v>4</v>
      </c>
      <c r="U47">
        <v>289</v>
      </c>
      <c r="V47">
        <v>0.23</v>
      </c>
      <c r="W47" t="str">
        <f>VLOOKUP(Q47,stores_imp!$A$2:$K$100,3,FALSE)</f>
        <v>WEST</v>
      </c>
      <c r="X47" t="str">
        <f>VLOOKUP(Q47,stores_imp!$A$2:$K$100,2,TRUE)</f>
        <v>Mann-Austin</v>
      </c>
      <c r="Y47" t="str">
        <f>VLOOKUP(Q47,stores_imp!$A$2:$E$22,4,FALSE)</f>
        <v>Thompsonborough</v>
      </c>
      <c r="Z47" t="str">
        <f>VLOOKUP(Q47,stores_imp!$A$2:$K$22,5,FALSE)</f>
        <v>Online</v>
      </c>
      <c r="AA47" t="str">
        <f>_xlfn.IFS(sale[[#All],[Age]]&lt;19,"Teens",sale[[#All],[Age]]&lt;30,"Adults",sale[[#All],[Age]]&lt;70,"Elders")</f>
        <v>Adults</v>
      </c>
      <c r="AB47" t="str">
        <f>VLOOKUP(C47,customer_imp!$A$2:$H$505,8,FALSE)</f>
        <v>Gold</v>
      </c>
    </row>
    <row r="48" spans="1:28" x14ac:dyDescent="0.25">
      <c r="A48" t="s">
        <v>4752</v>
      </c>
      <c r="B48" s="2">
        <v>45570</v>
      </c>
      <c r="C48" t="s">
        <v>4044</v>
      </c>
      <c r="D48" t="str">
        <f>VLOOKUP(C48,customer_imp!$A$2:$H$502,2,FALSE)</f>
        <v>Eric Singh</v>
      </c>
      <c r="E48">
        <f>VLOOKUP(C48,customer_imp!$A$2:$H$502,3,FALSE)</f>
        <v>29</v>
      </c>
      <c r="F48" t="str">
        <f>VLOOKUP(C48,customer_imp!$A$2:$H$502,4,FALSE)</f>
        <v>Female</v>
      </c>
      <c r="G48" t="str">
        <f>VLOOKUP(C48,customer_imp!$A$2:$H$502,5,FALSE)</f>
        <v>Port Lisa</v>
      </c>
      <c r="H48" t="str">
        <f>VLOOKUP(C48,customer_imp!$A$2:$H$502,6,FALSE)</f>
        <v>New Mexico</v>
      </c>
      <c r="I48" t="str">
        <f>VLOOKUP(C48,customer_imp!$A$2:$H$502,7,FALSE)</f>
        <v>USA</v>
      </c>
      <c r="J48" t="s">
        <v>4636</v>
      </c>
      <c r="K48" t="str">
        <f>VLOOKUP($J48,prod_imp!$A$2:$I$102,2,FALSE)</f>
        <v>Essential Oil Diffuser</v>
      </c>
      <c r="L48" t="str">
        <f>VLOOKUP(J48,prod_imp!$A$2:$I$102,3,FALSE)</f>
        <v>Home</v>
      </c>
      <c r="M48" t="str">
        <f>VLOOKUP(J48,prod_imp!$A$2:$I$102,4,FALSE)</f>
        <v>Decor</v>
      </c>
      <c r="N48" t="str">
        <f>VLOOKUP(J48,prod_imp!$A$2:$I$102,5,FALSE)</f>
        <v>Hernandez Inc</v>
      </c>
      <c r="O48">
        <f>VLOOKUP(J48,prod_imp!$A$2:$I$102,6,FALSE)</f>
        <v>325</v>
      </c>
      <c r="P48">
        <f>VLOOKUP(J48,prod_imp!$A$2:$I$102,7,FALSE)</f>
        <v>400</v>
      </c>
      <c r="Q48" t="s">
        <v>4700</v>
      </c>
      <c r="R48" t="s">
        <v>4706</v>
      </c>
      <c r="S48" s="5">
        <v>393.5686</v>
      </c>
      <c r="T48">
        <v>1</v>
      </c>
      <c r="U48">
        <v>419</v>
      </c>
      <c r="V48">
        <v>0.09</v>
      </c>
      <c r="W48" t="str">
        <f>VLOOKUP(Q48,stores_imp!$A$2:$K$100,3,FALSE)</f>
        <v>WEST</v>
      </c>
      <c r="X48" t="str">
        <f>VLOOKUP(Q48,stores_imp!$A$2:$K$100,2,TRUE)</f>
        <v>Frederick-Wright</v>
      </c>
      <c r="Y48" t="str">
        <f>VLOOKUP(Q48,stores_imp!$A$2:$E$22,4,FALSE)</f>
        <v>New Jimmymouth</v>
      </c>
      <c r="Z48" t="str">
        <f>VLOOKUP(Q48,stores_imp!$A$2:$K$22,5,FALSE)</f>
        <v>Flagship</v>
      </c>
      <c r="AA48" t="str">
        <f>_xlfn.IFS(sale[[#All],[Age]]&lt;19,"Teens",sale[[#All],[Age]]&lt;30,"Adults",sale[[#All],[Age]]&lt;70,"Elders")</f>
        <v>Adults</v>
      </c>
      <c r="AB48" t="str">
        <f>VLOOKUP(C48,customer_imp!$A$2:$H$505,8,FALSE)</f>
        <v>Gold</v>
      </c>
    </row>
    <row r="49" spans="1:28" x14ac:dyDescent="0.25">
      <c r="A49" t="s">
        <v>4753</v>
      </c>
      <c r="B49" s="2">
        <v>45466</v>
      </c>
      <c r="C49" t="s">
        <v>3978</v>
      </c>
      <c r="D49" t="str">
        <f>VLOOKUP(C49,customer_imp!$A$2:$H$502,2,FALSE)</f>
        <v>Melissa Howard</v>
      </c>
      <c r="E49">
        <f>VLOOKUP(C49,customer_imp!$A$2:$H$502,3,FALSE)</f>
        <v>53</v>
      </c>
      <c r="F49" t="str">
        <f>VLOOKUP(C49,customer_imp!$A$2:$H$502,4,FALSE)</f>
        <v>Female</v>
      </c>
      <c r="G49" t="str">
        <f>VLOOKUP(C49,customer_imp!$A$2:$H$502,5,FALSE)</f>
        <v>Maynardton</v>
      </c>
      <c r="H49" t="str">
        <f>VLOOKUP(C49,customer_imp!$A$2:$H$502,6,FALSE)</f>
        <v>New Hampshire</v>
      </c>
      <c r="I49" t="str">
        <f>VLOOKUP(C49,customer_imp!$A$2:$H$502,7,FALSE)</f>
        <v>USA</v>
      </c>
      <c r="J49" t="s">
        <v>4549</v>
      </c>
      <c r="K49" t="str">
        <f>VLOOKUP($J49,prod_imp!$A$2:$I$102,2,FALSE)</f>
        <v>Stainless Steel Cutlery Set</v>
      </c>
      <c r="L49" t="str">
        <f>VLOOKUP(J49,prod_imp!$A$2:$I$102,3,FALSE)</f>
        <v>Home</v>
      </c>
      <c r="M49" t="str">
        <f>VLOOKUP(J49,prod_imp!$A$2:$I$102,4,FALSE)</f>
        <v>Kitchen</v>
      </c>
      <c r="N49" t="str">
        <f>VLOOKUP(J49,prod_imp!$A$2:$I$102,5,FALSE)</f>
        <v>Stevens, Fernandez And Martin</v>
      </c>
      <c r="O49">
        <f>VLOOKUP(J49,prod_imp!$A$2:$I$102,6,FALSE)</f>
        <v>20</v>
      </c>
      <c r="P49">
        <f>VLOOKUP(J49,prod_imp!$A$2:$I$102,7,FALSE)</f>
        <v>57</v>
      </c>
      <c r="Q49" t="s">
        <v>4692</v>
      </c>
      <c r="R49" t="s">
        <v>4706</v>
      </c>
      <c r="S49" s="5">
        <v>116.77079999999999</v>
      </c>
      <c r="T49">
        <v>1</v>
      </c>
      <c r="U49">
        <v>136</v>
      </c>
      <c r="V49">
        <v>0.06</v>
      </c>
      <c r="W49" t="str">
        <f>VLOOKUP(Q49,stores_imp!$A$2:$K$100,3,FALSE)</f>
        <v>SOUTH</v>
      </c>
      <c r="X49" t="str">
        <f>VLOOKUP(Q49,stores_imp!$A$2:$K$100,2,TRUE)</f>
        <v>Aguirre-Keller</v>
      </c>
      <c r="Y49" t="str">
        <f>VLOOKUP(Q49,stores_imp!$A$2:$E$22,4,FALSE)</f>
        <v>Lake Michael</v>
      </c>
      <c r="Z49" t="str">
        <f>VLOOKUP(Q49,stores_imp!$A$2:$K$22,5,FALSE)</f>
        <v>Online</v>
      </c>
      <c r="AA49" t="str">
        <f>_xlfn.IFS(sale[[#All],[Age]]&lt;19,"Teens",sale[[#All],[Age]]&lt;30,"Adults",sale[[#All],[Age]]&lt;70,"Elders")</f>
        <v>Elders</v>
      </c>
      <c r="AB49" t="str">
        <f>VLOOKUP(C49,customer_imp!$A$2:$H$505,8,FALSE)</f>
        <v>Gold</v>
      </c>
    </row>
    <row r="50" spans="1:28" x14ac:dyDescent="0.25">
      <c r="A50" t="s">
        <v>4754</v>
      </c>
      <c r="B50" s="2">
        <v>45218</v>
      </c>
      <c r="C50" t="s">
        <v>4182</v>
      </c>
      <c r="D50" t="str">
        <f>VLOOKUP(C50,customer_imp!$A$2:$H$502,2,FALSE)</f>
        <v>Sarah Brady</v>
      </c>
      <c r="E50">
        <f>VLOOKUP(C50,customer_imp!$A$2:$H$502,3,FALSE)</f>
        <v>47</v>
      </c>
      <c r="F50" t="str">
        <f>VLOOKUP(C50,customer_imp!$A$2:$H$502,4,FALSE)</f>
        <v>Male</v>
      </c>
      <c r="G50" t="str">
        <f>VLOOKUP(C50,customer_imp!$A$2:$H$502,5,FALSE)</f>
        <v>Johnsonland</v>
      </c>
      <c r="H50" t="str">
        <f>VLOOKUP(C50,customer_imp!$A$2:$H$502,6,FALSE)</f>
        <v>Iowa</v>
      </c>
      <c r="I50" t="str">
        <f>VLOOKUP(C50,customer_imp!$A$2:$H$502,7,FALSE)</f>
        <v>USA</v>
      </c>
      <c r="J50" t="s">
        <v>4573</v>
      </c>
      <c r="K50" t="str">
        <f>VLOOKUP($J50,prod_imp!$A$2:$I$102,2,FALSE)</f>
        <v>Adjustable Jump Rope</v>
      </c>
      <c r="L50" t="str">
        <f>VLOOKUP(J50,prod_imp!$A$2:$I$102,3,FALSE)</f>
        <v>Sports</v>
      </c>
      <c r="M50" t="str">
        <f>VLOOKUP(J50,prod_imp!$A$2:$I$102,4,FALSE)</f>
        <v>Fitness</v>
      </c>
      <c r="N50" t="str">
        <f>VLOOKUP(J50,prod_imp!$A$2:$I$102,5,FALSE)</f>
        <v>Cox Inc</v>
      </c>
      <c r="O50">
        <f>VLOOKUP(J50,prod_imp!$A$2:$I$102,6,FALSE)</f>
        <v>167</v>
      </c>
      <c r="P50">
        <f>VLOOKUP(J50,prod_imp!$A$2:$I$102,7,FALSE)</f>
        <v>316</v>
      </c>
      <c r="Q50" t="s">
        <v>4701</v>
      </c>
      <c r="R50" t="s">
        <v>1959</v>
      </c>
      <c r="S50" s="5">
        <v>372.33359999999999</v>
      </c>
      <c r="T50">
        <v>1</v>
      </c>
      <c r="U50">
        <v>517</v>
      </c>
      <c r="V50">
        <v>0.14000000000000001</v>
      </c>
      <c r="W50" t="str">
        <f>VLOOKUP(Q50,stores_imp!$A$2:$K$100,3,FALSE)</f>
        <v>NORTH</v>
      </c>
      <c r="X50" t="str">
        <f>VLOOKUP(Q50,stores_imp!$A$2:$K$100,2,TRUE)</f>
        <v>Holloway Ltd</v>
      </c>
      <c r="Y50" t="str">
        <f>VLOOKUP(Q50,stores_imp!$A$2:$E$22,4,FALSE)</f>
        <v>Bensonhaven</v>
      </c>
      <c r="Z50" t="str">
        <f>VLOOKUP(Q50,stores_imp!$A$2:$K$22,5,FALSE)</f>
        <v>Flagship</v>
      </c>
      <c r="AA50" t="str">
        <f>_xlfn.IFS(sale[[#All],[Age]]&lt;19,"Teens",sale[[#All],[Age]]&lt;30,"Adults",sale[[#All],[Age]]&lt;70,"Elders")</f>
        <v>Elders</v>
      </c>
      <c r="AB50" t="str">
        <f>VLOOKUP(C50,customer_imp!$A$2:$H$505,8,FALSE)</f>
        <v>Platinum</v>
      </c>
    </row>
    <row r="51" spans="1:28" x14ac:dyDescent="0.25">
      <c r="A51" t="s">
        <v>4755</v>
      </c>
      <c r="B51" s="2">
        <v>45607</v>
      </c>
      <c r="C51" t="s">
        <v>4410</v>
      </c>
      <c r="D51" t="str">
        <f>VLOOKUP(C51,customer_imp!$A$2:$H$502,2,FALSE)</f>
        <v>Dr. Tamara White Md</v>
      </c>
      <c r="E51">
        <f>VLOOKUP(C51,customer_imp!$A$2:$H$502,3,FALSE)</f>
        <v>60</v>
      </c>
      <c r="F51" t="str">
        <f>VLOOKUP(C51,customer_imp!$A$2:$H$502,4,FALSE)</f>
        <v>Male</v>
      </c>
      <c r="G51" t="str">
        <f>VLOOKUP(C51,customer_imp!$A$2:$H$502,5,FALSE)</f>
        <v>New Benjamin</v>
      </c>
      <c r="H51" t="str">
        <f>VLOOKUP(C51,customer_imp!$A$2:$H$502,6,FALSE)</f>
        <v>North Carolina</v>
      </c>
      <c r="I51" t="str">
        <f>VLOOKUP(C51,customer_imp!$A$2:$H$502,7,FALSE)</f>
        <v>USA</v>
      </c>
      <c r="J51" t="s">
        <v>4534</v>
      </c>
      <c r="K51" t="str">
        <f>VLOOKUP($J51,prod_imp!$A$2:$I$102,2,FALSE)</f>
        <v>Multi-Purpose Storage Box</v>
      </c>
      <c r="L51" t="str">
        <f>VLOOKUP(J51,prod_imp!$A$2:$I$102,3,FALSE)</f>
        <v>Home</v>
      </c>
      <c r="M51" t="str">
        <f>VLOOKUP(J51,prod_imp!$A$2:$I$102,4,FALSE)</f>
        <v>Storage</v>
      </c>
      <c r="N51" t="str">
        <f>VLOOKUP(J51,prod_imp!$A$2:$I$102,5,FALSE)</f>
        <v>Gardner-Montes</v>
      </c>
      <c r="O51">
        <f>VLOOKUP(J51,prod_imp!$A$2:$I$102,6,FALSE)</f>
        <v>123</v>
      </c>
      <c r="P51">
        <f>VLOOKUP(J51,prod_imp!$A$2:$I$102,7,FALSE)</f>
        <v>76</v>
      </c>
      <c r="Q51" t="s">
        <v>4700</v>
      </c>
      <c r="R51" t="s">
        <v>4709</v>
      </c>
      <c r="S51" s="5">
        <v>707.77440000000001</v>
      </c>
      <c r="T51">
        <v>2</v>
      </c>
      <c r="U51">
        <v>385</v>
      </c>
      <c r="V51">
        <v>0.28000000000000003</v>
      </c>
      <c r="W51" t="str">
        <f>VLOOKUP(Q51,stores_imp!$A$2:$K$100,3,FALSE)</f>
        <v>WEST</v>
      </c>
      <c r="X51" t="str">
        <f>VLOOKUP(Q51,stores_imp!$A$2:$K$100,2,TRUE)</f>
        <v>Frederick-Wright</v>
      </c>
      <c r="Y51" t="str">
        <f>VLOOKUP(Q51,stores_imp!$A$2:$E$22,4,FALSE)</f>
        <v>New Jimmymouth</v>
      </c>
      <c r="Z51" t="str">
        <f>VLOOKUP(Q51,stores_imp!$A$2:$K$22,5,FALSE)</f>
        <v>Flagship</v>
      </c>
      <c r="AA51" t="str">
        <f>_xlfn.IFS(sale[[#All],[Age]]&lt;19,"Teens",sale[[#All],[Age]]&lt;30,"Adults",sale[[#All],[Age]]&lt;70,"Elders")</f>
        <v>Elders</v>
      </c>
      <c r="AB51" t="str">
        <f>VLOOKUP(C51,customer_imp!$A$2:$H$505,8,FALSE)</f>
        <v>Bronze</v>
      </c>
    </row>
    <row r="52" spans="1:28" x14ac:dyDescent="0.25">
      <c r="A52" t="s">
        <v>4756</v>
      </c>
      <c r="B52" s="2">
        <v>45291</v>
      </c>
      <c r="C52" t="s">
        <v>4044</v>
      </c>
      <c r="D52" t="str">
        <f>VLOOKUP(C52,customer_imp!$A$2:$H$502,2,FALSE)</f>
        <v>Eric Singh</v>
      </c>
      <c r="E52">
        <f>VLOOKUP(C52,customer_imp!$A$2:$H$502,3,FALSE)</f>
        <v>29</v>
      </c>
      <c r="F52" t="str">
        <f>VLOOKUP(C52,customer_imp!$A$2:$H$502,4,FALSE)</f>
        <v>Female</v>
      </c>
      <c r="G52" t="str">
        <f>VLOOKUP(C52,customer_imp!$A$2:$H$502,5,FALSE)</f>
        <v>Port Lisa</v>
      </c>
      <c r="H52" t="str">
        <f>VLOOKUP(C52,customer_imp!$A$2:$H$502,6,FALSE)</f>
        <v>New Mexico</v>
      </c>
      <c r="I52" t="str">
        <f>VLOOKUP(C52,customer_imp!$A$2:$H$502,7,FALSE)</f>
        <v>USA</v>
      </c>
      <c r="J52" t="s">
        <v>4589</v>
      </c>
      <c r="K52" t="str">
        <f>VLOOKUP($J52,prod_imp!$A$2:$I$102,2,FALSE)</f>
        <v>Rugby Ball</v>
      </c>
      <c r="L52" t="str">
        <f>VLOOKUP(J52,prod_imp!$A$2:$I$102,3,FALSE)</f>
        <v>Sports</v>
      </c>
      <c r="M52" t="str">
        <f>VLOOKUP(J52,prod_imp!$A$2:$I$102,4,FALSE)</f>
        <v>Team Sports</v>
      </c>
      <c r="N52" t="str">
        <f>VLOOKUP(J52,prod_imp!$A$2:$I$102,5,FALSE)</f>
        <v>Harris Inc</v>
      </c>
      <c r="O52">
        <f>VLOOKUP(J52,prod_imp!$A$2:$I$102,6,FALSE)</f>
        <v>212</v>
      </c>
      <c r="P52">
        <f>VLOOKUP(J52,prod_imp!$A$2:$I$102,7,FALSE)</f>
        <v>82</v>
      </c>
      <c r="Q52" t="s">
        <v>4688</v>
      </c>
      <c r="R52" t="s">
        <v>4706</v>
      </c>
      <c r="S52" s="5">
        <v>190.83600000000001</v>
      </c>
      <c r="T52">
        <v>3</v>
      </c>
      <c r="U52">
        <v>84</v>
      </c>
      <c r="V52">
        <v>0.08</v>
      </c>
      <c r="W52" t="str">
        <f>VLOOKUP(Q52,stores_imp!$A$2:$K$100,3,FALSE)</f>
        <v>SOUTH</v>
      </c>
      <c r="X52" t="str">
        <f>VLOOKUP(Q52,stores_imp!$A$2:$K$100,2,TRUE)</f>
        <v>Mann-Austin</v>
      </c>
      <c r="Y52" t="str">
        <f>VLOOKUP(Q52,stores_imp!$A$2:$E$22,4,FALSE)</f>
        <v>East Johnstad</v>
      </c>
      <c r="Z52" t="str">
        <f>VLOOKUP(Q52,stores_imp!$A$2:$K$22,5,FALSE)</f>
        <v>Flagship</v>
      </c>
      <c r="AA52" t="str">
        <f>_xlfn.IFS(sale[[#All],[Age]]&lt;19,"Teens",sale[[#All],[Age]]&lt;30,"Adults",sale[[#All],[Age]]&lt;70,"Elders")</f>
        <v>Adults</v>
      </c>
      <c r="AB52" t="str">
        <f>VLOOKUP(C52,customer_imp!$A$2:$H$505,8,FALSE)</f>
        <v>Gold</v>
      </c>
    </row>
    <row r="53" spans="1:28" x14ac:dyDescent="0.25">
      <c r="A53" t="s">
        <v>4757</v>
      </c>
      <c r="B53" s="2">
        <v>45689</v>
      </c>
      <c r="C53" t="s">
        <v>4120</v>
      </c>
      <c r="D53" t="str">
        <f>VLOOKUP(C53,customer_imp!$A$2:$H$502,2,FALSE)</f>
        <v>Maria Ramirez</v>
      </c>
      <c r="E53">
        <f>VLOOKUP(C53,customer_imp!$A$2:$H$502,3,FALSE)</f>
        <v>37</v>
      </c>
      <c r="F53" t="str">
        <f>VLOOKUP(C53,customer_imp!$A$2:$H$502,4,FALSE)</f>
        <v>Male</v>
      </c>
      <c r="G53" t="str">
        <f>VLOOKUP(C53,customer_imp!$A$2:$H$502,5,FALSE)</f>
        <v>West Brandon</v>
      </c>
      <c r="H53" t="str">
        <f>VLOOKUP(C53,customer_imp!$A$2:$H$502,6,FALSE)</f>
        <v>Montana</v>
      </c>
      <c r="I53" t="str">
        <f>VLOOKUP(C53,customer_imp!$A$2:$H$502,7,FALSE)</f>
        <v>USA</v>
      </c>
      <c r="J53" t="s">
        <v>4621</v>
      </c>
      <c r="K53" t="str">
        <f>VLOOKUP($J53,prod_imp!$A$2:$I$102,2,FALSE)</f>
        <v>Men'S Sports Shorts</v>
      </c>
      <c r="L53" t="str">
        <f>VLOOKUP(J53,prod_imp!$A$2:$I$102,3,FALSE)</f>
        <v>Clothing</v>
      </c>
      <c r="M53" t="str">
        <f>VLOOKUP(J53,prod_imp!$A$2:$I$102,4,FALSE)</f>
        <v>Bottoms</v>
      </c>
      <c r="N53" t="str">
        <f>VLOOKUP(J53,prod_imp!$A$2:$I$102,5,FALSE)</f>
        <v>Fitzpatrick Ltd</v>
      </c>
      <c r="O53">
        <f>VLOOKUP(J53,prod_imp!$A$2:$I$102,6,FALSE)</f>
        <v>218</v>
      </c>
      <c r="P53">
        <f>VLOOKUP(J53,prod_imp!$A$2:$I$102,7,FALSE)</f>
        <v>224</v>
      </c>
      <c r="Q53" t="s">
        <v>4684</v>
      </c>
      <c r="R53" t="s">
        <v>1959</v>
      </c>
      <c r="S53" s="5">
        <v>169.9854</v>
      </c>
      <c r="T53">
        <v>3</v>
      </c>
      <c r="U53">
        <v>77</v>
      </c>
      <c r="V53">
        <v>0.24</v>
      </c>
      <c r="W53" t="str">
        <f>VLOOKUP(Q53,stores_imp!$A$2:$K$100,3,FALSE)</f>
        <v>SOUTH</v>
      </c>
      <c r="X53" t="str">
        <f>VLOOKUP(Q53,stores_imp!$A$2:$K$100,2,TRUE)</f>
        <v>Mann-Austin</v>
      </c>
      <c r="Y53" t="str">
        <f>VLOOKUP(Q53,stores_imp!$A$2:$E$22,4,FALSE)</f>
        <v>Williamsfurt</v>
      </c>
      <c r="Z53" t="str">
        <f>VLOOKUP(Q53,stores_imp!$A$2:$K$22,5,FALSE)</f>
        <v>Online</v>
      </c>
      <c r="AA53" t="str">
        <f>_xlfn.IFS(sale[[#All],[Age]]&lt;19,"Teens",sale[[#All],[Age]]&lt;30,"Adults",sale[[#All],[Age]]&lt;70,"Elders")</f>
        <v>Elders</v>
      </c>
      <c r="AB53" t="str">
        <f>VLOOKUP(C53,customer_imp!$A$2:$H$505,8,FALSE)</f>
        <v>Bronze</v>
      </c>
    </row>
    <row r="54" spans="1:28" x14ac:dyDescent="0.25">
      <c r="A54" t="s">
        <v>4758</v>
      </c>
      <c r="B54" s="2">
        <v>45894</v>
      </c>
      <c r="C54" t="s">
        <v>4126</v>
      </c>
      <c r="D54" t="str">
        <f>VLOOKUP(C54,customer_imp!$A$2:$H$502,2,FALSE)</f>
        <v>Theresa Campbell</v>
      </c>
      <c r="E54">
        <f>VLOOKUP(C54,customer_imp!$A$2:$H$502,3,FALSE)</f>
        <v>42</v>
      </c>
      <c r="F54" t="str">
        <f>VLOOKUP(C54,customer_imp!$A$2:$H$502,4,FALSE)</f>
        <v>Female</v>
      </c>
      <c r="G54" t="str">
        <f>VLOOKUP(C54,customer_imp!$A$2:$H$502,5,FALSE)</f>
        <v>New Brian</v>
      </c>
      <c r="H54" t="str">
        <f>VLOOKUP(C54,customer_imp!$A$2:$H$502,6,FALSE)</f>
        <v>Wisconsin</v>
      </c>
      <c r="I54" t="str">
        <f>VLOOKUP(C54,customer_imp!$A$2:$H$502,7,FALSE)</f>
        <v>USA</v>
      </c>
      <c r="J54" t="s">
        <v>4651</v>
      </c>
      <c r="K54" t="str">
        <f>VLOOKUP($J54,prod_imp!$A$2:$I$102,2,FALSE)</f>
        <v>Face Foundation Kit</v>
      </c>
      <c r="L54" t="str">
        <f>VLOOKUP(J54,prod_imp!$A$2:$I$102,3,FALSE)</f>
        <v>Beauty</v>
      </c>
      <c r="M54" t="str">
        <f>VLOOKUP(J54,prod_imp!$A$2:$I$102,4,FALSE)</f>
        <v>Makeup</v>
      </c>
      <c r="N54" t="str">
        <f>VLOOKUP(J54,prod_imp!$A$2:$I$102,5,FALSE)</f>
        <v>Taylor-Elliott</v>
      </c>
      <c r="O54">
        <f>VLOOKUP(J54,prod_imp!$A$2:$I$102,6,FALSE)</f>
        <v>183</v>
      </c>
      <c r="P54">
        <f>VLOOKUP(J54,prod_imp!$A$2:$I$102,7,FALSE)</f>
        <v>457</v>
      </c>
      <c r="Q54" t="s">
        <v>4683</v>
      </c>
      <c r="R54" t="s">
        <v>1959</v>
      </c>
      <c r="S54" s="5">
        <v>486.06330000000003</v>
      </c>
      <c r="T54">
        <v>3</v>
      </c>
      <c r="U54">
        <v>518</v>
      </c>
      <c r="V54" s="6">
        <v>0.26</v>
      </c>
      <c r="W54" t="str">
        <f>VLOOKUP(Q54,stores_imp!$A$2:$K$100,3,FALSE)</f>
        <v>EAST</v>
      </c>
      <c r="X54" t="str">
        <f>VLOOKUP(Q54,stores_imp!$A$2:$K$100,2,TRUE)</f>
        <v>Mann-Austin</v>
      </c>
      <c r="Y54" t="str">
        <f>VLOOKUP(Q54,stores_imp!$A$2:$E$22,4,FALSE)</f>
        <v>Port Josephberg</v>
      </c>
      <c r="Z54" t="str">
        <f>VLOOKUP(Q54,stores_imp!$A$2:$K$22,5,FALSE)</f>
        <v>Online</v>
      </c>
      <c r="AA54" t="str">
        <f>_xlfn.IFS(sale[[#All],[Age]]&lt;19,"Teens",sale[[#All],[Age]]&lt;30,"Adults",sale[[#All],[Age]]&lt;70,"Elders")</f>
        <v>Elders</v>
      </c>
      <c r="AB54" t="str">
        <f>VLOOKUP(C54,customer_imp!$A$2:$H$505,8,FALSE)</f>
        <v>Bronze</v>
      </c>
    </row>
    <row r="55" spans="1:28" x14ac:dyDescent="0.25">
      <c r="A55" t="s">
        <v>4759</v>
      </c>
      <c r="B55" s="2">
        <v>45677</v>
      </c>
      <c r="C55" t="s">
        <v>4309</v>
      </c>
      <c r="D55" t="str">
        <f>VLOOKUP(C55,customer_imp!$A$2:$H$502,2,FALSE)</f>
        <v>Alex Mann Ii</v>
      </c>
      <c r="E55">
        <f>VLOOKUP(C55,customer_imp!$A$2:$H$502,3,FALSE)</f>
        <v>58</v>
      </c>
      <c r="F55" t="str">
        <f>VLOOKUP(C55,customer_imp!$A$2:$H$502,4,FALSE)</f>
        <v>Male</v>
      </c>
      <c r="G55" t="str">
        <f>VLOOKUP(C55,customer_imp!$A$2:$H$502,5,FALSE)</f>
        <v>South Zacharychester</v>
      </c>
      <c r="H55" t="str">
        <f>VLOOKUP(C55,customer_imp!$A$2:$H$502,6,FALSE)</f>
        <v>Oklahoma</v>
      </c>
      <c r="I55" t="str">
        <f>VLOOKUP(C55,customer_imp!$A$2:$H$502,7,FALSE)</f>
        <v>USA</v>
      </c>
      <c r="J55" t="s">
        <v>4533</v>
      </c>
      <c r="K55" t="str">
        <f>VLOOKUP($J55,prod_imp!$A$2:$I$102,2,FALSE)</f>
        <v>Outdoor Sports Water Bottle</v>
      </c>
      <c r="L55" t="str">
        <f>VLOOKUP(J55,prod_imp!$A$2:$I$102,3,FALSE)</f>
        <v>Sports</v>
      </c>
      <c r="M55" t="str">
        <f>VLOOKUP(J55,prod_imp!$A$2:$I$102,4,FALSE)</f>
        <v>Accessories</v>
      </c>
      <c r="N55" t="str">
        <f>VLOOKUP(J55,prod_imp!$A$2:$I$102,5,FALSE)</f>
        <v>Soto-Ellis</v>
      </c>
      <c r="O55">
        <f>VLOOKUP(J55,prod_imp!$A$2:$I$102,6,FALSE)</f>
        <v>132</v>
      </c>
      <c r="P55">
        <f>VLOOKUP(J55,prod_imp!$A$2:$I$102,7,FALSE)</f>
        <v>275</v>
      </c>
      <c r="Q55" t="s">
        <v>4685</v>
      </c>
      <c r="R55" t="s">
        <v>4709</v>
      </c>
      <c r="S55" s="5">
        <v>783.30449999999996</v>
      </c>
      <c r="T55">
        <v>1</v>
      </c>
      <c r="U55">
        <v>900</v>
      </c>
      <c r="V55" s="6">
        <v>0.15043545878693623</v>
      </c>
      <c r="W55" t="str">
        <f>VLOOKUP(Q55,stores_imp!$A$2:$K$100,3,FALSE)</f>
        <v>WEST</v>
      </c>
      <c r="X55" t="str">
        <f>VLOOKUP(Q55,stores_imp!$A$2:$K$100,2,TRUE)</f>
        <v>Mann-Austin</v>
      </c>
      <c r="Y55" t="str">
        <f>VLOOKUP(Q55,stores_imp!$A$2:$E$22,4,FALSE)</f>
        <v>Thompsonborough</v>
      </c>
      <c r="Z55" t="str">
        <f>VLOOKUP(Q55,stores_imp!$A$2:$K$22,5,FALSE)</f>
        <v>Online</v>
      </c>
      <c r="AA55" t="str">
        <f>_xlfn.IFS(sale[[#All],[Age]]&lt;19,"Teens",sale[[#All],[Age]]&lt;30,"Adults",sale[[#All],[Age]]&lt;70,"Elders")</f>
        <v>Elders</v>
      </c>
      <c r="AB55" t="str">
        <f>VLOOKUP(C55,customer_imp!$A$2:$H$505,8,FALSE)</f>
        <v>Bronze</v>
      </c>
    </row>
    <row r="56" spans="1:28" x14ac:dyDescent="0.25">
      <c r="A56" t="s">
        <v>4760</v>
      </c>
      <c r="B56" s="2">
        <v>45706</v>
      </c>
      <c r="C56" t="s">
        <v>4071</v>
      </c>
      <c r="D56" t="str">
        <f>VLOOKUP(C56,customer_imp!$A$2:$H$502,2,FALSE)</f>
        <v>Amy Fowler</v>
      </c>
      <c r="E56">
        <f>VLOOKUP(C56,customer_imp!$A$2:$H$502,3,FALSE)</f>
        <v>62</v>
      </c>
      <c r="F56" t="str">
        <f>VLOOKUP(C56,customer_imp!$A$2:$H$502,4,FALSE)</f>
        <v>Female</v>
      </c>
      <c r="G56" t="str">
        <f>VLOOKUP(C56,customer_imp!$A$2:$H$502,5,FALSE)</f>
        <v>West Bobbyshire</v>
      </c>
      <c r="H56" t="str">
        <f>VLOOKUP(C56,customer_imp!$A$2:$H$502,6,FALSE)</f>
        <v>New York</v>
      </c>
      <c r="I56" t="str">
        <f>VLOOKUP(C56,customer_imp!$A$2:$H$502,7,FALSE)</f>
        <v>USA</v>
      </c>
      <c r="J56" t="s">
        <v>4565</v>
      </c>
      <c r="K56" t="str">
        <f>VLOOKUP($J56,prod_imp!$A$2:$I$102,2,FALSE)</f>
        <v>Noise-Canceling Headphones</v>
      </c>
      <c r="L56" t="str">
        <f>VLOOKUP(J56,prod_imp!$A$2:$I$102,3,FALSE)</f>
        <v>Electronics</v>
      </c>
      <c r="M56" t="str">
        <f>VLOOKUP(J56,prod_imp!$A$2:$I$102,4,FALSE)</f>
        <v>Audio</v>
      </c>
      <c r="N56" t="str">
        <f>VLOOKUP(J56,prod_imp!$A$2:$I$102,5,FALSE)</f>
        <v>Taylor-Hart</v>
      </c>
      <c r="O56">
        <f>VLOOKUP(J56,prod_imp!$A$2:$I$102,6,FALSE)</f>
        <v>39</v>
      </c>
      <c r="P56">
        <f>VLOOKUP(J56,prod_imp!$A$2:$I$102,7,FALSE)</f>
        <v>378</v>
      </c>
      <c r="Q56" t="s">
        <v>4690</v>
      </c>
      <c r="R56" t="s">
        <v>1959</v>
      </c>
      <c r="S56" s="5">
        <v>1592.4947999999999</v>
      </c>
      <c r="T56">
        <v>4</v>
      </c>
      <c r="U56">
        <v>428</v>
      </c>
      <c r="V56">
        <v>0.13</v>
      </c>
      <c r="W56" t="str">
        <f>VLOOKUP(Q56,stores_imp!$A$2:$K$100,3,FALSE)</f>
        <v>EAST</v>
      </c>
      <c r="X56" t="str">
        <f>VLOOKUP(Q56,stores_imp!$A$2:$K$100,2,TRUE)</f>
        <v>Martinez, Adkins And Johnson</v>
      </c>
      <c r="Y56" t="str">
        <f>VLOOKUP(Q56,stores_imp!$A$2:$E$22,4,FALSE)</f>
        <v>East Davidville</v>
      </c>
      <c r="Z56" t="str">
        <f>VLOOKUP(Q56,stores_imp!$A$2:$K$22,5,FALSE)</f>
        <v>Online</v>
      </c>
      <c r="AA56" t="str">
        <f>_xlfn.IFS(sale[[#All],[Age]]&lt;19,"Teens",sale[[#All],[Age]]&lt;30,"Adults",sale[[#All],[Age]]&lt;70,"Elders")</f>
        <v>Elders</v>
      </c>
      <c r="AB56" t="str">
        <f>VLOOKUP(C56,customer_imp!$A$2:$H$505,8,FALSE)</f>
        <v>Platinum</v>
      </c>
    </row>
    <row r="57" spans="1:28" x14ac:dyDescent="0.25">
      <c r="A57" t="s">
        <v>4761</v>
      </c>
      <c r="B57" s="2">
        <v>45589</v>
      </c>
      <c r="C57" t="s">
        <v>4406</v>
      </c>
      <c r="D57" t="str">
        <f>VLOOKUP(C57,customer_imp!$A$2:$H$502,2,FALSE)</f>
        <v>Jennifer Myers</v>
      </c>
      <c r="E57">
        <f>VLOOKUP(C57,customer_imp!$A$2:$H$502,3,FALSE)</f>
        <v>46</v>
      </c>
      <c r="F57" t="str">
        <f>VLOOKUP(C57,customer_imp!$A$2:$H$502,4,FALSE)</f>
        <v>Male</v>
      </c>
      <c r="G57" t="str">
        <f>VLOOKUP(C57,customer_imp!$A$2:$H$502,5,FALSE)</f>
        <v>Marthaborough</v>
      </c>
      <c r="H57" t="str">
        <f>VLOOKUP(C57,customer_imp!$A$2:$H$502,6,FALSE)</f>
        <v>Wisconsin</v>
      </c>
      <c r="I57" t="str">
        <f>VLOOKUP(C57,customer_imp!$A$2:$H$502,7,FALSE)</f>
        <v>USA</v>
      </c>
      <c r="J57" t="s">
        <v>4582</v>
      </c>
      <c r="K57" t="str">
        <f>VLOOKUP($J57,prod_imp!$A$2:$I$102,2,FALSE)</f>
        <v>Men'S Roll-On Perfume</v>
      </c>
      <c r="L57" t="str">
        <f>VLOOKUP(J57,prod_imp!$A$2:$I$102,3,FALSE)</f>
        <v>Beauty</v>
      </c>
      <c r="M57" t="str">
        <f>VLOOKUP(J57,prod_imp!$A$2:$I$102,4,FALSE)</f>
        <v>Fragrance</v>
      </c>
      <c r="N57" t="str">
        <f>VLOOKUP(J57,prod_imp!$A$2:$I$102,5,FALSE)</f>
        <v>Sullivan And Sons</v>
      </c>
      <c r="O57">
        <f>VLOOKUP(J57,prod_imp!$A$2:$I$102,6,FALSE)</f>
        <v>43</v>
      </c>
      <c r="P57">
        <f>VLOOKUP(J57,prod_imp!$A$2:$I$102,7,FALSE)</f>
        <v>267</v>
      </c>
      <c r="Q57" t="s">
        <v>4692</v>
      </c>
      <c r="R57" t="s">
        <v>4709</v>
      </c>
      <c r="S57" s="5">
        <v>783.59400000000005</v>
      </c>
      <c r="T57">
        <v>2</v>
      </c>
      <c r="U57">
        <v>560</v>
      </c>
      <c r="V57">
        <v>7.0000000000000007E-2</v>
      </c>
      <c r="W57" t="str">
        <f>VLOOKUP(Q57,stores_imp!$A$2:$K$100,3,FALSE)</f>
        <v>SOUTH</v>
      </c>
      <c r="X57" t="str">
        <f>VLOOKUP(Q57,stores_imp!$A$2:$K$100,2,TRUE)</f>
        <v>Aguirre-Keller</v>
      </c>
      <c r="Y57" t="str">
        <f>VLOOKUP(Q57,stores_imp!$A$2:$E$22,4,FALSE)</f>
        <v>Lake Michael</v>
      </c>
      <c r="Z57" t="str">
        <f>VLOOKUP(Q57,stores_imp!$A$2:$K$22,5,FALSE)</f>
        <v>Online</v>
      </c>
      <c r="AA57" t="str">
        <f>_xlfn.IFS(sale[[#All],[Age]]&lt;19,"Teens",sale[[#All],[Age]]&lt;30,"Adults",sale[[#All],[Age]]&lt;70,"Elders")</f>
        <v>Elders</v>
      </c>
      <c r="AB57" t="str">
        <f>VLOOKUP(C57,customer_imp!$A$2:$H$505,8,FALSE)</f>
        <v>Platinum</v>
      </c>
    </row>
    <row r="58" spans="1:28" x14ac:dyDescent="0.25">
      <c r="A58" t="s">
        <v>4762</v>
      </c>
      <c r="B58" s="2">
        <v>45282</v>
      </c>
      <c r="C58" t="s">
        <v>4054</v>
      </c>
      <c r="D58" t="str">
        <f>VLOOKUP(C58,customer_imp!$A$2:$H$502,2,FALSE)</f>
        <v>Jennifer Garcia</v>
      </c>
      <c r="E58">
        <f>VLOOKUP(C58,customer_imp!$A$2:$H$502,3,FALSE)</f>
        <v>61</v>
      </c>
      <c r="F58" t="str">
        <f>VLOOKUP(C58,customer_imp!$A$2:$H$502,4,FALSE)</f>
        <v>Female</v>
      </c>
      <c r="G58" t="str">
        <f>VLOOKUP(C58,customer_imp!$A$2:$H$502,5,FALSE)</f>
        <v>New Sean</v>
      </c>
      <c r="H58" t="str">
        <f>VLOOKUP(C58,customer_imp!$A$2:$H$502,6,FALSE)</f>
        <v>New Mexico</v>
      </c>
      <c r="I58" t="str">
        <f>VLOOKUP(C58,customer_imp!$A$2:$H$502,7,FALSE)</f>
        <v>USA</v>
      </c>
      <c r="J58" t="s">
        <v>4554</v>
      </c>
      <c r="K58" t="str">
        <f>VLOOKUP($J58,prod_imp!$A$2:$I$102,2,FALSE)</f>
        <v>Gaming Mechanical Keyboard</v>
      </c>
      <c r="L58" t="str">
        <f>VLOOKUP(J58,prod_imp!$A$2:$I$102,3,FALSE)</f>
        <v>Electronics</v>
      </c>
      <c r="M58" t="str">
        <f>VLOOKUP(J58,prod_imp!$A$2:$I$102,4,FALSE)</f>
        <v>Computer</v>
      </c>
      <c r="N58" t="str">
        <f>VLOOKUP(J58,prod_imp!$A$2:$I$102,5,FALSE)</f>
        <v>Lucero Llc</v>
      </c>
      <c r="O58">
        <f>VLOOKUP(J58,prod_imp!$A$2:$I$102,6,FALSE)</f>
        <v>419</v>
      </c>
      <c r="P58">
        <f>VLOOKUP(J58,prod_imp!$A$2:$I$102,7,FALSE)</f>
        <v>86</v>
      </c>
      <c r="Q58" t="s">
        <v>4683</v>
      </c>
      <c r="R58" t="s">
        <v>4706</v>
      </c>
      <c r="S58" s="5">
        <v>1567.356</v>
      </c>
      <c r="T58">
        <v>2</v>
      </c>
      <c r="U58">
        <v>834</v>
      </c>
      <c r="V58">
        <v>0.3</v>
      </c>
      <c r="W58" t="str">
        <f>VLOOKUP(Q58,stores_imp!$A$2:$K$100,3,FALSE)</f>
        <v>EAST</v>
      </c>
      <c r="X58" t="str">
        <f>VLOOKUP(Q58,stores_imp!$A$2:$K$100,2,TRUE)</f>
        <v>Mann-Austin</v>
      </c>
      <c r="Y58" t="str">
        <f>VLOOKUP(Q58,stores_imp!$A$2:$E$22,4,FALSE)</f>
        <v>Port Josephberg</v>
      </c>
      <c r="Z58" t="str">
        <f>VLOOKUP(Q58,stores_imp!$A$2:$K$22,5,FALSE)</f>
        <v>Online</v>
      </c>
      <c r="AA58" t="str">
        <f>_xlfn.IFS(sale[[#All],[Age]]&lt;19,"Teens",sale[[#All],[Age]]&lt;30,"Adults",sale[[#All],[Age]]&lt;70,"Elders")</f>
        <v>Elders</v>
      </c>
      <c r="AB58" t="str">
        <f>VLOOKUP(C58,customer_imp!$A$2:$H$505,8,FALSE)</f>
        <v>Bronze</v>
      </c>
    </row>
    <row r="59" spans="1:28" x14ac:dyDescent="0.25">
      <c r="A59" t="s">
        <v>4763</v>
      </c>
      <c r="B59" s="2">
        <v>45462</v>
      </c>
      <c r="C59" t="s">
        <v>4459</v>
      </c>
      <c r="D59" t="str">
        <f>VLOOKUP(C59,customer_imp!$A$2:$H$502,2,FALSE)</f>
        <v>Michael Foley</v>
      </c>
      <c r="E59">
        <f>VLOOKUP(C59,customer_imp!$A$2:$H$502,3,FALSE)</f>
        <v>63</v>
      </c>
      <c r="F59" t="str">
        <f>VLOOKUP(C59,customer_imp!$A$2:$H$502,4,FALSE)</f>
        <v>Female</v>
      </c>
      <c r="G59" t="str">
        <f>VLOOKUP(C59,customer_imp!$A$2:$H$502,5,FALSE)</f>
        <v>Oneillfurt</v>
      </c>
      <c r="H59" t="str">
        <f>VLOOKUP(C59,customer_imp!$A$2:$H$502,6,FALSE)</f>
        <v>Vermont</v>
      </c>
      <c r="I59" t="str">
        <f>VLOOKUP(C59,customer_imp!$A$2:$H$502,7,FALSE)</f>
        <v>USA</v>
      </c>
      <c r="J59" t="s">
        <v>4579</v>
      </c>
      <c r="K59" t="str">
        <f>VLOOKUP($J59,prod_imp!$A$2:$I$102,2,FALSE)</f>
        <v>Makeup Brush Set</v>
      </c>
      <c r="L59" t="str">
        <f>VLOOKUP(J59,prod_imp!$A$2:$I$102,3,FALSE)</f>
        <v>Beauty</v>
      </c>
      <c r="M59" t="str">
        <f>VLOOKUP(J59,prod_imp!$A$2:$I$102,4,FALSE)</f>
        <v>Makeup</v>
      </c>
      <c r="N59" t="str">
        <f>VLOOKUP(J59,prod_imp!$A$2:$I$102,5,FALSE)</f>
        <v>Cook Inc</v>
      </c>
      <c r="O59">
        <f>VLOOKUP(J59,prod_imp!$A$2:$I$102,6,FALSE)</f>
        <v>317</v>
      </c>
      <c r="P59">
        <f>VLOOKUP(J59,prod_imp!$A$2:$I$102,7,FALSE)</f>
        <v>431</v>
      </c>
      <c r="Q59" t="s">
        <v>4697</v>
      </c>
      <c r="R59" t="s">
        <v>1959</v>
      </c>
      <c r="S59" s="5">
        <v>979.43039999999996</v>
      </c>
      <c r="T59">
        <v>2</v>
      </c>
      <c r="U59">
        <v>680</v>
      </c>
      <c r="V59">
        <v>0.06</v>
      </c>
      <c r="W59" t="str">
        <f>VLOOKUP(Q59,stores_imp!$A$2:$K$100,3,FALSE)</f>
        <v>SOUTH</v>
      </c>
      <c r="X59" t="str">
        <f>VLOOKUP(Q59,stores_imp!$A$2:$K$100,2,TRUE)</f>
        <v>Mcdonald Inc</v>
      </c>
      <c r="Y59" t="str">
        <f>VLOOKUP(Q59,stores_imp!$A$2:$E$22,4,FALSE)</f>
        <v>Christopherland</v>
      </c>
      <c r="Z59" t="str">
        <f>VLOOKUP(Q59,stores_imp!$A$2:$K$22,5,FALSE)</f>
        <v>Outlet</v>
      </c>
      <c r="AA59" t="str">
        <f>_xlfn.IFS(sale[[#All],[Age]]&lt;19,"Teens",sale[[#All],[Age]]&lt;30,"Adults",sale[[#All],[Age]]&lt;70,"Elders")</f>
        <v>Elders</v>
      </c>
      <c r="AB59" t="str">
        <f>VLOOKUP(C59,customer_imp!$A$2:$H$505,8,FALSE)</f>
        <v>Gold</v>
      </c>
    </row>
    <row r="60" spans="1:28" x14ac:dyDescent="0.25">
      <c r="A60" t="s">
        <v>4764</v>
      </c>
      <c r="B60" s="2">
        <v>45633</v>
      </c>
      <c r="C60" t="s">
        <v>4394</v>
      </c>
      <c r="D60" t="str">
        <f>VLOOKUP(C60,customer_imp!$A$2:$H$502,2,FALSE)</f>
        <v>David Ross</v>
      </c>
      <c r="E60">
        <f>VLOOKUP(C60,customer_imp!$A$2:$H$502,3,FALSE)</f>
        <v>22</v>
      </c>
      <c r="F60" t="str">
        <f>VLOOKUP(C60,customer_imp!$A$2:$H$502,4,FALSE)</f>
        <v>Female</v>
      </c>
      <c r="G60" t="str">
        <f>VLOOKUP(C60,customer_imp!$A$2:$H$502,5,FALSE)</f>
        <v>South Angela</v>
      </c>
      <c r="H60" t="str">
        <f>VLOOKUP(C60,customer_imp!$A$2:$H$502,6,FALSE)</f>
        <v>Arkansas</v>
      </c>
      <c r="I60" t="str">
        <f>VLOOKUP(C60,customer_imp!$A$2:$H$502,7,FALSE)</f>
        <v>USA</v>
      </c>
      <c r="J60" t="s">
        <v>4525</v>
      </c>
      <c r="K60" t="str">
        <f>VLOOKUP($J60,prod_imp!$A$2:$I$102,2,FALSE)</f>
        <v>4K Home Projector</v>
      </c>
      <c r="L60" t="str">
        <f>VLOOKUP(J60,prod_imp!$A$2:$I$102,3,FALSE)</f>
        <v>Electronics</v>
      </c>
      <c r="M60" t="str">
        <f>VLOOKUP(J60,prod_imp!$A$2:$I$102,4,FALSE)</f>
        <v>Appliances</v>
      </c>
      <c r="N60" t="str">
        <f>VLOOKUP(J60,prod_imp!$A$2:$I$102,5,FALSE)</f>
        <v>Thomas Llc</v>
      </c>
      <c r="O60">
        <f>VLOOKUP(J60,prod_imp!$A$2:$I$102,6,FALSE)</f>
        <v>465</v>
      </c>
      <c r="P60">
        <f>VLOOKUP(J60,prod_imp!$A$2:$I$102,7,FALSE)</f>
        <v>301</v>
      </c>
      <c r="Q60" t="s">
        <v>4684</v>
      </c>
      <c r="R60" t="s">
        <v>4706</v>
      </c>
      <c r="S60" s="5">
        <v>2552.3015999999998</v>
      </c>
      <c r="T60">
        <v>4</v>
      </c>
      <c r="U60">
        <v>733</v>
      </c>
      <c r="V60" s="6">
        <v>0.28000000000000003</v>
      </c>
      <c r="W60" t="str">
        <f>VLOOKUP(Q60,stores_imp!$A$2:$K$100,3,FALSE)</f>
        <v>SOUTH</v>
      </c>
      <c r="X60" t="str">
        <f>VLOOKUP(Q60,stores_imp!$A$2:$K$100,2,TRUE)</f>
        <v>Mann-Austin</v>
      </c>
      <c r="Y60" t="str">
        <f>VLOOKUP(Q60,stores_imp!$A$2:$E$22,4,FALSE)</f>
        <v>Williamsfurt</v>
      </c>
      <c r="Z60" t="str">
        <f>VLOOKUP(Q60,stores_imp!$A$2:$K$22,5,FALSE)</f>
        <v>Online</v>
      </c>
      <c r="AA60" t="str">
        <f>_xlfn.IFS(sale[[#All],[Age]]&lt;19,"Teens",sale[[#All],[Age]]&lt;30,"Adults",sale[[#All],[Age]]&lt;70,"Elders")</f>
        <v>Adults</v>
      </c>
      <c r="AB60" t="str">
        <f>VLOOKUP(C60,customer_imp!$A$2:$H$505,8,FALSE)</f>
        <v>Silver</v>
      </c>
    </row>
    <row r="61" spans="1:28" x14ac:dyDescent="0.25">
      <c r="A61" t="s">
        <v>4765</v>
      </c>
      <c r="B61" s="2">
        <v>45257</v>
      </c>
      <c r="C61" t="s">
        <v>4356</v>
      </c>
      <c r="D61" t="str">
        <f>VLOOKUP(C61,customer_imp!$A$2:$H$502,2,FALSE)</f>
        <v>Melinda Johnson</v>
      </c>
      <c r="E61">
        <f>VLOOKUP(C61,customer_imp!$A$2:$H$502,3,FALSE)</f>
        <v>51</v>
      </c>
      <c r="F61" t="str">
        <f>VLOOKUP(C61,customer_imp!$A$2:$H$502,4,FALSE)</f>
        <v>Male</v>
      </c>
      <c r="G61" t="str">
        <f>VLOOKUP(C61,customer_imp!$A$2:$H$502,5,FALSE)</f>
        <v>Kaufmanfurt</v>
      </c>
      <c r="H61" t="str">
        <f>VLOOKUP(C61,customer_imp!$A$2:$H$502,6,FALSE)</f>
        <v>Ohio</v>
      </c>
      <c r="I61" t="str">
        <f>VLOOKUP(C61,customer_imp!$A$2:$H$502,7,FALSE)</f>
        <v>USA</v>
      </c>
      <c r="J61" t="s">
        <v>4651</v>
      </c>
      <c r="K61" t="str">
        <f>VLOOKUP($J61,prod_imp!$A$2:$I$102,2,FALSE)</f>
        <v>Face Foundation Kit</v>
      </c>
      <c r="L61" t="str">
        <f>VLOOKUP(J61,prod_imp!$A$2:$I$102,3,FALSE)</f>
        <v>Beauty</v>
      </c>
      <c r="M61" t="str">
        <f>VLOOKUP(J61,prod_imp!$A$2:$I$102,4,FALSE)</f>
        <v>Makeup</v>
      </c>
      <c r="N61" t="str">
        <f>VLOOKUP(J61,prod_imp!$A$2:$I$102,5,FALSE)</f>
        <v>Taylor-Elliott</v>
      </c>
      <c r="O61">
        <f>VLOOKUP(J61,prod_imp!$A$2:$I$102,6,FALSE)</f>
        <v>183</v>
      </c>
      <c r="P61">
        <f>VLOOKUP(J61,prod_imp!$A$2:$I$102,7,FALSE)</f>
        <v>457</v>
      </c>
      <c r="Q61" t="s">
        <v>4692</v>
      </c>
      <c r="R61" t="s">
        <v>4706</v>
      </c>
      <c r="S61" s="5">
        <v>767.17409999999995</v>
      </c>
      <c r="T61">
        <v>1</v>
      </c>
      <c r="U61">
        <v>996</v>
      </c>
      <c r="V61" s="6">
        <v>0.15043545878693623</v>
      </c>
      <c r="W61" t="str">
        <f>VLOOKUP(Q61,stores_imp!$A$2:$K$100,3,FALSE)</f>
        <v>SOUTH</v>
      </c>
      <c r="X61" t="str">
        <f>VLOOKUP(Q61,stores_imp!$A$2:$K$100,2,TRUE)</f>
        <v>Aguirre-Keller</v>
      </c>
      <c r="Y61" t="str">
        <f>VLOOKUP(Q61,stores_imp!$A$2:$E$22,4,FALSE)</f>
        <v>Lake Michael</v>
      </c>
      <c r="Z61" t="str">
        <f>VLOOKUP(Q61,stores_imp!$A$2:$K$22,5,FALSE)</f>
        <v>Online</v>
      </c>
      <c r="AA61" t="str">
        <f>_xlfn.IFS(sale[[#All],[Age]]&lt;19,"Teens",sale[[#All],[Age]]&lt;30,"Adults",sale[[#All],[Age]]&lt;70,"Elders")</f>
        <v>Elders</v>
      </c>
      <c r="AB61" t="str">
        <f>VLOOKUP(C61,customer_imp!$A$2:$H$505,8,FALSE)</f>
        <v>Bronze</v>
      </c>
    </row>
    <row r="62" spans="1:28" x14ac:dyDescent="0.25">
      <c r="A62" t="s">
        <v>4766</v>
      </c>
      <c r="B62" s="2">
        <v>45854</v>
      </c>
      <c r="C62" t="s">
        <v>4398</v>
      </c>
      <c r="D62" t="str">
        <f>VLOOKUP(C62,customer_imp!$A$2:$H$502,2,FALSE)</f>
        <v>Isabel Foster</v>
      </c>
      <c r="E62">
        <f>VLOOKUP(C62,customer_imp!$A$2:$H$502,3,FALSE)</f>
        <v>36</v>
      </c>
      <c r="F62" t="str">
        <f>VLOOKUP(C62,customer_imp!$A$2:$H$502,4,FALSE)</f>
        <v>Male</v>
      </c>
      <c r="G62" t="str">
        <f>VLOOKUP(C62,customer_imp!$A$2:$H$502,5,FALSE)</f>
        <v>Port Joshuaville</v>
      </c>
      <c r="H62" t="str">
        <f>VLOOKUP(C62,customer_imp!$A$2:$H$502,6,FALSE)</f>
        <v>New Jersey</v>
      </c>
      <c r="I62" t="str">
        <f>VLOOKUP(C62,customer_imp!$A$2:$H$502,7,FALSE)</f>
        <v>USA</v>
      </c>
      <c r="J62" t="s">
        <v>4551</v>
      </c>
      <c r="K62" t="str">
        <f>VLOOKUP($J62,prod_imp!$A$2:$I$102,2,FALSE)</f>
        <v>Basketball</v>
      </c>
      <c r="L62" t="str">
        <f>VLOOKUP(J62,prod_imp!$A$2:$I$102,3,FALSE)</f>
        <v>Sports</v>
      </c>
      <c r="M62" t="str">
        <f>VLOOKUP(J62,prod_imp!$A$2:$I$102,4,FALSE)</f>
        <v>Team Sports</v>
      </c>
      <c r="N62" t="str">
        <f>VLOOKUP(J62,prod_imp!$A$2:$I$102,5,FALSE)</f>
        <v>Nolan-Snow</v>
      </c>
      <c r="O62">
        <f>VLOOKUP(J62,prod_imp!$A$2:$I$102,6,FALSE)</f>
        <v>204</v>
      </c>
      <c r="P62">
        <f>VLOOKUP(J62,prod_imp!$A$2:$I$102,7,FALSE)</f>
        <v>281</v>
      </c>
      <c r="Q62" t="s">
        <v>4690</v>
      </c>
      <c r="R62" t="s">
        <v>4709</v>
      </c>
      <c r="S62" s="5">
        <v>180.93530000000001</v>
      </c>
      <c r="T62">
        <v>1</v>
      </c>
      <c r="U62">
        <v>199</v>
      </c>
      <c r="V62">
        <v>0.23</v>
      </c>
      <c r="W62" t="str">
        <f>VLOOKUP(Q62,stores_imp!$A$2:$K$100,3,FALSE)</f>
        <v>EAST</v>
      </c>
      <c r="X62" t="str">
        <f>VLOOKUP(Q62,stores_imp!$A$2:$K$100,2,TRUE)</f>
        <v>Martinez, Adkins And Johnson</v>
      </c>
      <c r="Y62" t="str">
        <f>VLOOKUP(Q62,stores_imp!$A$2:$E$22,4,FALSE)</f>
        <v>East Davidville</v>
      </c>
      <c r="Z62" t="str">
        <f>VLOOKUP(Q62,stores_imp!$A$2:$K$22,5,FALSE)</f>
        <v>Online</v>
      </c>
      <c r="AA62" t="str">
        <f>_xlfn.IFS(sale[[#All],[Age]]&lt;19,"Teens",sale[[#All],[Age]]&lt;30,"Adults",sale[[#All],[Age]]&lt;70,"Elders")</f>
        <v>Elders</v>
      </c>
      <c r="AB62" t="str">
        <f>VLOOKUP(C62,customer_imp!$A$2:$H$505,8,FALSE)</f>
        <v>Gold</v>
      </c>
    </row>
    <row r="63" spans="1:28" x14ac:dyDescent="0.25">
      <c r="A63" t="s">
        <v>4767</v>
      </c>
      <c r="B63" s="2">
        <v>45716</v>
      </c>
      <c r="C63" t="s">
        <v>4220</v>
      </c>
      <c r="D63" t="str">
        <f>VLOOKUP(C63,customer_imp!$A$2:$H$502,2,FALSE)</f>
        <v>Maria Hill</v>
      </c>
      <c r="E63">
        <f>VLOOKUP(C63,customer_imp!$A$2:$H$502,3,FALSE)</f>
        <v>58</v>
      </c>
      <c r="F63" t="str">
        <f>VLOOKUP(C63,customer_imp!$A$2:$H$502,4,FALSE)</f>
        <v>Female</v>
      </c>
      <c r="G63" t="str">
        <f>VLOOKUP(C63,customer_imp!$A$2:$H$502,5,FALSE)</f>
        <v>Zamoraborough</v>
      </c>
      <c r="H63" t="str">
        <f>VLOOKUP(C63,customer_imp!$A$2:$H$502,6,FALSE)</f>
        <v>Nevada</v>
      </c>
      <c r="I63" t="str">
        <f>VLOOKUP(C63,customer_imp!$A$2:$H$502,7,FALSE)</f>
        <v>USA</v>
      </c>
      <c r="J63" t="s">
        <v>4532</v>
      </c>
      <c r="K63" t="str">
        <f>VLOOKUP($J63,prod_imp!$A$2:$I$102,2,FALSE)</f>
        <v>Knee Support Brace</v>
      </c>
      <c r="L63" t="str">
        <f>VLOOKUP(J63,prod_imp!$A$2:$I$102,3,FALSE)</f>
        <v>Sports</v>
      </c>
      <c r="M63" t="str">
        <f>VLOOKUP(J63,prod_imp!$A$2:$I$102,4,FALSE)</f>
        <v>Equipment</v>
      </c>
      <c r="N63" t="str">
        <f>VLOOKUP(J63,prod_imp!$A$2:$I$102,5,FALSE)</f>
        <v>May-Reese</v>
      </c>
      <c r="O63">
        <f>VLOOKUP(J63,prod_imp!$A$2:$I$102,6,FALSE)</f>
        <v>21</v>
      </c>
      <c r="P63">
        <f>VLOOKUP(J63,prod_imp!$A$2:$I$102,7,FALSE)</f>
        <v>65</v>
      </c>
      <c r="Q63" t="s">
        <v>4684</v>
      </c>
      <c r="R63" t="s">
        <v>4706</v>
      </c>
      <c r="S63" s="5">
        <v>307.43439999999998</v>
      </c>
      <c r="T63">
        <v>1</v>
      </c>
      <c r="U63">
        <v>375</v>
      </c>
      <c r="V63">
        <v>0.09</v>
      </c>
      <c r="W63" t="str">
        <f>VLOOKUP(Q63,stores_imp!$A$2:$K$100,3,FALSE)</f>
        <v>SOUTH</v>
      </c>
      <c r="X63" t="str">
        <f>VLOOKUP(Q63,stores_imp!$A$2:$K$100,2,TRUE)</f>
        <v>Mann-Austin</v>
      </c>
      <c r="Y63" t="str">
        <f>VLOOKUP(Q63,stores_imp!$A$2:$E$22,4,FALSE)</f>
        <v>Williamsfurt</v>
      </c>
      <c r="Z63" t="str">
        <f>VLOOKUP(Q63,stores_imp!$A$2:$K$22,5,FALSE)</f>
        <v>Online</v>
      </c>
      <c r="AA63" t="str">
        <f>_xlfn.IFS(sale[[#All],[Age]]&lt;19,"Teens",sale[[#All],[Age]]&lt;30,"Adults",sale[[#All],[Age]]&lt;70,"Elders")</f>
        <v>Elders</v>
      </c>
      <c r="AB63" t="str">
        <f>VLOOKUP(C63,customer_imp!$A$2:$H$505,8,FALSE)</f>
        <v>Platinum</v>
      </c>
    </row>
    <row r="64" spans="1:28" x14ac:dyDescent="0.25">
      <c r="A64" t="s">
        <v>4768</v>
      </c>
      <c r="B64" s="2">
        <v>45515</v>
      </c>
      <c r="C64" t="s">
        <v>4456</v>
      </c>
      <c r="D64" t="str">
        <f>VLOOKUP(C64,customer_imp!$A$2:$H$502,2,FALSE)</f>
        <v>David Pierce</v>
      </c>
      <c r="E64">
        <f>VLOOKUP(C64,customer_imp!$A$2:$H$502,3,FALSE)</f>
        <v>45</v>
      </c>
      <c r="F64" t="str">
        <f>VLOOKUP(C64,customer_imp!$A$2:$H$502,4,FALSE)</f>
        <v>Female</v>
      </c>
      <c r="G64" t="str">
        <f>VLOOKUP(C64,customer_imp!$A$2:$H$502,5,FALSE)</f>
        <v>Grayland</v>
      </c>
      <c r="H64" t="str">
        <f>VLOOKUP(C64,customer_imp!$A$2:$H$502,6,FALSE)</f>
        <v>Washington</v>
      </c>
      <c r="I64" t="str">
        <f>VLOOKUP(C64,customer_imp!$A$2:$H$502,7,FALSE)</f>
        <v>USA</v>
      </c>
      <c r="J64" t="s">
        <v>4659</v>
      </c>
      <c r="K64" t="str">
        <f>VLOOKUP($J64,prod_imp!$A$2:$I$102,2,FALSE)</f>
        <v>Usb-C Laptop Charger</v>
      </c>
      <c r="L64" t="str">
        <f>VLOOKUP(J64,prod_imp!$A$2:$I$102,3,FALSE)</f>
        <v>Electronics</v>
      </c>
      <c r="M64" t="str">
        <f>VLOOKUP(J64,prod_imp!$A$2:$I$102,4,FALSE)</f>
        <v>Computer</v>
      </c>
      <c r="N64" t="str">
        <f>VLOOKUP(J64,prod_imp!$A$2:$I$102,5,FALSE)</f>
        <v>Martin Llc</v>
      </c>
      <c r="O64">
        <f>VLOOKUP(J64,prod_imp!$A$2:$I$102,6,FALSE)</f>
        <v>378</v>
      </c>
      <c r="P64">
        <f>VLOOKUP(J64,prod_imp!$A$2:$I$102,7,FALSE)</f>
        <v>485</v>
      </c>
      <c r="Q64" t="s">
        <v>4700</v>
      </c>
      <c r="R64" t="s">
        <v>1959</v>
      </c>
      <c r="S64" s="5">
        <v>412.66719999999998</v>
      </c>
      <c r="T64">
        <v>1</v>
      </c>
      <c r="U64">
        <v>469</v>
      </c>
      <c r="V64">
        <v>0.18</v>
      </c>
      <c r="W64" t="str">
        <f>VLOOKUP(Q64,stores_imp!$A$2:$K$100,3,FALSE)</f>
        <v>WEST</v>
      </c>
      <c r="X64" t="str">
        <f>VLOOKUP(Q64,stores_imp!$A$2:$K$100,2,TRUE)</f>
        <v>Frederick-Wright</v>
      </c>
      <c r="Y64" t="str">
        <f>VLOOKUP(Q64,stores_imp!$A$2:$E$22,4,FALSE)</f>
        <v>New Jimmymouth</v>
      </c>
      <c r="Z64" t="str">
        <f>VLOOKUP(Q64,stores_imp!$A$2:$K$22,5,FALSE)</f>
        <v>Flagship</v>
      </c>
      <c r="AA64" t="str">
        <f>_xlfn.IFS(sale[[#All],[Age]]&lt;19,"Teens",sale[[#All],[Age]]&lt;30,"Adults",sale[[#All],[Age]]&lt;70,"Elders")</f>
        <v>Elders</v>
      </c>
      <c r="AB64" t="str">
        <f>VLOOKUP(C64,customer_imp!$A$2:$H$505,8,FALSE)</f>
        <v>Platinum</v>
      </c>
    </row>
    <row r="65" spans="1:28" x14ac:dyDescent="0.25">
      <c r="A65" t="s">
        <v>4769</v>
      </c>
      <c r="B65" s="2">
        <v>45927</v>
      </c>
      <c r="C65" t="s">
        <v>4103</v>
      </c>
      <c r="D65" t="str">
        <f>VLOOKUP(C65,customer_imp!$A$2:$H$502,2,FALSE)</f>
        <v>James Wolfe</v>
      </c>
      <c r="E65">
        <f>VLOOKUP(C65,customer_imp!$A$2:$H$502,3,FALSE)</f>
        <v>62</v>
      </c>
      <c r="F65" t="str">
        <f>VLOOKUP(C65,customer_imp!$A$2:$H$502,4,FALSE)</f>
        <v>Female</v>
      </c>
      <c r="G65" t="str">
        <f>VLOOKUP(C65,customer_imp!$A$2:$H$502,5,FALSE)</f>
        <v>Benjaminton</v>
      </c>
      <c r="H65" t="str">
        <f>VLOOKUP(C65,customer_imp!$A$2:$H$502,6,FALSE)</f>
        <v>Arizona</v>
      </c>
      <c r="I65" t="str">
        <f>VLOOKUP(C65,customer_imp!$A$2:$H$502,7,FALSE)</f>
        <v>USA</v>
      </c>
      <c r="J65" t="s">
        <v>4651</v>
      </c>
      <c r="K65" t="str">
        <f>VLOOKUP($J65,prod_imp!$A$2:$I$102,2,FALSE)</f>
        <v>Face Foundation Kit</v>
      </c>
      <c r="L65" t="str">
        <f>VLOOKUP(J65,prod_imp!$A$2:$I$102,3,FALSE)</f>
        <v>Beauty</v>
      </c>
      <c r="M65" t="str">
        <f>VLOOKUP(J65,prod_imp!$A$2:$I$102,4,FALSE)</f>
        <v>Makeup</v>
      </c>
      <c r="N65" t="str">
        <f>VLOOKUP(J65,prod_imp!$A$2:$I$102,5,FALSE)</f>
        <v>Taylor-Elliott</v>
      </c>
      <c r="O65">
        <f>VLOOKUP(J65,prod_imp!$A$2:$I$102,6,FALSE)</f>
        <v>183</v>
      </c>
      <c r="P65">
        <f>VLOOKUP(J65,prod_imp!$A$2:$I$102,7,FALSE)</f>
        <v>457</v>
      </c>
      <c r="Q65" t="s">
        <v>4693</v>
      </c>
      <c r="R65" t="s">
        <v>1959</v>
      </c>
      <c r="S65" s="5">
        <v>230.60300000000001</v>
      </c>
      <c r="T65">
        <v>2</v>
      </c>
      <c r="U65">
        <v>121</v>
      </c>
      <c r="V65">
        <v>0.12</v>
      </c>
      <c r="W65" t="str">
        <f>VLOOKUP(Q65,stores_imp!$A$2:$K$100,3,FALSE)</f>
        <v>NORTH</v>
      </c>
      <c r="X65" t="str">
        <f>VLOOKUP(Q65,stores_imp!$A$2:$K$100,2,TRUE)</f>
        <v>Thomas, Bridges And Harris</v>
      </c>
      <c r="Y65" t="str">
        <f>VLOOKUP(Q65,stores_imp!$A$2:$E$22,4,FALSE)</f>
        <v>Sabrinatown</v>
      </c>
      <c r="Z65" t="str">
        <f>VLOOKUP(Q65,stores_imp!$A$2:$K$22,5,FALSE)</f>
        <v>Online</v>
      </c>
      <c r="AA65" t="str">
        <f>_xlfn.IFS(sale[[#All],[Age]]&lt;19,"Teens",sale[[#All],[Age]]&lt;30,"Adults",sale[[#All],[Age]]&lt;70,"Elders")</f>
        <v>Elders</v>
      </c>
      <c r="AB65" t="str">
        <f>VLOOKUP(C65,customer_imp!$A$2:$H$505,8,FALSE)</f>
        <v>Gold</v>
      </c>
    </row>
    <row r="66" spans="1:28" x14ac:dyDescent="0.25">
      <c r="A66" t="s">
        <v>4770</v>
      </c>
      <c r="B66" s="2">
        <v>45914</v>
      </c>
      <c r="C66" t="s">
        <v>4237</v>
      </c>
      <c r="D66" t="str">
        <f>VLOOKUP(C66,customer_imp!$A$2:$H$502,2,FALSE)</f>
        <v>Damon Perez</v>
      </c>
      <c r="E66">
        <f>VLOOKUP(C66,customer_imp!$A$2:$H$502,3,FALSE)</f>
        <v>21</v>
      </c>
      <c r="F66" t="str">
        <f>VLOOKUP(C66,customer_imp!$A$2:$H$502,4,FALSE)</f>
        <v>Male</v>
      </c>
      <c r="G66" t="str">
        <f>VLOOKUP(C66,customer_imp!$A$2:$H$502,5,FALSE)</f>
        <v>Jasonton</v>
      </c>
      <c r="H66" t="str">
        <f>VLOOKUP(C66,customer_imp!$A$2:$H$502,6,FALSE)</f>
        <v>Ohio</v>
      </c>
      <c r="I66" t="str">
        <f>VLOOKUP(C66,customer_imp!$A$2:$H$502,7,FALSE)</f>
        <v>USA</v>
      </c>
      <c r="J66" t="s">
        <v>4590</v>
      </c>
      <c r="K66" t="str">
        <f>VLOOKUP($J66,prod_imp!$A$2:$I$102,2,FALSE)</f>
        <v>Men'S Track Pants</v>
      </c>
      <c r="L66" t="str">
        <f>VLOOKUP(J66,prod_imp!$A$2:$I$102,3,FALSE)</f>
        <v>Clothing</v>
      </c>
      <c r="M66" t="str">
        <f>VLOOKUP(J66,prod_imp!$A$2:$I$102,4,FALSE)</f>
        <v>Bottoms</v>
      </c>
      <c r="N66" t="str">
        <f>VLOOKUP(J66,prod_imp!$A$2:$I$102,5,FALSE)</f>
        <v>Hamilton, Woods And Walker</v>
      </c>
      <c r="O66">
        <f>VLOOKUP(J66,prod_imp!$A$2:$I$102,6,FALSE)</f>
        <v>387</v>
      </c>
      <c r="P66">
        <f>VLOOKUP(J66,prod_imp!$A$2:$I$102,7,FALSE)</f>
        <v>125</v>
      </c>
      <c r="Q66" t="s">
        <v>4690</v>
      </c>
      <c r="R66" t="s">
        <v>1959</v>
      </c>
      <c r="S66" s="5">
        <v>1108.315113043479</v>
      </c>
      <c r="T66">
        <v>3</v>
      </c>
      <c r="U66">
        <v>480</v>
      </c>
      <c r="V66">
        <v>0.05</v>
      </c>
      <c r="W66" t="str">
        <f>VLOOKUP(Q66,stores_imp!$A$2:$K$100,3,FALSE)</f>
        <v>EAST</v>
      </c>
      <c r="X66" t="str">
        <f>VLOOKUP(Q66,stores_imp!$A$2:$K$100,2,TRUE)</f>
        <v>Martinez, Adkins And Johnson</v>
      </c>
      <c r="Y66" t="str">
        <f>VLOOKUP(Q66,stores_imp!$A$2:$E$22,4,FALSE)</f>
        <v>East Davidville</v>
      </c>
      <c r="Z66" t="str">
        <f>VLOOKUP(Q66,stores_imp!$A$2:$K$22,5,FALSE)</f>
        <v>Online</v>
      </c>
      <c r="AA66" t="str">
        <f>_xlfn.IFS(sale[[#All],[Age]]&lt;19,"Teens",sale[[#All],[Age]]&lt;30,"Adults",sale[[#All],[Age]]&lt;70,"Elders")</f>
        <v>Adults</v>
      </c>
      <c r="AB66" t="str">
        <f>VLOOKUP(C66,customer_imp!$A$2:$H$505,8,FALSE)</f>
        <v>Gold</v>
      </c>
    </row>
    <row r="67" spans="1:28" x14ac:dyDescent="0.25">
      <c r="A67" t="s">
        <v>4771</v>
      </c>
      <c r="B67" s="2">
        <v>45290</v>
      </c>
      <c r="C67" t="s">
        <v>4140</v>
      </c>
      <c r="D67" t="str">
        <f>VLOOKUP(C67,customer_imp!$A$2:$H$502,2,FALSE)</f>
        <v>Mariah Brown</v>
      </c>
      <c r="E67">
        <f>VLOOKUP(C67,customer_imp!$A$2:$H$502,3,FALSE)</f>
        <v>37</v>
      </c>
      <c r="F67" t="str">
        <f>VLOOKUP(C67,customer_imp!$A$2:$H$502,4,FALSE)</f>
        <v>Male</v>
      </c>
      <c r="G67" t="str">
        <f>VLOOKUP(C67,customer_imp!$A$2:$H$502,5,FALSE)</f>
        <v>Palmerbury</v>
      </c>
      <c r="H67" t="str">
        <f>VLOOKUP(C67,customer_imp!$A$2:$H$502,6,FALSE)</f>
        <v>Tennessee</v>
      </c>
      <c r="I67" t="str">
        <f>VLOOKUP(C67,customer_imp!$A$2:$H$502,7,FALSE)</f>
        <v>USA</v>
      </c>
      <c r="J67" t="s">
        <v>4670</v>
      </c>
      <c r="K67" t="str">
        <f>VLOOKUP($J67,prod_imp!$A$2:$I$102,2,FALSE)</f>
        <v>Stainless Steel Cookware Set</v>
      </c>
      <c r="L67" t="str">
        <f>VLOOKUP(J67,prod_imp!$A$2:$I$102,3,FALSE)</f>
        <v>Home</v>
      </c>
      <c r="M67" t="str">
        <f>VLOOKUP(J67,prod_imp!$A$2:$I$102,4,FALSE)</f>
        <v>Kitchen</v>
      </c>
      <c r="N67" t="str">
        <f>VLOOKUP(J67,prod_imp!$A$2:$I$102,5,FALSE)</f>
        <v>Campbell Ltd</v>
      </c>
      <c r="O67">
        <f>VLOOKUP(J67,prod_imp!$A$2:$I$102,6,FALSE)</f>
        <v>201</v>
      </c>
      <c r="P67">
        <f>VLOOKUP(J67,prod_imp!$A$2:$I$102,7,FALSE)</f>
        <v>146</v>
      </c>
      <c r="Q67" t="s">
        <v>4701</v>
      </c>
      <c r="R67" t="s">
        <v>1959</v>
      </c>
      <c r="S67" s="5">
        <v>1301.9864</v>
      </c>
      <c r="T67">
        <v>2</v>
      </c>
      <c r="U67">
        <v>857</v>
      </c>
      <c r="V67">
        <v>0.01</v>
      </c>
      <c r="W67" t="str">
        <f>VLOOKUP(Q67,stores_imp!$A$2:$K$100,3,FALSE)</f>
        <v>NORTH</v>
      </c>
      <c r="X67" t="str">
        <f>VLOOKUP(Q67,stores_imp!$A$2:$K$100,2,TRUE)</f>
        <v>Holloway Ltd</v>
      </c>
      <c r="Y67" t="str">
        <f>VLOOKUP(Q67,stores_imp!$A$2:$E$22,4,FALSE)</f>
        <v>Bensonhaven</v>
      </c>
      <c r="Z67" t="str">
        <f>VLOOKUP(Q67,stores_imp!$A$2:$K$22,5,FALSE)</f>
        <v>Flagship</v>
      </c>
      <c r="AA67" t="str">
        <f>_xlfn.IFS(sale[[#All],[Age]]&lt;19,"Teens",sale[[#All],[Age]]&lt;30,"Adults",sale[[#All],[Age]]&lt;70,"Elders")</f>
        <v>Elders</v>
      </c>
      <c r="AB67" t="str">
        <f>VLOOKUP(C67,customer_imp!$A$2:$H$505,8,FALSE)</f>
        <v>Silver</v>
      </c>
    </row>
    <row r="68" spans="1:28" x14ac:dyDescent="0.25">
      <c r="A68" t="s">
        <v>4772</v>
      </c>
      <c r="B68" s="2">
        <v>45213</v>
      </c>
      <c r="C68" t="s">
        <v>4251</v>
      </c>
      <c r="D68" t="str">
        <f>VLOOKUP(C68,customer_imp!$A$2:$H$502,2,FALSE)</f>
        <v>Tyrone Olson</v>
      </c>
      <c r="E68">
        <f>VLOOKUP(C68,customer_imp!$A$2:$H$502,3,FALSE)</f>
        <v>45</v>
      </c>
      <c r="F68" t="str">
        <f>VLOOKUP(C68,customer_imp!$A$2:$H$502,4,FALSE)</f>
        <v>Female</v>
      </c>
      <c r="G68" t="str">
        <f>VLOOKUP(C68,customer_imp!$A$2:$H$502,5,FALSE)</f>
        <v>Emilytown</v>
      </c>
      <c r="H68" t="str">
        <f>VLOOKUP(C68,customer_imp!$A$2:$H$502,6,FALSE)</f>
        <v>California</v>
      </c>
      <c r="I68" t="str">
        <f>VLOOKUP(C68,customer_imp!$A$2:$H$502,7,FALSE)</f>
        <v>USA</v>
      </c>
      <c r="J68" t="s">
        <v>4633</v>
      </c>
      <c r="K68" t="str">
        <f>VLOOKUP($J68,prod_imp!$A$2:$I$102,2,FALSE)</f>
        <v>Wifi Mesh Router</v>
      </c>
      <c r="L68" t="str">
        <f>VLOOKUP(J68,prod_imp!$A$2:$I$102,3,FALSE)</f>
        <v>Electronics</v>
      </c>
      <c r="M68" t="str">
        <f>VLOOKUP(J68,prod_imp!$A$2:$I$102,4,FALSE)</f>
        <v>Appliances</v>
      </c>
      <c r="N68" t="str">
        <f>VLOOKUP(J68,prod_imp!$A$2:$I$102,5,FALSE)</f>
        <v>White, Reeves And Woods</v>
      </c>
      <c r="O68">
        <f>VLOOKUP(J68,prod_imp!$A$2:$I$102,6,FALSE)</f>
        <v>481</v>
      </c>
      <c r="P68">
        <f>VLOOKUP(J68,prod_imp!$A$2:$I$102,7,FALSE)</f>
        <v>104</v>
      </c>
      <c r="Q68" t="s">
        <v>4678</v>
      </c>
      <c r="R68" t="s">
        <v>1959</v>
      </c>
      <c r="S68" s="5">
        <v>2670.74</v>
      </c>
      <c r="T68">
        <v>4</v>
      </c>
      <c r="U68">
        <v>814</v>
      </c>
      <c r="V68">
        <v>0.24</v>
      </c>
      <c r="W68" t="str">
        <f>VLOOKUP(Q68,stores_imp!$A$2:$K$100,3,FALSE)</f>
        <v>SOUTH</v>
      </c>
      <c r="X68" t="str">
        <f>VLOOKUP(Q68,stores_imp!$A$2:$K$100,2,TRUE)</f>
        <v>Mann-Austin</v>
      </c>
      <c r="Y68" t="str">
        <f>VLOOKUP(Q68,stores_imp!$A$2:$E$22,4,FALSE)</f>
        <v>North Nancyview</v>
      </c>
      <c r="Z68" t="str">
        <f>VLOOKUP(Q68,stores_imp!$A$2:$K$22,5,FALSE)</f>
        <v>Outlet</v>
      </c>
      <c r="AA68" t="str">
        <f>_xlfn.IFS(sale[[#All],[Age]]&lt;19,"Teens",sale[[#All],[Age]]&lt;30,"Adults",sale[[#All],[Age]]&lt;70,"Elders")</f>
        <v>Elders</v>
      </c>
      <c r="AB68" t="str">
        <f>VLOOKUP(C68,customer_imp!$A$2:$H$505,8,FALSE)</f>
        <v>Silver</v>
      </c>
    </row>
    <row r="69" spans="1:28" x14ac:dyDescent="0.25">
      <c r="A69" t="s">
        <v>4773</v>
      </c>
      <c r="B69" s="2">
        <v>45255</v>
      </c>
      <c r="C69" t="s">
        <v>4476</v>
      </c>
      <c r="D69" t="str">
        <f>VLOOKUP(C69,customer_imp!$A$2:$H$502,2,FALSE)</f>
        <v>Sarah Smith</v>
      </c>
      <c r="E69">
        <f>VLOOKUP(C69,customer_imp!$A$2:$H$502,3,FALSE)</f>
        <v>48</v>
      </c>
      <c r="F69" t="str">
        <f>VLOOKUP(C69,customer_imp!$A$2:$H$502,4,FALSE)</f>
        <v>Male</v>
      </c>
      <c r="G69" t="str">
        <f>VLOOKUP(C69,customer_imp!$A$2:$H$502,5,FALSE)</f>
        <v>East Rodney</v>
      </c>
      <c r="H69" t="str">
        <f>VLOOKUP(C69,customer_imp!$A$2:$H$502,6,FALSE)</f>
        <v>Nevada</v>
      </c>
      <c r="I69" t="str">
        <f>VLOOKUP(C69,customer_imp!$A$2:$H$502,7,FALSE)</f>
        <v>USA</v>
      </c>
      <c r="J69" t="s">
        <v>4519</v>
      </c>
      <c r="K69" t="str">
        <f>VLOOKUP($J69,prod_imp!$A$2:$I$102,2,FALSE)</f>
        <v>Hair Strengthening Shampoo</v>
      </c>
      <c r="L69" t="str">
        <f>VLOOKUP(J69,prod_imp!$A$2:$I$102,3,FALSE)</f>
        <v>Beauty</v>
      </c>
      <c r="M69" t="str">
        <f>VLOOKUP(J69,prod_imp!$A$2:$I$102,4,FALSE)</f>
        <v>Haircare</v>
      </c>
      <c r="N69" t="str">
        <f>VLOOKUP(J69,prod_imp!$A$2:$I$102,5,FALSE)</f>
        <v>Rice Llc</v>
      </c>
      <c r="O69">
        <f>VLOOKUP(J69,prod_imp!$A$2:$I$102,6,FALSE)</f>
        <v>116</v>
      </c>
      <c r="P69">
        <f>VLOOKUP(J69,prod_imp!$A$2:$I$102,7,FALSE)</f>
        <v>460</v>
      </c>
      <c r="Q69" t="s">
        <v>4678</v>
      </c>
      <c r="R69" t="s">
        <v>4706</v>
      </c>
      <c r="S69" s="5">
        <v>791.33600000000001</v>
      </c>
      <c r="T69">
        <v>1</v>
      </c>
      <c r="U69">
        <v>989</v>
      </c>
      <c r="V69">
        <v>0.18</v>
      </c>
      <c r="W69" t="str">
        <f>VLOOKUP(Q69,stores_imp!$A$2:$K$100,3,FALSE)</f>
        <v>SOUTH</v>
      </c>
      <c r="X69" t="str">
        <f>VLOOKUP(Q69,stores_imp!$A$2:$K$100,2,TRUE)</f>
        <v>Mann-Austin</v>
      </c>
      <c r="Y69" t="str">
        <f>VLOOKUP(Q69,stores_imp!$A$2:$E$22,4,FALSE)</f>
        <v>North Nancyview</v>
      </c>
      <c r="Z69" t="str">
        <f>VLOOKUP(Q69,stores_imp!$A$2:$K$22,5,FALSE)</f>
        <v>Outlet</v>
      </c>
      <c r="AA69" t="str">
        <f>_xlfn.IFS(sale[[#All],[Age]]&lt;19,"Teens",sale[[#All],[Age]]&lt;30,"Adults",sale[[#All],[Age]]&lt;70,"Elders")</f>
        <v>Elders</v>
      </c>
      <c r="AB69" t="str">
        <f>VLOOKUP(C69,customer_imp!$A$2:$H$505,8,FALSE)</f>
        <v>Gold</v>
      </c>
    </row>
    <row r="70" spans="1:28" x14ac:dyDescent="0.25">
      <c r="A70" t="s">
        <v>4774</v>
      </c>
      <c r="B70" s="2">
        <v>45270</v>
      </c>
      <c r="C70" t="s">
        <v>4361</v>
      </c>
      <c r="D70" t="str">
        <f>VLOOKUP(C70,customer_imp!$A$2:$H$502,2,FALSE)</f>
        <v>Jacqueline Anthony</v>
      </c>
      <c r="E70">
        <f>VLOOKUP(C70,customer_imp!$A$2:$H$502,3,FALSE)</f>
        <v>28</v>
      </c>
      <c r="F70" t="str">
        <f>VLOOKUP(C70,customer_imp!$A$2:$H$502,4,FALSE)</f>
        <v>Male</v>
      </c>
      <c r="G70" t="str">
        <f>VLOOKUP(C70,customer_imp!$A$2:$H$502,5,FALSE)</f>
        <v>Vincentside</v>
      </c>
      <c r="H70" t="str">
        <f>VLOOKUP(C70,customer_imp!$A$2:$H$502,6,FALSE)</f>
        <v>Ohio</v>
      </c>
      <c r="I70" t="str">
        <f>VLOOKUP(C70,customer_imp!$A$2:$H$502,7,FALSE)</f>
        <v>USA</v>
      </c>
      <c r="J70" t="s">
        <v>4625</v>
      </c>
      <c r="K70" t="str">
        <f>VLOOKUP($J70,prod_imp!$A$2:$I$102,2,FALSE)</f>
        <v>Professional Jump Rope</v>
      </c>
      <c r="L70" t="str">
        <f>VLOOKUP(J70,prod_imp!$A$2:$I$102,3,FALSE)</f>
        <v>Sports</v>
      </c>
      <c r="M70" t="str">
        <f>VLOOKUP(J70,prod_imp!$A$2:$I$102,4,FALSE)</f>
        <v>Fitness</v>
      </c>
      <c r="N70" t="str">
        <f>VLOOKUP(J70,prod_imp!$A$2:$I$102,5,FALSE)</f>
        <v>Davis Plc</v>
      </c>
      <c r="O70">
        <f>VLOOKUP(J70,prod_imp!$A$2:$I$102,6,FALSE)</f>
        <v>478</v>
      </c>
      <c r="P70">
        <f>VLOOKUP(J70,prod_imp!$A$2:$I$102,7,FALSE)</f>
        <v>300</v>
      </c>
      <c r="Q70" t="s">
        <v>4690</v>
      </c>
      <c r="R70" t="s">
        <v>1959</v>
      </c>
      <c r="S70" s="5">
        <v>204.93440000000001</v>
      </c>
      <c r="T70">
        <v>4</v>
      </c>
      <c r="U70">
        <v>62</v>
      </c>
      <c r="V70">
        <v>0.2</v>
      </c>
      <c r="W70" t="str">
        <f>VLOOKUP(Q70,stores_imp!$A$2:$K$100,3,FALSE)</f>
        <v>EAST</v>
      </c>
      <c r="X70" t="str">
        <f>VLOOKUP(Q70,stores_imp!$A$2:$K$100,2,TRUE)</f>
        <v>Martinez, Adkins And Johnson</v>
      </c>
      <c r="Y70" t="str">
        <f>VLOOKUP(Q70,stores_imp!$A$2:$E$22,4,FALSE)</f>
        <v>East Davidville</v>
      </c>
      <c r="Z70" t="str">
        <f>VLOOKUP(Q70,stores_imp!$A$2:$K$22,5,FALSE)</f>
        <v>Online</v>
      </c>
      <c r="AA70" t="str">
        <f>_xlfn.IFS(sale[[#All],[Age]]&lt;19,"Teens",sale[[#All],[Age]]&lt;30,"Adults",sale[[#All],[Age]]&lt;70,"Elders")</f>
        <v>Adults</v>
      </c>
      <c r="AB70" t="str">
        <f>VLOOKUP(C70,customer_imp!$A$2:$H$505,8,FALSE)</f>
        <v>Bronze</v>
      </c>
    </row>
    <row r="71" spans="1:28" x14ac:dyDescent="0.25">
      <c r="A71" t="s">
        <v>4775</v>
      </c>
      <c r="B71" s="2">
        <v>45897</v>
      </c>
      <c r="C71" t="s">
        <v>4415</v>
      </c>
      <c r="D71" t="str">
        <f>VLOOKUP(C71,customer_imp!$A$2:$H$502,2,FALSE)</f>
        <v>Rebecca Baker</v>
      </c>
      <c r="E71">
        <f>VLOOKUP(C71,customer_imp!$A$2:$H$502,3,FALSE)</f>
        <v>35</v>
      </c>
      <c r="F71" t="str">
        <f>VLOOKUP(C71,customer_imp!$A$2:$H$502,4,FALSE)</f>
        <v>Male</v>
      </c>
      <c r="G71" t="str">
        <f>VLOOKUP(C71,customer_imp!$A$2:$H$502,5,FALSE)</f>
        <v>New Katherine</v>
      </c>
      <c r="H71" t="str">
        <f>VLOOKUP(C71,customer_imp!$A$2:$H$502,6,FALSE)</f>
        <v>Kansas</v>
      </c>
      <c r="I71" t="str">
        <f>VLOOKUP(C71,customer_imp!$A$2:$H$502,7,FALSE)</f>
        <v>USA</v>
      </c>
      <c r="J71" t="s">
        <v>4521</v>
      </c>
      <c r="K71" t="str">
        <f>VLOOKUP($J71,prod_imp!$A$2:$I$102,2,FALSE)</f>
        <v>Usb-C Fast Charger</v>
      </c>
      <c r="L71" t="str">
        <f>VLOOKUP(J71,prod_imp!$A$2:$I$102,3,FALSE)</f>
        <v>Electronics</v>
      </c>
      <c r="M71" t="str">
        <f>VLOOKUP(J71,prod_imp!$A$2:$I$102,4,FALSE)</f>
        <v>Accessories</v>
      </c>
      <c r="N71" t="str">
        <f>VLOOKUP(J71,prod_imp!$A$2:$I$102,5,FALSE)</f>
        <v>Dawson-Perkins</v>
      </c>
      <c r="O71">
        <f>VLOOKUP(J71,prod_imp!$A$2:$I$102,6,FALSE)</f>
        <v>242</v>
      </c>
      <c r="P71">
        <f>VLOOKUP(J71,prod_imp!$A$2:$I$102,7,FALSE)</f>
        <v>453</v>
      </c>
      <c r="Q71" t="s">
        <v>4700</v>
      </c>
      <c r="R71" t="s">
        <v>1959</v>
      </c>
      <c r="S71" s="5">
        <v>1706.1695999999999</v>
      </c>
      <c r="T71">
        <v>4</v>
      </c>
      <c r="U71">
        <v>561</v>
      </c>
      <c r="V71">
        <v>0.18</v>
      </c>
      <c r="W71" t="str">
        <f>VLOOKUP(Q71,stores_imp!$A$2:$K$100,3,FALSE)</f>
        <v>WEST</v>
      </c>
      <c r="X71" t="str">
        <f>VLOOKUP(Q71,stores_imp!$A$2:$K$100,2,TRUE)</f>
        <v>Frederick-Wright</v>
      </c>
      <c r="Y71" t="str">
        <f>VLOOKUP(Q71,stores_imp!$A$2:$E$22,4,FALSE)</f>
        <v>New Jimmymouth</v>
      </c>
      <c r="Z71" t="str">
        <f>VLOOKUP(Q71,stores_imp!$A$2:$K$22,5,FALSE)</f>
        <v>Flagship</v>
      </c>
      <c r="AA71" t="str">
        <f>_xlfn.IFS(sale[[#All],[Age]]&lt;19,"Teens",sale[[#All],[Age]]&lt;30,"Adults",sale[[#All],[Age]]&lt;70,"Elders")</f>
        <v>Elders</v>
      </c>
      <c r="AB71" t="str">
        <f>VLOOKUP(C71,customer_imp!$A$2:$H$505,8,FALSE)</f>
        <v>Silver</v>
      </c>
    </row>
    <row r="72" spans="1:28" x14ac:dyDescent="0.25">
      <c r="A72" t="s">
        <v>4776</v>
      </c>
      <c r="B72" s="2">
        <v>45849</v>
      </c>
      <c r="C72" t="s">
        <v>4032</v>
      </c>
      <c r="D72" t="str">
        <f>VLOOKUP(C72,customer_imp!$A$2:$H$502,2,FALSE)</f>
        <v>Cheryl Copeland</v>
      </c>
      <c r="E72">
        <f>VLOOKUP(C72,customer_imp!$A$2:$H$502,3,FALSE)</f>
        <v>51</v>
      </c>
      <c r="F72" t="str">
        <f>VLOOKUP(C72,customer_imp!$A$2:$H$502,4,FALSE)</f>
        <v>Male</v>
      </c>
      <c r="G72" t="str">
        <f>VLOOKUP(C72,customer_imp!$A$2:$H$502,5,FALSE)</f>
        <v>Snowmouth</v>
      </c>
      <c r="H72" t="str">
        <f>VLOOKUP(C72,customer_imp!$A$2:$H$502,6,FALSE)</f>
        <v>Maryland</v>
      </c>
      <c r="I72" t="str">
        <f>VLOOKUP(C72,customer_imp!$A$2:$H$502,7,FALSE)</f>
        <v>USA</v>
      </c>
      <c r="J72" t="s">
        <v>4603</v>
      </c>
      <c r="K72" t="str">
        <f>VLOOKUP($J72,prod_imp!$A$2:$I$102,2,FALSE)</f>
        <v>Luxury Perfume Spray</v>
      </c>
      <c r="L72" t="str">
        <f>VLOOKUP(J72,prod_imp!$A$2:$I$102,3,FALSE)</f>
        <v>Beauty</v>
      </c>
      <c r="M72" t="str">
        <f>VLOOKUP(J72,prod_imp!$A$2:$I$102,4,FALSE)</f>
        <v>Fragrance</v>
      </c>
      <c r="N72" t="str">
        <f>VLOOKUP(J72,prod_imp!$A$2:$I$102,5,FALSE)</f>
        <v>Gibson, Green And Lopez</v>
      </c>
      <c r="O72">
        <f>VLOOKUP(J72,prod_imp!$A$2:$I$102,6,FALSE)</f>
        <v>483</v>
      </c>
      <c r="P72">
        <f>VLOOKUP(J72,prod_imp!$A$2:$I$102,7,FALSE)</f>
        <v>444</v>
      </c>
      <c r="Q72" t="s">
        <v>4682</v>
      </c>
      <c r="R72" t="s">
        <v>4709</v>
      </c>
      <c r="S72" s="5">
        <v>1108.315113043479</v>
      </c>
      <c r="T72">
        <v>3</v>
      </c>
      <c r="U72">
        <v>92</v>
      </c>
      <c r="V72">
        <v>0.24</v>
      </c>
      <c r="W72" t="str">
        <f>VLOOKUP(Q72,stores_imp!$A$2:$K$100,3,FALSE)</f>
        <v>NORTH</v>
      </c>
      <c r="X72" t="str">
        <f>VLOOKUP(Q72,stores_imp!$A$2:$K$100,2,TRUE)</f>
        <v>Mann-Austin</v>
      </c>
      <c r="Y72" t="str">
        <f>VLOOKUP(Q72,stores_imp!$A$2:$E$22,4,FALSE)</f>
        <v>New Michaelchester</v>
      </c>
      <c r="Z72" t="str">
        <f>VLOOKUP(Q72,stores_imp!$A$2:$K$22,5,FALSE)</f>
        <v>Outlet</v>
      </c>
      <c r="AA72" t="str">
        <f>_xlfn.IFS(sale[[#All],[Age]]&lt;19,"Teens",sale[[#All],[Age]]&lt;30,"Adults",sale[[#All],[Age]]&lt;70,"Elders")</f>
        <v>Elders</v>
      </c>
      <c r="AB72" t="str">
        <f>VLOOKUP(C72,customer_imp!$A$2:$H$505,8,FALSE)</f>
        <v>Platinum</v>
      </c>
    </row>
    <row r="73" spans="1:28" x14ac:dyDescent="0.25">
      <c r="A73" t="s">
        <v>4777</v>
      </c>
      <c r="B73" s="2">
        <v>45889</v>
      </c>
      <c r="C73" t="s">
        <v>4146</v>
      </c>
      <c r="D73" t="str">
        <f>VLOOKUP(C73,customer_imp!$A$2:$H$502,2,FALSE)</f>
        <v>Daniel Contreras</v>
      </c>
      <c r="E73">
        <f>VLOOKUP(C73,customer_imp!$A$2:$H$502,3,FALSE)</f>
        <v>36</v>
      </c>
      <c r="F73" t="str">
        <f>VLOOKUP(C73,customer_imp!$A$2:$H$502,4,FALSE)</f>
        <v>Female</v>
      </c>
      <c r="G73" t="str">
        <f>VLOOKUP(C73,customer_imp!$A$2:$H$502,5,FALSE)</f>
        <v>Robertview</v>
      </c>
      <c r="H73" t="str">
        <f>VLOOKUP(C73,customer_imp!$A$2:$H$502,6,FALSE)</f>
        <v>Florida</v>
      </c>
      <c r="I73" t="str">
        <f>VLOOKUP(C73,customer_imp!$A$2:$H$502,7,FALSE)</f>
        <v>USA</v>
      </c>
      <c r="J73" t="s">
        <v>4625</v>
      </c>
      <c r="K73" t="str">
        <f>VLOOKUP($J73,prod_imp!$A$2:$I$102,2,FALSE)</f>
        <v>Professional Jump Rope</v>
      </c>
      <c r="L73" t="str">
        <f>VLOOKUP(J73,prod_imp!$A$2:$I$102,3,FALSE)</f>
        <v>Sports</v>
      </c>
      <c r="M73" t="str">
        <f>VLOOKUP(J73,prod_imp!$A$2:$I$102,4,FALSE)</f>
        <v>Fitness</v>
      </c>
      <c r="N73" t="str">
        <f>VLOOKUP(J73,prod_imp!$A$2:$I$102,5,FALSE)</f>
        <v>Davis Plc</v>
      </c>
      <c r="O73">
        <f>VLOOKUP(J73,prod_imp!$A$2:$I$102,6,FALSE)</f>
        <v>478</v>
      </c>
      <c r="P73">
        <f>VLOOKUP(J73,prod_imp!$A$2:$I$102,7,FALSE)</f>
        <v>300</v>
      </c>
      <c r="Q73" t="s">
        <v>4675</v>
      </c>
      <c r="R73" t="s">
        <v>1959</v>
      </c>
      <c r="S73" s="5">
        <v>1243.038</v>
      </c>
      <c r="T73">
        <v>2</v>
      </c>
      <c r="U73">
        <v>668</v>
      </c>
      <c r="V73">
        <v>0.28000000000000003</v>
      </c>
      <c r="W73" t="str">
        <f>VLOOKUP(Q73,stores_imp!$A$2:$K$100,3,FALSE)</f>
        <v>NORTH</v>
      </c>
      <c r="X73" t="str">
        <f>VLOOKUP(Q73,stores_imp!$A$2:$K$100,2,TRUE)</f>
        <v>Martinez, Adkins And Johnson</v>
      </c>
      <c r="Y73" t="str">
        <f>VLOOKUP(Q73,stores_imp!$A$2:$E$22,4,FALSE)</f>
        <v>Danielmouth</v>
      </c>
      <c r="Z73" t="str">
        <f>VLOOKUP(Q73,stores_imp!$A$2:$K$22,5,FALSE)</f>
        <v>Flagship</v>
      </c>
      <c r="AA73" t="str">
        <f>_xlfn.IFS(sale[[#All],[Age]]&lt;19,"Teens",sale[[#All],[Age]]&lt;30,"Adults",sale[[#All],[Age]]&lt;70,"Elders")</f>
        <v>Elders</v>
      </c>
      <c r="AB73" t="str">
        <f>VLOOKUP(C73,customer_imp!$A$2:$H$505,8,FALSE)</f>
        <v>Platinum</v>
      </c>
    </row>
    <row r="74" spans="1:28" x14ac:dyDescent="0.25">
      <c r="A74" t="s">
        <v>4778</v>
      </c>
      <c r="B74" s="2">
        <v>45533</v>
      </c>
      <c r="C74" t="s">
        <v>4399</v>
      </c>
      <c r="D74" t="str">
        <f>VLOOKUP(C74,customer_imp!$A$2:$H$502,2,FALSE)</f>
        <v>Sarah Smith</v>
      </c>
      <c r="E74">
        <f>VLOOKUP(C74,customer_imp!$A$2:$H$502,3,FALSE)</f>
        <v>55</v>
      </c>
      <c r="F74" t="str">
        <f>VLOOKUP(C74,customer_imp!$A$2:$H$502,4,FALSE)</f>
        <v>Male</v>
      </c>
      <c r="G74" t="str">
        <f>VLOOKUP(C74,customer_imp!$A$2:$H$502,5,FALSE)</f>
        <v>Kathleenport</v>
      </c>
      <c r="H74" t="str">
        <f>VLOOKUP(C74,customer_imp!$A$2:$H$502,6,FALSE)</f>
        <v>Wyoming</v>
      </c>
      <c r="I74" t="str">
        <f>VLOOKUP(C74,customer_imp!$A$2:$H$502,7,FALSE)</f>
        <v>USA</v>
      </c>
      <c r="J74" t="s">
        <v>4562</v>
      </c>
      <c r="K74" t="str">
        <f>VLOOKUP($J74,prod_imp!$A$2:$I$102,2,FALSE)</f>
        <v>Sports Water Hydration Pack</v>
      </c>
      <c r="L74" t="str">
        <f>VLOOKUP(J74,prod_imp!$A$2:$I$102,3,FALSE)</f>
        <v>Sports</v>
      </c>
      <c r="M74" t="str">
        <f>VLOOKUP(J74,prod_imp!$A$2:$I$102,4,FALSE)</f>
        <v>Outdoor</v>
      </c>
      <c r="N74" t="str">
        <f>VLOOKUP(J74,prod_imp!$A$2:$I$102,5,FALSE)</f>
        <v>Sims-Smith</v>
      </c>
      <c r="O74">
        <f>VLOOKUP(J74,prod_imp!$A$2:$I$102,6,FALSE)</f>
        <v>136</v>
      </c>
      <c r="P74">
        <f>VLOOKUP(J74,prod_imp!$A$2:$I$102,7,FALSE)</f>
        <v>394</v>
      </c>
      <c r="Q74" t="s">
        <v>4682</v>
      </c>
      <c r="R74" t="s">
        <v>1959</v>
      </c>
      <c r="S74" s="5">
        <v>503.97620000000001</v>
      </c>
      <c r="T74">
        <v>1</v>
      </c>
      <c r="U74">
        <v>554</v>
      </c>
      <c r="V74">
        <v>7.0000000000000007E-2</v>
      </c>
      <c r="W74" t="str">
        <f>VLOOKUP(Q74,stores_imp!$A$2:$K$100,3,FALSE)</f>
        <v>NORTH</v>
      </c>
      <c r="X74" t="str">
        <f>VLOOKUP(Q74,stores_imp!$A$2:$K$100,2,TRUE)</f>
        <v>Mann-Austin</v>
      </c>
      <c r="Y74" t="str">
        <f>VLOOKUP(Q74,stores_imp!$A$2:$E$22,4,FALSE)</f>
        <v>New Michaelchester</v>
      </c>
      <c r="Z74" t="str">
        <f>VLOOKUP(Q74,stores_imp!$A$2:$K$22,5,FALSE)</f>
        <v>Outlet</v>
      </c>
      <c r="AA74" t="str">
        <f>_xlfn.IFS(sale[[#All],[Age]]&lt;19,"Teens",sale[[#All],[Age]]&lt;30,"Adults",sale[[#All],[Age]]&lt;70,"Elders")</f>
        <v>Elders</v>
      </c>
      <c r="AB74" t="str">
        <f>VLOOKUP(C74,customer_imp!$A$2:$H$505,8,FALSE)</f>
        <v>Gold</v>
      </c>
    </row>
    <row r="75" spans="1:28" x14ac:dyDescent="0.25">
      <c r="A75" t="s">
        <v>4779</v>
      </c>
      <c r="B75" s="2">
        <v>45626</v>
      </c>
      <c r="C75" t="s">
        <v>4009</v>
      </c>
      <c r="D75" t="str">
        <f>VLOOKUP(C75,customer_imp!$A$2:$H$502,2,FALSE)</f>
        <v>Christopher Carter</v>
      </c>
      <c r="E75">
        <f>VLOOKUP(C75,customer_imp!$A$2:$H$502,3,FALSE)</f>
        <v>27</v>
      </c>
      <c r="F75" t="str">
        <f>VLOOKUP(C75,customer_imp!$A$2:$H$502,4,FALSE)</f>
        <v>Female</v>
      </c>
      <c r="G75" t="str">
        <f>VLOOKUP(C75,customer_imp!$A$2:$H$502,5,FALSE)</f>
        <v>Brendastad</v>
      </c>
      <c r="H75" t="str">
        <f>VLOOKUP(C75,customer_imp!$A$2:$H$502,6,FALSE)</f>
        <v>South Dakota</v>
      </c>
      <c r="I75" t="str">
        <f>VLOOKUP(C75,customer_imp!$A$2:$H$502,7,FALSE)</f>
        <v>USA</v>
      </c>
      <c r="J75" t="s">
        <v>4574</v>
      </c>
      <c r="K75" t="str">
        <f>VLOOKUP($J75,prod_imp!$A$2:$I$102,2,FALSE)</f>
        <v>High-Grip Football</v>
      </c>
      <c r="L75" t="str">
        <f>VLOOKUP(J75,prod_imp!$A$2:$I$102,3,FALSE)</f>
        <v>Sports</v>
      </c>
      <c r="M75" t="str">
        <f>VLOOKUP(J75,prod_imp!$A$2:$I$102,4,FALSE)</f>
        <v>Team Sports</v>
      </c>
      <c r="N75" t="str">
        <f>VLOOKUP(J75,prod_imp!$A$2:$I$102,5,FALSE)</f>
        <v>Bridges, Banks And Cummings</v>
      </c>
      <c r="O75">
        <f>VLOOKUP(J75,prod_imp!$A$2:$I$102,6,FALSE)</f>
        <v>319</v>
      </c>
      <c r="P75">
        <f>VLOOKUP(J75,prod_imp!$A$2:$I$102,7,FALSE)</f>
        <v>114</v>
      </c>
      <c r="Q75" t="s">
        <v>4692</v>
      </c>
      <c r="R75" t="s">
        <v>1959</v>
      </c>
      <c r="S75" s="5">
        <v>968.18820000000005</v>
      </c>
      <c r="T75">
        <v>2</v>
      </c>
      <c r="U75">
        <v>556</v>
      </c>
      <c r="V75">
        <v>0.09</v>
      </c>
      <c r="W75" t="str">
        <f>VLOOKUP(Q75,stores_imp!$A$2:$K$100,3,FALSE)</f>
        <v>SOUTH</v>
      </c>
      <c r="X75" t="str">
        <f>VLOOKUP(Q75,stores_imp!$A$2:$K$100,2,TRUE)</f>
        <v>Aguirre-Keller</v>
      </c>
      <c r="Y75" t="str">
        <f>VLOOKUP(Q75,stores_imp!$A$2:$E$22,4,FALSE)</f>
        <v>Lake Michael</v>
      </c>
      <c r="Z75" t="str">
        <f>VLOOKUP(Q75,stores_imp!$A$2:$K$22,5,FALSE)</f>
        <v>Online</v>
      </c>
      <c r="AA75" t="str">
        <f>_xlfn.IFS(sale[[#All],[Age]]&lt;19,"Teens",sale[[#All],[Age]]&lt;30,"Adults",sale[[#All],[Age]]&lt;70,"Elders")</f>
        <v>Adults</v>
      </c>
      <c r="AB75" t="str">
        <f>VLOOKUP(C75,customer_imp!$A$2:$H$505,8,FALSE)</f>
        <v>UnKno</v>
      </c>
    </row>
    <row r="76" spans="1:28" x14ac:dyDescent="0.25">
      <c r="A76" t="s">
        <v>4780</v>
      </c>
      <c r="B76" s="2">
        <v>45942</v>
      </c>
      <c r="C76" t="s">
        <v>4256</v>
      </c>
      <c r="D76" t="str">
        <f>VLOOKUP(C76,customer_imp!$A$2:$H$502,2,FALSE)</f>
        <v>Samantha Robinson</v>
      </c>
      <c r="E76">
        <f>VLOOKUP(C76,customer_imp!$A$2:$H$502,3,FALSE)</f>
        <v>23</v>
      </c>
      <c r="F76" t="str">
        <f>VLOOKUP(C76,customer_imp!$A$2:$H$502,4,FALSE)</f>
        <v>Male</v>
      </c>
      <c r="G76" t="str">
        <f>VLOOKUP(C76,customer_imp!$A$2:$H$502,5,FALSE)</f>
        <v>North Roy</v>
      </c>
      <c r="H76" t="str">
        <f>VLOOKUP(C76,customer_imp!$A$2:$H$502,6,FALSE)</f>
        <v>Mississippi</v>
      </c>
      <c r="I76" t="str">
        <f>VLOOKUP(C76,customer_imp!$A$2:$H$502,7,FALSE)</f>
        <v>USA</v>
      </c>
      <c r="J76" t="s">
        <v>4533</v>
      </c>
      <c r="K76" t="str">
        <f>VLOOKUP($J76,prod_imp!$A$2:$I$102,2,FALSE)</f>
        <v>Outdoor Sports Water Bottle</v>
      </c>
      <c r="L76" t="str">
        <f>VLOOKUP(J76,prod_imp!$A$2:$I$102,3,FALSE)</f>
        <v>Sports</v>
      </c>
      <c r="M76" t="str">
        <f>VLOOKUP(J76,prod_imp!$A$2:$I$102,4,FALSE)</f>
        <v>Accessories</v>
      </c>
      <c r="N76" t="str">
        <f>VLOOKUP(J76,prod_imp!$A$2:$I$102,5,FALSE)</f>
        <v>Soto-Ellis</v>
      </c>
      <c r="O76">
        <f>VLOOKUP(J76,prod_imp!$A$2:$I$102,6,FALSE)</f>
        <v>132</v>
      </c>
      <c r="P76">
        <f>VLOOKUP(J76,prod_imp!$A$2:$I$102,7,FALSE)</f>
        <v>275</v>
      </c>
      <c r="Q76" t="s">
        <v>4685</v>
      </c>
      <c r="R76" t="s">
        <v>4709</v>
      </c>
      <c r="S76" s="5">
        <v>166.482</v>
      </c>
      <c r="T76">
        <v>1</v>
      </c>
      <c r="U76">
        <v>185</v>
      </c>
      <c r="V76">
        <v>0.13</v>
      </c>
      <c r="W76" t="str">
        <f>VLOOKUP(Q76,stores_imp!$A$2:$K$100,3,FALSE)</f>
        <v>WEST</v>
      </c>
      <c r="X76" t="str">
        <f>VLOOKUP(Q76,stores_imp!$A$2:$K$100,2,TRUE)</f>
        <v>Mann-Austin</v>
      </c>
      <c r="Y76" t="str">
        <f>VLOOKUP(Q76,stores_imp!$A$2:$E$22,4,FALSE)</f>
        <v>Thompsonborough</v>
      </c>
      <c r="Z76" t="str">
        <f>VLOOKUP(Q76,stores_imp!$A$2:$K$22,5,FALSE)</f>
        <v>Online</v>
      </c>
      <c r="AA76" t="str">
        <f>_xlfn.IFS(sale[[#All],[Age]]&lt;19,"Teens",sale[[#All],[Age]]&lt;30,"Adults",sale[[#All],[Age]]&lt;70,"Elders")</f>
        <v>Adults</v>
      </c>
      <c r="AB76" t="str">
        <f>VLOOKUP(C76,customer_imp!$A$2:$H$505,8,FALSE)</f>
        <v>Bronze</v>
      </c>
    </row>
    <row r="77" spans="1:28" x14ac:dyDescent="0.25">
      <c r="A77" t="s">
        <v>4781</v>
      </c>
      <c r="B77" s="2">
        <v>45500</v>
      </c>
      <c r="C77" t="s">
        <v>4007</v>
      </c>
      <c r="D77" t="str">
        <f>VLOOKUP(C77,customer_imp!$A$2:$H$502,2,FALSE)</f>
        <v>Rachel Myers</v>
      </c>
      <c r="E77">
        <f>VLOOKUP(C77,customer_imp!$A$2:$H$502,3,FALSE)</f>
        <v>52</v>
      </c>
      <c r="F77" t="str">
        <f>VLOOKUP(C77,customer_imp!$A$2:$H$502,4,FALSE)</f>
        <v>Male</v>
      </c>
      <c r="G77" t="str">
        <f>VLOOKUP(C77,customer_imp!$A$2:$H$502,5,FALSE)</f>
        <v>Robertberg</v>
      </c>
      <c r="H77" t="str">
        <f>VLOOKUP(C77,customer_imp!$A$2:$H$502,6,FALSE)</f>
        <v>North Dakota</v>
      </c>
      <c r="I77" t="str">
        <f>VLOOKUP(C77,customer_imp!$A$2:$H$502,7,FALSE)</f>
        <v>USA</v>
      </c>
      <c r="J77" t="s">
        <v>4667</v>
      </c>
      <c r="K77" t="str">
        <f>VLOOKUP($J77,prod_imp!$A$2:$I$102,2,FALSE)</f>
        <v>Cricket Bat</v>
      </c>
      <c r="L77" t="str">
        <f>VLOOKUP(J77,prod_imp!$A$2:$I$102,3,FALSE)</f>
        <v>Sports</v>
      </c>
      <c r="M77" t="str">
        <f>VLOOKUP(J77,prod_imp!$A$2:$I$102,4,FALSE)</f>
        <v>Team Sports</v>
      </c>
      <c r="N77" t="str">
        <f>VLOOKUP(J77,prod_imp!$A$2:$I$102,5,FALSE)</f>
        <v>Khan Llc</v>
      </c>
      <c r="O77">
        <f>VLOOKUP(J77,prod_imp!$A$2:$I$102,6,FALSE)</f>
        <v>246</v>
      </c>
      <c r="P77">
        <f>VLOOKUP(J77,prod_imp!$A$2:$I$102,7,FALSE)</f>
        <v>471</v>
      </c>
      <c r="Q77" t="s">
        <v>4693</v>
      </c>
      <c r="R77" t="s">
        <v>1959</v>
      </c>
      <c r="S77" s="5">
        <v>2156.5544</v>
      </c>
      <c r="T77">
        <v>4</v>
      </c>
      <c r="U77">
        <v>700</v>
      </c>
      <c r="V77">
        <v>0.1</v>
      </c>
      <c r="W77" t="str">
        <f>VLOOKUP(Q77,stores_imp!$A$2:$K$100,3,FALSE)</f>
        <v>NORTH</v>
      </c>
      <c r="X77" t="str">
        <f>VLOOKUP(Q77,stores_imp!$A$2:$K$100,2,TRUE)</f>
        <v>Thomas, Bridges And Harris</v>
      </c>
      <c r="Y77" t="str">
        <f>VLOOKUP(Q77,stores_imp!$A$2:$E$22,4,FALSE)</f>
        <v>Sabrinatown</v>
      </c>
      <c r="Z77" t="str">
        <f>VLOOKUP(Q77,stores_imp!$A$2:$K$22,5,FALSE)</f>
        <v>Online</v>
      </c>
      <c r="AA77" t="str">
        <f>_xlfn.IFS(sale[[#All],[Age]]&lt;19,"Teens",sale[[#All],[Age]]&lt;30,"Adults",sale[[#All],[Age]]&lt;70,"Elders")</f>
        <v>Elders</v>
      </c>
      <c r="AB77" t="str">
        <f>VLOOKUP(C77,customer_imp!$A$2:$H$505,8,FALSE)</f>
        <v>Silver</v>
      </c>
    </row>
    <row r="78" spans="1:28" x14ac:dyDescent="0.25">
      <c r="A78" t="s">
        <v>4782</v>
      </c>
      <c r="B78" s="2">
        <v>45285</v>
      </c>
      <c r="C78" t="s">
        <v>3989</v>
      </c>
      <c r="D78" t="str">
        <f>VLOOKUP(C78,customer_imp!$A$2:$H$502,2,FALSE)</f>
        <v>Michael Torres</v>
      </c>
      <c r="E78">
        <f>VLOOKUP(C78,customer_imp!$A$2:$H$502,3,FALSE)</f>
        <v>46</v>
      </c>
      <c r="F78" t="str">
        <f>VLOOKUP(C78,customer_imp!$A$2:$H$502,4,FALSE)</f>
        <v>Female</v>
      </c>
      <c r="G78" t="str">
        <f>VLOOKUP(C78,customer_imp!$A$2:$H$502,5,FALSE)</f>
        <v>Gonzalezfort</v>
      </c>
      <c r="H78" t="str">
        <f>VLOOKUP(C78,customer_imp!$A$2:$H$502,6,FALSE)</f>
        <v>New Jersey</v>
      </c>
      <c r="I78" t="str">
        <f>VLOOKUP(C78,customer_imp!$A$2:$H$502,7,FALSE)</f>
        <v>USA</v>
      </c>
      <c r="J78" t="s">
        <v>4632</v>
      </c>
      <c r="K78" t="str">
        <f>VLOOKUP($J78,prod_imp!$A$2:$I$102,2,FALSE)</f>
        <v>Wireless Mouse</v>
      </c>
      <c r="L78" t="str">
        <f>VLOOKUP(J78,prod_imp!$A$2:$I$102,3,FALSE)</f>
        <v>Electronics</v>
      </c>
      <c r="M78" t="str">
        <f>VLOOKUP(J78,prod_imp!$A$2:$I$102,4,FALSE)</f>
        <v>Computer</v>
      </c>
      <c r="N78" t="str">
        <f>VLOOKUP(J78,prod_imp!$A$2:$I$102,5,FALSE)</f>
        <v>Larson Ltd</v>
      </c>
      <c r="O78">
        <f>VLOOKUP(J78,prod_imp!$A$2:$I$102,6,FALSE)</f>
        <v>393</v>
      </c>
      <c r="P78">
        <f>VLOOKUP(J78,prod_imp!$A$2:$I$102,7,FALSE)</f>
        <v>320</v>
      </c>
      <c r="Q78" t="s">
        <v>4690</v>
      </c>
      <c r="R78" t="s">
        <v>1959</v>
      </c>
      <c r="S78" s="5">
        <v>1029.4649999999999</v>
      </c>
      <c r="T78">
        <v>2</v>
      </c>
      <c r="U78">
        <v>686</v>
      </c>
      <c r="V78">
        <v>0.23</v>
      </c>
      <c r="W78" t="str">
        <f>VLOOKUP(Q78,stores_imp!$A$2:$K$100,3,FALSE)</f>
        <v>EAST</v>
      </c>
      <c r="X78" t="str">
        <f>VLOOKUP(Q78,stores_imp!$A$2:$K$100,2,TRUE)</f>
        <v>Martinez, Adkins And Johnson</v>
      </c>
      <c r="Y78" t="str">
        <f>VLOOKUP(Q78,stores_imp!$A$2:$E$22,4,FALSE)</f>
        <v>East Davidville</v>
      </c>
      <c r="Z78" t="str">
        <f>VLOOKUP(Q78,stores_imp!$A$2:$K$22,5,FALSE)</f>
        <v>Online</v>
      </c>
      <c r="AA78" t="str">
        <f>_xlfn.IFS(sale[[#All],[Age]]&lt;19,"Teens",sale[[#All],[Age]]&lt;30,"Adults",sale[[#All],[Age]]&lt;70,"Elders")</f>
        <v>Elders</v>
      </c>
      <c r="AB78" t="str">
        <f>VLOOKUP(C78,customer_imp!$A$2:$H$505,8,FALSE)</f>
        <v>Platinum</v>
      </c>
    </row>
    <row r="79" spans="1:28" x14ac:dyDescent="0.25">
      <c r="A79" t="s">
        <v>4783</v>
      </c>
      <c r="B79" s="2">
        <v>45800</v>
      </c>
      <c r="C79" t="s">
        <v>3977</v>
      </c>
      <c r="D79" t="str">
        <f>VLOOKUP(C79,customer_imp!$A$2:$H$502,2,FALSE)</f>
        <v>Daniel Boyd</v>
      </c>
      <c r="E79">
        <f>VLOOKUP(C79,customer_imp!$A$2:$H$502,3,FALSE)</f>
        <v>29</v>
      </c>
      <c r="F79" t="str">
        <f>VLOOKUP(C79,customer_imp!$A$2:$H$502,4,FALSE)</f>
        <v>Female</v>
      </c>
      <c r="G79" t="str">
        <f>VLOOKUP(C79,customer_imp!$A$2:$H$502,5,FALSE)</f>
        <v>West Pamelafurt</v>
      </c>
      <c r="H79" t="str">
        <f>VLOOKUP(C79,customer_imp!$A$2:$H$502,6,FALSE)</f>
        <v>West Virginia</v>
      </c>
      <c r="I79" t="str">
        <f>VLOOKUP(C79,customer_imp!$A$2:$H$502,7,FALSE)</f>
        <v>USA</v>
      </c>
      <c r="J79" t="s">
        <v>4617</v>
      </c>
      <c r="K79" t="str">
        <f>VLOOKUP($J79,prod_imp!$A$2:$I$102,2,FALSE)</f>
        <v>Smart Led Light Strip</v>
      </c>
      <c r="L79" t="str">
        <f>VLOOKUP(J79,prod_imp!$A$2:$I$102,3,FALSE)</f>
        <v>Electronics</v>
      </c>
      <c r="M79" t="str">
        <f>VLOOKUP(J79,prod_imp!$A$2:$I$102,4,FALSE)</f>
        <v>Accessories</v>
      </c>
      <c r="N79" t="str">
        <f>VLOOKUP(J79,prod_imp!$A$2:$I$102,5,FALSE)</f>
        <v>Flores-Davis</v>
      </c>
      <c r="O79">
        <f>VLOOKUP(J79,prod_imp!$A$2:$I$102,6,FALSE)</f>
        <v>349</v>
      </c>
      <c r="P79">
        <f>VLOOKUP(J79,prod_imp!$A$2:$I$102,7,FALSE)</f>
        <v>476</v>
      </c>
      <c r="Q79" t="s">
        <v>4698</v>
      </c>
      <c r="R79" t="s">
        <v>4709</v>
      </c>
      <c r="S79" s="5">
        <v>502.10860000000002</v>
      </c>
      <c r="T79">
        <v>1</v>
      </c>
      <c r="U79">
        <v>688</v>
      </c>
      <c r="V79">
        <v>0.25</v>
      </c>
      <c r="W79" t="str">
        <f>VLOOKUP(Q79,stores_imp!$A$2:$K$100,3,FALSE)</f>
        <v>NORTH</v>
      </c>
      <c r="X79" t="str">
        <f>VLOOKUP(Q79,stores_imp!$A$2:$K$100,2,TRUE)</f>
        <v>Shelton Plc</v>
      </c>
      <c r="Y79" t="str">
        <f>VLOOKUP(Q79,stores_imp!$A$2:$E$22,4,FALSE)</f>
        <v>East Jenniferstad</v>
      </c>
      <c r="Z79" t="str">
        <f>VLOOKUP(Q79,stores_imp!$A$2:$K$22,5,FALSE)</f>
        <v>Flagship</v>
      </c>
      <c r="AA79" t="str">
        <f>_xlfn.IFS(sale[[#All],[Age]]&lt;19,"Teens",sale[[#All],[Age]]&lt;30,"Adults",sale[[#All],[Age]]&lt;70,"Elders")</f>
        <v>Adults</v>
      </c>
      <c r="AB79" t="str">
        <f>VLOOKUP(C79,customer_imp!$A$2:$H$505,8,FALSE)</f>
        <v>Bronze</v>
      </c>
    </row>
    <row r="80" spans="1:28" x14ac:dyDescent="0.25">
      <c r="A80" t="s">
        <v>4784</v>
      </c>
      <c r="B80" s="2">
        <v>45609</v>
      </c>
      <c r="C80" t="s">
        <v>4201</v>
      </c>
      <c r="D80" t="str">
        <f>VLOOKUP(C80,customer_imp!$A$2:$H$502,2,FALSE)</f>
        <v>Lisa Young</v>
      </c>
      <c r="E80">
        <f>VLOOKUP(C80,customer_imp!$A$2:$H$502,3,FALSE)</f>
        <v>38</v>
      </c>
      <c r="F80" t="str">
        <f>VLOOKUP(C80,customer_imp!$A$2:$H$502,4,FALSE)</f>
        <v>Male</v>
      </c>
      <c r="G80" t="str">
        <f>VLOOKUP(C80,customer_imp!$A$2:$H$502,5,FALSE)</f>
        <v>Maybury</v>
      </c>
      <c r="H80" t="str">
        <f>VLOOKUP(C80,customer_imp!$A$2:$H$502,6,FALSE)</f>
        <v>Georgia</v>
      </c>
      <c r="I80" t="str">
        <f>VLOOKUP(C80,customer_imp!$A$2:$H$502,7,FALSE)</f>
        <v>USA</v>
      </c>
      <c r="J80" t="s">
        <v>4641</v>
      </c>
      <c r="K80" t="str">
        <f>VLOOKUP($J80,prod_imp!$A$2:$I$102,2,FALSE)</f>
        <v>Hydrating Face Cleanser</v>
      </c>
      <c r="L80" t="str">
        <f>VLOOKUP(J80,prod_imp!$A$2:$I$102,3,FALSE)</f>
        <v>Beauty</v>
      </c>
      <c r="M80" t="str">
        <f>VLOOKUP(J80,prod_imp!$A$2:$I$102,4,FALSE)</f>
        <v>Skincare</v>
      </c>
      <c r="N80" t="str">
        <f>VLOOKUP(J80,prod_imp!$A$2:$I$102,5,FALSE)</f>
        <v>Butler Group</v>
      </c>
      <c r="O80">
        <f>VLOOKUP(J80,prod_imp!$A$2:$I$102,6,FALSE)</f>
        <v>317</v>
      </c>
      <c r="P80">
        <f>VLOOKUP(J80,prod_imp!$A$2:$I$102,7,FALSE)</f>
        <v>159</v>
      </c>
      <c r="Q80" t="s">
        <v>4685</v>
      </c>
      <c r="R80" t="s">
        <v>1959</v>
      </c>
      <c r="S80" s="5">
        <v>1512.924</v>
      </c>
      <c r="T80">
        <v>2</v>
      </c>
      <c r="U80">
        <v>901</v>
      </c>
      <c r="V80">
        <v>0.27</v>
      </c>
      <c r="W80" t="str">
        <f>VLOOKUP(Q80,stores_imp!$A$2:$K$100,3,FALSE)</f>
        <v>WEST</v>
      </c>
      <c r="X80" t="str">
        <f>VLOOKUP(Q80,stores_imp!$A$2:$K$100,2,TRUE)</f>
        <v>Mann-Austin</v>
      </c>
      <c r="Y80" t="str">
        <f>VLOOKUP(Q80,stores_imp!$A$2:$E$22,4,FALSE)</f>
        <v>Thompsonborough</v>
      </c>
      <c r="Z80" t="str">
        <f>VLOOKUP(Q80,stores_imp!$A$2:$K$22,5,FALSE)</f>
        <v>Online</v>
      </c>
      <c r="AA80" t="str">
        <f>_xlfn.IFS(sale[[#All],[Age]]&lt;19,"Teens",sale[[#All],[Age]]&lt;30,"Adults",sale[[#All],[Age]]&lt;70,"Elders")</f>
        <v>Elders</v>
      </c>
      <c r="AB80" t="str">
        <f>VLOOKUP(C80,customer_imp!$A$2:$H$505,8,FALSE)</f>
        <v>Platinum</v>
      </c>
    </row>
    <row r="81" spans="1:28" x14ac:dyDescent="0.25">
      <c r="A81" t="s">
        <v>4785</v>
      </c>
      <c r="B81" s="2">
        <v>45268</v>
      </c>
      <c r="C81" t="s">
        <v>4091</v>
      </c>
      <c r="D81" t="str">
        <f>VLOOKUP(C81,customer_imp!$A$2:$H$502,2,FALSE)</f>
        <v>Tyler Conrad</v>
      </c>
      <c r="E81">
        <f>VLOOKUP(C81,customer_imp!$A$2:$H$502,3,FALSE)</f>
        <v>53</v>
      </c>
      <c r="F81" t="str">
        <f>VLOOKUP(C81,customer_imp!$A$2:$H$502,4,FALSE)</f>
        <v>Female</v>
      </c>
      <c r="G81" t="str">
        <f>VLOOKUP(C81,customer_imp!$A$2:$H$502,5,FALSE)</f>
        <v>North Curtischester</v>
      </c>
      <c r="H81" t="str">
        <f>VLOOKUP(C81,customer_imp!$A$2:$H$502,6,FALSE)</f>
        <v>North Dakota</v>
      </c>
      <c r="I81" t="str">
        <f>VLOOKUP(C81,customer_imp!$A$2:$H$502,7,FALSE)</f>
        <v>USA</v>
      </c>
      <c r="J81" t="s">
        <v>4534</v>
      </c>
      <c r="K81" t="str">
        <f>VLOOKUP($J81,prod_imp!$A$2:$I$102,2,FALSE)</f>
        <v>Multi-Purpose Storage Box</v>
      </c>
      <c r="L81" t="str">
        <f>VLOOKUP(J81,prod_imp!$A$2:$I$102,3,FALSE)</f>
        <v>Home</v>
      </c>
      <c r="M81" t="str">
        <f>VLOOKUP(J81,prod_imp!$A$2:$I$102,4,FALSE)</f>
        <v>Storage</v>
      </c>
      <c r="N81" t="str">
        <f>VLOOKUP(J81,prod_imp!$A$2:$I$102,5,FALSE)</f>
        <v>Gardner-Montes</v>
      </c>
      <c r="O81">
        <f>VLOOKUP(J81,prod_imp!$A$2:$I$102,6,FALSE)</f>
        <v>123</v>
      </c>
      <c r="P81">
        <f>VLOOKUP(J81,prod_imp!$A$2:$I$102,7,FALSE)</f>
        <v>76</v>
      </c>
      <c r="Q81" t="s">
        <v>4678</v>
      </c>
      <c r="R81" t="s">
        <v>1959</v>
      </c>
      <c r="S81" s="5">
        <v>289.99450000000002</v>
      </c>
      <c r="T81">
        <v>1</v>
      </c>
      <c r="U81">
        <v>341</v>
      </c>
      <c r="V81">
        <v>0.16</v>
      </c>
      <c r="W81" t="str">
        <f>VLOOKUP(Q81,stores_imp!$A$2:$K$100,3,FALSE)</f>
        <v>SOUTH</v>
      </c>
      <c r="X81" t="str">
        <f>VLOOKUP(Q81,stores_imp!$A$2:$K$100,2,TRUE)</f>
        <v>Mann-Austin</v>
      </c>
      <c r="Y81" t="str">
        <f>VLOOKUP(Q81,stores_imp!$A$2:$E$22,4,FALSE)</f>
        <v>North Nancyview</v>
      </c>
      <c r="Z81" t="str">
        <f>VLOOKUP(Q81,stores_imp!$A$2:$K$22,5,FALSE)</f>
        <v>Outlet</v>
      </c>
      <c r="AA81" t="str">
        <f>_xlfn.IFS(sale[[#All],[Age]]&lt;19,"Teens",sale[[#All],[Age]]&lt;30,"Adults",sale[[#All],[Age]]&lt;70,"Elders")</f>
        <v>Elders</v>
      </c>
      <c r="AB81" t="str">
        <f>VLOOKUP(C81,customer_imp!$A$2:$H$505,8,FALSE)</f>
        <v>Platinum</v>
      </c>
    </row>
    <row r="82" spans="1:28" x14ac:dyDescent="0.25">
      <c r="A82" t="s">
        <v>4786</v>
      </c>
      <c r="B82" s="2">
        <v>45885</v>
      </c>
      <c r="C82" t="s">
        <v>4155</v>
      </c>
      <c r="D82" t="str">
        <f>VLOOKUP(C82,customer_imp!$A$2:$H$502,2,FALSE)</f>
        <v>John Bradford</v>
      </c>
      <c r="E82">
        <f>VLOOKUP(C82,customer_imp!$A$2:$H$502,3,FALSE)</f>
        <v>48</v>
      </c>
      <c r="F82" t="str">
        <f>VLOOKUP(C82,customer_imp!$A$2:$H$502,4,FALSE)</f>
        <v>Male</v>
      </c>
      <c r="G82" t="str">
        <f>VLOOKUP(C82,customer_imp!$A$2:$H$502,5,FALSE)</f>
        <v>Anabury</v>
      </c>
      <c r="H82" t="str">
        <f>VLOOKUP(C82,customer_imp!$A$2:$H$502,6,FALSE)</f>
        <v>Vermont</v>
      </c>
      <c r="I82" t="str">
        <f>VLOOKUP(C82,customer_imp!$A$2:$H$502,7,FALSE)</f>
        <v>USA</v>
      </c>
      <c r="J82" t="s">
        <v>4589</v>
      </c>
      <c r="K82" t="str">
        <f>VLOOKUP($J82,prod_imp!$A$2:$I$102,2,FALSE)</f>
        <v>Rugby Ball</v>
      </c>
      <c r="L82" t="str">
        <f>VLOOKUP(J82,prod_imp!$A$2:$I$102,3,FALSE)</f>
        <v>Sports</v>
      </c>
      <c r="M82" t="str">
        <f>VLOOKUP(J82,prod_imp!$A$2:$I$102,4,FALSE)</f>
        <v>Team Sports</v>
      </c>
      <c r="N82" t="str">
        <f>VLOOKUP(J82,prod_imp!$A$2:$I$102,5,FALSE)</f>
        <v>Harris Inc</v>
      </c>
      <c r="O82">
        <f>VLOOKUP(J82,prod_imp!$A$2:$I$102,6,FALSE)</f>
        <v>212</v>
      </c>
      <c r="P82">
        <f>VLOOKUP(J82,prod_imp!$A$2:$I$102,7,FALSE)</f>
        <v>82</v>
      </c>
      <c r="Q82" t="s">
        <v>4685</v>
      </c>
      <c r="R82" t="s">
        <v>4709</v>
      </c>
      <c r="S82" s="5">
        <v>415.73379999999997</v>
      </c>
      <c r="T82">
        <v>1</v>
      </c>
      <c r="U82">
        <v>442</v>
      </c>
      <c r="V82">
        <v>0.15</v>
      </c>
      <c r="W82" t="str">
        <f>VLOOKUP(Q82,stores_imp!$A$2:$K$100,3,FALSE)</f>
        <v>WEST</v>
      </c>
      <c r="X82" t="str">
        <f>VLOOKUP(Q82,stores_imp!$A$2:$K$100,2,TRUE)</f>
        <v>Mann-Austin</v>
      </c>
      <c r="Y82" t="str">
        <f>VLOOKUP(Q82,stores_imp!$A$2:$E$22,4,FALSE)</f>
        <v>Thompsonborough</v>
      </c>
      <c r="Z82" t="str">
        <f>VLOOKUP(Q82,stores_imp!$A$2:$K$22,5,FALSE)</f>
        <v>Online</v>
      </c>
      <c r="AA82" t="str">
        <f>_xlfn.IFS(sale[[#All],[Age]]&lt;19,"Teens",sale[[#All],[Age]]&lt;30,"Adults",sale[[#All],[Age]]&lt;70,"Elders")</f>
        <v>Elders</v>
      </c>
      <c r="AB82" t="str">
        <f>VLOOKUP(C82,customer_imp!$A$2:$H$505,8,FALSE)</f>
        <v>Silver</v>
      </c>
    </row>
    <row r="83" spans="1:28" x14ac:dyDescent="0.25">
      <c r="A83" t="s">
        <v>4787</v>
      </c>
      <c r="B83" s="2">
        <v>45616</v>
      </c>
      <c r="C83" t="s">
        <v>4234</v>
      </c>
      <c r="D83" t="str">
        <f>VLOOKUP(C83,customer_imp!$A$2:$H$502,2,FALSE)</f>
        <v>Dr. Ashley Yates Md</v>
      </c>
      <c r="E83">
        <f>VLOOKUP(C83,customer_imp!$A$2:$H$502,3,FALSE)</f>
        <v>32</v>
      </c>
      <c r="F83" t="str">
        <f>VLOOKUP(C83,customer_imp!$A$2:$H$502,4,FALSE)</f>
        <v>Male</v>
      </c>
      <c r="G83" t="str">
        <f>VLOOKUP(C83,customer_imp!$A$2:$H$502,5,FALSE)</f>
        <v>New Maria</v>
      </c>
      <c r="H83" t="str">
        <f>VLOOKUP(C83,customer_imp!$A$2:$H$502,6,FALSE)</f>
        <v>Wisconsin</v>
      </c>
      <c r="I83" t="str">
        <f>VLOOKUP(C83,customer_imp!$A$2:$H$502,7,FALSE)</f>
        <v>USA</v>
      </c>
      <c r="J83" t="s">
        <v>4624</v>
      </c>
      <c r="K83" t="str">
        <f>VLOOKUP($J83,prod_imp!$A$2:$I$102,2,FALSE)</f>
        <v>Hair Repair Oil Treatment</v>
      </c>
      <c r="L83" t="str">
        <f>VLOOKUP(J83,prod_imp!$A$2:$I$102,3,FALSE)</f>
        <v>Beauty</v>
      </c>
      <c r="M83" t="str">
        <f>VLOOKUP(J83,prod_imp!$A$2:$I$102,4,FALSE)</f>
        <v>Haircare</v>
      </c>
      <c r="N83" t="str">
        <f>VLOOKUP(J83,prod_imp!$A$2:$I$102,5,FALSE)</f>
        <v>Hopkins Ltd</v>
      </c>
      <c r="O83">
        <f>VLOOKUP(J83,prod_imp!$A$2:$I$102,6,FALSE)</f>
        <v>214</v>
      </c>
      <c r="P83">
        <f>VLOOKUP(J83,prod_imp!$A$2:$I$102,7,FALSE)</f>
        <v>383</v>
      </c>
      <c r="Q83" t="s">
        <v>4688</v>
      </c>
      <c r="R83" t="s">
        <v>4706</v>
      </c>
      <c r="S83" s="5">
        <v>272.79750000000001</v>
      </c>
      <c r="T83">
        <v>1</v>
      </c>
      <c r="U83">
        <v>364</v>
      </c>
      <c r="V83">
        <v>0.06</v>
      </c>
      <c r="W83" t="str">
        <f>VLOOKUP(Q83,stores_imp!$A$2:$K$100,3,FALSE)</f>
        <v>SOUTH</v>
      </c>
      <c r="X83" t="str">
        <f>VLOOKUP(Q83,stores_imp!$A$2:$K$100,2,TRUE)</f>
        <v>Mann-Austin</v>
      </c>
      <c r="Y83" t="str">
        <f>VLOOKUP(Q83,stores_imp!$A$2:$E$22,4,FALSE)</f>
        <v>East Johnstad</v>
      </c>
      <c r="Z83" t="str">
        <f>VLOOKUP(Q83,stores_imp!$A$2:$K$22,5,FALSE)</f>
        <v>Flagship</v>
      </c>
      <c r="AA83" t="str">
        <f>_xlfn.IFS(sale[[#All],[Age]]&lt;19,"Teens",sale[[#All],[Age]]&lt;30,"Adults",sale[[#All],[Age]]&lt;70,"Elders")</f>
        <v>Elders</v>
      </c>
      <c r="AB83" t="str">
        <f>VLOOKUP(C83,customer_imp!$A$2:$H$505,8,FALSE)</f>
        <v>Bronze</v>
      </c>
    </row>
    <row r="84" spans="1:28" x14ac:dyDescent="0.25">
      <c r="A84" t="s">
        <v>4788</v>
      </c>
      <c r="B84" s="2">
        <v>45518</v>
      </c>
      <c r="C84" t="s">
        <v>4367</v>
      </c>
      <c r="D84" t="str">
        <f>VLOOKUP(C84,customer_imp!$A$2:$H$502,2,FALSE)</f>
        <v>Frank Stewart</v>
      </c>
      <c r="E84">
        <f>VLOOKUP(C84,customer_imp!$A$2:$H$502,3,FALSE)</f>
        <v>44</v>
      </c>
      <c r="F84" t="str">
        <f>VLOOKUP(C84,customer_imp!$A$2:$H$502,4,FALSE)</f>
        <v>Female</v>
      </c>
      <c r="G84" t="str">
        <f>VLOOKUP(C84,customer_imp!$A$2:$H$502,5,FALSE)</f>
        <v>Fischerborough</v>
      </c>
      <c r="H84" t="str">
        <f>VLOOKUP(C84,customer_imp!$A$2:$H$502,6,FALSE)</f>
        <v>Delaware</v>
      </c>
      <c r="I84" t="str">
        <f>VLOOKUP(C84,customer_imp!$A$2:$H$502,7,FALSE)</f>
        <v>USA</v>
      </c>
      <c r="J84" t="s">
        <v>4655</v>
      </c>
      <c r="K84" t="str">
        <f>VLOOKUP($J84,prod_imp!$A$2:$I$102,2,FALSE)</f>
        <v>Women'S High Heels</v>
      </c>
      <c r="L84" t="str">
        <f>VLOOKUP(J84,prod_imp!$A$2:$I$102,3,FALSE)</f>
        <v>Clothing</v>
      </c>
      <c r="M84" t="str">
        <f>VLOOKUP(J84,prod_imp!$A$2:$I$102,4,FALSE)</f>
        <v>Footwear</v>
      </c>
      <c r="N84" t="str">
        <f>VLOOKUP(J84,prod_imp!$A$2:$I$102,5,FALSE)</f>
        <v>Smith-Charles</v>
      </c>
      <c r="O84">
        <f>VLOOKUP(J84,prod_imp!$A$2:$I$102,6,FALSE)</f>
        <v>438</v>
      </c>
      <c r="P84">
        <f>VLOOKUP(J84,prod_imp!$A$2:$I$102,7,FALSE)</f>
        <v>496</v>
      </c>
      <c r="Q84" t="s">
        <v>4701</v>
      </c>
      <c r="R84" t="s">
        <v>4706</v>
      </c>
      <c r="S84" s="5">
        <v>1010.2344000000001</v>
      </c>
      <c r="T84">
        <v>2</v>
      </c>
      <c r="U84">
        <v>601</v>
      </c>
      <c r="V84">
        <v>0.25</v>
      </c>
      <c r="W84" t="str">
        <f>VLOOKUP(Q84,stores_imp!$A$2:$K$100,3,FALSE)</f>
        <v>NORTH</v>
      </c>
      <c r="X84" t="str">
        <f>VLOOKUP(Q84,stores_imp!$A$2:$K$100,2,TRUE)</f>
        <v>Holloway Ltd</v>
      </c>
      <c r="Y84" t="str">
        <f>VLOOKUP(Q84,stores_imp!$A$2:$E$22,4,FALSE)</f>
        <v>Bensonhaven</v>
      </c>
      <c r="Z84" t="str">
        <f>VLOOKUP(Q84,stores_imp!$A$2:$K$22,5,FALSE)</f>
        <v>Flagship</v>
      </c>
      <c r="AA84" t="str">
        <f>_xlfn.IFS(sale[[#All],[Age]]&lt;19,"Teens",sale[[#All],[Age]]&lt;30,"Adults",sale[[#All],[Age]]&lt;70,"Elders")</f>
        <v>Elders</v>
      </c>
      <c r="AB84" t="str">
        <f>VLOOKUP(C84,customer_imp!$A$2:$H$505,8,FALSE)</f>
        <v>Bronze</v>
      </c>
    </row>
    <row r="85" spans="1:28" x14ac:dyDescent="0.25">
      <c r="A85" t="s">
        <v>4789</v>
      </c>
      <c r="B85" s="2">
        <v>45427</v>
      </c>
      <c r="C85" t="s">
        <v>4393</v>
      </c>
      <c r="D85" t="str">
        <f>VLOOKUP(C85,customer_imp!$A$2:$H$502,2,FALSE)</f>
        <v>Justin Ingram</v>
      </c>
      <c r="E85">
        <f>VLOOKUP(C85,customer_imp!$A$2:$H$502,3,FALSE)</f>
        <v>34</v>
      </c>
      <c r="F85" t="str">
        <f>VLOOKUP(C85,customer_imp!$A$2:$H$502,4,FALSE)</f>
        <v>Male</v>
      </c>
      <c r="G85" t="str">
        <f>VLOOKUP(C85,customer_imp!$A$2:$H$502,5,FALSE)</f>
        <v>Lake Lisaland</v>
      </c>
      <c r="H85" t="str">
        <f>VLOOKUP(C85,customer_imp!$A$2:$H$502,6,FALSE)</f>
        <v>Louisiana</v>
      </c>
      <c r="I85" t="str">
        <f>VLOOKUP(C85,customer_imp!$A$2:$H$502,7,FALSE)</f>
        <v>USA</v>
      </c>
      <c r="J85" t="s">
        <v>4528</v>
      </c>
      <c r="K85" t="str">
        <f>VLOOKUP($J85,prod_imp!$A$2:$I$102,2,FALSE)</f>
        <v>Soccer Training Cone Set</v>
      </c>
      <c r="L85" t="str">
        <f>VLOOKUP(J85,prod_imp!$A$2:$I$102,3,FALSE)</f>
        <v>Sports</v>
      </c>
      <c r="M85" t="str">
        <f>VLOOKUP(J85,prod_imp!$A$2:$I$102,4,FALSE)</f>
        <v>Accessories</v>
      </c>
      <c r="N85" t="str">
        <f>VLOOKUP(J85,prod_imp!$A$2:$I$102,5,FALSE)</f>
        <v>Ford, Murphy And Wilson</v>
      </c>
      <c r="O85">
        <f>VLOOKUP(J85,prod_imp!$A$2:$I$102,6,FALSE)</f>
        <v>145</v>
      </c>
      <c r="P85">
        <f>VLOOKUP(J85,prod_imp!$A$2:$I$102,7,FALSE)</f>
        <v>367</v>
      </c>
      <c r="Q85" t="s">
        <v>4702</v>
      </c>
      <c r="R85" t="s">
        <v>4706</v>
      </c>
      <c r="S85" s="5">
        <v>133.4332</v>
      </c>
      <c r="T85">
        <v>4</v>
      </c>
      <c r="U85">
        <v>34</v>
      </c>
      <c r="V85">
        <v>0.16</v>
      </c>
      <c r="W85" t="str">
        <f>VLOOKUP(Q85,stores_imp!$A$2:$K$100,3,FALSE)</f>
        <v>EAST</v>
      </c>
      <c r="X85" t="str">
        <f>VLOOKUP(Q85,stores_imp!$A$2:$K$100,2,TRUE)</f>
        <v>Guerrero-Schmitt</v>
      </c>
      <c r="Y85" t="str">
        <f>VLOOKUP(Q85,stores_imp!$A$2:$E$22,4,FALSE)</f>
        <v>East Stevechester</v>
      </c>
      <c r="Z85" t="str">
        <f>VLOOKUP(Q85,stores_imp!$A$2:$K$22,5,FALSE)</f>
        <v>Flagship</v>
      </c>
      <c r="AA85" t="str">
        <f>_xlfn.IFS(sale[[#All],[Age]]&lt;19,"Teens",sale[[#All],[Age]]&lt;30,"Adults",sale[[#All],[Age]]&lt;70,"Elders")</f>
        <v>Elders</v>
      </c>
      <c r="AB85" t="str">
        <f>VLOOKUP(C85,customer_imp!$A$2:$H$505,8,FALSE)</f>
        <v>Bronze</v>
      </c>
    </row>
    <row r="86" spans="1:28" x14ac:dyDescent="0.25">
      <c r="A86" t="s">
        <v>4790</v>
      </c>
      <c r="B86" s="2">
        <v>45268</v>
      </c>
      <c r="C86" t="s">
        <v>4415</v>
      </c>
      <c r="D86" t="str">
        <f>VLOOKUP(C86,customer_imp!$A$2:$H$502,2,FALSE)</f>
        <v>Rebecca Baker</v>
      </c>
      <c r="E86">
        <f>VLOOKUP(C86,customer_imp!$A$2:$H$502,3,FALSE)</f>
        <v>35</v>
      </c>
      <c r="F86" t="str">
        <f>VLOOKUP(C86,customer_imp!$A$2:$H$502,4,FALSE)</f>
        <v>Male</v>
      </c>
      <c r="G86" t="str">
        <f>VLOOKUP(C86,customer_imp!$A$2:$H$502,5,FALSE)</f>
        <v>New Katherine</v>
      </c>
      <c r="H86" t="str">
        <f>VLOOKUP(C86,customer_imp!$A$2:$H$502,6,FALSE)</f>
        <v>Kansas</v>
      </c>
      <c r="I86" t="str">
        <f>VLOOKUP(C86,customer_imp!$A$2:$H$502,7,FALSE)</f>
        <v>USA</v>
      </c>
      <c r="J86" t="s">
        <v>4576</v>
      </c>
      <c r="K86" t="str">
        <f>VLOOKUP($J86,prod_imp!$A$2:$I$102,2,FALSE)</f>
        <v>Men'S Winter Jacket</v>
      </c>
      <c r="L86" t="str">
        <f>VLOOKUP(J86,prod_imp!$A$2:$I$102,3,FALSE)</f>
        <v>Clothing</v>
      </c>
      <c r="M86" t="str">
        <f>VLOOKUP(J86,prod_imp!$A$2:$I$102,4,FALSE)</f>
        <v>Outerwear</v>
      </c>
      <c r="N86" t="str">
        <f>VLOOKUP(J86,prod_imp!$A$2:$I$102,5,FALSE)</f>
        <v>Kelly, Smith And Perez</v>
      </c>
      <c r="O86">
        <f>VLOOKUP(J86,prod_imp!$A$2:$I$102,6,FALSE)</f>
        <v>167</v>
      </c>
      <c r="P86">
        <f>VLOOKUP(J86,prod_imp!$A$2:$I$102,7,FALSE)</f>
        <v>296</v>
      </c>
      <c r="Q86" t="s">
        <v>4701</v>
      </c>
      <c r="R86" t="s">
        <v>4709</v>
      </c>
      <c r="S86" s="5">
        <v>1108.315113043479</v>
      </c>
      <c r="T86">
        <v>1</v>
      </c>
      <c r="U86">
        <v>774</v>
      </c>
      <c r="V86">
        <v>0.03</v>
      </c>
      <c r="W86" t="str">
        <f>VLOOKUP(Q86,stores_imp!$A$2:$K$100,3,FALSE)</f>
        <v>NORTH</v>
      </c>
      <c r="X86" t="str">
        <f>VLOOKUP(Q86,stores_imp!$A$2:$K$100,2,TRUE)</f>
        <v>Holloway Ltd</v>
      </c>
      <c r="Y86" t="str">
        <f>VLOOKUP(Q86,stores_imp!$A$2:$E$22,4,FALSE)</f>
        <v>Bensonhaven</v>
      </c>
      <c r="Z86" t="str">
        <f>VLOOKUP(Q86,stores_imp!$A$2:$K$22,5,FALSE)</f>
        <v>Flagship</v>
      </c>
      <c r="AA86" t="str">
        <f>_xlfn.IFS(sale[[#All],[Age]]&lt;19,"Teens",sale[[#All],[Age]]&lt;30,"Adults",sale[[#All],[Age]]&lt;70,"Elders")</f>
        <v>Elders</v>
      </c>
      <c r="AB86" t="str">
        <f>VLOOKUP(C86,customer_imp!$A$2:$H$505,8,FALSE)</f>
        <v>Silver</v>
      </c>
    </row>
    <row r="87" spans="1:28" x14ac:dyDescent="0.25">
      <c r="A87" t="s">
        <v>4791</v>
      </c>
      <c r="B87" s="2">
        <v>45282</v>
      </c>
      <c r="C87" t="s">
        <v>4028</v>
      </c>
      <c r="D87" t="str">
        <f>VLOOKUP(C87,customer_imp!$A$2:$H$502,2,FALSE)</f>
        <v>Katherine Dorsey</v>
      </c>
      <c r="E87">
        <f>VLOOKUP(C87,customer_imp!$A$2:$H$502,3,FALSE)</f>
        <v>24</v>
      </c>
      <c r="F87" t="str">
        <f>VLOOKUP(C87,customer_imp!$A$2:$H$502,4,FALSE)</f>
        <v>Male</v>
      </c>
      <c r="G87" t="str">
        <f>VLOOKUP(C87,customer_imp!$A$2:$H$502,5,FALSE)</f>
        <v>Christopherland</v>
      </c>
      <c r="H87" t="str">
        <f>VLOOKUP(C87,customer_imp!$A$2:$H$502,6,FALSE)</f>
        <v>Oklahoma</v>
      </c>
      <c r="I87" t="str">
        <f>VLOOKUP(C87,customer_imp!$A$2:$H$502,7,FALSE)</f>
        <v>USA</v>
      </c>
      <c r="J87" t="s">
        <v>4650</v>
      </c>
      <c r="K87" t="str">
        <f>VLOOKUP($J87,prod_imp!$A$2:$I$102,2,FALSE)</f>
        <v>Sports Wrist Sweatbands</v>
      </c>
      <c r="L87" t="str">
        <f>VLOOKUP(J87,prod_imp!$A$2:$I$102,3,FALSE)</f>
        <v>Sports</v>
      </c>
      <c r="M87" t="str">
        <f>VLOOKUP(J87,prod_imp!$A$2:$I$102,4,FALSE)</f>
        <v>Accessories</v>
      </c>
      <c r="N87" t="str">
        <f>VLOOKUP(J87,prod_imp!$A$2:$I$102,5,FALSE)</f>
        <v>Olsen-Daniels</v>
      </c>
      <c r="O87">
        <f>VLOOKUP(J87,prod_imp!$A$2:$I$102,6,FALSE)</f>
        <v>131</v>
      </c>
      <c r="P87">
        <f>VLOOKUP(J87,prod_imp!$A$2:$I$102,7,FALSE)</f>
        <v>232</v>
      </c>
      <c r="Q87" t="s">
        <v>4684</v>
      </c>
      <c r="R87" t="s">
        <v>4709</v>
      </c>
      <c r="S87" s="5">
        <v>386.38400000000001</v>
      </c>
      <c r="T87">
        <v>4</v>
      </c>
      <c r="U87">
        <v>127</v>
      </c>
      <c r="V87">
        <v>0.05</v>
      </c>
      <c r="W87" t="str">
        <f>VLOOKUP(Q87,stores_imp!$A$2:$K$100,3,FALSE)</f>
        <v>SOUTH</v>
      </c>
      <c r="X87" t="str">
        <f>VLOOKUP(Q87,stores_imp!$A$2:$K$100,2,TRUE)</f>
        <v>Mann-Austin</v>
      </c>
      <c r="Y87" t="str">
        <f>VLOOKUP(Q87,stores_imp!$A$2:$E$22,4,FALSE)</f>
        <v>Williamsfurt</v>
      </c>
      <c r="Z87" t="str">
        <f>VLOOKUP(Q87,stores_imp!$A$2:$K$22,5,FALSE)</f>
        <v>Online</v>
      </c>
      <c r="AA87" t="str">
        <f>_xlfn.IFS(sale[[#All],[Age]]&lt;19,"Teens",sale[[#All],[Age]]&lt;30,"Adults",sale[[#All],[Age]]&lt;70,"Elders")</f>
        <v>Adults</v>
      </c>
      <c r="AB87" t="str">
        <f>VLOOKUP(C87,customer_imp!$A$2:$H$505,8,FALSE)</f>
        <v>Platinum</v>
      </c>
    </row>
    <row r="88" spans="1:28" x14ac:dyDescent="0.25">
      <c r="A88" t="s">
        <v>4792</v>
      </c>
      <c r="B88" s="2">
        <v>45545</v>
      </c>
      <c r="C88" t="s">
        <v>4287</v>
      </c>
      <c r="D88" t="str">
        <f>VLOOKUP(C88,customer_imp!$A$2:$H$502,2,FALSE)</f>
        <v>John Sloan</v>
      </c>
      <c r="E88">
        <f>VLOOKUP(C88,customer_imp!$A$2:$H$502,3,FALSE)</f>
        <v>23</v>
      </c>
      <c r="F88" t="str">
        <f>VLOOKUP(C88,customer_imp!$A$2:$H$502,4,FALSE)</f>
        <v>Female</v>
      </c>
      <c r="G88" t="str">
        <f>VLOOKUP(C88,customer_imp!$A$2:$H$502,5,FALSE)</f>
        <v>East Johntown</v>
      </c>
      <c r="H88" t="str">
        <f>VLOOKUP(C88,customer_imp!$A$2:$H$502,6,FALSE)</f>
        <v>Delaware</v>
      </c>
      <c r="I88" t="str">
        <f>VLOOKUP(C88,customer_imp!$A$2:$H$502,7,FALSE)</f>
        <v>USA</v>
      </c>
      <c r="J88" t="s">
        <v>4533</v>
      </c>
      <c r="K88" t="str">
        <f>VLOOKUP($J88,prod_imp!$A$2:$I$102,2,FALSE)</f>
        <v>Outdoor Sports Water Bottle</v>
      </c>
      <c r="L88" t="str">
        <f>VLOOKUP(J88,prod_imp!$A$2:$I$102,3,FALSE)</f>
        <v>Sports</v>
      </c>
      <c r="M88" t="str">
        <f>VLOOKUP(J88,prod_imp!$A$2:$I$102,4,FALSE)</f>
        <v>Accessories</v>
      </c>
      <c r="N88" t="str">
        <f>VLOOKUP(J88,prod_imp!$A$2:$I$102,5,FALSE)</f>
        <v>Soto-Ellis</v>
      </c>
      <c r="O88">
        <f>VLOOKUP(J88,prod_imp!$A$2:$I$102,6,FALSE)</f>
        <v>132</v>
      </c>
      <c r="P88">
        <f>VLOOKUP(J88,prod_imp!$A$2:$I$102,7,FALSE)</f>
        <v>275</v>
      </c>
      <c r="Q88" t="s">
        <v>4680</v>
      </c>
      <c r="R88" t="s">
        <v>4706</v>
      </c>
      <c r="S88" s="5">
        <v>1943.0927999999999</v>
      </c>
      <c r="T88">
        <v>3</v>
      </c>
      <c r="U88">
        <v>900</v>
      </c>
      <c r="V88">
        <v>0.24</v>
      </c>
      <c r="W88" t="str">
        <f>VLOOKUP(Q88,stores_imp!$A$2:$K$100,3,FALSE)</f>
        <v>NORTH</v>
      </c>
      <c r="X88" t="str">
        <f>VLOOKUP(Q88,stores_imp!$A$2:$K$100,2,TRUE)</f>
        <v>Mann-Austin</v>
      </c>
      <c r="Y88" t="str">
        <f>VLOOKUP(Q88,stores_imp!$A$2:$E$22,4,FALSE)</f>
        <v>Hoodberg</v>
      </c>
      <c r="Z88" t="str">
        <f>VLOOKUP(Q88,stores_imp!$A$2:$K$22,5,FALSE)</f>
        <v>Outlet</v>
      </c>
      <c r="AA88" t="str">
        <f>_xlfn.IFS(sale[[#All],[Age]]&lt;19,"Teens",sale[[#All],[Age]]&lt;30,"Adults",sale[[#All],[Age]]&lt;70,"Elders")</f>
        <v>Adults</v>
      </c>
      <c r="AB88" t="str">
        <f>VLOOKUP(C88,customer_imp!$A$2:$H$505,8,FALSE)</f>
        <v>Platinum</v>
      </c>
    </row>
    <row r="89" spans="1:28" x14ac:dyDescent="0.25">
      <c r="A89" t="s">
        <v>4793</v>
      </c>
      <c r="B89" s="2">
        <v>45755</v>
      </c>
      <c r="C89" t="s">
        <v>4313</v>
      </c>
      <c r="D89" t="str">
        <f>VLOOKUP(C89,customer_imp!$A$2:$H$502,2,FALSE)</f>
        <v>Reginald Willis</v>
      </c>
      <c r="E89">
        <f>VLOOKUP(C89,customer_imp!$A$2:$H$502,3,FALSE)</f>
        <v>62</v>
      </c>
      <c r="F89" t="str">
        <f>VLOOKUP(C89,customer_imp!$A$2:$H$502,4,FALSE)</f>
        <v>Female</v>
      </c>
      <c r="G89" t="str">
        <f>VLOOKUP(C89,customer_imp!$A$2:$H$502,5,FALSE)</f>
        <v>Kellybury</v>
      </c>
      <c r="H89" t="str">
        <f>VLOOKUP(C89,customer_imp!$A$2:$H$502,6,FALSE)</f>
        <v>New York</v>
      </c>
      <c r="I89" t="str">
        <f>VLOOKUP(C89,customer_imp!$A$2:$H$502,7,FALSE)</f>
        <v>USA</v>
      </c>
      <c r="J89" t="s">
        <v>4496</v>
      </c>
      <c r="K89" t="str">
        <f>VLOOKUP($J89,prod_imp!$A$2:$I$102,2,FALSE)</f>
        <v>Men'S Graphic T-Shirt</v>
      </c>
      <c r="L89" t="str">
        <f>VLOOKUP(J89,prod_imp!$A$2:$I$102,3,FALSE)</f>
        <v>Clothing</v>
      </c>
      <c r="M89" t="str">
        <f>VLOOKUP(J89,prod_imp!$A$2:$I$102,4,FALSE)</f>
        <v>Tops</v>
      </c>
      <c r="N89" t="str">
        <f>VLOOKUP(J89,prod_imp!$A$2:$I$102,5,FALSE)</f>
        <v>Terry-Moore</v>
      </c>
      <c r="O89">
        <f>VLOOKUP(J89,prod_imp!$A$2:$I$102,6,FALSE)</f>
        <v>343</v>
      </c>
      <c r="P89">
        <f>VLOOKUP(J89,prod_imp!$A$2:$I$102,7,FALSE)</f>
        <v>181</v>
      </c>
      <c r="Q89" t="s">
        <v>4690</v>
      </c>
      <c r="R89" t="s">
        <v>1959</v>
      </c>
      <c r="S89" s="5">
        <v>2777.4432000000002</v>
      </c>
      <c r="T89">
        <v>3</v>
      </c>
      <c r="U89">
        <v>964</v>
      </c>
      <c r="V89">
        <v>0.28000000000000003</v>
      </c>
      <c r="W89" t="str">
        <f>VLOOKUP(Q89,stores_imp!$A$2:$K$100,3,FALSE)</f>
        <v>EAST</v>
      </c>
      <c r="X89" t="str">
        <f>VLOOKUP(Q89,stores_imp!$A$2:$K$100,2,TRUE)</f>
        <v>Martinez, Adkins And Johnson</v>
      </c>
      <c r="Y89" t="str">
        <f>VLOOKUP(Q89,stores_imp!$A$2:$E$22,4,FALSE)</f>
        <v>East Davidville</v>
      </c>
      <c r="Z89" t="str">
        <f>VLOOKUP(Q89,stores_imp!$A$2:$K$22,5,FALSE)</f>
        <v>Online</v>
      </c>
      <c r="AA89" t="str">
        <f>_xlfn.IFS(sale[[#All],[Age]]&lt;19,"Teens",sale[[#All],[Age]]&lt;30,"Adults",sale[[#All],[Age]]&lt;70,"Elders")</f>
        <v>Elders</v>
      </c>
      <c r="AB89" t="str">
        <f>VLOOKUP(C89,customer_imp!$A$2:$H$505,8,FALSE)</f>
        <v>Bronze</v>
      </c>
    </row>
    <row r="90" spans="1:28" x14ac:dyDescent="0.25">
      <c r="A90" t="s">
        <v>4794</v>
      </c>
      <c r="B90" s="2">
        <v>45588</v>
      </c>
      <c r="C90" t="s">
        <v>4162</v>
      </c>
      <c r="D90" t="str">
        <f>VLOOKUP(C90,customer_imp!$A$2:$H$502,2,FALSE)</f>
        <v>Mario Jacobs</v>
      </c>
      <c r="E90">
        <f>VLOOKUP(C90,customer_imp!$A$2:$H$502,3,FALSE)</f>
        <v>18</v>
      </c>
      <c r="F90" t="str">
        <f>VLOOKUP(C90,customer_imp!$A$2:$H$502,4,FALSE)</f>
        <v>Male</v>
      </c>
      <c r="G90" t="str">
        <f>VLOOKUP(C90,customer_imp!$A$2:$H$502,5,FALSE)</f>
        <v>Port James</v>
      </c>
      <c r="H90" t="str">
        <f>VLOOKUP(C90,customer_imp!$A$2:$H$502,6,FALSE)</f>
        <v>New York</v>
      </c>
      <c r="I90" t="str">
        <f>VLOOKUP(C90,customer_imp!$A$2:$H$502,7,FALSE)</f>
        <v>USA</v>
      </c>
      <c r="J90" t="s">
        <v>4562</v>
      </c>
      <c r="K90" t="str">
        <f>VLOOKUP($J90,prod_imp!$A$2:$I$102,2,FALSE)</f>
        <v>Sports Water Hydration Pack</v>
      </c>
      <c r="L90" t="str">
        <f>VLOOKUP(J90,prod_imp!$A$2:$I$102,3,FALSE)</f>
        <v>Sports</v>
      </c>
      <c r="M90" t="str">
        <f>VLOOKUP(J90,prod_imp!$A$2:$I$102,4,FALSE)</f>
        <v>Outdoor</v>
      </c>
      <c r="N90" t="str">
        <f>VLOOKUP(J90,prod_imp!$A$2:$I$102,5,FALSE)</f>
        <v>Sims-Smith</v>
      </c>
      <c r="O90">
        <f>VLOOKUP(J90,prod_imp!$A$2:$I$102,6,FALSE)</f>
        <v>136</v>
      </c>
      <c r="P90">
        <f>VLOOKUP(J90,prod_imp!$A$2:$I$102,7,FALSE)</f>
        <v>394</v>
      </c>
      <c r="Q90" t="s">
        <v>4673</v>
      </c>
      <c r="R90" t="s">
        <v>4706</v>
      </c>
      <c r="S90" s="5">
        <v>374.66759999999999</v>
      </c>
      <c r="T90">
        <v>2</v>
      </c>
      <c r="U90">
        <v>218</v>
      </c>
      <c r="V90">
        <v>0.04</v>
      </c>
      <c r="W90" t="str">
        <f>VLOOKUP(Q90,stores_imp!$A$2:$K$100,3,FALSE)</f>
        <v>EAST</v>
      </c>
      <c r="X90" t="str">
        <f>VLOOKUP(Q90,stores_imp!$A$2:$K$100,2,TRUE)</f>
        <v>Rivera-Warner</v>
      </c>
      <c r="Y90" t="str">
        <f>VLOOKUP(Q90,stores_imp!$A$2:$E$22,4,FALSE)</f>
        <v>Washingtonfurt</v>
      </c>
      <c r="Z90" t="str">
        <f>VLOOKUP(Q90,stores_imp!$A$2:$K$22,5,FALSE)</f>
        <v>Flagship</v>
      </c>
      <c r="AA90" t="str">
        <f>_xlfn.IFS(sale[[#All],[Age]]&lt;19,"Teens",sale[[#All],[Age]]&lt;30,"Adults",sale[[#All],[Age]]&lt;70,"Elders")</f>
        <v>Teens</v>
      </c>
      <c r="AB90" t="str">
        <f>VLOOKUP(C90,customer_imp!$A$2:$H$505,8,FALSE)</f>
        <v>Platinum</v>
      </c>
    </row>
    <row r="91" spans="1:28" x14ac:dyDescent="0.25">
      <c r="A91" t="s">
        <v>4795</v>
      </c>
      <c r="B91" s="2">
        <v>45848</v>
      </c>
      <c r="C91" t="s">
        <v>4121</v>
      </c>
      <c r="D91" t="str">
        <f>VLOOKUP(C91,customer_imp!$A$2:$H$502,2,FALSE)</f>
        <v>Carlos Skinner</v>
      </c>
      <c r="E91">
        <f>VLOOKUP(C91,customer_imp!$A$2:$H$502,3,FALSE)</f>
        <v>46</v>
      </c>
      <c r="F91" t="str">
        <f>VLOOKUP(C91,customer_imp!$A$2:$H$502,4,FALSE)</f>
        <v>Male</v>
      </c>
      <c r="G91" t="str">
        <f>VLOOKUP(C91,customer_imp!$A$2:$H$502,5,FALSE)</f>
        <v>Dwaynemouth</v>
      </c>
      <c r="H91" t="str">
        <f>VLOOKUP(C91,customer_imp!$A$2:$H$502,6,FALSE)</f>
        <v>Alabama</v>
      </c>
      <c r="I91" t="str">
        <f>VLOOKUP(C91,customer_imp!$A$2:$H$502,7,FALSE)</f>
        <v>USA</v>
      </c>
      <c r="J91" t="s">
        <v>4528</v>
      </c>
      <c r="K91" t="str">
        <f>VLOOKUP($J91,prod_imp!$A$2:$I$102,2,FALSE)</f>
        <v>Soccer Training Cone Set</v>
      </c>
      <c r="L91" t="str">
        <f>VLOOKUP(J91,prod_imp!$A$2:$I$102,3,FALSE)</f>
        <v>Sports</v>
      </c>
      <c r="M91" t="str">
        <f>VLOOKUP(J91,prod_imp!$A$2:$I$102,4,FALSE)</f>
        <v>Accessories</v>
      </c>
      <c r="N91" t="str">
        <f>VLOOKUP(J91,prod_imp!$A$2:$I$102,5,FALSE)</f>
        <v>Ford, Murphy And Wilson</v>
      </c>
      <c r="O91">
        <f>VLOOKUP(J91,prod_imp!$A$2:$I$102,6,FALSE)</f>
        <v>145</v>
      </c>
      <c r="P91">
        <f>VLOOKUP(J91,prod_imp!$A$2:$I$102,7,FALSE)</f>
        <v>367</v>
      </c>
      <c r="Q91" t="s">
        <v>4675</v>
      </c>
      <c r="R91" t="s">
        <v>4709</v>
      </c>
      <c r="S91" s="5">
        <v>705.78959999999995</v>
      </c>
      <c r="T91">
        <v>4</v>
      </c>
      <c r="U91">
        <v>188</v>
      </c>
      <c r="V91">
        <v>0.14000000000000001</v>
      </c>
      <c r="W91" t="str">
        <f>VLOOKUP(Q91,stores_imp!$A$2:$K$100,3,FALSE)</f>
        <v>NORTH</v>
      </c>
      <c r="X91" t="str">
        <f>VLOOKUP(Q91,stores_imp!$A$2:$K$100,2,TRUE)</f>
        <v>Martinez, Adkins And Johnson</v>
      </c>
      <c r="Y91" t="str">
        <f>VLOOKUP(Q91,stores_imp!$A$2:$E$22,4,FALSE)</f>
        <v>Danielmouth</v>
      </c>
      <c r="Z91" t="str">
        <f>VLOOKUP(Q91,stores_imp!$A$2:$K$22,5,FALSE)</f>
        <v>Flagship</v>
      </c>
      <c r="AA91" t="str">
        <f>_xlfn.IFS(sale[[#All],[Age]]&lt;19,"Teens",sale[[#All],[Age]]&lt;30,"Adults",sale[[#All],[Age]]&lt;70,"Elders")</f>
        <v>Elders</v>
      </c>
      <c r="AB91" t="str">
        <f>VLOOKUP(C91,customer_imp!$A$2:$H$505,8,FALSE)</f>
        <v>Bronze</v>
      </c>
    </row>
    <row r="92" spans="1:28" x14ac:dyDescent="0.25">
      <c r="A92" t="s">
        <v>4796</v>
      </c>
      <c r="B92" s="2">
        <v>45577</v>
      </c>
      <c r="C92" t="s">
        <v>3980</v>
      </c>
      <c r="D92" t="str">
        <f>VLOOKUP(C92,customer_imp!$A$2:$H$502,2,FALSE)</f>
        <v>Dominic Page</v>
      </c>
      <c r="E92">
        <f>VLOOKUP(C92,customer_imp!$A$2:$H$502,3,FALSE)</f>
        <v>53</v>
      </c>
      <c r="F92" t="str">
        <f>VLOOKUP(C92,customer_imp!$A$2:$H$502,4,FALSE)</f>
        <v>Male</v>
      </c>
      <c r="G92" t="str">
        <f>VLOOKUP(C92,customer_imp!$A$2:$H$502,5,FALSE)</f>
        <v>Port Michaelburgh</v>
      </c>
      <c r="H92" t="str">
        <f>VLOOKUP(C92,customer_imp!$A$2:$H$502,6,FALSE)</f>
        <v>Pennsylvania</v>
      </c>
      <c r="I92" t="str">
        <f>VLOOKUP(C92,customer_imp!$A$2:$H$502,7,FALSE)</f>
        <v>USA</v>
      </c>
      <c r="J92" t="s">
        <v>4553</v>
      </c>
      <c r="K92" t="str">
        <f>VLOOKUP($J92,prod_imp!$A$2:$I$102,2,FALSE)</f>
        <v>Modern Wall Clock</v>
      </c>
      <c r="L92" t="str">
        <f>VLOOKUP(J92,prod_imp!$A$2:$I$102,3,FALSE)</f>
        <v>Home</v>
      </c>
      <c r="M92" t="str">
        <f>VLOOKUP(J92,prod_imp!$A$2:$I$102,4,FALSE)</f>
        <v>Decor</v>
      </c>
      <c r="N92" t="str">
        <f>VLOOKUP(J92,prod_imp!$A$2:$I$102,5,FALSE)</f>
        <v>Weiss-Watson</v>
      </c>
      <c r="O92">
        <f>VLOOKUP(J92,prod_imp!$A$2:$I$102,6,FALSE)</f>
        <v>180</v>
      </c>
      <c r="P92">
        <f>VLOOKUP(J92,prod_imp!$A$2:$I$102,7,FALSE)</f>
        <v>305</v>
      </c>
      <c r="Q92" t="s">
        <v>4702</v>
      </c>
      <c r="R92" t="s">
        <v>4709</v>
      </c>
      <c r="S92" s="5">
        <v>616.21119999999996</v>
      </c>
      <c r="T92">
        <v>2</v>
      </c>
      <c r="U92">
        <v>350</v>
      </c>
      <c r="V92">
        <v>0.06</v>
      </c>
      <c r="W92" t="str">
        <f>VLOOKUP(Q92,stores_imp!$A$2:$K$100,3,FALSE)</f>
        <v>EAST</v>
      </c>
      <c r="X92" t="str">
        <f>VLOOKUP(Q92,stores_imp!$A$2:$K$100,2,TRUE)</f>
        <v>Guerrero-Schmitt</v>
      </c>
      <c r="Y92" t="str">
        <f>VLOOKUP(Q92,stores_imp!$A$2:$E$22,4,FALSE)</f>
        <v>East Stevechester</v>
      </c>
      <c r="Z92" t="str">
        <f>VLOOKUP(Q92,stores_imp!$A$2:$K$22,5,FALSE)</f>
        <v>Flagship</v>
      </c>
      <c r="AA92" t="str">
        <f>_xlfn.IFS(sale[[#All],[Age]]&lt;19,"Teens",sale[[#All],[Age]]&lt;30,"Adults",sale[[#All],[Age]]&lt;70,"Elders")</f>
        <v>Elders</v>
      </c>
      <c r="AB92" t="str">
        <f>VLOOKUP(C92,customer_imp!$A$2:$H$505,8,FALSE)</f>
        <v>Bronze</v>
      </c>
    </row>
    <row r="93" spans="1:28" x14ac:dyDescent="0.25">
      <c r="A93" t="s">
        <v>4797</v>
      </c>
      <c r="B93" s="2">
        <v>45312</v>
      </c>
      <c r="C93" t="s">
        <v>4396</v>
      </c>
      <c r="D93" t="str">
        <f>VLOOKUP(C93,customer_imp!$A$2:$H$502,2,FALSE)</f>
        <v>David Lozano</v>
      </c>
      <c r="E93">
        <f>VLOOKUP(C93,customer_imp!$A$2:$H$502,3,FALSE)</f>
        <v>23</v>
      </c>
      <c r="F93" t="str">
        <f>VLOOKUP(C93,customer_imp!$A$2:$H$502,4,FALSE)</f>
        <v>Female</v>
      </c>
      <c r="G93" t="str">
        <f>VLOOKUP(C93,customer_imp!$A$2:$H$502,5,FALSE)</f>
        <v>North Michaelfurt</v>
      </c>
      <c r="H93" t="str">
        <f>VLOOKUP(C93,customer_imp!$A$2:$H$502,6,FALSE)</f>
        <v>Wisconsin</v>
      </c>
      <c r="I93" t="str">
        <f>VLOOKUP(C93,customer_imp!$A$2:$H$502,7,FALSE)</f>
        <v>USA</v>
      </c>
      <c r="J93" t="s">
        <v>4527</v>
      </c>
      <c r="K93" t="str">
        <f>VLOOKUP($J93,prod_imp!$A$2:$I$102,2,FALSE)</f>
        <v>Beard Grooming Kit</v>
      </c>
      <c r="L93" t="str">
        <f>VLOOKUP(J93,prod_imp!$A$2:$I$102,3,FALSE)</f>
        <v>Beauty</v>
      </c>
      <c r="M93" t="str">
        <f>VLOOKUP(J93,prod_imp!$A$2:$I$102,4,FALSE)</f>
        <v>Grooming</v>
      </c>
      <c r="N93" t="str">
        <f>VLOOKUP(J93,prod_imp!$A$2:$I$102,5,FALSE)</f>
        <v>Erickson-Green</v>
      </c>
      <c r="O93">
        <f>VLOOKUP(J93,prod_imp!$A$2:$I$102,6,FALSE)</f>
        <v>337</v>
      </c>
      <c r="P93">
        <f>VLOOKUP(J93,prod_imp!$A$2:$I$102,7,FALSE)</f>
        <v>256</v>
      </c>
      <c r="Q93" t="s">
        <v>4675</v>
      </c>
      <c r="R93" t="s">
        <v>4706</v>
      </c>
      <c r="S93" s="5">
        <v>339.27080000000001</v>
      </c>
      <c r="T93">
        <v>4</v>
      </c>
      <c r="U93">
        <v>102</v>
      </c>
      <c r="V93">
        <v>0.12</v>
      </c>
      <c r="W93" t="str">
        <f>VLOOKUP(Q93,stores_imp!$A$2:$K$100,3,FALSE)</f>
        <v>NORTH</v>
      </c>
      <c r="X93" t="str">
        <f>VLOOKUP(Q93,stores_imp!$A$2:$K$100,2,TRUE)</f>
        <v>Martinez, Adkins And Johnson</v>
      </c>
      <c r="Y93" t="str">
        <f>VLOOKUP(Q93,stores_imp!$A$2:$E$22,4,FALSE)</f>
        <v>Danielmouth</v>
      </c>
      <c r="Z93" t="str">
        <f>VLOOKUP(Q93,stores_imp!$A$2:$K$22,5,FALSE)</f>
        <v>Flagship</v>
      </c>
      <c r="AA93" t="str">
        <f>_xlfn.IFS(sale[[#All],[Age]]&lt;19,"Teens",sale[[#All],[Age]]&lt;30,"Adults",sale[[#All],[Age]]&lt;70,"Elders")</f>
        <v>Adults</v>
      </c>
      <c r="AB93" t="str">
        <f>VLOOKUP(C93,customer_imp!$A$2:$H$505,8,FALSE)</f>
        <v>Gold</v>
      </c>
    </row>
    <row r="94" spans="1:28" x14ac:dyDescent="0.25">
      <c r="A94" t="s">
        <v>4798</v>
      </c>
      <c r="B94" s="2">
        <v>45350</v>
      </c>
      <c r="C94" t="s">
        <v>3977</v>
      </c>
      <c r="D94" t="str">
        <f>VLOOKUP(C94,customer_imp!$A$2:$H$502,2,FALSE)</f>
        <v>Daniel Boyd</v>
      </c>
      <c r="E94">
        <f>VLOOKUP(C94,customer_imp!$A$2:$H$502,3,FALSE)</f>
        <v>29</v>
      </c>
      <c r="F94" t="str">
        <f>VLOOKUP(C94,customer_imp!$A$2:$H$502,4,FALSE)</f>
        <v>Female</v>
      </c>
      <c r="G94" t="str">
        <f>VLOOKUP(C94,customer_imp!$A$2:$H$502,5,FALSE)</f>
        <v>West Pamelafurt</v>
      </c>
      <c r="H94" t="str">
        <f>VLOOKUP(C94,customer_imp!$A$2:$H$502,6,FALSE)</f>
        <v>West Virginia</v>
      </c>
      <c r="I94" t="str">
        <f>VLOOKUP(C94,customer_imp!$A$2:$H$502,7,FALSE)</f>
        <v>USA</v>
      </c>
      <c r="J94" t="s">
        <v>4645</v>
      </c>
      <c r="K94" t="str">
        <f>VLOOKUP($J94,prod_imp!$A$2:$I$102,2,FALSE)</f>
        <v>Kitchen Cutting Board</v>
      </c>
      <c r="L94" t="str">
        <f>VLOOKUP(J94,prod_imp!$A$2:$I$102,3,FALSE)</f>
        <v>Home</v>
      </c>
      <c r="M94" t="str">
        <f>VLOOKUP(J94,prod_imp!$A$2:$I$102,4,FALSE)</f>
        <v>Kitchen</v>
      </c>
      <c r="N94" t="str">
        <f>VLOOKUP(J94,prod_imp!$A$2:$I$102,5,FALSE)</f>
        <v>Taylor, Dodson And Johnston</v>
      </c>
      <c r="O94">
        <f>VLOOKUP(J94,prod_imp!$A$2:$I$102,6,FALSE)</f>
        <v>176</v>
      </c>
      <c r="P94">
        <f>VLOOKUP(J94,prod_imp!$A$2:$I$102,7,FALSE)</f>
        <v>82</v>
      </c>
      <c r="Q94" t="s">
        <v>4681</v>
      </c>
      <c r="R94" t="s">
        <v>1959</v>
      </c>
      <c r="S94" s="5">
        <v>578.11990000000003</v>
      </c>
      <c r="T94">
        <v>1</v>
      </c>
      <c r="U94">
        <v>697</v>
      </c>
      <c r="V94">
        <v>0.17</v>
      </c>
      <c r="W94" t="str">
        <f>VLOOKUP(Q94,stores_imp!$A$2:$K$100,3,FALSE)</f>
        <v>SOUTH</v>
      </c>
      <c r="X94" t="str">
        <f>VLOOKUP(Q94,stores_imp!$A$2:$K$100,2,TRUE)</f>
        <v>Mann-Austin</v>
      </c>
      <c r="Y94" t="str">
        <f>VLOOKUP(Q94,stores_imp!$A$2:$E$22,4,FALSE)</f>
        <v>Port Sharon</v>
      </c>
      <c r="Z94" t="str">
        <f>VLOOKUP(Q94,stores_imp!$A$2:$K$22,5,FALSE)</f>
        <v>Online</v>
      </c>
      <c r="AA94" t="str">
        <f>_xlfn.IFS(sale[[#All],[Age]]&lt;19,"Teens",sale[[#All],[Age]]&lt;30,"Adults",sale[[#All],[Age]]&lt;70,"Elders")</f>
        <v>Adults</v>
      </c>
      <c r="AB94" t="str">
        <f>VLOOKUP(C94,customer_imp!$A$2:$H$505,8,FALSE)</f>
        <v>Bronze</v>
      </c>
    </row>
    <row r="95" spans="1:28" x14ac:dyDescent="0.25">
      <c r="A95" t="s">
        <v>4799</v>
      </c>
      <c r="B95" s="2">
        <v>45657</v>
      </c>
      <c r="C95" t="s">
        <v>4039</v>
      </c>
      <c r="D95" t="str">
        <f>VLOOKUP(C95,customer_imp!$A$2:$H$502,2,FALSE)</f>
        <v>Michael Thomas</v>
      </c>
      <c r="E95">
        <f>VLOOKUP(C95,customer_imp!$A$2:$H$502,3,FALSE)</f>
        <v>21</v>
      </c>
      <c r="F95" t="str">
        <f>VLOOKUP(C95,customer_imp!$A$2:$H$502,4,FALSE)</f>
        <v>Female</v>
      </c>
      <c r="G95" t="str">
        <f>VLOOKUP(C95,customer_imp!$A$2:$H$502,5,FALSE)</f>
        <v>Woodmouth</v>
      </c>
      <c r="H95" t="str">
        <f>VLOOKUP(C95,customer_imp!$A$2:$H$502,6,FALSE)</f>
        <v>Nevada</v>
      </c>
      <c r="I95" t="str">
        <f>VLOOKUP(C95,customer_imp!$A$2:$H$502,7,FALSE)</f>
        <v>USA</v>
      </c>
      <c r="J95" t="s">
        <v>4532</v>
      </c>
      <c r="K95" t="str">
        <f>VLOOKUP($J95,prod_imp!$A$2:$I$102,2,FALSE)</f>
        <v>Knee Support Brace</v>
      </c>
      <c r="L95" t="str">
        <f>VLOOKUP(J95,prod_imp!$A$2:$I$102,3,FALSE)</f>
        <v>Sports</v>
      </c>
      <c r="M95" t="str">
        <f>VLOOKUP(J95,prod_imp!$A$2:$I$102,4,FALSE)</f>
        <v>Equipment</v>
      </c>
      <c r="N95" t="str">
        <f>VLOOKUP(J95,prod_imp!$A$2:$I$102,5,FALSE)</f>
        <v>May-Reese</v>
      </c>
      <c r="O95">
        <f>VLOOKUP(J95,prod_imp!$A$2:$I$102,6,FALSE)</f>
        <v>21</v>
      </c>
      <c r="P95">
        <f>VLOOKUP(J95,prod_imp!$A$2:$I$102,7,FALSE)</f>
        <v>65</v>
      </c>
      <c r="Q95" t="s">
        <v>4681</v>
      </c>
      <c r="R95" t="s">
        <v>4706</v>
      </c>
      <c r="S95" s="5">
        <v>556.78399999999999</v>
      </c>
      <c r="T95">
        <v>2</v>
      </c>
      <c r="U95">
        <v>328</v>
      </c>
      <c r="V95">
        <v>0.17</v>
      </c>
      <c r="W95" t="str">
        <f>VLOOKUP(Q95,stores_imp!$A$2:$K$100,3,FALSE)</f>
        <v>SOUTH</v>
      </c>
      <c r="X95" t="str">
        <f>VLOOKUP(Q95,stores_imp!$A$2:$K$100,2,TRUE)</f>
        <v>Mann-Austin</v>
      </c>
      <c r="Y95" t="str">
        <f>VLOOKUP(Q95,stores_imp!$A$2:$E$22,4,FALSE)</f>
        <v>Port Sharon</v>
      </c>
      <c r="Z95" t="str">
        <f>VLOOKUP(Q95,stores_imp!$A$2:$K$22,5,FALSE)</f>
        <v>Online</v>
      </c>
      <c r="AA95" t="str">
        <f>_xlfn.IFS(sale[[#All],[Age]]&lt;19,"Teens",sale[[#All],[Age]]&lt;30,"Adults",sale[[#All],[Age]]&lt;70,"Elders")</f>
        <v>Adults</v>
      </c>
      <c r="AB95" t="str">
        <f>VLOOKUP(C95,customer_imp!$A$2:$H$505,8,FALSE)</f>
        <v>Silver</v>
      </c>
    </row>
    <row r="96" spans="1:28" x14ac:dyDescent="0.25">
      <c r="A96" t="s">
        <v>4800</v>
      </c>
      <c r="B96" s="2">
        <v>45530</v>
      </c>
      <c r="C96" t="s">
        <v>4282</v>
      </c>
      <c r="D96" t="str">
        <f>VLOOKUP(C96,customer_imp!$A$2:$H$502,2,FALSE)</f>
        <v>Tracy Stephens</v>
      </c>
      <c r="E96">
        <f>VLOOKUP(C96,customer_imp!$A$2:$H$502,3,FALSE)</f>
        <v>64</v>
      </c>
      <c r="F96" t="str">
        <f>VLOOKUP(C96,customer_imp!$A$2:$H$502,4,FALSE)</f>
        <v>Male</v>
      </c>
      <c r="G96" t="str">
        <f>VLOOKUP(C96,customer_imp!$A$2:$H$502,5,FALSE)</f>
        <v>New Joshuatown</v>
      </c>
      <c r="H96" t="str">
        <f>VLOOKUP(C96,customer_imp!$A$2:$H$502,6,FALSE)</f>
        <v>Maine</v>
      </c>
      <c r="I96" t="str">
        <f>VLOOKUP(C96,customer_imp!$A$2:$H$502,7,FALSE)</f>
        <v>USA</v>
      </c>
      <c r="J96" t="s">
        <v>4667</v>
      </c>
      <c r="K96" t="str">
        <f>VLOOKUP($J96,prod_imp!$A$2:$I$102,2,FALSE)</f>
        <v>Cricket Bat</v>
      </c>
      <c r="L96" t="str">
        <f>VLOOKUP(J96,prod_imp!$A$2:$I$102,3,FALSE)</f>
        <v>Sports</v>
      </c>
      <c r="M96" t="str">
        <f>VLOOKUP(J96,prod_imp!$A$2:$I$102,4,FALSE)</f>
        <v>Team Sports</v>
      </c>
      <c r="N96" t="str">
        <f>VLOOKUP(J96,prod_imp!$A$2:$I$102,5,FALSE)</f>
        <v>Khan Llc</v>
      </c>
      <c r="O96">
        <f>VLOOKUP(J96,prod_imp!$A$2:$I$102,6,FALSE)</f>
        <v>246</v>
      </c>
      <c r="P96">
        <f>VLOOKUP(J96,prod_imp!$A$2:$I$102,7,FALSE)</f>
        <v>471</v>
      </c>
      <c r="Q96" t="s">
        <v>4703</v>
      </c>
      <c r="R96" t="s">
        <v>4706</v>
      </c>
      <c r="S96" s="5">
        <v>1108.315113043479</v>
      </c>
      <c r="T96">
        <v>2</v>
      </c>
      <c r="U96">
        <v>569</v>
      </c>
      <c r="V96">
        <v>0.15</v>
      </c>
      <c r="W96" t="str">
        <f>VLOOKUP(Q96,stores_imp!$A$2:$K$100,3,FALSE)</f>
        <v>EAST</v>
      </c>
      <c r="X96" t="str">
        <f>VLOOKUP(Q96,stores_imp!$A$2:$K$100,2,TRUE)</f>
        <v>Mann-Austin</v>
      </c>
      <c r="Y96" t="str">
        <f>VLOOKUP(Q96,stores_imp!$A$2:$E$22,4,FALSE)</f>
        <v>Vasquezborough</v>
      </c>
      <c r="Z96" t="str">
        <f>VLOOKUP(Q96,stores_imp!$A$2:$K$22,5,FALSE)</f>
        <v>Online</v>
      </c>
      <c r="AA96" t="str">
        <f>_xlfn.IFS(sale[[#All],[Age]]&lt;19,"Teens",sale[[#All],[Age]]&lt;30,"Adults",sale[[#All],[Age]]&lt;70,"Elders")</f>
        <v>Elders</v>
      </c>
      <c r="AB96" t="str">
        <f>VLOOKUP(C96,customer_imp!$A$2:$H$505,8,FALSE)</f>
        <v>Platinum</v>
      </c>
    </row>
    <row r="97" spans="1:28" x14ac:dyDescent="0.25">
      <c r="A97" t="s">
        <v>4801</v>
      </c>
      <c r="B97" s="2">
        <v>45556</v>
      </c>
      <c r="C97" t="s">
        <v>4306</v>
      </c>
      <c r="D97" t="str">
        <f>VLOOKUP(C97,customer_imp!$A$2:$H$502,2,FALSE)</f>
        <v>Darren Burton</v>
      </c>
      <c r="E97">
        <f>VLOOKUP(C97,customer_imp!$A$2:$H$502,3,FALSE)</f>
        <v>21</v>
      </c>
      <c r="F97" t="str">
        <f>VLOOKUP(C97,customer_imp!$A$2:$H$502,4,FALSE)</f>
        <v>Female</v>
      </c>
      <c r="G97" t="str">
        <f>VLOOKUP(C97,customer_imp!$A$2:$H$502,5,FALSE)</f>
        <v>Lake Alice</v>
      </c>
      <c r="H97" t="str">
        <f>VLOOKUP(C97,customer_imp!$A$2:$H$502,6,FALSE)</f>
        <v>Tennessee</v>
      </c>
      <c r="I97" t="str">
        <f>VLOOKUP(C97,customer_imp!$A$2:$H$502,7,FALSE)</f>
        <v>USA</v>
      </c>
      <c r="J97" t="s">
        <v>4670</v>
      </c>
      <c r="K97" t="str">
        <f>VLOOKUP($J97,prod_imp!$A$2:$I$102,2,FALSE)</f>
        <v>Stainless Steel Cookware Set</v>
      </c>
      <c r="L97" t="str">
        <f>VLOOKUP(J97,prod_imp!$A$2:$I$102,3,FALSE)</f>
        <v>Home</v>
      </c>
      <c r="M97" t="str">
        <f>VLOOKUP(J97,prod_imp!$A$2:$I$102,4,FALSE)</f>
        <v>Kitchen</v>
      </c>
      <c r="N97" t="str">
        <f>VLOOKUP(J97,prod_imp!$A$2:$I$102,5,FALSE)</f>
        <v>Campbell Ltd</v>
      </c>
      <c r="O97">
        <f>VLOOKUP(J97,prod_imp!$A$2:$I$102,6,FALSE)</f>
        <v>201</v>
      </c>
      <c r="P97">
        <f>VLOOKUP(J97,prod_imp!$A$2:$I$102,7,FALSE)</f>
        <v>146</v>
      </c>
      <c r="Q97" t="s">
        <v>4683</v>
      </c>
      <c r="R97" t="s">
        <v>4709</v>
      </c>
      <c r="S97" s="5">
        <v>117.4588</v>
      </c>
      <c r="T97">
        <v>2</v>
      </c>
      <c r="U97">
        <v>68</v>
      </c>
      <c r="V97">
        <v>0.01</v>
      </c>
      <c r="W97" t="str">
        <f>VLOOKUP(Q97,stores_imp!$A$2:$K$100,3,FALSE)</f>
        <v>EAST</v>
      </c>
      <c r="X97" t="str">
        <f>VLOOKUP(Q97,stores_imp!$A$2:$K$100,2,TRUE)</f>
        <v>Mann-Austin</v>
      </c>
      <c r="Y97" t="str">
        <f>VLOOKUP(Q97,stores_imp!$A$2:$E$22,4,FALSE)</f>
        <v>Port Josephberg</v>
      </c>
      <c r="Z97" t="str">
        <f>VLOOKUP(Q97,stores_imp!$A$2:$K$22,5,FALSE)</f>
        <v>Online</v>
      </c>
      <c r="AA97" t="str">
        <f>_xlfn.IFS(sale[[#All],[Age]]&lt;19,"Teens",sale[[#All],[Age]]&lt;30,"Adults",sale[[#All],[Age]]&lt;70,"Elders")</f>
        <v>Adults</v>
      </c>
      <c r="AB97" t="str">
        <f>VLOOKUP(C97,customer_imp!$A$2:$H$505,8,FALSE)</f>
        <v>Bronze</v>
      </c>
    </row>
    <row r="98" spans="1:28" x14ac:dyDescent="0.25">
      <c r="A98" t="s">
        <v>4802</v>
      </c>
      <c r="B98" s="2">
        <v>45523</v>
      </c>
      <c r="C98" t="s">
        <v>4225</v>
      </c>
      <c r="D98" t="str">
        <f>VLOOKUP(C98,customer_imp!$A$2:$H$502,2,FALSE)</f>
        <v>Nancy Page</v>
      </c>
      <c r="E98">
        <f>VLOOKUP(C98,customer_imp!$A$2:$H$502,3,FALSE)</f>
        <v>19</v>
      </c>
      <c r="F98" t="str">
        <f>VLOOKUP(C98,customer_imp!$A$2:$H$502,4,FALSE)</f>
        <v>Male</v>
      </c>
      <c r="G98" t="str">
        <f>VLOOKUP(C98,customer_imp!$A$2:$H$502,5,FALSE)</f>
        <v>West Julia</v>
      </c>
      <c r="H98" t="str">
        <f>VLOOKUP(C98,customer_imp!$A$2:$H$502,6,FALSE)</f>
        <v>Utah</v>
      </c>
      <c r="I98" t="str">
        <f>VLOOKUP(C98,customer_imp!$A$2:$H$502,7,FALSE)</f>
        <v>USA</v>
      </c>
      <c r="J98" t="s">
        <v>4585</v>
      </c>
      <c r="K98" t="str">
        <f>VLOOKUP($J98,prod_imp!$A$2:$I$102,2,FALSE)</f>
        <v>Boxing Hand Wraps</v>
      </c>
      <c r="L98" t="str">
        <f>VLOOKUP(J98,prod_imp!$A$2:$I$102,3,FALSE)</f>
        <v>Sports</v>
      </c>
      <c r="M98" t="str">
        <f>VLOOKUP(J98,prod_imp!$A$2:$I$102,4,FALSE)</f>
        <v>Fitness</v>
      </c>
      <c r="N98" t="str">
        <f>VLOOKUP(J98,prod_imp!$A$2:$I$102,5,FALSE)</f>
        <v>Smith-King</v>
      </c>
      <c r="O98">
        <f>VLOOKUP(J98,prod_imp!$A$2:$I$102,6,FALSE)</f>
        <v>190</v>
      </c>
      <c r="P98">
        <f>VLOOKUP(J98,prod_imp!$A$2:$I$102,7,FALSE)</f>
        <v>260</v>
      </c>
      <c r="Q98" t="s">
        <v>4690</v>
      </c>
      <c r="R98" t="s">
        <v>4709</v>
      </c>
      <c r="S98" s="5">
        <v>792.32600000000002</v>
      </c>
      <c r="T98">
        <v>1</v>
      </c>
      <c r="U98">
        <v>843</v>
      </c>
      <c r="V98">
        <v>0.14000000000000001</v>
      </c>
      <c r="W98" t="str">
        <f>VLOOKUP(Q98,stores_imp!$A$2:$K$100,3,FALSE)</f>
        <v>EAST</v>
      </c>
      <c r="X98" t="str">
        <f>VLOOKUP(Q98,stores_imp!$A$2:$K$100,2,TRUE)</f>
        <v>Martinez, Adkins And Johnson</v>
      </c>
      <c r="Y98" t="str">
        <f>VLOOKUP(Q98,stores_imp!$A$2:$E$22,4,FALSE)</f>
        <v>East Davidville</v>
      </c>
      <c r="Z98" t="str">
        <f>VLOOKUP(Q98,stores_imp!$A$2:$K$22,5,FALSE)</f>
        <v>Online</v>
      </c>
      <c r="AA98" t="str">
        <f>_xlfn.IFS(sale[[#All],[Age]]&lt;19,"Teens",sale[[#All],[Age]]&lt;30,"Adults",sale[[#All],[Age]]&lt;70,"Elders")</f>
        <v>Adults</v>
      </c>
      <c r="AB98" t="str">
        <f>VLOOKUP(C98,customer_imp!$A$2:$H$505,8,FALSE)</f>
        <v>Bronze</v>
      </c>
    </row>
    <row r="99" spans="1:28" x14ac:dyDescent="0.25">
      <c r="A99" t="s">
        <v>4803</v>
      </c>
      <c r="B99" s="2">
        <v>45587</v>
      </c>
      <c r="C99" t="s">
        <v>4270</v>
      </c>
      <c r="D99" t="str">
        <f>VLOOKUP(C99,customer_imp!$A$2:$H$502,2,FALSE)</f>
        <v>Cynthia Roberts</v>
      </c>
      <c r="E99">
        <f>VLOOKUP(C99,customer_imp!$A$2:$H$502,3,FALSE)</f>
        <v>22</v>
      </c>
      <c r="F99" t="str">
        <f>VLOOKUP(C99,customer_imp!$A$2:$H$502,4,FALSE)</f>
        <v>Female</v>
      </c>
      <c r="G99" t="str">
        <f>VLOOKUP(C99,customer_imp!$A$2:$H$502,5,FALSE)</f>
        <v>Millerfort</v>
      </c>
      <c r="H99" t="str">
        <f>VLOOKUP(C99,customer_imp!$A$2:$H$502,6,FALSE)</f>
        <v>Vermont</v>
      </c>
      <c r="I99" t="str">
        <f>VLOOKUP(C99,customer_imp!$A$2:$H$502,7,FALSE)</f>
        <v>USA</v>
      </c>
      <c r="J99" t="s">
        <v>4500</v>
      </c>
      <c r="K99" t="str">
        <f>VLOOKUP($J99,prod_imp!$A$2:$I$102,2,FALSE)</f>
        <v>Men'S Running Jacket</v>
      </c>
      <c r="L99" t="str">
        <f>VLOOKUP(J99,prod_imp!$A$2:$I$102,3,FALSE)</f>
        <v>Clothing</v>
      </c>
      <c r="M99" t="str">
        <f>VLOOKUP(J99,prod_imp!$A$2:$I$102,4,FALSE)</f>
        <v>Outerwear</v>
      </c>
      <c r="N99" t="str">
        <f>VLOOKUP(J99,prod_imp!$A$2:$I$102,5,FALSE)</f>
        <v>Pineda Ltd</v>
      </c>
      <c r="O99">
        <f>VLOOKUP(J99,prod_imp!$A$2:$I$102,6,FALSE)</f>
        <v>365</v>
      </c>
      <c r="P99">
        <f>VLOOKUP(J99,prod_imp!$A$2:$I$102,7,FALSE)</f>
        <v>452</v>
      </c>
      <c r="Q99" t="s">
        <v>4680</v>
      </c>
      <c r="R99" t="s">
        <v>4706</v>
      </c>
      <c r="S99" s="5">
        <v>1669.3068000000001</v>
      </c>
      <c r="T99">
        <v>3</v>
      </c>
      <c r="U99">
        <v>752</v>
      </c>
      <c r="V99">
        <v>0.06</v>
      </c>
      <c r="W99" t="str">
        <f>VLOOKUP(Q99,stores_imp!$A$2:$K$100,3,FALSE)</f>
        <v>NORTH</v>
      </c>
      <c r="X99" t="str">
        <f>VLOOKUP(Q99,stores_imp!$A$2:$K$100,2,TRUE)</f>
        <v>Mann-Austin</v>
      </c>
      <c r="Y99" t="str">
        <f>VLOOKUP(Q99,stores_imp!$A$2:$E$22,4,FALSE)</f>
        <v>Hoodberg</v>
      </c>
      <c r="Z99" t="str">
        <f>VLOOKUP(Q99,stores_imp!$A$2:$K$22,5,FALSE)</f>
        <v>Outlet</v>
      </c>
      <c r="AA99" t="str">
        <f>_xlfn.IFS(sale[[#All],[Age]]&lt;19,"Teens",sale[[#All],[Age]]&lt;30,"Adults",sale[[#All],[Age]]&lt;70,"Elders")</f>
        <v>Adults</v>
      </c>
      <c r="AB99" t="str">
        <f>VLOOKUP(C99,customer_imp!$A$2:$H$505,8,FALSE)</f>
        <v>Gold</v>
      </c>
    </row>
    <row r="100" spans="1:28" x14ac:dyDescent="0.25">
      <c r="A100" t="s">
        <v>4804</v>
      </c>
      <c r="B100" s="2">
        <v>45580</v>
      </c>
      <c r="C100" t="s">
        <v>4109</v>
      </c>
      <c r="D100" t="str">
        <f>VLOOKUP(C100,customer_imp!$A$2:$H$502,2,FALSE)</f>
        <v>Joseph Richards</v>
      </c>
      <c r="E100">
        <f>VLOOKUP(C100,customer_imp!$A$2:$H$502,3,FALSE)</f>
        <v>34</v>
      </c>
      <c r="F100" t="str">
        <f>VLOOKUP(C100,customer_imp!$A$2:$H$502,4,FALSE)</f>
        <v>Female</v>
      </c>
      <c r="G100" t="str">
        <f>VLOOKUP(C100,customer_imp!$A$2:$H$502,5,FALSE)</f>
        <v>Wigginsville</v>
      </c>
      <c r="H100" t="str">
        <f>VLOOKUP(C100,customer_imp!$A$2:$H$502,6,FALSE)</f>
        <v>Alabama</v>
      </c>
      <c r="I100" t="str">
        <f>VLOOKUP(C100,customer_imp!$A$2:$H$502,7,FALSE)</f>
        <v>USA</v>
      </c>
      <c r="J100" t="s">
        <v>4596</v>
      </c>
      <c r="K100" t="str">
        <f>VLOOKUP($J100,prod_imp!$A$2:$I$102,2,FALSE)</f>
        <v>Premium Blanket Throw</v>
      </c>
      <c r="L100" t="str">
        <f>VLOOKUP(J100,prod_imp!$A$2:$I$102,3,FALSE)</f>
        <v>Home</v>
      </c>
      <c r="M100" t="str">
        <f>VLOOKUP(J100,prod_imp!$A$2:$I$102,4,FALSE)</f>
        <v>Decor</v>
      </c>
      <c r="N100" t="str">
        <f>VLOOKUP(J100,prod_imp!$A$2:$I$102,5,FALSE)</f>
        <v>Hernandez, Kennedy And Porter</v>
      </c>
      <c r="O100">
        <f>VLOOKUP(J100,prod_imp!$A$2:$I$102,6,FALSE)</f>
        <v>461</v>
      </c>
      <c r="P100">
        <f>VLOOKUP(J100,prod_imp!$A$2:$I$102,7,FALSE)</f>
        <v>190</v>
      </c>
      <c r="Q100" t="s">
        <v>4684</v>
      </c>
      <c r="R100" t="s">
        <v>1959</v>
      </c>
      <c r="S100" s="5">
        <v>1581.2496000000001</v>
      </c>
      <c r="T100">
        <v>4</v>
      </c>
      <c r="U100">
        <v>476</v>
      </c>
      <c r="V100">
        <v>0.26</v>
      </c>
      <c r="W100" t="str">
        <f>VLOOKUP(Q100,stores_imp!$A$2:$K$100,3,FALSE)</f>
        <v>SOUTH</v>
      </c>
      <c r="X100" t="str">
        <f>VLOOKUP(Q100,stores_imp!$A$2:$K$100,2,TRUE)</f>
        <v>Mann-Austin</v>
      </c>
      <c r="Y100" t="str">
        <f>VLOOKUP(Q100,stores_imp!$A$2:$E$22,4,FALSE)</f>
        <v>Williamsfurt</v>
      </c>
      <c r="Z100" t="str">
        <f>VLOOKUP(Q100,stores_imp!$A$2:$K$22,5,FALSE)</f>
        <v>Online</v>
      </c>
      <c r="AA100" t="str">
        <f>_xlfn.IFS(sale[[#All],[Age]]&lt;19,"Teens",sale[[#All],[Age]]&lt;30,"Adults",sale[[#All],[Age]]&lt;70,"Elders")</f>
        <v>Elders</v>
      </c>
      <c r="AB100" t="str">
        <f>VLOOKUP(C100,customer_imp!$A$2:$H$505,8,FALSE)</f>
        <v>Bronze</v>
      </c>
    </row>
    <row r="101" spans="1:28" x14ac:dyDescent="0.25">
      <c r="A101" t="s">
        <v>4805</v>
      </c>
      <c r="B101" s="2">
        <v>45479</v>
      </c>
      <c r="C101" t="s">
        <v>4311</v>
      </c>
      <c r="D101" t="str">
        <f>VLOOKUP(C101,customer_imp!$A$2:$H$502,2,FALSE)</f>
        <v>Andrew Smith</v>
      </c>
      <c r="E101">
        <f>VLOOKUP(C101,customer_imp!$A$2:$H$502,3,FALSE)</f>
        <v>60</v>
      </c>
      <c r="F101" t="str">
        <f>VLOOKUP(C101,customer_imp!$A$2:$H$502,4,FALSE)</f>
        <v>Male</v>
      </c>
      <c r="G101" t="str">
        <f>VLOOKUP(C101,customer_imp!$A$2:$H$502,5,FALSE)</f>
        <v>East Matthew</v>
      </c>
      <c r="H101" t="str">
        <f>VLOOKUP(C101,customer_imp!$A$2:$H$502,6,FALSE)</f>
        <v>Wisconsin</v>
      </c>
      <c r="I101" t="str">
        <f>VLOOKUP(C101,customer_imp!$A$2:$H$502,7,FALSE)</f>
        <v>USA</v>
      </c>
      <c r="J101" t="s">
        <v>4593</v>
      </c>
      <c r="K101" t="str">
        <f>VLOOKUP($J101,prod_imp!$A$2:$I$102,2,FALSE)</f>
        <v>Sports Stopwatch Pro</v>
      </c>
      <c r="L101" t="str">
        <f>VLOOKUP(J101,prod_imp!$A$2:$I$102,3,FALSE)</f>
        <v>Sports</v>
      </c>
      <c r="M101" t="str">
        <f>VLOOKUP(J101,prod_imp!$A$2:$I$102,4,FALSE)</f>
        <v>Accessories</v>
      </c>
      <c r="N101" t="str">
        <f>VLOOKUP(J101,prod_imp!$A$2:$I$102,5,FALSE)</f>
        <v>Thompson-French</v>
      </c>
      <c r="O101">
        <f>VLOOKUP(J101,prod_imp!$A$2:$I$102,6,FALSE)</f>
        <v>435</v>
      </c>
      <c r="P101">
        <f>VLOOKUP(J101,prod_imp!$A$2:$I$102,7,FALSE)</f>
        <v>185</v>
      </c>
      <c r="Q101" t="s">
        <v>4680</v>
      </c>
      <c r="R101" t="s">
        <v>4709</v>
      </c>
      <c r="S101" s="5">
        <v>1235.7372</v>
      </c>
      <c r="T101">
        <v>3</v>
      </c>
      <c r="U101">
        <v>542</v>
      </c>
      <c r="V101">
        <v>0.17</v>
      </c>
      <c r="W101" t="str">
        <f>VLOOKUP(Q101,stores_imp!$A$2:$K$100,3,FALSE)</f>
        <v>NORTH</v>
      </c>
      <c r="X101" t="str">
        <f>VLOOKUP(Q101,stores_imp!$A$2:$K$100,2,TRUE)</f>
        <v>Mann-Austin</v>
      </c>
      <c r="Y101" t="str">
        <f>VLOOKUP(Q101,stores_imp!$A$2:$E$22,4,FALSE)</f>
        <v>Hoodberg</v>
      </c>
      <c r="Z101" t="str">
        <f>VLOOKUP(Q101,stores_imp!$A$2:$K$22,5,FALSE)</f>
        <v>Outlet</v>
      </c>
      <c r="AA101" t="str">
        <f>_xlfn.IFS(sale[[#All],[Age]]&lt;19,"Teens",sale[[#All],[Age]]&lt;30,"Adults",sale[[#All],[Age]]&lt;70,"Elders")</f>
        <v>Elders</v>
      </c>
      <c r="AB101" t="str">
        <f>VLOOKUP(C101,customer_imp!$A$2:$H$505,8,FALSE)</f>
        <v>Bronze</v>
      </c>
    </row>
    <row r="102" spans="1:28" x14ac:dyDescent="0.25">
      <c r="A102" t="s">
        <v>4806</v>
      </c>
      <c r="B102" s="2">
        <v>45677</v>
      </c>
      <c r="C102" t="s">
        <v>4358</v>
      </c>
      <c r="D102" t="str">
        <f>VLOOKUP(C102,customer_imp!$A$2:$H$502,2,FALSE)</f>
        <v>Gregory Allen</v>
      </c>
      <c r="E102">
        <f>VLOOKUP(C102,customer_imp!$A$2:$H$502,3,FALSE)</f>
        <v>20</v>
      </c>
      <c r="F102" t="str">
        <f>VLOOKUP(C102,customer_imp!$A$2:$H$502,4,FALSE)</f>
        <v>Female</v>
      </c>
      <c r="G102" t="str">
        <f>VLOOKUP(C102,customer_imp!$A$2:$H$502,5,FALSE)</f>
        <v>West Bruce</v>
      </c>
      <c r="H102" t="str">
        <f>VLOOKUP(C102,customer_imp!$A$2:$H$502,6,FALSE)</f>
        <v>Vermont</v>
      </c>
      <c r="I102" t="str">
        <f>VLOOKUP(C102,customer_imp!$A$2:$H$502,7,FALSE)</f>
        <v>USA</v>
      </c>
      <c r="J102" t="s">
        <v>4553</v>
      </c>
      <c r="K102" t="str">
        <f>VLOOKUP($J102,prod_imp!$A$2:$I$102,2,FALSE)</f>
        <v>Modern Wall Clock</v>
      </c>
      <c r="L102" t="str">
        <f>VLOOKUP(J102,prod_imp!$A$2:$I$102,3,FALSE)</f>
        <v>Home</v>
      </c>
      <c r="M102" t="str">
        <f>VLOOKUP(J102,prod_imp!$A$2:$I$102,4,FALSE)</f>
        <v>Decor</v>
      </c>
      <c r="N102" t="str">
        <f>VLOOKUP(J102,prod_imp!$A$2:$I$102,5,FALSE)</f>
        <v>Weiss-Watson</v>
      </c>
      <c r="O102">
        <f>VLOOKUP(J102,prod_imp!$A$2:$I$102,6,FALSE)</f>
        <v>180</v>
      </c>
      <c r="P102">
        <f>VLOOKUP(J102,prod_imp!$A$2:$I$102,7,FALSE)</f>
        <v>305</v>
      </c>
      <c r="Q102" t="s">
        <v>4682</v>
      </c>
      <c r="R102" t="s">
        <v>1959</v>
      </c>
      <c r="S102" s="5">
        <v>658.46</v>
      </c>
      <c r="T102">
        <v>2</v>
      </c>
      <c r="U102">
        <v>402</v>
      </c>
      <c r="V102">
        <v>0.24</v>
      </c>
      <c r="W102" t="str">
        <f>VLOOKUP(Q102,stores_imp!$A$2:$K$100,3,FALSE)</f>
        <v>NORTH</v>
      </c>
      <c r="X102" t="str">
        <f>VLOOKUP(Q102,stores_imp!$A$2:$K$100,2,TRUE)</f>
        <v>Mann-Austin</v>
      </c>
      <c r="Y102" t="str">
        <f>VLOOKUP(Q102,stores_imp!$A$2:$E$22,4,FALSE)</f>
        <v>New Michaelchester</v>
      </c>
      <c r="Z102" t="str">
        <f>VLOOKUP(Q102,stores_imp!$A$2:$K$22,5,FALSE)</f>
        <v>Outlet</v>
      </c>
      <c r="AA102" t="str">
        <f>_xlfn.IFS(sale[[#All],[Age]]&lt;19,"Teens",sale[[#All],[Age]]&lt;30,"Adults",sale[[#All],[Age]]&lt;70,"Elders")</f>
        <v>Adults</v>
      </c>
      <c r="AB102" t="str">
        <f>VLOOKUP(C102,customer_imp!$A$2:$H$505,8,FALSE)</f>
        <v>Platinum</v>
      </c>
    </row>
    <row r="103" spans="1:28" x14ac:dyDescent="0.25">
      <c r="A103" t="s">
        <v>4807</v>
      </c>
      <c r="B103" s="2">
        <v>45453</v>
      </c>
      <c r="C103" t="s">
        <v>4058</v>
      </c>
      <c r="D103" t="str">
        <f>VLOOKUP(C103,customer_imp!$A$2:$H$502,2,FALSE)</f>
        <v>Christy Hoffman</v>
      </c>
      <c r="E103">
        <f>VLOOKUP(C103,customer_imp!$A$2:$H$502,3,FALSE)</f>
        <v>26</v>
      </c>
      <c r="F103" t="str">
        <f>VLOOKUP(C103,customer_imp!$A$2:$H$502,4,FALSE)</f>
        <v>Female</v>
      </c>
      <c r="G103" t="str">
        <f>VLOOKUP(C103,customer_imp!$A$2:$H$502,5,FALSE)</f>
        <v>Garyberg</v>
      </c>
      <c r="H103" t="str">
        <f>VLOOKUP(C103,customer_imp!$A$2:$H$502,6,FALSE)</f>
        <v>Indiana</v>
      </c>
      <c r="I103" t="str">
        <f>VLOOKUP(C103,customer_imp!$A$2:$H$502,7,FALSE)</f>
        <v>USA</v>
      </c>
      <c r="J103" t="s">
        <v>4541</v>
      </c>
      <c r="K103" t="str">
        <f>VLOOKUP($J103,prod_imp!$A$2:$I$102,2,FALSE)</f>
        <v>Women'S Scarf Set</v>
      </c>
      <c r="L103" t="str">
        <f>VLOOKUP(J103,prod_imp!$A$2:$I$102,3,FALSE)</f>
        <v>Clothing</v>
      </c>
      <c r="M103" t="str">
        <f>VLOOKUP(J103,prod_imp!$A$2:$I$102,4,FALSE)</f>
        <v>Accessories</v>
      </c>
      <c r="N103" t="str">
        <f>VLOOKUP(J103,prod_imp!$A$2:$I$102,5,FALSE)</f>
        <v>Brown And Sons</v>
      </c>
      <c r="O103">
        <f>VLOOKUP(J103,prod_imp!$A$2:$I$102,6,FALSE)</f>
        <v>174</v>
      </c>
      <c r="P103">
        <f>VLOOKUP(J103,prod_imp!$A$2:$I$102,7,FALSE)</f>
        <v>268</v>
      </c>
      <c r="Q103" t="s">
        <v>4695</v>
      </c>
      <c r="R103" t="s">
        <v>4706</v>
      </c>
      <c r="S103" s="5">
        <v>895.30439999999999</v>
      </c>
      <c r="T103">
        <v>3</v>
      </c>
      <c r="U103">
        <v>360</v>
      </c>
      <c r="V103">
        <v>0.18</v>
      </c>
      <c r="W103" t="str">
        <f>VLOOKUP(Q103,stores_imp!$A$2:$K$100,3,FALSE)</f>
        <v>EAST</v>
      </c>
      <c r="X103" t="str">
        <f>VLOOKUP(Q103,stores_imp!$A$2:$K$100,2,TRUE)</f>
        <v>Gardner, Humphrey And Contreras</v>
      </c>
      <c r="Y103" t="str">
        <f>VLOOKUP(Q103,stores_imp!$A$2:$E$22,4,FALSE)</f>
        <v>Johnsonville</v>
      </c>
      <c r="Z103" t="str">
        <f>VLOOKUP(Q103,stores_imp!$A$2:$K$22,5,FALSE)</f>
        <v>Flagship</v>
      </c>
      <c r="AA103" t="str">
        <f>_xlfn.IFS(sale[[#All],[Age]]&lt;19,"Teens",sale[[#All],[Age]]&lt;30,"Adults",sale[[#All],[Age]]&lt;70,"Elders")</f>
        <v>Adults</v>
      </c>
      <c r="AB103" t="str">
        <f>VLOOKUP(C103,customer_imp!$A$2:$H$505,8,FALSE)</f>
        <v>Platinum</v>
      </c>
    </row>
    <row r="104" spans="1:28" x14ac:dyDescent="0.25">
      <c r="A104" t="s">
        <v>4808</v>
      </c>
      <c r="B104" s="2">
        <v>45552</v>
      </c>
      <c r="C104" t="s">
        <v>4073</v>
      </c>
      <c r="D104" t="str">
        <f>VLOOKUP(C104,customer_imp!$A$2:$H$502,2,FALSE)</f>
        <v>David Cobb</v>
      </c>
      <c r="E104">
        <f>VLOOKUP(C104,customer_imp!$A$2:$H$502,3,FALSE)</f>
        <v>36</v>
      </c>
      <c r="F104" t="str">
        <f>VLOOKUP(C104,customer_imp!$A$2:$H$502,4,FALSE)</f>
        <v>Male</v>
      </c>
      <c r="G104" t="str">
        <f>VLOOKUP(C104,customer_imp!$A$2:$H$502,5,FALSE)</f>
        <v>Lake Thomas</v>
      </c>
      <c r="H104" t="str">
        <f>VLOOKUP(C104,customer_imp!$A$2:$H$502,6,FALSE)</f>
        <v>South Dakota</v>
      </c>
      <c r="I104" t="str">
        <f>VLOOKUP(C104,customer_imp!$A$2:$H$502,7,FALSE)</f>
        <v>USA</v>
      </c>
      <c r="J104" t="s">
        <v>4638</v>
      </c>
      <c r="K104" t="str">
        <f>VLOOKUP($J104,prod_imp!$A$2:$I$102,2,FALSE)</f>
        <v>Wall-Mounted Spice Rack</v>
      </c>
      <c r="L104" t="str">
        <f>VLOOKUP(J104,prod_imp!$A$2:$I$102,3,FALSE)</f>
        <v>Home</v>
      </c>
      <c r="M104" t="str">
        <f>VLOOKUP(J104,prod_imp!$A$2:$I$102,4,FALSE)</f>
        <v>Kitchen</v>
      </c>
      <c r="N104" t="str">
        <f>VLOOKUP(J104,prod_imp!$A$2:$I$102,5,FALSE)</f>
        <v>Allison Ltd</v>
      </c>
      <c r="O104">
        <f>VLOOKUP(J104,prod_imp!$A$2:$I$102,6,FALSE)</f>
        <v>143</v>
      </c>
      <c r="P104">
        <f>VLOOKUP(J104,prod_imp!$A$2:$I$102,7,FALSE)</f>
        <v>58</v>
      </c>
      <c r="Q104" t="s">
        <v>4693</v>
      </c>
      <c r="R104" t="s">
        <v>4706</v>
      </c>
      <c r="S104" s="5">
        <v>717.25760000000002</v>
      </c>
      <c r="T104">
        <v>2</v>
      </c>
      <c r="U104">
        <v>472</v>
      </c>
      <c r="V104">
        <v>0.17</v>
      </c>
      <c r="W104" t="str">
        <f>VLOOKUP(Q104,stores_imp!$A$2:$K$100,3,FALSE)</f>
        <v>NORTH</v>
      </c>
      <c r="X104" t="str">
        <f>VLOOKUP(Q104,stores_imp!$A$2:$K$100,2,TRUE)</f>
        <v>Thomas, Bridges And Harris</v>
      </c>
      <c r="Y104" t="str">
        <f>VLOOKUP(Q104,stores_imp!$A$2:$E$22,4,FALSE)</f>
        <v>Sabrinatown</v>
      </c>
      <c r="Z104" t="str">
        <f>VLOOKUP(Q104,stores_imp!$A$2:$K$22,5,FALSE)</f>
        <v>Online</v>
      </c>
      <c r="AA104" t="str">
        <f>_xlfn.IFS(sale[[#All],[Age]]&lt;19,"Teens",sale[[#All],[Age]]&lt;30,"Adults",sale[[#All],[Age]]&lt;70,"Elders")</f>
        <v>Elders</v>
      </c>
      <c r="AB104" t="str">
        <f>VLOOKUP(C104,customer_imp!$A$2:$H$505,8,FALSE)</f>
        <v>Silver</v>
      </c>
    </row>
    <row r="105" spans="1:28" x14ac:dyDescent="0.25">
      <c r="A105" t="s">
        <v>4809</v>
      </c>
      <c r="B105" s="2">
        <v>45907</v>
      </c>
      <c r="C105" t="s">
        <v>4161</v>
      </c>
      <c r="D105" t="str">
        <f>VLOOKUP(C105,customer_imp!$A$2:$H$502,2,FALSE)</f>
        <v>Melissa Hamilton</v>
      </c>
      <c r="E105">
        <f>VLOOKUP(C105,customer_imp!$A$2:$H$502,3,FALSE)</f>
        <v>23</v>
      </c>
      <c r="F105" t="str">
        <f>VLOOKUP(C105,customer_imp!$A$2:$H$502,4,FALSE)</f>
        <v>Female</v>
      </c>
      <c r="G105" t="str">
        <f>VLOOKUP(C105,customer_imp!$A$2:$H$502,5,FALSE)</f>
        <v>Hutchinsonville</v>
      </c>
      <c r="H105" t="str">
        <f>VLOOKUP(C105,customer_imp!$A$2:$H$502,6,FALSE)</f>
        <v>Oklahoma</v>
      </c>
      <c r="I105" t="str">
        <f>VLOOKUP(C105,customer_imp!$A$2:$H$502,7,FALSE)</f>
        <v>USA</v>
      </c>
      <c r="J105" t="s">
        <v>4554</v>
      </c>
      <c r="K105" t="str">
        <f>VLOOKUP($J105,prod_imp!$A$2:$I$102,2,FALSE)</f>
        <v>Gaming Mechanical Keyboard</v>
      </c>
      <c r="L105" t="str">
        <f>VLOOKUP(J105,prod_imp!$A$2:$I$102,3,FALSE)</f>
        <v>Electronics</v>
      </c>
      <c r="M105" t="str">
        <f>VLOOKUP(J105,prod_imp!$A$2:$I$102,4,FALSE)</f>
        <v>Computer</v>
      </c>
      <c r="N105" t="str">
        <f>VLOOKUP(J105,prod_imp!$A$2:$I$102,5,FALSE)</f>
        <v>Lucero Llc</v>
      </c>
      <c r="O105">
        <f>VLOOKUP(J105,prod_imp!$A$2:$I$102,6,FALSE)</f>
        <v>419</v>
      </c>
      <c r="P105">
        <f>VLOOKUP(J105,prod_imp!$A$2:$I$102,7,FALSE)</f>
        <v>86</v>
      </c>
      <c r="Q105" t="s">
        <v>4681</v>
      </c>
      <c r="R105" t="s">
        <v>4706</v>
      </c>
      <c r="S105" s="5">
        <v>2997.6156000000001</v>
      </c>
      <c r="T105">
        <v>4</v>
      </c>
      <c r="U105">
        <v>925</v>
      </c>
      <c r="V105">
        <v>0.24</v>
      </c>
      <c r="W105" t="str">
        <f>VLOOKUP(Q105,stores_imp!$A$2:$K$100,3,FALSE)</f>
        <v>SOUTH</v>
      </c>
      <c r="X105" t="str">
        <f>VLOOKUP(Q105,stores_imp!$A$2:$K$100,2,TRUE)</f>
        <v>Mann-Austin</v>
      </c>
      <c r="Y105" t="str">
        <f>VLOOKUP(Q105,stores_imp!$A$2:$E$22,4,FALSE)</f>
        <v>Port Sharon</v>
      </c>
      <c r="Z105" t="str">
        <f>VLOOKUP(Q105,stores_imp!$A$2:$K$22,5,FALSE)</f>
        <v>Online</v>
      </c>
      <c r="AA105" t="str">
        <f>_xlfn.IFS(sale[[#All],[Age]]&lt;19,"Teens",sale[[#All],[Age]]&lt;30,"Adults",sale[[#All],[Age]]&lt;70,"Elders")</f>
        <v>Adults</v>
      </c>
      <c r="AB105" t="str">
        <f>VLOOKUP(C105,customer_imp!$A$2:$H$505,8,FALSE)</f>
        <v>Silver</v>
      </c>
    </row>
    <row r="106" spans="1:28" x14ac:dyDescent="0.25">
      <c r="A106" t="s">
        <v>4810</v>
      </c>
      <c r="B106" s="2">
        <v>45330</v>
      </c>
      <c r="C106" t="s">
        <v>4000</v>
      </c>
      <c r="D106" t="str">
        <f>VLOOKUP(C106,customer_imp!$A$2:$H$502,2,FALSE)</f>
        <v>David Arnold</v>
      </c>
      <c r="E106">
        <f>VLOOKUP(C106,customer_imp!$A$2:$H$502,3,FALSE)</f>
        <v>54</v>
      </c>
      <c r="F106" t="str">
        <f>VLOOKUP(C106,customer_imp!$A$2:$H$502,4,FALSE)</f>
        <v>Female</v>
      </c>
      <c r="G106" t="str">
        <f>VLOOKUP(C106,customer_imp!$A$2:$H$502,5,FALSE)</f>
        <v>East Jennifer</v>
      </c>
      <c r="H106" t="str">
        <f>VLOOKUP(C106,customer_imp!$A$2:$H$502,6,FALSE)</f>
        <v>California</v>
      </c>
      <c r="I106" t="str">
        <f>VLOOKUP(C106,customer_imp!$A$2:$H$502,7,FALSE)</f>
        <v>USA</v>
      </c>
      <c r="J106" t="s">
        <v>4645</v>
      </c>
      <c r="K106" t="str">
        <f>VLOOKUP($J106,prod_imp!$A$2:$I$102,2,FALSE)</f>
        <v>Kitchen Cutting Board</v>
      </c>
      <c r="L106" t="str">
        <f>VLOOKUP(J106,prod_imp!$A$2:$I$102,3,FALSE)</f>
        <v>Home</v>
      </c>
      <c r="M106" t="str">
        <f>VLOOKUP(J106,prod_imp!$A$2:$I$102,4,FALSE)</f>
        <v>Kitchen</v>
      </c>
      <c r="N106" t="str">
        <f>VLOOKUP(J106,prod_imp!$A$2:$I$102,5,FALSE)</f>
        <v>Taylor, Dodson And Johnston</v>
      </c>
      <c r="O106">
        <f>VLOOKUP(J106,prod_imp!$A$2:$I$102,6,FALSE)</f>
        <v>176</v>
      </c>
      <c r="P106">
        <f>VLOOKUP(J106,prod_imp!$A$2:$I$102,7,FALSE)</f>
        <v>82</v>
      </c>
      <c r="Q106" t="s">
        <v>4692</v>
      </c>
      <c r="R106" t="s">
        <v>4709</v>
      </c>
      <c r="S106" s="5">
        <v>1636.1117999999999</v>
      </c>
      <c r="T106">
        <v>2</v>
      </c>
      <c r="U106">
        <v>880</v>
      </c>
      <c r="V106">
        <v>0.19</v>
      </c>
      <c r="W106" t="str">
        <f>VLOOKUP(Q106,stores_imp!$A$2:$K$100,3,FALSE)</f>
        <v>SOUTH</v>
      </c>
      <c r="X106" t="str">
        <f>VLOOKUP(Q106,stores_imp!$A$2:$K$100,2,TRUE)</f>
        <v>Aguirre-Keller</v>
      </c>
      <c r="Y106" t="str">
        <f>VLOOKUP(Q106,stores_imp!$A$2:$E$22,4,FALSE)</f>
        <v>Lake Michael</v>
      </c>
      <c r="Z106" t="str">
        <f>VLOOKUP(Q106,stores_imp!$A$2:$K$22,5,FALSE)</f>
        <v>Online</v>
      </c>
      <c r="AA106" t="str">
        <f>_xlfn.IFS(sale[[#All],[Age]]&lt;19,"Teens",sale[[#All],[Age]]&lt;30,"Adults",sale[[#All],[Age]]&lt;70,"Elders")</f>
        <v>Elders</v>
      </c>
      <c r="AB106" t="str">
        <f>VLOOKUP(C106,customer_imp!$A$2:$H$505,8,FALSE)</f>
        <v>Silver</v>
      </c>
    </row>
    <row r="107" spans="1:28" x14ac:dyDescent="0.25">
      <c r="A107" t="s">
        <v>4811</v>
      </c>
      <c r="B107" s="2">
        <v>45214</v>
      </c>
      <c r="C107" t="s">
        <v>3970</v>
      </c>
      <c r="D107" t="str">
        <f>VLOOKUP(C107,customer_imp!$A$2:$H$502,2,FALSE)</f>
        <v>Dr. Benjamin Price</v>
      </c>
      <c r="E107">
        <f>VLOOKUP(C107,customer_imp!$A$2:$H$502,3,FALSE)</f>
        <v>29</v>
      </c>
      <c r="F107" t="str">
        <f>VLOOKUP(C107,customer_imp!$A$2:$H$502,4,FALSE)</f>
        <v>Female</v>
      </c>
      <c r="G107" t="str">
        <f>VLOOKUP(C107,customer_imp!$A$2:$H$502,5,FALSE)</f>
        <v>Kylebury</v>
      </c>
      <c r="H107" t="str">
        <f>VLOOKUP(C107,customer_imp!$A$2:$H$502,6,FALSE)</f>
        <v>Alabama</v>
      </c>
      <c r="I107" t="str">
        <f>VLOOKUP(C107,customer_imp!$A$2:$H$502,7,FALSE)</f>
        <v>USA</v>
      </c>
      <c r="J107" t="s">
        <v>4637</v>
      </c>
      <c r="K107" t="str">
        <f>VLOOKUP($J107,prod_imp!$A$2:$I$102,2,FALSE)</f>
        <v>Decorative Lamp Shade</v>
      </c>
      <c r="L107" t="str">
        <f>VLOOKUP(J107,prod_imp!$A$2:$I$102,3,FALSE)</f>
        <v>Home</v>
      </c>
      <c r="M107" t="str">
        <f>VLOOKUP(J107,prod_imp!$A$2:$I$102,4,FALSE)</f>
        <v>Lighting</v>
      </c>
      <c r="N107" t="str">
        <f>VLOOKUP(J107,prod_imp!$A$2:$I$102,5,FALSE)</f>
        <v>Ramirez-Hanson</v>
      </c>
      <c r="O107">
        <f>VLOOKUP(J107,prod_imp!$A$2:$I$102,6,FALSE)</f>
        <v>229</v>
      </c>
      <c r="P107">
        <f>VLOOKUP(J107,prod_imp!$A$2:$I$102,7,FALSE)</f>
        <v>469</v>
      </c>
      <c r="Q107" t="s">
        <v>4701</v>
      </c>
      <c r="R107" t="s">
        <v>1959</v>
      </c>
      <c r="S107" s="5">
        <v>602.25120000000004</v>
      </c>
      <c r="T107">
        <v>2</v>
      </c>
      <c r="U107">
        <v>418</v>
      </c>
      <c r="V107">
        <v>7.0000000000000007E-2</v>
      </c>
      <c r="W107" t="str">
        <f>VLOOKUP(Q107,stores_imp!$A$2:$K$100,3,FALSE)</f>
        <v>NORTH</v>
      </c>
      <c r="X107" t="str">
        <f>VLOOKUP(Q107,stores_imp!$A$2:$K$100,2,TRUE)</f>
        <v>Holloway Ltd</v>
      </c>
      <c r="Y107" t="str">
        <f>VLOOKUP(Q107,stores_imp!$A$2:$E$22,4,FALSE)</f>
        <v>Bensonhaven</v>
      </c>
      <c r="Z107" t="str">
        <f>VLOOKUP(Q107,stores_imp!$A$2:$K$22,5,FALSE)</f>
        <v>Flagship</v>
      </c>
      <c r="AA107" t="str">
        <f>_xlfn.IFS(sale[[#All],[Age]]&lt;19,"Teens",sale[[#All],[Age]]&lt;30,"Adults",sale[[#All],[Age]]&lt;70,"Elders")</f>
        <v>Adults</v>
      </c>
      <c r="AB107" t="str">
        <f>VLOOKUP(C107,customer_imp!$A$2:$H$505,8,FALSE)</f>
        <v>Platinum</v>
      </c>
    </row>
    <row r="108" spans="1:28" x14ac:dyDescent="0.25">
      <c r="A108" t="s">
        <v>4812</v>
      </c>
      <c r="B108" s="2">
        <v>45891</v>
      </c>
      <c r="C108" t="s">
        <v>4251</v>
      </c>
      <c r="D108" t="str">
        <f>VLOOKUP(C108,customer_imp!$A$2:$H$502,2,FALSE)</f>
        <v>Tyrone Olson</v>
      </c>
      <c r="E108">
        <f>VLOOKUP(C108,customer_imp!$A$2:$H$502,3,FALSE)</f>
        <v>45</v>
      </c>
      <c r="F108" t="str">
        <f>VLOOKUP(C108,customer_imp!$A$2:$H$502,4,FALSE)</f>
        <v>Female</v>
      </c>
      <c r="G108" t="str">
        <f>VLOOKUP(C108,customer_imp!$A$2:$H$502,5,FALSE)</f>
        <v>Emilytown</v>
      </c>
      <c r="H108" t="str">
        <f>VLOOKUP(C108,customer_imp!$A$2:$H$502,6,FALSE)</f>
        <v>California</v>
      </c>
      <c r="I108" t="str">
        <f>VLOOKUP(C108,customer_imp!$A$2:$H$502,7,FALSE)</f>
        <v>USA</v>
      </c>
      <c r="J108" t="s">
        <v>4532</v>
      </c>
      <c r="K108" t="str">
        <f>VLOOKUP($J108,prod_imp!$A$2:$I$102,2,FALSE)</f>
        <v>Knee Support Brace</v>
      </c>
      <c r="L108" t="str">
        <f>VLOOKUP(J108,prod_imp!$A$2:$I$102,3,FALSE)</f>
        <v>Sports</v>
      </c>
      <c r="M108" t="str">
        <f>VLOOKUP(J108,prod_imp!$A$2:$I$102,4,FALSE)</f>
        <v>Equipment</v>
      </c>
      <c r="N108" t="str">
        <f>VLOOKUP(J108,prod_imp!$A$2:$I$102,5,FALSE)</f>
        <v>May-Reese</v>
      </c>
      <c r="O108">
        <f>VLOOKUP(J108,prod_imp!$A$2:$I$102,6,FALSE)</f>
        <v>21</v>
      </c>
      <c r="P108">
        <f>VLOOKUP(J108,prod_imp!$A$2:$I$102,7,FALSE)</f>
        <v>65</v>
      </c>
      <c r="Q108" t="s">
        <v>4702</v>
      </c>
      <c r="R108" t="s">
        <v>4709</v>
      </c>
      <c r="S108" s="5">
        <v>1605.5052000000001</v>
      </c>
      <c r="T108">
        <v>3</v>
      </c>
      <c r="U108">
        <v>552</v>
      </c>
      <c r="V108">
        <v>0.28000000000000003</v>
      </c>
      <c r="W108" t="str">
        <f>VLOOKUP(Q108,stores_imp!$A$2:$K$100,3,FALSE)</f>
        <v>EAST</v>
      </c>
      <c r="X108" t="str">
        <f>VLOOKUP(Q108,stores_imp!$A$2:$K$100,2,TRUE)</f>
        <v>Guerrero-Schmitt</v>
      </c>
      <c r="Y108" t="str">
        <f>VLOOKUP(Q108,stores_imp!$A$2:$E$22,4,FALSE)</f>
        <v>East Stevechester</v>
      </c>
      <c r="Z108" t="str">
        <f>VLOOKUP(Q108,stores_imp!$A$2:$K$22,5,FALSE)</f>
        <v>Flagship</v>
      </c>
      <c r="AA108" t="str">
        <f>_xlfn.IFS(sale[[#All],[Age]]&lt;19,"Teens",sale[[#All],[Age]]&lt;30,"Adults",sale[[#All],[Age]]&lt;70,"Elders")</f>
        <v>Elders</v>
      </c>
      <c r="AB108" t="str">
        <f>VLOOKUP(C108,customer_imp!$A$2:$H$505,8,FALSE)</f>
        <v>Silver</v>
      </c>
    </row>
    <row r="109" spans="1:28" x14ac:dyDescent="0.25">
      <c r="A109" t="s">
        <v>4813</v>
      </c>
      <c r="B109" s="2">
        <v>45323</v>
      </c>
      <c r="C109" t="s">
        <v>4324</v>
      </c>
      <c r="D109" t="str">
        <f>VLOOKUP(C109,customer_imp!$A$2:$H$502,2,FALSE)</f>
        <v>Jasmine Snyder</v>
      </c>
      <c r="E109">
        <f>VLOOKUP(C109,customer_imp!$A$2:$H$502,3,FALSE)</f>
        <v>46</v>
      </c>
      <c r="F109" t="str">
        <f>VLOOKUP(C109,customer_imp!$A$2:$H$502,4,FALSE)</f>
        <v>Female</v>
      </c>
      <c r="G109" t="str">
        <f>VLOOKUP(C109,customer_imp!$A$2:$H$502,5,FALSE)</f>
        <v>Hudsonfort</v>
      </c>
      <c r="H109" t="str">
        <f>VLOOKUP(C109,customer_imp!$A$2:$H$502,6,FALSE)</f>
        <v>Connecticut</v>
      </c>
      <c r="I109" t="str">
        <f>VLOOKUP(C109,customer_imp!$A$2:$H$502,7,FALSE)</f>
        <v>USA</v>
      </c>
      <c r="J109" t="s">
        <v>4645</v>
      </c>
      <c r="K109" t="str">
        <f>VLOOKUP($J109,prod_imp!$A$2:$I$102,2,FALSE)</f>
        <v>Kitchen Cutting Board</v>
      </c>
      <c r="L109" t="str">
        <f>VLOOKUP(J109,prod_imp!$A$2:$I$102,3,FALSE)</f>
        <v>Home</v>
      </c>
      <c r="M109" t="str">
        <f>VLOOKUP(J109,prod_imp!$A$2:$I$102,4,FALSE)</f>
        <v>Kitchen</v>
      </c>
      <c r="N109" t="str">
        <f>VLOOKUP(J109,prod_imp!$A$2:$I$102,5,FALSE)</f>
        <v>Taylor, Dodson And Johnston</v>
      </c>
      <c r="O109">
        <f>VLOOKUP(J109,prod_imp!$A$2:$I$102,6,FALSE)</f>
        <v>176</v>
      </c>
      <c r="P109">
        <f>VLOOKUP(J109,prod_imp!$A$2:$I$102,7,FALSE)</f>
        <v>82</v>
      </c>
      <c r="Q109" t="s">
        <v>4684</v>
      </c>
      <c r="R109" t="s">
        <v>4706</v>
      </c>
      <c r="S109" s="5">
        <v>2060.3912</v>
      </c>
      <c r="T109">
        <v>4</v>
      </c>
      <c r="U109">
        <v>526</v>
      </c>
      <c r="V109">
        <v>0.03</v>
      </c>
      <c r="W109" t="str">
        <f>VLOOKUP(Q109,stores_imp!$A$2:$K$100,3,FALSE)</f>
        <v>SOUTH</v>
      </c>
      <c r="X109" t="str">
        <f>VLOOKUP(Q109,stores_imp!$A$2:$K$100,2,TRUE)</f>
        <v>Mann-Austin</v>
      </c>
      <c r="Y109" t="str">
        <f>VLOOKUP(Q109,stores_imp!$A$2:$E$22,4,FALSE)</f>
        <v>Williamsfurt</v>
      </c>
      <c r="Z109" t="str">
        <f>VLOOKUP(Q109,stores_imp!$A$2:$K$22,5,FALSE)</f>
        <v>Online</v>
      </c>
      <c r="AA109" t="str">
        <f>_xlfn.IFS(sale[[#All],[Age]]&lt;19,"Teens",sale[[#All],[Age]]&lt;30,"Adults",sale[[#All],[Age]]&lt;70,"Elders")</f>
        <v>Elders</v>
      </c>
      <c r="AB109" t="str">
        <f>VLOOKUP(C109,customer_imp!$A$2:$H$505,8,FALSE)</f>
        <v>Silver</v>
      </c>
    </row>
    <row r="110" spans="1:28" x14ac:dyDescent="0.25">
      <c r="A110" t="s">
        <v>4814</v>
      </c>
      <c r="B110" s="2">
        <v>45785</v>
      </c>
      <c r="C110" t="s">
        <v>4013</v>
      </c>
      <c r="D110" t="str">
        <f>VLOOKUP(C110,customer_imp!$A$2:$H$502,2,FALSE)</f>
        <v>James Gibbs</v>
      </c>
      <c r="E110">
        <f>VLOOKUP(C110,customer_imp!$A$2:$H$502,3,FALSE)</f>
        <v>21</v>
      </c>
      <c r="F110" t="str">
        <f>VLOOKUP(C110,customer_imp!$A$2:$H$502,4,FALSE)</f>
        <v>Male</v>
      </c>
      <c r="G110" t="str">
        <f>VLOOKUP(C110,customer_imp!$A$2:$H$502,5,FALSE)</f>
        <v>Mooneyshire</v>
      </c>
      <c r="H110" t="str">
        <f>VLOOKUP(C110,customer_imp!$A$2:$H$502,6,FALSE)</f>
        <v>Alaska</v>
      </c>
      <c r="I110" t="str">
        <f>VLOOKUP(C110,customer_imp!$A$2:$H$502,7,FALSE)</f>
        <v>USA</v>
      </c>
      <c r="J110" t="s">
        <v>4535</v>
      </c>
      <c r="K110" t="str">
        <f>VLOOKUP($J110,prod_imp!$A$2:$I$102,2,FALSE)</f>
        <v>Carbon Fiber Tennis Racket</v>
      </c>
      <c r="L110" t="str">
        <f>VLOOKUP(J110,prod_imp!$A$2:$I$102,3,FALSE)</f>
        <v>Sports</v>
      </c>
      <c r="M110" t="str">
        <f>VLOOKUP(J110,prod_imp!$A$2:$I$102,4,FALSE)</f>
        <v>Equipment</v>
      </c>
      <c r="N110" t="str">
        <f>VLOOKUP(J110,prod_imp!$A$2:$I$102,5,FALSE)</f>
        <v>Flores, Pineda And Rodriguez</v>
      </c>
      <c r="O110">
        <f>VLOOKUP(J110,prod_imp!$A$2:$I$102,6,FALSE)</f>
        <v>485</v>
      </c>
      <c r="P110">
        <f>VLOOKUP(J110,prod_imp!$A$2:$I$102,7,FALSE)</f>
        <v>432</v>
      </c>
      <c r="Q110" t="s">
        <v>4695</v>
      </c>
      <c r="R110" t="s">
        <v>1959</v>
      </c>
      <c r="S110" s="5">
        <v>2372.5230000000001</v>
      </c>
      <c r="T110">
        <v>3</v>
      </c>
      <c r="U110">
        <v>815</v>
      </c>
      <c r="V110">
        <v>0.02</v>
      </c>
      <c r="W110" t="str">
        <f>VLOOKUP(Q110,stores_imp!$A$2:$K$100,3,FALSE)</f>
        <v>EAST</v>
      </c>
      <c r="X110" t="str">
        <f>VLOOKUP(Q110,stores_imp!$A$2:$K$100,2,TRUE)</f>
        <v>Gardner, Humphrey And Contreras</v>
      </c>
      <c r="Y110" t="str">
        <f>VLOOKUP(Q110,stores_imp!$A$2:$E$22,4,FALSE)</f>
        <v>Johnsonville</v>
      </c>
      <c r="Z110" t="str">
        <f>VLOOKUP(Q110,stores_imp!$A$2:$K$22,5,FALSE)</f>
        <v>Flagship</v>
      </c>
      <c r="AA110" t="str">
        <f>_xlfn.IFS(sale[[#All],[Age]]&lt;19,"Teens",sale[[#All],[Age]]&lt;30,"Adults",sale[[#All],[Age]]&lt;70,"Elders")</f>
        <v>Adults</v>
      </c>
      <c r="AB110" t="str">
        <f>VLOOKUP(C110,customer_imp!$A$2:$H$505,8,FALSE)</f>
        <v>Platinum</v>
      </c>
    </row>
    <row r="111" spans="1:28" x14ac:dyDescent="0.25">
      <c r="A111" t="s">
        <v>4815</v>
      </c>
      <c r="B111" s="2">
        <v>45738</v>
      </c>
      <c r="C111" t="s">
        <v>4193</v>
      </c>
      <c r="D111" t="str">
        <f>VLOOKUP(C111,customer_imp!$A$2:$H$502,2,FALSE)</f>
        <v>Eric Todd</v>
      </c>
      <c r="E111">
        <f>VLOOKUP(C111,customer_imp!$A$2:$H$502,3,FALSE)</f>
        <v>61</v>
      </c>
      <c r="F111" t="str">
        <f>VLOOKUP(C111,customer_imp!$A$2:$H$502,4,FALSE)</f>
        <v>Male</v>
      </c>
      <c r="G111" t="str">
        <f>VLOOKUP(C111,customer_imp!$A$2:$H$502,5,FALSE)</f>
        <v>Danielstad</v>
      </c>
      <c r="H111" t="str">
        <f>VLOOKUP(C111,customer_imp!$A$2:$H$502,6,FALSE)</f>
        <v>Montana</v>
      </c>
      <c r="I111" t="str">
        <f>VLOOKUP(C111,customer_imp!$A$2:$H$502,7,FALSE)</f>
        <v>USA</v>
      </c>
      <c r="J111" t="s">
        <v>4655</v>
      </c>
      <c r="K111" t="str">
        <f>VLOOKUP($J111,prod_imp!$A$2:$I$102,2,FALSE)</f>
        <v>Women'S High Heels</v>
      </c>
      <c r="L111" t="str">
        <f>VLOOKUP(J111,prod_imp!$A$2:$I$102,3,FALSE)</f>
        <v>Clothing</v>
      </c>
      <c r="M111" t="str">
        <f>VLOOKUP(J111,prod_imp!$A$2:$I$102,4,FALSE)</f>
        <v>Footwear</v>
      </c>
      <c r="N111" t="str">
        <f>VLOOKUP(J111,prod_imp!$A$2:$I$102,5,FALSE)</f>
        <v>Smith-Charles</v>
      </c>
      <c r="O111">
        <f>VLOOKUP(J111,prod_imp!$A$2:$I$102,6,FALSE)</f>
        <v>438</v>
      </c>
      <c r="P111">
        <f>VLOOKUP(J111,prod_imp!$A$2:$I$102,7,FALSE)</f>
        <v>496</v>
      </c>
      <c r="Q111" t="s">
        <v>4673</v>
      </c>
      <c r="R111" t="s">
        <v>4709</v>
      </c>
      <c r="S111" s="5">
        <v>1027.7357999999999</v>
      </c>
      <c r="T111">
        <v>3</v>
      </c>
      <c r="U111">
        <v>376</v>
      </c>
      <c r="V111">
        <v>0.03</v>
      </c>
      <c r="W111" t="str">
        <f>VLOOKUP(Q111,stores_imp!$A$2:$K$100,3,FALSE)</f>
        <v>EAST</v>
      </c>
      <c r="X111" t="str">
        <f>VLOOKUP(Q111,stores_imp!$A$2:$K$100,2,TRUE)</f>
        <v>Rivera-Warner</v>
      </c>
      <c r="Y111" t="str">
        <f>VLOOKUP(Q111,stores_imp!$A$2:$E$22,4,FALSE)</f>
        <v>Washingtonfurt</v>
      </c>
      <c r="Z111" t="str">
        <f>VLOOKUP(Q111,stores_imp!$A$2:$K$22,5,FALSE)</f>
        <v>Flagship</v>
      </c>
      <c r="AA111" t="str">
        <f>_xlfn.IFS(sale[[#All],[Age]]&lt;19,"Teens",sale[[#All],[Age]]&lt;30,"Adults",sale[[#All],[Age]]&lt;70,"Elders")</f>
        <v>Elders</v>
      </c>
      <c r="AB111" t="str">
        <f>VLOOKUP(C111,customer_imp!$A$2:$H$505,8,FALSE)</f>
        <v>Gold</v>
      </c>
    </row>
    <row r="112" spans="1:28" x14ac:dyDescent="0.25">
      <c r="A112" t="s">
        <v>4816</v>
      </c>
      <c r="B112" s="2">
        <v>45851</v>
      </c>
      <c r="C112" t="s">
        <v>3977</v>
      </c>
      <c r="D112" t="str">
        <f>VLOOKUP(C112,customer_imp!$A$2:$H$502,2,FALSE)</f>
        <v>Daniel Boyd</v>
      </c>
      <c r="E112">
        <f>VLOOKUP(C112,customer_imp!$A$2:$H$502,3,FALSE)</f>
        <v>29</v>
      </c>
      <c r="F112" t="str">
        <f>VLOOKUP(C112,customer_imp!$A$2:$H$502,4,FALSE)</f>
        <v>Female</v>
      </c>
      <c r="G112" t="str">
        <f>VLOOKUP(C112,customer_imp!$A$2:$H$502,5,FALSE)</f>
        <v>West Pamelafurt</v>
      </c>
      <c r="H112" t="str">
        <f>VLOOKUP(C112,customer_imp!$A$2:$H$502,6,FALSE)</f>
        <v>West Virginia</v>
      </c>
      <c r="I112" t="str">
        <f>VLOOKUP(C112,customer_imp!$A$2:$H$502,7,FALSE)</f>
        <v>USA</v>
      </c>
      <c r="J112" t="s">
        <v>4568</v>
      </c>
      <c r="K112" t="str">
        <f>VLOOKUP($J112,prod_imp!$A$2:$I$102,2,FALSE)</f>
        <v>Smart Home Wifi Camera</v>
      </c>
      <c r="L112" t="str">
        <f>VLOOKUP(J112,prod_imp!$A$2:$I$102,3,FALSE)</f>
        <v>Electronics</v>
      </c>
      <c r="M112" t="str">
        <f>VLOOKUP(J112,prod_imp!$A$2:$I$102,4,FALSE)</f>
        <v>Accessories</v>
      </c>
      <c r="N112" t="str">
        <f>VLOOKUP(J112,prod_imp!$A$2:$I$102,5,FALSE)</f>
        <v>Holmes Llc</v>
      </c>
      <c r="O112">
        <f>VLOOKUP(J112,prod_imp!$A$2:$I$102,6,FALSE)</f>
        <v>451</v>
      </c>
      <c r="P112">
        <f>VLOOKUP(J112,prod_imp!$A$2:$I$102,7,FALSE)</f>
        <v>389</v>
      </c>
      <c r="Q112" t="s">
        <v>4685</v>
      </c>
      <c r="R112" t="s">
        <v>1959</v>
      </c>
      <c r="S112" s="5">
        <v>882.57439999999997</v>
      </c>
      <c r="T112">
        <v>4</v>
      </c>
      <c r="U112">
        <v>240</v>
      </c>
      <c r="V112">
        <v>0.09</v>
      </c>
      <c r="W112" t="str">
        <f>VLOOKUP(Q112,stores_imp!$A$2:$K$100,3,FALSE)</f>
        <v>WEST</v>
      </c>
      <c r="X112" t="str">
        <f>VLOOKUP(Q112,stores_imp!$A$2:$K$100,2,TRUE)</f>
        <v>Mann-Austin</v>
      </c>
      <c r="Y112" t="str">
        <f>VLOOKUP(Q112,stores_imp!$A$2:$E$22,4,FALSE)</f>
        <v>Thompsonborough</v>
      </c>
      <c r="Z112" t="str">
        <f>VLOOKUP(Q112,stores_imp!$A$2:$K$22,5,FALSE)</f>
        <v>Online</v>
      </c>
      <c r="AA112" t="str">
        <f>_xlfn.IFS(sale[[#All],[Age]]&lt;19,"Teens",sale[[#All],[Age]]&lt;30,"Adults",sale[[#All],[Age]]&lt;70,"Elders")</f>
        <v>Adults</v>
      </c>
      <c r="AB112" t="str">
        <f>VLOOKUP(C112,customer_imp!$A$2:$H$505,8,FALSE)</f>
        <v>Bronze</v>
      </c>
    </row>
    <row r="113" spans="1:28" x14ac:dyDescent="0.25">
      <c r="A113" t="s">
        <v>4817</v>
      </c>
      <c r="B113" s="2">
        <v>45798</v>
      </c>
      <c r="C113" t="s">
        <v>4095</v>
      </c>
      <c r="D113" t="str">
        <f>VLOOKUP(C113,customer_imp!$A$2:$H$502,2,FALSE)</f>
        <v>Michael Jones</v>
      </c>
      <c r="E113">
        <f>VLOOKUP(C113,customer_imp!$A$2:$H$502,3,FALSE)</f>
        <v>40</v>
      </c>
      <c r="F113" t="str">
        <f>VLOOKUP(C113,customer_imp!$A$2:$H$502,4,FALSE)</f>
        <v>Male</v>
      </c>
      <c r="G113" t="str">
        <f>VLOOKUP(C113,customer_imp!$A$2:$H$502,5,FALSE)</f>
        <v>North Edwardton</v>
      </c>
      <c r="H113" t="str">
        <f>VLOOKUP(C113,customer_imp!$A$2:$H$502,6,FALSE)</f>
        <v>Tennessee</v>
      </c>
      <c r="I113" t="str">
        <f>VLOOKUP(C113,customer_imp!$A$2:$H$502,7,FALSE)</f>
        <v>USA</v>
      </c>
      <c r="J113" t="s">
        <v>4652</v>
      </c>
      <c r="K113" t="str">
        <f>VLOOKUP($J113,prod_imp!$A$2:$I$102,2,FALSE)</f>
        <v>Gaming Mouse Pad Xl</v>
      </c>
      <c r="L113" t="str">
        <f>VLOOKUP(J113,prod_imp!$A$2:$I$102,3,FALSE)</f>
        <v>Electronics</v>
      </c>
      <c r="M113" t="str">
        <f>VLOOKUP(J113,prod_imp!$A$2:$I$102,4,FALSE)</f>
        <v>Accessories</v>
      </c>
      <c r="N113" t="str">
        <f>VLOOKUP(J113,prod_imp!$A$2:$I$102,5,FALSE)</f>
        <v>Sharp, Taylor And Rodriguez</v>
      </c>
      <c r="O113">
        <f>VLOOKUP(J113,prod_imp!$A$2:$I$102,6,FALSE)</f>
        <v>340</v>
      </c>
      <c r="P113">
        <f>VLOOKUP(J113,prod_imp!$A$2:$I$102,7,FALSE)</f>
        <v>361</v>
      </c>
      <c r="Q113" t="s">
        <v>4680</v>
      </c>
      <c r="R113" t="s">
        <v>4706</v>
      </c>
      <c r="S113" s="5">
        <v>1674.5057999999999</v>
      </c>
      <c r="T113">
        <v>2</v>
      </c>
      <c r="U113">
        <v>846</v>
      </c>
      <c r="V113">
        <v>0.08</v>
      </c>
      <c r="W113" t="str">
        <f>VLOOKUP(Q113,stores_imp!$A$2:$K$100,3,FALSE)</f>
        <v>NORTH</v>
      </c>
      <c r="X113" t="str">
        <f>VLOOKUP(Q113,stores_imp!$A$2:$K$100,2,TRUE)</f>
        <v>Mann-Austin</v>
      </c>
      <c r="Y113" t="str">
        <f>VLOOKUP(Q113,stores_imp!$A$2:$E$22,4,FALSE)</f>
        <v>Hoodberg</v>
      </c>
      <c r="Z113" t="str">
        <f>VLOOKUP(Q113,stores_imp!$A$2:$K$22,5,FALSE)</f>
        <v>Outlet</v>
      </c>
      <c r="AA113" t="str">
        <f>_xlfn.IFS(sale[[#All],[Age]]&lt;19,"Teens",sale[[#All],[Age]]&lt;30,"Adults",sale[[#All],[Age]]&lt;70,"Elders")</f>
        <v>Elders</v>
      </c>
      <c r="AB113" t="str">
        <f>VLOOKUP(C113,customer_imp!$A$2:$H$505,8,FALSE)</f>
        <v>Bronze</v>
      </c>
    </row>
    <row r="114" spans="1:28" x14ac:dyDescent="0.25">
      <c r="A114" t="s">
        <v>4818</v>
      </c>
      <c r="B114" s="2">
        <v>45705</v>
      </c>
      <c r="C114" t="s">
        <v>4062</v>
      </c>
      <c r="D114" t="str">
        <f>VLOOKUP(C114,customer_imp!$A$2:$H$502,2,FALSE)</f>
        <v>Melissa Duffy Md</v>
      </c>
      <c r="E114">
        <f>VLOOKUP(C114,customer_imp!$A$2:$H$502,3,FALSE)</f>
        <v>58</v>
      </c>
      <c r="F114" t="str">
        <f>VLOOKUP(C114,customer_imp!$A$2:$H$502,4,FALSE)</f>
        <v>Female</v>
      </c>
      <c r="G114" t="str">
        <f>VLOOKUP(C114,customer_imp!$A$2:$H$502,5,FALSE)</f>
        <v>East Jenna</v>
      </c>
      <c r="H114" t="str">
        <f>VLOOKUP(C114,customer_imp!$A$2:$H$502,6,FALSE)</f>
        <v>South Carolina</v>
      </c>
      <c r="I114" t="str">
        <f>VLOOKUP(C114,customer_imp!$A$2:$H$502,7,FALSE)</f>
        <v>USA</v>
      </c>
      <c r="J114" t="s">
        <v>4632</v>
      </c>
      <c r="K114" t="str">
        <f>VLOOKUP($J114,prod_imp!$A$2:$I$102,2,FALSE)</f>
        <v>Wireless Mouse</v>
      </c>
      <c r="L114" t="str">
        <f>VLOOKUP(J114,prod_imp!$A$2:$I$102,3,FALSE)</f>
        <v>Electronics</v>
      </c>
      <c r="M114" t="str">
        <f>VLOOKUP(J114,prod_imp!$A$2:$I$102,4,FALSE)</f>
        <v>Computer</v>
      </c>
      <c r="N114" t="str">
        <f>VLOOKUP(J114,prod_imp!$A$2:$I$102,5,FALSE)</f>
        <v>Larson Ltd</v>
      </c>
      <c r="O114">
        <f>VLOOKUP(J114,prod_imp!$A$2:$I$102,6,FALSE)</f>
        <v>393</v>
      </c>
      <c r="P114">
        <f>VLOOKUP(J114,prod_imp!$A$2:$I$102,7,FALSE)</f>
        <v>320</v>
      </c>
      <c r="Q114" t="s">
        <v>4695</v>
      </c>
      <c r="R114" t="s">
        <v>1959</v>
      </c>
      <c r="S114" s="5">
        <v>2020.7097000000001</v>
      </c>
      <c r="T114">
        <v>3</v>
      </c>
      <c r="U114">
        <v>949</v>
      </c>
      <c r="V114">
        <v>0.01</v>
      </c>
      <c r="W114" t="str">
        <f>VLOOKUP(Q114,stores_imp!$A$2:$K$100,3,FALSE)</f>
        <v>EAST</v>
      </c>
      <c r="X114" t="str">
        <f>VLOOKUP(Q114,stores_imp!$A$2:$K$100,2,TRUE)</f>
        <v>Gardner, Humphrey And Contreras</v>
      </c>
      <c r="Y114" t="str">
        <f>VLOOKUP(Q114,stores_imp!$A$2:$E$22,4,FALSE)</f>
        <v>Johnsonville</v>
      </c>
      <c r="Z114" t="str">
        <f>VLOOKUP(Q114,stores_imp!$A$2:$K$22,5,FALSE)</f>
        <v>Flagship</v>
      </c>
      <c r="AA114" t="str">
        <f>_xlfn.IFS(sale[[#All],[Age]]&lt;19,"Teens",sale[[#All],[Age]]&lt;30,"Adults",sale[[#All],[Age]]&lt;70,"Elders")</f>
        <v>Elders</v>
      </c>
      <c r="AB114" t="str">
        <f>VLOOKUP(C114,customer_imp!$A$2:$H$505,8,FALSE)</f>
        <v>Bronze</v>
      </c>
    </row>
    <row r="115" spans="1:28" x14ac:dyDescent="0.25">
      <c r="A115" t="s">
        <v>4819</v>
      </c>
      <c r="B115" s="2">
        <v>45413</v>
      </c>
      <c r="C115" t="s">
        <v>4459</v>
      </c>
      <c r="D115" t="str">
        <f>VLOOKUP(C115,customer_imp!$A$2:$H$502,2,FALSE)</f>
        <v>Michael Foley</v>
      </c>
      <c r="E115">
        <f>VLOOKUP(C115,customer_imp!$A$2:$H$502,3,FALSE)</f>
        <v>63</v>
      </c>
      <c r="F115" t="str">
        <f>VLOOKUP(C115,customer_imp!$A$2:$H$502,4,FALSE)</f>
        <v>Female</v>
      </c>
      <c r="G115" t="str">
        <f>VLOOKUP(C115,customer_imp!$A$2:$H$502,5,FALSE)</f>
        <v>Oneillfurt</v>
      </c>
      <c r="H115" t="str">
        <f>VLOOKUP(C115,customer_imp!$A$2:$H$502,6,FALSE)</f>
        <v>Vermont</v>
      </c>
      <c r="I115" t="str">
        <f>VLOOKUP(C115,customer_imp!$A$2:$H$502,7,FALSE)</f>
        <v>USA</v>
      </c>
      <c r="J115" t="s">
        <v>4545</v>
      </c>
      <c r="K115" t="str">
        <f>VLOOKUP($J115,prod_imp!$A$2:$I$102,2,FALSE)</f>
        <v>Decorative Floor Vase</v>
      </c>
      <c r="L115" t="str">
        <f>VLOOKUP(J115,prod_imp!$A$2:$I$102,3,FALSE)</f>
        <v>Home</v>
      </c>
      <c r="M115" t="str">
        <f>VLOOKUP(J115,prod_imp!$A$2:$I$102,4,FALSE)</f>
        <v>Decor</v>
      </c>
      <c r="N115" t="str">
        <f>VLOOKUP(J115,prod_imp!$A$2:$I$102,5,FALSE)</f>
        <v>Khan, Jones And Paul</v>
      </c>
      <c r="O115">
        <f>VLOOKUP(J115,prod_imp!$A$2:$I$102,6,FALSE)</f>
        <v>317</v>
      </c>
      <c r="P115">
        <f>VLOOKUP(J115,prod_imp!$A$2:$I$102,7,FALSE)</f>
        <v>378</v>
      </c>
      <c r="Q115" t="s">
        <v>4690</v>
      </c>
      <c r="R115" t="s">
        <v>4706</v>
      </c>
      <c r="S115" s="5">
        <v>225.57599999999999</v>
      </c>
      <c r="T115">
        <v>1</v>
      </c>
      <c r="U115">
        <v>282</v>
      </c>
      <c r="V115">
        <v>0.28999999999999998</v>
      </c>
      <c r="W115" t="str">
        <f>VLOOKUP(Q115,stores_imp!$A$2:$K$100,3,FALSE)</f>
        <v>EAST</v>
      </c>
      <c r="X115" t="str">
        <f>VLOOKUP(Q115,stores_imp!$A$2:$K$100,2,TRUE)</f>
        <v>Martinez, Adkins And Johnson</v>
      </c>
      <c r="Y115" t="str">
        <f>VLOOKUP(Q115,stores_imp!$A$2:$E$22,4,FALSE)</f>
        <v>East Davidville</v>
      </c>
      <c r="Z115" t="str">
        <f>VLOOKUP(Q115,stores_imp!$A$2:$K$22,5,FALSE)</f>
        <v>Online</v>
      </c>
      <c r="AA115" t="str">
        <f>_xlfn.IFS(sale[[#All],[Age]]&lt;19,"Teens",sale[[#All],[Age]]&lt;30,"Adults",sale[[#All],[Age]]&lt;70,"Elders")</f>
        <v>Elders</v>
      </c>
      <c r="AB115" t="str">
        <f>VLOOKUP(C115,customer_imp!$A$2:$H$505,8,FALSE)</f>
        <v>Gold</v>
      </c>
    </row>
    <row r="116" spans="1:28" x14ac:dyDescent="0.25">
      <c r="A116" t="s">
        <v>4820</v>
      </c>
      <c r="B116" s="2">
        <v>45482</v>
      </c>
      <c r="C116" t="s">
        <v>4130</v>
      </c>
      <c r="D116" t="str">
        <f>VLOOKUP(C116,customer_imp!$A$2:$H$502,2,FALSE)</f>
        <v>Patrick Roberts</v>
      </c>
      <c r="E116">
        <f>VLOOKUP(C116,customer_imp!$A$2:$H$502,3,FALSE)</f>
        <v>41</v>
      </c>
      <c r="F116" t="str">
        <f>VLOOKUP(C116,customer_imp!$A$2:$H$502,4,FALSE)</f>
        <v>Female</v>
      </c>
      <c r="G116" t="str">
        <f>VLOOKUP(C116,customer_imp!$A$2:$H$502,5,FALSE)</f>
        <v>Jaredville</v>
      </c>
      <c r="H116" t="str">
        <f>VLOOKUP(C116,customer_imp!$A$2:$H$502,6,FALSE)</f>
        <v>Missouri</v>
      </c>
      <c r="I116" t="str">
        <f>VLOOKUP(C116,customer_imp!$A$2:$H$502,7,FALSE)</f>
        <v>USA</v>
      </c>
      <c r="J116" t="s">
        <v>4655</v>
      </c>
      <c r="K116" t="str">
        <f>VLOOKUP($J116,prod_imp!$A$2:$I$102,2,FALSE)</f>
        <v>Women'S High Heels</v>
      </c>
      <c r="L116" t="str">
        <f>VLOOKUP(J116,prod_imp!$A$2:$I$102,3,FALSE)</f>
        <v>Clothing</v>
      </c>
      <c r="M116" t="str">
        <f>VLOOKUP(J116,prod_imp!$A$2:$I$102,4,FALSE)</f>
        <v>Footwear</v>
      </c>
      <c r="N116" t="str">
        <f>VLOOKUP(J116,prod_imp!$A$2:$I$102,5,FALSE)</f>
        <v>Smith-Charles</v>
      </c>
      <c r="O116">
        <f>VLOOKUP(J116,prod_imp!$A$2:$I$102,6,FALSE)</f>
        <v>438</v>
      </c>
      <c r="P116">
        <f>VLOOKUP(J116,prod_imp!$A$2:$I$102,7,FALSE)</f>
        <v>496</v>
      </c>
      <c r="Q116" t="s">
        <v>4681</v>
      </c>
      <c r="R116" t="s">
        <v>4706</v>
      </c>
      <c r="S116" s="5">
        <v>1388.9190000000001</v>
      </c>
      <c r="T116">
        <v>2</v>
      </c>
      <c r="U116">
        <v>731</v>
      </c>
      <c r="V116">
        <v>0.2</v>
      </c>
      <c r="W116" t="str">
        <f>VLOOKUP(Q116,stores_imp!$A$2:$K$100,3,FALSE)</f>
        <v>SOUTH</v>
      </c>
      <c r="X116" t="str">
        <f>VLOOKUP(Q116,stores_imp!$A$2:$K$100,2,TRUE)</f>
        <v>Mann-Austin</v>
      </c>
      <c r="Y116" t="str">
        <f>VLOOKUP(Q116,stores_imp!$A$2:$E$22,4,FALSE)</f>
        <v>Port Sharon</v>
      </c>
      <c r="Z116" t="str">
        <f>VLOOKUP(Q116,stores_imp!$A$2:$K$22,5,FALSE)</f>
        <v>Online</v>
      </c>
      <c r="AA116" t="str">
        <f>_xlfn.IFS(sale[[#All],[Age]]&lt;19,"Teens",sale[[#All],[Age]]&lt;30,"Adults",sale[[#All],[Age]]&lt;70,"Elders")</f>
        <v>Elders</v>
      </c>
      <c r="AB116" t="str">
        <f>VLOOKUP(C116,customer_imp!$A$2:$H$505,8,FALSE)</f>
        <v>Platinum</v>
      </c>
    </row>
    <row r="117" spans="1:28" x14ac:dyDescent="0.25">
      <c r="A117" t="s">
        <v>4821</v>
      </c>
      <c r="B117" s="2">
        <v>45925</v>
      </c>
      <c r="C117" t="s">
        <v>4239</v>
      </c>
      <c r="D117" t="str">
        <f>VLOOKUP(C117,customer_imp!$A$2:$H$502,2,FALSE)</f>
        <v>Christopher David</v>
      </c>
      <c r="E117">
        <f>VLOOKUP(C117,customer_imp!$A$2:$H$502,3,FALSE)</f>
        <v>42</v>
      </c>
      <c r="F117" t="str">
        <f>VLOOKUP(C117,customer_imp!$A$2:$H$502,4,FALSE)</f>
        <v>Male</v>
      </c>
      <c r="G117" t="str">
        <f>VLOOKUP(C117,customer_imp!$A$2:$H$502,5,FALSE)</f>
        <v>Karenmouth</v>
      </c>
      <c r="H117" t="str">
        <f>VLOOKUP(C117,customer_imp!$A$2:$H$502,6,FALSE)</f>
        <v>Massachusetts</v>
      </c>
      <c r="I117" t="str">
        <f>VLOOKUP(C117,customer_imp!$A$2:$H$502,7,FALSE)</f>
        <v>USA</v>
      </c>
      <c r="J117" t="s">
        <v>4643</v>
      </c>
      <c r="K117" t="str">
        <f>VLOOKUP($J117,prod_imp!$A$2:$I$102,2,FALSE)</f>
        <v>Women'S Beanie Hat</v>
      </c>
      <c r="L117" t="str">
        <f>VLOOKUP(J117,prod_imp!$A$2:$I$102,3,FALSE)</f>
        <v>Clothing</v>
      </c>
      <c r="M117" t="str">
        <f>VLOOKUP(J117,prod_imp!$A$2:$I$102,4,FALSE)</f>
        <v>Accessories</v>
      </c>
      <c r="N117" t="str">
        <f>VLOOKUP(J117,prod_imp!$A$2:$I$102,5,FALSE)</f>
        <v>Richardson-Carrillo</v>
      </c>
      <c r="O117">
        <f>VLOOKUP(J117,prod_imp!$A$2:$I$102,6,FALSE)</f>
        <v>120</v>
      </c>
      <c r="P117">
        <f>VLOOKUP(J117,prod_imp!$A$2:$I$102,7,FALSE)</f>
        <v>210</v>
      </c>
      <c r="Q117" t="s">
        <v>4684</v>
      </c>
      <c r="R117" t="s">
        <v>4706</v>
      </c>
      <c r="S117" s="5">
        <v>3239.3580000000002</v>
      </c>
      <c r="T117">
        <v>4</v>
      </c>
      <c r="U117">
        <v>931</v>
      </c>
      <c r="V117">
        <v>0.05</v>
      </c>
      <c r="W117" t="str">
        <f>VLOOKUP(Q117,stores_imp!$A$2:$K$100,3,FALSE)</f>
        <v>SOUTH</v>
      </c>
      <c r="X117" t="str">
        <f>VLOOKUP(Q117,stores_imp!$A$2:$K$100,2,TRUE)</f>
        <v>Mann-Austin</v>
      </c>
      <c r="Y117" t="str">
        <f>VLOOKUP(Q117,stores_imp!$A$2:$E$22,4,FALSE)</f>
        <v>Williamsfurt</v>
      </c>
      <c r="Z117" t="str">
        <f>VLOOKUP(Q117,stores_imp!$A$2:$K$22,5,FALSE)</f>
        <v>Online</v>
      </c>
      <c r="AA117" t="str">
        <f>_xlfn.IFS(sale[[#All],[Age]]&lt;19,"Teens",sale[[#All],[Age]]&lt;30,"Adults",sale[[#All],[Age]]&lt;70,"Elders")</f>
        <v>Elders</v>
      </c>
      <c r="AB117" t="str">
        <f>VLOOKUP(C117,customer_imp!$A$2:$H$505,8,FALSE)</f>
        <v>Silver</v>
      </c>
    </row>
    <row r="118" spans="1:28" x14ac:dyDescent="0.25">
      <c r="A118" t="s">
        <v>4822</v>
      </c>
      <c r="B118" s="2">
        <v>45420</v>
      </c>
      <c r="C118" t="s">
        <v>4409</v>
      </c>
      <c r="D118" t="str">
        <f>VLOOKUP(C118,customer_imp!$A$2:$H$502,2,FALSE)</f>
        <v>Monica Miller</v>
      </c>
      <c r="E118">
        <f>VLOOKUP(C118,customer_imp!$A$2:$H$502,3,FALSE)</f>
        <v>33</v>
      </c>
      <c r="F118" t="str">
        <f>VLOOKUP(C118,customer_imp!$A$2:$H$502,4,FALSE)</f>
        <v>Male</v>
      </c>
      <c r="G118" t="str">
        <f>VLOOKUP(C118,customer_imp!$A$2:$H$502,5,FALSE)</f>
        <v>Lake David</v>
      </c>
      <c r="H118" t="str">
        <f>VLOOKUP(C118,customer_imp!$A$2:$H$502,6,FALSE)</f>
        <v>Mississippi</v>
      </c>
      <c r="I118" t="str">
        <f>VLOOKUP(C118,customer_imp!$A$2:$H$502,7,FALSE)</f>
        <v>USA</v>
      </c>
      <c r="J118" t="s">
        <v>4500</v>
      </c>
      <c r="K118" t="str">
        <f>VLOOKUP($J118,prod_imp!$A$2:$I$102,2,FALSE)</f>
        <v>Men'S Running Jacket</v>
      </c>
      <c r="L118" t="str">
        <f>VLOOKUP(J118,prod_imp!$A$2:$I$102,3,FALSE)</f>
        <v>Clothing</v>
      </c>
      <c r="M118" t="str">
        <f>VLOOKUP(J118,prod_imp!$A$2:$I$102,4,FALSE)</f>
        <v>Outerwear</v>
      </c>
      <c r="N118" t="str">
        <f>VLOOKUP(J118,prod_imp!$A$2:$I$102,5,FALSE)</f>
        <v>Pineda Ltd</v>
      </c>
      <c r="O118">
        <f>VLOOKUP(J118,prod_imp!$A$2:$I$102,6,FALSE)</f>
        <v>365</v>
      </c>
      <c r="P118">
        <f>VLOOKUP(J118,prod_imp!$A$2:$I$102,7,FALSE)</f>
        <v>452</v>
      </c>
      <c r="Q118" t="s">
        <v>4685</v>
      </c>
      <c r="R118" t="s">
        <v>1959</v>
      </c>
      <c r="S118" s="5">
        <v>2404.8024</v>
      </c>
      <c r="T118">
        <v>4</v>
      </c>
      <c r="U118">
        <v>771</v>
      </c>
      <c r="V118">
        <v>0.13</v>
      </c>
      <c r="W118" t="str">
        <f>VLOOKUP(Q118,stores_imp!$A$2:$K$100,3,FALSE)</f>
        <v>WEST</v>
      </c>
      <c r="X118" t="str">
        <f>VLOOKUP(Q118,stores_imp!$A$2:$K$100,2,TRUE)</f>
        <v>Mann-Austin</v>
      </c>
      <c r="Y118" t="str">
        <f>VLOOKUP(Q118,stores_imp!$A$2:$E$22,4,FALSE)</f>
        <v>Thompsonborough</v>
      </c>
      <c r="Z118" t="str">
        <f>VLOOKUP(Q118,stores_imp!$A$2:$K$22,5,FALSE)</f>
        <v>Online</v>
      </c>
      <c r="AA118" t="str">
        <f>_xlfn.IFS(sale[[#All],[Age]]&lt;19,"Teens",sale[[#All],[Age]]&lt;30,"Adults",sale[[#All],[Age]]&lt;70,"Elders")</f>
        <v>Elders</v>
      </c>
      <c r="AB118" t="str">
        <f>VLOOKUP(C118,customer_imp!$A$2:$H$505,8,FALSE)</f>
        <v>Gold</v>
      </c>
    </row>
    <row r="119" spans="1:28" x14ac:dyDescent="0.25">
      <c r="A119" t="s">
        <v>4823</v>
      </c>
      <c r="B119" s="2">
        <v>45554</v>
      </c>
      <c r="C119" t="s">
        <v>4041</v>
      </c>
      <c r="D119" t="str">
        <f>VLOOKUP(C119,customer_imp!$A$2:$H$502,2,FALSE)</f>
        <v>Amber Mcclain</v>
      </c>
      <c r="E119">
        <f>VLOOKUP(C119,customer_imp!$A$2:$H$502,3,FALSE)</f>
        <v>58</v>
      </c>
      <c r="F119" t="str">
        <f>VLOOKUP(C119,customer_imp!$A$2:$H$502,4,FALSE)</f>
        <v>Male</v>
      </c>
      <c r="G119" t="str">
        <f>VLOOKUP(C119,customer_imp!$A$2:$H$502,5,FALSE)</f>
        <v>Brendaburgh</v>
      </c>
      <c r="H119" t="str">
        <f>VLOOKUP(C119,customer_imp!$A$2:$H$502,6,FALSE)</f>
        <v>Florida</v>
      </c>
      <c r="I119" t="str">
        <f>VLOOKUP(C119,customer_imp!$A$2:$H$502,7,FALSE)</f>
        <v>USA</v>
      </c>
      <c r="J119" t="s">
        <v>4576</v>
      </c>
      <c r="K119" t="str">
        <f>VLOOKUP($J119,prod_imp!$A$2:$I$102,2,FALSE)</f>
        <v>Men'S Winter Jacket</v>
      </c>
      <c r="L119" t="str">
        <f>VLOOKUP(J119,prod_imp!$A$2:$I$102,3,FALSE)</f>
        <v>Clothing</v>
      </c>
      <c r="M119" t="str">
        <f>VLOOKUP(J119,prod_imp!$A$2:$I$102,4,FALSE)</f>
        <v>Outerwear</v>
      </c>
      <c r="N119" t="str">
        <f>VLOOKUP(J119,prod_imp!$A$2:$I$102,5,FALSE)</f>
        <v>Kelly, Smith And Perez</v>
      </c>
      <c r="O119">
        <f>VLOOKUP(J119,prod_imp!$A$2:$I$102,6,FALSE)</f>
        <v>167</v>
      </c>
      <c r="P119">
        <f>VLOOKUP(J119,prod_imp!$A$2:$I$102,7,FALSE)</f>
        <v>296</v>
      </c>
      <c r="Q119" t="s">
        <v>4681</v>
      </c>
      <c r="R119" t="s">
        <v>4706</v>
      </c>
      <c r="S119" s="5">
        <v>1007.223</v>
      </c>
      <c r="T119">
        <v>3</v>
      </c>
      <c r="U119">
        <v>480</v>
      </c>
      <c r="V119">
        <v>0.22</v>
      </c>
      <c r="W119" t="str">
        <f>VLOOKUP(Q119,stores_imp!$A$2:$K$100,3,FALSE)</f>
        <v>SOUTH</v>
      </c>
      <c r="X119" t="str">
        <f>VLOOKUP(Q119,stores_imp!$A$2:$K$100,2,TRUE)</f>
        <v>Mann-Austin</v>
      </c>
      <c r="Y119" t="str">
        <f>VLOOKUP(Q119,stores_imp!$A$2:$E$22,4,FALSE)</f>
        <v>Port Sharon</v>
      </c>
      <c r="Z119" t="str">
        <f>VLOOKUP(Q119,stores_imp!$A$2:$K$22,5,FALSE)</f>
        <v>Online</v>
      </c>
      <c r="AA119" t="str">
        <f>_xlfn.IFS(sale[[#All],[Age]]&lt;19,"Teens",sale[[#All],[Age]]&lt;30,"Adults",sale[[#All],[Age]]&lt;70,"Elders")</f>
        <v>Elders</v>
      </c>
      <c r="AB119" t="str">
        <f>VLOOKUP(C119,customer_imp!$A$2:$H$505,8,FALSE)</f>
        <v>Silver</v>
      </c>
    </row>
    <row r="120" spans="1:28" x14ac:dyDescent="0.25">
      <c r="A120" t="s">
        <v>4824</v>
      </c>
      <c r="B120" s="2">
        <v>45405</v>
      </c>
      <c r="C120" t="s">
        <v>4081</v>
      </c>
      <c r="D120" t="str">
        <f>VLOOKUP(C120,customer_imp!$A$2:$H$502,2,FALSE)</f>
        <v>Lance Baker</v>
      </c>
      <c r="E120">
        <f>VLOOKUP(C120,customer_imp!$A$2:$H$502,3,FALSE)</f>
        <v>50</v>
      </c>
      <c r="F120" t="str">
        <f>VLOOKUP(C120,customer_imp!$A$2:$H$502,4,FALSE)</f>
        <v>Female</v>
      </c>
      <c r="G120" t="str">
        <f>VLOOKUP(C120,customer_imp!$A$2:$H$502,5,FALSE)</f>
        <v>Port Victoria</v>
      </c>
      <c r="H120" t="str">
        <f>VLOOKUP(C120,customer_imp!$A$2:$H$502,6,FALSE)</f>
        <v>Florida</v>
      </c>
      <c r="I120" t="str">
        <f>VLOOKUP(C120,customer_imp!$A$2:$H$502,7,FALSE)</f>
        <v>USA</v>
      </c>
      <c r="J120" t="s">
        <v>4563</v>
      </c>
      <c r="K120" t="str">
        <f>VLOOKUP($J120,prod_imp!$A$2:$I$102,2,FALSE)</f>
        <v>Portable Power Bank</v>
      </c>
      <c r="L120" t="str">
        <f>VLOOKUP(J120,prod_imp!$A$2:$I$102,3,FALSE)</f>
        <v>Electronics</v>
      </c>
      <c r="M120" t="str">
        <f>VLOOKUP(J120,prod_imp!$A$2:$I$102,4,FALSE)</f>
        <v>Mobile</v>
      </c>
      <c r="N120" t="str">
        <f>VLOOKUP(J120,prod_imp!$A$2:$I$102,5,FALSE)</f>
        <v>Cummings And Sons</v>
      </c>
      <c r="O120">
        <f>VLOOKUP(J120,prod_imp!$A$2:$I$102,6,FALSE)</f>
        <v>326</v>
      </c>
      <c r="P120">
        <f>VLOOKUP(J120,prod_imp!$A$2:$I$102,7,FALSE)</f>
        <v>301</v>
      </c>
      <c r="Q120" t="s">
        <v>4692</v>
      </c>
      <c r="R120" t="s">
        <v>4709</v>
      </c>
      <c r="S120" s="5">
        <v>115.5</v>
      </c>
      <c r="T120">
        <v>1</v>
      </c>
      <c r="U120">
        <v>165</v>
      </c>
      <c r="V120">
        <v>0.3</v>
      </c>
      <c r="W120" t="str">
        <f>VLOOKUP(Q120,stores_imp!$A$2:$K$100,3,FALSE)</f>
        <v>SOUTH</v>
      </c>
      <c r="X120" t="str">
        <f>VLOOKUP(Q120,stores_imp!$A$2:$K$100,2,TRUE)</f>
        <v>Aguirre-Keller</v>
      </c>
      <c r="Y120" t="str">
        <f>VLOOKUP(Q120,stores_imp!$A$2:$E$22,4,FALSE)</f>
        <v>Lake Michael</v>
      </c>
      <c r="Z120" t="str">
        <f>VLOOKUP(Q120,stores_imp!$A$2:$K$22,5,FALSE)</f>
        <v>Online</v>
      </c>
      <c r="AA120" t="str">
        <f>_xlfn.IFS(sale[[#All],[Age]]&lt;19,"Teens",sale[[#All],[Age]]&lt;30,"Adults",sale[[#All],[Age]]&lt;70,"Elders")</f>
        <v>Elders</v>
      </c>
      <c r="AB120" t="str">
        <f>VLOOKUP(C120,customer_imp!$A$2:$H$505,8,FALSE)</f>
        <v>Gold</v>
      </c>
    </row>
    <row r="121" spans="1:28" x14ac:dyDescent="0.25">
      <c r="A121" t="s">
        <v>4825</v>
      </c>
      <c r="B121" s="2">
        <v>45503</v>
      </c>
      <c r="C121" t="s">
        <v>4136</v>
      </c>
      <c r="D121" t="str">
        <f>VLOOKUP(C121,customer_imp!$A$2:$H$502,2,FALSE)</f>
        <v>Sean Powell</v>
      </c>
      <c r="E121">
        <f>VLOOKUP(C121,customer_imp!$A$2:$H$502,3,FALSE)</f>
        <v>43</v>
      </c>
      <c r="F121" t="str">
        <f>VLOOKUP(C121,customer_imp!$A$2:$H$502,4,FALSE)</f>
        <v>Male</v>
      </c>
      <c r="G121" t="str">
        <f>VLOOKUP(C121,customer_imp!$A$2:$H$502,5,FALSE)</f>
        <v>South Kevin</v>
      </c>
      <c r="H121" t="str">
        <f>VLOOKUP(C121,customer_imp!$A$2:$H$502,6,FALSE)</f>
        <v>Vermont</v>
      </c>
      <c r="I121" t="str">
        <f>VLOOKUP(C121,customer_imp!$A$2:$H$502,7,FALSE)</f>
        <v>USA</v>
      </c>
      <c r="J121" t="s">
        <v>4532</v>
      </c>
      <c r="K121" t="str">
        <f>VLOOKUP($J121,prod_imp!$A$2:$I$102,2,FALSE)</f>
        <v>Knee Support Brace</v>
      </c>
      <c r="L121" t="str">
        <f>VLOOKUP(J121,prod_imp!$A$2:$I$102,3,FALSE)</f>
        <v>Sports</v>
      </c>
      <c r="M121" t="str">
        <f>VLOOKUP(J121,prod_imp!$A$2:$I$102,4,FALSE)</f>
        <v>Equipment</v>
      </c>
      <c r="N121" t="str">
        <f>VLOOKUP(J121,prod_imp!$A$2:$I$102,5,FALSE)</f>
        <v>May-Reese</v>
      </c>
      <c r="O121">
        <f>VLOOKUP(J121,prod_imp!$A$2:$I$102,6,FALSE)</f>
        <v>21</v>
      </c>
      <c r="P121">
        <f>VLOOKUP(J121,prod_imp!$A$2:$I$102,7,FALSE)</f>
        <v>65</v>
      </c>
      <c r="Q121" t="s">
        <v>4685</v>
      </c>
      <c r="R121" t="s">
        <v>4709</v>
      </c>
      <c r="S121" s="5">
        <v>215.14420000000001</v>
      </c>
      <c r="T121">
        <v>2</v>
      </c>
      <c r="U121">
        <v>152</v>
      </c>
      <c r="V121">
        <v>0.3</v>
      </c>
      <c r="W121" t="str">
        <f>VLOOKUP(Q121,stores_imp!$A$2:$K$100,3,FALSE)</f>
        <v>WEST</v>
      </c>
      <c r="X121" t="str">
        <f>VLOOKUP(Q121,stores_imp!$A$2:$K$100,2,TRUE)</f>
        <v>Mann-Austin</v>
      </c>
      <c r="Y121" t="str">
        <f>VLOOKUP(Q121,stores_imp!$A$2:$E$22,4,FALSE)</f>
        <v>Thompsonborough</v>
      </c>
      <c r="Z121" t="str">
        <f>VLOOKUP(Q121,stores_imp!$A$2:$K$22,5,FALSE)</f>
        <v>Online</v>
      </c>
      <c r="AA121" t="str">
        <f>_xlfn.IFS(sale[[#All],[Age]]&lt;19,"Teens",sale[[#All],[Age]]&lt;30,"Adults",sale[[#All],[Age]]&lt;70,"Elders")</f>
        <v>Elders</v>
      </c>
      <c r="AB121" t="str">
        <f>VLOOKUP(C121,customer_imp!$A$2:$H$505,8,FALSE)</f>
        <v>Bronze</v>
      </c>
    </row>
    <row r="122" spans="1:28" x14ac:dyDescent="0.25">
      <c r="A122" t="s">
        <v>4826</v>
      </c>
      <c r="B122" s="2">
        <v>45274</v>
      </c>
      <c r="C122" t="s">
        <v>4212</v>
      </c>
      <c r="D122" t="str">
        <f>VLOOKUP(C122,customer_imp!$A$2:$H$502,2,FALSE)</f>
        <v>Timothy Juarez</v>
      </c>
      <c r="E122">
        <f>VLOOKUP(C122,customer_imp!$A$2:$H$502,3,FALSE)</f>
        <v>22</v>
      </c>
      <c r="F122" t="str">
        <f>VLOOKUP(C122,customer_imp!$A$2:$H$502,4,FALSE)</f>
        <v>Female</v>
      </c>
      <c r="G122" t="str">
        <f>VLOOKUP(C122,customer_imp!$A$2:$H$502,5,FALSE)</f>
        <v>Grahamstad</v>
      </c>
      <c r="H122" t="str">
        <f>VLOOKUP(C122,customer_imp!$A$2:$H$502,6,FALSE)</f>
        <v>South Carolina</v>
      </c>
      <c r="I122" t="str">
        <f>VLOOKUP(C122,customer_imp!$A$2:$H$502,7,FALSE)</f>
        <v>USA</v>
      </c>
      <c r="J122" t="s">
        <v>4551</v>
      </c>
      <c r="K122" t="str">
        <f>VLOOKUP($J122,prod_imp!$A$2:$I$102,2,FALSE)</f>
        <v>Basketball</v>
      </c>
      <c r="L122" t="str">
        <f>VLOOKUP(J122,prod_imp!$A$2:$I$102,3,FALSE)</f>
        <v>Sports</v>
      </c>
      <c r="M122" t="str">
        <f>VLOOKUP(J122,prod_imp!$A$2:$I$102,4,FALSE)</f>
        <v>Team Sports</v>
      </c>
      <c r="N122" t="str">
        <f>VLOOKUP(J122,prod_imp!$A$2:$I$102,5,FALSE)</f>
        <v>Nolan-Snow</v>
      </c>
      <c r="O122">
        <f>VLOOKUP(J122,prod_imp!$A$2:$I$102,6,FALSE)</f>
        <v>204</v>
      </c>
      <c r="P122">
        <f>VLOOKUP(J122,prod_imp!$A$2:$I$102,7,FALSE)</f>
        <v>281</v>
      </c>
      <c r="Q122" t="s">
        <v>4701</v>
      </c>
      <c r="R122" t="s">
        <v>4709</v>
      </c>
      <c r="S122" s="5">
        <v>1239.5606</v>
      </c>
      <c r="T122">
        <v>2</v>
      </c>
      <c r="U122">
        <v>873</v>
      </c>
      <c r="V122">
        <v>0.28999999999999998</v>
      </c>
      <c r="W122" t="str">
        <f>VLOOKUP(Q122,stores_imp!$A$2:$K$100,3,FALSE)</f>
        <v>NORTH</v>
      </c>
      <c r="X122" t="str">
        <f>VLOOKUP(Q122,stores_imp!$A$2:$K$100,2,TRUE)</f>
        <v>Holloway Ltd</v>
      </c>
      <c r="Y122" t="str">
        <f>VLOOKUP(Q122,stores_imp!$A$2:$E$22,4,FALSE)</f>
        <v>Bensonhaven</v>
      </c>
      <c r="Z122" t="str">
        <f>VLOOKUP(Q122,stores_imp!$A$2:$K$22,5,FALSE)</f>
        <v>Flagship</v>
      </c>
      <c r="AA122" t="str">
        <f>_xlfn.IFS(sale[[#All],[Age]]&lt;19,"Teens",sale[[#All],[Age]]&lt;30,"Adults",sale[[#All],[Age]]&lt;70,"Elders")</f>
        <v>Adults</v>
      </c>
      <c r="AB122" t="str">
        <f>VLOOKUP(C122,customer_imp!$A$2:$H$505,8,FALSE)</f>
        <v>Bronze</v>
      </c>
    </row>
    <row r="123" spans="1:28" x14ac:dyDescent="0.25">
      <c r="A123" t="s">
        <v>4827</v>
      </c>
      <c r="B123" s="2">
        <v>45558</v>
      </c>
      <c r="C123" t="s">
        <v>4246</v>
      </c>
      <c r="D123" t="str">
        <f>VLOOKUP(C123,customer_imp!$A$2:$H$502,2,FALSE)</f>
        <v>Matthew Payne</v>
      </c>
      <c r="E123">
        <f>VLOOKUP(C123,customer_imp!$A$2:$H$502,3,FALSE)</f>
        <v>25</v>
      </c>
      <c r="F123" t="str">
        <f>VLOOKUP(C123,customer_imp!$A$2:$H$502,4,FALSE)</f>
        <v>Male</v>
      </c>
      <c r="G123" t="str">
        <f>VLOOKUP(C123,customer_imp!$A$2:$H$502,5,FALSE)</f>
        <v>Grahamfurt</v>
      </c>
      <c r="H123" t="str">
        <f>VLOOKUP(C123,customer_imp!$A$2:$H$502,6,FALSE)</f>
        <v>Wyoming</v>
      </c>
      <c r="I123" t="str">
        <f>VLOOKUP(C123,customer_imp!$A$2:$H$502,7,FALSE)</f>
        <v>USA</v>
      </c>
      <c r="J123" t="s">
        <v>4535</v>
      </c>
      <c r="K123" t="str">
        <f>VLOOKUP($J123,prod_imp!$A$2:$I$102,2,FALSE)</f>
        <v>Carbon Fiber Tennis Racket</v>
      </c>
      <c r="L123" t="str">
        <f>VLOOKUP(J123,prod_imp!$A$2:$I$102,3,FALSE)</f>
        <v>Sports</v>
      </c>
      <c r="M123" t="str">
        <f>VLOOKUP(J123,prod_imp!$A$2:$I$102,4,FALSE)</f>
        <v>Equipment</v>
      </c>
      <c r="N123" t="str">
        <f>VLOOKUP(J123,prod_imp!$A$2:$I$102,5,FALSE)</f>
        <v>Flores, Pineda And Rodriguez</v>
      </c>
      <c r="O123">
        <f>VLOOKUP(J123,prod_imp!$A$2:$I$102,6,FALSE)</f>
        <v>485</v>
      </c>
      <c r="P123">
        <f>VLOOKUP(J123,prod_imp!$A$2:$I$102,7,FALSE)</f>
        <v>432</v>
      </c>
      <c r="Q123" t="s">
        <v>4690</v>
      </c>
      <c r="R123" t="s">
        <v>1959</v>
      </c>
      <c r="S123" s="5">
        <v>1245.3119999999999</v>
      </c>
      <c r="T123">
        <v>3</v>
      </c>
      <c r="U123">
        <v>432</v>
      </c>
      <c r="V123">
        <v>0.28999999999999998</v>
      </c>
      <c r="W123" t="str">
        <f>VLOOKUP(Q123,stores_imp!$A$2:$K$100,3,FALSE)</f>
        <v>EAST</v>
      </c>
      <c r="X123" t="str">
        <f>VLOOKUP(Q123,stores_imp!$A$2:$K$100,2,TRUE)</f>
        <v>Martinez, Adkins And Johnson</v>
      </c>
      <c r="Y123" t="str">
        <f>VLOOKUP(Q123,stores_imp!$A$2:$E$22,4,FALSE)</f>
        <v>East Davidville</v>
      </c>
      <c r="Z123" t="str">
        <f>VLOOKUP(Q123,stores_imp!$A$2:$K$22,5,FALSE)</f>
        <v>Online</v>
      </c>
      <c r="AA123" t="str">
        <f>_xlfn.IFS(sale[[#All],[Age]]&lt;19,"Teens",sale[[#All],[Age]]&lt;30,"Adults",sale[[#All],[Age]]&lt;70,"Elders")</f>
        <v>Adults</v>
      </c>
      <c r="AB123" t="str">
        <f>VLOOKUP(C123,customer_imp!$A$2:$H$505,8,FALSE)</f>
        <v>Gold</v>
      </c>
    </row>
    <row r="124" spans="1:28" x14ac:dyDescent="0.25">
      <c r="A124" t="s">
        <v>4828</v>
      </c>
      <c r="B124" s="2">
        <v>45886</v>
      </c>
      <c r="C124" t="s">
        <v>4324</v>
      </c>
      <c r="D124" t="str">
        <f>VLOOKUP(C124,customer_imp!$A$2:$H$502,2,FALSE)</f>
        <v>Jasmine Snyder</v>
      </c>
      <c r="E124">
        <f>VLOOKUP(C124,customer_imp!$A$2:$H$502,3,FALSE)</f>
        <v>46</v>
      </c>
      <c r="F124" t="str">
        <f>VLOOKUP(C124,customer_imp!$A$2:$H$502,4,FALSE)</f>
        <v>Female</v>
      </c>
      <c r="G124" t="str">
        <f>VLOOKUP(C124,customer_imp!$A$2:$H$502,5,FALSE)</f>
        <v>Hudsonfort</v>
      </c>
      <c r="H124" t="str">
        <f>VLOOKUP(C124,customer_imp!$A$2:$H$502,6,FALSE)</f>
        <v>Connecticut</v>
      </c>
      <c r="I124" t="str">
        <f>VLOOKUP(C124,customer_imp!$A$2:$H$502,7,FALSE)</f>
        <v>USA</v>
      </c>
      <c r="J124" t="s">
        <v>4585</v>
      </c>
      <c r="K124" t="str">
        <f>VLOOKUP($J124,prod_imp!$A$2:$I$102,2,FALSE)</f>
        <v>Boxing Hand Wraps</v>
      </c>
      <c r="L124" t="str">
        <f>VLOOKUP(J124,prod_imp!$A$2:$I$102,3,FALSE)</f>
        <v>Sports</v>
      </c>
      <c r="M124" t="str">
        <f>VLOOKUP(J124,prod_imp!$A$2:$I$102,4,FALSE)</f>
        <v>Fitness</v>
      </c>
      <c r="N124" t="str">
        <f>VLOOKUP(J124,prod_imp!$A$2:$I$102,5,FALSE)</f>
        <v>Smith-King</v>
      </c>
      <c r="O124">
        <f>VLOOKUP(J124,prod_imp!$A$2:$I$102,6,FALSE)</f>
        <v>190</v>
      </c>
      <c r="P124">
        <f>VLOOKUP(J124,prod_imp!$A$2:$I$102,7,FALSE)</f>
        <v>260</v>
      </c>
      <c r="Q124" t="s">
        <v>4684</v>
      </c>
      <c r="R124" t="s">
        <v>1959</v>
      </c>
      <c r="S124" s="5">
        <v>379.69920000000002</v>
      </c>
      <c r="T124">
        <v>2</v>
      </c>
      <c r="U124">
        <v>198</v>
      </c>
      <c r="V124">
        <v>0.04</v>
      </c>
      <c r="W124" t="str">
        <f>VLOOKUP(Q124,stores_imp!$A$2:$K$100,3,FALSE)</f>
        <v>SOUTH</v>
      </c>
      <c r="X124" t="str">
        <f>VLOOKUP(Q124,stores_imp!$A$2:$K$100,2,TRUE)</f>
        <v>Mann-Austin</v>
      </c>
      <c r="Y124" t="str">
        <f>VLOOKUP(Q124,stores_imp!$A$2:$E$22,4,FALSE)</f>
        <v>Williamsfurt</v>
      </c>
      <c r="Z124" t="str">
        <f>VLOOKUP(Q124,stores_imp!$A$2:$K$22,5,FALSE)</f>
        <v>Online</v>
      </c>
      <c r="AA124" t="str">
        <f>_xlfn.IFS(sale[[#All],[Age]]&lt;19,"Teens",sale[[#All],[Age]]&lt;30,"Adults",sale[[#All],[Age]]&lt;70,"Elders")</f>
        <v>Elders</v>
      </c>
      <c r="AB124" t="str">
        <f>VLOOKUP(C124,customer_imp!$A$2:$H$505,8,FALSE)</f>
        <v>Silver</v>
      </c>
    </row>
    <row r="125" spans="1:28" x14ac:dyDescent="0.25">
      <c r="A125" t="s">
        <v>4829</v>
      </c>
      <c r="B125" s="2">
        <v>45674</v>
      </c>
      <c r="C125" t="s">
        <v>4468</v>
      </c>
      <c r="D125" t="str">
        <f>VLOOKUP(C125,customer_imp!$A$2:$H$502,2,FALSE)</f>
        <v>Elizabeth Foster</v>
      </c>
      <c r="E125">
        <f>VLOOKUP(C125,customer_imp!$A$2:$H$502,3,FALSE)</f>
        <v>33</v>
      </c>
      <c r="F125" t="str">
        <f>VLOOKUP(C125,customer_imp!$A$2:$H$502,4,FALSE)</f>
        <v>Female</v>
      </c>
      <c r="G125" t="str">
        <f>VLOOKUP(C125,customer_imp!$A$2:$H$502,5,FALSE)</f>
        <v>Anthonymouth</v>
      </c>
      <c r="H125" t="str">
        <f>VLOOKUP(C125,customer_imp!$A$2:$H$502,6,FALSE)</f>
        <v>Oklahoma</v>
      </c>
      <c r="I125" t="str">
        <f>VLOOKUP(C125,customer_imp!$A$2:$H$502,7,FALSE)</f>
        <v>USA</v>
      </c>
      <c r="J125" t="s">
        <v>4565</v>
      </c>
      <c r="K125" t="str">
        <f>VLOOKUP($J125,prod_imp!$A$2:$I$102,2,FALSE)</f>
        <v>Noise-Canceling Headphones</v>
      </c>
      <c r="L125" t="str">
        <f>VLOOKUP(J125,prod_imp!$A$2:$I$102,3,FALSE)</f>
        <v>Electronics</v>
      </c>
      <c r="M125" t="str">
        <f>VLOOKUP(J125,prod_imp!$A$2:$I$102,4,FALSE)</f>
        <v>Audio</v>
      </c>
      <c r="N125" t="str">
        <f>VLOOKUP(J125,prod_imp!$A$2:$I$102,5,FALSE)</f>
        <v>Taylor-Hart</v>
      </c>
      <c r="O125">
        <f>VLOOKUP(J125,prod_imp!$A$2:$I$102,6,FALSE)</f>
        <v>39</v>
      </c>
      <c r="P125">
        <f>VLOOKUP(J125,prod_imp!$A$2:$I$102,7,FALSE)</f>
        <v>378</v>
      </c>
      <c r="Q125" t="s">
        <v>4678</v>
      </c>
      <c r="R125" t="s">
        <v>4706</v>
      </c>
      <c r="S125" s="5">
        <v>893.38199999999995</v>
      </c>
      <c r="T125">
        <v>3</v>
      </c>
      <c r="U125">
        <v>335</v>
      </c>
      <c r="V125">
        <v>0.04</v>
      </c>
      <c r="W125" t="str">
        <f>VLOOKUP(Q125,stores_imp!$A$2:$K$100,3,FALSE)</f>
        <v>SOUTH</v>
      </c>
      <c r="X125" t="str">
        <f>VLOOKUP(Q125,stores_imp!$A$2:$K$100,2,TRUE)</f>
        <v>Mann-Austin</v>
      </c>
      <c r="Y125" t="str">
        <f>VLOOKUP(Q125,stores_imp!$A$2:$E$22,4,FALSE)</f>
        <v>North Nancyview</v>
      </c>
      <c r="Z125" t="str">
        <f>VLOOKUP(Q125,stores_imp!$A$2:$K$22,5,FALSE)</f>
        <v>Outlet</v>
      </c>
      <c r="AA125" t="str">
        <f>_xlfn.IFS(sale[[#All],[Age]]&lt;19,"Teens",sale[[#All],[Age]]&lt;30,"Adults",sale[[#All],[Age]]&lt;70,"Elders")</f>
        <v>Elders</v>
      </c>
      <c r="AB125" t="str">
        <f>VLOOKUP(C125,customer_imp!$A$2:$H$505,8,FALSE)</f>
        <v>Gold</v>
      </c>
    </row>
    <row r="126" spans="1:28" x14ac:dyDescent="0.25">
      <c r="A126" t="s">
        <v>4830</v>
      </c>
      <c r="B126" s="2">
        <v>45777</v>
      </c>
      <c r="C126" t="s">
        <v>4062</v>
      </c>
      <c r="D126" t="str">
        <f>VLOOKUP(C126,customer_imp!$A$2:$H$502,2,FALSE)</f>
        <v>Melissa Duffy Md</v>
      </c>
      <c r="E126">
        <f>VLOOKUP(C126,customer_imp!$A$2:$H$502,3,FALSE)</f>
        <v>58</v>
      </c>
      <c r="F126" t="str">
        <f>VLOOKUP(C126,customer_imp!$A$2:$H$502,4,FALSE)</f>
        <v>Female</v>
      </c>
      <c r="G126" t="str">
        <f>VLOOKUP(C126,customer_imp!$A$2:$H$502,5,FALSE)</f>
        <v>East Jenna</v>
      </c>
      <c r="H126" t="str">
        <f>VLOOKUP(C126,customer_imp!$A$2:$H$502,6,FALSE)</f>
        <v>South Carolina</v>
      </c>
      <c r="I126" t="str">
        <f>VLOOKUP(C126,customer_imp!$A$2:$H$502,7,FALSE)</f>
        <v>USA</v>
      </c>
      <c r="J126" t="s">
        <v>4523</v>
      </c>
      <c r="K126" t="str">
        <f>VLOOKUP($J126,prod_imp!$A$2:$I$102,2,FALSE)</f>
        <v>Decorative Wall Mirror</v>
      </c>
      <c r="L126" t="str">
        <f>VLOOKUP(J126,prod_imp!$A$2:$I$102,3,FALSE)</f>
        <v>Home</v>
      </c>
      <c r="M126" t="str">
        <f>VLOOKUP(J126,prod_imp!$A$2:$I$102,4,FALSE)</f>
        <v>Decor</v>
      </c>
      <c r="N126" t="str">
        <f>VLOOKUP(J126,prod_imp!$A$2:$I$102,5,FALSE)</f>
        <v>Luna, Anderson And Bowman</v>
      </c>
      <c r="O126">
        <f>VLOOKUP(J126,prod_imp!$A$2:$I$102,6,FALSE)</f>
        <v>48</v>
      </c>
      <c r="P126">
        <f>VLOOKUP(J126,prod_imp!$A$2:$I$102,7,FALSE)</f>
        <v>439</v>
      </c>
      <c r="Q126" t="s">
        <v>4680</v>
      </c>
      <c r="R126" t="s">
        <v>4709</v>
      </c>
      <c r="S126" s="5">
        <v>70.959999999999994</v>
      </c>
      <c r="T126">
        <v>2</v>
      </c>
      <c r="U126">
        <v>44</v>
      </c>
      <c r="V126">
        <v>0.11</v>
      </c>
      <c r="W126" t="str">
        <f>VLOOKUP(Q126,stores_imp!$A$2:$K$100,3,FALSE)</f>
        <v>NORTH</v>
      </c>
      <c r="X126" t="str">
        <f>VLOOKUP(Q126,stores_imp!$A$2:$K$100,2,TRUE)</f>
        <v>Mann-Austin</v>
      </c>
      <c r="Y126" t="str">
        <f>VLOOKUP(Q126,stores_imp!$A$2:$E$22,4,FALSE)</f>
        <v>Hoodberg</v>
      </c>
      <c r="Z126" t="str">
        <f>VLOOKUP(Q126,stores_imp!$A$2:$K$22,5,FALSE)</f>
        <v>Outlet</v>
      </c>
      <c r="AA126" t="str">
        <f>_xlfn.IFS(sale[[#All],[Age]]&lt;19,"Teens",sale[[#All],[Age]]&lt;30,"Adults",sale[[#All],[Age]]&lt;70,"Elders")</f>
        <v>Elders</v>
      </c>
      <c r="AB126" t="str">
        <f>VLOOKUP(C126,customer_imp!$A$2:$H$505,8,FALSE)</f>
        <v>Bronze</v>
      </c>
    </row>
    <row r="127" spans="1:28" x14ac:dyDescent="0.25">
      <c r="A127" t="s">
        <v>4831</v>
      </c>
      <c r="B127" s="2">
        <v>45598</v>
      </c>
      <c r="C127" t="s">
        <v>4491</v>
      </c>
      <c r="D127" t="str">
        <f>VLOOKUP(C127,customer_imp!$A$2:$H$502,2,FALSE)</f>
        <v>Traci Gonzalez</v>
      </c>
      <c r="E127">
        <f>VLOOKUP(C127,customer_imp!$A$2:$H$502,3,FALSE)</f>
        <v>35</v>
      </c>
      <c r="F127" t="str">
        <f>VLOOKUP(C127,customer_imp!$A$2:$H$502,4,FALSE)</f>
        <v>Male</v>
      </c>
      <c r="G127" t="str">
        <f>VLOOKUP(C127,customer_imp!$A$2:$H$502,5,FALSE)</f>
        <v>Snyderfurt</v>
      </c>
      <c r="H127" t="str">
        <f>VLOOKUP(C127,customer_imp!$A$2:$H$502,6,FALSE)</f>
        <v>New Mexico</v>
      </c>
      <c r="I127" t="str">
        <f>VLOOKUP(C127,customer_imp!$A$2:$H$502,7,FALSE)</f>
        <v>USA</v>
      </c>
      <c r="J127" t="s">
        <v>4512</v>
      </c>
      <c r="K127" t="str">
        <f>VLOOKUP($J127,prod_imp!$A$2:$I$102,2,FALSE)</f>
        <v>Wireless Bluetooth Earbuds</v>
      </c>
      <c r="L127" t="str">
        <f>VLOOKUP(J127,prod_imp!$A$2:$I$102,3,FALSE)</f>
        <v>Electronics</v>
      </c>
      <c r="M127" t="str">
        <f>VLOOKUP(J127,prod_imp!$A$2:$I$102,4,FALSE)</f>
        <v>Audio</v>
      </c>
      <c r="N127" t="str">
        <f>VLOOKUP(J127,prod_imp!$A$2:$I$102,5,FALSE)</f>
        <v>Perez-Johnston</v>
      </c>
      <c r="O127">
        <f>VLOOKUP(J127,prod_imp!$A$2:$I$102,6,FALSE)</f>
        <v>439</v>
      </c>
      <c r="P127">
        <f>VLOOKUP(J127,prod_imp!$A$2:$I$102,7,FALSE)</f>
        <v>142</v>
      </c>
      <c r="Q127" t="s">
        <v>4683</v>
      </c>
      <c r="R127" t="s">
        <v>4706</v>
      </c>
      <c r="S127" s="5">
        <v>803.99450000000002</v>
      </c>
      <c r="T127">
        <v>1</v>
      </c>
      <c r="U127">
        <v>846</v>
      </c>
      <c r="V127">
        <v>0.2</v>
      </c>
      <c r="W127" t="str">
        <f>VLOOKUP(Q127,stores_imp!$A$2:$K$100,3,FALSE)</f>
        <v>EAST</v>
      </c>
      <c r="X127" t="str">
        <f>VLOOKUP(Q127,stores_imp!$A$2:$K$100,2,TRUE)</f>
        <v>Mann-Austin</v>
      </c>
      <c r="Y127" t="str">
        <f>VLOOKUP(Q127,stores_imp!$A$2:$E$22,4,FALSE)</f>
        <v>Port Josephberg</v>
      </c>
      <c r="Z127" t="str">
        <f>VLOOKUP(Q127,stores_imp!$A$2:$K$22,5,FALSE)</f>
        <v>Online</v>
      </c>
      <c r="AA127" t="str">
        <f>_xlfn.IFS(sale[[#All],[Age]]&lt;19,"Teens",sale[[#All],[Age]]&lt;30,"Adults",sale[[#All],[Age]]&lt;70,"Elders")</f>
        <v>Elders</v>
      </c>
      <c r="AB127" t="str">
        <f>VLOOKUP(C127,customer_imp!$A$2:$H$505,8,FALSE)</f>
        <v>Silver</v>
      </c>
    </row>
    <row r="128" spans="1:28" x14ac:dyDescent="0.25">
      <c r="A128" t="s">
        <v>4832</v>
      </c>
      <c r="B128" s="2">
        <v>45884</v>
      </c>
      <c r="C128" t="s">
        <v>4109</v>
      </c>
      <c r="D128" t="str">
        <f>VLOOKUP(C128,customer_imp!$A$2:$H$502,2,FALSE)</f>
        <v>Joseph Richards</v>
      </c>
      <c r="E128">
        <f>VLOOKUP(C128,customer_imp!$A$2:$H$502,3,FALSE)</f>
        <v>34</v>
      </c>
      <c r="F128" t="str">
        <f>VLOOKUP(C128,customer_imp!$A$2:$H$502,4,FALSE)</f>
        <v>Female</v>
      </c>
      <c r="G128" t="str">
        <f>VLOOKUP(C128,customer_imp!$A$2:$H$502,5,FALSE)</f>
        <v>Wigginsville</v>
      </c>
      <c r="H128" t="str">
        <f>VLOOKUP(C128,customer_imp!$A$2:$H$502,6,FALSE)</f>
        <v>Alabama</v>
      </c>
      <c r="I128" t="str">
        <f>VLOOKUP(C128,customer_imp!$A$2:$H$502,7,FALSE)</f>
        <v>USA</v>
      </c>
      <c r="J128" t="s">
        <v>4556</v>
      </c>
      <c r="K128" t="str">
        <f>VLOOKUP($J128,prod_imp!$A$2:$I$102,2,FALSE)</f>
        <v>Bedroom Table Lamp</v>
      </c>
      <c r="L128" t="str">
        <f>VLOOKUP(J128,prod_imp!$A$2:$I$102,3,FALSE)</f>
        <v>Home</v>
      </c>
      <c r="M128" t="str">
        <f>VLOOKUP(J128,prod_imp!$A$2:$I$102,4,FALSE)</f>
        <v>Lighting</v>
      </c>
      <c r="N128" t="str">
        <f>VLOOKUP(J128,prod_imp!$A$2:$I$102,5,FALSE)</f>
        <v>Jones Llc</v>
      </c>
      <c r="O128">
        <f>VLOOKUP(J128,prod_imp!$A$2:$I$102,6,FALSE)</f>
        <v>382</v>
      </c>
      <c r="P128">
        <f>VLOOKUP(J128,prod_imp!$A$2:$I$102,7,FALSE)</f>
        <v>329</v>
      </c>
      <c r="Q128" t="s">
        <v>4693</v>
      </c>
      <c r="R128" t="s">
        <v>4709</v>
      </c>
      <c r="S128" s="5">
        <v>926.72640000000001</v>
      </c>
      <c r="T128">
        <v>1</v>
      </c>
      <c r="U128">
        <v>996</v>
      </c>
      <c r="V128">
        <v>0.05</v>
      </c>
      <c r="W128" t="str">
        <f>VLOOKUP(Q128,stores_imp!$A$2:$K$100,3,FALSE)</f>
        <v>NORTH</v>
      </c>
      <c r="X128" t="str">
        <f>VLOOKUP(Q128,stores_imp!$A$2:$K$100,2,TRUE)</f>
        <v>Thomas, Bridges And Harris</v>
      </c>
      <c r="Y128" t="str">
        <f>VLOOKUP(Q128,stores_imp!$A$2:$E$22,4,FALSE)</f>
        <v>Sabrinatown</v>
      </c>
      <c r="Z128" t="str">
        <f>VLOOKUP(Q128,stores_imp!$A$2:$K$22,5,FALSE)</f>
        <v>Online</v>
      </c>
      <c r="AA128" t="str">
        <f>_xlfn.IFS(sale[[#All],[Age]]&lt;19,"Teens",sale[[#All],[Age]]&lt;30,"Adults",sale[[#All],[Age]]&lt;70,"Elders")</f>
        <v>Elders</v>
      </c>
      <c r="AB128" t="str">
        <f>VLOOKUP(C128,customer_imp!$A$2:$H$505,8,FALSE)</f>
        <v>Bronze</v>
      </c>
    </row>
    <row r="129" spans="1:28" x14ac:dyDescent="0.25">
      <c r="A129" t="s">
        <v>4833</v>
      </c>
      <c r="B129" s="2">
        <v>45916</v>
      </c>
      <c r="C129" t="s">
        <v>4260</v>
      </c>
      <c r="D129" t="str">
        <f>VLOOKUP(C129,customer_imp!$A$2:$H$502,2,FALSE)</f>
        <v>Jeffrey Gomez</v>
      </c>
      <c r="E129">
        <f>VLOOKUP(C129,customer_imp!$A$2:$H$502,3,FALSE)</f>
        <v>22</v>
      </c>
      <c r="F129" t="str">
        <f>VLOOKUP(C129,customer_imp!$A$2:$H$502,4,FALSE)</f>
        <v>Female</v>
      </c>
      <c r="G129" t="str">
        <f>VLOOKUP(C129,customer_imp!$A$2:$H$502,5,FALSE)</f>
        <v>Lake Nicole</v>
      </c>
      <c r="H129" t="str">
        <f>VLOOKUP(C129,customer_imp!$A$2:$H$502,6,FALSE)</f>
        <v>Colorado</v>
      </c>
      <c r="I129" t="str">
        <f>VLOOKUP(C129,customer_imp!$A$2:$H$502,7,FALSE)</f>
        <v>USA</v>
      </c>
      <c r="J129" t="s">
        <v>4659</v>
      </c>
      <c r="K129" t="str">
        <f>VLOOKUP($J129,prod_imp!$A$2:$I$102,2,FALSE)</f>
        <v>Usb-C Laptop Charger</v>
      </c>
      <c r="L129" t="str">
        <f>VLOOKUP(J129,prod_imp!$A$2:$I$102,3,FALSE)</f>
        <v>Electronics</v>
      </c>
      <c r="M129" t="str">
        <f>VLOOKUP(J129,prod_imp!$A$2:$I$102,4,FALSE)</f>
        <v>Computer</v>
      </c>
      <c r="N129" t="str">
        <f>VLOOKUP(J129,prod_imp!$A$2:$I$102,5,FALSE)</f>
        <v>Martin Llc</v>
      </c>
      <c r="O129">
        <f>VLOOKUP(J129,prod_imp!$A$2:$I$102,6,FALSE)</f>
        <v>378</v>
      </c>
      <c r="P129">
        <f>VLOOKUP(J129,prod_imp!$A$2:$I$102,7,FALSE)</f>
        <v>485</v>
      </c>
      <c r="Q129" t="s">
        <v>4683</v>
      </c>
      <c r="R129" t="s">
        <v>4709</v>
      </c>
      <c r="S129" s="5">
        <v>2762.1428999999998</v>
      </c>
      <c r="T129">
        <v>3</v>
      </c>
      <c r="U129">
        <v>949</v>
      </c>
      <c r="V129">
        <v>7.0000000000000007E-2</v>
      </c>
      <c r="W129" t="str">
        <f>VLOOKUP(Q129,stores_imp!$A$2:$K$100,3,FALSE)</f>
        <v>EAST</v>
      </c>
      <c r="X129" t="str">
        <f>VLOOKUP(Q129,stores_imp!$A$2:$K$100,2,TRUE)</f>
        <v>Mann-Austin</v>
      </c>
      <c r="Y129" t="str">
        <f>VLOOKUP(Q129,stores_imp!$A$2:$E$22,4,FALSE)</f>
        <v>Port Josephberg</v>
      </c>
      <c r="Z129" t="str">
        <f>VLOOKUP(Q129,stores_imp!$A$2:$K$22,5,FALSE)</f>
        <v>Online</v>
      </c>
      <c r="AA129" t="str">
        <f>_xlfn.IFS(sale[[#All],[Age]]&lt;19,"Teens",sale[[#All],[Age]]&lt;30,"Adults",sale[[#All],[Age]]&lt;70,"Elders")</f>
        <v>Adults</v>
      </c>
      <c r="AB129" t="str">
        <f>VLOOKUP(C129,customer_imp!$A$2:$H$505,8,FALSE)</f>
        <v>Platinum</v>
      </c>
    </row>
    <row r="130" spans="1:28" x14ac:dyDescent="0.25">
      <c r="A130" t="s">
        <v>4834</v>
      </c>
      <c r="B130" s="2">
        <v>45347</v>
      </c>
      <c r="C130" t="s">
        <v>4386</v>
      </c>
      <c r="D130" t="str">
        <f>VLOOKUP(C130,customer_imp!$A$2:$H$502,2,FALSE)</f>
        <v>Charles Norman Phd</v>
      </c>
      <c r="E130">
        <f>VLOOKUP(C130,customer_imp!$A$2:$H$502,3,FALSE)</f>
        <v>62</v>
      </c>
      <c r="F130" t="str">
        <f>VLOOKUP(C130,customer_imp!$A$2:$H$502,4,FALSE)</f>
        <v>Female</v>
      </c>
      <c r="G130" t="str">
        <f>VLOOKUP(C130,customer_imp!$A$2:$H$502,5,FALSE)</f>
        <v>East Jennifer</v>
      </c>
      <c r="H130" t="str">
        <f>VLOOKUP(C130,customer_imp!$A$2:$H$502,6,FALSE)</f>
        <v>Kansas</v>
      </c>
      <c r="I130" t="str">
        <f>VLOOKUP(C130,customer_imp!$A$2:$H$502,7,FALSE)</f>
        <v>USA</v>
      </c>
      <c r="J130" t="s">
        <v>4662</v>
      </c>
      <c r="K130" t="str">
        <f>VLOOKUP($J130,prod_imp!$A$2:$I$102,2,FALSE)</f>
        <v>Vitamin E Body Lotion</v>
      </c>
      <c r="L130" t="str">
        <f>VLOOKUP(J130,prod_imp!$A$2:$I$102,3,FALSE)</f>
        <v>Beauty</v>
      </c>
      <c r="M130" t="str">
        <f>VLOOKUP(J130,prod_imp!$A$2:$I$102,4,FALSE)</f>
        <v>Skincare</v>
      </c>
      <c r="N130" t="str">
        <f>VLOOKUP(J130,prod_imp!$A$2:$I$102,5,FALSE)</f>
        <v>Hoffman-Williams</v>
      </c>
      <c r="O130">
        <f>VLOOKUP(J130,prod_imp!$A$2:$I$102,6,FALSE)</f>
        <v>358</v>
      </c>
      <c r="P130">
        <f>VLOOKUP(J130,prod_imp!$A$2:$I$102,7,FALSE)</f>
        <v>213</v>
      </c>
      <c r="Q130" t="s">
        <v>4688</v>
      </c>
      <c r="R130" t="s">
        <v>1959</v>
      </c>
      <c r="S130" s="5">
        <v>1304.9459999999999</v>
      </c>
      <c r="T130">
        <v>2</v>
      </c>
      <c r="U130">
        <v>725</v>
      </c>
      <c r="V130">
        <v>0.03</v>
      </c>
      <c r="W130" t="str">
        <f>VLOOKUP(Q130,stores_imp!$A$2:$K$100,3,FALSE)</f>
        <v>SOUTH</v>
      </c>
      <c r="X130" t="str">
        <f>VLOOKUP(Q130,stores_imp!$A$2:$K$100,2,TRUE)</f>
        <v>Mann-Austin</v>
      </c>
      <c r="Y130" t="str">
        <f>VLOOKUP(Q130,stores_imp!$A$2:$E$22,4,FALSE)</f>
        <v>East Johnstad</v>
      </c>
      <c r="Z130" t="str">
        <f>VLOOKUP(Q130,stores_imp!$A$2:$K$22,5,FALSE)</f>
        <v>Flagship</v>
      </c>
      <c r="AA130" t="str">
        <f>_xlfn.IFS(sale[[#All],[Age]]&lt;19,"Teens",sale[[#All],[Age]]&lt;30,"Adults",sale[[#All],[Age]]&lt;70,"Elders")</f>
        <v>Elders</v>
      </c>
      <c r="AB130" t="str">
        <f>VLOOKUP(C130,customer_imp!$A$2:$H$505,8,FALSE)</f>
        <v>Platinum</v>
      </c>
    </row>
    <row r="131" spans="1:28" x14ac:dyDescent="0.25">
      <c r="A131" t="s">
        <v>4835</v>
      </c>
      <c r="B131" s="2">
        <v>45723</v>
      </c>
      <c r="C131" t="s">
        <v>4300</v>
      </c>
      <c r="D131" t="str">
        <f>VLOOKUP(C131,customer_imp!$A$2:$H$502,2,FALSE)</f>
        <v>William Rodriguez</v>
      </c>
      <c r="E131">
        <f>VLOOKUP(C131,customer_imp!$A$2:$H$502,3,FALSE)</f>
        <v>49</v>
      </c>
      <c r="F131" t="str">
        <f>VLOOKUP(C131,customer_imp!$A$2:$H$502,4,FALSE)</f>
        <v>Male</v>
      </c>
      <c r="G131" t="str">
        <f>VLOOKUP(C131,customer_imp!$A$2:$H$502,5,FALSE)</f>
        <v>Port Chad</v>
      </c>
      <c r="H131" t="str">
        <f>VLOOKUP(C131,customer_imp!$A$2:$H$502,6,FALSE)</f>
        <v>Massachusetts</v>
      </c>
      <c r="I131" t="str">
        <f>VLOOKUP(C131,customer_imp!$A$2:$H$502,7,FALSE)</f>
        <v>USA</v>
      </c>
      <c r="J131" t="s">
        <v>4496</v>
      </c>
      <c r="K131" t="str">
        <f>VLOOKUP($J131,prod_imp!$A$2:$I$102,2,FALSE)</f>
        <v>Men'S Graphic T-Shirt</v>
      </c>
      <c r="L131" t="str">
        <f>VLOOKUP(J131,prod_imp!$A$2:$I$102,3,FALSE)</f>
        <v>Clothing</v>
      </c>
      <c r="M131" t="str">
        <f>VLOOKUP(J131,prod_imp!$A$2:$I$102,4,FALSE)</f>
        <v>Tops</v>
      </c>
      <c r="N131" t="str">
        <f>VLOOKUP(J131,prod_imp!$A$2:$I$102,5,FALSE)</f>
        <v>Terry-Moore</v>
      </c>
      <c r="O131">
        <f>VLOOKUP(J131,prod_imp!$A$2:$I$102,6,FALSE)</f>
        <v>343</v>
      </c>
      <c r="P131">
        <f>VLOOKUP(J131,prod_imp!$A$2:$I$102,7,FALSE)</f>
        <v>181</v>
      </c>
      <c r="Q131" t="s">
        <v>4700</v>
      </c>
      <c r="R131" t="s">
        <v>1959</v>
      </c>
      <c r="S131" s="5">
        <v>548.27499999999998</v>
      </c>
      <c r="T131">
        <v>1</v>
      </c>
      <c r="U131">
        <v>783</v>
      </c>
      <c r="V131">
        <v>0.1</v>
      </c>
      <c r="W131" t="str">
        <f>VLOOKUP(Q131,stores_imp!$A$2:$K$100,3,FALSE)</f>
        <v>WEST</v>
      </c>
      <c r="X131" t="str">
        <f>VLOOKUP(Q131,stores_imp!$A$2:$K$100,2,TRUE)</f>
        <v>Frederick-Wright</v>
      </c>
      <c r="Y131" t="str">
        <f>VLOOKUP(Q131,stores_imp!$A$2:$E$22,4,FALSE)</f>
        <v>New Jimmymouth</v>
      </c>
      <c r="Z131" t="str">
        <f>VLOOKUP(Q131,stores_imp!$A$2:$K$22,5,FALSE)</f>
        <v>Flagship</v>
      </c>
      <c r="AA131" t="str">
        <f>_xlfn.IFS(sale[[#All],[Age]]&lt;19,"Teens",sale[[#All],[Age]]&lt;30,"Adults",sale[[#All],[Age]]&lt;70,"Elders")</f>
        <v>Elders</v>
      </c>
      <c r="AB131" t="str">
        <f>VLOOKUP(C131,customer_imp!$A$2:$H$505,8,FALSE)</f>
        <v>Silver</v>
      </c>
    </row>
    <row r="132" spans="1:28" x14ac:dyDescent="0.25">
      <c r="A132" t="s">
        <v>4836</v>
      </c>
      <c r="B132" s="2">
        <v>45495</v>
      </c>
      <c r="C132" t="s">
        <v>4329</v>
      </c>
      <c r="D132" t="str">
        <f>VLOOKUP(C132,customer_imp!$A$2:$H$502,2,FALSE)</f>
        <v>Ryan Moore</v>
      </c>
      <c r="E132">
        <f>VLOOKUP(C132,customer_imp!$A$2:$H$502,3,FALSE)</f>
        <v>38</v>
      </c>
      <c r="F132" t="str">
        <f>VLOOKUP(C132,customer_imp!$A$2:$H$502,4,FALSE)</f>
        <v>Male</v>
      </c>
      <c r="G132" t="str">
        <f>VLOOKUP(C132,customer_imp!$A$2:$H$502,5,FALSE)</f>
        <v>Cartershire</v>
      </c>
      <c r="H132" t="str">
        <f>VLOOKUP(C132,customer_imp!$A$2:$H$502,6,FALSE)</f>
        <v>Virginia</v>
      </c>
      <c r="I132" t="str">
        <f>VLOOKUP(C132,customer_imp!$A$2:$H$502,7,FALSE)</f>
        <v>USA</v>
      </c>
      <c r="J132" t="s">
        <v>4528</v>
      </c>
      <c r="K132" t="str">
        <f>VLOOKUP($J132,prod_imp!$A$2:$I$102,2,FALSE)</f>
        <v>Soccer Training Cone Set</v>
      </c>
      <c r="L132" t="str">
        <f>VLOOKUP(J132,prod_imp!$A$2:$I$102,3,FALSE)</f>
        <v>Sports</v>
      </c>
      <c r="M132" t="str">
        <f>VLOOKUP(J132,prod_imp!$A$2:$I$102,4,FALSE)</f>
        <v>Accessories</v>
      </c>
      <c r="N132" t="str">
        <f>VLOOKUP(J132,prod_imp!$A$2:$I$102,5,FALSE)</f>
        <v>Ford, Murphy And Wilson</v>
      </c>
      <c r="O132">
        <f>VLOOKUP(J132,prod_imp!$A$2:$I$102,6,FALSE)</f>
        <v>145</v>
      </c>
      <c r="P132">
        <f>VLOOKUP(J132,prod_imp!$A$2:$I$102,7,FALSE)</f>
        <v>367</v>
      </c>
      <c r="Q132" t="s">
        <v>4680</v>
      </c>
      <c r="R132" t="s">
        <v>1959</v>
      </c>
      <c r="S132" s="5">
        <v>782.17539999999997</v>
      </c>
      <c r="T132">
        <v>1</v>
      </c>
      <c r="U132">
        <v>942</v>
      </c>
      <c r="V132">
        <v>0.3</v>
      </c>
      <c r="W132" t="str">
        <f>VLOOKUP(Q132,stores_imp!$A$2:$K$100,3,FALSE)</f>
        <v>NORTH</v>
      </c>
      <c r="X132" t="str">
        <f>VLOOKUP(Q132,stores_imp!$A$2:$K$100,2,TRUE)</f>
        <v>Mann-Austin</v>
      </c>
      <c r="Y132" t="str">
        <f>VLOOKUP(Q132,stores_imp!$A$2:$E$22,4,FALSE)</f>
        <v>Hoodberg</v>
      </c>
      <c r="Z132" t="str">
        <f>VLOOKUP(Q132,stores_imp!$A$2:$K$22,5,FALSE)</f>
        <v>Outlet</v>
      </c>
      <c r="AA132" t="str">
        <f>_xlfn.IFS(sale[[#All],[Age]]&lt;19,"Teens",sale[[#All],[Age]]&lt;30,"Adults",sale[[#All],[Age]]&lt;70,"Elders")</f>
        <v>Elders</v>
      </c>
      <c r="AB132" t="str">
        <f>VLOOKUP(C132,customer_imp!$A$2:$H$505,8,FALSE)</f>
        <v>Bronze</v>
      </c>
    </row>
    <row r="133" spans="1:28" x14ac:dyDescent="0.25">
      <c r="A133" t="s">
        <v>4837</v>
      </c>
      <c r="B133" s="2">
        <v>45444</v>
      </c>
      <c r="C133" t="s">
        <v>4489</v>
      </c>
      <c r="D133" t="str">
        <f>VLOOKUP(C133,customer_imp!$A$2:$H$502,2,FALSE)</f>
        <v>Christopher Ford</v>
      </c>
      <c r="E133">
        <f>VLOOKUP(C133,customer_imp!$A$2:$H$502,3,FALSE)</f>
        <v>56</v>
      </c>
      <c r="F133" t="str">
        <f>VLOOKUP(C133,customer_imp!$A$2:$H$502,4,FALSE)</f>
        <v>Male</v>
      </c>
      <c r="G133" t="str">
        <f>VLOOKUP(C133,customer_imp!$A$2:$H$502,5,FALSE)</f>
        <v>North Seanfurt</v>
      </c>
      <c r="H133" t="str">
        <f>VLOOKUP(C133,customer_imp!$A$2:$H$502,6,FALSE)</f>
        <v>Ohio</v>
      </c>
      <c r="I133" t="str">
        <f>VLOOKUP(C133,customer_imp!$A$2:$H$502,7,FALSE)</f>
        <v>USA</v>
      </c>
      <c r="J133" t="s">
        <v>4586</v>
      </c>
      <c r="K133" t="str">
        <f>VLOOKUP($J133,prod_imp!$A$2:$I$102,2,FALSE)</f>
        <v>Hdmi Cable – 2M</v>
      </c>
      <c r="L133" t="str">
        <f>VLOOKUP(J133,prod_imp!$A$2:$I$102,3,FALSE)</f>
        <v>Electronics</v>
      </c>
      <c r="M133" t="str">
        <f>VLOOKUP(J133,prod_imp!$A$2:$I$102,4,FALSE)</f>
        <v>Accessories</v>
      </c>
      <c r="N133" t="str">
        <f>VLOOKUP(J133,prod_imp!$A$2:$I$102,5,FALSE)</f>
        <v>Bautista, Green And Hale</v>
      </c>
      <c r="O133">
        <f>VLOOKUP(J133,prod_imp!$A$2:$I$102,6,FALSE)</f>
        <v>88</v>
      </c>
      <c r="P133">
        <f>VLOOKUP(J133,prod_imp!$A$2:$I$102,7,FALSE)</f>
        <v>246</v>
      </c>
      <c r="Q133" t="s">
        <v>4692</v>
      </c>
      <c r="R133" t="s">
        <v>4709</v>
      </c>
      <c r="S133" s="5">
        <v>850.29750000000001</v>
      </c>
      <c r="T133">
        <v>3</v>
      </c>
      <c r="U133">
        <v>298</v>
      </c>
      <c r="V133">
        <v>0.17</v>
      </c>
      <c r="W133" t="str">
        <f>VLOOKUP(Q133,stores_imp!$A$2:$K$100,3,FALSE)</f>
        <v>SOUTH</v>
      </c>
      <c r="X133" t="str">
        <f>VLOOKUP(Q133,stores_imp!$A$2:$K$100,2,TRUE)</f>
        <v>Aguirre-Keller</v>
      </c>
      <c r="Y133" t="str">
        <f>VLOOKUP(Q133,stores_imp!$A$2:$E$22,4,FALSE)</f>
        <v>Lake Michael</v>
      </c>
      <c r="Z133" t="str">
        <f>VLOOKUP(Q133,stores_imp!$A$2:$K$22,5,FALSE)</f>
        <v>Online</v>
      </c>
      <c r="AA133" t="str">
        <f>_xlfn.IFS(sale[[#All],[Age]]&lt;19,"Teens",sale[[#All],[Age]]&lt;30,"Adults",sale[[#All],[Age]]&lt;70,"Elders")</f>
        <v>Elders</v>
      </c>
      <c r="AB133" t="str">
        <f>VLOOKUP(C133,customer_imp!$A$2:$H$505,8,FALSE)</f>
        <v>Bronze</v>
      </c>
    </row>
    <row r="134" spans="1:28" x14ac:dyDescent="0.25">
      <c r="A134" t="s">
        <v>4838</v>
      </c>
      <c r="B134" s="2">
        <v>45662</v>
      </c>
      <c r="C134" t="s">
        <v>4142</v>
      </c>
      <c r="D134" t="str">
        <f>VLOOKUP(C134,customer_imp!$A$2:$H$502,2,FALSE)</f>
        <v>Daniel Rivas</v>
      </c>
      <c r="E134">
        <f>VLOOKUP(C134,customer_imp!$A$2:$H$502,3,FALSE)</f>
        <v>39</v>
      </c>
      <c r="F134" t="str">
        <f>VLOOKUP(C134,customer_imp!$A$2:$H$502,4,FALSE)</f>
        <v>Female</v>
      </c>
      <c r="G134" t="str">
        <f>VLOOKUP(C134,customer_imp!$A$2:$H$502,5,FALSE)</f>
        <v>Dominiquefort</v>
      </c>
      <c r="H134" t="str">
        <f>VLOOKUP(C134,customer_imp!$A$2:$H$502,6,FALSE)</f>
        <v>Georgia</v>
      </c>
      <c r="I134" t="str">
        <f>VLOOKUP(C134,customer_imp!$A$2:$H$502,7,FALSE)</f>
        <v>USA</v>
      </c>
      <c r="J134" t="s">
        <v>4580</v>
      </c>
      <c r="K134" t="str">
        <f>VLOOKUP($J134,prod_imp!$A$2:$I$102,2,FALSE)</f>
        <v>Car Dashboard Phone Holder</v>
      </c>
      <c r="L134" t="str">
        <f>VLOOKUP(J134,prod_imp!$A$2:$I$102,3,FALSE)</f>
        <v>Electronics</v>
      </c>
      <c r="M134" t="str">
        <f>VLOOKUP(J134,prod_imp!$A$2:$I$102,4,FALSE)</f>
        <v>Accessories</v>
      </c>
      <c r="N134" t="str">
        <f>VLOOKUP(J134,prod_imp!$A$2:$I$102,5,FALSE)</f>
        <v>Byrd, Stewart And Valdez</v>
      </c>
      <c r="O134">
        <f>VLOOKUP(J134,prod_imp!$A$2:$I$102,6,FALSE)</f>
        <v>178</v>
      </c>
      <c r="P134">
        <f>VLOOKUP(J134,prod_imp!$A$2:$I$102,7,FALSE)</f>
        <v>103</v>
      </c>
      <c r="Q134" t="s">
        <v>4693</v>
      </c>
      <c r="R134" t="s">
        <v>4706</v>
      </c>
      <c r="S134" s="5">
        <v>3306.1392000000001</v>
      </c>
      <c r="T134">
        <v>4</v>
      </c>
      <c r="U134">
        <v>950</v>
      </c>
      <c r="V134">
        <v>0.05</v>
      </c>
      <c r="W134" t="str">
        <f>VLOOKUP(Q134,stores_imp!$A$2:$K$100,3,FALSE)</f>
        <v>NORTH</v>
      </c>
      <c r="X134" t="str">
        <f>VLOOKUP(Q134,stores_imp!$A$2:$K$100,2,TRUE)</f>
        <v>Thomas, Bridges And Harris</v>
      </c>
      <c r="Y134" t="str">
        <f>VLOOKUP(Q134,stores_imp!$A$2:$E$22,4,FALSE)</f>
        <v>Sabrinatown</v>
      </c>
      <c r="Z134" t="str">
        <f>VLOOKUP(Q134,stores_imp!$A$2:$K$22,5,FALSE)</f>
        <v>Online</v>
      </c>
      <c r="AA134" t="str">
        <f>_xlfn.IFS(sale[[#All],[Age]]&lt;19,"Teens",sale[[#All],[Age]]&lt;30,"Adults",sale[[#All],[Age]]&lt;70,"Elders")</f>
        <v>Elders</v>
      </c>
      <c r="AB134" t="str">
        <f>VLOOKUP(C134,customer_imp!$A$2:$H$505,8,FALSE)</f>
        <v>Silver</v>
      </c>
    </row>
    <row r="135" spans="1:28" x14ac:dyDescent="0.25">
      <c r="A135" t="s">
        <v>4839</v>
      </c>
      <c r="B135" s="2">
        <v>45910</v>
      </c>
      <c r="C135" t="s">
        <v>4315</v>
      </c>
      <c r="D135" t="str">
        <f>VLOOKUP(C135,customer_imp!$A$2:$H$502,2,FALSE)</f>
        <v>Victor Mcintosh</v>
      </c>
      <c r="E135">
        <f>VLOOKUP(C135,customer_imp!$A$2:$H$502,3,FALSE)</f>
        <v>62</v>
      </c>
      <c r="F135" t="str">
        <f>VLOOKUP(C135,customer_imp!$A$2:$H$502,4,FALSE)</f>
        <v>Female</v>
      </c>
      <c r="G135" t="str">
        <f>VLOOKUP(C135,customer_imp!$A$2:$H$502,5,FALSE)</f>
        <v>Tiffanyshire</v>
      </c>
      <c r="H135" t="str">
        <f>VLOOKUP(C135,customer_imp!$A$2:$H$502,6,FALSE)</f>
        <v>Minnesota</v>
      </c>
      <c r="I135" t="str">
        <f>VLOOKUP(C135,customer_imp!$A$2:$H$502,7,FALSE)</f>
        <v>USA</v>
      </c>
      <c r="J135" t="s">
        <v>4598</v>
      </c>
      <c r="K135" t="str">
        <f>VLOOKUP($J135,prod_imp!$A$2:$I$102,2,FALSE)</f>
        <v>Foam Roller</v>
      </c>
      <c r="L135" t="str">
        <f>VLOOKUP(J135,prod_imp!$A$2:$I$102,3,FALSE)</f>
        <v>Sports</v>
      </c>
      <c r="M135" t="str">
        <f>VLOOKUP(J135,prod_imp!$A$2:$I$102,4,FALSE)</f>
        <v>Fitness</v>
      </c>
      <c r="N135" t="str">
        <f>VLOOKUP(J135,prod_imp!$A$2:$I$102,5,FALSE)</f>
        <v>Atkinson, Camacho And Oliver</v>
      </c>
      <c r="O135">
        <f>VLOOKUP(J135,prod_imp!$A$2:$I$102,6,FALSE)</f>
        <v>31</v>
      </c>
      <c r="P135">
        <f>VLOOKUP(J135,prod_imp!$A$2:$I$102,7,FALSE)</f>
        <v>138</v>
      </c>
      <c r="Q135" t="s">
        <v>4681</v>
      </c>
      <c r="R135" t="s">
        <v>1959</v>
      </c>
      <c r="S135" s="5">
        <v>496.97340000000003</v>
      </c>
      <c r="T135">
        <v>2</v>
      </c>
      <c r="U135">
        <v>267</v>
      </c>
      <c r="V135">
        <v>0.13</v>
      </c>
      <c r="W135" t="str">
        <f>VLOOKUP(Q135,stores_imp!$A$2:$K$100,3,FALSE)</f>
        <v>SOUTH</v>
      </c>
      <c r="X135" t="str">
        <f>VLOOKUP(Q135,stores_imp!$A$2:$K$100,2,TRUE)</f>
        <v>Mann-Austin</v>
      </c>
      <c r="Y135" t="str">
        <f>VLOOKUP(Q135,stores_imp!$A$2:$E$22,4,FALSE)</f>
        <v>Port Sharon</v>
      </c>
      <c r="Z135" t="str">
        <f>VLOOKUP(Q135,stores_imp!$A$2:$K$22,5,FALSE)</f>
        <v>Online</v>
      </c>
      <c r="AA135" t="str">
        <f>_xlfn.IFS(sale[[#All],[Age]]&lt;19,"Teens",sale[[#All],[Age]]&lt;30,"Adults",sale[[#All],[Age]]&lt;70,"Elders")</f>
        <v>Elders</v>
      </c>
      <c r="AB135" t="str">
        <f>VLOOKUP(C135,customer_imp!$A$2:$H$505,8,FALSE)</f>
        <v>Bronze</v>
      </c>
    </row>
    <row r="136" spans="1:28" x14ac:dyDescent="0.25">
      <c r="A136" t="s">
        <v>4840</v>
      </c>
      <c r="B136" s="2">
        <v>45827</v>
      </c>
      <c r="C136" t="s">
        <v>4180</v>
      </c>
      <c r="D136" t="str">
        <f>VLOOKUP(C136,customer_imp!$A$2:$H$502,2,FALSE)</f>
        <v>Mary Boyd</v>
      </c>
      <c r="E136">
        <f>VLOOKUP(C136,customer_imp!$A$2:$H$502,3,FALSE)</f>
        <v>25</v>
      </c>
      <c r="F136" t="str">
        <f>VLOOKUP(C136,customer_imp!$A$2:$H$502,4,FALSE)</f>
        <v>Female</v>
      </c>
      <c r="G136" t="str">
        <f>VLOOKUP(C136,customer_imp!$A$2:$H$502,5,FALSE)</f>
        <v>New Logan</v>
      </c>
      <c r="H136" t="str">
        <f>VLOOKUP(C136,customer_imp!$A$2:$H$502,6,FALSE)</f>
        <v>Michigan</v>
      </c>
      <c r="I136" t="str">
        <f>VLOOKUP(C136,customer_imp!$A$2:$H$502,7,FALSE)</f>
        <v>USA</v>
      </c>
      <c r="J136" t="s">
        <v>4647</v>
      </c>
      <c r="K136" t="str">
        <f>VLOOKUP($J136,prod_imp!$A$2:$I$102,2,FALSE)</f>
        <v>Led Bedside Lamp</v>
      </c>
      <c r="L136" t="str">
        <f>VLOOKUP(J136,prod_imp!$A$2:$I$102,3,FALSE)</f>
        <v>Home</v>
      </c>
      <c r="M136" t="str">
        <f>VLOOKUP(J136,prod_imp!$A$2:$I$102,4,FALSE)</f>
        <v>Lighting</v>
      </c>
      <c r="N136" t="str">
        <f>VLOOKUP(J136,prod_imp!$A$2:$I$102,5,FALSE)</f>
        <v>Aguilar, Horton And Lewis</v>
      </c>
      <c r="O136">
        <f>VLOOKUP(J136,prod_imp!$A$2:$I$102,6,FALSE)</f>
        <v>371</v>
      </c>
      <c r="P136">
        <f>VLOOKUP(J136,prod_imp!$A$2:$I$102,7,FALSE)</f>
        <v>220</v>
      </c>
      <c r="Q136" t="s">
        <v>4698</v>
      </c>
      <c r="R136" t="s">
        <v>4706</v>
      </c>
      <c r="S136" s="5">
        <v>273.08879999999999</v>
      </c>
      <c r="T136">
        <v>4</v>
      </c>
      <c r="U136">
        <v>73</v>
      </c>
      <c r="V136">
        <v>7.0000000000000007E-2</v>
      </c>
      <c r="W136" t="str">
        <f>VLOOKUP(Q136,stores_imp!$A$2:$K$100,3,FALSE)</f>
        <v>NORTH</v>
      </c>
      <c r="X136" t="str">
        <f>VLOOKUP(Q136,stores_imp!$A$2:$K$100,2,TRUE)</f>
        <v>Shelton Plc</v>
      </c>
      <c r="Y136" t="str">
        <f>VLOOKUP(Q136,stores_imp!$A$2:$E$22,4,FALSE)</f>
        <v>East Jenniferstad</v>
      </c>
      <c r="Z136" t="str">
        <f>VLOOKUP(Q136,stores_imp!$A$2:$K$22,5,FALSE)</f>
        <v>Flagship</v>
      </c>
      <c r="AA136" t="str">
        <f>_xlfn.IFS(sale[[#All],[Age]]&lt;19,"Teens",sale[[#All],[Age]]&lt;30,"Adults",sale[[#All],[Age]]&lt;70,"Elders")</f>
        <v>Adults</v>
      </c>
      <c r="AB136" t="str">
        <f>VLOOKUP(C136,customer_imp!$A$2:$H$505,8,FALSE)</f>
        <v>Bronze</v>
      </c>
    </row>
    <row r="137" spans="1:28" x14ac:dyDescent="0.25">
      <c r="A137" t="s">
        <v>4841</v>
      </c>
      <c r="B137" s="2">
        <v>45544</v>
      </c>
      <c r="C137" t="s">
        <v>4419</v>
      </c>
      <c r="D137" t="str">
        <f>VLOOKUP(C137,customer_imp!$A$2:$H$502,2,FALSE)</f>
        <v>Jose Stewart</v>
      </c>
      <c r="E137">
        <f>VLOOKUP(C137,customer_imp!$A$2:$H$502,3,FALSE)</f>
        <v>18</v>
      </c>
      <c r="F137" t="str">
        <f>VLOOKUP(C137,customer_imp!$A$2:$H$502,4,FALSE)</f>
        <v>Female</v>
      </c>
      <c r="G137" t="str">
        <f>VLOOKUP(C137,customer_imp!$A$2:$H$502,5,FALSE)</f>
        <v>South Robert</v>
      </c>
      <c r="H137" t="str">
        <f>VLOOKUP(C137,customer_imp!$A$2:$H$502,6,FALSE)</f>
        <v>Maine</v>
      </c>
      <c r="I137" t="str">
        <f>VLOOKUP(C137,customer_imp!$A$2:$H$502,7,FALSE)</f>
        <v>USA</v>
      </c>
      <c r="J137" t="s">
        <v>4590</v>
      </c>
      <c r="K137" t="str">
        <f>VLOOKUP($J137,prod_imp!$A$2:$I$102,2,FALSE)</f>
        <v>Men'S Track Pants</v>
      </c>
      <c r="L137" t="str">
        <f>VLOOKUP(J137,prod_imp!$A$2:$I$102,3,FALSE)</f>
        <v>Clothing</v>
      </c>
      <c r="M137" t="str">
        <f>VLOOKUP(J137,prod_imp!$A$2:$I$102,4,FALSE)</f>
        <v>Bottoms</v>
      </c>
      <c r="N137" t="str">
        <f>VLOOKUP(J137,prod_imp!$A$2:$I$102,5,FALSE)</f>
        <v>Hamilton, Woods And Walker</v>
      </c>
      <c r="O137">
        <f>VLOOKUP(J137,prod_imp!$A$2:$I$102,6,FALSE)</f>
        <v>387</v>
      </c>
      <c r="P137">
        <f>VLOOKUP(J137,prod_imp!$A$2:$I$102,7,FALSE)</f>
        <v>125</v>
      </c>
      <c r="Q137" t="s">
        <v>4682</v>
      </c>
      <c r="R137" t="s">
        <v>4709</v>
      </c>
      <c r="S137" s="5">
        <v>1349.0568000000001</v>
      </c>
      <c r="T137">
        <v>3</v>
      </c>
      <c r="U137">
        <v>577</v>
      </c>
      <c r="V137">
        <v>0.06</v>
      </c>
      <c r="W137" t="str">
        <f>VLOOKUP(Q137,stores_imp!$A$2:$K$100,3,FALSE)</f>
        <v>NORTH</v>
      </c>
      <c r="X137" t="str">
        <f>VLOOKUP(Q137,stores_imp!$A$2:$K$100,2,TRUE)</f>
        <v>Mann-Austin</v>
      </c>
      <c r="Y137" t="str">
        <f>VLOOKUP(Q137,stores_imp!$A$2:$E$22,4,FALSE)</f>
        <v>New Michaelchester</v>
      </c>
      <c r="Z137" t="str">
        <f>VLOOKUP(Q137,stores_imp!$A$2:$K$22,5,FALSE)</f>
        <v>Outlet</v>
      </c>
      <c r="AA137" t="str">
        <f>_xlfn.IFS(sale[[#All],[Age]]&lt;19,"Teens",sale[[#All],[Age]]&lt;30,"Adults",sale[[#All],[Age]]&lt;70,"Elders")</f>
        <v>Teens</v>
      </c>
      <c r="AB137" t="str">
        <f>VLOOKUP(C137,customer_imp!$A$2:$H$505,8,FALSE)</f>
        <v>Gold</v>
      </c>
    </row>
    <row r="138" spans="1:28" x14ac:dyDescent="0.25">
      <c r="A138" t="s">
        <v>4842</v>
      </c>
      <c r="B138" s="2">
        <v>45751</v>
      </c>
      <c r="C138" t="s">
        <v>4336</v>
      </c>
      <c r="D138" t="str">
        <f>VLOOKUP(C138,customer_imp!$A$2:$H$502,2,FALSE)</f>
        <v>Heather Valenzuela</v>
      </c>
      <c r="E138">
        <f>VLOOKUP(C138,customer_imp!$A$2:$H$502,3,FALSE)</f>
        <v>31</v>
      </c>
      <c r="F138" t="str">
        <f>VLOOKUP(C138,customer_imp!$A$2:$H$502,4,FALSE)</f>
        <v>Male</v>
      </c>
      <c r="G138" t="str">
        <f>VLOOKUP(C138,customer_imp!$A$2:$H$502,5,FALSE)</f>
        <v>New Angiefurt</v>
      </c>
      <c r="H138" t="str">
        <f>VLOOKUP(C138,customer_imp!$A$2:$H$502,6,FALSE)</f>
        <v>Alaska</v>
      </c>
      <c r="I138" t="str">
        <f>VLOOKUP(C138,customer_imp!$A$2:$H$502,7,FALSE)</f>
        <v>USA</v>
      </c>
      <c r="J138" t="s">
        <v>4624</v>
      </c>
      <c r="K138" t="str">
        <f>VLOOKUP($J138,prod_imp!$A$2:$I$102,2,FALSE)</f>
        <v>Hair Repair Oil Treatment</v>
      </c>
      <c r="L138" t="str">
        <f>VLOOKUP(J138,prod_imp!$A$2:$I$102,3,FALSE)</f>
        <v>Beauty</v>
      </c>
      <c r="M138" t="str">
        <f>VLOOKUP(J138,prod_imp!$A$2:$I$102,4,FALSE)</f>
        <v>Haircare</v>
      </c>
      <c r="N138" t="str">
        <f>VLOOKUP(J138,prod_imp!$A$2:$I$102,5,FALSE)</f>
        <v>Hopkins Ltd</v>
      </c>
      <c r="O138">
        <f>VLOOKUP(J138,prod_imp!$A$2:$I$102,6,FALSE)</f>
        <v>214</v>
      </c>
      <c r="P138">
        <f>VLOOKUP(J138,prod_imp!$A$2:$I$102,7,FALSE)</f>
        <v>383</v>
      </c>
      <c r="Q138" t="s">
        <v>4688</v>
      </c>
      <c r="R138" t="s">
        <v>1959</v>
      </c>
      <c r="S138" s="5">
        <v>2471.6376</v>
      </c>
      <c r="T138">
        <v>3</v>
      </c>
      <c r="U138">
        <v>849</v>
      </c>
      <c r="V138">
        <v>0.22</v>
      </c>
      <c r="W138" t="str">
        <f>VLOOKUP(Q138,stores_imp!$A$2:$K$100,3,FALSE)</f>
        <v>SOUTH</v>
      </c>
      <c r="X138" t="str">
        <f>VLOOKUP(Q138,stores_imp!$A$2:$K$100,2,TRUE)</f>
        <v>Mann-Austin</v>
      </c>
      <c r="Y138" t="str">
        <f>VLOOKUP(Q138,stores_imp!$A$2:$E$22,4,FALSE)</f>
        <v>East Johnstad</v>
      </c>
      <c r="Z138" t="str">
        <f>VLOOKUP(Q138,stores_imp!$A$2:$K$22,5,FALSE)</f>
        <v>Flagship</v>
      </c>
      <c r="AA138" t="str">
        <f>_xlfn.IFS(sale[[#All],[Age]]&lt;19,"Teens",sale[[#All],[Age]]&lt;30,"Adults",sale[[#All],[Age]]&lt;70,"Elders")</f>
        <v>Elders</v>
      </c>
      <c r="AB138" t="str">
        <f>VLOOKUP(C138,customer_imp!$A$2:$H$505,8,FALSE)</f>
        <v>Bronze</v>
      </c>
    </row>
    <row r="139" spans="1:28" x14ac:dyDescent="0.25">
      <c r="A139" t="s">
        <v>4843</v>
      </c>
      <c r="B139" s="2">
        <v>45392</v>
      </c>
      <c r="C139" t="s">
        <v>4465</v>
      </c>
      <c r="D139" t="str">
        <f>VLOOKUP(C139,customer_imp!$A$2:$H$502,2,FALSE)</f>
        <v>Laura Mathews</v>
      </c>
      <c r="E139">
        <f>VLOOKUP(C139,customer_imp!$A$2:$H$502,3,FALSE)</f>
        <v>53</v>
      </c>
      <c r="F139" t="str">
        <f>VLOOKUP(C139,customer_imp!$A$2:$H$502,4,FALSE)</f>
        <v>Male</v>
      </c>
      <c r="G139" t="str">
        <f>VLOOKUP(C139,customer_imp!$A$2:$H$502,5,FALSE)</f>
        <v>Chambersfurt</v>
      </c>
      <c r="H139" t="str">
        <f>VLOOKUP(C139,customer_imp!$A$2:$H$502,6,FALSE)</f>
        <v>Wisconsin</v>
      </c>
      <c r="I139" t="str">
        <f>VLOOKUP(C139,customer_imp!$A$2:$H$502,7,FALSE)</f>
        <v>USA</v>
      </c>
      <c r="J139" t="s">
        <v>4585</v>
      </c>
      <c r="K139" t="str">
        <f>VLOOKUP($J139,prod_imp!$A$2:$I$102,2,FALSE)</f>
        <v>Boxing Hand Wraps</v>
      </c>
      <c r="L139" t="str">
        <f>VLOOKUP(J139,prod_imp!$A$2:$I$102,3,FALSE)</f>
        <v>Sports</v>
      </c>
      <c r="M139" t="str">
        <f>VLOOKUP(J139,prod_imp!$A$2:$I$102,4,FALSE)</f>
        <v>Fitness</v>
      </c>
      <c r="N139" t="str">
        <f>VLOOKUP(J139,prod_imp!$A$2:$I$102,5,FALSE)</f>
        <v>Smith-King</v>
      </c>
      <c r="O139">
        <f>VLOOKUP(J139,prod_imp!$A$2:$I$102,6,FALSE)</f>
        <v>190</v>
      </c>
      <c r="P139">
        <f>VLOOKUP(J139,prod_imp!$A$2:$I$102,7,FALSE)</f>
        <v>260</v>
      </c>
      <c r="Q139" t="s">
        <v>4683</v>
      </c>
      <c r="R139" t="s">
        <v>4709</v>
      </c>
      <c r="S139" s="5">
        <v>201.59700000000001</v>
      </c>
      <c r="T139">
        <v>1</v>
      </c>
      <c r="U139">
        <v>246</v>
      </c>
      <c r="V139">
        <v>0.03</v>
      </c>
      <c r="W139" t="str">
        <f>VLOOKUP(Q139,stores_imp!$A$2:$K$100,3,FALSE)</f>
        <v>EAST</v>
      </c>
      <c r="X139" t="str">
        <f>VLOOKUP(Q139,stores_imp!$A$2:$K$100,2,TRUE)</f>
        <v>Mann-Austin</v>
      </c>
      <c r="Y139" t="str">
        <f>VLOOKUP(Q139,stores_imp!$A$2:$E$22,4,FALSE)</f>
        <v>Port Josephberg</v>
      </c>
      <c r="Z139" t="str">
        <f>VLOOKUP(Q139,stores_imp!$A$2:$K$22,5,FALSE)</f>
        <v>Online</v>
      </c>
      <c r="AA139" t="str">
        <f>_xlfn.IFS(sale[[#All],[Age]]&lt;19,"Teens",sale[[#All],[Age]]&lt;30,"Adults",sale[[#All],[Age]]&lt;70,"Elders")</f>
        <v>Elders</v>
      </c>
      <c r="AB139" t="str">
        <f>VLOOKUP(C139,customer_imp!$A$2:$H$505,8,FALSE)</f>
        <v>Bronze</v>
      </c>
    </row>
    <row r="140" spans="1:28" x14ac:dyDescent="0.25">
      <c r="A140" t="s">
        <v>4844</v>
      </c>
      <c r="B140" s="2">
        <v>45589</v>
      </c>
      <c r="C140" t="s">
        <v>4157</v>
      </c>
      <c r="D140" t="str">
        <f>VLOOKUP(C140,customer_imp!$A$2:$H$502,2,FALSE)</f>
        <v>Michelle Myers</v>
      </c>
      <c r="E140">
        <f>VLOOKUP(C140,customer_imp!$A$2:$H$502,3,FALSE)</f>
        <v>33</v>
      </c>
      <c r="F140" t="str">
        <f>VLOOKUP(C140,customer_imp!$A$2:$H$502,4,FALSE)</f>
        <v>Female</v>
      </c>
      <c r="G140" t="str">
        <f>VLOOKUP(C140,customer_imp!$A$2:$H$502,5,FALSE)</f>
        <v>West Daniel</v>
      </c>
      <c r="H140" t="str">
        <f>VLOOKUP(C140,customer_imp!$A$2:$H$502,6,FALSE)</f>
        <v>South Carolina</v>
      </c>
      <c r="I140" t="str">
        <f>VLOOKUP(C140,customer_imp!$A$2:$H$502,7,FALSE)</f>
        <v>USA</v>
      </c>
      <c r="J140" t="s">
        <v>4667</v>
      </c>
      <c r="K140" t="str">
        <f>VLOOKUP($J140,prod_imp!$A$2:$I$102,2,FALSE)</f>
        <v>Cricket Bat</v>
      </c>
      <c r="L140" t="str">
        <f>VLOOKUP(J140,prod_imp!$A$2:$I$102,3,FALSE)</f>
        <v>Sports</v>
      </c>
      <c r="M140" t="str">
        <f>VLOOKUP(J140,prod_imp!$A$2:$I$102,4,FALSE)</f>
        <v>Team Sports</v>
      </c>
      <c r="N140" t="str">
        <f>VLOOKUP(J140,prod_imp!$A$2:$I$102,5,FALSE)</f>
        <v>Khan Llc</v>
      </c>
      <c r="O140">
        <f>VLOOKUP(J140,prod_imp!$A$2:$I$102,6,FALSE)</f>
        <v>246</v>
      </c>
      <c r="P140">
        <f>VLOOKUP(J140,prod_imp!$A$2:$I$102,7,FALSE)</f>
        <v>471</v>
      </c>
      <c r="Q140" t="s">
        <v>4690</v>
      </c>
      <c r="R140" t="s">
        <v>4709</v>
      </c>
      <c r="S140" s="5">
        <v>641.73599999999999</v>
      </c>
      <c r="T140">
        <v>3</v>
      </c>
      <c r="U140">
        <v>238</v>
      </c>
      <c r="V140">
        <v>0.18</v>
      </c>
      <c r="W140" t="str">
        <f>VLOOKUP(Q140,stores_imp!$A$2:$K$100,3,FALSE)</f>
        <v>EAST</v>
      </c>
      <c r="X140" t="str">
        <f>VLOOKUP(Q140,stores_imp!$A$2:$K$100,2,TRUE)</f>
        <v>Martinez, Adkins And Johnson</v>
      </c>
      <c r="Y140" t="str">
        <f>VLOOKUP(Q140,stores_imp!$A$2:$E$22,4,FALSE)</f>
        <v>East Davidville</v>
      </c>
      <c r="Z140" t="str">
        <f>VLOOKUP(Q140,stores_imp!$A$2:$K$22,5,FALSE)</f>
        <v>Online</v>
      </c>
      <c r="AA140" t="str">
        <f>_xlfn.IFS(sale[[#All],[Age]]&lt;19,"Teens",sale[[#All],[Age]]&lt;30,"Adults",sale[[#All],[Age]]&lt;70,"Elders")</f>
        <v>Elders</v>
      </c>
      <c r="AB140" t="str">
        <f>VLOOKUP(C140,customer_imp!$A$2:$H$505,8,FALSE)</f>
        <v>Bronze</v>
      </c>
    </row>
    <row r="141" spans="1:28" x14ac:dyDescent="0.25">
      <c r="A141" t="s">
        <v>4845</v>
      </c>
      <c r="B141" s="2">
        <v>45756</v>
      </c>
      <c r="C141" t="s">
        <v>4323</v>
      </c>
      <c r="D141" t="str">
        <f>VLOOKUP(C141,customer_imp!$A$2:$H$502,2,FALSE)</f>
        <v>Carol Lewis</v>
      </c>
      <c r="E141">
        <f>VLOOKUP(C141,customer_imp!$A$2:$H$502,3,FALSE)</f>
        <v>40</v>
      </c>
      <c r="F141" t="str">
        <f>VLOOKUP(C141,customer_imp!$A$2:$H$502,4,FALSE)</f>
        <v>Female</v>
      </c>
      <c r="G141" t="str">
        <f>VLOOKUP(C141,customer_imp!$A$2:$H$502,5,FALSE)</f>
        <v>Ryanport</v>
      </c>
      <c r="H141" t="str">
        <f>VLOOKUP(C141,customer_imp!$A$2:$H$502,6,FALSE)</f>
        <v>North Carolina</v>
      </c>
      <c r="I141" t="str">
        <f>VLOOKUP(C141,customer_imp!$A$2:$H$502,7,FALSE)</f>
        <v>USA</v>
      </c>
      <c r="J141" t="s">
        <v>4624</v>
      </c>
      <c r="K141" t="str">
        <f>VLOOKUP($J141,prod_imp!$A$2:$I$102,2,FALSE)</f>
        <v>Hair Repair Oil Treatment</v>
      </c>
      <c r="L141" t="str">
        <f>VLOOKUP(J141,prod_imp!$A$2:$I$102,3,FALSE)</f>
        <v>Beauty</v>
      </c>
      <c r="M141" t="str">
        <f>VLOOKUP(J141,prod_imp!$A$2:$I$102,4,FALSE)</f>
        <v>Haircare</v>
      </c>
      <c r="N141" t="str">
        <f>VLOOKUP(J141,prod_imp!$A$2:$I$102,5,FALSE)</f>
        <v>Hopkins Ltd</v>
      </c>
      <c r="O141">
        <f>VLOOKUP(J141,prod_imp!$A$2:$I$102,6,FALSE)</f>
        <v>214</v>
      </c>
      <c r="P141">
        <f>VLOOKUP(J141,prod_imp!$A$2:$I$102,7,FALSE)</f>
        <v>383</v>
      </c>
      <c r="Q141" t="s">
        <v>4697</v>
      </c>
      <c r="R141" t="s">
        <v>4706</v>
      </c>
      <c r="S141" s="5">
        <v>2147.5500000000002</v>
      </c>
      <c r="T141">
        <v>4</v>
      </c>
      <c r="U141">
        <v>716</v>
      </c>
      <c r="V141">
        <v>0.1</v>
      </c>
      <c r="W141" t="str">
        <f>VLOOKUP(Q141,stores_imp!$A$2:$K$100,3,FALSE)</f>
        <v>SOUTH</v>
      </c>
      <c r="X141" t="str">
        <f>VLOOKUP(Q141,stores_imp!$A$2:$K$100,2,TRUE)</f>
        <v>Mcdonald Inc</v>
      </c>
      <c r="Y141" t="str">
        <f>VLOOKUP(Q141,stores_imp!$A$2:$E$22,4,FALSE)</f>
        <v>Christopherland</v>
      </c>
      <c r="Z141" t="str">
        <f>VLOOKUP(Q141,stores_imp!$A$2:$K$22,5,FALSE)</f>
        <v>Outlet</v>
      </c>
      <c r="AA141" t="str">
        <f>_xlfn.IFS(sale[[#All],[Age]]&lt;19,"Teens",sale[[#All],[Age]]&lt;30,"Adults",sale[[#All],[Age]]&lt;70,"Elders")</f>
        <v>Elders</v>
      </c>
      <c r="AB141" t="str">
        <f>VLOOKUP(C141,customer_imp!$A$2:$H$505,8,FALSE)</f>
        <v>Bronze</v>
      </c>
    </row>
    <row r="142" spans="1:28" x14ac:dyDescent="0.25">
      <c r="A142" t="s">
        <v>4846</v>
      </c>
      <c r="B142" s="2">
        <v>45255</v>
      </c>
      <c r="C142" t="s">
        <v>4150</v>
      </c>
      <c r="D142" t="str">
        <f>VLOOKUP(C142,customer_imp!$A$2:$H$502,2,FALSE)</f>
        <v>Amy Wilson</v>
      </c>
      <c r="E142">
        <f>VLOOKUP(C142,customer_imp!$A$2:$H$502,3,FALSE)</f>
        <v>44</v>
      </c>
      <c r="F142" t="str">
        <f>VLOOKUP(C142,customer_imp!$A$2:$H$502,4,FALSE)</f>
        <v>Female</v>
      </c>
      <c r="G142" t="str">
        <f>VLOOKUP(C142,customer_imp!$A$2:$H$502,5,FALSE)</f>
        <v>Morrisburgh</v>
      </c>
      <c r="H142" t="str">
        <f>VLOOKUP(C142,customer_imp!$A$2:$H$502,6,FALSE)</f>
        <v>Indiana</v>
      </c>
      <c r="I142" t="str">
        <f>VLOOKUP(C142,customer_imp!$A$2:$H$502,7,FALSE)</f>
        <v>USA</v>
      </c>
      <c r="J142" t="s">
        <v>4652</v>
      </c>
      <c r="K142" t="str">
        <f>VLOOKUP($J142,prod_imp!$A$2:$I$102,2,FALSE)</f>
        <v>Gaming Mouse Pad Xl</v>
      </c>
      <c r="L142" t="str">
        <f>VLOOKUP(J142,prod_imp!$A$2:$I$102,3,FALSE)</f>
        <v>Electronics</v>
      </c>
      <c r="M142" t="str">
        <f>VLOOKUP(J142,prod_imp!$A$2:$I$102,4,FALSE)</f>
        <v>Accessories</v>
      </c>
      <c r="N142" t="str">
        <f>VLOOKUP(J142,prod_imp!$A$2:$I$102,5,FALSE)</f>
        <v>Sharp, Taylor And Rodriguez</v>
      </c>
      <c r="O142">
        <f>VLOOKUP(J142,prod_imp!$A$2:$I$102,6,FALSE)</f>
        <v>340</v>
      </c>
      <c r="P142">
        <f>VLOOKUP(J142,prod_imp!$A$2:$I$102,7,FALSE)</f>
        <v>361</v>
      </c>
      <c r="Q142" t="s">
        <v>4682</v>
      </c>
      <c r="R142" t="s">
        <v>4709</v>
      </c>
      <c r="S142" s="5">
        <v>948.12300000000005</v>
      </c>
      <c r="T142">
        <v>2</v>
      </c>
      <c r="U142">
        <v>479</v>
      </c>
      <c r="V142">
        <v>0.25</v>
      </c>
      <c r="W142" t="str">
        <f>VLOOKUP(Q142,stores_imp!$A$2:$K$100,3,FALSE)</f>
        <v>NORTH</v>
      </c>
      <c r="X142" t="str">
        <f>VLOOKUP(Q142,stores_imp!$A$2:$K$100,2,TRUE)</f>
        <v>Mann-Austin</v>
      </c>
      <c r="Y142" t="str">
        <f>VLOOKUP(Q142,stores_imp!$A$2:$E$22,4,FALSE)</f>
        <v>New Michaelchester</v>
      </c>
      <c r="Z142" t="str">
        <f>VLOOKUP(Q142,stores_imp!$A$2:$K$22,5,FALSE)</f>
        <v>Outlet</v>
      </c>
      <c r="AA142" t="str">
        <f>_xlfn.IFS(sale[[#All],[Age]]&lt;19,"Teens",sale[[#All],[Age]]&lt;30,"Adults",sale[[#All],[Age]]&lt;70,"Elders")</f>
        <v>Elders</v>
      </c>
      <c r="AB142" t="str">
        <f>VLOOKUP(C142,customer_imp!$A$2:$H$505,8,FALSE)</f>
        <v>Platinum</v>
      </c>
    </row>
    <row r="143" spans="1:28" x14ac:dyDescent="0.25">
      <c r="A143" t="s">
        <v>4847</v>
      </c>
      <c r="B143" s="2">
        <v>45718</v>
      </c>
      <c r="C143" t="s">
        <v>4089</v>
      </c>
      <c r="D143" t="str">
        <f>VLOOKUP(C143,customer_imp!$A$2:$H$502,2,FALSE)</f>
        <v>Edward Hall</v>
      </c>
      <c r="E143">
        <f>VLOOKUP(C143,customer_imp!$A$2:$H$502,3,FALSE)</f>
        <v>51</v>
      </c>
      <c r="F143" t="str">
        <f>VLOOKUP(C143,customer_imp!$A$2:$H$502,4,FALSE)</f>
        <v>Male</v>
      </c>
      <c r="G143" t="str">
        <f>VLOOKUP(C143,customer_imp!$A$2:$H$502,5,FALSE)</f>
        <v>New William</v>
      </c>
      <c r="H143" t="str">
        <f>VLOOKUP(C143,customer_imp!$A$2:$H$502,6,FALSE)</f>
        <v>New Mexico</v>
      </c>
      <c r="I143" t="str">
        <f>VLOOKUP(C143,customer_imp!$A$2:$H$502,7,FALSE)</f>
        <v>USA</v>
      </c>
      <c r="J143" t="s">
        <v>4579</v>
      </c>
      <c r="K143" t="str">
        <f>VLOOKUP($J143,prod_imp!$A$2:$I$102,2,FALSE)</f>
        <v>Makeup Brush Set</v>
      </c>
      <c r="L143" t="str">
        <f>VLOOKUP(J143,prod_imp!$A$2:$I$102,3,FALSE)</f>
        <v>Beauty</v>
      </c>
      <c r="M143" t="str">
        <f>VLOOKUP(J143,prod_imp!$A$2:$I$102,4,FALSE)</f>
        <v>Makeup</v>
      </c>
      <c r="N143" t="str">
        <f>VLOOKUP(J143,prod_imp!$A$2:$I$102,5,FALSE)</f>
        <v>Cook Inc</v>
      </c>
      <c r="O143">
        <f>VLOOKUP(J143,prod_imp!$A$2:$I$102,6,FALSE)</f>
        <v>317</v>
      </c>
      <c r="P143">
        <f>VLOOKUP(J143,prod_imp!$A$2:$I$102,7,FALSE)</f>
        <v>431</v>
      </c>
      <c r="Q143" t="s">
        <v>4673</v>
      </c>
      <c r="R143" t="s">
        <v>4709</v>
      </c>
      <c r="S143" s="5">
        <v>372.923</v>
      </c>
      <c r="T143">
        <v>1</v>
      </c>
      <c r="U143">
        <v>504</v>
      </c>
      <c r="V143">
        <v>0.01</v>
      </c>
      <c r="W143" t="str">
        <f>VLOOKUP(Q143,stores_imp!$A$2:$K$100,3,FALSE)</f>
        <v>EAST</v>
      </c>
      <c r="X143" t="str">
        <f>VLOOKUP(Q143,stores_imp!$A$2:$K$100,2,TRUE)</f>
        <v>Rivera-Warner</v>
      </c>
      <c r="Y143" t="str">
        <f>VLOOKUP(Q143,stores_imp!$A$2:$E$22,4,FALSE)</f>
        <v>Washingtonfurt</v>
      </c>
      <c r="Z143" t="str">
        <f>VLOOKUP(Q143,stores_imp!$A$2:$K$22,5,FALSE)</f>
        <v>Flagship</v>
      </c>
      <c r="AA143" t="str">
        <f>_xlfn.IFS(sale[[#All],[Age]]&lt;19,"Teens",sale[[#All],[Age]]&lt;30,"Adults",sale[[#All],[Age]]&lt;70,"Elders")</f>
        <v>Elders</v>
      </c>
      <c r="AB143" t="str">
        <f>VLOOKUP(C143,customer_imp!$A$2:$H$505,8,FALSE)</f>
        <v>Gold</v>
      </c>
    </row>
    <row r="144" spans="1:28" x14ac:dyDescent="0.25">
      <c r="A144" t="s">
        <v>4848</v>
      </c>
      <c r="B144" s="2">
        <v>45573</v>
      </c>
      <c r="C144" t="s">
        <v>4389</v>
      </c>
      <c r="D144" t="str">
        <f>VLOOKUP(C144,customer_imp!$A$2:$H$502,2,FALSE)</f>
        <v>John Donaldson</v>
      </c>
      <c r="E144">
        <f>VLOOKUP(C144,customer_imp!$A$2:$H$502,3,FALSE)</f>
        <v>27</v>
      </c>
      <c r="F144" t="str">
        <f>VLOOKUP(C144,customer_imp!$A$2:$H$502,4,FALSE)</f>
        <v>Male</v>
      </c>
      <c r="G144" t="str">
        <f>VLOOKUP(C144,customer_imp!$A$2:$H$502,5,FALSE)</f>
        <v>New Edward</v>
      </c>
      <c r="H144" t="str">
        <f>VLOOKUP(C144,customer_imp!$A$2:$H$502,6,FALSE)</f>
        <v>Maine</v>
      </c>
      <c r="I144" t="str">
        <f>VLOOKUP(C144,customer_imp!$A$2:$H$502,7,FALSE)</f>
        <v>USA</v>
      </c>
      <c r="J144" t="s">
        <v>4614</v>
      </c>
      <c r="K144" t="str">
        <f>VLOOKUP($J144,prod_imp!$A$2:$I$102,2,FALSE)</f>
        <v>Women'S Hair Dryer Brush</v>
      </c>
      <c r="L144" t="str">
        <f>VLOOKUP(J144,prod_imp!$A$2:$I$102,3,FALSE)</f>
        <v>Beauty</v>
      </c>
      <c r="M144" t="str">
        <f>VLOOKUP(J144,prod_imp!$A$2:$I$102,4,FALSE)</f>
        <v>Haircare</v>
      </c>
      <c r="N144" t="str">
        <f>VLOOKUP(J144,prod_imp!$A$2:$I$102,5,FALSE)</f>
        <v>Torres, Spencer And Potter</v>
      </c>
      <c r="O144">
        <f>VLOOKUP(J144,prod_imp!$A$2:$I$102,6,FALSE)</f>
        <v>340</v>
      </c>
      <c r="P144">
        <f>VLOOKUP(J144,prod_imp!$A$2:$I$102,7,FALSE)</f>
        <v>177</v>
      </c>
      <c r="Q144" t="s">
        <v>4693</v>
      </c>
      <c r="R144" t="s">
        <v>4709</v>
      </c>
      <c r="S144" s="5">
        <v>1443.7103999999999</v>
      </c>
      <c r="T144">
        <v>2</v>
      </c>
      <c r="U144">
        <v>975</v>
      </c>
      <c r="V144">
        <v>0.26</v>
      </c>
      <c r="W144" t="str">
        <f>VLOOKUP(Q144,stores_imp!$A$2:$K$100,3,FALSE)</f>
        <v>NORTH</v>
      </c>
      <c r="X144" t="str">
        <f>VLOOKUP(Q144,stores_imp!$A$2:$K$100,2,TRUE)</f>
        <v>Thomas, Bridges And Harris</v>
      </c>
      <c r="Y144" t="str">
        <f>VLOOKUP(Q144,stores_imp!$A$2:$E$22,4,FALSE)</f>
        <v>Sabrinatown</v>
      </c>
      <c r="Z144" t="str">
        <f>VLOOKUP(Q144,stores_imp!$A$2:$K$22,5,FALSE)</f>
        <v>Online</v>
      </c>
      <c r="AA144" t="str">
        <f>_xlfn.IFS(sale[[#All],[Age]]&lt;19,"Teens",sale[[#All],[Age]]&lt;30,"Adults",sale[[#All],[Age]]&lt;70,"Elders")</f>
        <v>Adults</v>
      </c>
      <c r="AB144" t="str">
        <f>VLOOKUP(C144,customer_imp!$A$2:$H$505,8,FALSE)</f>
        <v>Bronze</v>
      </c>
    </row>
    <row r="145" spans="1:28" x14ac:dyDescent="0.25">
      <c r="A145" t="s">
        <v>4849</v>
      </c>
      <c r="B145" s="2">
        <v>45884</v>
      </c>
      <c r="C145" t="s">
        <v>4391</v>
      </c>
      <c r="D145" t="str">
        <f>VLOOKUP(C145,customer_imp!$A$2:$H$502,2,FALSE)</f>
        <v>Terry Moses</v>
      </c>
      <c r="E145">
        <f>VLOOKUP(C145,customer_imp!$A$2:$H$502,3,FALSE)</f>
        <v>51</v>
      </c>
      <c r="F145" t="str">
        <f>VLOOKUP(C145,customer_imp!$A$2:$H$502,4,FALSE)</f>
        <v>Female</v>
      </c>
      <c r="G145" t="str">
        <f>VLOOKUP(C145,customer_imp!$A$2:$H$502,5,FALSE)</f>
        <v>Leahmouth</v>
      </c>
      <c r="H145" t="str">
        <f>VLOOKUP(C145,customer_imp!$A$2:$H$502,6,FALSE)</f>
        <v>Nevada</v>
      </c>
      <c r="I145" t="str">
        <f>VLOOKUP(C145,customer_imp!$A$2:$H$502,7,FALSE)</f>
        <v>USA</v>
      </c>
      <c r="J145" t="s">
        <v>4554</v>
      </c>
      <c r="K145" t="str">
        <f>VLOOKUP($J145,prod_imp!$A$2:$I$102,2,FALSE)</f>
        <v>Gaming Mechanical Keyboard</v>
      </c>
      <c r="L145" t="str">
        <f>VLOOKUP(J145,prod_imp!$A$2:$I$102,3,FALSE)</f>
        <v>Electronics</v>
      </c>
      <c r="M145" t="str">
        <f>VLOOKUP(J145,prod_imp!$A$2:$I$102,4,FALSE)</f>
        <v>Computer</v>
      </c>
      <c r="N145" t="str">
        <f>VLOOKUP(J145,prod_imp!$A$2:$I$102,5,FALSE)</f>
        <v>Lucero Llc</v>
      </c>
      <c r="O145">
        <f>VLOOKUP(J145,prod_imp!$A$2:$I$102,6,FALSE)</f>
        <v>419</v>
      </c>
      <c r="P145">
        <f>VLOOKUP(J145,prod_imp!$A$2:$I$102,7,FALSE)</f>
        <v>86</v>
      </c>
      <c r="Q145" t="s">
        <v>4700</v>
      </c>
      <c r="R145" t="s">
        <v>4709</v>
      </c>
      <c r="S145" s="5">
        <v>1278.3407999999999</v>
      </c>
      <c r="T145">
        <v>4</v>
      </c>
      <c r="U145">
        <v>450</v>
      </c>
      <c r="V145">
        <v>0.26</v>
      </c>
      <c r="W145" t="str">
        <f>VLOOKUP(Q145,stores_imp!$A$2:$K$100,3,FALSE)</f>
        <v>WEST</v>
      </c>
      <c r="X145" t="str">
        <f>VLOOKUP(Q145,stores_imp!$A$2:$K$100,2,TRUE)</f>
        <v>Frederick-Wright</v>
      </c>
      <c r="Y145" t="str">
        <f>VLOOKUP(Q145,stores_imp!$A$2:$E$22,4,FALSE)</f>
        <v>New Jimmymouth</v>
      </c>
      <c r="Z145" t="str">
        <f>VLOOKUP(Q145,stores_imp!$A$2:$K$22,5,FALSE)</f>
        <v>Flagship</v>
      </c>
      <c r="AA145" t="str">
        <f>_xlfn.IFS(sale[[#All],[Age]]&lt;19,"Teens",sale[[#All],[Age]]&lt;30,"Adults",sale[[#All],[Age]]&lt;70,"Elders")</f>
        <v>Elders</v>
      </c>
      <c r="AB145" t="str">
        <f>VLOOKUP(C145,customer_imp!$A$2:$H$505,8,FALSE)</f>
        <v>Platinum</v>
      </c>
    </row>
    <row r="146" spans="1:28" x14ac:dyDescent="0.25">
      <c r="A146" t="s">
        <v>4850</v>
      </c>
      <c r="B146" s="2">
        <v>45448</v>
      </c>
      <c r="C146" t="s">
        <v>4427</v>
      </c>
      <c r="D146" t="str">
        <f>VLOOKUP(C146,customer_imp!$A$2:$H$502,2,FALSE)</f>
        <v>Lindsay Beasley</v>
      </c>
      <c r="E146">
        <f>VLOOKUP(C146,customer_imp!$A$2:$H$502,3,FALSE)</f>
        <v>37</v>
      </c>
      <c r="F146" t="str">
        <f>VLOOKUP(C146,customer_imp!$A$2:$H$502,4,FALSE)</f>
        <v>Female</v>
      </c>
      <c r="G146" t="str">
        <f>VLOOKUP(C146,customer_imp!$A$2:$H$502,5,FALSE)</f>
        <v>Wesleyhaven</v>
      </c>
      <c r="H146" t="str">
        <f>VLOOKUP(C146,customer_imp!$A$2:$H$502,6,FALSE)</f>
        <v>Idaho</v>
      </c>
      <c r="I146" t="str">
        <f>VLOOKUP(C146,customer_imp!$A$2:$H$502,7,FALSE)</f>
        <v>USA</v>
      </c>
      <c r="J146" t="s">
        <v>4558</v>
      </c>
      <c r="K146" t="str">
        <f>VLOOKUP($J146,prod_imp!$A$2:$I$102,2,FALSE)</f>
        <v>Women'S Summer Dress</v>
      </c>
      <c r="L146" t="str">
        <f>VLOOKUP(J146,prod_imp!$A$2:$I$102,3,FALSE)</f>
        <v>Clothing</v>
      </c>
      <c r="M146" t="str">
        <f>VLOOKUP(J146,prod_imp!$A$2:$I$102,4,FALSE)</f>
        <v>Tops</v>
      </c>
      <c r="N146" t="str">
        <f>VLOOKUP(J146,prod_imp!$A$2:$I$102,5,FALSE)</f>
        <v>Smith-Mills</v>
      </c>
      <c r="O146">
        <f>VLOOKUP(J146,prod_imp!$A$2:$I$102,6,FALSE)</f>
        <v>223</v>
      </c>
      <c r="P146">
        <f>VLOOKUP(J146,prod_imp!$A$2:$I$102,7,FALSE)</f>
        <v>154</v>
      </c>
      <c r="Q146" t="s">
        <v>4685</v>
      </c>
      <c r="R146" t="s">
        <v>4706</v>
      </c>
      <c r="S146" s="5">
        <v>540.90719999999999</v>
      </c>
      <c r="T146">
        <v>3</v>
      </c>
      <c r="U146">
        <v>237</v>
      </c>
      <c r="V146">
        <v>0.28999999999999998</v>
      </c>
      <c r="W146" t="str">
        <f>VLOOKUP(Q146,stores_imp!$A$2:$K$100,3,FALSE)</f>
        <v>WEST</v>
      </c>
      <c r="X146" t="str">
        <f>VLOOKUP(Q146,stores_imp!$A$2:$K$100,2,TRUE)</f>
        <v>Mann-Austin</v>
      </c>
      <c r="Y146" t="str">
        <f>VLOOKUP(Q146,stores_imp!$A$2:$E$22,4,FALSE)</f>
        <v>Thompsonborough</v>
      </c>
      <c r="Z146" t="str">
        <f>VLOOKUP(Q146,stores_imp!$A$2:$K$22,5,FALSE)</f>
        <v>Online</v>
      </c>
      <c r="AA146" t="str">
        <f>_xlfn.IFS(sale[[#All],[Age]]&lt;19,"Teens",sale[[#All],[Age]]&lt;30,"Adults",sale[[#All],[Age]]&lt;70,"Elders")</f>
        <v>Elders</v>
      </c>
      <c r="AB146" t="str">
        <f>VLOOKUP(C146,customer_imp!$A$2:$H$505,8,FALSE)</f>
        <v>Silver</v>
      </c>
    </row>
    <row r="147" spans="1:28" x14ac:dyDescent="0.25">
      <c r="A147" t="s">
        <v>4851</v>
      </c>
      <c r="B147" s="2">
        <v>45522</v>
      </c>
      <c r="C147" t="s">
        <v>4451</v>
      </c>
      <c r="D147" t="str">
        <f>VLOOKUP(C147,customer_imp!$A$2:$H$502,2,FALSE)</f>
        <v>John Perez</v>
      </c>
      <c r="E147">
        <f>VLOOKUP(C147,customer_imp!$A$2:$H$502,3,FALSE)</f>
        <v>29</v>
      </c>
      <c r="F147" t="str">
        <f>VLOOKUP(C147,customer_imp!$A$2:$H$502,4,FALSE)</f>
        <v>Female</v>
      </c>
      <c r="G147" t="str">
        <f>VLOOKUP(C147,customer_imp!$A$2:$H$502,5,FALSE)</f>
        <v>Brandontown</v>
      </c>
      <c r="H147" t="str">
        <f>VLOOKUP(C147,customer_imp!$A$2:$H$502,6,FALSE)</f>
        <v>South Carolina</v>
      </c>
      <c r="I147" t="str">
        <f>VLOOKUP(C147,customer_imp!$A$2:$H$502,7,FALSE)</f>
        <v>USA</v>
      </c>
      <c r="J147" t="s">
        <v>4593</v>
      </c>
      <c r="K147" t="str">
        <f>VLOOKUP($J147,prod_imp!$A$2:$I$102,2,FALSE)</f>
        <v>Sports Stopwatch Pro</v>
      </c>
      <c r="L147" t="str">
        <f>VLOOKUP(J147,prod_imp!$A$2:$I$102,3,FALSE)</f>
        <v>Sports</v>
      </c>
      <c r="M147" t="str">
        <f>VLOOKUP(J147,prod_imp!$A$2:$I$102,4,FALSE)</f>
        <v>Accessories</v>
      </c>
      <c r="N147" t="str">
        <f>VLOOKUP(J147,prod_imp!$A$2:$I$102,5,FALSE)</f>
        <v>Thompson-French</v>
      </c>
      <c r="O147">
        <f>VLOOKUP(J147,prod_imp!$A$2:$I$102,6,FALSE)</f>
        <v>435</v>
      </c>
      <c r="P147">
        <f>VLOOKUP(J147,prod_imp!$A$2:$I$102,7,FALSE)</f>
        <v>185</v>
      </c>
      <c r="Q147" t="s">
        <v>4698</v>
      </c>
      <c r="R147" t="s">
        <v>4709</v>
      </c>
      <c r="S147" s="5">
        <v>977.04880000000003</v>
      </c>
      <c r="T147">
        <v>2</v>
      </c>
      <c r="U147">
        <v>537</v>
      </c>
      <c r="V147">
        <v>0.24</v>
      </c>
      <c r="W147" t="str">
        <f>VLOOKUP(Q147,stores_imp!$A$2:$K$100,3,FALSE)</f>
        <v>NORTH</v>
      </c>
      <c r="X147" t="str">
        <f>VLOOKUP(Q147,stores_imp!$A$2:$K$100,2,TRUE)</f>
        <v>Shelton Plc</v>
      </c>
      <c r="Y147" t="str">
        <f>VLOOKUP(Q147,stores_imp!$A$2:$E$22,4,FALSE)</f>
        <v>East Jenniferstad</v>
      </c>
      <c r="Z147" t="str">
        <f>VLOOKUP(Q147,stores_imp!$A$2:$K$22,5,FALSE)</f>
        <v>Flagship</v>
      </c>
      <c r="AA147" t="str">
        <f>_xlfn.IFS(sale[[#All],[Age]]&lt;19,"Teens",sale[[#All],[Age]]&lt;30,"Adults",sale[[#All],[Age]]&lt;70,"Elders")</f>
        <v>Adults</v>
      </c>
      <c r="AB147" t="str">
        <f>VLOOKUP(C147,customer_imp!$A$2:$H$505,8,FALSE)</f>
        <v>Gold</v>
      </c>
    </row>
    <row r="148" spans="1:28" x14ac:dyDescent="0.25">
      <c r="A148" t="s">
        <v>4852</v>
      </c>
      <c r="B148" s="2">
        <v>45626</v>
      </c>
      <c r="C148" t="s">
        <v>4435</v>
      </c>
      <c r="D148" t="str">
        <f>VLOOKUP(C148,customer_imp!$A$2:$H$502,2,FALSE)</f>
        <v>Adam Castro</v>
      </c>
      <c r="E148">
        <f>VLOOKUP(C148,customer_imp!$A$2:$H$502,3,FALSE)</f>
        <v>51</v>
      </c>
      <c r="F148" t="str">
        <f>VLOOKUP(C148,customer_imp!$A$2:$H$502,4,FALSE)</f>
        <v>Male</v>
      </c>
      <c r="G148" t="str">
        <f>VLOOKUP(C148,customer_imp!$A$2:$H$502,5,FALSE)</f>
        <v>New Donnabury</v>
      </c>
      <c r="H148" t="str">
        <f>VLOOKUP(C148,customer_imp!$A$2:$H$502,6,FALSE)</f>
        <v>Texas</v>
      </c>
      <c r="I148" t="str">
        <f>VLOOKUP(C148,customer_imp!$A$2:$H$502,7,FALSE)</f>
        <v>USA</v>
      </c>
      <c r="J148" t="s">
        <v>4558</v>
      </c>
      <c r="K148" t="str">
        <f>VLOOKUP($J148,prod_imp!$A$2:$I$102,2,FALSE)</f>
        <v>Women'S Summer Dress</v>
      </c>
      <c r="L148" t="str">
        <f>VLOOKUP(J148,prod_imp!$A$2:$I$102,3,FALSE)</f>
        <v>Clothing</v>
      </c>
      <c r="M148" t="str">
        <f>VLOOKUP(J148,prod_imp!$A$2:$I$102,4,FALSE)</f>
        <v>Tops</v>
      </c>
      <c r="N148" t="str">
        <f>VLOOKUP(J148,prod_imp!$A$2:$I$102,5,FALSE)</f>
        <v>Smith-Mills</v>
      </c>
      <c r="O148">
        <f>VLOOKUP(J148,prod_imp!$A$2:$I$102,6,FALSE)</f>
        <v>223</v>
      </c>
      <c r="P148">
        <f>VLOOKUP(J148,prod_imp!$A$2:$I$102,7,FALSE)</f>
        <v>154</v>
      </c>
      <c r="Q148" t="s">
        <v>4703</v>
      </c>
      <c r="R148" t="s">
        <v>4709</v>
      </c>
      <c r="S148" s="5">
        <v>1753.23</v>
      </c>
      <c r="T148">
        <v>3</v>
      </c>
      <c r="U148">
        <v>584</v>
      </c>
      <c r="V148">
        <v>0.09</v>
      </c>
      <c r="W148" t="str">
        <f>VLOOKUP(Q148,stores_imp!$A$2:$K$100,3,FALSE)</f>
        <v>EAST</v>
      </c>
      <c r="X148" t="str">
        <f>VLOOKUP(Q148,stores_imp!$A$2:$K$100,2,TRUE)</f>
        <v>Mann-Austin</v>
      </c>
      <c r="Y148" t="str">
        <f>VLOOKUP(Q148,stores_imp!$A$2:$E$22,4,FALSE)</f>
        <v>Vasquezborough</v>
      </c>
      <c r="Z148" t="str">
        <f>VLOOKUP(Q148,stores_imp!$A$2:$K$22,5,FALSE)</f>
        <v>Online</v>
      </c>
      <c r="AA148" t="str">
        <f>_xlfn.IFS(sale[[#All],[Age]]&lt;19,"Teens",sale[[#All],[Age]]&lt;30,"Adults",sale[[#All],[Age]]&lt;70,"Elders")</f>
        <v>Elders</v>
      </c>
      <c r="AB148" t="str">
        <f>VLOOKUP(C148,customer_imp!$A$2:$H$505,8,FALSE)</f>
        <v>Silver</v>
      </c>
    </row>
    <row r="149" spans="1:28" x14ac:dyDescent="0.25">
      <c r="A149" t="s">
        <v>4853</v>
      </c>
      <c r="B149" s="2">
        <v>45617</v>
      </c>
      <c r="C149" t="s">
        <v>4278</v>
      </c>
      <c r="D149" t="str">
        <f>VLOOKUP(C149,customer_imp!$A$2:$H$502,2,FALSE)</f>
        <v>Lisa Chandler</v>
      </c>
      <c r="E149">
        <f>VLOOKUP(C149,customer_imp!$A$2:$H$502,3,FALSE)</f>
        <v>29</v>
      </c>
      <c r="F149" t="str">
        <f>VLOOKUP(C149,customer_imp!$A$2:$H$502,4,FALSE)</f>
        <v>Male</v>
      </c>
      <c r="G149" t="str">
        <f>VLOOKUP(C149,customer_imp!$A$2:$H$502,5,FALSE)</f>
        <v>Port Richard</v>
      </c>
      <c r="H149" t="str">
        <f>VLOOKUP(C149,customer_imp!$A$2:$H$502,6,FALSE)</f>
        <v>Montana</v>
      </c>
      <c r="I149" t="str">
        <f>VLOOKUP(C149,customer_imp!$A$2:$H$502,7,FALSE)</f>
        <v>USA</v>
      </c>
      <c r="J149" t="s">
        <v>4640</v>
      </c>
      <c r="K149" t="str">
        <f>VLOOKUP($J149,prod_imp!$A$2:$I$102,2,FALSE)</f>
        <v>Fitness Resistance Bands</v>
      </c>
      <c r="L149" t="str">
        <f>VLOOKUP(J149,prod_imp!$A$2:$I$102,3,FALSE)</f>
        <v>Sports</v>
      </c>
      <c r="M149" t="str">
        <f>VLOOKUP(J149,prod_imp!$A$2:$I$102,4,FALSE)</f>
        <v>Fitness</v>
      </c>
      <c r="N149" t="str">
        <f>VLOOKUP(J149,prod_imp!$A$2:$I$102,5,FALSE)</f>
        <v>Reese-Watson</v>
      </c>
      <c r="O149">
        <f>VLOOKUP(J149,prod_imp!$A$2:$I$102,6,FALSE)</f>
        <v>153</v>
      </c>
      <c r="P149">
        <f>VLOOKUP(J149,prod_imp!$A$2:$I$102,7,FALSE)</f>
        <v>281</v>
      </c>
      <c r="Q149" t="s">
        <v>4703</v>
      </c>
      <c r="R149" t="s">
        <v>4706</v>
      </c>
      <c r="S149" s="5">
        <v>562.32820000000004</v>
      </c>
      <c r="T149">
        <v>1</v>
      </c>
      <c r="U149">
        <v>654</v>
      </c>
      <c r="V149">
        <v>0</v>
      </c>
      <c r="W149" t="str">
        <f>VLOOKUP(Q149,stores_imp!$A$2:$K$100,3,FALSE)</f>
        <v>EAST</v>
      </c>
      <c r="X149" t="str">
        <f>VLOOKUP(Q149,stores_imp!$A$2:$K$100,2,TRUE)</f>
        <v>Mann-Austin</v>
      </c>
      <c r="Y149" t="str">
        <f>VLOOKUP(Q149,stores_imp!$A$2:$E$22,4,FALSE)</f>
        <v>Vasquezborough</v>
      </c>
      <c r="Z149" t="str">
        <f>VLOOKUP(Q149,stores_imp!$A$2:$K$22,5,FALSE)</f>
        <v>Online</v>
      </c>
      <c r="AA149" t="str">
        <f>_xlfn.IFS(sale[[#All],[Age]]&lt;19,"Teens",sale[[#All],[Age]]&lt;30,"Adults",sale[[#All],[Age]]&lt;70,"Elders")</f>
        <v>Adults</v>
      </c>
      <c r="AB149" t="str">
        <f>VLOOKUP(C149,customer_imp!$A$2:$H$505,8,FALSE)</f>
        <v>Platinum</v>
      </c>
    </row>
    <row r="150" spans="1:28" x14ac:dyDescent="0.25">
      <c r="A150" t="s">
        <v>4854</v>
      </c>
      <c r="B150" s="2">
        <v>45878</v>
      </c>
      <c r="C150" t="s">
        <v>4486</v>
      </c>
      <c r="D150" t="str">
        <f>VLOOKUP(C150,customer_imp!$A$2:$H$502,2,FALSE)</f>
        <v>Amanda Powell</v>
      </c>
      <c r="E150">
        <f>VLOOKUP(C150,customer_imp!$A$2:$H$502,3,FALSE)</f>
        <v>28</v>
      </c>
      <c r="F150" t="str">
        <f>VLOOKUP(C150,customer_imp!$A$2:$H$502,4,FALSE)</f>
        <v>Male</v>
      </c>
      <c r="G150" t="str">
        <f>VLOOKUP(C150,customer_imp!$A$2:$H$502,5,FALSE)</f>
        <v>South William</v>
      </c>
      <c r="H150" t="str">
        <f>VLOOKUP(C150,customer_imp!$A$2:$H$502,6,FALSE)</f>
        <v>Alabama</v>
      </c>
      <c r="I150" t="str">
        <f>VLOOKUP(C150,customer_imp!$A$2:$H$502,7,FALSE)</f>
        <v>USA</v>
      </c>
      <c r="J150" t="s">
        <v>4647</v>
      </c>
      <c r="K150" t="str">
        <f>VLOOKUP($J150,prod_imp!$A$2:$I$102,2,FALSE)</f>
        <v>Led Bedside Lamp</v>
      </c>
      <c r="L150" t="str">
        <f>VLOOKUP(J150,prod_imp!$A$2:$I$102,3,FALSE)</f>
        <v>Home</v>
      </c>
      <c r="M150" t="str">
        <f>VLOOKUP(J150,prod_imp!$A$2:$I$102,4,FALSE)</f>
        <v>Lighting</v>
      </c>
      <c r="N150" t="str">
        <f>VLOOKUP(J150,prod_imp!$A$2:$I$102,5,FALSE)</f>
        <v>Aguilar, Horton And Lewis</v>
      </c>
      <c r="O150">
        <f>VLOOKUP(J150,prod_imp!$A$2:$I$102,6,FALSE)</f>
        <v>371</v>
      </c>
      <c r="P150">
        <f>VLOOKUP(J150,prod_imp!$A$2:$I$102,7,FALSE)</f>
        <v>220</v>
      </c>
      <c r="Q150" t="s">
        <v>4673</v>
      </c>
      <c r="R150" t="s">
        <v>1959</v>
      </c>
      <c r="S150" s="5">
        <v>475.9819</v>
      </c>
      <c r="T150">
        <v>1</v>
      </c>
      <c r="U150">
        <v>652</v>
      </c>
      <c r="V150">
        <v>0.14000000000000001</v>
      </c>
      <c r="W150" t="str">
        <f>VLOOKUP(Q150,stores_imp!$A$2:$K$100,3,FALSE)</f>
        <v>EAST</v>
      </c>
      <c r="X150" t="str">
        <f>VLOOKUP(Q150,stores_imp!$A$2:$K$100,2,TRUE)</f>
        <v>Rivera-Warner</v>
      </c>
      <c r="Y150" t="str">
        <f>VLOOKUP(Q150,stores_imp!$A$2:$E$22,4,FALSE)</f>
        <v>Washingtonfurt</v>
      </c>
      <c r="Z150" t="str">
        <f>VLOOKUP(Q150,stores_imp!$A$2:$K$22,5,FALSE)</f>
        <v>Flagship</v>
      </c>
      <c r="AA150" t="str">
        <f>_xlfn.IFS(sale[[#All],[Age]]&lt;19,"Teens",sale[[#All],[Age]]&lt;30,"Adults",sale[[#All],[Age]]&lt;70,"Elders")</f>
        <v>Adults</v>
      </c>
      <c r="AB150" t="str">
        <f>VLOOKUP(C150,customer_imp!$A$2:$H$505,8,FALSE)</f>
        <v>Silver</v>
      </c>
    </row>
    <row r="151" spans="1:28" x14ac:dyDescent="0.25">
      <c r="A151" t="s">
        <v>4855</v>
      </c>
      <c r="B151" s="2">
        <v>45502</v>
      </c>
      <c r="C151" t="s">
        <v>4069</v>
      </c>
      <c r="D151" t="str">
        <f>VLOOKUP(C151,customer_imp!$A$2:$H$502,2,FALSE)</f>
        <v>Christy Vasquez</v>
      </c>
      <c r="E151">
        <f>VLOOKUP(C151,customer_imp!$A$2:$H$502,3,FALSE)</f>
        <v>28</v>
      </c>
      <c r="F151" t="str">
        <f>VLOOKUP(C151,customer_imp!$A$2:$H$502,4,FALSE)</f>
        <v>Female</v>
      </c>
      <c r="G151" t="str">
        <f>VLOOKUP(C151,customer_imp!$A$2:$H$502,5,FALSE)</f>
        <v>Port Travisstad</v>
      </c>
      <c r="H151" t="str">
        <f>VLOOKUP(C151,customer_imp!$A$2:$H$502,6,FALSE)</f>
        <v>South Carolina</v>
      </c>
      <c r="I151" t="str">
        <f>VLOOKUP(C151,customer_imp!$A$2:$H$502,7,FALSE)</f>
        <v>USA</v>
      </c>
      <c r="J151" t="s">
        <v>4504</v>
      </c>
      <c r="K151" t="str">
        <f>VLOOKUP($J151,prod_imp!$A$2:$I$102,2,FALSE)</f>
        <v>Men'S Leather Belt</v>
      </c>
      <c r="L151" t="str">
        <f>VLOOKUP(J151,prod_imp!$A$2:$I$102,3,FALSE)</f>
        <v>Clothing</v>
      </c>
      <c r="M151" t="str">
        <f>VLOOKUP(J151,prod_imp!$A$2:$I$102,4,FALSE)</f>
        <v>Accessories</v>
      </c>
      <c r="N151" t="str">
        <f>VLOOKUP(J151,prod_imp!$A$2:$I$102,5,FALSE)</f>
        <v>Baldwin, Garza And Gonzalez</v>
      </c>
      <c r="O151">
        <f>VLOOKUP(J151,prod_imp!$A$2:$I$102,6,FALSE)</f>
        <v>261</v>
      </c>
      <c r="P151">
        <f>VLOOKUP(J151,prod_imp!$A$2:$I$102,7,FALSE)</f>
        <v>59</v>
      </c>
      <c r="Q151" t="s">
        <v>4693</v>
      </c>
      <c r="R151" t="s">
        <v>4709</v>
      </c>
      <c r="S151" s="5">
        <v>1432.2744</v>
      </c>
      <c r="T151">
        <v>3</v>
      </c>
      <c r="U151">
        <v>513</v>
      </c>
      <c r="V151">
        <v>0.27</v>
      </c>
      <c r="W151" t="str">
        <f>VLOOKUP(Q151,stores_imp!$A$2:$K$100,3,FALSE)</f>
        <v>NORTH</v>
      </c>
      <c r="X151" t="str">
        <f>VLOOKUP(Q151,stores_imp!$A$2:$K$100,2,TRUE)</f>
        <v>Thomas, Bridges And Harris</v>
      </c>
      <c r="Y151" t="str">
        <f>VLOOKUP(Q151,stores_imp!$A$2:$E$22,4,FALSE)</f>
        <v>Sabrinatown</v>
      </c>
      <c r="Z151" t="str">
        <f>VLOOKUP(Q151,stores_imp!$A$2:$K$22,5,FALSE)</f>
        <v>Online</v>
      </c>
      <c r="AA151" t="str">
        <f>_xlfn.IFS(sale[[#All],[Age]]&lt;19,"Teens",sale[[#All],[Age]]&lt;30,"Adults",sale[[#All],[Age]]&lt;70,"Elders")</f>
        <v>Adults</v>
      </c>
      <c r="AB151" t="str">
        <f>VLOOKUP(C151,customer_imp!$A$2:$H$505,8,FALSE)</f>
        <v>Gold</v>
      </c>
    </row>
    <row r="152" spans="1:28" x14ac:dyDescent="0.25">
      <c r="A152" t="s">
        <v>4856</v>
      </c>
      <c r="B152" s="2">
        <v>45433</v>
      </c>
      <c r="C152" t="s">
        <v>4042</v>
      </c>
      <c r="D152" t="str">
        <f>VLOOKUP(C152,customer_imp!$A$2:$H$502,2,FALSE)</f>
        <v>Mr. Mark Beasley</v>
      </c>
      <c r="E152">
        <f>VLOOKUP(C152,customer_imp!$A$2:$H$502,3,FALSE)</f>
        <v>24</v>
      </c>
      <c r="F152" t="str">
        <f>VLOOKUP(C152,customer_imp!$A$2:$H$502,4,FALSE)</f>
        <v>Female</v>
      </c>
      <c r="G152" t="str">
        <f>VLOOKUP(C152,customer_imp!$A$2:$H$502,5,FALSE)</f>
        <v>West Johnchester</v>
      </c>
      <c r="H152" t="str">
        <f>VLOOKUP(C152,customer_imp!$A$2:$H$502,6,FALSE)</f>
        <v>Indiana</v>
      </c>
      <c r="I152" t="str">
        <f>VLOOKUP(C152,customer_imp!$A$2:$H$502,7,FALSE)</f>
        <v>USA</v>
      </c>
      <c r="J152" t="s">
        <v>4589</v>
      </c>
      <c r="K152" t="str">
        <f>VLOOKUP($J152,prod_imp!$A$2:$I$102,2,FALSE)</f>
        <v>Rugby Ball</v>
      </c>
      <c r="L152" t="str">
        <f>VLOOKUP(J152,prod_imp!$A$2:$I$102,3,FALSE)</f>
        <v>Sports</v>
      </c>
      <c r="M152" t="str">
        <f>VLOOKUP(J152,prod_imp!$A$2:$I$102,4,FALSE)</f>
        <v>Team Sports</v>
      </c>
      <c r="N152" t="str">
        <f>VLOOKUP(J152,prod_imp!$A$2:$I$102,5,FALSE)</f>
        <v>Harris Inc</v>
      </c>
      <c r="O152">
        <f>VLOOKUP(J152,prod_imp!$A$2:$I$102,6,FALSE)</f>
        <v>212</v>
      </c>
      <c r="P152">
        <f>VLOOKUP(J152,prod_imp!$A$2:$I$102,7,FALSE)</f>
        <v>82</v>
      </c>
      <c r="Q152" t="s">
        <v>4682</v>
      </c>
      <c r="R152" t="s">
        <v>4709</v>
      </c>
      <c r="S152" s="5">
        <v>1194.9503999999999</v>
      </c>
      <c r="T152">
        <v>4</v>
      </c>
      <c r="U152">
        <v>356</v>
      </c>
      <c r="V152">
        <v>7.0000000000000007E-2</v>
      </c>
      <c r="W152" t="str">
        <f>VLOOKUP(Q152,stores_imp!$A$2:$K$100,3,FALSE)</f>
        <v>NORTH</v>
      </c>
      <c r="X152" t="str">
        <f>VLOOKUP(Q152,stores_imp!$A$2:$K$100,2,TRUE)</f>
        <v>Mann-Austin</v>
      </c>
      <c r="Y152" t="str">
        <f>VLOOKUP(Q152,stores_imp!$A$2:$E$22,4,FALSE)</f>
        <v>New Michaelchester</v>
      </c>
      <c r="Z152" t="str">
        <f>VLOOKUP(Q152,stores_imp!$A$2:$K$22,5,FALSE)</f>
        <v>Outlet</v>
      </c>
      <c r="AA152" t="str">
        <f>_xlfn.IFS(sale[[#All],[Age]]&lt;19,"Teens",sale[[#All],[Age]]&lt;30,"Adults",sale[[#All],[Age]]&lt;70,"Elders")</f>
        <v>Adults</v>
      </c>
      <c r="AB152" t="str">
        <f>VLOOKUP(C152,customer_imp!$A$2:$H$505,8,FALSE)</f>
        <v>Silver</v>
      </c>
    </row>
    <row r="153" spans="1:28" x14ac:dyDescent="0.25">
      <c r="A153" t="s">
        <v>4857</v>
      </c>
      <c r="B153" s="2">
        <v>45594</v>
      </c>
      <c r="C153" t="s">
        <v>3992</v>
      </c>
      <c r="D153" t="str">
        <f>VLOOKUP(C153,customer_imp!$A$2:$H$502,2,FALSE)</f>
        <v>Paul Fox</v>
      </c>
      <c r="E153">
        <f>VLOOKUP(C153,customer_imp!$A$2:$H$502,3,FALSE)</f>
        <v>33</v>
      </c>
      <c r="F153" t="str">
        <f>VLOOKUP(C153,customer_imp!$A$2:$H$502,4,FALSE)</f>
        <v>Female</v>
      </c>
      <c r="G153" t="str">
        <f>VLOOKUP(C153,customer_imp!$A$2:$H$502,5,FALSE)</f>
        <v>Michaelton</v>
      </c>
      <c r="H153" t="str">
        <f>VLOOKUP(C153,customer_imp!$A$2:$H$502,6,FALSE)</f>
        <v>Hawaii</v>
      </c>
      <c r="I153" t="str">
        <f>VLOOKUP(C153,customer_imp!$A$2:$H$502,7,FALSE)</f>
        <v>USA</v>
      </c>
      <c r="J153" t="s">
        <v>4521</v>
      </c>
      <c r="K153" t="str">
        <f>VLOOKUP($J153,prod_imp!$A$2:$I$102,2,FALSE)</f>
        <v>Usb-C Fast Charger</v>
      </c>
      <c r="L153" t="str">
        <f>VLOOKUP(J153,prod_imp!$A$2:$I$102,3,FALSE)</f>
        <v>Electronics</v>
      </c>
      <c r="M153" t="str">
        <f>VLOOKUP(J153,prod_imp!$A$2:$I$102,4,FALSE)</f>
        <v>Accessories</v>
      </c>
      <c r="N153" t="str">
        <f>VLOOKUP(J153,prod_imp!$A$2:$I$102,5,FALSE)</f>
        <v>Dawson-Perkins</v>
      </c>
      <c r="O153">
        <f>VLOOKUP(J153,prod_imp!$A$2:$I$102,6,FALSE)</f>
        <v>242</v>
      </c>
      <c r="P153">
        <f>VLOOKUP(J153,prod_imp!$A$2:$I$102,7,FALSE)</f>
        <v>453</v>
      </c>
      <c r="Q153" t="s">
        <v>4685</v>
      </c>
      <c r="R153" t="s">
        <v>4706</v>
      </c>
      <c r="S153" s="5">
        <v>1584.7840000000001</v>
      </c>
      <c r="T153">
        <v>4</v>
      </c>
      <c r="U153">
        <v>535</v>
      </c>
      <c r="V153">
        <v>0.16</v>
      </c>
      <c r="W153" t="str">
        <f>VLOOKUP(Q153,stores_imp!$A$2:$K$100,3,FALSE)</f>
        <v>WEST</v>
      </c>
      <c r="X153" t="str">
        <f>VLOOKUP(Q153,stores_imp!$A$2:$K$100,2,TRUE)</f>
        <v>Mann-Austin</v>
      </c>
      <c r="Y153" t="str">
        <f>VLOOKUP(Q153,stores_imp!$A$2:$E$22,4,FALSE)</f>
        <v>Thompsonborough</v>
      </c>
      <c r="Z153" t="str">
        <f>VLOOKUP(Q153,stores_imp!$A$2:$K$22,5,FALSE)</f>
        <v>Online</v>
      </c>
      <c r="AA153" t="str">
        <f>_xlfn.IFS(sale[[#All],[Age]]&lt;19,"Teens",sale[[#All],[Age]]&lt;30,"Adults",sale[[#All],[Age]]&lt;70,"Elders")</f>
        <v>Elders</v>
      </c>
      <c r="AB153" t="str">
        <f>VLOOKUP(C153,customer_imp!$A$2:$H$505,8,FALSE)</f>
        <v>Silver</v>
      </c>
    </row>
    <row r="154" spans="1:28" x14ac:dyDescent="0.25">
      <c r="A154" t="s">
        <v>4858</v>
      </c>
      <c r="B154" s="2">
        <v>45798</v>
      </c>
      <c r="C154" t="s">
        <v>4224</v>
      </c>
      <c r="D154" t="str">
        <f>VLOOKUP(C154,customer_imp!$A$2:$H$502,2,FALSE)</f>
        <v>Brian Hammond</v>
      </c>
      <c r="E154">
        <f>VLOOKUP(C154,customer_imp!$A$2:$H$502,3,FALSE)</f>
        <v>56</v>
      </c>
      <c r="F154" t="str">
        <f>VLOOKUP(C154,customer_imp!$A$2:$H$502,4,FALSE)</f>
        <v>Female</v>
      </c>
      <c r="G154" t="str">
        <f>VLOOKUP(C154,customer_imp!$A$2:$H$502,5,FALSE)</f>
        <v>North Nicholas</v>
      </c>
      <c r="H154" t="str">
        <f>VLOOKUP(C154,customer_imp!$A$2:$H$502,6,FALSE)</f>
        <v>Texas</v>
      </c>
      <c r="I154" t="str">
        <f>VLOOKUP(C154,customer_imp!$A$2:$H$502,7,FALSE)</f>
        <v>USA</v>
      </c>
      <c r="J154" t="s">
        <v>4621</v>
      </c>
      <c r="K154" t="str">
        <f>VLOOKUP($J154,prod_imp!$A$2:$I$102,2,FALSE)</f>
        <v>Men'S Sports Shorts</v>
      </c>
      <c r="L154" t="str">
        <f>VLOOKUP(J154,prod_imp!$A$2:$I$102,3,FALSE)</f>
        <v>Clothing</v>
      </c>
      <c r="M154" t="str">
        <f>VLOOKUP(J154,prod_imp!$A$2:$I$102,4,FALSE)</f>
        <v>Bottoms</v>
      </c>
      <c r="N154" t="str">
        <f>VLOOKUP(J154,prod_imp!$A$2:$I$102,5,FALSE)</f>
        <v>Fitzpatrick Ltd</v>
      </c>
      <c r="O154">
        <f>VLOOKUP(J154,prod_imp!$A$2:$I$102,6,FALSE)</f>
        <v>218</v>
      </c>
      <c r="P154">
        <f>VLOOKUP(J154,prod_imp!$A$2:$I$102,7,FALSE)</f>
        <v>224</v>
      </c>
      <c r="Q154" t="s">
        <v>4703</v>
      </c>
      <c r="R154" t="s">
        <v>4706</v>
      </c>
      <c r="S154" s="5">
        <v>193.55719999999999</v>
      </c>
      <c r="T154">
        <v>2</v>
      </c>
      <c r="U154">
        <v>109</v>
      </c>
      <c r="V154">
        <v>0.26</v>
      </c>
      <c r="W154" t="str">
        <f>VLOOKUP(Q154,stores_imp!$A$2:$K$100,3,FALSE)</f>
        <v>EAST</v>
      </c>
      <c r="X154" t="str">
        <f>VLOOKUP(Q154,stores_imp!$A$2:$K$100,2,TRUE)</f>
        <v>Mann-Austin</v>
      </c>
      <c r="Y154" t="str">
        <f>VLOOKUP(Q154,stores_imp!$A$2:$E$22,4,FALSE)</f>
        <v>Vasquezborough</v>
      </c>
      <c r="Z154" t="str">
        <f>VLOOKUP(Q154,stores_imp!$A$2:$K$22,5,FALSE)</f>
        <v>Online</v>
      </c>
      <c r="AA154" t="str">
        <f>_xlfn.IFS(sale[[#All],[Age]]&lt;19,"Teens",sale[[#All],[Age]]&lt;30,"Adults",sale[[#All],[Age]]&lt;70,"Elders")</f>
        <v>Elders</v>
      </c>
      <c r="AB154" t="str">
        <f>VLOOKUP(C154,customer_imp!$A$2:$H$505,8,FALSE)</f>
        <v>Gold</v>
      </c>
    </row>
    <row r="155" spans="1:28" x14ac:dyDescent="0.25">
      <c r="A155" t="s">
        <v>4859</v>
      </c>
      <c r="B155" s="2">
        <v>45579</v>
      </c>
      <c r="C155" t="s">
        <v>4299</v>
      </c>
      <c r="D155" t="str">
        <f>VLOOKUP(C155,customer_imp!$A$2:$H$502,2,FALSE)</f>
        <v>Elizabeth Johnson</v>
      </c>
      <c r="E155">
        <f>VLOOKUP(C155,customer_imp!$A$2:$H$502,3,FALSE)</f>
        <v>53</v>
      </c>
      <c r="F155" t="str">
        <f>VLOOKUP(C155,customer_imp!$A$2:$H$502,4,FALSE)</f>
        <v>Female</v>
      </c>
      <c r="G155" t="str">
        <f>VLOOKUP(C155,customer_imp!$A$2:$H$502,5,FALSE)</f>
        <v>Anitaland</v>
      </c>
      <c r="H155" t="str">
        <f>VLOOKUP(C155,customer_imp!$A$2:$H$502,6,FALSE)</f>
        <v>Washington</v>
      </c>
      <c r="I155" t="str">
        <f>VLOOKUP(C155,customer_imp!$A$2:$H$502,7,FALSE)</f>
        <v>USA</v>
      </c>
      <c r="J155" t="s">
        <v>4516</v>
      </c>
      <c r="K155" t="str">
        <f>VLOOKUP($J155,prod_imp!$A$2:$I$102,2,FALSE)</f>
        <v>Hd Smart Tv Stick</v>
      </c>
      <c r="L155" t="str">
        <f>VLOOKUP(J155,prod_imp!$A$2:$I$102,3,FALSE)</f>
        <v>Electronics</v>
      </c>
      <c r="M155" t="str">
        <f>VLOOKUP(J155,prod_imp!$A$2:$I$102,4,FALSE)</f>
        <v>Accessories</v>
      </c>
      <c r="N155" t="str">
        <f>VLOOKUP(J155,prod_imp!$A$2:$I$102,5,FALSE)</f>
        <v>Gibson, Hobbs And Weaver</v>
      </c>
      <c r="O155">
        <f>VLOOKUP(J155,prod_imp!$A$2:$I$102,6,FALSE)</f>
        <v>449</v>
      </c>
      <c r="P155">
        <f>VLOOKUP(J155,prod_imp!$A$2:$I$102,7,FALSE)</f>
        <v>275</v>
      </c>
      <c r="Q155" t="s">
        <v>4703</v>
      </c>
      <c r="R155" t="s">
        <v>1959</v>
      </c>
      <c r="S155" s="5">
        <v>1491.7896000000001</v>
      </c>
      <c r="T155">
        <v>3</v>
      </c>
      <c r="U155">
        <v>592</v>
      </c>
      <c r="V155">
        <v>0.11</v>
      </c>
      <c r="W155" t="str">
        <f>VLOOKUP(Q155,stores_imp!$A$2:$K$100,3,FALSE)</f>
        <v>EAST</v>
      </c>
      <c r="X155" t="str">
        <f>VLOOKUP(Q155,stores_imp!$A$2:$K$100,2,TRUE)</f>
        <v>Mann-Austin</v>
      </c>
      <c r="Y155" t="str">
        <f>VLOOKUP(Q155,stores_imp!$A$2:$E$22,4,FALSE)</f>
        <v>Vasquezborough</v>
      </c>
      <c r="Z155" t="str">
        <f>VLOOKUP(Q155,stores_imp!$A$2:$K$22,5,FALSE)</f>
        <v>Online</v>
      </c>
      <c r="AA155" t="str">
        <f>_xlfn.IFS(sale[[#All],[Age]]&lt;19,"Teens",sale[[#All],[Age]]&lt;30,"Adults",sale[[#All],[Age]]&lt;70,"Elders")</f>
        <v>Elders</v>
      </c>
      <c r="AB155" t="str">
        <f>VLOOKUP(C155,customer_imp!$A$2:$H$505,8,FALSE)</f>
        <v>Silver</v>
      </c>
    </row>
    <row r="156" spans="1:28" x14ac:dyDescent="0.25">
      <c r="A156" t="s">
        <v>4860</v>
      </c>
      <c r="B156" s="2">
        <v>45613</v>
      </c>
      <c r="C156" t="s">
        <v>4395</v>
      </c>
      <c r="D156" t="str">
        <f>VLOOKUP(C156,customer_imp!$A$2:$H$502,2,FALSE)</f>
        <v>Eric Wolfe</v>
      </c>
      <c r="E156">
        <f>VLOOKUP(C156,customer_imp!$A$2:$H$502,3,FALSE)</f>
        <v>18</v>
      </c>
      <c r="F156" t="str">
        <f>VLOOKUP(C156,customer_imp!$A$2:$H$502,4,FALSE)</f>
        <v>Female</v>
      </c>
      <c r="G156" t="str">
        <f>VLOOKUP(C156,customer_imp!$A$2:$H$502,5,FALSE)</f>
        <v>Garciaview</v>
      </c>
      <c r="H156" t="str">
        <f>VLOOKUP(C156,customer_imp!$A$2:$H$502,6,FALSE)</f>
        <v>Louisiana</v>
      </c>
      <c r="I156" t="str">
        <f>VLOOKUP(C156,customer_imp!$A$2:$H$502,7,FALSE)</f>
        <v>USA</v>
      </c>
      <c r="J156" t="s">
        <v>4580</v>
      </c>
      <c r="K156" t="str">
        <f>VLOOKUP($J156,prod_imp!$A$2:$I$102,2,FALSE)</f>
        <v>Car Dashboard Phone Holder</v>
      </c>
      <c r="L156" t="str">
        <f>VLOOKUP(J156,prod_imp!$A$2:$I$102,3,FALSE)</f>
        <v>Electronics</v>
      </c>
      <c r="M156" t="str">
        <f>VLOOKUP(J156,prod_imp!$A$2:$I$102,4,FALSE)</f>
        <v>Accessories</v>
      </c>
      <c r="N156" t="str">
        <f>VLOOKUP(J156,prod_imp!$A$2:$I$102,5,FALSE)</f>
        <v>Byrd, Stewart And Valdez</v>
      </c>
      <c r="O156">
        <f>VLOOKUP(J156,prod_imp!$A$2:$I$102,6,FALSE)</f>
        <v>178</v>
      </c>
      <c r="P156">
        <f>VLOOKUP(J156,prod_imp!$A$2:$I$102,7,FALSE)</f>
        <v>103</v>
      </c>
      <c r="Q156" t="s">
        <v>4678</v>
      </c>
      <c r="R156" t="s">
        <v>4709</v>
      </c>
      <c r="S156" s="5">
        <v>300.2022</v>
      </c>
      <c r="T156">
        <v>1</v>
      </c>
      <c r="U156">
        <v>345</v>
      </c>
      <c r="V156">
        <v>0.16</v>
      </c>
      <c r="W156" t="str">
        <f>VLOOKUP(Q156,stores_imp!$A$2:$K$100,3,FALSE)</f>
        <v>SOUTH</v>
      </c>
      <c r="X156" t="str">
        <f>VLOOKUP(Q156,stores_imp!$A$2:$K$100,2,TRUE)</f>
        <v>Mann-Austin</v>
      </c>
      <c r="Y156" t="str">
        <f>VLOOKUP(Q156,stores_imp!$A$2:$E$22,4,FALSE)</f>
        <v>North Nancyview</v>
      </c>
      <c r="Z156" t="str">
        <f>VLOOKUP(Q156,stores_imp!$A$2:$K$22,5,FALSE)</f>
        <v>Outlet</v>
      </c>
      <c r="AA156" t="str">
        <f>_xlfn.IFS(sale[[#All],[Age]]&lt;19,"Teens",sale[[#All],[Age]]&lt;30,"Adults",sale[[#All],[Age]]&lt;70,"Elders")</f>
        <v>Teens</v>
      </c>
      <c r="AB156" t="str">
        <f>VLOOKUP(C156,customer_imp!$A$2:$H$505,8,FALSE)</f>
        <v>Gold</v>
      </c>
    </row>
    <row r="157" spans="1:28" x14ac:dyDescent="0.25">
      <c r="A157" t="s">
        <v>4861</v>
      </c>
      <c r="B157" s="2">
        <v>45745</v>
      </c>
      <c r="C157" t="s">
        <v>4292</v>
      </c>
      <c r="D157" t="str">
        <f>VLOOKUP(C157,customer_imp!$A$2:$H$502,2,FALSE)</f>
        <v>Brandy Thompson</v>
      </c>
      <c r="E157">
        <f>VLOOKUP(C157,customer_imp!$A$2:$H$502,3,FALSE)</f>
        <v>56</v>
      </c>
      <c r="F157" t="str">
        <f>VLOOKUP(C157,customer_imp!$A$2:$H$502,4,FALSE)</f>
        <v>Female</v>
      </c>
      <c r="G157" t="str">
        <f>VLOOKUP(C157,customer_imp!$A$2:$H$502,5,FALSE)</f>
        <v>West Patriciaview</v>
      </c>
      <c r="H157" t="str">
        <f>VLOOKUP(C157,customer_imp!$A$2:$H$502,6,FALSE)</f>
        <v>Alabama</v>
      </c>
      <c r="I157" t="str">
        <f>VLOOKUP(C157,customer_imp!$A$2:$H$502,7,FALSE)</f>
        <v>USA</v>
      </c>
      <c r="J157" t="s">
        <v>4659</v>
      </c>
      <c r="K157" t="str">
        <f>VLOOKUP($J157,prod_imp!$A$2:$I$102,2,FALSE)</f>
        <v>Usb-C Laptop Charger</v>
      </c>
      <c r="L157" t="str">
        <f>VLOOKUP(J157,prod_imp!$A$2:$I$102,3,FALSE)</f>
        <v>Electronics</v>
      </c>
      <c r="M157" t="str">
        <f>VLOOKUP(J157,prod_imp!$A$2:$I$102,4,FALSE)</f>
        <v>Computer</v>
      </c>
      <c r="N157" t="str">
        <f>VLOOKUP(J157,prod_imp!$A$2:$I$102,5,FALSE)</f>
        <v>Martin Llc</v>
      </c>
      <c r="O157">
        <f>VLOOKUP(J157,prod_imp!$A$2:$I$102,6,FALSE)</f>
        <v>378</v>
      </c>
      <c r="P157">
        <f>VLOOKUP(J157,prod_imp!$A$2:$I$102,7,FALSE)</f>
        <v>485</v>
      </c>
      <c r="Q157" t="s">
        <v>4693</v>
      </c>
      <c r="R157" t="s">
        <v>1959</v>
      </c>
      <c r="S157" s="5">
        <v>3077.5992000000001</v>
      </c>
      <c r="T157">
        <v>4</v>
      </c>
      <c r="U157">
        <v>986</v>
      </c>
      <c r="V157">
        <v>0.13</v>
      </c>
      <c r="W157" t="str">
        <f>VLOOKUP(Q157,stores_imp!$A$2:$K$100,3,FALSE)</f>
        <v>NORTH</v>
      </c>
      <c r="X157" t="str">
        <f>VLOOKUP(Q157,stores_imp!$A$2:$K$100,2,TRUE)</f>
        <v>Thomas, Bridges And Harris</v>
      </c>
      <c r="Y157" t="str">
        <f>VLOOKUP(Q157,stores_imp!$A$2:$E$22,4,FALSE)</f>
        <v>Sabrinatown</v>
      </c>
      <c r="Z157" t="str">
        <f>VLOOKUP(Q157,stores_imp!$A$2:$K$22,5,FALSE)</f>
        <v>Online</v>
      </c>
      <c r="AA157" t="str">
        <f>_xlfn.IFS(sale[[#All],[Age]]&lt;19,"Teens",sale[[#All],[Age]]&lt;30,"Adults",sale[[#All],[Age]]&lt;70,"Elders")</f>
        <v>Elders</v>
      </c>
      <c r="AB157" t="str">
        <f>VLOOKUP(C157,customer_imp!$A$2:$H$505,8,FALSE)</f>
        <v>Bronze</v>
      </c>
    </row>
    <row r="158" spans="1:28" x14ac:dyDescent="0.25">
      <c r="A158" t="s">
        <v>4862</v>
      </c>
      <c r="B158" s="2">
        <v>45494</v>
      </c>
      <c r="C158" t="s">
        <v>4304</v>
      </c>
      <c r="D158" t="str">
        <f>VLOOKUP(C158,customer_imp!$A$2:$H$502,2,FALSE)</f>
        <v>Casey Simpson</v>
      </c>
      <c r="E158">
        <f>VLOOKUP(C158,customer_imp!$A$2:$H$502,3,FALSE)</f>
        <v>54</v>
      </c>
      <c r="F158" t="str">
        <f>VLOOKUP(C158,customer_imp!$A$2:$H$502,4,FALSE)</f>
        <v>Male</v>
      </c>
      <c r="G158" t="str">
        <f>VLOOKUP(C158,customer_imp!$A$2:$H$502,5,FALSE)</f>
        <v>West Mathewside</v>
      </c>
      <c r="H158" t="str">
        <f>VLOOKUP(C158,customer_imp!$A$2:$H$502,6,FALSE)</f>
        <v>Mississippi</v>
      </c>
      <c r="I158" t="str">
        <f>VLOOKUP(C158,customer_imp!$A$2:$H$502,7,FALSE)</f>
        <v>USA</v>
      </c>
      <c r="J158" t="s">
        <v>4582</v>
      </c>
      <c r="K158" t="str">
        <f>VLOOKUP($J158,prod_imp!$A$2:$I$102,2,FALSE)</f>
        <v>Men'S Roll-On Perfume</v>
      </c>
      <c r="L158" t="str">
        <f>VLOOKUP(J158,prod_imp!$A$2:$I$102,3,FALSE)</f>
        <v>Beauty</v>
      </c>
      <c r="M158" t="str">
        <f>VLOOKUP(J158,prod_imp!$A$2:$I$102,4,FALSE)</f>
        <v>Fragrance</v>
      </c>
      <c r="N158" t="str">
        <f>VLOOKUP(J158,prod_imp!$A$2:$I$102,5,FALSE)</f>
        <v>Sullivan And Sons</v>
      </c>
      <c r="O158">
        <f>VLOOKUP(J158,prod_imp!$A$2:$I$102,6,FALSE)</f>
        <v>43</v>
      </c>
      <c r="P158">
        <f>VLOOKUP(J158,prod_imp!$A$2:$I$102,7,FALSE)</f>
        <v>267</v>
      </c>
      <c r="Q158" t="s">
        <v>4673</v>
      </c>
      <c r="R158" t="s">
        <v>4706</v>
      </c>
      <c r="S158" s="5">
        <v>1843.04</v>
      </c>
      <c r="T158">
        <v>2</v>
      </c>
      <c r="U158">
        <v>922</v>
      </c>
      <c r="V158">
        <v>0.22</v>
      </c>
      <c r="W158" t="str">
        <f>VLOOKUP(Q158,stores_imp!$A$2:$K$100,3,FALSE)</f>
        <v>EAST</v>
      </c>
      <c r="X158" t="str">
        <f>VLOOKUP(Q158,stores_imp!$A$2:$K$100,2,TRUE)</f>
        <v>Rivera-Warner</v>
      </c>
      <c r="Y158" t="str">
        <f>VLOOKUP(Q158,stores_imp!$A$2:$E$22,4,FALSE)</f>
        <v>Washingtonfurt</v>
      </c>
      <c r="Z158" t="str">
        <f>VLOOKUP(Q158,stores_imp!$A$2:$K$22,5,FALSE)</f>
        <v>Flagship</v>
      </c>
      <c r="AA158" t="str">
        <f>_xlfn.IFS(sale[[#All],[Age]]&lt;19,"Teens",sale[[#All],[Age]]&lt;30,"Adults",sale[[#All],[Age]]&lt;70,"Elders")</f>
        <v>Elders</v>
      </c>
      <c r="AB158" t="str">
        <f>VLOOKUP(C158,customer_imp!$A$2:$H$505,8,FALSE)</f>
        <v>Platinum</v>
      </c>
    </row>
    <row r="159" spans="1:28" x14ac:dyDescent="0.25">
      <c r="A159" t="s">
        <v>4863</v>
      </c>
      <c r="B159" s="2">
        <v>45883</v>
      </c>
      <c r="C159" t="s">
        <v>4073</v>
      </c>
      <c r="D159" t="str">
        <f>VLOOKUP(C159,customer_imp!$A$2:$H$502,2,FALSE)</f>
        <v>David Cobb</v>
      </c>
      <c r="E159">
        <f>VLOOKUP(C159,customer_imp!$A$2:$H$502,3,FALSE)</f>
        <v>36</v>
      </c>
      <c r="F159" t="str">
        <f>VLOOKUP(C159,customer_imp!$A$2:$H$502,4,FALSE)</f>
        <v>Male</v>
      </c>
      <c r="G159" t="str">
        <f>VLOOKUP(C159,customer_imp!$A$2:$H$502,5,FALSE)</f>
        <v>Lake Thomas</v>
      </c>
      <c r="H159" t="str">
        <f>VLOOKUP(C159,customer_imp!$A$2:$H$502,6,FALSE)</f>
        <v>South Dakota</v>
      </c>
      <c r="I159" t="str">
        <f>VLOOKUP(C159,customer_imp!$A$2:$H$502,7,FALSE)</f>
        <v>USA</v>
      </c>
      <c r="J159" t="s">
        <v>4594</v>
      </c>
      <c r="K159" t="str">
        <f>VLOOKUP($J159,prod_imp!$A$2:$I$102,2,FALSE)</f>
        <v>Ceramic Plant Pot</v>
      </c>
      <c r="L159" t="str">
        <f>VLOOKUP(J159,prod_imp!$A$2:$I$102,3,FALSE)</f>
        <v>Home</v>
      </c>
      <c r="M159" t="str">
        <f>VLOOKUP(J159,prod_imp!$A$2:$I$102,4,FALSE)</f>
        <v>Decor</v>
      </c>
      <c r="N159" t="str">
        <f>VLOOKUP(J159,prod_imp!$A$2:$I$102,5,FALSE)</f>
        <v>Hatfield, Baird And Torres</v>
      </c>
      <c r="O159">
        <f>VLOOKUP(J159,prod_imp!$A$2:$I$102,6,FALSE)</f>
        <v>82</v>
      </c>
      <c r="P159">
        <f>VLOOKUP(J159,prod_imp!$A$2:$I$102,7,FALSE)</f>
        <v>275</v>
      </c>
      <c r="Q159" t="s">
        <v>4682</v>
      </c>
      <c r="R159" t="s">
        <v>4706</v>
      </c>
      <c r="S159" s="5">
        <v>79.775999999999996</v>
      </c>
      <c r="T159">
        <v>1</v>
      </c>
      <c r="U159">
        <v>83</v>
      </c>
      <c r="V159">
        <v>0</v>
      </c>
      <c r="W159" t="str">
        <f>VLOOKUP(Q159,stores_imp!$A$2:$K$100,3,FALSE)</f>
        <v>NORTH</v>
      </c>
      <c r="X159" t="str">
        <f>VLOOKUP(Q159,stores_imp!$A$2:$K$100,2,TRUE)</f>
        <v>Mann-Austin</v>
      </c>
      <c r="Y159" t="str">
        <f>VLOOKUP(Q159,stores_imp!$A$2:$E$22,4,FALSE)</f>
        <v>New Michaelchester</v>
      </c>
      <c r="Z159" t="str">
        <f>VLOOKUP(Q159,stores_imp!$A$2:$K$22,5,FALSE)</f>
        <v>Outlet</v>
      </c>
      <c r="AA159" t="str">
        <f>_xlfn.IFS(sale[[#All],[Age]]&lt;19,"Teens",sale[[#All],[Age]]&lt;30,"Adults",sale[[#All],[Age]]&lt;70,"Elders")</f>
        <v>Elders</v>
      </c>
      <c r="AB159" t="str">
        <f>VLOOKUP(C159,customer_imp!$A$2:$H$505,8,FALSE)</f>
        <v>Silver</v>
      </c>
    </row>
    <row r="160" spans="1:28" x14ac:dyDescent="0.25">
      <c r="A160" t="s">
        <v>4864</v>
      </c>
      <c r="B160" s="2">
        <v>45601</v>
      </c>
      <c r="C160" t="s">
        <v>4358</v>
      </c>
      <c r="D160" t="str">
        <f>VLOOKUP(C160,customer_imp!$A$2:$H$502,2,FALSE)</f>
        <v>Gregory Allen</v>
      </c>
      <c r="E160">
        <f>VLOOKUP(C160,customer_imp!$A$2:$H$502,3,FALSE)</f>
        <v>20</v>
      </c>
      <c r="F160" t="str">
        <f>VLOOKUP(C160,customer_imp!$A$2:$H$502,4,FALSE)</f>
        <v>Female</v>
      </c>
      <c r="G160" t="str">
        <f>VLOOKUP(C160,customer_imp!$A$2:$H$502,5,FALSE)</f>
        <v>West Bruce</v>
      </c>
      <c r="H160" t="str">
        <f>VLOOKUP(C160,customer_imp!$A$2:$H$502,6,FALSE)</f>
        <v>Vermont</v>
      </c>
      <c r="I160" t="str">
        <f>VLOOKUP(C160,customer_imp!$A$2:$H$502,7,FALSE)</f>
        <v>USA</v>
      </c>
      <c r="J160" t="s">
        <v>4547</v>
      </c>
      <c r="K160" t="str">
        <f>VLOOKUP($J160,prod_imp!$A$2:$I$102,2,FALSE)</f>
        <v>Sports Stopwatch Timer</v>
      </c>
      <c r="L160" t="str">
        <f>VLOOKUP(J160,prod_imp!$A$2:$I$102,3,FALSE)</f>
        <v>Sports</v>
      </c>
      <c r="M160" t="str">
        <f>VLOOKUP(J160,prod_imp!$A$2:$I$102,4,FALSE)</f>
        <v>Accessories</v>
      </c>
      <c r="N160" t="str">
        <f>VLOOKUP(J160,prod_imp!$A$2:$I$102,5,FALSE)</f>
        <v>Burns-Hansen</v>
      </c>
      <c r="O160">
        <f>VLOOKUP(J160,prod_imp!$A$2:$I$102,6,FALSE)</f>
        <v>39</v>
      </c>
      <c r="P160">
        <f>VLOOKUP(J160,prod_imp!$A$2:$I$102,7,FALSE)</f>
        <v>137</v>
      </c>
      <c r="Q160" t="s">
        <v>4692</v>
      </c>
      <c r="R160" t="s">
        <v>4706</v>
      </c>
      <c r="S160" s="5">
        <v>93.909199999999998</v>
      </c>
      <c r="T160">
        <v>2</v>
      </c>
      <c r="U160">
        <v>61</v>
      </c>
      <c r="V160">
        <v>0.04</v>
      </c>
      <c r="W160" t="str">
        <f>VLOOKUP(Q160,stores_imp!$A$2:$K$100,3,FALSE)</f>
        <v>SOUTH</v>
      </c>
      <c r="X160" t="str">
        <f>VLOOKUP(Q160,stores_imp!$A$2:$K$100,2,TRUE)</f>
        <v>Aguirre-Keller</v>
      </c>
      <c r="Y160" t="str">
        <f>VLOOKUP(Q160,stores_imp!$A$2:$E$22,4,FALSE)</f>
        <v>Lake Michael</v>
      </c>
      <c r="Z160" t="str">
        <f>VLOOKUP(Q160,stores_imp!$A$2:$K$22,5,FALSE)</f>
        <v>Online</v>
      </c>
      <c r="AA160" t="str">
        <f>_xlfn.IFS(sale[[#All],[Age]]&lt;19,"Teens",sale[[#All],[Age]]&lt;30,"Adults",sale[[#All],[Age]]&lt;70,"Elders")</f>
        <v>Adults</v>
      </c>
      <c r="AB160" t="str">
        <f>VLOOKUP(C160,customer_imp!$A$2:$H$505,8,FALSE)</f>
        <v>Platinum</v>
      </c>
    </row>
    <row r="161" spans="1:28" x14ac:dyDescent="0.25">
      <c r="A161" t="s">
        <v>4865</v>
      </c>
      <c r="B161" s="2">
        <v>45454</v>
      </c>
      <c r="C161" t="s">
        <v>4383</v>
      </c>
      <c r="D161" t="str">
        <f>VLOOKUP(C161,customer_imp!$A$2:$H$502,2,FALSE)</f>
        <v>Alejandro Evans</v>
      </c>
      <c r="E161">
        <f>VLOOKUP(C161,customer_imp!$A$2:$H$502,3,FALSE)</f>
        <v>43</v>
      </c>
      <c r="F161" t="str">
        <f>VLOOKUP(C161,customer_imp!$A$2:$H$502,4,FALSE)</f>
        <v>Female</v>
      </c>
      <c r="G161" t="str">
        <f>VLOOKUP(C161,customer_imp!$A$2:$H$502,5,FALSE)</f>
        <v>Cannonberg</v>
      </c>
      <c r="H161" t="str">
        <f>VLOOKUP(C161,customer_imp!$A$2:$H$502,6,FALSE)</f>
        <v>Connecticut</v>
      </c>
      <c r="I161" t="str">
        <f>VLOOKUP(C161,customer_imp!$A$2:$H$502,7,FALSE)</f>
        <v>USA</v>
      </c>
      <c r="J161" t="s">
        <v>4651</v>
      </c>
      <c r="K161" t="str">
        <f>VLOOKUP($J161,prod_imp!$A$2:$I$102,2,FALSE)</f>
        <v>Face Foundation Kit</v>
      </c>
      <c r="L161" t="str">
        <f>VLOOKUP(J161,prod_imp!$A$2:$I$102,3,FALSE)</f>
        <v>Beauty</v>
      </c>
      <c r="M161" t="str">
        <f>VLOOKUP(J161,prod_imp!$A$2:$I$102,4,FALSE)</f>
        <v>Makeup</v>
      </c>
      <c r="N161" t="str">
        <f>VLOOKUP(J161,prod_imp!$A$2:$I$102,5,FALSE)</f>
        <v>Taylor-Elliott</v>
      </c>
      <c r="O161">
        <f>VLOOKUP(J161,prod_imp!$A$2:$I$102,6,FALSE)</f>
        <v>183</v>
      </c>
      <c r="P161">
        <f>VLOOKUP(J161,prod_imp!$A$2:$I$102,7,FALSE)</f>
        <v>457</v>
      </c>
      <c r="Q161" t="s">
        <v>4700</v>
      </c>
      <c r="R161" t="s">
        <v>4709</v>
      </c>
      <c r="S161" s="5">
        <v>193.1234</v>
      </c>
      <c r="T161">
        <v>2</v>
      </c>
      <c r="U161">
        <v>122</v>
      </c>
      <c r="V161">
        <v>0.23</v>
      </c>
      <c r="W161" t="str">
        <f>VLOOKUP(Q161,stores_imp!$A$2:$K$100,3,FALSE)</f>
        <v>WEST</v>
      </c>
      <c r="X161" t="str">
        <f>VLOOKUP(Q161,stores_imp!$A$2:$K$100,2,TRUE)</f>
        <v>Frederick-Wright</v>
      </c>
      <c r="Y161" t="str">
        <f>VLOOKUP(Q161,stores_imp!$A$2:$E$22,4,FALSE)</f>
        <v>New Jimmymouth</v>
      </c>
      <c r="Z161" t="str">
        <f>VLOOKUP(Q161,stores_imp!$A$2:$K$22,5,FALSE)</f>
        <v>Flagship</v>
      </c>
      <c r="AA161" t="str">
        <f>_xlfn.IFS(sale[[#All],[Age]]&lt;19,"Teens",sale[[#All],[Age]]&lt;30,"Adults",sale[[#All],[Age]]&lt;70,"Elders")</f>
        <v>Elders</v>
      </c>
      <c r="AB161" t="str">
        <f>VLOOKUP(C161,customer_imp!$A$2:$H$505,8,FALSE)</f>
        <v>Bronze</v>
      </c>
    </row>
    <row r="162" spans="1:28" x14ac:dyDescent="0.25">
      <c r="A162" t="s">
        <v>4866</v>
      </c>
      <c r="B162" s="2">
        <v>45918</v>
      </c>
      <c r="C162" t="s">
        <v>3990</v>
      </c>
      <c r="D162" t="str">
        <f>VLOOKUP(C162,customer_imp!$A$2:$H$502,2,FALSE)</f>
        <v>Bridget Allen</v>
      </c>
      <c r="E162">
        <f>VLOOKUP(C162,customer_imp!$A$2:$H$502,3,FALSE)</f>
        <v>59</v>
      </c>
      <c r="F162" t="str">
        <f>VLOOKUP(C162,customer_imp!$A$2:$H$502,4,FALSE)</f>
        <v>Male</v>
      </c>
      <c r="G162" t="str">
        <f>VLOOKUP(C162,customer_imp!$A$2:$H$502,5,FALSE)</f>
        <v>Lake Shaneburgh</v>
      </c>
      <c r="H162" t="str">
        <f>VLOOKUP(C162,customer_imp!$A$2:$H$502,6,FALSE)</f>
        <v>Delaware</v>
      </c>
      <c r="I162" t="str">
        <f>VLOOKUP(C162,customer_imp!$A$2:$H$502,7,FALSE)</f>
        <v>USA</v>
      </c>
      <c r="J162" t="s">
        <v>4623</v>
      </c>
      <c r="K162" t="str">
        <f>VLOOKUP($J162,prod_imp!$A$2:$I$102,2,FALSE)</f>
        <v>Kitchen Storage Rack</v>
      </c>
      <c r="L162" t="str">
        <f>VLOOKUP(J162,prod_imp!$A$2:$I$102,3,FALSE)</f>
        <v>Home</v>
      </c>
      <c r="M162" t="str">
        <f>VLOOKUP(J162,prod_imp!$A$2:$I$102,4,FALSE)</f>
        <v>Storage</v>
      </c>
      <c r="N162" t="str">
        <f>VLOOKUP(J162,prod_imp!$A$2:$I$102,5,FALSE)</f>
        <v>Duran Group</v>
      </c>
      <c r="O162">
        <f>VLOOKUP(J162,prod_imp!$A$2:$I$102,6,FALSE)</f>
        <v>138</v>
      </c>
      <c r="P162">
        <f>VLOOKUP(J162,prod_imp!$A$2:$I$102,7,FALSE)</f>
        <v>89</v>
      </c>
      <c r="Q162" t="s">
        <v>4702</v>
      </c>
      <c r="R162" t="s">
        <v>1959</v>
      </c>
      <c r="S162" s="5">
        <v>1084.6812</v>
      </c>
      <c r="T162">
        <v>2</v>
      </c>
      <c r="U162">
        <v>623</v>
      </c>
      <c r="V162">
        <v>0.21</v>
      </c>
      <c r="W162" t="str">
        <f>VLOOKUP(Q162,stores_imp!$A$2:$K$100,3,FALSE)</f>
        <v>EAST</v>
      </c>
      <c r="X162" t="str">
        <f>VLOOKUP(Q162,stores_imp!$A$2:$K$100,2,TRUE)</f>
        <v>Guerrero-Schmitt</v>
      </c>
      <c r="Y162" t="str">
        <f>VLOOKUP(Q162,stores_imp!$A$2:$E$22,4,FALSE)</f>
        <v>East Stevechester</v>
      </c>
      <c r="Z162" t="str">
        <f>VLOOKUP(Q162,stores_imp!$A$2:$K$22,5,FALSE)</f>
        <v>Flagship</v>
      </c>
      <c r="AA162" t="str">
        <f>_xlfn.IFS(sale[[#All],[Age]]&lt;19,"Teens",sale[[#All],[Age]]&lt;30,"Adults",sale[[#All],[Age]]&lt;70,"Elders")</f>
        <v>Elders</v>
      </c>
      <c r="AB162" t="str">
        <f>VLOOKUP(C162,customer_imp!$A$2:$H$505,8,FALSE)</f>
        <v>Silver</v>
      </c>
    </row>
    <row r="163" spans="1:28" x14ac:dyDescent="0.25">
      <c r="A163" t="s">
        <v>4867</v>
      </c>
      <c r="B163" s="2">
        <v>45729</v>
      </c>
      <c r="C163" t="s">
        <v>4032</v>
      </c>
      <c r="D163" t="str">
        <f>VLOOKUP(C163,customer_imp!$A$2:$H$502,2,FALSE)</f>
        <v>Cheryl Copeland</v>
      </c>
      <c r="E163">
        <f>VLOOKUP(C163,customer_imp!$A$2:$H$502,3,FALSE)</f>
        <v>51</v>
      </c>
      <c r="F163" t="str">
        <f>VLOOKUP(C163,customer_imp!$A$2:$H$502,4,FALSE)</f>
        <v>Male</v>
      </c>
      <c r="G163" t="str">
        <f>VLOOKUP(C163,customer_imp!$A$2:$H$502,5,FALSE)</f>
        <v>Snowmouth</v>
      </c>
      <c r="H163" t="str">
        <f>VLOOKUP(C163,customer_imp!$A$2:$H$502,6,FALSE)</f>
        <v>Maryland</v>
      </c>
      <c r="I163" t="str">
        <f>VLOOKUP(C163,customer_imp!$A$2:$H$502,7,FALSE)</f>
        <v>USA</v>
      </c>
      <c r="J163" t="s">
        <v>4623</v>
      </c>
      <c r="K163" t="str">
        <f>VLOOKUP($J163,prod_imp!$A$2:$I$102,2,FALSE)</f>
        <v>Kitchen Storage Rack</v>
      </c>
      <c r="L163" t="str">
        <f>VLOOKUP(J163,prod_imp!$A$2:$I$102,3,FALSE)</f>
        <v>Home</v>
      </c>
      <c r="M163" t="str">
        <f>VLOOKUP(J163,prod_imp!$A$2:$I$102,4,FALSE)</f>
        <v>Storage</v>
      </c>
      <c r="N163" t="str">
        <f>VLOOKUP(J163,prod_imp!$A$2:$I$102,5,FALSE)</f>
        <v>Duran Group</v>
      </c>
      <c r="O163">
        <f>VLOOKUP(J163,prod_imp!$A$2:$I$102,6,FALSE)</f>
        <v>138</v>
      </c>
      <c r="P163">
        <f>VLOOKUP(J163,prod_imp!$A$2:$I$102,7,FALSE)</f>
        <v>89</v>
      </c>
      <c r="Q163" t="s">
        <v>4673</v>
      </c>
      <c r="R163" t="s">
        <v>4706</v>
      </c>
      <c r="S163" s="5">
        <v>455.601</v>
      </c>
      <c r="T163">
        <v>1</v>
      </c>
      <c r="U163">
        <v>480</v>
      </c>
      <c r="V163">
        <v>0.13</v>
      </c>
      <c r="W163" t="str">
        <f>VLOOKUP(Q163,stores_imp!$A$2:$K$100,3,FALSE)</f>
        <v>EAST</v>
      </c>
      <c r="X163" t="str">
        <f>VLOOKUP(Q163,stores_imp!$A$2:$K$100,2,TRUE)</f>
        <v>Rivera-Warner</v>
      </c>
      <c r="Y163" t="str">
        <f>VLOOKUP(Q163,stores_imp!$A$2:$E$22,4,FALSE)</f>
        <v>Washingtonfurt</v>
      </c>
      <c r="Z163" t="str">
        <f>VLOOKUP(Q163,stores_imp!$A$2:$K$22,5,FALSE)</f>
        <v>Flagship</v>
      </c>
      <c r="AA163" t="str">
        <f>_xlfn.IFS(sale[[#All],[Age]]&lt;19,"Teens",sale[[#All],[Age]]&lt;30,"Adults",sale[[#All],[Age]]&lt;70,"Elders")</f>
        <v>Elders</v>
      </c>
      <c r="AB163" t="str">
        <f>VLOOKUP(C163,customer_imp!$A$2:$H$505,8,FALSE)</f>
        <v>Platinum</v>
      </c>
    </row>
    <row r="164" spans="1:28" x14ac:dyDescent="0.25">
      <c r="A164" t="s">
        <v>4868</v>
      </c>
      <c r="B164" s="2">
        <v>45276</v>
      </c>
      <c r="C164" t="s">
        <v>4282</v>
      </c>
      <c r="D164" t="str">
        <f>VLOOKUP(C164,customer_imp!$A$2:$H$502,2,FALSE)</f>
        <v>Tracy Stephens</v>
      </c>
      <c r="E164">
        <f>VLOOKUP(C164,customer_imp!$A$2:$H$502,3,FALSE)</f>
        <v>64</v>
      </c>
      <c r="F164" t="str">
        <f>VLOOKUP(C164,customer_imp!$A$2:$H$502,4,FALSE)</f>
        <v>Male</v>
      </c>
      <c r="G164" t="str">
        <f>VLOOKUP(C164,customer_imp!$A$2:$H$502,5,FALSE)</f>
        <v>New Joshuatown</v>
      </c>
      <c r="H164" t="str">
        <f>VLOOKUP(C164,customer_imp!$A$2:$H$502,6,FALSE)</f>
        <v>Maine</v>
      </c>
      <c r="I164" t="str">
        <f>VLOOKUP(C164,customer_imp!$A$2:$H$502,7,FALSE)</f>
        <v>USA</v>
      </c>
      <c r="J164" t="s">
        <v>4627</v>
      </c>
      <c r="K164" t="str">
        <f>VLOOKUP($J164,prod_imp!$A$2:$I$102,2,FALSE)</f>
        <v>Shin Guards – Adult</v>
      </c>
      <c r="L164" t="str">
        <f>VLOOKUP(J164,prod_imp!$A$2:$I$102,3,FALSE)</f>
        <v>Sports</v>
      </c>
      <c r="M164" t="str">
        <f>VLOOKUP(J164,prod_imp!$A$2:$I$102,4,FALSE)</f>
        <v>Team Sports</v>
      </c>
      <c r="N164" t="str">
        <f>VLOOKUP(J164,prod_imp!$A$2:$I$102,5,FALSE)</f>
        <v>French Ltd</v>
      </c>
      <c r="O164">
        <f>VLOOKUP(J164,prod_imp!$A$2:$I$102,6,FALSE)</f>
        <v>107</v>
      </c>
      <c r="P164">
        <f>VLOOKUP(J164,prod_imp!$A$2:$I$102,7,FALSE)</f>
        <v>359</v>
      </c>
      <c r="Q164" t="s">
        <v>4683</v>
      </c>
      <c r="R164" t="s">
        <v>4706</v>
      </c>
      <c r="S164" s="5">
        <v>952.84559999999999</v>
      </c>
      <c r="T164">
        <v>3</v>
      </c>
      <c r="U164">
        <v>369</v>
      </c>
      <c r="V164">
        <v>0.05</v>
      </c>
      <c r="W164" t="str">
        <f>VLOOKUP(Q164,stores_imp!$A$2:$K$100,3,FALSE)</f>
        <v>EAST</v>
      </c>
      <c r="X164" t="str">
        <f>VLOOKUP(Q164,stores_imp!$A$2:$K$100,2,TRUE)</f>
        <v>Mann-Austin</v>
      </c>
      <c r="Y164" t="str">
        <f>VLOOKUP(Q164,stores_imp!$A$2:$E$22,4,FALSE)</f>
        <v>Port Josephberg</v>
      </c>
      <c r="Z164" t="str">
        <f>VLOOKUP(Q164,stores_imp!$A$2:$K$22,5,FALSE)</f>
        <v>Online</v>
      </c>
      <c r="AA164" t="str">
        <f>_xlfn.IFS(sale[[#All],[Age]]&lt;19,"Teens",sale[[#All],[Age]]&lt;30,"Adults",sale[[#All],[Age]]&lt;70,"Elders")</f>
        <v>Elders</v>
      </c>
      <c r="AB164" t="str">
        <f>VLOOKUP(C164,customer_imp!$A$2:$H$505,8,FALSE)</f>
        <v>Platinum</v>
      </c>
    </row>
    <row r="165" spans="1:28" x14ac:dyDescent="0.25">
      <c r="A165" t="s">
        <v>4869</v>
      </c>
      <c r="B165" s="2">
        <v>45851</v>
      </c>
      <c r="C165" t="s">
        <v>4050</v>
      </c>
      <c r="D165" t="str">
        <f>VLOOKUP(C165,customer_imp!$A$2:$H$502,2,FALSE)</f>
        <v>Nathan Campbell</v>
      </c>
      <c r="E165">
        <f>VLOOKUP(C165,customer_imp!$A$2:$H$502,3,FALSE)</f>
        <v>37</v>
      </c>
      <c r="F165" t="str">
        <f>VLOOKUP(C165,customer_imp!$A$2:$H$502,4,FALSE)</f>
        <v>Male</v>
      </c>
      <c r="G165" t="str">
        <f>VLOOKUP(C165,customer_imp!$A$2:$H$502,5,FALSE)</f>
        <v>Rodrigueztown</v>
      </c>
      <c r="H165" t="str">
        <f>VLOOKUP(C165,customer_imp!$A$2:$H$502,6,FALSE)</f>
        <v>Oklahoma</v>
      </c>
      <c r="I165" t="str">
        <f>VLOOKUP(C165,customer_imp!$A$2:$H$502,7,FALSE)</f>
        <v>USA</v>
      </c>
      <c r="J165" t="s">
        <v>4552</v>
      </c>
      <c r="K165" t="str">
        <f>VLOOKUP($J165,prod_imp!$A$2:$I$102,2,FALSE)</f>
        <v>Vitamin C Face Serum</v>
      </c>
      <c r="L165" t="str">
        <f>VLOOKUP(J165,prod_imp!$A$2:$I$102,3,FALSE)</f>
        <v>Beauty</v>
      </c>
      <c r="M165" t="str">
        <f>VLOOKUP(J165,prod_imp!$A$2:$I$102,4,FALSE)</f>
        <v>Skincare</v>
      </c>
      <c r="N165" t="str">
        <f>VLOOKUP(J165,prod_imp!$A$2:$I$102,5,FALSE)</f>
        <v>Griffin Ltd</v>
      </c>
      <c r="O165">
        <f>VLOOKUP(J165,prod_imp!$A$2:$I$102,6,FALSE)</f>
        <v>284</v>
      </c>
      <c r="P165">
        <f>VLOOKUP(J165,prod_imp!$A$2:$I$102,7,FALSE)</f>
        <v>244</v>
      </c>
      <c r="Q165" t="s">
        <v>4675</v>
      </c>
      <c r="R165" t="s">
        <v>4706</v>
      </c>
      <c r="S165" s="5">
        <v>473.66070000000002</v>
      </c>
      <c r="T165">
        <v>1</v>
      </c>
      <c r="U165">
        <v>488</v>
      </c>
      <c r="V165">
        <v>0.14000000000000001</v>
      </c>
      <c r="W165" t="str">
        <f>VLOOKUP(Q165,stores_imp!$A$2:$K$100,3,FALSE)</f>
        <v>NORTH</v>
      </c>
      <c r="X165" t="str">
        <f>VLOOKUP(Q165,stores_imp!$A$2:$K$100,2,TRUE)</f>
        <v>Martinez, Adkins And Johnson</v>
      </c>
      <c r="Y165" t="str">
        <f>VLOOKUP(Q165,stores_imp!$A$2:$E$22,4,FALSE)</f>
        <v>Danielmouth</v>
      </c>
      <c r="Z165" t="str">
        <f>VLOOKUP(Q165,stores_imp!$A$2:$K$22,5,FALSE)</f>
        <v>Flagship</v>
      </c>
      <c r="AA165" t="str">
        <f>_xlfn.IFS(sale[[#All],[Age]]&lt;19,"Teens",sale[[#All],[Age]]&lt;30,"Adults",sale[[#All],[Age]]&lt;70,"Elders")</f>
        <v>Elders</v>
      </c>
      <c r="AB165" t="str">
        <f>VLOOKUP(C165,customer_imp!$A$2:$H$505,8,FALSE)</f>
        <v>Gold</v>
      </c>
    </row>
    <row r="166" spans="1:28" x14ac:dyDescent="0.25">
      <c r="A166" t="s">
        <v>4870</v>
      </c>
      <c r="B166" s="2">
        <v>45418</v>
      </c>
      <c r="C166" t="s">
        <v>4259</v>
      </c>
      <c r="D166" t="str">
        <f>VLOOKUP(C166,customer_imp!$A$2:$H$502,2,FALSE)</f>
        <v>Arthur Warren</v>
      </c>
      <c r="E166">
        <f>VLOOKUP(C166,customer_imp!$A$2:$H$502,3,FALSE)</f>
        <v>38</v>
      </c>
      <c r="F166" t="str">
        <f>VLOOKUP(C166,customer_imp!$A$2:$H$502,4,FALSE)</f>
        <v>Male</v>
      </c>
      <c r="G166" t="str">
        <f>VLOOKUP(C166,customer_imp!$A$2:$H$502,5,FALSE)</f>
        <v>Ericshire</v>
      </c>
      <c r="H166" t="str">
        <f>VLOOKUP(C166,customer_imp!$A$2:$H$502,6,FALSE)</f>
        <v>Nevada</v>
      </c>
      <c r="I166" t="str">
        <f>VLOOKUP(C166,customer_imp!$A$2:$H$502,7,FALSE)</f>
        <v>USA</v>
      </c>
      <c r="J166" t="s">
        <v>4593</v>
      </c>
      <c r="K166" t="str">
        <f>VLOOKUP($J166,prod_imp!$A$2:$I$102,2,FALSE)</f>
        <v>Sports Stopwatch Pro</v>
      </c>
      <c r="L166" t="str">
        <f>VLOOKUP(J166,prod_imp!$A$2:$I$102,3,FALSE)</f>
        <v>Sports</v>
      </c>
      <c r="M166" t="str">
        <f>VLOOKUP(J166,prod_imp!$A$2:$I$102,4,FALSE)</f>
        <v>Accessories</v>
      </c>
      <c r="N166" t="str">
        <f>VLOOKUP(J166,prod_imp!$A$2:$I$102,5,FALSE)</f>
        <v>Thompson-French</v>
      </c>
      <c r="O166">
        <f>VLOOKUP(J166,prod_imp!$A$2:$I$102,6,FALSE)</f>
        <v>435</v>
      </c>
      <c r="P166">
        <f>VLOOKUP(J166,prod_imp!$A$2:$I$102,7,FALSE)</f>
        <v>185</v>
      </c>
      <c r="Q166" t="s">
        <v>4693</v>
      </c>
      <c r="R166" t="s">
        <v>1959</v>
      </c>
      <c r="S166" s="5">
        <v>485.55840000000001</v>
      </c>
      <c r="T166">
        <v>4</v>
      </c>
      <c r="U166">
        <v>164</v>
      </c>
      <c r="V166">
        <v>0.03</v>
      </c>
      <c r="W166" t="str">
        <f>VLOOKUP(Q166,stores_imp!$A$2:$K$100,3,FALSE)</f>
        <v>NORTH</v>
      </c>
      <c r="X166" t="str">
        <f>VLOOKUP(Q166,stores_imp!$A$2:$K$100,2,TRUE)</f>
        <v>Thomas, Bridges And Harris</v>
      </c>
      <c r="Y166" t="str">
        <f>VLOOKUP(Q166,stores_imp!$A$2:$E$22,4,FALSE)</f>
        <v>Sabrinatown</v>
      </c>
      <c r="Z166" t="str">
        <f>VLOOKUP(Q166,stores_imp!$A$2:$K$22,5,FALSE)</f>
        <v>Online</v>
      </c>
      <c r="AA166" t="str">
        <f>_xlfn.IFS(sale[[#All],[Age]]&lt;19,"Teens",sale[[#All],[Age]]&lt;30,"Adults",sale[[#All],[Age]]&lt;70,"Elders")</f>
        <v>Elders</v>
      </c>
      <c r="AB166" t="str">
        <f>VLOOKUP(C166,customer_imp!$A$2:$H$505,8,FALSE)</f>
        <v>Gold</v>
      </c>
    </row>
    <row r="167" spans="1:28" x14ac:dyDescent="0.25">
      <c r="A167" t="s">
        <v>4871</v>
      </c>
      <c r="B167" s="2">
        <v>45508</v>
      </c>
      <c r="C167" t="s">
        <v>4047</v>
      </c>
      <c r="D167" t="str">
        <f>VLOOKUP(C167,customer_imp!$A$2:$H$502,2,FALSE)</f>
        <v>Christopher Brown</v>
      </c>
      <c r="E167">
        <f>VLOOKUP(C167,customer_imp!$A$2:$H$502,3,FALSE)</f>
        <v>56</v>
      </c>
      <c r="F167" t="str">
        <f>VLOOKUP(C167,customer_imp!$A$2:$H$502,4,FALSE)</f>
        <v>Female</v>
      </c>
      <c r="G167" t="str">
        <f>VLOOKUP(C167,customer_imp!$A$2:$H$502,5,FALSE)</f>
        <v>Sandrastad</v>
      </c>
      <c r="H167" t="str">
        <f>VLOOKUP(C167,customer_imp!$A$2:$H$502,6,FALSE)</f>
        <v>West Virginia</v>
      </c>
      <c r="I167" t="str">
        <f>VLOOKUP(C167,customer_imp!$A$2:$H$502,7,FALSE)</f>
        <v>USA</v>
      </c>
      <c r="J167" t="s">
        <v>4515</v>
      </c>
      <c r="K167" t="str">
        <f>VLOOKUP($J167,prod_imp!$A$2:$I$102,2,FALSE)</f>
        <v>Ceramic Kitchen Bowl Set</v>
      </c>
      <c r="L167" t="str">
        <f>VLOOKUP(J167,prod_imp!$A$2:$I$102,3,FALSE)</f>
        <v>Home</v>
      </c>
      <c r="M167" t="str">
        <f>VLOOKUP(J167,prod_imp!$A$2:$I$102,4,FALSE)</f>
        <v>Kitchen</v>
      </c>
      <c r="N167" t="str">
        <f>VLOOKUP(J167,prod_imp!$A$2:$I$102,5,FALSE)</f>
        <v>Hamilton Group</v>
      </c>
      <c r="O167">
        <f>VLOOKUP(J167,prod_imp!$A$2:$I$102,6,FALSE)</f>
        <v>299</v>
      </c>
      <c r="P167">
        <f>VLOOKUP(J167,prod_imp!$A$2:$I$102,7,FALSE)</f>
        <v>308</v>
      </c>
      <c r="Q167" t="s">
        <v>4701</v>
      </c>
      <c r="R167" t="s">
        <v>4706</v>
      </c>
      <c r="S167" s="5">
        <v>1741.557</v>
      </c>
      <c r="T167">
        <v>3</v>
      </c>
      <c r="U167">
        <v>708</v>
      </c>
      <c r="V167">
        <v>0.26</v>
      </c>
      <c r="W167" t="str">
        <f>VLOOKUP(Q167,stores_imp!$A$2:$K$100,3,FALSE)</f>
        <v>NORTH</v>
      </c>
      <c r="X167" t="str">
        <f>VLOOKUP(Q167,stores_imp!$A$2:$K$100,2,TRUE)</f>
        <v>Holloway Ltd</v>
      </c>
      <c r="Y167" t="str">
        <f>VLOOKUP(Q167,stores_imp!$A$2:$E$22,4,FALSE)</f>
        <v>Bensonhaven</v>
      </c>
      <c r="Z167" t="str">
        <f>VLOOKUP(Q167,stores_imp!$A$2:$K$22,5,FALSE)</f>
        <v>Flagship</v>
      </c>
      <c r="AA167" t="str">
        <f>_xlfn.IFS(sale[[#All],[Age]]&lt;19,"Teens",sale[[#All],[Age]]&lt;30,"Adults",sale[[#All],[Age]]&lt;70,"Elders")</f>
        <v>Elders</v>
      </c>
      <c r="AB167" t="str">
        <f>VLOOKUP(C167,customer_imp!$A$2:$H$505,8,FALSE)</f>
        <v>Silver</v>
      </c>
    </row>
    <row r="168" spans="1:28" x14ac:dyDescent="0.25">
      <c r="A168" t="s">
        <v>4872</v>
      </c>
      <c r="B168" s="2">
        <v>45269</v>
      </c>
      <c r="C168" t="s">
        <v>4279</v>
      </c>
      <c r="D168" t="str">
        <f>VLOOKUP(C168,customer_imp!$A$2:$H$502,2,FALSE)</f>
        <v>Crystal Waters</v>
      </c>
      <c r="E168">
        <f>VLOOKUP(C168,customer_imp!$A$2:$H$502,3,FALSE)</f>
        <v>19</v>
      </c>
      <c r="F168" t="str">
        <f>VLOOKUP(C168,customer_imp!$A$2:$H$502,4,FALSE)</f>
        <v>Female</v>
      </c>
      <c r="G168" t="str">
        <f>VLOOKUP(C168,customer_imp!$A$2:$H$502,5,FALSE)</f>
        <v>North Michelleport</v>
      </c>
      <c r="H168" t="str">
        <f>VLOOKUP(C168,customer_imp!$A$2:$H$502,6,FALSE)</f>
        <v>Kansas</v>
      </c>
      <c r="I168" t="str">
        <f>VLOOKUP(C168,customer_imp!$A$2:$H$502,7,FALSE)</f>
        <v>USA</v>
      </c>
      <c r="J168" t="s">
        <v>4621</v>
      </c>
      <c r="K168" t="str">
        <f>VLOOKUP($J168,prod_imp!$A$2:$I$102,2,FALSE)</f>
        <v>Men'S Sports Shorts</v>
      </c>
      <c r="L168" t="str">
        <f>VLOOKUP(J168,prod_imp!$A$2:$I$102,3,FALSE)</f>
        <v>Clothing</v>
      </c>
      <c r="M168" t="str">
        <f>VLOOKUP(J168,prod_imp!$A$2:$I$102,4,FALSE)</f>
        <v>Bottoms</v>
      </c>
      <c r="N168" t="str">
        <f>VLOOKUP(J168,prod_imp!$A$2:$I$102,5,FALSE)</f>
        <v>Fitzpatrick Ltd</v>
      </c>
      <c r="O168">
        <f>VLOOKUP(J168,prod_imp!$A$2:$I$102,6,FALSE)</f>
        <v>218</v>
      </c>
      <c r="P168">
        <f>VLOOKUP(J168,prod_imp!$A$2:$I$102,7,FALSE)</f>
        <v>224</v>
      </c>
      <c r="Q168" t="s">
        <v>4685</v>
      </c>
      <c r="R168" t="s">
        <v>4709</v>
      </c>
      <c r="S168" s="5">
        <v>2343.4616000000001</v>
      </c>
      <c r="T168">
        <v>4</v>
      </c>
      <c r="U168">
        <v>714</v>
      </c>
      <c r="V168">
        <v>0.18</v>
      </c>
      <c r="W168" t="str">
        <f>VLOOKUP(Q168,stores_imp!$A$2:$K$100,3,FALSE)</f>
        <v>WEST</v>
      </c>
      <c r="X168" t="str">
        <f>VLOOKUP(Q168,stores_imp!$A$2:$K$100,2,TRUE)</f>
        <v>Mann-Austin</v>
      </c>
      <c r="Y168" t="str">
        <f>VLOOKUP(Q168,stores_imp!$A$2:$E$22,4,FALSE)</f>
        <v>Thompsonborough</v>
      </c>
      <c r="Z168" t="str">
        <f>VLOOKUP(Q168,stores_imp!$A$2:$K$22,5,FALSE)</f>
        <v>Online</v>
      </c>
      <c r="AA168" t="str">
        <f>_xlfn.IFS(sale[[#All],[Age]]&lt;19,"Teens",sale[[#All],[Age]]&lt;30,"Adults",sale[[#All],[Age]]&lt;70,"Elders")</f>
        <v>Adults</v>
      </c>
      <c r="AB168" t="str">
        <f>VLOOKUP(C168,customer_imp!$A$2:$H$505,8,FALSE)</f>
        <v>Bronze</v>
      </c>
    </row>
    <row r="169" spans="1:28" x14ac:dyDescent="0.25">
      <c r="A169" t="s">
        <v>4873</v>
      </c>
      <c r="B169" s="2">
        <v>45866</v>
      </c>
      <c r="C169" t="s">
        <v>4405</v>
      </c>
      <c r="D169" t="str">
        <f>VLOOKUP(C169,customer_imp!$A$2:$H$502,2,FALSE)</f>
        <v>Tyler Cook</v>
      </c>
      <c r="E169">
        <f>VLOOKUP(C169,customer_imp!$A$2:$H$502,3,FALSE)</f>
        <v>26</v>
      </c>
      <c r="F169" t="str">
        <f>VLOOKUP(C169,customer_imp!$A$2:$H$502,4,FALSE)</f>
        <v>Female</v>
      </c>
      <c r="G169" t="str">
        <f>VLOOKUP(C169,customer_imp!$A$2:$H$502,5,FALSE)</f>
        <v>Kramerview</v>
      </c>
      <c r="H169" t="str">
        <f>VLOOKUP(C169,customer_imp!$A$2:$H$502,6,FALSE)</f>
        <v>Alaska</v>
      </c>
      <c r="I169" t="str">
        <f>VLOOKUP(C169,customer_imp!$A$2:$H$502,7,FALSE)</f>
        <v>USA</v>
      </c>
      <c r="J169" t="s">
        <v>4637</v>
      </c>
      <c r="K169" t="str">
        <f>VLOOKUP($J169,prod_imp!$A$2:$I$102,2,FALSE)</f>
        <v>Decorative Lamp Shade</v>
      </c>
      <c r="L169" t="str">
        <f>VLOOKUP(J169,prod_imp!$A$2:$I$102,3,FALSE)</f>
        <v>Home</v>
      </c>
      <c r="M169" t="str">
        <f>VLOOKUP(J169,prod_imp!$A$2:$I$102,4,FALSE)</f>
        <v>Lighting</v>
      </c>
      <c r="N169" t="str">
        <f>VLOOKUP(J169,prod_imp!$A$2:$I$102,5,FALSE)</f>
        <v>Ramirez-Hanson</v>
      </c>
      <c r="O169">
        <f>VLOOKUP(J169,prod_imp!$A$2:$I$102,6,FALSE)</f>
        <v>229</v>
      </c>
      <c r="P169">
        <f>VLOOKUP(J169,prod_imp!$A$2:$I$102,7,FALSE)</f>
        <v>469</v>
      </c>
      <c r="Q169" t="s">
        <v>4684</v>
      </c>
      <c r="R169" t="s">
        <v>1959</v>
      </c>
      <c r="S169" s="5">
        <v>1620.8255999999999</v>
      </c>
      <c r="T169">
        <v>4</v>
      </c>
      <c r="U169">
        <v>422</v>
      </c>
      <c r="V169">
        <v>0.18</v>
      </c>
      <c r="W169" t="str">
        <f>VLOOKUP(Q169,stores_imp!$A$2:$K$100,3,FALSE)</f>
        <v>SOUTH</v>
      </c>
      <c r="X169" t="str">
        <f>VLOOKUP(Q169,stores_imp!$A$2:$K$100,2,TRUE)</f>
        <v>Mann-Austin</v>
      </c>
      <c r="Y169" t="str">
        <f>VLOOKUP(Q169,stores_imp!$A$2:$E$22,4,FALSE)</f>
        <v>Williamsfurt</v>
      </c>
      <c r="Z169" t="str">
        <f>VLOOKUP(Q169,stores_imp!$A$2:$K$22,5,FALSE)</f>
        <v>Online</v>
      </c>
      <c r="AA169" t="str">
        <f>_xlfn.IFS(sale[[#All],[Age]]&lt;19,"Teens",sale[[#All],[Age]]&lt;30,"Adults",sale[[#All],[Age]]&lt;70,"Elders")</f>
        <v>Adults</v>
      </c>
      <c r="AB169" t="str">
        <f>VLOOKUP(C169,customer_imp!$A$2:$H$505,8,FALSE)</f>
        <v>Silver</v>
      </c>
    </row>
    <row r="170" spans="1:28" x14ac:dyDescent="0.25">
      <c r="A170" t="s">
        <v>4874</v>
      </c>
      <c r="B170" s="2">
        <v>45462</v>
      </c>
      <c r="C170" t="s">
        <v>4084</v>
      </c>
      <c r="D170" t="str">
        <f>VLOOKUP(C170,customer_imp!$A$2:$H$502,2,FALSE)</f>
        <v>Travis Holland</v>
      </c>
      <c r="E170">
        <f>VLOOKUP(C170,customer_imp!$A$2:$H$502,3,FALSE)</f>
        <v>38</v>
      </c>
      <c r="F170" t="str">
        <f>VLOOKUP(C170,customer_imp!$A$2:$H$502,4,FALSE)</f>
        <v>Male</v>
      </c>
      <c r="G170" t="str">
        <f>VLOOKUP(C170,customer_imp!$A$2:$H$502,5,FALSE)</f>
        <v>Webstermouth</v>
      </c>
      <c r="H170" t="str">
        <f>VLOOKUP(C170,customer_imp!$A$2:$H$502,6,FALSE)</f>
        <v>New Hampshire</v>
      </c>
      <c r="I170" t="str">
        <f>VLOOKUP(C170,customer_imp!$A$2:$H$502,7,FALSE)</f>
        <v>USA</v>
      </c>
      <c r="J170" t="s">
        <v>4549</v>
      </c>
      <c r="K170" t="str">
        <f>VLOOKUP($J170,prod_imp!$A$2:$I$102,2,FALSE)</f>
        <v>Stainless Steel Cutlery Set</v>
      </c>
      <c r="L170" t="str">
        <f>VLOOKUP(J170,prod_imp!$A$2:$I$102,3,FALSE)</f>
        <v>Home</v>
      </c>
      <c r="M170" t="str">
        <f>VLOOKUP(J170,prod_imp!$A$2:$I$102,4,FALSE)</f>
        <v>Kitchen</v>
      </c>
      <c r="N170" t="str">
        <f>VLOOKUP(J170,prod_imp!$A$2:$I$102,5,FALSE)</f>
        <v>Stevens, Fernandez And Martin</v>
      </c>
      <c r="O170">
        <f>VLOOKUP(J170,prod_imp!$A$2:$I$102,6,FALSE)</f>
        <v>20</v>
      </c>
      <c r="P170">
        <f>VLOOKUP(J170,prod_imp!$A$2:$I$102,7,FALSE)</f>
        <v>57</v>
      </c>
      <c r="Q170" t="s">
        <v>4688</v>
      </c>
      <c r="R170" t="s">
        <v>1959</v>
      </c>
      <c r="S170" s="5">
        <v>798.55200000000002</v>
      </c>
      <c r="T170">
        <v>1</v>
      </c>
      <c r="U170">
        <v>998</v>
      </c>
      <c r="V170">
        <v>0.04</v>
      </c>
      <c r="W170" t="str">
        <f>VLOOKUP(Q170,stores_imp!$A$2:$K$100,3,FALSE)</f>
        <v>SOUTH</v>
      </c>
      <c r="X170" t="str">
        <f>VLOOKUP(Q170,stores_imp!$A$2:$K$100,2,TRUE)</f>
        <v>Mann-Austin</v>
      </c>
      <c r="Y170" t="str">
        <f>VLOOKUP(Q170,stores_imp!$A$2:$E$22,4,FALSE)</f>
        <v>East Johnstad</v>
      </c>
      <c r="Z170" t="str">
        <f>VLOOKUP(Q170,stores_imp!$A$2:$K$22,5,FALSE)</f>
        <v>Flagship</v>
      </c>
      <c r="AA170" t="str">
        <f>_xlfn.IFS(sale[[#All],[Age]]&lt;19,"Teens",sale[[#All],[Age]]&lt;30,"Adults",sale[[#All],[Age]]&lt;70,"Elders")</f>
        <v>Elders</v>
      </c>
      <c r="AB170" t="str">
        <f>VLOOKUP(C170,customer_imp!$A$2:$H$505,8,FALSE)</f>
        <v>Bronze</v>
      </c>
    </row>
    <row r="171" spans="1:28" x14ac:dyDescent="0.25">
      <c r="A171" t="s">
        <v>4875</v>
      </c>
      <c r="B171" s="2">
        <v>45313</v>
      </c>
      <c r="C171" t="s">
        <v>4362</v>
      </c>
      <c r="D171" t="str">
        <f>VLOOKUP(C171,customer_imp!$A$2:$H$502,2,FALSE)</f>
        <v>James Orozco</v>
      </c>
      <c r="E171">
        <f>VLOOKUP(C171,customer_imp!$A$2:$H$502,3,FALSE)</f>
        <v>37</v>
      </c>
      <c r="F171" t="str">
        <f>VLOOKUP(C171,customer_imp!$A$2:$H$502,4,FALSE)</f>
        <v>Female</v>
      </c>
      <c r="G171" t="str">
        <f>VLOOKUP(C171,customer_imp!$A$2:$H$502,5,FALSE)</f>
        <v>Simpsonfort</v>
      </c>
      <c r="H171" t="str">
        <f>VLOOKUP(C171,customer_imp!$A$2:$H$502,6,FALSE)</f>
        <v>Maine</v>
      </c>
      <c r="I171" t="str">
        <f>VLOOKUP(C171,customer_imp!$A$2:$H$502,7,FALSE)</f>
        <v>USA</v>
      </c>
      <c r="J171" t="s">
        <v>4625</v>
      </c>
      <c r="K171" t="str">
        <f>VLOOKUP($J171,prod_imp!$A$2:$I$102,2,FALSE)</f>
        <v>Professional Jump Rope</v>
      </c>
      <c r="L171" t="str">
        <f>VLOOKUP(J171,prod_imp!$A$2:$I$102,3,FALSE)</f>
        <v>Sports</v>
      </c>
      <c r="M171" t="str">
        <f>VLOOKUP(J171,prod_imp!$A$2:$I$102,4,FALSE)</f>
        <v>Fitness</v>
      </c>
      <c r="N171" t="str">
        <f>VLOOKUP(J171,prod_imp!$A$2:$I$102,5,FALSE)</f>
        <v>Davis Plc</v>
      </c>
      <c r="O171">
        <f>VLOOKUP(J171,prod_imp!$A$2:$I$102,6,FALSE)</f>
        <v>478</v>
      </c>
      <c r="P171">
        <f>VLOOKUP(J171,prod_imp!$A$2:$I$102,7,FALSE)</f>
        <v>300</v>
      </c>
      <c r="Q171" t="s">
        <v>4684</v>
      </c>
      <c r="R171" t="s">
        <v>4709</v>
      </c>
      <c r="S171" s="5">
        <v>604.41920000000005</v>
      </c>
      <c r="T171">
        <v>2</v>
      </c>
      <c r="U171">
        <v>343</v>
      </c>
      <c r="V171">
        <v>0.2</v>
      </c>
      <c r="W171" t="str">
        <f>VLOOKUP(Q171,stores_imp!$A$2:$K$100,3,FALSE)</f>
        <v>SOUTH</v>
      </c>
      <c r="X171" t="str">
        <f>VLOOKUP(Q171,stores_imp!$A$2:$K$100,2,TRUE)</f>
        <v>Mann-Austin</v>
      </c>
      <c r="Y171" t="str">
        <f>VLOOKUP(Q171,stores_imp!$A$2:$E$22,4,FALSE)</f>
        <v>Williamsfurt</v>
      </c>
      <c r="Z171" t="str">
        <f>VLOOKUP(Q171,stores_imp!$A$2:$K$22,5,FALSE)</f>
        <v>Online</v>
      </c>
      <c r="AA171" t="str">
        <f>_xlfn.IFS(sale[[#All],[Age]]&lt;19,"Teens",sale[[#All],[Age]]&lt;30,"Adults",sale[[#All],[Age]]&lt;70,"Elders")</f>
        <v>Elders</v>
      </c>
      <c r="AB171" t="str">
        <f>VLOOKUP(C171,customer_imp!$A$2:$H$505,8,FALSE)</f>
        <v>Gold</v>
      </c>
    </row>
    <row r="172" spans="1:28" x14ac:dyDescent="0.25">
      <c r="A172" t="s">
        <v>4876</v>
      </c>
      <c r="B172" s="2">
        <v>45390</v>
      </c>
      <c r="C172" t="s">
        <v>4238</v>
      </c>
      <c r="D172" t="str">
        <f>VLOOKUP(C172,customer_imp!$A$2:$H$502,2,FALSE)</f>
        <v>Kristen Fischer</v>
      </c>
      <c r="E172">
        <f>VLOOKUP(C172,customer_imp!$A$2:$H$502,3,FALSE)</f>
        <v>57</v>
      </c>
      <c r="F172" t="str">
        <f>VLOOKUP(C172,customer_imp!$A$2:$H$502,4,FALSE)</f>
        <v>Male</v>
      </c>
      <c r="G172" t="str">
        <f>VLOOKUP(C172,customer_imp!$A$2:$H$502,5,FALSE)</f>
        <v>Lake Christopher</v>
      </c>
      <c r="H172" t="str">
        <f>VLOOKUP(C172,customer_imp!$A$2:$H$502,6,FALSE)</f>
        <v>Arkansas</v>
      </c>
      <c r="I172" t="str">
        <f>VLOOKUP(C172,customer_imp!$A$2:$H$502,7,FALSE)</f>
        <v>USA</v>
      </c>
      <c r="J172" t="s">
        <v>4554</v>
      </c>
      <c r="K172" t="str">
        <f>VLOOKUP($J172,prod_imp!$A$2:$I$102,2,FALSE)</f>
        <v>Gaming Mechanical Keyboard</v>
      </c>
      <c r="L172" t="str">
        <f>VLOOKUP(J172,prod_imp!$A$2:$I$102,3,FALSE)</f>
        <v>Electronics</v>
      </c>
      <c r="M172" t="str">
        <f>VLOOKUP(J172,prod_imp!$A$2:$I$102,4,FALSE)</f>
        <v>Computer</v>
      </c>
      <c r="N172" t="str">
        <f>VLOOKUP(J172,prod_imp!$A$2:$I$102,5,FALSE)</f>
        <v>Lucero Llc</v>
      </c>
      <c r="O172">
        <f>VLOOKUP(J172,prod_imp!$A$2:$I$102,6,FALSE)</f>
        <v>419</v>
      </c>
      <c r="P172">
        <f>VLOOKUP(J172,prod_imp!$A$2:$I$102,7,FALSE)</f>
        <v>86</v>
      </c>
      <c r="Q172" t="s">
        <v>4683</v>
      </c>
      <c r="R172" t="s">
        <v>4709</v>
      </c>
      <c r="S172" s="5">
        <v>109.5624</v>
      </c>
      <c r="T172">
        <v>1</v>
      </c>
      <c r="U172">
        <v>152</v>
      </c>
      <c r="V172">
        <v>0.12</v>
      </c>
      <c r="W172" t="str">
        <f>VLOOKUP(Q172,stores_imp!$A$2:$K$100,3,FALSE)</f>
        <v>EAST</v>
      </c>
      <c r="X172" t="str">
        <f>VLOOKUP(Q172,stores_imp!$A$2:$K$100,2,TRUE)</f>
        <v>Mann-Austin</v>
      </c>
      <c r="Y172" t="str">
        <f>VLOOKUP(Q172,stores_imp!$A$2:$E$22,4,FALSE)</f>
        <v>Port Josephberg</v>
      </c>
      <c r="Z172" t="str">
        <f>VLOOKUP(Q172,stores_imp!$A$2:$K$22,5,FALSE)</f>
        <v>Online</v>
      </c>
      <c r="AA172" t="str">
        <f>_xlfn.IFS(sale[[#All],[Age]]&lt;19,"Teens",sale[[#All],[Age]]&lt;30,"Adults",sale[[#All],[Age]]&lt;70,"Elders")</f>
        <v>Elders</v>
      </c>
      <c r="AB172" t="str">
        <f>VLOOKUP(C172,customer_imp!$A$2:$H$505,8,FALSE)</f>
        <v>Platinum</v>
      </c>
    </row>
    <row r="173" spans="1:28" x14ac:dyDescent="0.25">
      <c r="A173" t="s">
        <v>4877</v>
      </c>
      <c r="B173" s="2">
        <v>45795</v>
      </c>
      <c r="C173" t="s">
        <v>4154</v>
      </c>
      <c r="D173" t="str">
        <f>VLOOKUP(C173,customer_imp!$A$2:$H$502,2,FALSE)</f>
        <v>Michelle Rogers</v>
      </c>
      <c r="E173">
        <f>VLOOKUP(C173,customer_imp!$A$2:$H$502,3,FALSE)</f>
        <v>56</v>
      </c>
      <c r="F173" t="str">
        <f>VLOOKUP(C173,customer_imp!$A$2:$H$502,4,FALSE)</f>
        <v>Male</v>
      </c>
      <c r="G173" t="str">
        <f>VLOOKUP(C173,customer_imp!$A$2:$H$502,5,FALSE)</f>
        <v>East Jessicaborough</v>
      </c>
      <c r="H173" t="str">
        <f>VLOOKUP(C173,customer_imp!$A$2:$H$502,6,FALSE)</f>
        <v>Hawaii</v>
      </c>
      <c r="I173" t="str">
        <f>VLOOKUP(C173,customer_imp!$A$2:$H$502,7,FALSE)</f>
        <v>USA</v>
      </c>
      <c r="J173" t="s">
        <v>4582</v>
      </c>
      <c r="K173" t="str">
        <f>VLOOKUP($J173,prod_imp!$A$2:$I$102,2,FALSE)</f>
        <v>Men'S Roll-On Perfume</v>
      </c>
      <c r="L173" t="str">
        <f>VLOOKUP(J173,prod_imp!$A$2:$I$102,3,FALSE)</f>
        <v>Beauty</v>
      </c>
      <c r="M173" t="str">
        <f>VLOOKUP(J173,prod_imp!$A$2:$I$102,4,FALSE)</f>
        <v>Fragrance</v>
      </c>
      <c r="N173" t="str">
        <f>VLOOKUP(J173,prod_imp!$A$2:$I$102,5,FALSE)</f>
        <v>Sullivan And Sons</v>
      </c>
      <c r="O173">
        <f>VLOOKUP(J173,prod_imp!$A$2:$I$102,6,FALSE)</f>
        <v>43</v>
      </c>
      <c r="P173">
        <f>VLOOKUP(J173,prod_imp!$A$2:$I$102,7,FALSE)</f>
        <v>267</v>
      </c>
      <c r="Q173" t="s">
        <v>4692</v>
      </c>
      <c r="R173" t="s">
        <v>4706</v>
      </c>
      <c r="S173" s="5">
        <v>240.5592</v>
      </c>
      <c r="T173">
        <v>1</v>
      </c>
      <c r="U173">
        <v>325</v>
      </c>
      <c r="V173">
        <v>0.28000000000000003</v>
      </c>
      <c r="W173" t="str">
        <f>VLOOKUP(Q173,stores_imp!$A$2:$K$100,3,FALSE)</f>
        <v>SOUTH</v>
      </c>
      <c r="X173" t="str">
        <f>VLOOKUP(Q173,stores_imp!$A$2:$K$100,2,TRUE)</f>
        <v>Aguirre-Keller</v>
      </c>
      <c r="Y173" t="str">
        <f>VLOOKUP(Q173,stores_imp!$A$2:$E$22,4,FALSE)</f>
        <v>Lake Michael</v>
      </c>
      <c r="Z173" t="str">
        <f>VLOOKUP(Q173,stores_imp!$A$2:$K$22,5,FALSE)</f>
        <v>Online</v>
      </c>
      <c r="AA173" t="str">
        <f>_xlfn.IFS(sale[[#All],[Age]]&lt;19,"Teens",sale[[#All],[Age]]&lt;30,"Adults",sale[[#All],[Age]]&lt;70,"Elders")</f>
        <v>Elders</v>
      </c>
      <c r="AB173" t="str">
        <f>VLOOKUP(C173,customer_imp!$A$2:$H$505,8,FALSE)</f>
        <v>Platinum</v>
      </c>
    </row>
    <row r="174" spans="1:28" x14ac:dyDescent="0.25">
      <c r="A174" t="s">
        <v>4878</v>
      </c>
      <c r="B174" s="2">
        <v>45267</v>
      </c>
      <c r="C174" t="s">
        <v>4330</v>
      </c>
      <c r="D174" t="str">
        <f>VLOOKUP(C174,customer_imp!$A$2:$H$502,2,FALSE)</f>
        <v>Evelyn Brown</v>
      </c>
      <c r="E174">
        <f>VLOOKUP(C174,customer_imp!$A$2:$H$502,3,FALSE)</f>
        <v>39</v>
      </c>
      <c r="F174" t="str">
        <f>VLOOKUP(C174,customer_imp!$A$2:$H$502,4,FALSE)</f>
        <v>Male</v>
      </c>
      <c r="G174" t="str">
        <f>VLOOKUP(C174,customer_imp!$A$2:$H$502,5,FALSE)</f>
        <v>West Victoriaborough</v>
      </c>
      <c r="H174" t="str">
        <f>VLOOKUP(C174,customer_imp!$A$2:$H$502,6,FALSE)</f>
        <v>New Mexico</v>
      </c>
      <c r="I174" t="str">
        <f>VLOOKUP(C174,customer_imp!$A$2:$H$502,7,FALSE)</f>
        <v>USA</v>
      </c>
      <c r="J174" t="s">
        <v>4651</v>
      </c>
      <c r="K174" t="str">
        <f>VLOOKUP($J174,prod_imp!$A$2:$I$102,2,FALSE)</f>
        <v>Face Foundation Kit</v>
      </c>
      <c r="L174" t="str">
        <f>VLOOKUP(J174,prod_imp!$A$2:$I$102,3,FALSE)</f>
        <v>Beauty</v>
      </c>
      <c r="M174" t="str">
        <f>VLOOKUP(J174,prod_imp!$A$2:$I$102,4,FALSE)</f>
        <v>Makeup</v>
      </c>
      <c r="N174" t="str">
        <f>VLOOKUP(J174,prod_imp!$A$2:$I$102,5,FALSE)</f>
        <v>Taylor-Elliott</v>
      </c>
      <c r="O174">
        <f>VLOOKUP(J174,prod_imp!$A$2:$I$102,6,FALSE)</f>
        <v>183</v>
      </c>
      <c r="P174">
        <f>VLOOKUP(J174,prod_imp!$A$2:$I$102,7,FALSE)</f>
        <v>457</v>
      </c>
      <c r="Q174" t="s">
        <v>4690</v>
      </c>
      <c r="R174" t="s">
        <v>4709</v>
      </c>
      <c r="S174" s="5">
        <v>1241.8800000000001</v>
      </c>
      <c r="T174">
        <v>2</v>
      </c>
      <c r="U174">
        <v>828</v>
      </c>
      <c r="V174">
        <v>0.26</v>
      </c>
      <c r="W174" t="str">
        <f>VLOOKUP(Q174,stores_imp!$A$2:$K$100,3,FALSE)</f>
        <v>EAST</v>
      </c>
      <c r="X174" t="str">
        <f>VLOOKUP(Q174,stores_imp!$A$2:$K$100,2,TRUE)</f>
        <v>Martinez, Adkins And Johnson</v>
      </c>
      <c r="Y174" t="str">
        <f>VLOOKUP(Q174,stores_imp!$A$2:$E$22,4,FALSE)</f>
        <v>East Davidville</v>
      </c>
      <c r="Z174" t="str">
        <f>VLOOKUP(Q174,stores_imp!$A$2:$K$22,5,FALSE)</f>
        <v>Online</v>
      </c>
      <c r="AA174" t="str">
        <f>_xlfn.IFS(sale[[#All],[Age]]&lt;19,"Teens",sale[[#All],[Age]]&lt;30,"Adults",sale[[#All],[Age]]&lt;70,"Elders")</f>
        <v>Elders</v>
      </c>
      <c r="AB174" t="str">
        <f>VLOOKUP(C174,customer_imp!$A$2:$H$505,8,FALSE)</f>
        <v>Gold</v>
      </c>
    </row>
    <row r="175" spans="1:28" x14ac:dyDescent="0.25">
      <c r="A175" t="s">
        <v>4879</v>
      </c>
      <c r="B175" s="2">
        <v>45314</v>
      </c>
      <c r="C175" t="s">
        <v>4478</v>
      </c>
      <c r="D175" t="str">
        <f>VLOOKUP(C175,customer_imp!$A$2:$H$502,2,FALSE)</f>
        <v>Sara Ingram</v>
      </c>
      <c r="E175">
        <f>VLOOKUP(C175,customer_imp!$A$2:$H$502,3,FALSE)</f>
        <v>46</v>
      </c>
      <c r="F175" t="str">
        <f>VLOOKUP(C175,customer_imp!$A$2:$H$502,4,FALSE)</f>
        <v>Female</v>
      </c>
      <c r="G175" t="str">
        <f>VLOOKUP(C175,customer_imp!$A$2:$H$502,5,FALSE)</f>
        <v>East Dillonview</v>
      </c>
      <c r="H175" t="str">
        <f>VLOOKUP(C175,customer_imp!$A$2:$H$502,6,FALSE)</f>
        <v>Virginia</v>
      </c>
      <c r="I175" t="str">
        <f>VLOOKUP(C175,customer_imp!$A$2:$H$502,7,FALSE)</f>
        <v>USA</v>
      </c>
      <c r="J175" t="s">
        <v>4544</v>
      </c>
      <c r="K175" t="str">
        <f>VLOOKUP($J175,prod_imp!$A$2:$I$102,2,FALSE)</f>
        <v>Wireless Bluetooth Speaker</v>
      </c>
      <c r="L175" t="str">
        <f>VLOOKUP(J175,prod_imp!$A$2:$I$102,3,FALSE)</f>
        <v>Electronics</v>
      </c>
      <c r="M175" t="str">
        <f>VLOOKUP(J175,prod_imp!$A$2:$I$102,4,FALSE)</f>
        <v>Audio</v>
      </c>
      <c r="N175" t="str">
        <f>VLOOKUP(J175,prod_imp!$A$2:$I$102,5,FALSE)</f>
        <v>Reed-Schmidt</v>
      </c>
      <c r="O175">
        <f>VLOOKUP(J175,prod_imp!$A$2:$I$102,6,FALSE)</f>
        <v>322</v>
      </c>
      <c r="P175">
        <f>VLOOKUP(J175,prod_imp!$A$2:$I$102,7,FALSE)</f>
        <v>213</v>
      </c>
      <c r="Q175" t="s">
        <v>4678</v>
      </c>
      <c r="R175" t="s">
        <v>4709</v>
      </c>
      <c r="S175" s="5">
        <v>1068.2460000000001</v>
      </c>
      <c r="T175">
        <v>2</v>
      </c>
      <c r="U175">
        <v>593</v>
      </c>
      <c r="V175">
        <v>0.25</v>
      </c>
      <c r="W175" t="str">
        <f>VLOOKUP(Q175,stores_imp!$A$2:$K$100,3,FALSE)</f>
        <v>SOUTH</v>
      </c>
      <c r="X175" t="str">
        <f>VLOOKUP(Q175,stores_imp!$A$2:$K$100,2,TRUE)</f>
        <v>Mann-Austin</v>
      </c>
      <c r="Y175" t="str">
        <f>VLOOKUP(Q175,stores_imp!$A$2:$E$22,4,FALSE)</f>
        <v>North Nancyview</v>
      </c>
      <c r="Z175" t="str">
        <f>VLOOKUP(Q175,stores_imp!$A$2:$K$22,5,FALSE)</f>
        <v>Outlet</v>
      </c>
      <c r="AA175" t="str">
        <f>_xlfn.IFS(sale[[#All],[Age]]&lt;19,"Teens",sale[[#All],[Age]]&lt;30,"Adults",sale[[#All],[Age]]&lt;70,"Elders")</f>
        <v>Elders</v>
      </c>
      <c r="AB175" t="str">
        <f>VLOOKUP(C175,customer_imp!$A$2:$H$505,8,FALSE)</f>
        <v>Bronze</v>
      </c>
    </row>
    <row r="176" spans="1:28" x14ac:dyDescent="0.25">
      <c r="A176" t="s">
        <v>4880</v>
      </c>
      <c r="B176" s="2">
        <v>45267</v>
      </c>
      <c r="C176" t="s">
        <v>4277</v>
      </c>
      <c r="D176" t="str">
        <f>VLOOKUP(C176,customer_imp!$A$2:$H$502,2,FALSE)</f>
        <v>Gloria Taylor</v>
      </c>
      <c r="E176">
        <f>VLOOKUP(C176,customer_imp!$A$2:$H$502,3,FALSE)</f>
        <v>56</v>
      </c>
      <c r="F176" t="str">
        <f>VLOOKUP(C176,customer_imp!$A$2:$H$502,4,FALSE)</f>
        <v>Female</v>
      </c>
      <c r="G176" t="str">
        <f>VLOOKUP(C176,customer_imp!$A$2:$H$502,5,FALSE)</f>
        <v>North Daniel</v>
      </c>
      <c r="H176" t="str">
        <f>VLOOKUP(C176,customer_imp!$A$2:$H$502,6,FALSE)</f>
        <v>Louisiana</v>
      </c>
      <c r="I176" t="str">
        <f>VLOOKUP(C176,customer_imp!$A$2:$H$502,7,FALSE)</f>
        <v>USA</v>
      </c>
      <c r="J176" t="s">
        <v>4533</v>
      </c>
      <c r="K176" t="str">
        <f>VLOOKUP($J176,prod_imp!$A$2:$I$102,2,FALSE)</f>
        <v>Outdoor Sports Water Bottle</v>
      </c>
      <c r="L176" t="str">
        <f>VLOOKUP(J176,prod_imp!$A$2:$I$102,3,FALSE)</f>
        <v>Sports</v>
      </c>
      <c r="M176" t="str">
        <f>VLOOKUP(J176,prod_imp!$A$2:$I$102,4,FALSE)</f>
        <v>Accessories</v>
      </c>
      <c r="N176" t="str">
        <f>VLOOKUP(J176,prod_imp!$A$2:$I$102,5,FALSE)</f>
        <v>Soto-Ellis</v>
      </c>
      <c r="O176">
        <f>VLOOKUP(J176,prod_imp!$A$2:$I$102,6,FALSE)</f>
        <v>132</v>
      </c>
      <c r="P176">
        <f>VLOOKUP(J176,prod_imp!$A$2:$I$102,7,FALSE)</f>
        <v>275</v>
      </c>
      <c r="Q176" t="s">
        <v>4684</v>
      </c>
      <c r="R176" t="s">
        <v>4709</v>
      </c>
      <c r="S176" s="5">
        <v>2873.864</v>
      </c>
      <c r="T176">
        <v>4</v>
      </c>
      <c r="U176">
        <v>756</v>
      </c>
      <c r="V176">
        <v>0.1</v>
      </c>
      <c r="W176" t="str">
        <f>VLOOKUP(Q176,stores_imp!$A$2:$K$100,3,FALSE)</f>
        <v>SOUTH</v>
      </c>
      <c r="X176" t="str">
        <f>VLOOKUP(Q176,stores_imp!$A$2:$K$100,2,TRUE)</f>
        <v>Mann-Austin</v>
      </c>
      <c r="Y176" t="str">
        <f>VLOOKUP(Q176,stores_imp!$A$2:$E$22,4,FALSE)</f>
        <v>Williamsfurt</v>
      </c>
      <c r="Z176" t="str">
        <f>VLOOKUP(Q176,stores_imp!$A$2:$K$22,5,FALSE)</f>
        <v>Online</v>
      </c>
      <c r="AA176" t="str">
        <f>_xlfn.IFS(sale[[#All],[Age]]&lt;19,"Teens",sale[[#All],[Age]]&lt;30,"Adults",sale[[#All],[Age]]&lt;70,"Elders")</f>
        <v>Elders</v>
      </c>
      <c r="AB176" t="str">
        <f>VLOOKUP(C176,customer_imp!$A$2:$H$505,8,FALSE)</f>
        <v>Platinum</v>
      </c>
    </row>
    <row r="177" spans="1:28" x14ac:dyDescent="0.25">
      <c r="A177" t="s">
        <v>4881</v>
      </c>
      <c r="B177" s="2">
        <v>45641</v>
      </c>
      <c r="C177" t="s">
        <v>4366</v>
      </c>
      <c r="D177" t="str">
        <f>VLOOKUP(C177,customer_imp!$A$2:$H$502,2,FALSE)</f>
        <v>Charles Conley</v>
      </c>
      <c r="E177">
        <f>VLOOKUP(C177,customer_imp!$A$2:$H$502,3,FALSE)</f>
        <v>39</v>
      </c>
      <c r="F177" t="str">
        <f>VLOOKUP(C177,customer_imp!$A$2:$H$502,4,FALSE)</f>
        <v>Female</v>
      </c>
      <c r="G177" t="str">
        <f>VLOOKUP(C177,customer_imp!$A$2:$H$502,5,FALSE)</f>
        <v>Nathanshire</v>
      </c>
      <c r="H177" t="str">
        <f>VLOOKUP(C177,customer_imp!$A$2:$H$502,6,FALSE)</f>
        <v>Maine</v>
      </c>
      <c r="I177" t="str">
        <f>VLOOKUP(C177,customer_imp!$A$2:$H$502,7,FALSE)</f>
        <v>USA</v>
      </c>
      <c r="J177" t="s">
        <v>4657</v>
      </c>
      <c r="K177" t="str">
        <f>VLOOKUP($J177,prod_imp!$A$2:$I$102,2,FALSE)</f>
        <v>Microwave Oven</v>
      </c>
      <c r="L177" t="str">
        <f>VLOOKUP(J177,prod_imp!$A$2:$I$102,3,FALSE)</f>
        <v>Home</v>
      </c>
      <c r="M177" t="str">
        <f>VLOOKUP(J177,prod_imp!$A$2:$I$102,4,FALSE)</f>
        <v>Appliances</v>
      </c>
      <c r="N177" t="str">
        <f>VLOOKUP(J177,prod_imp!$A$2:$I$102,5,FALSE)</f>
        <v>Green, Powell And Palmer</v>
      </c>
      <c r="O177">
        <f>VLOOKUP(J177,prod_imp!$A$2:$I$102,6,FALSE)</f>
        <v>447</v>
      </c>
      <c r="P177">
        <f>VLOOKUP(J177,prod_imp!$A$2:$I$102,7,FALSE)</f>
        <v>191</v>
      </c>
      <c r="Q177" t="s">
        <v>4675</v>
      </c>
      <c r="R177" t="s">
        <v>1959</v>
      </c>
      <c r="S177" s="5">
        <v>1217.1579999999999</v>
      </c>
      <c r="T177">
        <v>2</v>
      </c>
      <c r="U177">
        <v>708</v>
      </c>
      <c r="V177">
        <v>0.05</v>
      </c>
      <c r="W177" t="str">
        <f>VLOOKUP(Q177,stores_imp!$A$2:$K$100,3,FALSE)</f>
        <v>NORTH</v>
      </c>
      <c r="X177" t="str">
        <f>VLOOKUP(Q177,stores_imp!$A$2:$K$100,2,TRUE)</f>
        <v>Martinez, Adkins And Johnson</v>
      </c>
      <c r="Y177" t="str">
        <f>VLOOKUP(Q177,stores_imp!$A$2:$E$22,4,FALSE)</f>
        <v>Danielmouth</v>
      </c>
      <c r="Z177" t="str">
        <f>VLOOKUP(Q177,stores_imp!$A$2:$K$22,5,FALSE)</f>
        <v>Flagship</v>
      </c>
      <c r="AA177" t="str">
        <f>_xlfn.IFS(sale[[#All],[Age]]&lt;19,"Teens",sale[[#All],[Age]]&lt;30,"Adults",sale[[#All],[Age]]&lt;70,"Elders")</f>
        <v>Elders</v>
      </c>
      <c r="AB177" t="str">
        <f>VLOOKUP(C177,customer_imp!$A$2:$H$505,8,FALSE)</f>
        <v>Gold</v>
      </c>
    </row>
    <row r="178" spans="1:28" x14ac:dyDescent="0.25">
      <c r="A178" t="s">
        <v>4882</v>
      </c>
      <c r="B178" s="2">
        <v>45371</v>
      </c>
      <c r="C178" t="s">
        <v>4105</v>
      </c>
      <c r="D178" t="str">
        <f>VLOOKUP(C178,customer_imp!$A$2:$H$502,2,FALSE)</f>
        <v>Susan Mcdonald</v>
      </c>
      <c r="E178">
        <f>VLOOKUP(C178,customer_imp!$A$2:$H$502,3,FALSE)</f>
        <v>45</v>
      </c>
      <c r="F178" t="str">
        <f>VLOOKUP(C178,customer_imp!$A$2:$H$502,4,FALSE)</f>
        <v>Male</v>
      </c>
      <c r="G178" t="str">
        <f>VLOOKUP(C178,customer_imp!$A$2:$H$502,5,FALSE)</f>
        <v>East Ellen</v>
      </c>
      <c r="H178" t="str">
        <f>VLOOKUP(C178,customer_imp!$A$2:$H$502,6,FALSE)</f>
        <v>Arkansas</v>
      </c>
      <c r="I178" t="str">
        <f>VLOOKUP(C178,customer_imp!$A$2:$H$502,7,FALSE)</f>
        <v>USA</v>
      </c>
      <c r="J178" t="s">
        <v>4541</v>
      </c>
      <c r="K178" t="str">
        <f>VLOOKUP($J178,prod_imp!$A$2:$I$102,2,FALSE)</f>
        <v>Women'S Scarf Set</v>
      </c>
      <c r="L178" t="str">
        <f>VLOOKUP(J178,prod_imp!$A$2:$I$102,3,FALSE)</f>
        <v>Clothing</v>
      </c>
      <c r="M178" t="str">
        <f>VLOOKUP(J178,prod_imp!$A$2:$I$102,4,FALSE)</f>
        <v>Accessories</v>
      </c>
      <c r="N178" t="str">
        <f>VLOOKUP(J178,prod_imp!$A$2:$I$102,5,FALSE)</f>
        <v>Brown And Sons</v>
      </c>
      <c r="O178">
        <f>VLOOKUP(J178,prod_imp!$A$2:$I$102,6,FALSE)</f>
        <v>174</v>
      </c>
      <c r="P178">
        <f>VLOOKUP(J178,prod_imp!$A$2:$I$102,7,FALSE)</f>
        <v>268</v>
      </c>
      <c r="Q178" t="s">
        <v>4698</v>
      </c>
      <c r="R178" t="s">
        <v>4706</v>
      </c>
      <c r="S178" s="5">
        <v>617.29200000000003</v>
      </c>
      <c r="T178">
        <v>1</v>
      </c>
      <c r="U178">
        <v>857</v>
      </c>
      <c r="V178">
        <v>0.14000000000000001</v>
      </c>
      <c r="W178" t="str">
        <f>VLOOKUP(Q178,stores_imp!$A$2:$K$100,3,FALSE)</f>
        <v>NORTH</v>
      </c>
      <c r="X178" t="str">
        <f>VLOOKUP(Q178,stores_imp!$A$2:$K$100,2,TRUE)</f>
        <v>Shelton Plc</v>
      </c>
      <c r="Y178" t="str">
        <f>VLOOKUP(Q178,stores_imp!$A$2:$E$22,4,FALSE)</f>
        <v>East Jenniferstad</v>
      </c>
      <c r="Z178" t="str">
        <f>VLOOKUP(Q178,stores_imp!$A$2:$K$22,5,FALSE)</f>
        <v>Flagship</v>
      </c>
      <c r="AA178" t="str">
        <f>_xlfn.IFS(sale[[#All],[Age]]&lt;19,"Teens",sale[[#All],[Age]]&lt;30,"Adults",sale[[#All],[Age]]&lt;70,"Elders")</f>
        <v>Elders</v>
      </c>
      <c r="AB178" t="str">
        <f>VLOOKUP(C178,customer_imp!$A$2:$H$505,8,FALSE)</f>
        <v>Silver</v>
      </c>
    </row>
    <row r="179" spans="1:28" x14ac:dyDescent="0.25">
      <c r="A179" t="s">
        <v>4883</v>
      </c>
      <c r="B179" s="2">
        <v>45670</v>
      </c>
      <c r="C179" t="s">
        <v>4492</v>
      </c>
      <c r="D179" t="str">
        <f>VLOOKUP(C179,customer_imp!$A$2:$H$502,2,FALSE)</f>
        <v>Philip Pennington</v>
      </c>
      <c r="E179">
        <f>VLOOKUP(C179,customer_imp!$A$2:$H$502,3,FALSE)</f>
        <v>27</v>
      </c>
      <c r="F179" t="str">
        <f>VLOOKUP(C179,customer_imp!$A$2:$H$502,4,FALSE)</f>
        <v>Female</v>
      </c>
      <c r="G179" t="str">
        <f>VLOOKUP(C179,customer_imp!$A$2:$H$502,5,FALSE)</f>
        <v>East Valerieview</v>
      </c>
      <c r="H179" t="str">
        <f>VLOOKUP(C179,customer_imp!$A$2:$H$502,6,FALSE)</f>
        <v>Oregon</v>
      </c>
      <c r="I179" t="str">
        <f>VLOOKUP(C179,customer_imp!$A$2:$H$502,7,FALSE)</f>
        <v>USA</v>
      </c>
      <c r="J179" t="s">
        <v>4594</v>
      </c>
      <c r="K179" t="str">
        <f>VLOOKUP($J179,prod_imp!$A$2:$I$102,2,FALSE)</f>
        <v>Ceramic Plant Pot</v>
      </c>
      <c r="L179" t="str">
        <f>VLOOKUP(J179,prod_imp!$A$2:$I$102,3,FALSE)</f>
        <v>Home</v>
      </c>
      <c r="M179" t="str">
        <f>VLOOKUP(J179,prod_imp!$A$2:$I$102,4,FALSE)</f>
        <v>Decor</v>
      </c>
      <c r="N179" t="str">
        <f>VLOOKUP(J179,prod_imp!$A$2:$I$102,5,FALSE)</f>
        <v>Hatfield, Baird And Torres</v>
      </c>
      <c r="O179">
        <f>VLOOKUP(J179,prod_imp!$A$2:$I$102,6,FALSE)</f>
        <v>82</v>
      </c>
      <c r="P179">
        <f>VLOOKUP(J179,prod_imp!$A$2:$I$102,7,FALSE)</f>
        <v>275</v>
      </c>
      <c r="Q179" t="s">
        <v>4685</v>
      </c>
      <c r="R179" t="s">
        <v>4706</v>
      </c>
      <c r="S179" s="5">
        <v>75.84</v>
      </c>
      <c r="T179">
        <v>1</v>
      </c>
      <c r="U179">
        <v>79</v>
      </c>
      <c r="V179">
        <v>0.28000000000000003</v>
      </c>
      <c r="W179" t="str">
        <f>VLOOKUP(Q179,stores_imp!$A$2:$K$100,3,FALSE)</f>
        <v>WEST</v>
      </c>
      <c r="X179" t="str">
        <f>VLOOKUP(Q179,stores_imp!$A$2:$K$100,2,TRUE)</f>
        <v>Mann-Austin</v>
      </c>
      <c r="Y179" t="str">
        <f>VLOOKUP(Q179,stores_imp!$A$2:$E$22,4,FALSE)</f>
        <v>Thompsonborough</v>
      </c>
      <c r="Z179" t="str">
        <f>VLOOKUP(Q179,stores_imp!$A$2:$K$22,5,FALSE)</f>
        <v>Online</v>
      </c>
      <c r="AA179" t="str">
        <f>_xlfn.IFS(sale[[#All],[Age]]&lt;19,"Teens",sale[[#All],[Age]]&lt;30,"Adults",sale[[#All],[Age]]&lt;70,"Elders")</f>
        <v>Adults</v>
      </c>
      <c r="AB179" t="str">
        <f>VLOOKUP(C179,customer_imp!$A$2:$H$505,8,FALSE)</f>
        <v>Platinum</v>
      </c>
    </row>
    <row r="180" spans="1:28" x14ac:dyDescent="0.25">
      <c r="A180" t="s">
        <v>4884</v>
      </c>
      <c r="B180" s="2">
        <v>45885</v>
      </c>
      <c r="C180" t="s">
        <v>4040</v>
      </c>
      <c r="D180" t="str">
        <f>VLOOKUP(C180,customer_imp!$A$2:$H$502,2,FALSE)</f>
        <v>Cody Diaz</v>
      </c>
      <c r="E180">
        <f>VLOOKUP(C180,customer_imp!$A$2:$H$502,3,FALSE)</f>
        <v>27</v>
      </c>
      <c r="F180" t="str">
        <f>VLOOKUP(C180,customer_imp!$A$2:$H$502,4,FALSE)</f>
        <v>Female</v>
      </c>
      <c r="G180" t="str">
        <f>VLOOKUP(C180,customer_imp!$A$2:$H$502,5,FALSE)</f>
        <v>South Aaronside</v>
      </c>
      <c r="H180" t="str">
        <f>VLOOKUP(C180,customer_imp!$A$2:$H$502,6,FALSE)</f>
        <v>New Hampshire</v>
      </c>
      <c r="I180" t="str">
        <f>VLOOKUP(C180,customer_imp!$A$2:$H$502,7,FALSE)</f>
        <v>USA</v>
      </c>
      <c r="J180" t="s">
        <v>4662</v>
      </c>
      <c r="K180" t="str">
        <f>VLOOKUP($J180,prod_imp!$A$2:$I$102,2,FALSE)</f>
        <v>Vitamin E Body Lotion</v>
      </c>
      <c r="L180" t="str">
        <f>VLOOKUP(J180,prod_imp!$A$2:$I$102,3,FALSE)</f>
        <v>Beauty</v>
      </c>
      <c r="M180" t="str">
        <f>VLOOKUP(J180,prod_imp!$A$2:$I$102,4,FALSE)</f>
        <v>Skincare</v>
      </c>
      <c r="N180" t="str">
        <f>VLOOKUP(J180,prod_imp!$A$2:$I$102,5,FALSE)</f>
        <v>Hoffman-Williams</v>
      </c>
      <c r="O180">
        <f>VLOOKUP(J180,prod_imp!$A$2:$I$102,6,FALSE)</f>
        <v>358</v>
      </c>
      <c r="P180">
        <f>VLOOKUP(J180,prod_imp!$A$2:$I$102,7,FALSE)</f>
        <v>213</v>
      </c>
      <c r="Q180" t="s">
        <v>4682</v>
      </c>
      <c r="R180" t="s">
        <v>4709</v>
      </c>
      <c r="S180" s="5">
        <v>2555.64</v>
      </c>
      <c r="T180">
        <v>4</v>
      </c>
      <c r="U180">
        <v>639</v>
      </c>
      <c r="V180">
        <v>0.04</v>
      </c>
      <c r="W180" t="str">
        <f>VLOOKUP(Q180,stores_imp!$A$2:$K$100,3,FALSE)</f>
        <v>NORTH</v>
      </c>
      <c r="X180" t="str">
        <f>VLOOKUP(Q180,stores_imp!$A$2:$K$100,2,TRUE)</f>
        <v>Mann-Austin</v>
      </c>
      <c r="Y180" t="str">
        <f>VLOOKUP(Q180,stores_imp!$A$2:$E$22,4,FALSE)</f>
        <v>New Michaelchester</v>
      </c>
      <c r="Z180" t="str">
        <f>VLOOKUP(Q180,stores_imp!$A$2:$K$22,5,FALSE)</f>
        <v>Outlet</v>
      </c>
      <c r="AA180" t="str">
        <f>_xlfn.IFS(sale[[#All],[Age]]&lt;19,"Teens",sale[[#All],[Age]]&lt;30,"Adults",sale[[#All],[Age]]&lt;70,"Elders")</f>
        <v>Adults</v>
      </c>
      <c r="AB180" t="str">
        <f>VLOOKUP(C180,customer_imp!$A$2:$H$505,8,FALSE)</f>
        <v>Silver</v>
      </c>
    </row>
    <row r="181" spans="1:28" x14ac:dyDescent="0.25">
      <c r="A181" t="s">
        <v>4885</v>
      </c>
      <c r="B181" s="2">
        <v>45812</v>
      </c>
      <c r="C181" t="s">
        <v>4055</v>
      </c>
      <c r="D181" t="str">
        <f>VLOOKUP(C181,customer_imp!$A$2:$H$502,2,FALSE)</f>
        <v>Krystal Ford</v>
      </c>
      <c r="E181">
        <f>VLOOKUP(C181,customer_imp!$A$2:$H$502,3,FALSE)</f>
        <v>34</v>
      </c>
      <c r="F181" t="str">
        <f>VLOOKUP(C181,customer_imp!$A$2:$H$502,4,FALSE)</f>
        <v>Female</v>
      </c>
      <c r="G181" t="str">
        <f>VLOOKUP(C181,customer_imp!$A$2:$H$502,5,FALSE)</f>
        <v>South David</v>
      </c>
      <c r="H181" t="str">
        <f>VLOOKUP(C181,customer_imp!$A$2:$H$502,6,FALSE)</f>
        <v>Arizona</v>
      </c>
      <c r="I181" t="str">
        <f>VLOOKUP(C181,customer_imp!$A$2:$H$502,7,FALSE)</f>
        <v>USA</v>
      </c>
      <c r="J181" t="s">
        <v>4574</v>
      </c>
      <c r="K181" t="str">
        <f>VLOOKUP($J181,prod_imp!$A$2:$I$102,2,FALSE)</f>
        <v>High-Grip Football</v>
      </c>
      <c r="L181" t="str">
        <f>VLOOKUP(J181,prod_imp!$A$2:$I$102,3,FALSE)</f>
        <v>Sports</v>
      </c>
      <c r="M181" t="str">
        <f>VLOOKUP(J181,prod_imp!$A$2:$I$102,4,FALSE)</f>
        <v>Team Sports</v>
      </c>
      <c r="N181" t="str">
        <f>VLOOKUP(J181,prod_imp!$A$2:$I$102,5,FALSE)</f>
        <v>Bridges, Banks And Cummings</v>
      </c>
      <c r="O181">
        <f>VLOOKUP(J181,prod_imp!$A$2:$I$102,6,FALSE)</f>
        <v>319</v>
      </c>
      <c r="P181">
        <f>VLOOKUP(J181,prod_imp!$A$2:$I$102,7,FALSE)</f>
        <v>114</v>
      </c>
      <c r="Q181" t="s">
        <v>4673</v>
      </c>
      <c r="R181" t="s">
        <v>1959</v>
      </c>
      <c r="S181" s="5">
        <v>762.3682</v>
      </c>
      <c r="T181">
        <v>2</v>
      </c>
      <c r="U181">
        <v>522</v>
      </c>
      <c r="V181">
        <v>0</v>
      </c>
      <c r="W181" t="str">
        <f>VLOOKUP(Q181,stores_imp!$A$2:$K$100,3,FALSE)</f>
        <v>EAST</v>
      </c>
      <c r="X181" t="str">
        <f>VLOOKUP(Q181,stores_imp!$A$2:$K$100,2,TRUE)</f>
        <v>Rivera-Warner</v>
      </c>
      <c r="Y181" t="str">
        <f>VLOOKUP(Q181,stores_imp!$A$2:$E$22,4,FALSE)</f>
        <v>Washingtonfurt</v>
      </c>
      <c r="Z181" t="str">
        <f>VLOOKUP(Q181,stores_imp!$A$2:$K$22,5,FALSE)</f>
        <v>Flagship</v>
      </c>
      <c r="AA181" t="str">
        <f>_xlfn.IFS(sale[[#All],[Age]]&lt;19,"Teens",sale[[#All],[Age]]&lt;30,"Adults",sale[[#All],[Age]]&lt;70,"Elders")</f>
        <v>Elders</v>
      </c>
      <c r="AB181" t="str">
        <f>VLOOKUP(C181,customer_imp!$A$2:$H$505,8,FALSE)</f>
        <v>Platinum</v>
      </c>
    </row>
    <row r="182" spans="1:28" x14ac:dyDescent="0.25">
      <c r="A182" t="s">
        <v>4886</v>
      </c>
      <c r="B182" s="2">
        <v>45235</v>
      </c>
      <c r="C182" t="s">
        <v>4470</v>
      </c>
      <c r="D182" t="str">
        <f>VLOOKUP(C182,customer_imp!$A$2:$H$502,2,FALSE)</f>
        <v>Earl Smith Dds</v>
      </c>
      <c r="E182">
        <f>VLOOKUP(C182,customer_imp!$A$2:$H$502,3,FALSE)</f>
        <v>59</v>
      </c>
      <c r="F182" t="str">
        <f>VLOOKUP(C182,customer_imp!$A$2:$H$502,4,FALSE)</f>
        <v>Male</v>
      </c>
      <c r="G182" t="str">
        <f>VLOOKUP(C182,customer_imp!$A$2:$H$502,5,FALSE)</f>
        <v>West Sarah</v>
      </c>
      <c r="H182" t="str">
        <f>VLOOKUP(C182,customer_imp!$A$2:$H$502,6,FALSE)</f>
        <v>South Dakota</v>
      </c>
      <c r="I182" t="str">
        <f>VLOOKUP(C182,customer_imp!$A$2:$H$502,7,FALSE)</f>
        <v>USA</v>
      </c>
      <c r="J182" t="s">
        <v>4563</v>
      </c>
      <c r="K182" t="str">
        <f>VLOOKUP($J182,prod_imp!$A$2:$I$102,2,FALSE)</f>
        <v>Portable Power Bank</v>
      </c>
      <c r="L182" t="str">
        <f>VLOOKUP(J182,prod_imp!$A$2:$I$102,3,FALSE)</f>
        <v>Electronics</v>
      </c>
      <c r="M182" t="str">
        <f>VLOOKUP(J182,prod_imp!$A$2:$I$102,4,FALSE)</f>
        <v>Mobile</v>
      </c>
      <c r="N182" t="str">
        <f>VLOOKUP(J182,prod_imp!$A$2:$I$102,5,FALSE)</f>
        <v>Cummings And Sons</v>
      </c>
      <c r="O182">
        <f>VLOOKUP(J182,prod_imp!$A$2:$I$102,6,FALSE)</f>
        <v>326</v>
      </c>
      <c r="P182">
        <f>VLOOKUP(J182,prod_imp!$A$2:$I$102,7,FALSE)</f>
        <v>301</v>
      </c>
      <c r="Q182" t="s">
        <v>4693</v>
      </c>
      <c r="R182" t="s">
        <v>1959</v>
      </c>
      <c r="S182" s="5">
        <v>2089.8951000000002</v>
      </c>
      <c r="T182">
        <v>3</v>
      </c>
      <c r="U182">
        <v>954</v>
      </c>
      <c r="V182">
        <v>0.27</v>
      </c>
      <c r="W182" t="str">
        <f>VLOOKUP(Q182,stores_imp!$A$2:$K$100,3,FALSE)</f>
        <v>NORTH</v>
      </c>
      <c r="X182" t="str">
        <f>VLOOKUP(Q182,stores_imp!$A$2:$K$100,2,TRUE)</f>
        <v>Thomas, Bridges And Harris</v>
      </c>
      <c r="Y182" t="str">
        <f>VLOOKUP(Q182,stores_imp!$A$2:$E$22,4,FALSE)</f>
        <v>Sabrinatown</v>
      </c>
      <c r="Z182" t="str">
        <f>VLOOKUP(Q182,stores_imp!$A$2:$K$22,5,FALSE)</f>
        <v>Online</v>
      </c>
      <c r="AA182" t="str">
        <f>_xlfn.IFS(sale[[#All],[Age]]&lt;19,"Teens",sale[[#All],[Age]]&lt;30,"Adults",sale[[#All],[Age]]&lt;70,"Elders")</f>
        <v>Elders</v>
      </c>
      <c r="AB182" t="str">
        <f>VLOOKUP(C182,customer_imp!$A$2:$H$505,8,FALSE)</f>
        <v>Gold</v>
      </c>
    </row>
    <row r="183" spans="1:28" x14ac:dyDescent="0.25">
      <c r="A183" t="s">
        <v>4887</v>
      </c>
      <c r="B183" s="2">
        <v>45710</v>
      </c>
      <c r="C183" t="s">
        <v>4454</v>
      </c>
      <c r="D183" t="str">
        <f>VLOOKUP(C183,customer_imp!$A$2:$H$502,2,FALSE)</f>
        <v>Beth Martin</v>
      </c>
      <c r="E183">
        <f>VLOOKUP(C183,customer_imp!$A$2:$H$502,3,FALSE)</f>
        <v>34</v>
      </c>
      <c r="F183" t="str">
        <f>VLOOKUP(C183,customer_imp!$A$2:$H$502,4,FALSE)</f>
        <v>Female</v>
      </c>
      <c r="G183" t="str">
        <f>VLOOKUP(C183,customer_imp!$A$2:$H$502,5,FALSE)</f>
        <v>Burkefurt</v>
      </c>
      <c r="H183" t="str">
        <f>VLOOKUP(C183,customer_imp!$A$2:$H$502,6,FALSE)</f>
        <v>West Virginia</v>
      </c>
      <c r="I183" t="str">
        <f>VLOOKUP(C183,customer_imp!$A$2:$H$502,7,FALSE)</f>
        <v>USA</v>
      </c>
      <c r="J183" t="s">
        <v>4553</v>
      </c>
      <c r="K183" t="str">
        <f>VLOOKUP($J183,prod_imp!$A$2:$I$102,2,FALSE)</f>
        <v>Modern Wall Clock</v>
      </c>
      <c r="L183" t="str">
        <f>VLOOKUP(J183,prod_imp!$A$2:$I$102,3,FALSE)</f>
        <v>Home</v>
      </c>
      <c r="M183" t="str">
        <f>VLOOKUP(J183,prod_imp!$A$2:$I$102,4,FALSE)</f>
        <v>Decor</v>
      </c>
      <c r="N183" t="str">
        <f>VLOOKUP(J183,prod_imp!$A$2:$I$102,5,FALSE)</f>
        <v>Weiss-Watson</v>
      </c>
      <c r="O183">
        <f>VLOOKUP(J183,prod_imp!$A$2:$I$102,6,FALSE)</f>
        <v>180</v>
      </c>
      <c r="P183">
        <f>VLOOKUP(J183,prod_imp!$A$2:$I$102,7,FALSE)</f>
        <v>305</v>
      </c>
      <c r="Q183" t="s">
        <v>4695</v>
      </c>
      <c r="R183" t="s">
        <v>4706</v>
      </c>
      <c r="S183" s="5">
        <v>137.49600000000001</v>
      </c>
      <c r="T183">
        <v>3</v>
      </c>
      <c r="U183">
        <v>54</v>
      </c>
      <c r="V183">
        <v>0.27</v>
      </c>
      <c r="W183" t="str">
        <f>VLOOKUP(Q183,stores_imp!$A$2:$K$100,3,FALSE)</f>
        <v>EAST</v>
      </c>
      <c r="X183" t="str">
        <f>VLOOKUP(Q183,stores_imp!$A$2:$K$100,2,TRUE)</f>
        <v>Gardner, Humphrey And Contreras</v>
      </c>
      <c r="Y183" t="str">
        <f>VLOOKUP(Q183,stores_imp!$A$2:$E$22,4,FALSE)</f>
        <v>Johnsonville</v>
      </c>
      <c r="Z183" t="str">
        <f>VLOOKUP(Q183,stores_imp!$A$2:$K$22,5,FALSE)</f>
        <v>Flagship</v>
      </c>
      <c r="AA183" t="str">
        <f>_xlfn.IFS(sale[[#All],[Age]]&lt;19,"Teens",sale[[#All],[Age]]&lt;30,"Adults",sale[[#All],[Age]]&lt;70,"Elders")</f>
        <v>Elders</v>
      </c>
      <c r="AB183" t="str">
        <f>VLOOKUP(C183,customer_imp!$A$2:$H$505,8,FALSE)</f>
        <v>Silver</v>
      </c>
    </row>
    <row r="184" spans="1:28" x14ac:dyDescent="0.25">
      <c r="A184" t="s">
        <v>4888</v>
      </c>
      <c r="B184" s="2">
        <v>45753</v>
      </c>
      <c r="C184" t="s">
        <v>4385</v>
      </c>
      <c r="D184" t="str">
        <f>VLOOKUP(C184,customer_imp!$A$2:$H$502,2,FALSE)</f>
        <v>Alexander Byrd</v>
      </c>
      <c r="E184">
        <f>VLOOKUP(C184,customer_imp!$A$2:$H$502,3,FALSE)</f>
        <v>25</v>
      </c>
      <c r="F184" t="str">
        <f>VLOOKUP(C184,customer_imp!$A$2:$H$502,4,FALSE)</f>
        <v>Female</v>
      </c>
      <c r="G184" t="str">
        <f>VLOOKUP(C184,customer_imp!$A$2:$H$502,5,FALSE)</f>
        <v>Parkerview</v>
      </c>
      <c r="H184" t="str">
        <f>VLOOKUP(C184,customer_imp!$A$2:$H$502,6,FALSE)</f>
        <v>New York</v>
      </c>
      <c r="I184" t="str">
        <f>VLOOKUP(C184,customer_imp!$A$2:$H$502,7,FALSE)</f>
        <v>USA</v>
      </c>
      <c r="J184" t="s">
        <v>4554</v>
      </c>
      <c r="K184" t="str">
        <f>VLOOKUP($J184,prod_imp!$A$2:$I$102,2,FALSE)</f>
        <v>Gaming Mechanical Keyboard</v>
      </c>
      <c r="L184" t="str">
        <f>VLOOKUP(J184,prod_imp!$A$2:$I$102,3,FALSE)</f>
        <v>Electronics</v>
      </c>
      <c r="M184" t="str">
        <f>VLOOKUP(J184,prod_imp!$A$2:$I$102,4,FALSE)</f>
        <v>Computer</v>
      </c>
      <c r="N184" t="str">
        <f>VLOOKUP(J184,prod_imp!$A$2:$I$102,5,FALSE)</f>
        <v>Lucero Llc</v>
      </c>
      <c r="O184">
        <f>VLOOKUP(J184,prod_imp!$A$2:$I$102,6,FALSE)</f>
        <v>419</v>
      </c>
      <c r="P184">
        <f>VLOOKUP(J184,prod_imp!$A$2:$I$102,7,FALSE)</f>
        <v>86</v>
      </c>
      <c r="Q184" t="s">
        <v>4673</v>
      </c>
      <c r="R184" t="s">
        <v>4709</v>
      </c>
      <c r="S184" s="5">
        <v>2908.1696000000002</v>
      </c>
      <c r="T184">
        <v>4</v>
      </c>
      <c r="U184">
        <v>742</v>
      </c>
      <c r="V184">
        <v>0.15</v>
      </c>
      <c r="W184" t="str">
        <f>VLOOKUP(Q184,stores_imp!$A$2:$K$100,3,FALSE)</f>
        <v>EAST</v>
      </c>
      <c r="X184" t="str">
        <f>VLOOKUP(Q184,stores_imp!$A$2:$K$100,2,TRUE)</f>
        <v>Rivera-Warner</v>
      </c>
      <c r="Y184" t="str">
        <f>VLOOKUP(Q184,stores_imp!$A$2:$E$22,4,FALSE)</f>
        <v>Washingtonfurt</v>
      </c>
      <c r="Z184" t="str">
        <f>VLOOKUP(Q184,stores_imp!$A$2:$K$22,5,FALSE)</f>
        <v>Flagship</v>
      </c>
      <c r="AA184" t="str">
        <f>_xlfn.IFS(sale[[#All],[Age]]&lt;19,"Teens",sale[[#All],[Age]]&lt;30,"Adults",sale[[#All],[Age]]&lt;70,"Elders")</f>
        <v>Adults</v>
      </c>
      <c r="AB184" t="str">
        <f>VLOOKUP(C184,customer_imp!$A$2:$H$505,8,FALSE)</f>
        <v>Silver</v>
      </c>
    </row>
    <row r="185" spans="1:28" x14ac:dyDescent="0.25">
      <c r="A185" t="s">
        <v>4889</v>
      </c>
      <c r="B185" s="2">
        <v>45594</v>
      </c>
      <c r="C185" t="s">
        <v>4004</v>
      </c>
      <c r="D185" t="str">
        <f>VLOOKUP(C185,customer_imp!$A$2:$H$502,2,FALSE)</f>
        <v>Robert Jones Dds</v>
      </c>
      <c r="E185">
        <f>VLOOKUP(C185,customer_imp!$A$2:$H$502,3,FALSE)</f>
        <v>25</v>
      </c>
      <c r="F185" t="str">
        <f>VLOOKUP(C185,customer_imp!$A$2:$H$502,4,FALSE)</f>
        <v>Male</v>
      </c>
      <c r="G185" t="str">
        <f>VLOOKUP(C185,customer_imp!$A$2:$H$502,5,FALSE)</f>
        <v>Tristanton</v>
      </c>
      <c r="H185" t="str">
        <f>VLOOKUP(C185,customer_imp!$A$2:$H$502,6,FALSE)</f>
        <v>Oklahoma</v>
      </c>
      <c r="I185" t="str">
        <f>VLOOKUP(C185,customer_imp!$A$2:$H$502,7,FALSE)</f>
        <v>USA</v>
      </c>
      <c r="J185" t="s">
        <v>4576</v>
      </c>
      <c r="K185" t="str">
        <f>VLOOKUP($J185,prod_imp!$A$2:$I$102,2,FALSE)</f>
        <v>Men'S Winter Jacket</v>
      </c>
      <c r="L185" t="str">
        <f>VLOOKUP(J185,prod_imp!$A$2:$I$102,3,FALSE)</f>
        <v>Clothing</v>
      </c>
      <c r="M185" t="str">
        <f>VLOOKUP(J185,prod_imp!$A$2:$I$102,4,FALSE)</f>
        <v>Outerwear</v>
      </c>
      <c r="N185" t="str">
        <f>VLOOKUP(J185,prod_imp!$A$2:$I$102,5,FALSE)</f>
        <v>Kelly, Smith And Perez</v>
      </c>
      <c r="O185">
        <f>VLOOKUP(J185,prod_imp!$A$2:$I$102,6,FALSE)</f>
        <v>167</v>
      </c>
      <c r="P185">
        <f>VLOOKUP(J185,prod_imp!$A$2:$I$102,7,FALSE)</f>
        <v>296</v>
      </c>
      <c r="Q185" t="s">
        <v>4680</v>
      </c>
      <c r="R185" t="s">
        <v>4706</v>
      </c>
      <c r="S185" s="5">
        <v>541.6191</v>
      </c>
      <c r="T185">
        <v>1</v>
      </c>
      <c r="U185">
        <v>547</v>
      </c>
      <c r="V185">
        <v>0.02</v>
      </c>
      <c r="W185" t="str">
        <f>VLOOKUP(Q185,stores_imp!$A$2:$K$100,3,FALSE)</f>
        <v>NORTH</v>
      </c>
      <c r="X185" t="str">
        <f>VLOOKUP(Q185,stores_imp!$A$2:$K$100,2,TRUE)</f>
        <v>Mann-Austin</v>
      </c>
      <c r="Y185" t="str">
        <f>VLOOKUP(Q185,stores_imp!$A$2:$E$22,4,FALSE)</f>
        <v>Hoodberg</v>
      </c>
      <c r="Z185" t="str">
        <f>VLOOKUP(Q185,stores_imp!$A$2:$K$22,5,FALSE)</f>
        <v>Outlet</v>
      </c>
      <c r="AA185" t="str">
        <f>_xlfn.IFS(sale[[#All],[Age]]&lt;19,"Teens",sale[[#All],[Age]]&lt;30,"Adults",sale[[#All],[Age]]&lt;70,"Elders")</f>
        <v>Adults</v>
      </c>
      <c r="AB185" t="str">
        <f>VLOOKUP(C185,customer_imp!$A$2:$H$505,8,FALSE)</f>
        <v>Platinum</v>
      </c>
    </row>
    <row r="186" spans="1:28" x14ac:dyDescent="0.25">
      <c r="A186" t="s">
        <v>4890</v>
      </c>
      <c r="B186" s="2">
        <v>45686</v>
      </c>
      <c r="C186" t="s">
        <v>4482</v>
      </c>
      <c r="D186" t="str">
        <f>VLOOKUP(C186,customer_imp!$A$2:$H$502,2,FALSE)</f>
        <v>Melinda Thomas</v>
      </c>
      <c r="E186">
        <f>VLOOKUP(C186,customer_imp!$A$2:$H$502,3,FALSE)</f>
        <v>42</v>
      </c>
      <c r="F186" t="str">
        <f>VLOOKUP(C186,customer_imp!$A$2:$H$502,4,FALSE)</f>
        <v>Female</v>
      </c>
      <c r="G186" t="str">
        <f>VLOOKUP(C186,customer_imp!$A$2:$H$502,5,FALSE)</f>
        <v>Lake Elizabethside</v>
      </c>
      <c r="H186" t="str">
        <f>VLOOKUP(C186,customer_imp!$A$2:$H$502,6,FALSE)</f>
        <v>Indiana</v>
      </c>
      <c r="I186" t="str">
        <f>VLOOKUP(C186,customer_imp!$A$2:$H$502,7,FALSE)</f>
        <v>USA</v>
      </c>
      <c r="J186" t="s">
        <v>4651</v>
      </c>
      <c r="K186" t="str">
        <f>VLOOKUP($J186,prod_imp!$A$2:$I$102,2,FALSE)</f>
        <v>Face Foundation Kit</v>
      </c>
      <c r="L186" t="str">
        <f>VLOOKUP(J186,prod_imp!$A$2:$I$102,3,FALSE)</f>
        <v>Beauty</v>
      </c>
      <c r="M186" t="str">
        <f>VLOOKUP(J186,prod_imp!$A$2:$I$102,4,FALSE)</f>
        <v>Makeup</v>
      </c>
      <c r="N186" t="str">
        <f>VLOOKUP(J186,prod_imp!$A$2:$I$102,5,FALSE)</f>
        <v>Taylor-Elliott</v>
      </c>
      <c r="O186">
        <f>VLOOKUP(J186,prod_imp!$A$2:$I$102,6,FALSE)</f>
        <v>183</v>
      </c>
      <c r="P186">
        <f>VLOOKUP(J186,prod_imp!$A$2:$I$102,7,FALSE)</f>
        <v>457</v>
      </c>
      <c r="Q186" t="s">
        <v>4680</v>
      </c>
      <c r="R186" t="s">
        <v>4706</v>
      </c>
      <c r="S186" s="5">
        <v>678.84100000000001</v>
      </c>
      <c r="T186">
        <v>1</v>
      </c>
      <c r="U186">
        <v>789</v>
      </c>
      <c r="V186">
        <v>0.01</v>
      </c>
      <c r="W186" t="str">
        <f>VLOOKUP(Q186,stores_imp!$A$2:$K$100,3,FALSE)</f>
        <v>NORTH</v>
      </c>
      <c r="X186" t="str">
        <f>VLOOKUP(Q186,stores_imp!$A$2:$K$100,2,TRUE)</f>
        <v>Mann-Austin</v>
      </c>
      <c r="Y186" t="str">
        <f>VLOOKUP(Q186,stores_imp!$A$2:$E$22,4,FALSE)</f>
        <v>Hoodberg</v>
      </c>
      <c r="Z186" t="str">
        <f>VLOOKUP(Q186,stores_imp!$A$2:$K$22,5,FALSE)</f>
        <v>Outlet</v>
      </c>
      <c r="AA186" t="str">
        <f>_xlfn.IFS(sale[[#All],[Age]]&lt;19,"Teens",sale[[#All],[Age]]&lt;30,"Adults",sale[[#All],[Age]]&lt;70,"Elders")</f>
        <v>Elders</v>
      </c>
      <c r="AB186" t="str">
        <f>VLOOKUP(C186,customer_imp!$A$2:$H$505,8,FALSE)</f>
        <v>Silver</v>
      </c>
    </row>
    <row r="187" spans="1:28" x14ac:dyDescent="0.25">
      <c r="A187" t="s">
        <v>4891</v>
      </c>
      <c r="B187" s="2">
        <v>45354</v>
      </c>
      <c r="C187" t="s">
        <v>4420</v>
      </c>
      <c r="D187" t="str">
        <f>VLOOKUP(C187,customer_imp!$A$2:$H$502,2,FALSE)</f>
        <v>Samuel Mullins</v>
      </c>
      <c r="E187">
        <f>VLOOKUP(C187,customer_imp!$A$2:$H$502,3,FALSE)</f>
        <v>27</v>
      </c>
      <c r="F187" t="str">
        <f>VLOOKUP(C187,customer_imp!$A$2:$H$502,4,FALSE)</f>
        <v>Female</v>
      </c>
      <c r="G187" t="str">
        <f>VLOOKUP(C187,customer_imp!$A$2:$H$502,5,FALSE)</f>
        <v>Hartmouth</v>
      </c>
      <c r="H187" t="str">
        <f>VLOOKUP(C187,customer_imp!$A$2:$H$502,6,FALSE)</f>
        <v>Louisiana</v>
      </c>
      <c r="I187" t="str">
        <f>VLOOKUP(C187,customer_imp!$A$2:$H$502,7,FALSE)</f>
        <v>USA</v>
      </c>
      <c r="J187" t="s">
        <v>4609</v>
      </c>
      <c r="K187" t="str">
        <f>VLOOKUP($J187,prod_imp!$A$2:$I$102,2,FALSE)</f>
        <v>Organic Sunscreen Lotion</v>
      </c>
      <c r="L187" t="str">
        <f>VLOOKUP(J187,prod_imp!$A$2:$I$102,3,FALSE)</f>
        <v>Beauty</v>
      </c>
      <c r="M187" t="str">
        <f>VLOOKUP(J187,prod_imp!$A$2:$I$102,4,FALSE)</f>
        <v>Skincare</v>
      </c>
      <c r="N187" t="str">
        <f>VLOOKUP(J187,prod_imp!$A$2:$I$102,5,FALSE)</f>
        <v>Anderson-Riley</v>
      </c>
      <c r="O187">
        <f>VLOOKUP(J187,prod_imp!$A$2:$I$102,6,FALSE)</f>
        <v>267</v>
      </c>
      <c r="P187">
        <f>VLOOKUP(J187,prod_imp!$A$2:$I$102,7,FALSE)</f>
        <v>458</v>
      </c>
      <c r="Q187" t="s">
        <v>4680</v>
      </c>
      <c r="R187" t="s">
        <v>4709</v>
      </c>
      <c r="S187" s="5">
        <v>1301.6094000000001</v>
      </c>
      <c r="T187">
        <v>3</v>
      </c>
      <c r="U187">
        <v>477</v>
      </c>
      <c r="V187">
        <v>0.14000000000000001</v>
      </c>
      <c r="W187" t="str">
        <f>VLOOKUP(Q187,stores_imp!$A$2:$K$100,3,FALSE)</f>
        <v>NORTH</v>
      </c>
      <c r="X187" t="str">
        <f>VLOOKUP(Q187,stores_imp!$A$2:$K$100,2,TRUE)</f>
        <v>Mann-Austin</v>
      </c>
      <c r="Y187" t="str">
        <f>VLOOKUP(Q187,stores_imp!$A$2:$E$22,4,FALSE)</f>
        <v>Hoodberg</v>
      </c>
      <c r="Z187" t="str">
        <f>VLOOKUP(Q187,stores_imp!$A$2:$K$22,5,FALSE)</f>
        <v>Outlet</v>
      </c>
      <c r="AA187" t="str">
        <f>_xlfn.IFS(sale[[#All],[Age]]&lt;19,"Teens",sale[[#All],[Age]]&lt;30,"Adults",sale[[#All],[Age]]&lt;70,"Elders")</f>
        <v>Adults</v>
      </c>
      <c r="AB187" t="str">
        <f>VLOOKUP(C187,customer_imp!$A$2:$H$505,8,FALSE)</f>
        <v>Bronze</v>
      </c>
    </row>
    <row r="188" spans="1:28" x14ac:dyDescent="0.25">
      <c r="A188" t="s">
        <v>4892</v>
      </c>
      <c r="B188" s="2">
        <v>45600</v>
      </c>
      <c r="C188" t="s">
        <v>4445</v>
      </c>
      <c r="D188" t="str">
        <f>VLOOKUP(C188,customer_imp!$A$2:$H$502,2,FALSE)</f>
        <v>April Phillips</v>
      </c>
      <c r="E188">
        <f>VLOOKUP(C188,customer_imp!$A$2:$H$502,3,FALSE)</f>
        <v>62</v>
      </c>
      <c r="F188" t="str">
        <f>VLOOKUP(C188,customer_imp!$A$2:$H$502,4,FALSE)</f>
        <v>Female</v>
      </c>
      <c r="G188" t="str">
        <f>VLOOKUP(C188,customer_imp!$A$2:$H$502,5,FALSE)</f>
        <v>Lake Carolyn</v>
      </c>
      <c r="H188" t="str">
        <f>VLOOKUP(C188,customer_imp!$A$2:$H$502,6,FALSE)</f>
        <v>Hawaii</v>
      </c>
      <c r="I188" t="str">
        <f>VLOOKUP(C188,customer_imp!$A$2:$H$502,7,FALSE)</f>
        <v>USA</v>
      </c>
      <c r="J188" t="s">
        <v>4637</v>
      </c>
      <c r="K188" t="str">
        <f>VLOOKUP($J188,prod_imp!$A$2:$I$102,2,FALSE)</f>
        <v>Decorative Lamp Shade</v>
      </c>
      <c r="L188" t="str">
        <f>VLOOKUP(J188,prod_imp!$A$2:$I$102,3,FALSE)</f>
        <v>Home</v>
      </c>
      <c r="M188" t="str">
        <f>VLOOKUP(J188,prod_imp!$A$2:$I$102,4,FALSE)</f>
        <v>Lighting</v>
      </c>
      <c r="N188" t="str">
        <f>VLOOKUP(J188,prod_imp!$A$2:$I$102,5,FALSE)</f>
        <v>Ramirez-Hanson</v>
      </c>
      <c r="O188">
        <f>VLOOKUP(J188,prod_imp!$A$2:$I$102,6,FALSE)</f>
        <v>229</v>
      </c>
      <c r="P188">
        <f>VLOOKUP(J188,prod_imp!$A$2:$I$102,7,FALSE)</f>
        <v>469</v>
      </c>
      <c r="Q188" t="s">
        <v>4702</v>
      </c>
      <c r="R188" t="s">
        <v>4706</v>
      </c>
      <c r="S188" s="5">
        <v>968.17920000000004</v>
      </c>
      <c r="T188">
        <v>2</v>
      </c>
      <c r="U188">
        <v>504</v>
      </c>
      <c r="V188">
        <v>0.09</v>
      </c>
      <c r="W188" t="str">
        <f>VLOOKUP(Q188,stores_imp!$A$2:$K$100,3,FALSE)</f>
        <v>EAST</v>
      </c>
      <c r="X188" t="str">
        <f>VLOOKUP(Q188,stores_imp!$A$2:$K$100,2,TRUE)</f>
        <v>Guerrero-Schmitt</v>
      </c>
      <c r="Y188" t="str">
        <f>VLOOKUP(Q188,stores_imp!$A$2:$E$22,4,FALSE)</f>
        <v>East Stevechester</v>
      </c>
      <c r="Z188" t="str">
        <f>VLOOKUP(Q188,stores_imp!$A$2:$K$22,5,FALSE)</f>
        <v>Flagship</v>
      </c>
      <c r="AA188" t="str">
        <f>_xlfn.IFS(sale[[#All],[Age]]&lt;19,"Teens",sale[[#All],[Age]]&lt;30,"Adults",sale[[#All],[Age]]&lt;70,"Elders")</f>
        <v>Elders</v>
      </c>
      <c r="AB188" t="str">
        <f>VLOOKUP(C188,customer_imp!$A$2:$H$505,8,FALSE)</f>
        <v>Platinum</v>
      </c>
    </row>
    <row r="189" spans="1:28" x14ac:dyDescent="0.25">
      <c r="A189" t="s">
        <v>4893</v>
      </c>
      <c r="B189" s="2">
        <v>45538</v>
      </c>
      <c r="C189" t="s">
        <v>4255</v>
      </c>
      <c r="D189" t="str">
        <f>VLOOKUP(C189,customer_imp!$A$2:$H$502,2,FALSE)</f>
        <v>Adam Rowland</v>
      </c>
      <c r="E189">
        <f>VLOOKUP(C189,customer_imp!$A$2:$H$502,3,FALSE)</f>
        <v>48</v>
      </c>
      <c r="F189" t="str">
        <f>VLOOKUP(C189,customer_imp!$A$2:$H$502,4,FALSE)</f>
        <v>Female</v>
      </c>
      <c r="G189" t="str">
        <f>VLOOKUP(C189,customer_imp!$A$2:$H$502,5,FALSE)</f>
        <v>Welchview</v>
      </c>
      <c r="H189" t="str">
        <f>VLOOKUP(C189,customer_imp!$A$2:$H$502,6,FALSE)</f>
        <v>California</v>
      </c>
      <c r="I189" t="str">
        <f>VLOOKUP(C189,customer_imp!$A$2:$H$502,7,FALSE)</f>
        <v>USA</v>
      </c>
      <c r="J189" t="s">
        <v>4639</v>
      </c>
      <c r="K189" t="str">
        <f>VLOOKUP($J189,prod_imp!$A$2:$I$102,2,FALSE)</f>
        <v>Badminton Racket Set</v>
      </c>
      <c r="L189" t="str">
        <f>VLOOKUP(J189,prod_imp!$A$2:$I$102,3,FALSE)</f>
        <v>Sports</v>
      </c>
      <c r="M189" t="str">
        <f>VLOOKUP(J189,prod_imp!$A$2:$I$102,4,FALSE)</f>
        <v>Equipment</v>
      </c>
      <c r="N189" t="str">
        <f>VLOOKUP(J189,prod_imp!$A$2:$I$102,5,FALSE)</f>
        <v>Robinson-Brown</v>
      </c>
      <c r="O189">
        <f>VLOOKUP(J189,prod_imp!$A$2:$I$102,6,FALSE)</f>
        <v>286</v>
      </c>
      <c r="P189">
        <f>VLOOKUP(J189,prod_imp!$A$2:$I$102,7,FALSE)</f>
        <v>358</v>
      </c>
      <c r="Q189" t="s">
        <v>4683</v>
      </c>
      <c r="R189" t="s">
        <v>4709</v>
      </c>
      <c r="S189" s="5">
        <v>1087.6733999999999</v>
      </c>
      <c r="T189">
        <v>2</v>
      </c>
      <c r="U189">
        <v>549</v>
      </c>
      <c r="V189">
        <v>0.04</v>
      </c>
      <c r="W189" t="str">
        <f>VLOOKUP(Q189,stores_imp!$A$2:$K$100,3,FALSE)</f>
        <v>EAST</v>
      </c>
      <c r="X189" t="str">
        <f>VLOOKUP(Q189,stores_imp!$A$2:$K$100,2,TRUE)</f>
        <v>Mann-Austin</v>
      </c>
      <c r="Y189" t="str">
        <f>VLOOKUP(Q189,stores_imp!$A$2:$E$22,4,FALSE)</f>
        <v>Port Josephberg</v>
      </c>
      <c r="Z189" t="str">
        <f>VLOOKUP(Q189,stores_imp!$A$2:$K$22,5,FALSE)</f>
        <v>Online</v>
      </c>
      <c r="AA189" t="str">
        <f>_xlfn.IFS(sale[[#All],[Age]]&lt;19,"Teens",sale[[#All],[Age]]&lt;30,"Adults",sale[[#All],[Age]]&lt;70,"Elders")</f>
        <v>Elders</v>
      </c>
      <c r="AB189" t="str">
        <f>VLOOKUP(C189,customer_imp!$A$2:$H$505,8,FALSE)</f>
        <v>Gold</v>
      </c>
    </row>
    <row r="190" spans="1:28" x14ac:dyDescent="0.25">
      <c r="A190" t="s">
        <v>4894</v>
      </c>
      <c r="B190" s="2">
        <v>45411</v>
      </c>
      <c r="C190" t="s">
        <v>4371</v>
      </c>
      <c r="D190" t="str">
        <f>VLOOKUP(C190,customer_imp!$A$2:$H$502,2,FALSE)</f>
        <v>Martha Brown</v>
      </c>
      <c r="E190">
        <f>VLOOKUP(C190,customer_imp!$A$2:$H$502,3,FALSE)</f>
        <v>20</v>
      </c>
      <c r="F190" t="str">
        <f>VLOOKUP(C190,customer_imp!$A$2:$H$502,4,FALSE)</f>
        <v>Female</v>
      </c>
      <c r="G190" t="str">
        <f>VLOOKUP(C190,customer_imp!$A$2:$H$502,5,FALSE)</f>
        <v>Novakstad</v>
      </c>
      <c r="H190" t="str">
        <f>VLOOKUP(C190,customer_imp!$A$2:$H$502,6,FALSE)</f>
        <v>California</v>
      </c>
      <c r="I190" t="str">
        <f>VLOOKUP(C190,customer_imp!$A$2:$H$502,7,FALSE)</f>
        <v>USA</v>
      </c>
      <c r="J190" t="s">
        <v>4502</v>
      </c>
      <c r="K190" t="str">
        <f>VLOOKUP($J190,prod_imp!$A$2:$I$102,2,FALSE)</f>
        <v>Women'S Yoga Pants</v>
      </c>
      <c r="L190" t="str">
        <f>VLOOKUP(J190,prod_imp!$A$2:$I$102,3,FALSE)</f>
        <v>Clothing</v>
      </c>
      <c r="M190" t="str">
        <f>VLOOKUP(J190,prod_imp!$A$2:$I$102,4,FALSE)</f>
        <v>Bottoms</v>
      </c>
      <c r="N190" t="str">
        <f>VLOOKUP(J190,prod_imp!$A$2:$I$102,5,FALSE)</f>
        <v>Gonzales-Davis</v>
      </c>
      <c r="O190">
        <f>VLOOKUP(J190,prod_imp!$A$2:$I$102,6,FALSE)</f>
        <v>306</v>
      </c>
      <c r="P190">
        <f>VLOOKUP(J190,prod_imp!$A$2:$I$102,7,FALSE)</f>
        <v>487</v>
      </c>
      <c r="Q190" t="s">
        <v>4680</v>
      </c>
      <c r="R190" t="s">
        <v>1959</v>
      </c>
      <c r="S190" s="5">
        <v>1786.2336</v>
      </c>
      <c r="T190">
        <v>3</v>
      </c>
      <c r="U190">
        <v>620</v>
      </c>
      <c r="V190">
        <v>0.01</v>
      </c>
      <c r="W190" t="str">
        <f>VLOOKUP(Q190,stores_imp!$A$2:$K$100,3,FALSE)</f>
        <v>NORTH</v>
      </c>
      <c r="X190" t="str">
        <f>VLOOKUP(Q190,stores_imp!$A$2:$K$100,2,TRUE)</f>
        <v>Mann-Austin</v>
      </c>
      <c r="Y190" t="str">
        <f>VLOOKUP(Q190,stores_imp!$A$2:$E$22,4,FALSE)</f>
        <v>Hoodberg</v>
      </c>
      <c r="Z190" t="str">
        <f>VLOOKUP(Q190,stores_imp!$A$2:$K$22,5,FALSE)</f>
        <v>Outlet</v>
      </c>
      <c r="AA190" t="str">
        <f>_xlfn.IFS(sale[[#All],[Age]]&lt;19,"Teens",sale[[#All],[Age]]&lt;30,"Adults",sale[[#All],[Age]]&lt;70,"Elders")</f>
        <v>Adults</v>
      </c>
      <c r="AB190" t="str">
        <f>VLOOKUP(C190,customer_imp!$A$2:$H$505,8,FALSE)</f>
        <v>Gold</v>
      </c>
    </row>
    <row r="191" spans="1:28" x14ac:dyDescent="0.25">
      <c r="A191" t="s">
        <v>4895</v>
      </c>
      <c r="B191" s="2">
        <v>45411</v>
      </c>
      <c r="C191" t="s">
        <v>4067</v>
      </c>
      <c r="D191" t="str">
        <f>VLOOKUP(C191,customer_imp!$A$2:$H$502,2,FALSE)</f>
        <v>Donna Gregory</v>
      </c>
      <c r="E191">
        <f>VLOOKUP(C191,customer_imp!$A$2:$H$502,3,FALSE)</f>
        <v>29</v>
      </c>
      <c r="F191" t="str">
        <f>VLOOKUP(C191,customer_imp!$A$2:$H$502,4,FALSE)</f>
        <v>Female</v>
      </c>
      <c r="G191" t="str">
        <f>VLOOKUP(C191,customer_imp!$A$2:$H$502,5,FALSE)</f>
        <v>South Amandahaven</v>
      </c>
      <c r="H191" t="str">
        <f>VLOOKUP(C191,customer_imp!$A$2:$H$502,6,FALSE)</f>
        <v>Arizona</v>
      </c>
      <c r="I191" t="str">
        <f>VLOOKUP(C191,customer_imp!$A$2:$H$502,7,FALSE)</f>
        <v>USA</v>
      </c>
      <c r="J191" t="s">
        <v>4576</v>
      </c>
      <c r="K191" t="str">
        <f>VLOOKUP($J191,prod_imp!$A$2:$I$102,2,FALSE)</f>
        <v>Men'S Winter Jacket</v>
      </c>
      <c r="L191" t="str">
        <f>VLOOKUP(J191,prod_imp!$A$2:$I$102,3,FALSE)</f>
        <v>Clothing</v>
      </c>
      <c r="M191" t="str">
        <f>VLOOKUP(J191,prod_imp!$A$2:$I$102,4,FALSE)</f>
        <v>Outerwear</v>
      </c>
      <c r="N191" t="str">
        <f>VLOOKUP(J191,prod_imp!$A$2:$I$102,5,FALSE)</f>
        <v>Kelly, Smith And Perez</v>
      </c>
      <c r="O191">
        <f>VLOOKUP(J191,prod_imp!$A$2:$I$102,6,FALSE)</f>
        <v>167</v>
      </c>
      <c r="P191">
        <f>VLOOKUP(J191,prod_imp!$A$2:$I$102,7,FALSE)</f>
        <v>296</v>
      </c>
      <c r="Q191" t="s">
        <v>4680</v>
      </c>
      <c r="R191" t="s">
        <v>4709</v>
      </c>
      <c r="S191" s="5">
        <v>522.68399999999997</v>
      </c>
      <c r="T191">
        <v>1</v>
      </c>
      <c r="U191">
        <v>581</v>
      </c>
      <c r="V191">
        <v>0.04</v>
      </c>
      <c r="W191" t="str">
        <f>VLOOKUP(Q191,stores_imp!$A$2:$K$100,3,FALSE)</f>
        <v>NORTH</v>
      </c>
      <c r="X191" t="str">
        <f>VLOOKUP(Q191,stores_imp!$A$2:$K$100,2,TRUE)</f>
        <v>Mann-Austin</v>
      </c>
      <c r="Y191" t="str">
        <f>VLOOKUP(Q191,stores_imp!$A$2:$E$22,4,FALSE)</f>
        <v>Hoodberg</v>
      </c>
      <c r="Z191" t="str">
        <f>VLOOKUP(Q191,stores_imp!$A$2:$K$22,5,FALSE)</f>
        <v>Outlet</v>
      </c>
      <c r="AA191" t="str">
        <f>_xlfn.IFS(sale[[#All],[Age]]&lt;19,"Teens",sale[[#All],[Age]]&lt;30,"Adults",sale[[#All],[Age]]&lt;70,"Elders")</f>
        <v>Adults</v>
      </c>
      <c r="AB191" t="str">
        <f>VLOOKUP(C191,customer_imp!$A$2:$H$505,8,FALSE)</f>
        <v>Silver</v>
      </c>
    </row>
    <row r="192" spans="1:28" x14ac:dyDescent="0.25">
      <c r="A192" t="s">
        <v>4896</v>
      </c>
      <c r="B192" s="2">
        <v>45775</v>
      </c>
      <c r="C192" t="s">
        <v>4320</v>
      </c>
      <c r="D192" t="str">
        <f>VLOOKUP(C192,customer_imp!$A$2:$H$502,2,FALSE)</f>
        <v>Mr. Christopher Sims</v>
      </c>
      <c r="E192">
        <f>VLOOKUP(C192,customer_imp!$A$2:$H$502,3,FALSE)</f>
        <v>50</v>
      </c>
      <c r="F192" t="str">
        <f>VLOOKUP(C192,customer_imp!$A$2:$H$502,4,FALSE)</f>
        <v>Female</v>
      </c>
      <c r="G192" t="str">
        <f>VLOOKUP(C192,customer_imp!$A$2:$H$502,5,FALSE)</f>
        <v>Donaldsontown</v>
      </c>
      <c r="H192" t="str">
        <f>VLOOKUP(C192,customer_imp!$A$2:$H$502,6,FALSE)</f>
        <v>Connecticut</v>
      </c>
      <c r="I192" t="str">
        <f>VLOOKUP(C192,customer_imp!$A$2:$H$502,7,FALSE)</f>
        <v>USA</v>
      </c>
      <c r="J192" t="s">
        <v>4624</v>
      </c>
      <c r="K192" t="str">
        <f>VLOOKUP($J192,prod_imp!$A$2:$I$102,2,FALSE)</f>
        <v>Hair Repair Oil Treatment</v>
      </c>
      <c r="L192" t="str">
        <f>VLOOKUP(J192,prod_imp!$A$2:$I$102,3,FALSE)</f>
        <v>Beauty</v>
      </c>
      <c r="M192" t="str">
        <f>VLOOKUP(J192,prod_imp!$A$2:$I$102,4,FALSE)</f>
        <v>Haircare</v>
      </c>
      <c r="N192" t="str">
        <f>VLOOKUP(J192,prod_imp!$A$2:$I$102,5,FALSE)</f>
        <v>Hopkins Ltd</v>
      </c>
      <c r="O192">
        <f>VLOOKUP(J192,prod_imp!$A$2:$I$102,6,FALSE)</f>
        <v>214</v>
      </c>
      <c r="P192">
        <f>VLOOKUP(J192,prod_imp!$A$2:$I$102,7,FALSE)</f>
        <v>383</v>
      </c>
      <c r="Q192" t="s">
        <v>4688</v>
      </c>
      <c r="R192" t="s">
        <v>4706</v>
      </c>
      <c r="S192" s="5">
        <v>1146.9390000000001</v>
      </c>
      <c r="T192">
        <v>3</v>
      </c>
      <c r="U192">
        <v>445</v>
      </c>
      <c r="V192">
        <v>0.1</v>
      </c>
      <c r="W192" t="str">
        <f>VLOOKUP(Q192,stores_imp!$A$2:$K$100,3,FALSE)</f>
        <v>SOUTH</v>
      </c>
      <c r="X192" t="str">
        <f>VLOOKUP(Q192,stores_imp!$A$2:$K$100,2,TRUE)</f>
        <v>Mann-Austin</v>
      </c>
      <c r="Y192" t="str">
        <f>VLOOKUP(Q192,stores_imp!$A$2:$E$22,4,FALSE)</f>
        <v>East Johnstad</v>
      </c>
      <c r="Z192" t="str">
        <f>VLOOKUP(Q192,stores_imp!$A$2:$K$22,5,FALSE)</f>
        <v>Flagship</v>
      </c>
      <c r="AA192" t="str">
        <f>_xlfn.IFS(sale[[#All],[Age]]&lt;19,"Teens",sale[[#All],[Age]]&lt;30,"Adults",sale[[#All],[Age]]&lt;70,"Elders")</f>
        <v>Elders</v>
      </c>
      <c r="AB192" t="str">
        <f>VLOOKUP(C192,customer_imp!$A$2:$H$505,8,FALSE)</f>
        <v>Silver</v>
      </c>
    </row>
    <row r="193" spans="1:28" x14ac:dyDescent="0.25">
      <c r="A193" t="s">
        <v>4897</v>
      </c>
      <c r="B193" s="2">
        <v>45459</v>
      </c>
      <c r="C193" t="s">
        <v>4116</v>
      </c>
      <c r="D193" t="str">
        <f>VLOOKUP(C193,customer_imp!$A$2:$H$502,2,FALSE)</f>
        <v>Sean Roth</v>
      </c>
      <c r="E193">
        <f>VLOOKUP(C193,customer_imp!$A$2:$H$502,3,FALSE)</f>
        <v>43</v>
      </c>
      <c r="F193" t="str">
        <f>VLOOKUP(C193,customer_imp!$A$2:$H$502,4,FALSE)</f>
        <v>Male</v>
      </c>
      <c r="G193" t="str">
        <f>VLOOKUP(C193,customer_imp!$A$2:$H$502,5,FALSE)</f>
        <v>Lake Michael</v>
      </c>
      <c r="H193" t="str">
        <f>VLOOKUP(C193,customer_imp!$A$2:$H$502,6,FALSE)</f>
        <v>Virginia</v>
      </c>
      <c r="I193" t="str">
        <f>VLOOKUP(C193,customer_imp!$A$2:$H$502,7,FALSE)</f>
        <v>USA</v>
      </c>
      <c r="J193" t="s">
        <v>4576</v>
      </c>
      <c r="K193" t="str">
        <f>VLOOKUP($J193,prod_imp!$A$2:$I$102,2,FALSE)</f>
        <v>Men'S Winter Jacket</v>
      </c>
      <c r="L193" t="str">
        <f>VLOOKUP(J193,prod_imp!$A$2:$I$102,3,FALSE)</f>
        <v>Clothing</v>
      </c>
      <c r="M193" t="str">
        <f>VLOOKUP(J193,prod_imp!$A$2:$I$102,4,FALSE)</f>
        <v>Outerwear</v>
      </c>
      <c r="N193" t="str">
        <f>VLOOKUP(J193,prod_imp!$A$2:$I$102,5,FALSE)</f>
        <v>Kelly, Smith And Perez</v>
      </c>
      <c r="O193">
        <f>VLOOKUP(J193,prod_imp!$A$2:$I$102,6,FALSE)</f>
        <v>167</v>
      </c>
      <c r="P193">
        <f>VLOOKUP(J193,prod_imp!$A$2:$I$102,7,FALSE)</f>
        <v>296</v>
      </c>
      <c r="Q193" t="s">
        <v>4702</v>
      </c>
      <c r="R193" t="s">
        <v>4706</v>
      </c>
      <c r="S193" s="5">
        <v>780.75300000000004</v>
      </c>
      <c r="T193">
        <v>1</v>
      </c>
      <c r="U193">
        <v>805</v>
      </c>
      <c r="V193">
        <v>0.14000000000000001</v>
      </c>
      <c r="W193" t="str">
        <f>VLOOKUP(Q193,stores_imp!$A$2:$K$100,3,FALSE)</f>
        <v>EAST</v>
      </c>
      <c r="X193" t="str">
        <f>VLOOKUP(Q193,stores_imp!$A$2:$K$100,2,TRUE)</f>
        <v>Guerrero-Schmitt</v>
      </c>
      <c r="Y193" t="str">
        <f>VLOOKUP(Q193,stores_imp!$A$2:$E$22,4,FALSE)</f>
        <v>East Stevechester</v>
      </c>
      <c r="Z193" t="str">
        <f>VLOOKUP(Q193,stores_imp!$A$2:$K$22,5,FALSE)</f>
        <v>Flagship</v>
      </c>
      <c r="AA193" t="str">
        <f>_xlfn.IFS(sale[[#All],[Age]]&lt;19,"Teens",sale[[#All],[Age]]&lt;30,"Adults",sale[[#All],[Age]]&lt;70,"Elders")</f>
        <v>Elders</v>
      </c>
      <c r="AB193" t="str">
        <f>VLOOKUP(C193,customer_imp!$A$2:$H$505,8,FALSE)</f>
        <v>Gold</v>
      </c>
    </row>
    <row r="194" spans="1:28" x14ac:dyDescent="0.25">
      <c r="A194" t="s">
        <v>4898</v>
      </c>
      <c r="B194" s="2">
        <v>45617</v>
      </c>
      <c r="C194" t="s">
        <v>4416</v>
      </c>
      <c r="D194" t="str">
        <f>VLOOKUP(C194,customer_imp!$A$2:$H$502,2,FALSE)</f>
        <v>Edwin Barnes</v>
      </c>
      <c r="E194">
        <f>VLOOKUP(C194,customer_imp!$A$2:$H$502,3,FALSE)</f>
        <v>53</v>
      </c>
      <c r="F194" t="str">
        <f>VLOOKUP(C194,customer_imp!$A$2:$H$502,4,FALSE)</f>
        <v>Male</v>
      </c>
      <c r="G194" t="str">
        <f>VLOOKUP(C194,customer_imp!$A$2:$H$502,5,FALSE)</f>
        <v>Lake Alexandra</v>
      </c>
      <c r="H194" t="str">
        <f>VLOOKUP(C194,customer_imp!$A$2:$H$502,6,FALSE)</f>
        <v>North Carolina</v>
      </c>
      <c r="I194" t="str">
        <f>VLOOKUP(C194,customer_imp!$A$2:$H$502,7,FALSE)</f>
        <v>USA</v>
      </c>
      <c r="J194" t="s">
        <v>4657</v>
      </c>
      <c r="K194" t="str">
        <f>VLOOKUP($J194,prod_imp!$A$2:$I$102,2,FALSE)</f>
        <v>Microwave Oven</v>
      </c>
      <c r="L194" t="str">
        <f>VLOOKUP(J194,prod_imp!$A$2:$I$102,3,FALSE)</f>
        <v>Home</v>
      </c>
      <c r="M194" t="str">
        <f>VLOOKUP(J194,prod_imp!$A$2:$I$102,4,FALSE)</f>
        <v>Appliances</v>
      </c>
      <c r="N194" t="str">
        <f>VLOOKUP(J194,prod_imp!$A$2:$I$102,5,FALSE)</f>
        <v>Green, Powell And Palmer</v>
      </c>
      <c r="O194">
        <f>VLOOKUP(J194,prod_imp!$A$2:$I$102,6,FALSE)</f>
        <v>447</v>
      </c>
      <c r="P194">
        <f>VLOOKUP(J194,prod_imp!$A$2:$I$102,7,FALSE)</f>
        <v>191</v>
      </c>
      <c r="Q194" t="s">
        <v>4697</v>
      </c>
      <c r="R194" t="s">
        <v>4709</v>
      </c>
      <c r="S194" s="5">
        <v>922.20749999999998</v>
      </c>
      <c r="T194">
        <v>3</v>
      </c>
      <c r="U194">
        <v>362</v>
      </c>
      <c r="V194">
        <v>0.03</v>
      </c>
      <c r="W194" t="str">
        <f>VLOOKUP(Q194,stores_imp!$A$2:$K$100,3,FALSE)</f>
        <v>SOUTH</v>
      </c>
      <c r="X194" t="str">
        <f>VLOOKUP(Q194,stores_imp!$A$2:$K$100,2,TRUE)</f>
        <v>Mcdonald Inc</v>
      </c>
      <c r="Y194" t="str">
        <f>VLOOKUP(Q194,stores_imp!$A$2:$E$22,4,FALSE)</f>
        <v>Christopherland</v>
      </c>
      <c r="Z194" t="str">
        <f>VLOOKUP(Q194,stores_imp!$A$2:$K$22,5,FALSE)</f>
        <v>Outlet</v>
      </c>
      <c r="AA194" t="str">
        <f>_xlfn.IFS(sale[[#All],[Age]]&lt;19,"Teens",sale[[#All],[Age]]&lt;30,"Adults",sale[[#All],[Age]]&lt;70,"Elders")</f>
        <v>Elders</v>
      </c>
      <c r="AB194" t="str">
        <f>VLOOKUP(C194,customer_imp!$A$2:$H$505,8,FALSE)</f>
        <v>Bronze</v>
      </c>
    </row>
    <row r="195" spans="1:28" x14ac:dyDescent="0.25">
      <c r="A195" t="s">
        <v>4899</v>
      </c>
      <c r="B195" s="2">
        <v>45763</v>
      </c>
      <c r="C195" t="s">
        <v>4140</v>
      </c>
      <c r="D195" t="str">
        <f>VLOOKUP(C195,customer_imp!$A$2:$H$502,2,FALSE)</f>
        <v>Mariah Brown</v>
      </c>
      <c r="E195">
        <f>VLOOKUP(C195,customer_imp!$A$2:$H$502,3,FALSE)</f>
        <v>37</v>
      </c>
      <c r="F195" t="str">
        <f>VLOOKUP(C195,customer_imp!$A$2:$H$502,4,FALSE)</f>
        <v>Male</v>
      </c>
      <c r="G195" t="str">
        <f>VLOOKUP(C195,customer_imp!$A$2:$H$502,5,FALSE)</f>
        <v>Palmerbury</v>
      </c>
      <c r="H195" t="str">
        <f>VLOOKUP(C195,customer_imp!$A$2:$H$502,6,FALSE)</f>
        <v>Tennessee</v>
      </c>
      <c r="I195" t="str">
        <f>VLOOKUP(C195,customer_imp!$A$2:$H$502,7,FALSE)</f>
        <v>USA</v>
      </c>
      <c r="J195" t="s">
        <v>4509</v>
      </c>
      <c r="K195" t="str">
        <f>VLOOKUP($J195,prod_imp!$A$2:$I$102,2,FALSE)</f>
        <v>Led Table Lamp</v>
      </c>
      <c r="L195" t="str">
        <f>VLOOKUP(J195,prod_imp!$A$2:$I$102,3,FALSE)</f>
        <v>Home</v>
      </c>
      <c r="M195" t="str">
        <f>VLOOKUP(J195,prod_imp!$A$2:$I$102,4,FALSE)</f>
        <v>Lighting</v>
      </c>
      <c r="N195" t="str">
        <f>VLOOKUP(J195,prod_imp!$A$2:$I$102,5,FALSE)</f>
        <v>Harrell Llc</v>
      </c>
      <c r="O195">
        <f>VLOOKUP(J195,prod_imp!$A$2:$I$102,6,FALSE)</f>
        <v>219</v>
      </c>
      <c r="P195">
        <f>VLOOKUP(J195,prod_imp!$A$2:$I$102,7,FALSE)</f>
        <v>170</v>
      </c>
      <c r="Q195" t="s">
        <v>4681</v>
      </c>
      <c r="R195" t="s">
        <v>1959</v>
      </c>
      <c r="S195" s="5">
        <v>263.60719999999998</v>
      </c>
      <c r="T195">
        <v>1</v>
      </c>
      <c r="U195">
        <v>272</v>
      </c>
      <c r="V195">
        <v>0.15</v>
      </c>
      <c r="W195" t="str">
        <f>VLOOKUP(Q195,stores_imp!$A$2:$K$100,3,FALSE)</f>
        <v>SOUTH</v>
      </c>
      <c r="X195" t="str">
        <f>VLOOKUP(Q195,stores_imp!$A$2:$K$100,2,TRUE)</f>
        <v>Mann-Austin</v>
      </c>
      <c r="Y195" t="str">
        <f>VLOOKUP(Q195,stores_imp!$A$2:$E$22,4,FALSE)</f>
        <v>Port Sharon</v>
      </c>
      <c r="Z195" t="str">
        <f>VLOOKUP(Q195,stores_imp!$A$2:$K$22,5,FALSE)</f>
        <v>Online</v>
      </c>
      <c r="AA195" t="str">
        <f>_xlfn.IFS(sale[[#All],[Age]]&lt;19,"Teens",sale[[#All],[Age]]&lt;30,"Adults",sale[[#All],[Age]]&lt;70,"Elders")</f>
        <v>Elders</v>
      </c>
      <c r="AB195" t="str">
        <f>VLOOKUP(C195,customer_imp!$A$2:$H$505,8,FALSE)</f>
        <v>Silver</v>
      </c>
    </row>
    <row r="196" spans="1:28" x14ac:dyDescent="0.25">
      <c r="A196" t="s">
        <v>4900</v>
      </c>
      <c r="B196" s="2">
        <v>45618</v>
      </c>
      <c r="C196" t="s">
        <v>4308</v>
      </c>
      <c r="D196" t="str">
        <f>VLOOKUP(C196,customer_imp!$A$2:$H$502,2,FALSE)</f>
        <v>Kristy Dunlap</v>
      </c>
      <c r="E196">
        <f>VLOOKUP(C196,customer_imp!$A$2:$H$502,3,FALSE)</f>
        <v>64</v>
      </c>
      <c r="F196" t="str">
        <f>VLOOKUP(C196,customer_imp!$A$2:$H$502,4,FALSE)</f>
        <v>Female</v>
      </c>
      <c r="G196" t="str">
        <f>VLOOKUP(C196,customer_imp!$A$2:$H$502,5,FALSE)</f>
        <v>Whiteport</v>
      </c>
      <c r="H196" t="str">
        <f>VLOOKUP(C196,customer_imp!$A$2:$H$502,6,FALSE)</f>
        <v>North Carolina</v>
      </c>
      <c r="I196" t="str">
        <f>VLOOKUP(C196,customer_imp!$A$2:$H$502,7,FALSE)</f>
        <v>USA</v>
      </c>
      <c r="J196" t="s">
        <v>4582</v>
      </c>
      <c r="K196" t="str">
        <f>VLOOKUP($J196,prod_imp!$A$2:$I$102,2,FALSE)</f>
        <v>Men'S Roll-On Perfume</v>
      </c>
      <c r="L196" t="str">
        <f>VLOOKUP(J196,prod_imp!$A$2:$I$102,3,FALSE)</f>
        <v>Beauty</v>
      </c>
      <c r="M196" t="str">
        <f>VLOOKUP(J196,prod_imp!$A$2:$I$102,4,FALSE)</f>
        <v>Fragrance</v>
      </c>
      <c r="N196" t="str">
        <f>VLOOKUP(J196,prod_imp!$A$2:$I$102,5,FALSE)</f>
        <v>Sullivan And Sons</v>
      </c>
      <c r="O196">
        <f>VLOOKUP(J196,prod_imp!$A$2:$I$102,6,FALSE)</f>
        <v>43</v>
      </c>
      <c r="P196">
        <f>VLOOKUP(J196,prod_imp!$A$2:$I$102,7,FALSE)</f>
        <v>267</v>
      </c>
      <c r="Q196" t="s">
        <v>4690</v>
      </c>
      <c r="R196" t="s">
        <v>4709</v>
      </c>
      <c r="S196" s="5">
        <v>2184.5819999999999</v>
      </c>
      <c r="T196">
        <v>3</v>
      </c>
      <c r="U196">
        <v>958</v>
      </c>
      <c r="V196">
        <v>0.03</v>
      </c>
      <c r="W196" t="str">
        <f>VLOOKUP(Q196,stores_imp!$A$2:$K$100,3,FALSE)</f>
        <v>EAST</v>
      </c>
      <c r="X196" t="str">
        <f>VLOOKUP(Q196,stores_imp!$A$2:$K$100,2,TRUE)</f>
        <v>Martinez, Adkins And Johnson</v>
      </c>
      <c r="Y196" t="str">
        <f>VLOOKUP(Q196,stores_imp!$A$2:$E$22,4,FALSE)</f>
        <v>East Davidville</v>
      </c>
      <c r="Z196" t="str">
        <f>VLOOKUP(Q196,stores_imp!$A$2:$K$22,5,FALSE)</f>
        <v>Online</v>
      </c>
      <c r="AA196" t="str">
        <f>_xlfn.IFS(sale[[#All],[Age]]&lt;19,"Teens",sale[[#All],[Age]]&lt;30,"Adults",sale[[#All],[Age]]&lt;70,"Elders")</f>
        <v>Elders</v>
      </c>
      <c r="AB196" t="str">
        <f>VLOOKUP(C196,customer_imp!$A$2:$H$505,8,FALSE)</f>
        <v>Platinum</v>
      </c>
    </row>
    <row r="197" spans="1:28" x14ac:dyDescent="0.25">
      <c r="A197" t="s">
        <v>4901</v>
      </c>
      <c r="B197" s="2">
        <v>45290</v>
      </c>
      <c r="C197" t="s">
        <v>4419</v>
      </c>
      <c r="D197" t="str">
        <f>VLOOKUP(C197,customer_imp!$A$2:$H$502,2,FALSE)</f>
        <v>Jose Stewart</v>
      </c>
      <c r="E197">
        <f>VLOOKUP(C197,customer_imp!$A$2:$H$502,3,FALSE)</f>
        <v>18</v>
      </c>
      <c r="F197" t="str">
        <f>VLOOKUP(C197,customer_imp!$A$2:$H$502,4,FALSE)</f>
        <v>Female</v>
      </c>
      <c r="G197" t="str">
        <f>VLOOKUP(C197,customer_imp!$A$2:$H$502,5,FALSE)</f>
        <v>South Robert</v>
      </c>
      <c r="H197" t="str">
        <f>VLOOKUP(C197,customer_imp!$A$2:$H$502,6,FALSE)</f>
        <v>Maine</v>
      </c>
      <c r="I197" t="str">
        <f>VLOOKUP(C197,customer_imp!$A$2:$H$502,7,FALSE)</f>
        <v>USA</v>
      </c>
      <c r="J197" t="s">
        <v>4603</v>
      </c>
      <c r="K197" t="str">
        <f>VLOOKUP($J197,prod_imp!$A$2:$I$102,2,FALSE)</f>
        <v>Luxury Perfume Spray</v>
      </c>
      <c r="L197" t="str">
        <f>VLOOKUP(J197,prod_imp!$A$2:$I$102,3,FALSE)</f>
        <v>Beauty</v>
      </c>
      <c r="M197" t="str">
        <f>VLOOKUP(J197,prod_imp!$A$2:$I$102,4,FALSE)</f>
        <v>Fragrance</v>
      </c>
      <c r="N197" t="str">
        <f>VLOOKUP(J197,prod_imp!$A$2:$I$102,5,FALSE)</f>
        <v>Gibson, Green And Lopez</v>
      </c>
      <c r="O197">
        <f>VLOOKUP(J197,prod_imp!$A$2:$I$102,6,FALSE)</f>
        <v>483</v>
      </c>
      <c r="P197">
        <f>VLOOKUP(J197,prod_imp!$A$2:$I$102,7,FALSE)</f>
        <v>444</v>
      </c>
      <c r="Q197" t="s">
        <v>4701</v>
      </c>
      <c r="R197" t="s">
        <v>1959</v>
      </c>
      <c r="S197" s="5">
        <v>862.51430000000005</v>
      </c>
      <c r="T197">
        <v>1</v>
      </c>
      <c r="U197">
        <v>889</v>
      </c>
      <c r="V197">
        <v>0.24</v>
      </c>
      <c r="W197" t="str">
        <f>VLOOKUP(Q197,stores_imp!$A$2:$K$100,3,FALSE)</f>
        <v>NORTH</v>
      </c>
      <c r="X197" t="str">
        <f>VLOOKUP(Q197,stores_imp!$A$2:$K$100,2,TRUE)</f>
        <v>Holloway Ltd</v>
      </c>
      <c r="Y197" t="str">
        <f>VLOOKUP(Q197,stores_imp!$A$2:$E$22,4,FALSE)</f>
        <v>Bensonhaven</v>
      </c>
      <c r="Z197" t="str">
        <f>VLOOKUP(Q197,stores_imp!$A$2:$K$22,5,FALSE)</f>
        <v>Flagship</v>
      </c>
      <c r="AA197" t="str">
        <f>_xlfn.IFS(sale[[#All],[Age]]&lt;19,"Teens",sale[[#All],[Age]]&lt;30,"Adults",sale[[#All],[Age]]&lt;70,"Elders")</f>
        <v>Teens</v>
      </c>
      <c r="AB197" t="str">
        <f>VLOOKUP(C197,customer_imp!$A$2:$H$505,8,FALSE)</f>
        <v>Gold</v>
      </c>
    </row>
    <row r="198" spans="1:28" x14ac:dyDescent="0.25">
      <c r="A198" t="s">
        <v>4902</v>
      </c>
      <c r="B198" s="2">
        <v>45904</v>
      </c>
      <c r="C198" t="s">
        <v>4456</v>
      </c>
      <c r="D198" t="str">
        <f>VLOOKUP(C198,customer_imp!$A$2:$H$502,2,FALSE)</f>
        <v>David Pierce</v>
      </c>
      <c r="E198">
        <f>VLOOKUP(C198,customer_imp!$A$2:$H$502,3,FALSE)</f>
        <v>45</v>
      </c>
      <c r="F198" t="str">
        <f>VLOOKUP(C198,customer_imp!$A$2:$H$502,4,FALSE)</f>
        <v>Female</v>
      </c>
      <c r="G198" t="str">
        <f>VLOOKUP(C198,customer_imp!$A$2:$H$502,5,FALSE)</f>
        <v>Grayland</v>
      </c>
      <c r="H198" t="str">
        <f>VLOOKUP(C198,customer_imp!$A$2:$H$502,6,FALSE)</f>
        <v>Washington</v>
      </c>
      <c r="I198" t="str">
        <f>VLOOKUP(C198,customer_imp!$A$2:$H$502,7,FALSE)</f>
        <v>USA</v>
      </c>
      <c r="J198" t="s">
        <v>4598</v>
      </c>
      <c r="K198" t="str">
        <f>VLOOKUP($J198,prod_imp!$A$2:$I$102,2,FALSE)</f>
        <v>Foam Roller</v>
      </c>
      <c r="L198" t="str">
        <f>VLOOKUP(J198,prod_imp!$A$2:$I$102,3,FALSE)</f>
        <v>Sports</v>
      </c>
      <c r="M198" t="str">
        <f>VLOOKUP(J198,prod_imp!$A$2:$I$102,4,FALSE)</f>
        <v>Fitness</v>
      </c>
      <c r="N198" t="str">
        <f>VLOOKUP(J198,prod_imp!$A$2:$I$102,5,FALSE)</f>
        <v>Atkinson, Camacho And Oliver</v>
      </c>
      <c r="O198">
        <f>VLOOKUP(J198,prod_imp!$A$2:$I$102,6,FALSE)</f>
        <v>31</v>
      </c>
      <c r="P198">
        <f>VLOOKUP(J198,prod_imp!$A$2:$I$102,7,FALSE)</f>
        <v>138</v>
      </c>
      <c r="Q198" t="s">
        <v>4700</v>
      </c>
      <c r="R198" t="s">
        <v>4709</v>
      </c>
      <c r="S198" s="5">
        <v>2620.7460000000001</v>
      </c>
      <c r="T198">
        <v>4</v>
      </c>
      <c r="U198">
        <v>690</v>
      </c>
      <c r="V198">
        <v>0.03</v>
      </c>
      <c r="W198" t="str">
        <f>VLOOKUP(Q198,stores_imp!$A$2:$K$100,3,FALSE)</f>
        <v>WEST</v>
      </c>
      <c r="X198" t="str">
        <f>VLOOKUP(Q198,stores_imp!$A$2:$K$100,2,TRUE)</f>
        <v>Frederick-Wright</v>
      </c>
      <c r="Y198" t="str">
        <f>VLOOKUP(Q198,stores_imp!$A$2:$E$22,4,FALSE)</f>
        <v>New Jimmymouth</v>
      </c>
      <c r="Z198" t="str">
        <f>VLOOKUP(Q198,stores_imp!$A$2:$K$22,5,FALSE)</f>
        <v>Flagship</v>
      </c>
      <c r="AA198" t="str">
        <f>_xlfn.IFS(sale[[#All],[Age]]&lt;19,"Teens",sale[[#All],[Age]]&lt;30,"Adults",sale[[#All],[Age]]&lt;70,"Elders")</f>
        <v>Elders</v>
      </c>
      <c r="AB198" t="str">
        <f>VLOOKUP(C198,customer_imp!$A$2:$H$505,8,FALSE)</f>
        <v>Platinum</v>
      </c>
    </row>
    <row r="199" spans="1:28" x14ac:dyDescent="0.25">
      <c r="A199" t="s">
        <v>4903</v>
      </c>
      <c r="B199" s="2">
        <v>45227</v>
      </c>
      <c r="C199" t="s">
        <v>4113</v>
      </c>
      <c r="D199" t="str">
        <f>VLOOKUP(C199,customer_imp!$A$2:$H$502,2,FALSE)</f>
        <v>Matthew Hanna</v>
      </c>
      <c r="E199">
        <f>VLOOKUP(C199,customer_imp!$A$2:$H$502,3,FALSE)</f>
        <v>33</v>
      </c>
      <c r="F199" t="str">
        <f>VLOOKUP(C199,customer_imp!$A$2:$H$502,4,FALSE)</f>
        <v>Female</v>
      </c>
      <c r="G199" t="str">
        <f>VLOOKUP(C199,customer_imp!$A$2:$H$502,5,FALSE)</f>
        <v>Gonzalezbury</v>
      </c>
      <c r="H199" t="str">
        <f>VLOOKUP(C199,customer_imp!$A$2:$H$502,6,FALSE)</f>
        <v>Michigan</v>
      </c>
      <c r="I199" t="str">
        <f>VLOOKUP(C199,customer_imp!$A$2:$H$502,7,FALSE)</f>
        <v>USA</v>
      </c>
      <c r="J199" t="s">
        <v>4573</v>
      </c>
      <c r="K199" t="str">
        <f>VLOOKUP($J199,prod_imp!$A$2:$I$102,2,FALSE)</f>
        <v>Adjustable Jump Rope</v>
      </c>
      <c r="L199" t="str">
        <f>VLOOKUP(J199,prod_imp!$A$2:$I$102,3,FALSE)</f>
        <v>Sports</v>
      </c>
      <c r="M199" t="str">
        <f>VLOOKUP(J199,prod_imp!$A$2:$I$102,4,FALSE)</f>
        <v>Fitness</v>
      </c>
      <c r="N199" t="str">
        <f>VLOOKUP(J199,prod_imp!$A$2:$I$102,5,FALSE)</f>
        <v>Cox Inc</v>
      </c>
      <c r="O199">
        <f>VLOOKUP(J199,prod_imp!$A$2:$I$102,6,FALSE)</f>
        <v>167</v>
      </c>
      <c r="P199">
        <f>VLOOKUP(J199,prod_imp!$A$2:$I$102,7,FALSE)</f>
        <v>316</v>
      </c>
      <c r="Q199" t="s">
        <v>4692</v>
      </c>
      <c r="R199" t="s">
        <v>4706</v>
      </c>
      <c r="S199" s="5">
        <v>525.00279999999998</v>
      </c>
      <c r="T199">
        <v>1</v>
      </c>
      <c r="U199">
        <v>541</v>
      </c>
      <c r="V199">
        <v>0.05</v>
      </c>
      <c r="W199" t="str">
        <f>VLOOKUP(Q199,stores_imp!$A$2:$K$100,3,FALSE)</f>
        <v>SOUTH</v>
      </c>
      <c r="X199" t="str">
        <f>VLOOKUP(Q199,stores_imp!$A$2:$K$100,2,TRUE)</f>
        <v>Aguirre-Keller</v>
      </c>
      <c r="Y199" t="str">
        <f>VLOOKUP(Q199,stores_imp!$A$2:$E$22,4,FALSE)</f>
        <v>Lake Michael</v>
      </c>
      <c r="Z199" t="str">
        <f>VLOOKUP(Q199,stores_imp!$A$2:$K$22,5,FALSE)</f>
        <v>Online</v>
      </c>
      <c r="AA199" t="str">
        <f>_xlfn.IFS(sale[[#All],[Age]]&lt;19,"Teens",sale[[#All],[Age]]&lt;30,"Adults",sale[[#All],[Age]]&lt;70,"Elders")</f>
        <v>Elders</v>
      </c>
      <c r="AB199" t="str">
        <f>VLOOKUP(C199,customer_imp!$A$2:$H$505,8,FALSE)</f>
        <v>Platinum</v>
      </c>
    </row>
    <row r="200" spans="1:28" x14ac:dyDescent="0.25">
      <c r="A200" t="s">
        <v>4904</v>
      </c>
      <c r="B200" s="2">
        <v>45600</v>
      </c>
      <c r="C200" t="s">
        <v>4440</v>
      </c>
      <c r="D200" t="str">
        <f>VLOOKUP(C200,customer_imp!$A$2:$H$502,2,FALSE)</f>
        <v>Eric Holmes</v>
      </c>
      <c r="E200">
        <f>VLOOKUP(C200,customer_imp!$A$2:$H$502,3,FALSE)</f>
        <v>64</v>
      </c>
      <c r="F200" t="str">
        <f>VLOOKUP(C200,customer_imp!$A$2:$H$502,4,FALSE)</f>
        <v>Female</v>
      </c>
      <c r="G200" t="str">
        <f>VLOOKUP(C200,customer_imp!$A$2:$H$502,5,FALSE)</f>
        <v>Smithville</v>
      </c>
      <c r="H200" t="str">
        <f>VLOOKUP(C200,customer_imp!$A$2:$H$502,6,FALSE)</f>
        <v>Wyoming</v>
      </c>
      <c r="I200" t="str">
        <f>VLOOKUP(C200,customer_imp!$A$2:$H$502,7,FALSE)</f>
        <v>USA</v>
      </c>
      <c r="J200" t="s">
        <v>4639</v>
      </c>
      <c r="K200" t="str">
        <f>VLOOKUP($J200,prod_imp!$A$2:$I$102,2,FALSE)</f>
        <v>Badminton Racket Set</v>
      </c>
      <c r="L200" t="str">
        <f>VLOOKUP(J200,prod_imp!$A$2:$I$102,3,FALSE)</f>
        <v>Sports</v>
      </c>
      <c r="M200" t="str">
        <f>VLOOKUP(J200,prod_imp!$A$2:$I$102,4,FALSE)</f>
        <v>Equipment</v>
      </c>
      <c r="N200" t="str">
        <f>VLOOKUP(J200,prod_imp!$A$2:$I$102,5,FALSE)</f>
        <v>Robinson-Brown</v>
      </c>
      <c r="O200">
        <f>VLOOKUP(J200,prod_imp!$A$2:$I$102,6,FALSE)</f>
        <v>286</v>
      </c>
      <c r="P200">
        <f>VLOOKUP(J200,prod_imp!$A$2:$I$102,7,FALSE)</f>
        <v>358</v>
      </c>
      <c r="Q200" t="s">
        <v>4683</v>
      </c>
      <c r="R200" t="s">
        <v>4706</v>
      </c>
      <c r="S200" s="5">
        <v>381.95639999999997</v>
      </c>
      <c r="T200">
        <v>1</v>
      </c>
      <c r="U200">
        <v>455</v>
      </c>
      <c r="V200">
        <v>0.03</v>
      </c>
      <c r="W200" t="str">
        <f>VLOOKUP(Q200,stores_imp!$A$2:$K$100,3,FALSE)</f>
        <v>EAST</v>
      </c>
      <c r="X200" t="str">
        <f>VLOOKUP(Q200,stores_imp!$A$2:$K$100,2,TRUE)</f>
        <v>Mann-Austin</v>
      </c>
      <c r="Y200" t="str">
        <f>VLOOKUP(Q200,stores_imp!$A$2:$E$22,4,FALSE)</f>
        <v>Port Josephberg</v>
      </c>
      <c r="Z200" t="str">
        <f>VLOOKUP(Q200,stores_imp!$A$2:$K$22,5,FALSE)</f>
        <v>Online</v>
      </c>
      <c r="AA200" t="str">
        <f>_xlfn.IFS(sale[[#All],[Age]]&lt;19,"Teens",sale[[#All],[Age]]&lt;30,"Adults",sale[[#All],[Age]]&lt;70,"Elders")</f>
        <v>Elders</v>
      </c>
      <c r="AB200" t="str">
        <f>VLOOKUP(C200,customer_imp!$A$2:$H$505,8,FALSE)</f>
        <v>Bronze</v>
      </c>
    </row>
    <row r="201" spans="1:28" x14ac:dyDescent="0.25">
      <c r="A201" t="s">
        <v>4905</v>
      </c>
      <c r="B201" s="2">
        <v>45646</v>
      </c>
      <c r="C201" t="s">
        <v>4010</v>
      </c>
      <c r="D201" t="str">
        <f>VLOOKUP(C201,customer_imp!$A$2:$H$502,2,FALSE)</f>
        <v>Deanna Simpson</v>
      </c>
      <c r="E201">
        <f>VLOOKUP(C201,customer_imp!$A$2:$H$502,3,FALSE)</f>
        <v>35</v>
      </c>
      <c r="F201" t="str">
        <f>VLOOKUP(C201,customer_imp!$A$2:$H$502,4,FALSE)</f>
        <v>Female</v>
      </c>
      <c r="G201" t="str">
        <f>VLOOKUP(C201,customer_imp!$A$2:$H$502,5,FALSE)</f>
        <v>Brownport</v>
      </c>
      <c r="H201" t="str">
        <f>VLOOKUP(C201,customer_imp!$A$2:$H$502,6,FALSE)</f>
        <v>North Dakota</v>
      </c>
      <c r="I201" t="str">
        <f>VLOOKUP(C201,customer_imp!$A$2:$H$502,7,FALSE)</f>
        <v>USA</v>
      </c>
      <c r="J201" t="s">
        <v>4614</v>
      </c>
      <c r="K201" t="str">
        <f>VLOOKUP($J201,prod_imp!$A$2:$I$102,2,FALSE)</f>
        <v>Women'S Hair Dryer Brush</v>
      </c>
      <c r="L201" t="str">
        <f>VLOOKUP(J201,prod_imp!$A$2:$I$102,3,FALSE)</f>
        <v>Beauty</v>
      </c>
      <c r="M201" t="str">
        <f>VLOOKUP(J201,prod_imp!$A$2:$I$102,4,FALSE)</f>
        <v>Haircare</v>
      </c>
      <c r="N201" t="str">
        <f>VLOOKUP(J201,prod_imp!$A$2:$I$102,5,FALSE)</f>
        <v>Torres, Spencer And Potter</v>
      </c>
      <c r="O201">
        <f>VLOOKUP(J201,prod_imp!$A$2:$I$102,6,FALSE)</f>
        <v>340</v>
      </c>
      <c r="P201">
        <f>VLOOKUP(J201,prod_imp!$A$2:$I$102,7,FALSE)</f>
        <v>177</v>
      </c>
      <c r="Q201" t="s">
        <v>4682</v>
      </c>
      <c r="R201" t="s">
        <v>1959</v>
      </c>
      <c r="S201" s="5">
        <v>588.49239999999998</v>
      </c>
      <c r="T201">
        <v>2</v>
      </c>
      <c r="U201">
        <v>398</v>
      </c>
      <c r="V201">
        <v>0.16</v>
      </c>
      <c r="W201" t="str">
        <f>VLOOKUP(Q201,stores_imp!$A$2:$K$100,3,FALSE)</f>
        <v>NORTH</v>
      </c>
      <c r="X201" t="str">
        <f>VLOOKUP(Q201,stores_imp!$A$2:$K$100,2,TRUE)</f>
        <v>Mann-Austin</v>
      </c>
      <c r="Y201" t="str">
        <f>VLOOKUP(Q201,stores_imp!$A$2:$E$22,4,FALSE)</f>
        <v>New Michaelchester</v>
      </c>
      <c r="Z201" t="str">
        <f>VLOOKUP(Q201,stores_imp!$A$2:$K$22,5,FALSE)</f>
        <v>Outlet</v>
      </c>
      <c r="AA201" t="str">
        <f>_xlfn.IFS(sale[[#All],[Age]]&lt;19,"Teens",sale[[#All],[Age]]&lt;30,"Adults",sale[[#All],[Age]]&lt;70,"Elders")</f>
        <v>Elders</v>
      </c>
      <c r="AB201" t="str">
        <f>VLOOKUP(C201,customer_imp!$A$2:$H$505,8,FALSE)</f>
        <v>Bronze</v>
      </c>
    </row>
    <row r="202" spans="1:28" x14ac:dyDescent="0.25">
      <c r="A202" t="s">
        <v>4906</v>
      </c>
      <c r="B202" s="2">
        <v>45725</v>
      </c>
      <c r="C202" t="s">
        <v>4148</v>
      </c>
      <c r="D202" t="str">
        <f>VLOOKUP(C202,customer_imp!$A$2:$H$502,2,FALSE)</f>
        <v>Christopher Garcia Dds</v>
      </c>
      <c r="E202">
        <f>VLOOKUP(C202,customer_imp!$A$2:$H$502,3,FALSE)</f>
        <v>18</v>
      </c>
      <c r="F202" t="str">
        <f>VLOOKUP(C202,customer_imp!$A$2:$H$502,4,FALSE)</f>
        <v>Male</v>
      </c>
      <c r="G202" t="str">
        <f>VLOOKUP(C202,customer_imp!$A$2:$H$502,5,FALSE)</f>
        <v>New Joseph</v>
      </c>
      <c r="H202" t="str">
        <f>VLOOKUP(C202,customer_imp!$A$2:$H$502,6,FALSE)</f>
        <v>Missouri</v>
      </c>
      <c r="I202" t="str">
        <f>VLOOKUP(C202,customer_imp!$A$2:$H$502,7,FALSE)</f>
        <v>USA</v>
      </c>
      <c r="J202" t="s">
        <v>4641</v>
      </c>
      <c r="K202" t="str">
        <f>VLOOKUP($J202,prod_imp!$A$2:$I$102,2,FALSE)</f>
        <v>Hydrating Face Cleanser</v>
      </c>
      <c r="L202" t="str">
        <f>VLOOKUP(J202,prod_imp!$A$2:$I$102,3,FALSE)</f>
        <v>Beauty</v>
      </c>
      <c r="M202" t="str">
        <f>VLOOKUP(J202,prod_imp!$A$2:$I$102,4,FALSE)</f>
        <v>Skincare</v>
      </c>
      <c r="N202" t="str">
        <f>VLOOKUP(J202,prod_imp!$A$2:$I$102,5,FALSE)</f>
        <v>Butler Group</v>
      </c>
      <c r="O202">
        <f>VLOOKUP(J202,prod_imp!$A$2:$I$102,6,FALSE)</f>
        <v>317</v>
      </c>
      <c r="P202">
        <f>VLOOKUP(J202,prod_imp!$A$2:$I$102,7,FALSE)</f>
        <v>159</v>
      </c>
      <c r="Q202" t="s">
        <v>4683</v>
      </c>
      <c r="R202" t="s">
        <v>4706</v>
      </c>
      <c r="S202" s="5">
        <v>1661.8032000000001</v>
      </c>
      <c r="T202">
        <v>3</v>
      </c>
      <c r="U202">
        <v>749</v>
      </c>
      <c r="V202">
        <v>0.26</v>
      </c>
      <c r="W202" t="str">
        <f>VLOOKUP(Q202,stores_imp!$A$2:$K$100,3,FALSE)</f>
        <v>EAST</v>
      </c>
      <c r="X202" t="str">
        <f>VLOOKUP(Q202,stores_imp!$A$2:$K$100,2,TRUE)</f>
        <v>Mann-Austin</v>
      </c>
      <c r="Y202" t="str">
        <f>VLOOKUP(Q202,stores_imp!$A$2:$E$22,4,FALSE)</f>
        <v>Port Josephberg</v>
      </c>
      <c r="Z202" t="str">
        <f>VLOOKUP(Q202,stores_imp!$A$2:$K$22,5,FALSE)</f>
        <v>Online</v>
      </c>
      <c r="AA202" t="str">
        <f>_xlfn.IFS(sale[[#All],[Age]]&lt;19,"Teens",sale[[#All],[Age]]&lt;30,"Adults",sale[[#All],[Age]]&lt;70,"Elders")</f>
        <v>Teens</v>
      </c>
      <c r="AB202" t="str">
        <f>VLOOKUP(C202,customer_imp!$A$2:$H$505,8,FALSE)</f>
        <v>Gold</v>
      </c>
    </row>
    <row r="203" spans="1:28" x14ac:dyDescent="0.25">
      <c r="A203" t="s">
        <v>4907</v>
      </c>
      <c r="B203" s="2">
        <v>45742</v>
      </c>
      <c r="C203" t="s">
        <v>4122</v>
      </c>
      <c r="D203" t="str">
        <f>VLOOKUP(C203,customer_imp!$A$2:$H$502,2,FALSE)</f>
        <v>Justin Cross</v>
      </c>
      <c r="E203">
        <f>VLOOKUP(C203,customer_imp!$A$2:$H$502,3,FALSE)</f>
        <v>62</v>
      </c>
      <c r="F203" t="str">
        <f>VLOOKUP(C203,customer_imp!$A$2:$H$502,4,FALSE)</f>
        <v>Female</v>
      </c>
      <c r="G203" t="str">
        <f>VLOOKUP(C203,customer_imp!$A$2:$H$502,5,FALSE)</f>
        <v>North Anthonychester</v>
      </c>
      <c r="H203" t="str">
        <f>VLOOKUP(C203,customer_imp!$A$2:$H$502,6,FALSE)</f>
        <v>Nevada</v>
      </c>
      <c r="I203" t="str">
        <f>VLOOKUP(C203,customer_imp!$A$2:$H$502,7,FALSE)</f>
        <v>USA</v>
      </c>
      <c r="J203" t="s">
        <v>4553</v>
      </c>
      <c r="K203" t="str">
        <f>VLOOKUP($J203,prod_imp!$A$2:$I$102,2,FALSE)</f>
        <v>Modern Wall Clock</v>
      </c>
      <c r="L203" t="str">
        <f>VLOOKUP(J203,prod_imp!$A$2:$I$102,3,FALSE)</f>
        <v>Home</v>
      </c>
      <c r="M203" t="str">
        <f>VLOOKUP(J203,prod_imp!$A$2:$I$102,4,FALSE)</f>
        <v>Decor</v>
      </c>
      <c r="N203" t="str">
        <f>VLOOKUP(J203,prod_imp!$A$2:$I$102,5,FALSE)</f>
        <v>Weiss-Watson</v>
      </c>
      <c r="O203">
        <f>VLOOKUP(J203,prod_imp!$A$2:$I$102,6,FALSE)</f>
        <v>180</v>
      </c>
      <c r="P203">
        <f>VLOOKUP(J203,prod_imp!$A$2:$I$102,7,FALSE)</f>
        <v>305</v>
      </c>
      <c r="Q203" t="s">
        <v>4681</v>
      </c>
      <c r="R203" t="s">
        <v>1959</v>
      </c>
      <c r="S203" s="5">
        <v>752.86199999999997</v>
      </c>
      <c r="T203">
        <v>1</v>
      </c>
      <c r="U203">
        <v>886</v>
      </c>
      <c r="V203">
        <v>0.26</v>
      </c>
      <c r="W203" t="str">
        <f>VLOOKUP(Q203,stores_imp!$A$2:$K$100,3,FALSE)</f>
        <v>SOUTH</v>
      </c>
      <c r="X203" t="str">
        <f>VLOOKUP(Q203,stores_imp!$A$2:$K$100,2,TRUE)</f>
        <v>Mann-Austin</v>
      </c>
      <c r="Y203" t="str">
        <f>VLOOKUP(Q203,stores_imp!$A$2:$E$22,4,FALSE)</f>
        <v>Port Sharon</v>
      </c>
      <c r="Z203" t="str">
        <f>VLOOKUP(Q203,stores_imp!$A$2:$K$22,5,FALSE)</f>
        <v>Online</v>
      </c>
      <c r="AA203" t="str">
        <f>_xlfn.IFS(sale[[#All],[Age]]&lt;19,"Teens",sale[[#All],[Age]]&lt;30,"Adults",sale[[#All],[Age]]&lt;70,"Elders")</f>
        <v>Elders</v>
      </c>
      <c r="AB203" t="str">
        <f>VLOOKUP(C203,customer_imp!$A$2:$H$505,8,FALSE)</f>
        <v>Bronze</v>
      </c>
    </row>
    <row r="204" spans="1:28" x14ac:dyDescent="0.25">
      <c r="A204" t="s">
        <v>4908</v>
      </c>
      <c r="B204" s="2">
        <v>45750</v>
      </c>
      <c r="C204" t="s">
        <v>4084</v>
      </c>
      <c r="D204" t="str">
        <f>VLOOKUP(C204,customer_imp!$A$2:$H$502,2,FALSE)</f>
        <v>Travis Holland</v>
      </c>
      <c r="E204">
        <f>VLOOKUP(C204,customer_imp!$A$2:$H$502,3,FALSE)</f>
        <v>38</v>
      </c>
      <c r="F204" t="str">
        <f>VLOOKUP(C204,customer_imp!$A$2:$H$502,4,FALSE)</f>
        <v>Male</v>
      </c>
      <c r="G204" t="str">
        <f>VLOOKUP(C204,customer_imp!$A$2:$H$502,5,FALSE)</f>
        <v>Webstermouth</v>
      </c>
      <c r="H204" t="str">
        <f>VLOOKUP(C204,customer_imp!$A$2:$H$502,6,FALSE)</f>
        <v>New Hampshire</v>
      </c>
      <c r="I204" t="str">
        <f>VLOOKUP(C204,customer_imp!$A$2:$H$502,7,FALSE)</f>
        <v>USA</v>
      </c>
      <c r="J204" t="s">
        <v>4607</v>
      </c>
      <c r="K204" t="str">
        <f>VLOOKUP($J204,prod_imp!$A$2:$I$102,2,FALSE)</f>
        <v>Laptop Cooling Pad</v>
      </c>
      <c r="L204" t="str">
        <f>VLOOKUP(J204,prod_imp!$A$2:$I$102,3,FALSE)</f>
        <v>Electronics</v>
      </c>
      <c r="M204" t="str">
        <f>VLOOKUP(J204,prod_imp!$A$2:$I$102,4,FALSE)</f>
        <v>Computer</v>
      </c>
      <c r="N204" t="str">
        <f>VLOOKUP(J204,prod_imp!$A$2:$I$102,5,FALSE)</f>
        <v>Murray, Gould And Ware</v>
      </c>
      <c r="O204">
        <f>VLOOKUP(J204,prod_imp!$A$2:$I$102,6,FALSE)</f>
        <v>86</v>
      </c>
      <c r="P204">
        <f>VLOOKUP(J204,prod_imp!$A$2:$I$102,7,FALSE)</f>
        <v>222</v>
      </c>
      <c r="Q204" t="s">
        <v>4675</v>
      </c>
      <c r="R204" t="s">
        <v>4709</v>
      </c>
      <c r="S204" s="5">
        <v>1175.2416000000001</v>
      </c>
      <c r="T204">
        <v>4</v>
      </c>
      <c r="U204">
        <v>408</v>
      </c>
      <c r="V204">
        <v>0.15</v>
      </c>
      <c r="W204" t="str">
        <f>VLOOKUP(Q204,stores_imp!$A$2:$K$100,3,FALSE)</f>
        <v>NORTH</v>
      </c>
      <c r="X204" t="str">
        <f>VLOOKUP(Q204,stores_imp!$A$2:$K$100,2,TRUE)</f>
        <v>Martinez, Adkins And Johnson</v>
      </c>
      <c r="Y204" t="str">
        <f>VLOOKUP(Q204,stores_imp!$A$2:$E$22,4,FALSE)</f>
        <v>Danielmouth</v>
      </c>
      <c r="Z204" t="str">
        <f>VLOOKUP(Q204,stores_imp!$A$2:$K$22,5,FALSE)</f>
        <v>Flagship</v>
      </c>
      <c r="AA204" t="str">
        <f>_xlfn.IFS(sale[[#All],[Age]]&lt;19,"Teens",sale[[#All],[Age]]&lt;30,"Adults",sale[[#All],[Age]]&lt;70,"Elders")</f>
        <v>Elders</v>
      </c>
      <c r="AB204" t="str">
        <f>VLOOKUP(C204,customer_imp!$A$2:$H$505,8,FALSE)</f>
        <v>Bronze</v>
      </c>
    </row>
    <row r="205" spans="1:28" x14ac:dyDescent="0.25">
      <c r="A205" t="s">
        <v>4909</v>
      </c>
      <c r="B205" s="2">
        <v>45327</v>
      </c>
      <c r="C205" t="s">
        <v>4464</v>
      </c>
      <c r="D205" t="str">
        <f>VLOOKUP(C205,customer_imp!$A$2:$H$502,2,FALSE)</f>
        <v>Philip Mendoza</v>
      </c>
      <c r="E205">
        <f>VLOOKUP(C205,customer_imp!$A$2:$H$502,3,FALSE)</f>
        <v>42</v>
      </c>
      <c r="F205" t="str">
        <f>VLOOKUP(C205,customer_imp!$A$2:$H$502,4,FALSE)</f>
        <v>Male</v>
      </c>
      <c r="G205" t="str">
        <f>VLOOKUP(C205,customer_imp!$A$2:$H$502,5,FALSE)</f>
        <v>Tylermouth</v>
      </c>
      <c r="H205" t="str">
        <f>VLOOKUP(C205,customer_imp!$A$2:$H$502,6,FALSE)</f>
        <v>Massachusetts</v>
      </c>
      <c r="I205" t="str">
        <f>VLOOKUP(C205,customer_imp!$A$2:$H$502,7,FALSE)</f>
        <v>USA</v>
      </c>
      <c r="J205" t="s">
        <v>4554</v>
      </c>
      <c r="K205" t="str">
        <f>VLOOKUP($J205,prod_imp!$A$2:$I$102,2,FALSE)</f>
        <v>Gaming Mechanical Keyboard</v>
      </c>
      <c r="L205" t="str">
        <f>VLOOKUP(J205,prod_imp!$A$2:$I$102,3,FALSE)</f>
        <v>Electronics</v>
      </c>
      <c r="M205" t="str">
        <f>VLOOKUP(J205,prod_imp!$A$2:$I$102,4,FALSE)</f>
        <v>Computer</v>
      </c>
      <c r="N205" t="str">
        <f>VLOOKUP(J205,prod_imp!$A$2:$I$102,5,FALSE)</f>
        <v>Lucero Llc</v>
      </c>
      <c r="O205">
        <f>VLOOKUP(J205,prod_imp!$A$2:$I$102,6,FALSE)</f>
        <v>419</v>
      </c>
      <c r="P205">
        <f>VLOOKUP(J205,prod_imp!$A$2:$I$102,7,FALSE)</f>
        <v>86</v>
      </c>
      <c r="Q205" t="s">
        <v>4688</v>
      </c>
      <c r="R205" t="s">
        <v>4706</v>
      </c>
      <c r="S205" s="5">
        <v>859.7808</v>
      </c>
      <c r="T205">
        <v>2</v>
      </c>
      <c r="U205">
        <v>597</v>
      </c>
      <c r="V205">
        <v>0.28000000000000003</v>
      </c>
      <c r="W205" t="str">
        <f>VLOOKUP(Q205,stores_imp!$A$2:$K$100,3,FALSE)</f>
        <v>SOUTH</v>
      </c>
      <c r="X205" t="str">
        <f>VLOOKUP(Q205,stores_imp!$A$2:$K$100,2,TRUE)</f>
        <v>Mann-Austin</v>
      </c>
      <c r="Y205" t="str">
        <f>VLOOKUP(Q205,stores_imp!$A$2:$E$22,4,FALSE)</f>
        <v>East Johnstad</v>
      </c>
      <c r="Z205" t="str">
        <f>VLOOKUP(Q205,stores_imp!$A$2:$K$22,5,FALSE)</f>
        <v>Flagship</v>
      </c>
      <c r="AA205" t="str">
        <f>_xlfn.IFS(sale[[#All],[Age]]&lt;19,"Teens",sale[[#All],[Age]]&lt;30,"Adults",sale[[#All],[Age]]&lt;70,"Elders")</f>
        <v>Elders</v>
      </c>
      <c r="AB205" t="str">
        <f>VLOOKUP(C205,customer_imp!$A$2:$H$505,8,FALSE)</f>
        <v>Silver</v>
      </c>
    </row>
    <row r="206" spans="1:28" x14ac:dyDescent="0.25">
      <c r="A206" t="s">
        <v>4910</v>
      </c>
      <c r="B206" s="2">
        <v>45465</v>
      </c>
      <c r="C206" t="s">
        <v>3992</v>
      </c>
      <c r="D206" t="str">
        <f>VLOOKUP(C206,customer_imp!$A$2:$H$502,2,FALSE)</f>
        <v>Paul Fox</v>
      </c>
      <c r="E206">
        <f>VLOOKUP(C206,customer_imp!$A$2:$H$502,3,FALSE)</f>
        <v>33</v>
      </c>
      <c r="F206" t="str">
        <f>VLOOKUP(C206,customer_imp!$A$2:$H$502,4,FALSE)</f>
        <v>Female</v>
      </c>
      <c r="G206" t="str">
        <f>VLOOKUP(C206,customer_imp!$A$2:$H$502,5,FALSE)</f>
        <v>Michaelton</v>
      </c>
      <c r="H206" t="str">
        <f>VLOOKUP(C206,customer_imp!$A$2:$H$502,6,FALSE)</f>
        <v>Hawaii</v>
      </c>
      <c r="I206" t="str">
        <f>VLOOKUP(C206,customer_imp!$A$2:$H$502,7,FALSE)</f>
        <v>USA</v>
      </c>
      <c r="J206" t="s">
        <v>4617</v>
      </c>
      <c r="K206" t="str">
        <f>VLOOKUP($J206,prod_imp!$A$2:$I$102,2,FALSE)</f>
        <v>Smart Led Light Strip</v>
      </c>
      <c r="L206" t="str">
        <f>VLOOKUP(J206,prod_imp!$A$2:$I$102,3,FALSE)</f>
        <v>Electronics</v>
      </c>
      <c r="M206" t="str">
        <f>VLOOKUP(J206,prod_imp!$A$2:$I$102,4,FALSE)</f>
        <v>Accessories</v>
      </c>
      <c r="N206" t="str">
        <f>VLOOKUP(J206,prod_imp!$A$2:$I$102,5,FALSE)</f>
        <v>Flores-Davis</v>
      </c>
      <c r="O206">
        <f>VLOOKUP(J206,prod_imp!$A$2:$I$102,6,FALSE)</f>
        <v>349</v>
      </c>
      <c r="P206">
        <f>VLOOKUP(J206,prod_imp!$A$2:$I$102,7,FALSE)</f>
        <v>476</v>
      </c>
      <c r="Q206" t="s">
        <v>4688</v>
      </c>
      <c r="R206" t="s">
        <v>4709</v>
      </c>
      <c r="S206" s="5">
        <v>1909.9608000000001</v>
      </c>
      <c r="T206">
        <v>3</v>
      </c>
      <c r="U206">
        <v>723</v>
      </c>
      <c r="V206">
        <v>0.28000000000000003</v>
      </c>
      <c r="W206" t="str">
        <f>VLOOKUP(Q206,stores_imp!$A$2:$K$100,3,FALSE)</f>
        <v>SOUTH</v>
      </c>
      <c r="X206" t="str">
        <f>VLOOKUP(Q206,stores_imp!$A$2:$K$100,2,TRUE)</f>
        <v>Mann-Austin</v>
      </c>
      <c r="Y206" t="str">
        <f>VLOOKUP(Q206,stores_imp!$A$2:$E$22,4,FALSE)</f>
        <v>East Johnstad</v>
      </c>
      <c r="Z206" t="str">
        <f>VLOOKUP(Q206,stores_imp!$A$2:$K$22,5,FALSE)</f>
        <v>Flagship</v>
      </c>
      <c r="AA206" t="str">
        <f>_xlfn.IFS(sale[[#All],[Age]]&lt;19,"Teens",sale[[#All],[Age]]&lt;30,"Adults",sale[[#All],[Age]]&lt;70,"Elders")</f>
        <v>Elders</v>
      </c>
      <c r="AB206" t="str">
        <f>VLOOKUP(C206,customer_imp!$A$2:$H$505,8,FALSE)</f>
        <v>Silver</v>
      </c>
    </row>
    <row r="207" spans="1:28" x14ac:dyDescent="0.25">
      <c r="A207" t="s">
        <v>4911</v>
      </c>
      <c r="B207" s="2">
        <v>45883</v>
      </c>
      <c r="C207" t="s">
        <v>4429</v>
      </c>
      <c r="D207" t="str">
        <f>VLOOKUP(C207,customer_imp!$A$2:$H$502,2,FALSE)</f>
        <v>Melinda Rivera</v>
      </c>
      <c r="E207">
        <f>VLOOKUP(C207,customer_imp!$A$2:$H$502,3,FALSE)</f>
        <v>47</v>
      </c>
      <c r="F207" t="str">
        <f>VLOOKUP(C207,customer_imp!$A$2:$H$502,4,FALSE)</f>
        <v>Female</v>
      </c>
      <c r="G207" t="str">
        <f>VLOOKUP(C207,customer_imp!$A$2:$H$502,5,FALSE)</f>
        <v>East Davidmouth</v>
      </c>
      <c r="H207" t="str">
        <f>VLOOKUP(C207,customer_imp!$A$2:$H$502,6,FALSE)</f>
        <v>New Hampshire</v>
      </c>
      <c r="I207" t="str">
        <f>VLOOKUP(C207,customer_imp!$A$2:$H$502,7,FALSE)</f>
        <v>USA</v>
      </c>
      <c r="J207" t="s">
        <v>4650</v>
      </c>
      <c r="K207" t="str">
        <f>VLOOKUP($J207,prod_imp!$A$2:$I$102,2,FALSE)</f>
        <v>Sports Wrist Sweatbands</v>
      </c>
      <c r="L207" t="str">
        <f>VLOOKUP(J207,prod_imp!$A$2:$I$102,3,FALSE)</f>
        <v>Sports</v>
      </c>
      <c r="M207" t="str">
        <f>VLOOKUP(J207,prod_imp!$A$2:$I$102,4,FALSE)</f>
        <v>Accessories</v>
      </c>
      <c r="N207" t="str">
        <f>VLOOKUP(J207,prod_imp!$A$2:$I$102,5,FALSE)</f>
        <v>Olsen-Daniels</v>
      </c>
      <c r="O207">
        <f>VLOOKUP(J207,prod_imp!$A$2:$I$102,6,FALSE)</f>
        <v>131</v>
      </c>
      <c r="P207">
        <f>VLOOKUP(J207,prod_imp!$A$2:$I$102,7,FALSE)</f>
        <v>232</v>
      </c>
      <c r="Q207" t="s">
        <v>4682</v>
      </c>
      <c r="R207" t="s">
        <v>1959</v>
      </c>
      <c r="S207" s="5">
        <v>374.34539999999998</v>
      </c>
      <c r="T207">
        <v>1</v>
      </c>
      <c r="U207">
        <v>480</v>
      </c>
      <c r="V207">
        <v>0.12</v>
      </c>
      <c r="W207" t="str">
        <f>VLOOKUP(Q207,stores_imp!$A$2:$K$100,3,FALSE)</f>
        <v>NORTH</v>
      </c>
      <c r="X207" t="str">
        <f>VLOOKUP(Q207,stores_imp!$A$2:$K$100,2,TRUE)</f>
        <v>Mann-Austin</v>
      </c>
      <c r="Y207" t="str">
        <f>VLOOKUP(Q207,stores_imp!$A$2:$E$22,4,FALSE)</f>
        <v>New Michaelchester</v>
      </c>
      <c r="Z207" t="str">
        <f>VLOOKUP(Q207,stores_imp!$A$2:$K$22,5,FALSE)</f>
        <v>Outlet</v>
      </c>
      <c r="AA207" t="str">
        <f>_xlfn.IFS(sale[[#All],[Age]]&lt;19,"Teens",sale[[#All],[Age]]&lt;30,"Adults",sale[[#All],[Age]]&lt;70,"Elders")</f>
        <v>Elders</v>
      </c>
      <c r="AB207" t="str">
        <f>VLOOKUP(C207,customer_imp!$A$2:$H$505,8,FALSE)</f>
        <v>Platinum</v>
      </c>
    </row>
    <row r="208" spans="1:28" x14ac:dyDescent="0.25">
      <c r="A208" t="s">
        <v>4912</v>
      </c>
      <c r="B208" s="2">
        <v>45445</v>
      </c>
      <c r="C208" t="s">
        <v>4224</v>
      </c>
      <c r="D208" t="str">
        <f>VLOOKUP(C208,customer_imp!$A$2:$H$502,2,FALSE)</f>
        <v>Brian Hammond</v>
      </c>
      <c r="E208">
        <f>VLOOKUP(C208,customer_imp!$A$2:$H$502,3,FALSE)</f>
        <v>56</v>
      </c>
      <c r="F208" t="str">
        <f>VLOOKUP(C208,customer_imp!$A$2:$H$502,4,FALSE)</f>
        <v>Female</v>
      </c>
      <c r="G208" t="str">
        <f>VLOOKUP(C208,customer_imp!$A$2:$H$502,5,FALSE)</f>
        <v>North Nicholas</v>
      </c>
      <c r="H208" t="str">
        <f>VLOOKUP(C208,customer_imp!$A$2:$H$502,6,FALSE)</f>
        <v>Texas</v>
      </c>
      <c r="I208" t="str">
        <f>VLOOKUP(C208,customer_imp!$A$2:$H$502,7,FALSE)</f>
        <v>USA</v>
      </c>
      <c r="J208" t="s">
        <v>4554</v>
      </c>
      <c r="K208" t="str">
        <f>VLOOKUP($J208,prod_imp!$A$2:$I$102,2,FALSE)</f>
        <v>Gaming Mechanical Keyboard</v>
      </c>
      <c r="L208" t="str">
        <f>VLOOKUP(J208,prod_imp!$A$2:$I$102,3,FALSE)</f>
        <v>Electronics</v>
      </c>
      <c r="M208" t="str">
        <f>VLOOKUP(J208,prod_imp!$A$2:$I$102,4,FALSE)</f>
        <v>Computer</v>
      </c>
      <c r="N208" t="str">
        <f>VLOOKUP(J208,prod_imp!$A$2:$I$102,5,FALSE)</f>
        <v>Lucero Llc</v>
      </c>
      <c r="O208">
        <f>VLOOKUP(J208,prod_imp!$A$2:$I$102,6,FALSE)</f>
        <v>419</v>
      </c>
      <c r="P208">
        <f>VLOOKUP(J208,prod_imp!$A$2:$I$102,7,FALSE)</f>
        <v>86</v>
      </c>
      <c r="Q208" t="s">
        <v>4700</v>
      </c>
      <c r="R208" t="s">
        <v>4709</v>
      </c>
      <c r="S208" s="5">
        <v>1146.4795999999999</v>
      </c>
      <c r="T208">
        <v>4</v>
      </c>
      <c r="U208">
        <v>363</v>
      </c>
      <c r="V208">
        <v>0.22</v>
      </c>
      <c r="W208" t="str">
        <f>VLOOKUP(Q208,stores_imp!$A$2:$K$100,3,FALSE)</f>
        <v>WEST</v>
      </c>
      <c r="X208" t="str">
        <f>VLOOKUP(Q208,stores_imp!$A$2:$K$100,2,TRUE)</f>
        <v>Frederick-Wright</v>
      </c>
      <c r="Y208" t="str">
        <f>VLOOKUP(Q208,stores_imp!$A$2:$E$22,4,FALSE)</f>
        <v>New Jimmymouth</v>
      </c>
      <c r="Z208" t="str">
        <f>VLOOKUP(Q208,stores_imp!$A$2:$K$22,5,FALSE)</f>
        <v>Flagship</v>
      </c>
      <c r="AA208" t="str">
        <f>_xlfn.IFS(sale[[#All],[Age]]&lt;19,"Teens",sale[[#All],[Age]]&lt;30,"Adults",sale[[#All],[Age]]&lt;70,"Elders")</f>
        <v>Elders</v>
      </c>
      <c r="AB208" t="str">
        <f>VLOOKUP(C208,customer_imp!$A$2:$H$505,8,FALSE)</f>
        <v>Gold</v>
      </c>
    </row>
    <row r="209" spans="1:28" x14ac:dyDescent="0.25">
      <c r="A209" t="s">
        <v>4913</v>
      </c>
      <c r="B209" s="2">
        <v>45640</v>
      </c>
      <c r="C209" t="s">
        <v>4164</v>
      </c>
      <c r="D209" t="str">
        <f>VLOOKUP(C209,customer_imp!$A$2:$H$502,2,FALSE)</f>
        <v>Brent Rivas</v>
      </c>
      <c r="E209">
        <f>VLOOKUP(C209,customer_imp!$A$2:$H$502,3,FALSE)</f>
        <v>54</v>
      </c>
      <c r="F209" t="str">
        <f>VLOOKUP(C209,customer_imp!$A$2:$H$502,4,FALSE)</f>
        <v>Female</v>
      </c>
      <c r="G209" t="str">
        <f>VLOOKUP(C209,customer_imp!$A$2:$H$502,5,FALSE)</f>
        <v>North Kellyberg</v>
      </c>
      <c r="H209" t="str">
        <f>VLOOKUP(C209,customer_imp!$A$2:$H$502,6,FALSE)</f>
        <v>New Jersey</v>
      </c>
      <c r="I209" t="str">
        <f>VLOOKUP(C209,customer_imp!$A$2:$H$502,7,FALSE)</f>
        <v>USA</v>
      </c>
      <c r="J209" t="s">
        <v>4637</v>
      </c>
      <c r="K209" t="str">
        <f>VLOOKUP($J209,prod_imp!$A$2:$I$102,2,FALSE)</f>
        <v>Decorative Lamp Shade</v>
      </c>
      <c r="L209" t="str">
        <f>VLOOKUP(J209,prod_imp!$A$2:$I$102,3,FALSE)</f>
        <v>Home</v>
      </c>
      <c r="M209" t="str">
        <f>VLOOKUP(J209,prod_imp!$A$2:$I$102,4,FALSE)</f>
        <v>Lighting</v>
      </c>
      <c r="N209" t="str">
        <f>VLOOKUP(J209,prod_imp!$A$2:$I$102,5,FALSE)</f>
        <v>Ramirez-Hanson</v>
      </c>
      <c r="O209">
        <f>VLOOKUP(J209,prod_imp!$A$2:$I$102,6,FALSE)</f>
        <v>229</v>
      </c>
      <c r="P209">
        <f>VLOOKUP(J209,prod_imp!$A$2:$I$102,7,FALSE)</f>
        <v>469</v>
      </c>
      <c r="Q209" t="s">
        <v>4680</v>
      </c>
      <c r="R209" t="s">
        <v>4706</v>
      </c>
      <c r="S209" s="5">
        <v>125.8389</v>
      </c>
      <c r="T209">
        <v>1</v>
      </c>
      <c r="U209">
        <v>127</v>
      </c>
      <c r="V209">
        <v>0.21</v>
      </c>
      <c r="W209" t="str">
        <f>VLOOKUP(Q209,stores_imp!$A$2:$K$100,3,FALSE)</f>
        <v>NORTH</v>
      </c>
      <c r="X209" t="str">
        <f>VLOOKUP(Q209,stores_imp!$A$2:$K$100,2,TRUE)</f>
        <v>Mann-Austin</v>
      </c>
      <c r="Y209" t="str">
        <f>VLOOKUP(Q209,stores_imp!$A$2:$E$22,4,FALSE)</f>
        <v>Hoodberg</v>
      </c>
      <c r="Z209" t="str">
        <f>VLOOKUP(Q209,stores_imp!$A$2:$K$22,5,FALSE)</f>
        <v>Outlet</v>
      </c>
      <c r="AA209" t="str">
        <f>_xlfn.IFS(sale[[#All],[Age]]&lt;19,"Teens",sale[[#All],[Age]]&lt;30,"Adults",sale[[#All],[Age]]&lt;70,"Elders")</f>
        <v>Elders</v>
      </c>
      <c r="AB209" t="str">
        <f>VLOOKUP(C209,customer_imp!$A$2:$H$505,8,FALSE)</f>
        <v>Platinum</v>
      </c>
    </row>
    <row r="210" spans="1:28" x14ac:dyDescent="0.25">
      <c r="A210" t="s">
        <v>4914</v>
      </c>
      <c r="B210" s="2">
        <v>45411</v>
      </c>
      <c r="C210" t="s">
        <v>4163</v>
      </c>
      <c r="D210" t="str">
        <f>VLOOKUP(C210,customer_imp!$A$2:$H$502,2,FALSE)</f>
        <v>Leonard Cochran</v>
      </c>
      <c r="E210">
        <f>VLOOKUP(C210,customer_imp!$A$2:$H$502,3,FALSE)</f>
        <v>46</v>
      </c>
      <c r="F210" t="str">
        <f>VLOOKUP(C210,customer_imp!$A$2:$H$502,4,FALSE)</f>
        <v>Female</v>
      </c>
      <c r="G210" t="str">
        <f>VLOOKUP(C210,customer_imp!$A$2:$H$502,5,FALSE)</f>
        <v>Port Sherryview</v>
      </c>
      <c r="H210" t="str">
        <f>VLOOKUP(C210,customer_imp!$A$2:$H$502,6,FALSE)</f>
        <v>North Dakota</v>
      </c>
      <c r="I210" t="str">
        <f>VLOOKUP(C210,customer_imp!$A$2:$H$502,7,FALSE)</f>
        <v>USA</v>
      </c>
      <c r="J210" t="s">
        <v>4554</v>
      </c>
      <c r="K210" t="str">
        <f>VLOOKUP($J210,prod_imp!$A$2:$I$102,2,FALSE)</f>
        <v>Gaming Mechanical Keyboard</v>
      </c>
      <c r="L210" t="str">
        <f>VLOOKUP(J210,prod_imp!$A$2:$I$102,3,FALSE)</f>
        <v>Electronics</v>
      </c>
      <c r="M210" t="str">
        <f>VLOOKUP(J210,prod_imp!$A$2:$I$102,4,FALSE)</f>
        <v>Computer</v>
      </c>
      <c r="N210" t="str">
        <f>VLOOKUP(J210,prod_imp!$A$2:$I$102,5,FALSE)</f>
        <v>Lucero Llc</v>
      </c>
      <c r="O210">
        <f>VLOOKUP(J210,prod_imp!$A$2:$I$102,6,FALSE)</f>
        <v>419</v>
      </c>
      <c r="P210">
        <f>VLOOKUP(J210,prod_imp!$A$2:$I$102,7,FALSE)</f>
        <v>86</v>
      </c>
      <c r="Q210" t="s">
        <v>4701</v>
      </c>
      <c r="R210" t="s">
        <v>1959</v>
      </c>
      <c r="S210" s="5">
        <v>3576.0383999999999</v>
      </c>
      <c r="T210">
        <v>4</v>
      </c>
      <c r="U210">
        <v>931</v>
      </c>
      <c r="V210">
        <v>0.01</v>
      </c>
      <c r="W210" t="str">
        <f>VLOOKUP(Q210,stores_imp!$A$2:$K$100,3,FALSE)</f>
        <v>NORTH</v>
      </c>
      <c r="X210" t="str">
        <f>VLOOKUP(Q210,stores_imp!$A$2:$K$100,2,TRUE)</f>
        <v>Holloway Ltd</v>
      </c>
      <c r="Y210" t="str">
        <f>VLOOKUP(Q210,stores_imp!$A$2:$E$22,4,FALSE)</f>
        <v>Bensonhaven</v>
      </c>
      <c r="Z210" t="str">
        <f>VLOOKUP(Q210,stores_imp!$A$2:$K$22,5,FALSE)</f>
        <v>Flagship</v>
      </c>
      <c r="AA210" t="str">
        <f>_xlfn.IFS(sale[[#All],[Age]]&lt;19,"Teens",sale[[#All],[Age]]&lt;30,"Adults",sale[[#All],[Age]]&lt;70,"Elders")</f>
        <v>Elders</v>
      </c>
      <c r="AB210" t="str">
        <f>VLOOKUP(C210,customer_imp!$A$2:$H$505,8,FALSE)</f>
        <v>Silver</v>
      </c>
    </row>
    <row r="211" spans="1:28" x14ac:dyDescent="0.25">
      <c r="A211" t="s">
        <v>4915</v>
      </c>
      <c r="B211" s="2">
        <v>45224</v>
      </c>
      <c r="C211" t="s">
        <v>4360</v>
      </c>
      <c r="D211" t="str">
        <f>VLOOKUP(C211,customer_imp!$A$2:$H$502,2,FALSE)</f>
        <v>Michael Garner</v>
      </c>
      <c r="E211">
        <f>VLOOKUP(C211,customer_imp!$A$2:$H$502,3,FALSE)</f>
        <v>21</v>
      </c>
      <c r="F211" t="str">
        <f>VLOOKUP(C211,customer_imp!$A$2:$H$502,4,FALSE)</f>
        <v>Female</v>
      </c>
      <c r="G211" t="str">
        <f>VLOOKUP(C211,customer_imp!$A$2:$H$502,5,FALSE)</f>
        <v>Port Crystal</v>
      </c>
      <c r="H211" t="str">
        <f>VLOOKUP(C211,customer_imp!$A$2:$H$502,6,FALSE)</f>
        <v>New Hampshire</v>
      </c>
      <c r="I211" t="str">
        <f>VLOOKUP(C211,customer_imp!$A$2:$H$502,7,FALSE)</f>
        <v>USA</v>
      </c>
      <c r="J211" t="s">
        <v>4617</v>
      </c>
      <c r="K211" t="str">
        <f>VLOOKUP($J211,prod_imp!$A$2:$I$102,2,FALSE)</f>
        <v>Smart Led Light Strip</v>
      </c>
      <c r="L211" t="str">
        <f>VLOOKUP(J211,prod_imp!$A$2:$I$102,3,FALSE)</f>
        <v>Electronics</v>
      </c>
      <c r="M211" t="str">
        <f>VLOOKUP(J211,prod_imp!$A$2:$I$102,4,FALSE)</f>
        <v>Accessories</v>
      </c>
      <c r="N211" t="str">
        <f>VLOOKUP(J211,prod_imp!$A$2:$I$102,5,FALSE)</f>
        <v>Flores-Davis</v>
      </c>
      <c r="O211">
        <f>VLOOKUP(J211,prod_imp!$A$2:$I$102,6,FALSE)</f>
        <v>349</v>
      </c>
      <c r="P211">
        <f>VLOOKUP(J211,prod_imp!$A$2:$I$102,7,FALSE)</f>
        <v>476</v>
      </c>
      <c r="Q211" t="s">
        <v>4685</v>
      </c>
      <c r="R211" t="s">
        <v>4706</v>
      </c>
      <c r="S211" s="5">
        <v>595.97760000000005</v>
      </c>
      <c r="T211">
        <v>1</v>
      </c>
      <c r="U211">
        <v>621</v>
      </c>
      <c r="V211">
        <v>0.04</v>
      </c>
      <c r="W211" t="str">
        <f>VLOOKUP(Q211,stores_imp!$A$2:$K$100,3,FALSE)</f>
        <v>WEST</v>
      </c>
      <c r="X211" t="str">
        <f>VLOOKUP(Q211,stores_imp!$A$2:$K$100,2,TRUE)</f>
        <v>Mann-Austin</v>
      </c>
      <c r="Y211" t="str">
        <f>VLOOKUP(Q211,stores_imp!$A$2:$E$22,4,FALSE)</f>
        <v>Thompsonborough</v>
      </c>
      <c r="Z211" t="str">
        <f>VLOOKUP(Q211,stores_imp!$A$2:$K$22,5,FALSE)</f>
        <v>Online</v>
      </c>
      <c r="AA211" t="str">
        <f>_xlfn.IFS(sale[[#All],[Age]]&lt;19,"Teens",sale[[#All],[Age]]&lt;30,"Adults",sale[[#All],[Age]]&lt;70,"Elders")</f>
        <v>Adults</v>
      </c>
      <c r="AB211" t="str">
        <f>VLOOKUP(C211,customer_imp!$A$2:$H$505,8,FALSE)</f>
        <v>Platinum</v>
      </c>
    </row>
    <row r="212" spans="1:28" x14ac:dyDescent="0.25">
      <c r="A212" t="s">
        <v>4916</v>
      </c>
      <c r="B212" s="2">
        <v>45497</v>
      </c>
      <c r="C212" t="s">
        <v>4070</v>
      </c>
      <c r="D212" t="str">
        <f>VLOOKUP(C212,customer_imp!$A$2:$H$502,2,FALSE)</f>
        <v>David Patterson</v>
      </c>
      <c r="E212">
        <f>VLOOKUP(C212,customer_imp!$A$2:$H$502,3,FALSE)</f>
        <v>43</v>
      </c>
      <c r="F212" t="str">
        <f>VLOOKUP(C212,customer_imp!$A$2:$H$502,4,FALSE)</f>
        <v>Female</v>
      </c>
      <c r="G212" t="str">
        <f>VLOOKUP(C212,customer_imp!$A$2:$H$502,5,FALSE)</f>
        <v>New Amyport</v>
      </c>
      <c r="H212" t="str">
        <f>VLOOKUP(C212,customer_imp!$A$2:$H$502,6,FALSE)</f>
        <v>Nevada</v>
      </c>
      <c r="I212" t="str">
        <f>VLOOKUP(C212,customer_imp!$A$2:$H$502,7,FALSE)</f>
        <v>USA</v>
      </c>
      <c r="J212" t="s">
        <v>4585</v>
      </c>
      <c r="K212" t="str">
        <f>VLOOKUP($J212,prod_imp!$A$2:$I$102,2,FALSE)</f>
        <v>Boxing Hand Wraps</v>
      </c>
      <c r="L212" t="str">
        <f>VLOOKUP(J212,prod_imp!$A$2:$I$102,3,FALSE)</f>
        <v>Sports</v>
      </c>
      <c r="M212" t="str">
        <f>VLOOKUP(J212,prod_imp!$A$2:$I$102,4,FALSE)</f>
        <v>Fitness</v>
      </c>
      <c r="N212" t="str">
        <f>VLOOKUP(J212,prod_imp!$A$2:$I$102,5,FALSE)</f>
        <v>Smith-King</v>
      </c>
      <c r="O212">
        <f>VLOOKUP(J212,prod_imp!$A$2:$I$102,6,FALSE)</f>
        <v>190</v>
      </c>
      <c r="P212">
        <f>VLOOKUP(J212,prod_imp!$A$2:$I$102,7,FALSE)</f>
        <v>260</v>
      </c>
      <c r="Q212" t="s">
        <v>4678</v>
      </c>
      <c r="R212" t="s">
        <v>4709</v>
      </c>
      <c r="S212" s="5">
        <v>600.97979999999995</v>
      </c>
      <c r="T212">
        <v>1</v>
      </c>
      <c r="U212">
        <v>823</v>
      </c>
      <c r="V212">
        <v>0.04</v>
      </c>
      <c r="W212" t="str">
        <f>VLOOKUP(Q212,stores_imp!$A$2:$K$100,3,FALSE)</f>
        <v>SOUTH</v>
      </c>
      <c r="X212" t="str">
        <f>VLOOKUP(Q212,stores_imp!$A$2:$K$100,2,TRUE)</f>
        <v>Mann-Austin</v>
      </c>
      <c r="Y212" t="str">
        <f>VLOOKUP(Q212,stores_imp!$A$2:$E$22,4,FALSE)</f>
        <v>North Nancyview</v>
      </c>
      <c r="Z212" t="str">
        <f>VLOOKUP(Q212,stores_imp!$A$2:$K$22,5,FALSE)</f>
        <v>Outlet</v>
      </c>
      <c r="AA212" t="str">
        <f>_xlfn.IFS(sale[[#All],[Age]]&lt;19,"Teens",sale[[#All],[Age]]&lt;30,"Adults",sale[[#All],[Age]]&lt;70,"Elders")</f>
        <v>Elders</v>
      </c>
      <c r="AB212" t="str">
        <f>VLOOKUP(C212,customer_imp!$A$2:$H$505,8,FALSE)</f>
        <v>Gold</v>
      </c>
    </row>
    <row r="213" spans="1:28" x14ac:dyDescent="0.25">
      <c r="A213" t="s">
        <v>4917</v>
      </c>
      <c r="B213" s="2">
        <v>45807</v>
      </c>
      <c r="C213" t="s">
        <v>3982</v>
      </c>
      <c r="D213" t="str">
        <f>VLOOKUP(C213,customer_imp!$A$2:$H$502,2,FALSE)</f>
        <v>Kenneth Lambert</v>
      </c>
      <c r="E213">
        <f>VLOOKUP(C213,customer_imp!$A$2:$H$502,3,FALSE)</f>
        <v>55</v>
      </c>
      <c r="F213" t="str">
        <f>VLOOKUP(C213,customer_imp!$A$2:$H$502,4,FALSE)</f>
        <v>Female</v>
      </c>
      <c r="G213" t="str">
        <f>VLOOKUP(C213,customer_imp!$A$2:$H$502,5,FALSE)</f>
        <v>North Kathryn</v>
      </c>
      <c r="H213" t="str">
        <f>VLOOKUP(C213,customer_imp!$A$2:$H$502,6,FALSE)</f>
        <v>Kansas</v>
      </c>
      <c r="I213" t="str">
        <f>VLOOKUP(C213,customer_imp!$A$2:$H$502,7,FALSE)</f>
        <v>USA</v>
      </c>
      <c r="J213" t="s">
        <v>4545</v>
      </c>
      <c r="K213" t="str">
        <f>VLOOKUP($J213,prod_imp!$A$2:$I$102,2,FALSE)</f>
        <v>Decorative Floor Vase</v>
      </c>
      <c r="L213" t="str">
        <f>VLOOKUP(J213,prod_imp!$A$2:$I$102,3,FALSE)</f>
        <v>Home</v>
      </c>
      <c r="M213" t="str">
        <f>VLOOKUP(J213,prod_imp!$A$2:$I$102,4,FALSE)</f>
        <v>Decor</v>
      </c>
      <c r="N213" t="str">
        <f>VLOOKUP(J213,prod_imp!$A$2:$I$102,5,FALSE)</f>
        <v>Khan, Jones And Paul</v>
      </c>
      <c r="O213">
        <f>VLOOKUP(J213,prod_imp!$A$2:$I$102,6,FALSE)</f>
        <v>317</v>
      </c>
      <c r="P213">
        <f>VLOOKUP(J213,prod_imp!$A$2:$I$102,7,FALSE)</f>
        <v>378</v>
      </c>
      <c r="Q213" t="s">
        <v>4685</v>
      </c>
      <c r="R213" t="s">
        <v>4709</v>
      </c>
      <c r="S213" s="5">
        <v>1491.4119000000001</v>
      </c>
      <c r="T213">
        <v>3</v>
      </c>
      <c r="U213">
        <v>681</v>
      </c>
      <c r="V213">
        <v>0.27</v>
      </c>
      <c r="W213" t="str">
        <f>VLOOKUP(Q213,stores_imp!$A$2:$K$100,3,FALSE)</f>
        <v>WEST</v>
      </c>
      <c r="X213" t="str">
        <f>VLOOKUP(Q213,stores_imp!$A$2:$K$100,2,TRUE)</f>
        <v>Mann-Austin</v>
      </c>
      <c r="Y213" t="str">
        <f>VLOOKUP(Q213,stores_imp!$A$2:$E$22,4,FALSE)</f>
        <v>Thompsonborough</v>
      </c>
      <c r="Z213" t="str">
        <f>VLOOKUP(Q213,stores_imp!$A$2:$K$22,5,FALSE)</f>
        <v>Online</v>
      </c>
      <c r="AA213" t="str">
        <f>_xlfn.IFS(sale[[#All],[Age]]&lt;19,"Teens",sale[[#All],[Age]]&lt;30,"Adults",sale[[#All],[Age]]&lt;70,"Elders")</f>
        <v>Elders</v>
      </c>
      <c r="AB213" t="str">
        <f>VLOOKUP(C213,customer_imp!$A$2:$H$505,8,FALSE)</f>
        <v>Platinum</v>
      </c>
    </row>
    <row r="214" spans="1:28" x14ac:dyDescent="0.25">
      <c r="A214" t="s">
        <v>4918</v>
      </c>
      <c r="B214" s="2">
        <v>45942</v>
      </c>
      <c r="C214" t="s">
        <v>4434</v>
      </c>
      <c r="D214" t="str">
        <f>VLOOKUP(C214,customer_imp!$A$2:$H$502,2,FALSE)</f>
        <v>Kelli Smith</v>
      </c>
      <c r="E214">
        <f>VLOOKUP(C214,customer_imp!$A$2:$H$502,3,FALSE)</f>
        <v>42</v>
      </c>
      <c r="F214" t="str">
        <f>VLOOKUP(C214,customer_imp!$A$2:$H$502,4,FALSE)</f>
        <v>Female</v>
      </c>
      <c r="G214" t="str">
        <f>VLOOKUP(C214,customer_imp!$A$2:$H$502,5,FALSE)</f>
        <v>North Maryfort</v>
      </c>
      <c r="H214" t="str">
        <f>VLOOKUP(C214,customer_imp!$A$2:$H$502,6,FALSE)</f>
        <v>Oregon</v>
      </c>
      <c r="I214" t="str">
        <f>VLOOKUP(C214,customer_imp!$A$2:$H$502,7,FALSE)</f>
        <v>USA</v>
      </c>
      <c r="J214" t="s">
        <v>4596</v>
      </c>
      <c r="K214" t="str">
        <f>VLOOKUP($J214,prod_imp!$A$2:$I$102,2,FALSE)</f>
        <v>Premium Blanket Throw</v>
      </c>
      <c r="L214" t="str">
        <f>VLOOKUP(J214,prod_imp!$A$2:$I$102,3,FALSE)</f>
        <v>Home</v>
      </c>
      <c r="M214" t="str">
        <f>VLOOKUP(J214,prod_imp!$A$2:$I$102,4,FALSE)</f>
        <v>Decor</v>
      </c>
      <c r="N214" t="str">
        <f>VLOOKUP(J214,prod_imp!$A$2:$I$102,5,FALSE)</f>
        <v>Hernandez, Kennedy And Porter</v>
      </c>
      <c r="O214">
        <f>VLOOKUP(J214,prod_imp!$A$2:$I$102,6,FALSE)</f>
        <v>461</v>
      </c>
      <c r="P214">
        <f>VLOOKUP(J214,prod_imp!$A$2:$I$102,7,FALSE)</f>
        <v>190</v>
      </c>
      <c r="Q214" t="s">
        <v>4703</v>
      </c>
      <c r="R214" t="s">
        <v>1959</v>
      </c>
      <c r="S214" s="5">
        <v>417.00839999999999</v>
      </c>
      <c r="T214">
        <v>4</v>
      </c>
      <c r="U214">
        <v>120</v>
      </c>
      <c r="V214">
        <v>0.27</v>
      </c>
      <c r="W214" t="str">
        <f>VLOOKUP(Q214,stores_imp!$A$2:$K$100,3,FALSE)</f>
        <v>EAST</v>
      </c>
      <c r="X214" t="str">
        <f>VLOOKUP(Q214,stores_imp!$A$2:$K$100,2,TRUE)</f>
        <v>Mann-Austin</v>
      </c>
      <c r="Y214" t="str">
        <f>VLOOKUP(Q214,stores_imp!$A$2:$E$22,4,FALSE)</f>
        <v>Vasquezborough</v>
      </c>
      <c r="Z214" t="str">
        <f>VLOOKUP(Q214,stores_imp!$A$2:$K$22,5,FALSE)</f>
        <v>Online</v>
      </c>
      <c r="AA214" t="str">
        <f>_xlfn.IFS(sale[[#All],[Age]]&lt;19,"Teens",sale[[#All],[Age]]&lt;30,"Adults",sale[[#All],[Age]]&lt;70,"Elders")</f>
        <v>Elders</v>
      </c>
      <c r="AB214" t="str">
        <f>VLOOKUP(C214,customer_imp!$A$2:$H$505,8,FALSE)</f>
        <v>Bronze</v>
      </c>
    </row>
    <row r="215" spans="1:28" x14ac:dyDescent="0.25">
      <c r="A215" t="s">
        <v>4919</v>
      </c>
      <c r="B215" s="2">
        <v>45314</v>
      </c>
      <c r="C215" t="s">
        <v>4292</v>
      </c>
      <c r="D215" t="str">
        <f>VLOOKUP(C215,customer_imp!$A$2:$H$502,2,FALSE)</f>
        <v>Brandy Thompson</v>
      </c>
      <c r="E215">
        <f>VLOOKUP(C215,customer_imp!$A$2:$H$502,3,FALSE)</f>
        <v>56</v>
      </c>
      <c r="F215" t="str">
        <f>VLOOKUP(C215,customer_imp!$A$2:$H$502,4,FALSE)</f>
        <v>Female</v>
      </c>
      <c r="G215" t="str">
        <f>VLOOKUP(C215,customer_imp!$A$2:$H$502,5,FALSE)</f>
        <v>West Patriciaview</v>
      </c>
      <c r="H215" t="str">
        <f>VLOOKUP(C215,customer_imp!$A$2:$H$502,6,FALSE)</f>
        <v>Alabama</v>
      </c>
      <c r="I215" t="str">
        <f>VLOOKUP(C215,customer_imp!$A$2:$H$502,7,FALSE)</f>
        <v>USA</v>
      </c>
      <c r="J215" t="s">
        <v>4636</v>
      </c>
      <c r="K215" t="str">
        <f>VLOOKUP($J215,prod_imp!$A$2:$I$102,2,FALSE)</f>
        <v>Essential Oil Diffuser</v>
      </c>
      <c r="L215" t="str">
        <f>VLOOKUP(J215,prod_imp!$A$2:$I$102,3,FALSE)</f>
        <v>Home</v>
      </c>
      <c r="M215" t="str">
        <f>VLOOKUP(J215,prod_imp!$A$2:$I$102,4,FALSE)</f>
        <v>Decor</v>
      </c>
      <c r="N215" t="str">
        <f>VLOOKUP(J215,prod_imp!$A$2:$I$102,5,FALSE)</f>
        <v>Hernandez Inc</v>
      </c>
      <c r="O215">
        <f>VLOOKUP(J215,prod_imp!$A$2:$I$102,6,FALSE)</f>
        <v>325</v>
      </c>
      <c r="P215">
        <f>VLOOKUP(J215,prod_imp!$A$2:$I$102,7,FALSE)</f>
        <v>400</v>
      </c>
      <c r="Q215" t="s">
        <v>4678</v>
      </c>
      <c r="R215" t="s">
        <v>4706</v>
      </c>
      <c r="S215" s="5">
        <v>558.39020000000005</v>
      </c>
      <c r="T215">
        <v>1</v>
      </c>
      <c r="U215">
        <v>576</v>
      </c>
      <c r="V215">
        <v>0.13</v>
      </c>
      <c r="W215" t="str">
        <f>VLOOKUP(Q215,stores_imp!$A$2:$K$100,3,FALSE)</f>
        <v>SOUTH</v>
      </c>
      <c r="X215" t="str">
        <f>VLOOKUP(Q215,stores_imp!$A$2:$K$100,2,TRUE)</f>
        <v>Mann-Austin</v>
      </c>
      <c r="Y215" t="str">
        <f>VLOOKUP(Q215,stores_imp!$A$2:$E$22,4,FALSE)</f>
        <v>North Nancyview</v>
      </c>
      <c r="Z215" t="str">
        <f>VLOOKUP(Q215,stores_imp!$A$2:$K$22,5,FALSE)</f>
        <v>Outlet</v>
      </c>
      <c r="AA215" t="str">
        <f>_xlfn.IFS(sale[[#All],[Age]]&lt;19,"Teens",sale[[#All],[Age]]&lt;30,"Adults",sale[[#All],[Age]]&lt;70,"Elders")</f>
        <v>Elders</v>
      </c>
      <c r="AB215" t="str">
        <f>VLOOKUP(C215,customer_imp!$A$2:$H$505,8,FALSE)</f>
        <v>Bronze</v>
      </c>
    </row>
    <row r="216" spans="1:28" x14ac:dyDescent="0.25">
      <c r="A216" t="s">
        <v>4920</v>
      </c>
      <c r="B216" s="2">
        <v>45943</v>
      </c>
      <c r="C216" t="s">
        <v>4178</v>
      </c>
      <c r="D216" t="str">
        <f>VLOOKUP(C216,customer_imp!$A$2:$H$502,2,FALSE)</f>
        <v>Carmen Price</v>
      </c>
      <c r="E216">
        <f>VLOOKUP(C216,customer_imp!$A$2:$H$502,3,FALSE)</f>
        <v>46</v>
      </c>
      <c r="F216" t="str">
        <f>VLOOKUP(C216,customer_imp!$A$2:$H$502,4,FALSE)</f>
        <v>Male</v>
      </c>
      <c r="G216" t="str">
        <f>VLOOKUP(C216,customer_imp!$A$2:$H$502,5,FALSE)</f>
        <v>North Briannamouth</v>
      </c>
      <c r="H216" t="str">
        <f>VLOOKUP(C216,customer_imp!$A$2:$H$502,6,FALSE)</f>
        <v>Tennessee</v>
      </c>
      <c r="I216" t="str">
        <f>VLOOKUP(C216,customer_imp!$A$2:$H$502,7,FALSE)</f>
        <v>USA</v>
      </c>
      <c r="J216" t="s">
        <v>4580</v>
      </c>
      <c r="K216" t="str">
        <f>VLOOKUP($J216,prod_imp!$A$2:$I$102,2,FALSE)</f>
        <v>Car Dashboard Phone Holder</v>
      </c>
      <c r="L216" t="str">
        <f>VLOOKUP(J216,prod_imp!$A$2:$I$102,3,FALSE)</f>
        <v>Electronics</v>
      </c>
      <c r="M216" t="str">
        <f>VLOOKUP(J216,prod_imp!$A$2:$I$102,4,FALSE)</f>
        <v>Accessories</v>
      </c>
      <c r="N216" t="str">
        <f>VLOOKUP(J216,prod_imp!$A$2:$I$102,5,FALSE)</f>
        <v>Byrd, Stewart And Valdez</v>
      </c>
      <c r="O216">
        <f>VLOOKUP(J216,prod_imp!$A$2:$I$102,6,FALSE)</f>
        <v>178</v>
      </c>
      <c r="P216">
        <f>VLOOKUP(J216,prod_imp!$A$2:$I$102,7,FALSE)</f>
        <v>103</v>
      </c>
      <c r="Q216" t="s">
        <v>4700</v>
      </c>
      <c r="R216" t="s">
        <v>1959</v>
      </c>
      <c r="S216" s="5">
        <v>574.12159999999994</v>
      </c>
      <c r="T216">
        <v>1</v>
      </c>
      <c r="U216">
        <v>776</v>
      </c>
      <c r="V216">
        <v>0.03</v>
      </c>
      <c r="W216" t="str">
        <f>VLOOKUP(Q216,stores_imp!$A$2:$K$100,3,FALSE)</f>
        <v>WEST</v>
      </c>
      <c r="X216" t="str">
        <f>VLOOKUP(Q216,stores_imp!$A$2:$K$100,2,TRUE)</f>
        <v>Frederick-Wright</v>
      </c>
      <c r="Y216" t="str">
        <f>VLOOKUP(Q216,stores_imp!$A$2:$E$22,4,FALSE)</f>
        <v>New Jimmymouth</v>
      </c>
      <c r="Z216" t="str">
        <f>VLOOKUP(Q216,stores_imp!$A$2:$K$22,5,FALSE)</f>
        <v>Flagship</v>
      </c>
      <c r="AA216" t="str">
        <f>_xlfn.IFS(sale[[#All],[Age]]&lt;19,"Teens",sale[[#All],[Age]]&lt;30,"Adults",sale[[#All],[Age]]&lt;70,"Elders")</f>
        <v>Elders</v>
      </c>
      <c r="AB216" t="str">
        <f>VLOOKUP(C216,customer_imp!$A$2:$H$505,8,FALSE)</f>
        <v>Bronze</v>
      </c>
    </row>
    <row r="217" spans="1:28" x14ac:dyDescent="0.25">
      <c r="A217" t="s">
        <v>4921</v>
      </c>
      <c r="B217" s="2">
        <v>45356</v>
      </c>
      <c r="C217" t="s">
        <v>4435</v>
      </c>
      <c r="D217" t="str">
        <f>VLOOKUP(C217,customer_imp!$A$2:$H$502,2,FALSE)</f>
        <v>Adam Castro</v>
      </c>
      <c r="E217">
        <f>VLOOKUP(C217,customer_imp!$A$2:$H$502,3,FALSE)</f>
        <v>51</v>
      </c>
      <c r="F217" t="str">
        <f>VLOOKUP(C217,customer_imp!$A$2:$H$502,4,FALSE)</f>
        <v>Male</v>
      </c>
      <c r="G217" t="str">
        <f>VLOOKUP(C217,customer_imp!$A$2:$H$502,5,FALSE)</f>
        <v>New Donnabury</v>
      </c>
      <c r="H217" t="str">
        <f>VLOOKUP(C217,customer_imp!$A$2:$H$502,6,FALSE)</f>
        <v>Texas</v>
      </c>
      <c r="I217" t="str">
        <f>VLOOKUP(C217,customer_imp!$A$2:$H$502,7,FALSE)</f>
        <v>USA</v>
      </c>
      <c r="J217" t="s">
        <v>4523</v>
      </c>
      <c r="K217" t="str">
        <f>VLOOKUP($J217,prod_imp!$A$2:$I$102,2,FALSE)</f>
        <v>Decorative Wall Mirror</v>
      </c>
      <c r="L217" t="str">
        <f>VLOOKUP(J217,prod_imp!$A$2:$I$102,3,FALSE)</f>
        <v>Home</v>
      </c>
      <c r="M217" t="str">
        <f>VLOOKUP(J217,prod_imp!$A$2:$I$102,4,FALSE)</f>
        <v>Decor</v>
      </c>
      <c r="N217" t="str">
        <f>VLOOKUP(J217,prod_imp!$A$2:$I$102,5,FALSE)</f>
        <v>Luna, Anderson And Bowman</v>
      </c>
      <c r="O217">
        <f>VLOOKUP(J217,prod_imp!$A$2:$I$102,6,FALSE)</f>
        <v>48</v>
      </c>
      <c r="P217">
        <f>VLOOKUP(J217,prod_imp!$A$2:$I$102,7,FALSE)</f>
        <v>439</v>
      </c>
      <c r="Q217" t="s">
        <v>4688</v>
      </c>
      <c r="R217" t="s">
        <v>1959</v>
      </c>
      <c r="S217" s="5">
        <v>907.52549999999997</v>
      </c>
      <c r="T217">
        <v>3</v>
      </c>
      <c r="U217">
        <v>318</v>
      </c>
      <c r="V217">
        <v>0.26</v>
      </c>
      <c r="W217" t="str">
        <f>VLOOKUP(Q217,stores_imp!$A$2:$K$100,3,FALSE)</f>
        <v>SOUTH</v>
      </c>
      <c r="X217" t="str">
        <f>VLOOKUP(Q217,stores_imp!$A$2:$K$100,2,TRUE)</f>
        <v>Mann-Austin</v>
      </c>
      <c r="Y217" t="str">
        <f>VLOOKUP(Q217,stores_imp!$A$2:$E$22,4,FALSE)</f>
        <v>East Johnstad</v>
      </c>
      <c r="Z217" t="str">
        <f>VLOOKUP(Q217,stores_imp!$A$2:$K$22,5,FALSE)</f>
        <v>Flagship</v>
      </c>
      <c r="AA217" t="str">
        <f>_xlfn.IFS(sale[[#All],[Age]]&lt;19,"Teens",sale[[#All],[Age]]&lt;30,"Adults",sale[[#All],[Age]]&lt;70,"Elders")</f>
        <v>Elders</v>
      </c>
      <c r="AB217" t="str">
        <f>VLOOKUP(C217,customer_imp!$A$2:$H$505,8,FALSE)</f>
        <v>Silver</v>
      </c>
    </row>
    <row r="218" spans="1:28" x14ac:dyDescent="0.25">
      <c r="A218" t="s">
        <v>4922</v>
      </c>
      <c r="B218" s="2">
        <v>45854</v>
      </c>
      <c r="C218" t="s">
        <v>4131</v>
      </c>
      <c r="D218" t="str">
        <f>VLOOKUP(C218,customer_imp!$A$2:$H$502,2,FALSE)</f>
        <v>Joseph Faulkner</v>
      </c>
      <c r="E218">
        <f>VLOOKUP(C218,customer_imp!$A$2:$H$502,3,FALSE)</f>
        <v>31</v>
      </c>
      <c r="F218" t="str">
        <f>VLOOKUP(C218,customer_imp!$A$2:$H$502,4,FALSE)</f>
        <v>Male</v>
      </c>
      <c r="G218" t="str">
        <f>VLOOKUP(C218,customer_imp!$A$2:$H$502,5,FALSE)</f>
        <v>New Leahfurt</v>
      </c>
      <c r="H218" t="str">
        <f>VLOOKUP(C218,customer_imp!$A$2:$H$502,6,FALSE)</f>
        <v>North Dakota</v>
      </c>
      <c r="I218" t="str">
        <f>VLOOKUP(C218,customer_imp!$A$2:$H$502,7,FALSE)</f>
        <v>USA</v>
      </c>
      <c r="J218" t="s">
        <v>4625</v>
      </c>
      <c r="K218" t="str">
        <f>VLOOKUP($J218,prod_imp!$A$2:$I$102,2,FALSE)</f>
        <v>Professional Jump Rope</v>
      </c>
      <c r="L218" t="str">
        <f>VLOOKUP(J218,prod_imp!$A$2:$I$102,3,FALSE)</f>
        <v>Sports</v>
      </c>
      <c r="M218" t="str">
        <f>VLOOKUP(J218,prod_imp!$A$2:$I$102,4,FALSE)</f>
        <v>Fitness</v>
      </c>
      <c r="N218" t="str">
        <f>VLOOKUP(J218,prod_imp!$A$2:$I$102,5,FALSE)</f>
        <v>Davis Plc</v>
      </c>
      <c r="O218">
        <f>VLOOKUP(J218,prod_imp!$A$2:$I$102,6,FALSE)</f>
        <v>478</v>
      </c>
      <c r="P218">
        <f>VLOOKUP(J218,prod_imp!$A$2:$I$102,7,FALSE)</f>
        <v>300</v>
      </c>
      <c r="Q218" t="s">
        <v>4685</v>
      </c>
      <c r="R218" t="s">
        <v>4709</v>
      </c>
      <c r="S218" s="5">
        <v>390.81599999999997</v>
      </c>
      <c r="T218">
        <v>3</v>
      </c>
      <c r="U218">
        <v>142</v>
      </c>
      <c r="V218">
        <v>0.05</v>
      </c>
      <c r="W218" t="str">
        <f>VLOOKUP(Q218,stores_imp!$A$2:$K$100,3,FALSE)</f>
        <v>WEST</v>
      </c>
      <c r="X218" t="str">
        <f>VLOOKUP(Q218,stores_imp!$A$2:$K$100,2,TRUE)</f>
        <v>Mann-Austin</v>
      </c>
      <c r="Y218" t="str">
        <f>VLOOKUP(Q218,stores_imp!$A$2:$E$22,4,FALSE)</f>
        <v>Thompsonborough</v>
      </c>
      <c r="Z218" t="str">
        <f>VLOOKUP(Q218,stores_imp!$A$2:$K$22,5,FALSE)</f>
        <v>Online</v>
      </c>
      <c r="AA218" t="str">
        <f>_xlfn.IFS(sale[[#All],[Age]]&lt;19,"Teens",sale[[#All],[Age]]&lt;30,"Adults",sale[[#All],[Age]]&lt;70,"Elders")</f>
        <v>Elders</v>
      </c>
      <c r="AB218" t="str">
        <f>VLOOKUP(C218,customer_imp!$A$2:$H$505,8,FALSE)</f>
        <v>Bronze</v>
      </c>
    </row>
    <row r="219" spans="1:28" x14ac:dyDescent="0.25">
      <c r="A219" t="s">
        <v>4923</v>
      </c>
      <c r="B219" s="2">
        <v>45219</v>
      </c>
      <c r="C219" t="s">
        <v>4248</v>
      </c>
      <c r="D219" t="str">
        <f>VLOOKUP(C219,customer_imp!$A$2:$H$502,2,FALSE)</f>
        <v>Cynthia Payne</v>
      </c>
      <c r="E219">
        <f>VLOOKUP(C219,customer_imp!$A$2:$H$502,3,FALSE)</f>
        <v>32</v>
      </c>
      <c r="F219" t="str">
        <f>VLOOKUP(C219,customer_imp!$A$2:$H$502,4,FALSE)</f>
        <v>Female</v>
      </c>
      <c r="G219" t="str">
        <f>VLOOKUP(C219,customer_imp!$A$2:$H$502,5,FALSE)</f>
        <v>South Gina</v>
      </c>
      <c r="H219" t="str">
        <f>VLOOKUP(C219,customer_imp!$A$2:$H$502,6,FALSE)</f>
        <v>Kentucky</v>
      </c>
      <c r="I219" t="str">
        <f>VLOOKUP(C219,customer_imp!$A$2:$H$502,7,FALSE)</f>
        <v>USA</v>
      </c>
      <c r="J219" t="s">
        <v>4525</v>
      </c>
      <c r="K219" t="str">
        <f>VLOOKUP($J219,prod_imp!$A$2:$I$102,2,FALSE)</f>
        <v>4K Home Projector</v>
      </c>
      <c r="L219" t="str">
        <f>VLOOKUP(J219,prod_imp!$A$2:$I$102,3,FALSE)</f>
        <v>Electronics</v>
      </c>
      <c r="M219" t="str">
        <f>VLOOKUP(J219,prod_imp!$A$2:$I$102,4,FALSE)</f>
        <v>Appliances</v>
      </c>
      <c r="N219" t="str">
        <f>VLOOKUP(J219,prod_imp!$A$2:$I$102,5,FALSE)</f>
        <v>Thomas Llc</v>
      </c>
      <c r="O219">
        <f>VLOOKUP(J219,prod_imp!$A$2:$I$102,6,FALSE)</f>
        <v>465</v>
      </c>
      <c r="P219">
        <f>VLOOKUP(J219,prod_imp!$A$2:$I$102,7,FALSE)</f>
        <v>301</v>
      </c>
      <c r="Q219" t="s">
        <v>4703</v>
      </c>
      <c r="R219" t="s">
        <v>4706</v>
      </c>
      <c r="S219" s="5">
        <v>286.22519999999997</v>
      </c>
      <c r="T219">
        <v>1</v>
      </c>
      <c r="U219">
        <v>333</v>
      </c>
      <c r="V219">
        <v>0.08</v>
      </c>
      <c r="W219" t="str">
        <f>VLOOKUP(Q219,stores_imp!$A$2:$K$100,3,FALSE)</f>
        <v>EAST</v>
      </c>
      <c r="X219" t="str">
        <f>VLOOKUP(Q219,stores_imp!$A$2:$K$100,2,TRUE)</f>
        <v>Mann-Austin</v>
      </c>
      <c r="Y219" t="str">
        <f>VLOOKUP(Q219,stores_imp!$A$2:$E$22,4,FALSE)</f>
        <v>Vasquezborough</v>
      </c>
      <c r="Z219" t="str">
        <f>VLOOKUP(Q219,stores_imp!$A$2:$K$22,5,FALSE)</f>
        <v>Online</v>
      </c>
      <c r="AA219" t="str">
        <f>_xlfn.IFS(sale[[#All],[Age]]&lt;19,"Teens",sale[[#All],[Age]]&lt;30,"Adults",sale[[#All],[Age]]&lt;70,"Elders")</f>
        <v>Elders</v>
      </c>
      <c r="AB219" t="str">
        <f>VLOOKUP(C219,customer_imp!$A$2:$H$505,8,FALSE)</f>
        <v>Bronze</v>
      </c>
    </row>
    <row r="220" spans="1:28" x14ac:dyDescent="0.25">
      <c r="A220" t="s">
        <v>4924</v>
      </c>
      <c r="B220" s="2">
        <v>45447</v>
      </c>
      <c r="C220" t="s">
        <v>4227</v>
      </c>
      <c r="D220" t="str">
        <f>VLOOKUP(C220,customer_imp!$A$2:$H$502,2,FALSE)</f>
        <v>Mary Russell</v>
      </c>
      <c r="E220">
        <f>VLOOKUP(C220,customer_imp!$A$2:$H$502,3,FALSE)</f>
        <v>58</v>
      </c>
      <c r="F220" t="str">
        <f>VLOOKUP(C220,customer_imp!$A$2:$H$502,4,FALSE)</f>
        <v>Male</v>
      </c>
      <c r="G220" t="str">
        <f>VLOOKUP(C220,customer_imp!$A$2:$H$502,5,FALSE)</f>
        <v>South Regina</v>
      </c>
      <c r="H220" t="str">
        <f>VLOOKUP(C220,customer_imp!$A$2:$H$502,6,FALSE)</f>
        <v>Arkansas</v>
      </c>
      <c r="I220" t="str">
        <f>VLOOKUP(C220,customer_imp!$A$2:$H$502,7,FALSE)</f>
        <v>USA</v>
      </c>
      <c r="J220" t="s">
        <v>4625</v>
      </c>
      <c r="K220" t="str">
        <f>VLOOKUP($J220,prod_imp!$A$2:$I$102,2,FALSE)</f>
        <v>Professional Jump Rope</v>
      </c>
      <c r="L220" t="str">
        <f>VLOOKUP(J220,prod_imp!$A$2:$I$102,3,FALSE)</f>
        <v>Sports</v>
      </c>
      <c r="M220" t="str">
        <f>VLOOKUP(J220,prod_imp!$A$2:$I$102,4,FALSE)</f>
        <v>Fitness</v>
      </c>
      <c r="N220" t="str">
        <f>VLOOKUP(J220,prod_imp!$A$2:$I$102,5,FALSE)</f>
        <v>Davis Plc</v>
      </c>
      <c r="O220">
        <f>VLOOKUP(J220,prod_imp!$A$2:$I$102,6,FALSE)</f>
        <v>478</v>
      </c>
      <c r="P220">
        <f>VLOOKUP(J220,prod_imp!$A$2:$I$102,7,FALSE)</f>
        <v>300</v>
      </c>
      <c r="Q220" t="s">
        <v>4675</v>
      </c>
      <c r="R220" t="s">
        <v>4709</v>
      </c>
      <c r="S220" s="5">
        <v>2281.8532</v>
      </c>
      <c r="T220">
        <v>4</v>
      </c>
      <c r="U220">
        <v>641</v>
      </c>
      <c r="V220">
        <v>0.14000000000000001</v>
      </c>
      <c r="W220" t="str">
        <f>VLOOKUP(Q220,stores_imp!$A$2:$K$100,3,FALSE)</f>
        <v>NORTH</v>
      </c>
      <c r="X220" t="str">
        <f>VLOOKUP(Q220,stores_imp!$A$2:$K$100,2,TRUE)</f>
        <v>Martinez, Adkins And Johnson</v>
      </c>
      <c r="Y220" t="str">
        <f>VLOOKUP(Q220,stores_imp!$A$2:$E$22,4,FALSE)</f>
        <v>Danielmouth</v>
      </c>
      <c r="Z220" t="str">
        <f>VLOOKUP(Q220,stores_imp!$A$2:$K$22,5,FALSE)</f>
        <v>Flagship</v>
      </c>
      <c r="AA220" t="str">
        <f>_xlfn.IFS(sale[[#All],[Age]]&lt;19,"Teens",sale[[#All],[Age]]&lt;30,"Adults",sale[[#All],[Age]]&lt;70,"Elders")</f>
        <v>Elders</v>
      </c>
      <c r="AB220" t="str">
        <f>VLOOKUP(C220,customer_imp!$A$2:$H$505,8,FALSE)</f>
        <v>Bronze</v>
      </c>
    </row>
    <row r="221" spans="1:28" x14ac:dyDescent="0.25">
      <c r="A221" t="s">
        <v>4925</v>
      </c>
      <c r="B221" s="2">
        <v>45225</v>
      </c>
      <c r="C221" t="s">
        <v>4182</v>
      </c>
      <c r="D221" t="str">
        <f>VLOOKUP(C221,customer_imp!$A$2:$H$502,2,FALSE)</f>
        <v>Sarah Brady</v>
      </c>
      <c r="E221">
        <f>VLOOKUP(C221,customer_imp!$A$2:$H$502,3,FALSE)</f>
        <v>47</v>
      </c>
      <c r="F221" t="str">
        <f>VLOOKUP(C221,customer_imp!$A$2:$H$502,4,FALSE)</f>
        <v>Male</v>
      </c>
      <c r="G221" t="str">
        <f>VLOOKUP(C221,customer_imp!$A$2:$H$502,5,FALSE)</f>
        <v>Johnsonland</v>
      </c>
      <c r="H221" t="str">
        <f>VLOOKUP(C221,customer_imp!$A$2:$H$502,6,FALSE)</f>
        <v>Iowa</v>
      </c>
      <c r="I221" t="str">
        <f>VLOOKUP(C221,customer_imp!$A$2:$H$502,7,FALSE)</f>
        <v>USA</v>
      </c>
      <c r="J221" t="s">
        <v>4652</v>
      </c>
      <c r="K221" t="str">
        <f>VLOOKUP($J221,prod_imp!$A$2:$I$102,2,FALSE)</f>
        <v>Gaming Mouse Pad Xl</v>
      </c>
      <c r="L221" t="str">
        <f>VLOOKUP(J221,prod_imp!$A$2:$I$102,3,FALSE)</f>
        <v>Electronics</v>
      </c>
      <c r="M221" t="str">
        <f>VLOOKUP(J221,prod_imp!$A$2:$I$102,4,FALSE)</f>
        <v>Accessories</v>
      </c>
      <c r="N221" t="str">
        <f>VLOOKUP(J221,prod_imp!$A$2:$I$102,5,FALSE)</f>
        <v>Sharp, Taylor And Rodriguez</v>
      </c>
      <c r="O221">
        <f>VLOOKUP(J221,prod_imp!$A$2:$I$102,6,FALSE)</f>
        <v>340</v>
      </c>
      <c r="P221">
        <f>VLOOKUP(J221,prod_imp!$A$2:$I$102,7,FALSE)</f>
        <v>361</v>
      </c>
      <c r="Q221" t="s">
        <v>4698</v>
      </c>
      <c r="R221" t="s">
        <v>4709</v>
      </c>
      <c r="S221" s="5">
        <v>295.4504</v>
      </c>
      <c r="T221">
        <v>4</v>
      </c>
      <c r="U221">
        <v>75</v>
      </c>
      <c r="V221">
        <v>0.11</v>
      </c>
      <c r="W221" t="str">
        <f>VLOOKUP(Q221,stores_imp!$A$2:$K$100,3,FALSE)</f>
        <v>NORTH</v>
      </c>
      <c r="X221" t="str">
        <f>VLOOKUP(Q221,stores_imp!$A$2:$K$100,2,TRUE)</f>
        <v>Shelton Plc</v>
      </c>
      <c r="Y221" t="str">
        <f>VLOOKUP(Q221,stores_imp!$A$2:$E$22,4,FALSE)</f>
        <v>East Jenniferstad</v>
      </c>
      <c r="Z221" t="str">
        <f>VLOOKUP(Q221,stores_imp!$A$2:$K$22,5,FALSE)</f>
        <v>Flagship</v>
      </c>
      <c r="AA221" t="str">
        <f>_xlfn.IFS(sale[[#All],[Age]]&lt;19,"Teens",sale[[#All],[Age]]&lt;30,"Adults",sale[[#All],[Age]]&lt;70,"Elders")</f>
        <v>Elders</v>
      </c>
      <c r="AB221" t="str">
        <f>VLOOKUP(C221,customer_imp!$A$2:$H$505,8,FALSE)</f>
        <v>Platinum</v>
      </c>
    </row>
    <row r="222" spans="1:28" x14ac:dyDescent="0.25">
      <c r="A222" t="s">
        <v>4926</v>
      </c>
      <c r="B222" s="2">
        <v>45754</v>
      </c>
      <c r="C222" t="s">
        <v>4049</v>
      </c>
      <c r="D222" t="str">
        <f>VLOOKUP(C222,customer_imp!$A$2:$H$502,2,FALSE)</f>
        <v>Rhonda Morales</v>
      </c>
      <c r="E222">
        <f>VLOOKUP(C222,customer_imp!$A$2:$H$502,3,FALSE)</f>
        <v>61</v>
      </c>
      <c r="F222" t="str">
        <f>VLOOKUP(C222,customer_imp!$A$2:$H$502,4,FALSE)</f>
        <v>Female</v>
      </c>
      <c r="G222" t="str">
        <f>VLOOKUP(C222,customer_imp!$A$2:$H$502,5,FALSE)</f>
        <v>Lake Barryfurt</v>
      </c>
      <c r="H222" t="str">
        <f>VLOOKUP(C222,customer_imp!$A$2:$H$502,6,FALSE)</f>
        <v>California</v>
      </c>
      <c r="I222" t="str">
        <f>VLOOKUP(C222,customer_imp!$A$2:$H$502,7,FALSE)</f>
        <v>USA</v>
      </c>
      <c r="J222" t="s">
        <v>4527</v>
      </c>
      <c r="K222" t="str">
        <f>VLOOKUP($J222,prod_imp!$A$2:$I$102,2,FALSE)</f>
        <v>Beard Grooming Kit</v>
      </c>
      <c r="L222" t="str">
        <f>VLOOKUP(J222,prod_imp!$A$2:$I$102,3,FALSE)</f>
        <v>Beauty</v>
      </c>
      <c r="M222" t="str">
        <f>VLOOKUP(J222,prod_imp!$A$2:$I$102,4,FALSE)</f>
        <v>Grooming</v>
      </c>
      <c r="N222" t="str">
        <f>VLOOKUP(J222,prod_imp!$A$2:$I$102,5,FALSE)</f>
        <v>Erickson-Green</v>
      </c>
      <c r="O222">
        <f>VLOOKUP(J222,prod_imp!$A$2:$I$102,6,FALSE)</f>
        <v>337</v>
      </c>
      <c r="P222">
        <f>VLOOKUP(J222,prod_imp!$A$2:$I$102,7,FALSE)</f>
        <v>256</v>
      </c>
      <c r="Q222" t="s">
        <v>4702</v>
      </c>
      <c r="R222" t="s">
        <v>4709</v>
      </c>
      <c r="S222" s="5">
        <v>1199.3579999999999</v>
      </c>
      <c r="T222">
        <v>3</v>
      </c>
      <c r="U222">
        <v>435</v>
      </c>
      <c r="V222">
        <v>0.02</v>
      </c>
      <c r="W222" t="str">
        <f>VLOOKUP(Q222,stores_imp!$A$2:$K$100,3,FALSE)</f>
        <v>EAST</v>
      </c>
      <c r="X222" t="str">
        <f>VLOOKUP(Q222,stores_imp!$A$2:$K$100,2,TRUE)</f>
        <v>Guerrero-Schmitt</v>
      </c>
      <c r="Y222" t="str">
        <f>VLOOKUP(Q222,stores_imp!$A$2:$E$22,4,FALSE)</f>
        <v>East Stevechester</v>
      </c>
      <c r="Z222" t="str">
        <f>VLOOKUP(Q222,stores_imp!$A$2:$K$22,5,FALSE)</f>
        <v>Flagship</v>
      </c>
      <c r="AA222" t="str">
        <f>_xlfn.IFS(sale[[#All],[Age]]&lt;19,"Teens",sale[[#All],[Age]]&lt;30,"Adults",sale[[#All],[Age]]&lt;70,"Elders")</f>
        <v>Elders</v>
      </c>
      <c r="AB222" t="str">
        <f>VLOOKUP(C222,customer_imp!$A$2:$H$505,8,FALSE)</f>
        <v>Gold</v>
      </c>
    </row>
    <row r="223" spans="1:28" x14ac:dyDescent="0.25">
      <c r="A223" t="s">
        <v>4927</v>
      </c>
      <c r="B223" s="2">
        <v>45729</v>
      </c>
      <c r="C223" t="s">
        <v>4075</v>
      </c>
      <c r="D223" t="str">
        <f>VLOOKUP(C223,customer_imp!$A$2:$H$502,2,FALSE)</f>
        <v>Sheila Wilson</v>
      </c>
      <c r="E223">
        <f>VLOOKUP(C223,customer_imp!$A$2:$H$502,3,FALSE)</f>
        <v>35</v>
      </c>
      <c r="F223" t="str">
        <f>VLOOKUP(C223,customer_imp!$A$2:$H$502,4,FALSE)</f>
        <v>Male</v>
      </c>
      <c r="G223" t="str">
        <f>VLOOKUP(C223,customer_imp!$A$2:$H$502,5,FALSE)</f>
        <v>South Dustin</v>
      </c>
      <c r="H223" t="str">
        <f>VLOOKUP(C223,customer_imp!$A$2:$H$502,6,FALSE)</f>
        <v>Tennessee</v>
      </c>
      <c r="I223" t="str">
        <f>VLOOKUP(C223,customer_imp!$A$2:$H$502,7,FALSE)</f>
        <v>USA</v>
      </c>
      <c r="J223" t="s">
        <v>4544</v>
      </c>
      <c r="K223" t="str">
        <f>VLOOKUP($J223,prod_imp!$A$2:$I$102,2,FALSE)</f>
        <v>Wireless Bluetooth Speaker</v>
      </c>
      <c r="L223" t="str">
        <f>VLOOKUP(J223,prod_imp!$A$2:$I$102,3,FALSE)</f>
        <v>Electronics</v>
      </c>
      <c r="M223" t="str">
        <f>VLOOKUP(J223,prod_imp!$A$2:$I$102,4,FALSE)</f>
        <v>Audio</v>
      </c>
      <c r="N223" t="str">
        <f>VLOOKUP(J223,prod_imp!$A$2:$I$102,5,FALSE)</f>
        <v>Reed-Schmidt</v>
      </c>
      <c r="O223">
        <f>VLOOKUP(J223,prod_imp!$A$2:$I$102,6,FALSE)</f>
        <v>322</v>
      </c>
      <c r="P223">
        <f>VLOOKUP(J223,prod_imp!$A$2:$I$102,7,FALSE)</f>
        <v>213</v>
      </c>
      <c r="Q223" t="s">
        <v>4697</v>
      </c>
      <c r="R223" t="s">
        <v>1959</v>
      </c>
      <c r="S223" s="5">
        <v>2217.752</v>
      </c>
      <c r="T223">
        <v>4</v>
      </c>
      <c r="U223">
        <v>652</v>
      </c>
      <c r="V223">
        <v>0.08</v>
      </c>
      <c r="W223" t="str">
        <f>VLOOKUP(Q223,stores_imp!$A$2:$K$100,3,FALSE)</f>
        <v>SOUTH</v>
      </c>
      <c r="X223" t="str">
        <f>VLOOKUP(Q223,stores_imp!$A$2:$K$100,2,TRUE)</f>
        <v>Mcdonald Inc</v>
      </c>
      <c r="Y223" t="str">
        <f>VLOOKUP(Q223,stores_imp!$A$2:$E$22,4,FALSE)</f>
        <v>Christopherland</v>
      </c>
      <c r="Z223" t="str">
        <f>VLOOKUP(Q223,stores_imp!$A$2:$K$22,5,FALSE)</f>
        <v>Outlet</v>
      </c>
      <c r="AA223" t="str">
        <f>_xlfn.IFS(sale[[#All],[Age]]&lt;19,"Teens",sale[[#All],[Age]]&lt;30,"Adults",sale[[#All],[Age]]&lt;70,"Elders")</f>
        <v>Elders</v>
      </c>
      <c r="AB223" t="str">
        <f>VLOOKUP(C223,customer_imp!$A$2:$H$505,8,FALSE)</f>
        <v>Silver</v>
      </c>
    </row>
    <row r="224" spans="1:28" x14ac:dyDescent="0.25">
      <c r="A224" t="s">
        <v>4928</v>
      </c>
      <c r="B224" s="2">
        <v>45480</v>
      </c>
      <c r="C224" t="s">
        <v>4251</v>
      </c>
      <c r="D224" t="str">
        <f>VLOOKUP(C224,customer_imp!$A$2:$H$502,2,FALSE)</f>
        <v>Tyrone Olson</v>
      </c>
      <c r="E224">
        <f>VLOOKUP(C224,customer_imp!$A$2:$H$502,3,FALSE)</f>
        <v>45</v>
      </c>
      <c r="F224" t="str">
        <f>VLOOKUP(C224,customer_imp!$A$2:$H$502,4,FALSE)</f>
        <v>Female</v>
      </c>
      <c r="G224" t="str">
        <f>VLOOKUP(C224,customer_imp!$A$2:$H$502,5,FALSE)</f>
        <v>Emilytown</v>
      </c>
      <c r="H224" t="str">
        <f>VLOOKUP(C224,customer_imp!$A$2:$H$502,6,FALSE)</f>
        <v>California</v>
      </c>
      <c r="I224" t="str">
        <f>VLOOKUP(C224,customer_imp!$A$2:$H$502,7,FALSE)</f>
        <v>USA</v>
      </c>
      <c r="J224" t="s">
        <v>4632</v>
      </c>
      <c r="K224" t="str">
        <f>VLOOKUP($J224,prod_imp!$A$2:$I$102,2,FALSE)</f>
        <v>Wireless Mouse</v>
      </c>
      <c r="L224" t="str">
        <f>VLOOKUP(J224,prod_imp!$A$2:$I$102,3,FALSE)</f>
        <v>Electronics</v>
      </c>
      <c r="M224" t="str">
        <f>VLOOKUP(J224,prod_imp!$A$2:$I$102,4,FALSE)</f>
        <v>Computer</v>
      </c>
      <c r="N224" t="str">
        <f>VLOOKUP(J224,prod_imp!$A$2:$I$102,5,FALSE)</f>
        <v>Larson Ltd</v>
      </c>
      <c r="O224">
        <f>VLOOKUP(J224,prod_imp!$A$2:$I$102,6,FALSE)</f>
        <v>393</v>
      </c>
      <c r="P224">
        <f>VLOOKUP(J224,prod_imp!$A$2:$I$102,7,FALSE)</f>
        <v>320</v>
      </c>
      <c r="Q224" t="s">
        <v>4701</v>
      </c>
      <c r="R224" t="s">
        <v>1959</v>
      </c>
      <c r="S224" s="5">
        <v>529.89</v>
      </c>
      <c r="T224">
        <v>3</v>
      </c>
      <c r="U224">
        <v>208</v>
      </c>
      <c r="V224">
        <v>0.15</v>
      </c>
      <c r="W224" t="str">
        <f>VLOOKUP(Q224,stores_imp!$A$2:$K$100,3,FALSE)</f>
        <v>NORTH</v>
      </c>
      <c r="X224" t="str">
        <f>VLOOKUP(Q224,stores_imp!$A$2:$K$100,2,TRUE)</f>
        <v>Holloway Ltd</v>
      </c>
      <c r="Y224" t="str">
        <f>VLOOKUP(Q224,stores_imp!$A$2:$E$22,4,FALSE)</f>
        <v>Bensonhaven</v>
      </c>
      <c r="Z224" t="str">
        <f>VLOOKUP(Q224,stores_imp!$A$2:$K$22,5,FALSE)</f>
        <v>Flagship</v>
      </c>
      <c r="AA224" t="str">
        <f>_xlfn.IFS(sale[[#All],[Age]]&lt;19,"Teens",sale[[#All],[Age]]&lt;30,"Adults",sale[[#All],[Age]]&lt;70,"Elders")</f>
        <v>Elders</v>
      </c>
      <c r="AB224" t="str">
        <f>VLOOKUP(C224,customer_imp!$A$2:$H$505,8,FALSE)</f>
        <v>Silver</v>
      </c>
    </row>
    <row r="225" spans="1:28" x14ac:dyDescent="0.25">
      <c r="A225" t="s">
        <v>4929</v>
      </c>
      <c r="B225" s="2">
        <v>45361</v>
      </c>
      <c r="C225" t="s">
        <v>4488</v>
      </c>
      <c r="D225" t="str">
        <f>VLOOKUP(C225,customer_imp!$A$2:$H$502,2,FALSE)</f>
        <v>James Berger</v>
      </c>
      <c r="E225">
        <f>VLOOKUP(C225,customer_imp!$A$2:$H$502,3,FALSE)</f>
        <v>23</v>
      </c>
      <c r="F225" t="str">
        <f>VLOOKUP(C225,customer_imp!$A$2:$H$502,4,FALSE)</f>
        <v>Female</v>
      </c>
      <c r="G225" t="str">
        <f>VLOOKUP(C225,customer_imp!$A$2:$H$502,5,FALSE)</f>
        <v>Bryanmouth</v>
      </c>
      <c r="H225" t="str">
        <f>VLOOKUP(C225,customer_imp!$A$2:$H$502,6,FALSE)</f>
        <v>Delaware</v>
      </c>
      <c r="I225" t="str">
        <f>VLOOKUP(C225,customer_imp!$A$2:$H$502,7,FALSE)</f>
        <v>USA</v>
      </c>
      <c r="J225" t="s">
        <v>4605</v>
      </c>
      <c r="K225" t="str">
        <f>VLOOKUP($J225,prod_imp!$A$2:$I$102,2,FALSE)</f>
        <v>Tennis Ball 3-Pack</v>
      </c>
      <c r="L225" t="str">
        <f>VLOOKUP(J225,prod_imp!$A$2:$I$102,3,FALSE)</f>
        <v>Sports</v>
      </c>
      <c r="M225" t="str">
        <f>VLOOKUP(J225,prod_imp!$A$2:$I$102,4,FALSE)</f>
        <v>Equipment</v>
      </c>
      <c r="N225" t="str">
        <f>VLOOKUP(J225,prod_imp!$A$2:$I$102,5,FALSE)</f>
        <v>Lopez Llc</v>
      </c>
      <c r="O225">
        <f>VLOOKUP(J225,prod_imp!$A$2:$I$102,6,FALSE)</f>
        <v>103</v>
      </c>
      <c r="P225">
        <f>VLOOKUP(J225,prod_imp!$A$2:$I$102,7,FALSE)</f>
        <v>465</v>
      </c>
      <c r="Q225" t="s">
        <v>4698</v>
      </c>
      <c r="R225" t="s">
        <v>4706</v>
      </c>
      <c r="S225" s="5">
        <v>1495.74</v>
      </c>
      <c r="T225">
        <v>4</v>
      </c>
      <c r="U225">
        <v>386</v>
      </c>
      <c r="V225">
        <v>0.15</v>
      </c>
      <c r="W225" t="str">
        <f>VLOOKUP(Q225,stores_imp!$A$2:$K$100,3,FALSE)</f>
        <v>NORTH</v>
      </c>
      <c r="X225" t="str">
        <f>VLOOKUP(Q225,stores_imp!$A$2:$K$100,2,TRUE)</f>
        <v>Shelton Plc</v>
      </c>
      <c r="Y225" t="str">
        <f>VLOOKUP(Q225,stores_imp!$A$2:$E$22,4,FALSE)</f>
        <v>East Jenniferstad</v>
      </c>
      <c r="Z225" t="str">
        <f>VLOOKUP(Q225,stores_imp!$A$2:$K$22,5,FALSE)</f>
        <v>Flagship</v>
      </c>
      <c r="AA225" t="str">
        <f>_xlfn.IFS(sale[[#All],[Age]]&lt;19,"Teens",sale[[#All],[Age]]&lt;30,"Adults",sale[[#All],[Age]]&lt;70,"Elders")</f>
        <v>Adults</v>
      </c>
      <c r="AB225" t="str">
        <f>VLOOKUP(C225,customer_imp!$A$2:$H$505,8,FALSE)</f>
        <v>Bronze</v>
      </c>
    </row>
    <row r="226" spans="1:28" x14ac:dyDescent="0.25">
      <c r="A226" t="s">
        <v>4930</v>
      </c>
      <c r="B226" s="2">
        <v>45915</v>
      </c>
      <c r="C226" t="s">
        <v>4072</v>
      </c>
      <c r="D226" t="str">
        <f>VLOOKUP(C226,customer_imp!$A$2:$H$502,2,FALSE)</f>
        <v>Samantha Walker</v>
      </c>
      <c r="E226">
        <f>VLOOKUP(C226,customer_imp!$A$2:$H$502,3,FALSE)</f>
        <v>30</v>
      </c>
      <c r="F226" t="str">
        <f>VLOOKUP(C226,customer_imp!$A$2:$H$502,4,FALSE)</f>
        <v>Female</v>
      </c>
      <c r="G226" t="str">
        <f>VLOOKUP(C226,customer_imp!$A$2:$H$502,5,FALSE)</f>
        <v>Timothyburgh</v>
      </c>
      <c r="H226" t="str">
        <f>VLOOKUP(C226,customer_imp!$A$2:$H$502,6,FALSE)</f>
        <v>Louisiana</v>
      </c>
      <c r="I226" t="str">
        <f>VLOOKUP(C226,customer_imp!$A$2:$H$502,7,FALSE)</f>
        <v>USA</v>
      </c>
      <c r="J226" t="s">
        <v>4611</v>
      </c>
      <c r="K226" t="str">
        <f>VLOOKUP($J226,prod_imp!$A$2:$I$102,2,FALSE)</f>
        <v>Adjustable Dumbbells 20Kg</v>
      </c>
      <c r="L226" t="str">
        <f>VLOOKUP(J226,prod_imp!$A$2:$I$102,3,FALSE)</f>
        <v>Sports</v>
      </c>
      <c r="M226" t="str">
        <f>VLOOKUP(J226,prod_imp!$A$2:$I$102,4,FALSE)</f>
        <v>Fitness</v>
      </c>
      <c r="N226" t="str">
        <f>VLOOKUP(J226,prod_imp!$A$2:$I$102,5,FALSE)</f>
        <v>Montgomery, Benton And Miller</v>
      </c>
      <c r="O226">
        <f>VLOOKUP(J226,prod_imp!$A$2:$I$102,6,FALSE)</f>
        <v>241</v>
      </c>
      <c r="P226">
        <f>VLOOKUP(J226,prod_imp!$A$2:$I$102,7,FALSE)</f>
        <v>423</v>
      </c>
      <c r="Q226" t="s">
        <v>4683</v>
      </c>
      <c r="R226" t="s">
        <v>1959</v>
      </c>
      <c r="S226" s="5">
        <v>1447.2216000000001</v>
      </c>
      <c r="T226">
        <v>3</v>
      </c>
      <c r="U226">
        <v>548</v>
      </c>
      <c r="V226">
        <v>0.03</v>
      </c>
      <c r="W226" t="str">
        <f>VLOOKUP(Q226,stores_imp!$A$2:$K$100,3,FALSE)</f>
        <v>EAST</v>
      </c>
      <c r="X226" t="str">
        <f>VLOOKUP(Q226,stores_imp!$A$2:$K$100,2,TRUE)</f>
        <v>Mann-Austin</v>
      </c>
      <c r="Y226" t="str">
        <f>VLOOKUP(Q226,stores_imp!$A$2:$E$22,4,FALSE)</f>
        <v>Port Josephberg</v>
      </c>
      <c r="Z226" t="str">
        <f>VLOOKUP(Q226,stores_imp!$A$2:$K$22,5,FALSE)</f>
        <v>Online</v>
      </c>
      <c r="AA226" t="str">
        <f>_xlfn.IFS(sale[[#All],[Age]]&lt;19,"Teens",sale[[#All],[Age]]&lt;30,"Adults",sale[[#All],[Age]]&lt;70,"Elders")</f>
        <v>Elders</v>
      </c>
      <c r="AB226" t="str">
        <f>VLOOKUP(C226,customer_imp!$A$2:$H$505,8,FALSE)</f>
        <v>Platinum</v>
      </c>
    </row>
    <row r="227" spans="1:28" x14ac:dyDescent="0.25">
      <c r="A227" t="s">
        <v>4931</v>
      </c>
      <c r="B227" s="2">
        <v>45607</v>
      </c>
      <c r="C227" t="s">
        <v>4043</v>
      </c>
      <c r="D227" t="str">
        <f>VLOOKUP(C227,customer_imp!$A$2:$H$502,2,FALSE)</f>
        <v>Roy Cole</v>
      </c>
      <c r="E227">
        <f>VLOOKUP(C227,customer_imp!$A$2:$H$502,3,FALSE)</f>
        <v>24</v>
      </c>
      <c r="F227" t="str">
        <f>VLOOKUP(C227,customer_imp!$A$2:$H$502,4,FALSE)</f>
        <v>Female</v>
      </c>
      <c r="G227" t="str">
        <f>VLOOKUP(C227,customer_imp!$A$2:$H$502,5,FALSE)</f>
        <v>North Cynthiatown</v>
      </c>
      <c r="H227" t="str">
        <f>VLOOKUP(C227,customer_imp!$A$2:$H$502,6,FALSE)</f>
        <v>New Jersey</v>
      </c>
      <c r="I227" t="str">
        <f>VLOOKUP(C227,customer_imp!$A$2:$H$502,7,FALSE)</f>
        <v>USA</v>
      </c>
      <c r="J227" t="s">
        <v>4627</v>
      </c>
      <c r="K227" t="str">
        <f>VLOOKUP($J227,prod_imp!$A$2:$I$102,2,FALSE)</f>
        <v>Shin Guards – Adult</v>
      </c>
      <c r="L227" t="str">
        <f>VLOOKUP(J227,prod_imp!$A$2:$I$102,3,FALSE)</f>
        <v>Sports</v>
      </c>
      <c r="M227" t="str">
        <f>VLOOKUP(J227,prod_imp!$A$2:$I$102,4,FALSE)</f>
        <v>Team Sports</v>
      </c>
      <c r="N227" t="str">
        <f>VLOOKUP(J227,prod_imp!$A$2:$I$102,5,FALSE)</f>
        <v>French Ltd</v>
      </c>
      <c r="O227">
        <f>VLOOKUP(J227,prod_imp!$A$2:$I$102,6,FALSE)</f>
        <v>107</v>
      </c>
      <c r="P227">
        <f>VLOOKUP(J227,prod_imp!$A$2:$I$102,7,FALSE)</f>
        <v>359</v>
      </c>
      <c r="Q227" t="s">
        <v>4688</v>
      </c>
      <c r="R227" t="s">
        <v>1959</v>
      </c>
      <c r="S227" s="5">
        <v>2532.348</v>
      </c>
      <c r="T227">
        <v>3</v>
      </c>
      <c r="U227">
        <v>928</v>
      </c>
      <c r="V227">
        <v>0.12</v>
      </c>
      <c r="W227" t="str">
        <f>VLOOKUP(Q227,stores_imp!$A$2:$K$100,3,FALSE)</f>
        <v>SOUTH</v>
      </c>
      <c r="X227" t="str">
        <f>VLOOKUP(Q227,stores_imp!$A$2:$K$100,2,TRUE)</f>
        <v>Mann-Austin</v>
      </c>
      <c r="Y227" t="str">
        <f>VLOOKUP(Q227,stores_imp!$A$2:$E$22,4,FALSE)</f>
        <v>East Johnstad</v>
      </c>
      <c r="Z227" t="str">
        <f>VLOOKUP(Q227,stores_imp!$A$2:$K$22,5,FALSE)</f>
        <v>Flagship</v>
      </c>
      <c r="AA227" t="str">
        <f>_xlfn.IFS(sale[[#All],[Age]]&lt;19,"Teens",sale[[#All],[Age]]&lt;30,"Adults",sale[[#All],[Age]]&lt;70,"Elders")</f>
        <v>Adults</v>
      </c>
      <c r="AB227" t="str">
        <f>VLOOKUP(C227,customer_imp!$A$2:$H$505,8,FALSE)</f>
        <v>Platinum</v>
      </c>
    </row>
    <row r="228" spans="1:28" x14ac:dyDescent="0.25">
      <c r="A228" t="s">
        <v>4932</v>
      </c>
      <c r="B228" s="2">
        <v>45666</v>
      </c>
      <c r="C228" t="s">
        <v>4248</v>
      </c>
      <c r="D228" t="str">
        <f>VLOOKUP(C228,customer_imp!$A$2:$H$502,2,FALSE)</f>
        <v>Cynthia Payne</v>
      </c>
      <c r="E228">
        <f>VLOOKUP(C228,customer_imp!$A$2:$H$502,3,FALSE)</f>
        <v>32</v>
      </c>
      <c r="F228" t="str">
        <f>VLOOKUP(C228,customer_imp!$A$2:$H$502,4,FALSE)</f>
        <v>Female</v>
      </c>
      <c r="G228" t="str">
        <f>VLOOKUP(C228,customer_imp!$A$2:$H$502,5,FALSE)</f>
        <v>South Gina</v>
      </c>
      <c r="H228" t="str">
        <f>VLOOKUP(C228,customer_imp!$A$2:$H$502,6,FALSE)</f>
        <v>Kentucky</v>
      </c>
      <c r="I228" t="str">
        <f>VLOOKUP(C228,customer_imp!$A$2:$H$502,7,FALSE)</f>
        <v>USA</v>
      </c>
      <c r="J228" t="s">
        <v>4605</v>
      </c>
      <c r="K228" t="str">
        <f>VLOOKUP($J228,prod_imp!$A$2:$I$102,2,FALSE)</f>
        <v>Tennis Ball 3-Pack</v>
      </c>
      <c r="L228" t="str">
        <f>VLOOKUP(J228,prod_imp!$A$2:$I$102,3,FALSE)</f>
        <v>Sports</v>
      </c>
      <c r="M228" t="str">
        <f>VLOOKUP(J228,prod_imp!$A$2:$I$102,4,FALSE)</f>
        <v>Equipment</v>
      </c>
      <c r="N228" t="str">
        <f>VLOOKUP(J228,prod_imp!$A$2:$I$102,5,FALSE)</f>
        <v>Lopez Llc</v>
      </c>
      <c r="O228">
        <f>VLOOKUP(J228,prod_imp!$A$2:$I$102,6,FALSE)</f>
        <v>103</v>
      </c>
      <c r="P228">
        <f>VLOOKUP(J228,prod_imp!$A$2:$I$102,7,FALSE)</f>
        <v>465</v>
      </c>
      <c r="Q228" t="s">
        <v>4680</v>
      </c>
      <c r="R228" t="s">
        <v>4706</v>
      </c>
      <c r="S228" s="5">
        <v>1825.3248000000001</v>
      </c>
      <c r="T228">
        <v>4</v>
      </c>
      <c r="U228">
        <v>585</v>
      </c>
      <c r="V228">
        <v>0.09</v>
      </c>
      <c r="W228" t="str">
        <f>VLOOKUP(Q228,stores_imp!$A$2:$K$100,3,FALSE)</f>
        <v>NORTH</v>
      </c>
      <c r="X228" t="str">
        <f>VLOOKUP(Q228,stores_imp!$A$2:$K$100,2,TRUE)</f>
        <v>Mann-Austin</v>
      </c>
      <c r="Y228" t="str">
        <f>VLOOKUP(Q228,stores_imp!$A$2:$E$22,4,FALSE)</f>
        <v>Hoodberg</v>
      </c>
      <c r="Z228" t="str">
        <f>VLOOKUP(Q228,stores_imp!$A$2:$K$22,5,FALSE)</f>
        <v>Outlet</v>
      </c>
      <c r="AA228" t="str">
        <f>_xlfn.IFS(sale[[#All],[Age]]&lt;19,"Teens",sale[[#All],[Age]]&lt;30,"Adults",sale[[#All],[Age]]&lt;70,"Elders")</f>
        <v>Elders</v>
      </c>
      <c r="AB228" t="str">
        <f>VLOOKUP(C228,customer_imp!$A$2:$H$505,8,FALSE)</f>
        <v>Bronze</v>
      </c>
    </row>
    <row r="229" spans="1:28" x14ac:dyDescent="0.25">
      <c r="A229" t="s">
        <v>4933</v>
      </c>
      <c r="B229" s="2">
        <v>45406</v>
      </c>
      <c r="C229" t="s">
        <v>4492</v>
      </c>
      <c r="D229" t="str">
        <f>VLOOKUP(C229,customer_imp!$A$2:$H$502,2,FALSE)</f>
        <v>Philip Pennington</v>
      </c>
      <c r="E229">
        <f>VLOOKUP(C229,customer_imp!$A$2:$H$502,3,FALSE)</f>
        <v>27</v>
      </c>
      <c r="F229" t="str">
        <f>VLOOKUP(C229,customer_imp!$A$2:$H$502,4,FALSE)</f>
        <v>Female</v>
      </c>
      <c r="G229" t="str">
        <f>VLOOKUP(C229,customer_imp!$A$2:$H$502,5,FALSE)</f>
        <v>East Valerieview</v>
      </c>
      <c r="H229" t="str">
        <f>VLOOKUP(C229,customer_imp!$A$2:$H$502,6,FALSE)</f>
        <v>Oregon</v>
      </c>
      <c r="I229" t="str">
        <f>VLOOKUP(C229,customer_imp!$A$2:$H$502,7,FALSE)</f>
        <v>USA</v>
      </c>
      <c r="J229" t="s">
        <v>4563</v>
      </c>
      <c r="K229" t="str">
        <f>VLOOKUP($J229,prod_imp!$A$2:$I$102,2,FALSE)</f>
        <v>Portable Power Bank</v>
      </c>
      <c r="L229" t="str">
        <f>VLOOKUP(J229,prod_imp!$A$2:$I$102,3,FALSE)</f>
        <v>Electronics</v>
      </c>
      <c r="M229" t="str">
        <f>VLOOKUP(J229,prod_imp!$A$2:$I$102,4,FALSE)</f>
        <v>Mobile</v>
      </c>
      <c r="N229" t="str">
        <f>VLOOKUP(J229,prod_imp!$A$2:$I$102,5,FALSE)</f>
        <v>Cummings And Sons</v>
      </c>
      <c r="O229">
        <f>VLOOKUP(J229,prod_imp!$A$2:$I$102,6,FALSE)</f>
        <v>326</v>
      </c>
      <c r="P229">
        <f>VLOOKUP(J229,prod_imp!$A$2:$I$102,7,FALSE)</f>
        <v>301</v>
      </c>
      <c r="Q229" t="s">
        <v>4678</v>
      </c>
      <c r="R229" t="s">
        <v>1959</v>
      </c>
      <c r="S229" s="5">
        <v>1819.7998</v>
      </c>
      <c r="T229">
        <v>2</v>
      </c>
      <c r="U229">
        <v>1000</v>
      </c>
      <c r="V229">
        <v>0.22</v>
      </c>
      <c r="W229" t="str">
        <f>VLOOKUP(Q229,stores_imp!$A$2:$K$100,3,FALSE)</f>
        <v>SOUTH</v>
      </c>
      <c r="X229" t="str">
        <f>VLOOKUP(Q229,stores_imp!$A$2:$K$100,2,TRUE)</f>
        <v>Mann-Austin</v>
      </c>
      <c r="Y229" t="str">
        <f>VLOOKUP(Q229,stores_imp!$A$2:$E$22,4,FALSE)</f>
        <v>North Nancyview</v>
      </c>
      <c r="Z229" t="str">
        <f>VLOOKUP(Q229,stores_imp!$A$2:$K$22,5,FALSE)</f>
        <v>Outlet</v>
      </c>
      <c r="AA229" t="str">
        <f>_xlfn.IFS(sale[[#All],[Age]]&lt;19,"Teens",sale[[#All],[Age]]&lt;30,"Adults",sale[[#All],[Age]]&lt;70,"Elders")</f>
        <v>Adults</v>
      </c>
      <c r="AB229" t="str">
        <f>VLOOKUP(C229,customer_imp!$A$2:$H$505,8,FALSE)</f>
        <v>Platinum</v>
      </c>
    </row>
    <row r="230" spans="1:28" x14ac:dyDescent="0.25">
      <c r="A230" t="s">
        <v>4934</v>
      </c>
      <c r="B230" s="2">
        <v>45284</v>
      </c>
      <c r="C230" t="s">
        <v>4083</v>
      </c>
      <c r="D230" t="str">
        <f>VLOOKUP(C230,customer_imp!$A$2:$H$502,2,FALSE)</f>
        <v>Erica Carney</v>
      </c>
      <c r="E230">
        <f>VLOOKUP(C230,customer_imp!$A$2:$H$502,3,FALSE)</f>
        <v>62</v>
      </c>
      <c r="F230" t="str">
        <f>VLOOKUP(C230,customer_imp!$A$2:$H$502,4,FALSE)</f>
        <v>Female</v>
      </c>
      <c r="G230" t="str">
        <f>VLOOKUP(C230,customer_imp!$A$2:$H$502,5,FALSE)</f>
        <v>North Justin</v>
      </c>
      <c r="H230" t="str">
        <f>VLOOKUP(C230,customer_imp!$A$2:$H$502,6,FALSE)</f>
        <v>North Dakota</v>
      </c>
      <c r="I230" t="str">
        <f>VLOOKUP(C230,customer_imp!$A$2:$H$502,7,FALSE)</f>
        <v>USA</v>
      </c>
      <c r="J230" t="s">
        <v>4629</v>
      </c>
      <c r="K230" t="str">
        <f>VLOOKUP($J230,prod_imp!$A$2:$I$102,2,FALSE)</f>
        <v>Women'S Ankle Boots</v>
      </c>
      <c r="L230" t="str">
        <f>VLOOKUP(J230,prod_imp!$A$2:$I$102,3,FALSE)</f>
        <v>Clothing</v>
      </c>
      <c r="M230" t="str">
        <f>VLOOKUP(J230,prod_imp!$A$2:$I$102,4,FALSE)</f>
        <v>Footwear</v>
      </c>
      <c r="N230" t="str">
        <f>VLOOKUP(J230,prod_imp!$A$2:$I$102,5,FALSE)</f>
        <v>Poole Plc</v>
      </c>
      <c r="O230">
        <f>VLOOKUP(J230,prod_imp!$A$2:$I$102,6,FALSE)</f>
        <v>158</v>
      </c>
      <c r="P230">
        <f>VLOOKUP(J230,prod_imp!$A$2:$I$102,7,FALSE)</f>
        <v>82</v>
      </c>
      <c r="Q230" t="s">
        <v>4680</v>
      </c>
      <c r="R230" t="s">
        <v>4706</v>
      </c>
      <c r="S230" s="5">
        <v>1630.0416</v>
      </c>
      <c r="T230">
        <v>2</v>
      </c>
      <c r="U230">
        <v>849</v>
      </c>
      <c r="V230">
        <v>0.09</v>
      </c>
      <c r="W230" t="str">
        <f>VLOOKUP(Q230,stores_imp!$A$2:$K$100,3,FALSE)</f>
        <v>NORTH</v>
      </c>
      <c r="X230" t="str">
        <f>VLOOKUP(Q230,stores_imp!$A$2:$K$100,2,TRUE)</f>
        <v>Mann-Austin</v>
      </c>
      <c r="Y230" t="str">
        <f>VLOOKUP(Q230,stores_imp!$A$2:$E$22,4,FALSE)</f>
        <v>Hoodberg</v>
      </c>
      <c r="Z230" t="str">
        <f>VLOOKUP(Q230,stores_imp!$A$2:$K$22,5,FALSE)</f>
        <v>Outlet</v>
      </c>
      <c r="AA230" t="str">
        <f>_xlfn.IFS(sale[[#All],[Age]]&lt;19,"Teens",sale[[#All],[Age]]&lt;30,"Adults",sale[[#All],[Age]]&lt;70,"Elders")</f>
        <v>Elders</v>
      </c>
      <c r="AB230" t="str">
        <f>VLOOKUP(C230,customer_imp!$A$2:$H$505,8,FALSE)</f>
        <v>Platinum</v>
      </c>
    </row>
    <row r="231" spans="1:28" x14ac:dyDescent="0.25">
      <c r="A231" t="s">
        <v>4935</v>
      </c>
      <c r="B231" s="2">
        <v>45348</v>
      </c>
      <c r="C231" t="s">
        <v>4120</v>
      </c>
      <c r="D231" t="str">
        <f>VLOOKUP(C231,customer_imp!$A$2:$H$502,2,FALSE)</f>
        <v>Maria Ramirez</v>
      </c>
      <c r="E231">
        <f>VLOOKUP(C231,customer_imp!$A$2:$H$502,3,FALSE)</f>
        <v>37</v>
      </c>
      <c r="F231" t="str">
        <f>VLOOKUP(C231,customer_imp!$A$2:$H$502,4,FALSE)</f>
        <v>Male</v>
      </c>
      <c r="G231" t="str">
        <f>VLOOKUP(C231,customer_imp!$A$2:$H$502,5,FALSE)</f>
        <v>West Brandon</v>
      </c>
      <c r="H231" t="str">
        <f>VLOOKUP(C231,customer_imp!$A$2:$H$502,6,FALSE)</f>
        <v>Montana</v>
      </c>
      <c r="I231" t="str">
        <f>VLOOKUP(C231,customer_imp!$A$2:$H$502,7,FALSE)</f>
        <v>USA</v>
      </c>
      <c r="J231" t="s">
        <v>4603</v>
      </c>
      <c r="K231" t="str">
        <f>VLOOKUP($J231,prod_imp!$A$2:$I$102,2,FALSE)</f>
        <v>Luxury Perfume Spray</v>
      </c>
      <c r="L231" t="str">
        <f>VLOOKUP(J231,prod_imp!$A$2:$I$102,3,FALSE)</f>
        <v>Beauty</v>
      </c>
      <c r="M231" t="str">
        <f>VLOOKUP(J231,prod_imp!$A$2:$I$102,4,FALSE)</f>
        <v>Fragrance</v>
      </c>
      <c r="N231" t="str">
        <f>VLOOKUP(J231,prod_imp!$A$2:$I$102,5,FALSE)</f>
        <v>Gibson, Green And Lopez</v>
      </c>
      <c r="O231">
        <f>VLOOKUP(J231,prod_imp!$A$2:$I$102,6,FALSE)</f>
        <v>483</v>
      </c>
      <c r="P231">
        <f>VLOOKUP(J231,prod_imp!$A$2:$I$102,7,FALSE)</f>
        <v>444</v>
      </c>
      <c r="Q231" t="s">
        <v>4697</v>
      </c>
      <c r="R231" t="s">
        <v>1959</v>
      </c>
      <c r="S231" s="5">
        <v>2123.9856</v>
      </c>
      <c r="T231">
        <v>3</v>
      </c>
      <c r="U231">
        <v>770</v>
      </c>
      <c r="V231">
        <v>0.04</v>
      </c>
      <c r="W231" t="str">
        <f>VLOOKUP(Q231,stores_imp!$A$2:$K$100,3,FALSE)</f>
        <v>SOUTH</v>
      </c>
      <c r="X231" t="str">
        <f>VLOOKUP(Q231,stores_imp!$A$2:$K$100,2,TRUE)</f>
        <v>Mcdonald Inc</v>
      </c>
      <c r="Y231" t="str">
        <f>VLOOKUP(Q231,stores_imp!$A$2:$E$22,4,FALSE)</f>
        <v>Christopherland</v>
      </c>
      <c r="Z231" t="str">
        <f>VLOOKUP(Q231,stores_imp!$A$2:$K$22,5,FALSE)</f>
        <v>Outlet</v>
      </c>
      <c r="AA231" t="str">
        <f>_xlfn.IFS(sale[[#All],[Age]]&lt;19,"Teens",sale[[#All],[Age]]&lt;30,"Adults",sale[[#All],[Age]]&lt;70,"Elders")</f>
        <v>Elders</v>
      </c>
      <c r="AB231" t="str">
        <f>VLOOKUP(C231,customer_imp!$A$2:$H$505,8,FALSE)</f>
        <v>Bronze</v>
      </c>
    </row>
    <row r="232" spans="1:28" x14ac:dyDescent="0.25">
      <c r="A232" t="s">
        <v>4936</v>
      </c>
      <c r="B232" s="2">
        <v>45676</v>
      </c>
      <c r="C232" t="s">
        <v>4023</v>
      </c>
      <c r="D232" t="str">
        <f>VLOOKUP(C232,customer_imp!$A$2:$H$502,2,FALSE)</f>
        <v>Timothy Weaver</v>
      </c>
      <c r="E232">
        <f>VLOOKUP(C232,customer_imp!$A$2:$H$502,3,FALSE)</f>
        <v>45</v>
      </c>
      <c r="F232" t="str">
        <f>VLOOKUP(C232,customer_imp!$A$2:$H$502,4,FALSE)</f>
        <v>Female</v>
      </c>
      <c r="G232" t="str">
        <f>VLOOKUP(C232,customer_imp!$A$2:$H$502,5,FALSE)</f>
        <v>New Amy</v>
      </c>
      <c r="H232" t="str">
        <f>VLOOKUP(C232,customer_imp!$A$2:$H$502,6,FALSE)</f>
        <v>Ohio</v>
      </c>
      <c r="I232" t="str">
        <f>VLOOKUP(C232,customer_imp!$A$2:$H$502,7,FALSE)</f>
        <v>USA</v>
      </c>
      <c r="J232" t="s">
        <v>4580</v>
      </c>
      <c r="K232" t="str">
        <f>VLOOKUP($J232,prod_imp!$A$2:$I$102,2,FALSE)</f>
        <v>Car Dashboard Phone Holder</v>
      </c>
      <c r="L232" t="str">
        <f>VLOOKUP(J232,prod_imp!$A$2:$I$102,3,FALSE)</f>
        <v>Electronics</v>
      </c>
      <c r="M232" t="str">
        <f>VLOOKUP(J232,prod_imp!$A$2:$I$102,4,FALSE)</f>
        <v>Accessories</v>
      </c>
      <c r="N232" t="str">
        <f>VLOOKUP(J232,prod_imp!$A$2:$I$102,5,FALSE)</f>
        <v>Byrd, Stewart And Valdez</v>
      </c>
      <c r="O232">
        <f>VLOOKUP(J232,prod_imp!$A$2:$I$102,6,FALSE)</f>
        <v>178</v>
      </c>
      <c r="P232">
        <f>VLOOKUP(J232,prod_imp!$A$2:$I$102,7,FALSE)</f>
        <v>103</v>
      </c>
      <c r="Q232" t="s">
        <v>4695</v>
      </c>
      <c r="R232" t="s">
        <v>4706</v>
      </c>
      <c r="S232" s="5">
        <v>1214.6759999999999</v>
      </c>
      <c r="T232">
        <v>3</v>
      </c>
      <c r="U232">
        <v>450</v>
      </c>
      <c r="V232">
        <v>0.08</v>
      </c>
      <c r="W232" t="str">
        <f>VLOOKUP(Q232,stores_imp!$A$2:$K$100,3,FALSE)</f>
        <v>EAST</v>
      </c>
      <c r="X232" t="str">
        <f>VLOOKUP(Q232,stores_imp!$A$2:$K$100,2,TRUE)</f>
        <v>Gardner, Humphrey And Contreras</v>
      </c>
      <c r="Y232" t="str">
        <f>VLOOKUP(Q232,stores_imp!$A$2:$E$22,4,FALSE)</f>
        <v>Johnsonville</v>
      </c>
      <c r="Z232" t="str">
        <f>VLOOKUP(Q232,stores_imp!$A$2:$K$22,5,FALSE)</f>
        <v>Flagship</v>
      </c>
      <c r="AA232" t="str">
        <f>_xlfn.IFS(sale[[#All],[Age]]&lt;19,"Teens",sale[[#All],[Age]]&lt;30,"Adults",sale[[#All],[Age]]&lt;70,"Elders")</f>
        <v>Elders</v>
      </c>
      <c r="AB232" t="str">
        <f>VLOOKUP(C232,customer_imp!$A$2:$H$505,8,FALSE)</f>
        <v>Gold</v>
      </c>
    </row>
    <row r="233" spans="1:28" x14ac:dyDescent="0.25">
      <c r="A233" t="s">
        <v>4937</v>
      </c>
      <c r="B233" s="2">
        <v>45863</v>
      </c>
      <c r="C233" t="s">
        <v>4258</v>
      </c>
      <c r="D233" t="str">
        <f>VLOOKUP(C233,customer_imp!$A$2:$H$502,2,FALSE)</f>
        <v>Shannon Miller</v>
      </c>
      <c r="E233">
        <f>VLOOKUP(C233,customer_imp!$A$2:$H$502,3,FALSE)</f>
        <v>22</v>
      </c>
      <c r="F233" t="str">
        <f>VLOOKUP(C233,customer_imp!$A$2:$H$502,4,FALSE)</f>
        <v>Male</v>
      </c>
      <c r="G233" t="str">
        <f>VLOOKUP(C233,customer_imp!$A$2:$H$502,5,FALSE)</f>
        <v>North Austinport</v>
      </c>
      <c r="H233" t="str">
        <f>VLOOKUP(C233,customer_imp!$A$2:$H$502,6,FALSE)</f>
        <v>Kentucky</v>
      </c>
      <c r="I233" t="str">
        <f>VLOOKUP(C233,customer_imp!$A$2:$H$502,7,FALSE)</f>
        <v>USA</v>
      </c>
      <c r="J233" t="s">
        <v>4621</v>
      </c>
      <c r="K233" t="str">
        <f>VLOOKUP($J233,prod_imp!$A$2:$I$102,2,FALSE)</f>
        <v>Men'S Sports Shorts</v>
      </c>
      <c r="L233" t="str">
        <f>VLOOKUP(J233,prod_imp!$A$2:$I$102,3,FALSE)</f>
        <v>Clothing</v>
      </c>
      <c r="M233" t="str">
        <f>VLOOKUP(J233,prod_imp!$A$2:$I$102,4,FALSE)</f>
        <v>Bottoms</v>
      </c>
      <c r="N233" t="str">
        <f>VLOOKUP(J233,prod_imp!$A$2:$I$102,5,FALSE)</f>
        <v>Fitzpatrick Ltd</v>
      </c>
      <c r="O233">
        <f>VLOOKUP(J233,prod_imp!$A$2:$I$102,6,FALSE)</f>
        <v>218</v>
      </c>
      <c r="P233">
        <f>VLOOKUP(J233,prod_imp!$A$2:$I$102,7,FALSE)</f>
        <v>224</v>
      </c>
      <c r="Q233" t="s">
        <v>4693</v>
      </c>
      <c r="R233" t="s">
        <v>1959</v>
      </c>
      <c r="S233" s="5">
        <v>1519.6104</v>
      </c>
      <c r="T233">
        <v>4</v>
      </c>
      <c r="U233">
        <v>384</v>
      </c>
      <c r="V233">
        <v>0.1</v>
      </c>
      <c r="W233" t="str">
        <f>VLOOKUP(Q233,stores_imp!$A$2:$K$100,3,FALSE)</f>
        <v>NORTH</v>
      </c>
      <c r="X233" t="str">
        <f>VLOOKUP(Q233,stores_imp!$A$2:$K$100,2,TRUE)</f>
        <v>Thomas, Bridges And Harris</v>
      </c>
      <c r="Y233" t="str">
        <f>VLOOKUP(Q233,stores_imp!$A$2:$E$22,4,FALSE)</f>
        <v>Sabrinatown</v>
      </c>
      <c r="Z233" t="str">
        <f>VLOOKUP(Q233,stores_imp!$A$2:$K$22,5,FALSE)</f>
        <v>Online</v>
      </c>
      <c r="AA233" t="str">
        <f>_xlfn.IFS(sale[[#All],[Age]]&lt;19,"Teens",sale[[#All],[Age]]&lt;30,"Adults",sale[[#All],[Age]]&lt;70,"Elders")</f>
        <v>Adults</v>
      </c>
      <c r="AB233" t="str">
        <f>VLOOKUP(C233,customer_imp!$A$2:$H$505,8,FALSE)</f>
        <v>Gold</v>
      </c>
    </row>
    <row r="234" spans="1:28" x14ac:dyDescent="0.25">
      <c r="A234" t="s">
        <v>4938</v>
      </c>
      <c r="B234" s="2">
        <v>45409</v>
      </c>
      <c r="C234" t="s">
        <v>4126</v>
      </c>
      <c r="D234" t="str">
        <f>VLOOKUP(C234,customer_imp!$A$2:$H$502,2,FALSE)</f>
        <v>Theresa Campbell</v>
      </c>
      <c r="E234">
        <f>VLOOKUP(C234,customer_imp!$A$2:$H$502,3,FALSE)</f>
        <v>42</v>
      </c>
      <c r="F234" t="str">
        <f>VLOOKUP(C234,customer_imp!$A$2:$H$502,4,FALSE)</f>
        <v>Female</v>
      </c>
      <c r="G234" t="str">
        <f>VLOOKUP(C234,customer_imp!$A$2:$H$502,5,FALSE)</f>
        <v>New Brian</v>
      </c>
      <c r="H234" t="str">
        <f>VLOOKUP(C234,customer_imp!$A$2:$H$502,6,FALSE)</f>
        <v>Wisconsin</v>
      </c>
      <c r="I234" t="str">
        <f>VLOOKUP(C234,customer_imp!$A$2:$H$502,7,FALSE)</f>
        <v>USA</v>
      </c>
      <c r="J234" t="s">
        <v>4600</v>
      </c>
      <c r="K234" t="str">
        <f>VLOOKUP($J234,prod_imp!$A$2:$I$102,2,FALSE)</f>
        <v>Womens Cotton Scarf</v>
      </c>
      <c r="L234" t="str">
        <f>VLOOKUP(J234,prod_imp!$A$2:$I$102,3,FALSE)</f>
        <v>Clothing</v>
      </c>
      <c r="M234" t="str">
        <f>VLOOKUP(J234,prod_imp!$A$2:$I$102,4,FALSE)</f>
        <v>Accessories</v>
      </c>
      <c r="N234" t="str">
        <f>VLOOKUP(J234,prod_imp!$A$2:$I$102,5,FALSE)</f>
        <v>Shepherd-Gould</v>
      </c>
      <c r="O234">
        <f>VLOOKUP(J234,prod_imp!$A$2:$I$102,6,FALSE)</f>
        <v>114</v>
      </c>
      <c r="P234">
        <f>VLOOKUP(J234,prod_imp!$A$2:$I$102,7,FALSE)</f>
        <v>485</v>
      </c>
      <c r="Q234" t="s">
        <v>4690</v>
      </c>
      <c r="R234" t="s">
        <v>4706</v>
      </c>
      <c r="S234" s="5">
        <v>2416.7087999999999</v>
      </c>
      <c r="T234">
        <v>4</v>
      </c>
      <c r="U234">
        <v>795</v>
      </c>
      <c r="V234">
        <v>0.01</v>
      </c>
      <c r="W234" t="str">
        <f>VLOOKUP(Q234,stores_imp!$A$2:$K$100,3,FALSE)</f>
        <v>EAST</v>
      </c>
      <c r="X234" t="str">
        <f>VLOOKUP(Q234,stores_imp!$A$2:$K$100,2,TRUE)</f>
        <v>Martinez, Adkins And Johnson</v>
      </c>
      <c r="Y234" t="str">
        <f>VLOOKUP(Q234,stores_imp!$A$2:$E$22,4,FALSE)</f>
        <v>East Davidville</v>
      </c>
      <c r="Z234" t="str">
        <f>VLOOKUP(Q234,stores_imp!$A$2:$K$22,5,FALSE)</f>
        <v>Online</v>
      </c>
      <c r="AA234" t="str">
        <f>_xlfn.IFS(sale[[#All],[Age]]&lt;19,"Teens",sale[[#All],[Age]]&lt;30,"Adults",sale[[#All],[Age]]&lt;70,"Elders")</f>
        <v>Elders</v>
      </c>
      <c r="AB234" t="str">
        <f>VLOOKUP(C234,customer_imp!$A$2:$H$505,8,FALSE)</f>
        <v>Bronze</v>
      </c>
    </row>
    <row r="235" spans="1:28" x14ac:dyDescent="0.25">
      <c r="A235" t="s">
        <v>4939</v>
      </c>
      <c r="B235" s="2">
        <v>45880</v>
      </c>
      <c r="C235" t="s">
        <v>3980</v>
      </c>
      <c r="D235" t="str">
        <f>VLOOKUP(C235,customer_imp!$A$2:$H$502,2,FALSE)</f>
        <v>Dominic Page</v>
      </c>
      <c r="E235">
        <f>VLOOKUP(C235,customer_imp!$A$2:$H$502,3,FALSE)</f>
        <v>53</v>
      </c>
      <c r="F235" t="str">
        <f>VLOOKUP(C235,customer_imp!$A$2:$H$502,4,FALSE)</f>
        <v>Male</v>
      </c>
      <c r="G235" t="str">
        <f>VLOOKUP(C235,customer_imp!$A$2:$H$502,5,FALSE)</f>
        <v>Port Michaelburgh</v>
      </c>
      <c r="H235" t="str">
        <f>VLOOKUP(C235,customer_imp!$A$2:$H$502,6,FALSE)</f>
        <v>Pennsylvania</v>
      </c>
      <c r="I235" t="str">
        <f>VLOOKUP(C235,customer_imp!$A$2:$H$502,7,FALSE)</f>
        <v>USA</v>
      </c>
      <c r="J235" t="s">
        <v>4637</v>
      </c>
      <c r="K235" t="str">
        <f>VLOOKUP($J235,prod_imp!$A$2:$I$102,2,FALSE)</f>
        <v>Decorative Lamp Shade</v>
      </c>
      <c r="L235" t="str">
        <f>VLOOKUP(J235,prod_imp!$A$2:$I$102,3,FALSE)</f>
        <v>Home</v>
      </c>
      <c r="M235" t="str">
        <f>VLOOKUP(J235,prod_imp!$A$2:$I$102,4,FALSE)</f>
        <v>Lighting</v>
      </c>
      <c r="N235" t="str">
        <f>VLOOKUP(J235,prod_imp!$A$2:$I$102,5,FALSE)</f>
        <v>Ramirez-Hanson</v>
      </c>
      <c r="O235">
        <f>VLOOKUP(J235,prod_imp!$A$2:$I$102,6,FALSE)</f>
        <v>229</v>
      </c>
      <c r="P235">
        <f>VLOOKUP(J235,prod_imp!$A$2:$I$102,7,FALSE)</f>
        <v>469</v>
      </c>
      <c r="Q235" t="s">
        <v>4682</v>
      </c>
      <c r="R235" t="s">
        <v>4706</v>
      </c>
      <c r="S235" s="5">
        <v>940.14850000000001</v>
      </c>
      <c r="T235">
        <v>1</v>
      </c>
      <c r="U235">
        <v>990</v>
      </c>
      <c r="V235">
        <v>0.24</v>
      </c>
      <c r="W235" t="str">
        <f>VLOOKUP(Q235,stores_imp!$A$2:$K$100,3,FALSE)</f>
        <v>NORTH</v>
      </c>
      <c r="X235" t="str">
        <f>VLOOKUP(Q235,stores_imp!$A$2:$K$100,2,TRUE)</f>
        <v>Mann-Austin</v>
      </c>
      <c r="Y235" t="str">
        <f>VLOOKUP(Q235,stores_imp!$A$2:$E$22,4,FALSE)</f>
        <v>New Michaelchester</v>
      </c>
      <c r="Z235" t="str">
        <f>VLOOKUP(Q235,stores_imp!$A$2:$K$22,5,FALSE)</f>
        <v>Outlet</v>
      </c>
      <c r="AA235" t="str">
        <f>_xlfn.IFS(sale[[#All],[Age]]&lt;19,"Teens",sale[[#All],[Age]]&lt;30,"Adults",sale[[#All],[Age]]&lt;70,"Elders")</f>
        <v>Elders</v>
      </c>
      <c r="AB235" t="str">
        <f>VLOOKUP(C235,customer_imp!$A$2:$H$505,8,FALSE)</f>
        <v>Bronze</v>
      </c>
    </row>
    <row r="236" spans="1:28" x14ac:dyDescent="0.25">
      <c r="A236" t="s">
        <v>4940</v>
      </c>
      <c r="B236" s="2">
        <v>45731</v>
      </c>
      <c r="C236" t="s">
        <v>4321</v>
      </c>
      <c r="D236" t="str">
        <f>VLOOKUP(C236,customer_imp!$A$2:$H$502,2,FALSE)</f>
        <v>Jennifer Woods</v>
      </c>
      <c r="E236">
        <f>VLOOKUP(C236,customer_imp!$A$2:$H$502,3,FALSE)</f>
        <v>37</v>
      </c>
      <c r="F236" t="str">
        <f>VLOOKUP(C236,customer_imp!$A$2:$H$502,4,FALSE)</f>
        <v>Male</v>
      </c>
      <c r="G236" t="str">
        <f>VLOOKUP(C236,customer_imp!$A$2:$H$502,5,FALSE)</f>
        <v>West Brendamouth</v>
      </c>
      <c r="H236" t="str">
        <f>VLOOKUP(C236,customer_imp!$A$2:$H$502,6,FALSE)</f>
        <v>North Carolina</v>
      </c>
      <c r="I236" t="str">
        <f>VLOOKUP(C236,customer_imp!$A$2:$H$502,7,FALSE)</f>
        <v>USA</v>
      </c>
      <c r="J236" t="s">
        <v>4593</v>
      </c>
      <c r="K236" t="str">
        <f>VLOOKUP($J236,prod_imp!$A$2:$I$102,2,FALSE)</f>
        <v>Sports Stopwatch Pro</v>
      </c>
      <c r="L236" t="str">
        <f>VLOOKUP(J236,prod_imp!$A$2:$I$102,3,FALSE)</f>
        <v>Sports</v>
      </c>
      <c r="M236" t="str">
        <f>VLOOKUP(J236,prod_imp!$A$2:$I$102,4,FALSE)</f>
        <v>Accessories</v>
      </c>
      <c r="N236" t="str">
        <f>VLOOKUP(J236,prod_imp!$A$2:$I$102,5,FALSE)</f>
        <v>Thompson-French</v>
      </c>
      <c r="O236">
        <f>VLOOKUP(J236,prod_imp!$A$2:$I$102,6,FALSE)</f>
        <v>435</v>
      </c>
      <c r="P236">
        <f>VLOOKUP(J236,prod_imp!$A$2:$I$102,7,FALSE)</f>
        <v>185</v>
      </c>
      <c r="Q236" t="s">
        <v>4673</v>
      </c>
      <c r="R236" t="s">
        <v>4709</v>
      </c>
      <c r="S236" s="5">
        <v>348.78480000000002</v>
      </c>
      <c r="T236">
        <v>1</v>
      </c>
      <c r="U236">
        <v>447</v>
      </c>
      <c r="V236">
        <v>0.05</v>
      </c>
      <c r="W236" t="str">
        <f>VLOOKUP(Q236,stores_imp!$A$2:$K$100,3,FALSE)</f>
        <v>EAST</v>
      </c>
      <c r="X236" t="str">
        <f>VLOOKUP(Q236,stores_imp!$A$2:$K$100,2,TRUE)</f>
        <v>Rivera-Warner</v>
      </c>
      <c r="Y236" t="str">
        <f>VLOOKUP(Q236,stores_imp!$A$2:$E$22,4,FALSE)</f>
        <v>Washingtonfurt</v>
      </c>
      <c r="Z236" t="str">
        <f>VLOOKUP(Q236,stores_imp!$A$2:$K$22,5,FALSE)</f>
        <v>Flagship</v>
      </c>
      <c r="AA236" t="str">
        <f>_xlfn.IFS(sale[[#All],[Age]]&lt;19,"Teens",sale[[#All],[Age]]&lt;30,"Adults",sale[[#All],[Age]]&lt;70,"Elders")</f>
        <v>Elders</v>
      </c>
      <c r="AB236" t="str">
        <f>VLOOKUP(C236,customer_imp!$A$2:$H$505,8,FALSE)</f>
        <v>Platinum</v>
      </c>
    </row>
    <row r="237" spans="1:28" x14ac:dyDescent="0.25">
      <c r="A237" t="s">
        <v>4941</v>
      </c>
      <c r="B237" s="2">
        <v>45671</v>
      </c>
      <c r="C237" t="s">
        <v>3978</v>
      </c>
      <c r="D237" t="str">
        <f>VLOOKUP(C237,customer_imp!$A$2:$H$502,2,FALSE)</f>
        <v>Melissa Howard</v>
      </c>
      <c r="E237">
        <f>VLOOKUP(C237,customer_imp!$A$2:$H$502,3,FALSE)</f>
        <v>53</v>
      </c>
      <c r="F237" t="str">
        <f>VLOOKUP(C237,customer_imp!$A$2:$H$502,4,FALSE)</f>
        <v>Female</v>
      </c>
      <c r="G237" t="str">
        <f>VLOOKUP(C237,customer_imp!$A$2:$H$502,5,FALSE)</f>
        <v>Maynardton</v>
      </c>
      <c r="H237" t="str">
        <f>VLOOKUP(C237,customer_imp!$A$2:$H$502,6,FALSE)</f>
        <v>New Hampshire</v>
      </c>
      <c r="I237" t="str">
        <f>VLOOKUP(C237,customer_imp!$A$2:$H$502,7,FALSE)</f>
        <v>USA</v>
      </c>
      <c r="J237" t="s">
        <v>4662</v>
      </c>
      <c r="K237" t="str">
        <f>VLOOKUP($J237,prod_imp!$A$2:$I$102,2,FALSE)</f>
        <v>Vitamin E Body Lotion</v>
      </c>
      <c r="L237" t="str">
        <f>VLOOKUP(J237,prod_imp!$A$2:$I$102,3,FALSE)</f>
        <v>Beauty</v>
      </c>
      <c r="M237" t="str">
        <f>VLOOKUP(J237,prod_imp!$A$2:$I$102,4,FALSE)</f>
        <v>Skincare</v>
      </c>
      <c r="N237" t="str">
        <f>VLOOKUP(J237,prod_imp!$A$2:$I$102,5,FALSE)</f>
        <v>Hoffman-Williams</v>
      </c>
      <c r="O237">
        <f>VLOOKUP(J237,prod_imp!$A$2:$I$102,6,FALSE)</f>
        <v>358</v>
      </c>
      <c r="P237">
        <f>VLOOKUP(J237,prod_imp!$A$2:$I$102,7,FALSE)</f>
        <v>213</v>
      </c>
      <c r="Q237" t="s">
        <v>4683</v>
      </c>
      <c r="R237" t="s">
        <v>4709</v>
      </c>
      <c r="S237" s="5">
        <v>672.29899999999998</v>
      </c>
      <c r="T237">
        <v>1</v>
      </c>
      <c r="U237">
        <v>947</v>
      </c>
      <c r="V237">
        <v>0.22</v>
      </c>
      <c r="W237" t="str">
        <f>VLOOKUP(Q237,stores_imp!$A$2:$K$100,3,FALSE)</f>
        <v>EAST</v>
      </c>
      <c r="X237" t="str">
        <f>VLOOKUP(Q237,stores_imp!$A$2:$K$100,2,TRUE)</f>
        <v>Mann-Austin</v>
      </c>
      <c r="Y237" t="str">
        <f>VLOOKUP(Q237,stores_imp!$A$2:$E$22,4,FALSE)</f>
        <v>Port Josephberg</v>
      </c>
      <c r="Z237" t="str">
        <f>VLOOKUP(Q237,stores_imp!$A$2:$K$22,5,FALSE)</f>
        <v>Online</v>
      </c>
      <c r="AA237" t="str">
        <f>_xlfn.IFS(sale[[#All],[Age]]&lt;19,"Teens",sale[[#All],[Age]]&lt;30,"Adults",sale[[#All],[Age]]&lt;70,"Elders")</f>
        <v>Elders</v>
      </c>
      <c r="AB237" t="str">
        <f>VLOOKUP(C237,customer_imp!$A$2:$H$505,8,FALSE)</f>
        <v>Gold</v>
      </c>
    </row>
    <row r="238" spans="1:28" x14ac:dyDescent="0.25">
      <c r="A238" t="s">
        <v>4942</v>
      </c>
      <c r="B238" s="2">
        <v>45809</v>
      </c>
      <c r="C238" t="s">
        <v>4147</v>
      </c>
      <c r="D238" t="str">
        <f>VLOOKUP(C238,customer_imp!$A$2:$H$502,2,FALSE)</f>
        <v>Steve Mclaughlin</v>
      </c>
      <c r="E238">
        <f>VLOOKUP(C238,customer_imp!$A$2:$H$502,3,FALSE)</f>
        <v>64</v>
      </c>
      <c r="F238" t="str">
        <f>VLOOKUP(C238,customer_imp!$A$2:$H$502,4,FALSE)</f>
        <v>Male</v>
      </c>
      <c r="G238" t="str">
        <f>VLOOKUP(C238,customer_imp!$A$2:$H$502,5,FALSE)</f>
        <v>Josephmouth</v>
      </c>
      <c r="H238" t="str">
        <f>VLOOKUP(C238,customer_imp!$A$2:$H$502,6,FALSE)</f>
        <v>New Hampshire</v>
      </c>
      <c r="I238" t="str">
        <f>VLOOKUP(C238,customer_imp!$A$2:$H$502,7,FALSE)</f>
        <v>USA</v>
      </c>
      <c r="J238" t="s">
        <v>4528</v>
      </c>
      <c r="K238" t="str">
        <f>VLOOKUP($J238,prod_imp!$A$2:$I$102,2,FALSE)</f>
        <v>Soccer Training Cone Set</v>
      </c>
      <c r="L238" t="str">
        <f>VLOOKUP(J238,prod_imp!$A$2:$I$102,3,FALSE)</f>
        <v>Sports</v>
      </c>
      <c r="M238" t="str">
        <f>VLOOKUP(J238,prod_imp!$A$2:$I$102,4,FALSE)</f>
        <v>Accessories</v>
      </c>
      <c r="N238" t="str">
        <f>VLOOKUP(J238,prod_imp!$A$2:$I$102,5,FALSE)</f>
        <v>Ford, Murphy And Wilson</v>
      </c>
      <c r="O238">
        <f>VLOOKUP(J238,prod_imp!$A$2:$I$102,6,FALSE)</f>
        <v>145</v>
      </c>
      <c r="P238">
        <f>VLOOKUP(J238,prod_imp!$A$2:$I$102,7,FALSE)</f>
        <v>367</v>
      </c>
      <c r="Q238" t="s">
        <v>4673</v>
      </c>
      <c r="R238" t="s">
        <v>1959</v>
      </c>
      <c r="S238" s="5">
        <v>1521.7632000000001</v>
      </c>
      <c r="T238">
        <v>4</v>
      </c>
      <c r="U238">
        <v>470</v>
      </c>
      <c r="V238">
        <v>0.28999999999999998</v>
      </c>
      <c r="W238" t="str">
        <f>VLOOKUP(Q238,stores_imp!$A$2:$K$100,3,FALSE)</f>
        <v>EAST</v>
      </c>
      <c r="X238" t="str">
        <f>VLOOKUP(Q238,stores_imp!$A$2:$K$100,2,TRUE)</f>
        <v>Rivera-Warner</v>
      </c>
      <c r="Y238" t="str">
        <f>VLOOKUP(Q238,stores_imp!$A$2:$E$22,4,FALSE)</f>
        <v>Washingtonfurt</v>
      </c>
      <c r="Z238" t="str">
        <f>VLOOKUP(Q238,stores_imp!$A$2:$K$22,5,FALSE)</f>
        <v>Flagship</v>
      </c>
      <c r="AA238" t="str">
        <f>_xlfn.IFS(sale[[#All],[Age]]&lt;19,"Teens",sale[[#All],[Age]]&lt;30,"Adults",sale[[#All],[Age]]&lt;70,"Elders")</f>
        <v>Elders</v>
      </c>
      <c r="AB238" t="str">
        <f>VLOOKUP(C238,customer_imp!$A$2:$H$505,8,FALSE)</f>
        <v>Bronze</v>
      </c>
    </row>
    <row r="239" spans="1:28" x14ac:dyDescent="0.25">
      <c r="A239" t="s">
        <v>4943</v>
      </c>
      <c r="B239" s="2">
        <v>45559</v>
      </c>
      <c r="C239" t="s">
        <v>4487</v>
      </c>
      <c r="D239" t="str">
        <f>VLOOKUP(C239,customer_imp!$A$2:$H$502,2,FALSE)</f>
        <v>Justin Lopez</v>
      </c>
      <c r="E239">
        <f>VLOOKUP(C239,customer_imp!$A$2:$H$502,3,FALSE)</f>
        <v>21</v>
      </c>
      <c r="F239" t="str">
        <f>VLOOKUP(C239,customer_imp!$A$2:$H$502,4,FALSE)</f>
        <v>Male</v>
      </c>
      <c r="G239" t="str">
        <f>VLOOKUP(C239,customer_imp!$A$2:$H$502,5,FALSE)</f>
        <v>Port Cheryl</v>
      </c>
      <c r="H239" t="str">
        <f>VLOOKUP(C239,customer_imp!$A$2:$H$502,6,FALSE)</f>
        <v>Texas</v>
      </c>
      <c r="I239" t="str">
        <f>VLOOKUP(C239,customer_imp!$A$2:$H$502,7,FALSE)</f>
        <v>USA</v>
      </c>
      <c r="J239" t="s">
        <v>4547</v>
      </c>
      <c r="K239" t="str">
        <f>VLOOKUP($J239,prod_imp!$A$2:$I$102,2,FALSE)</f>
        <v>Sports Stopwatch Timer</v>
      </c>
      <c r="L239" t="str">
        <f>VLOOKUP(J239,prod_imp!$A$2:$I$102,3,FALSE)</f>
        <v>Sports</v>
      </c>
      <c r="M239" t="str">
        <f>VLOOKUP(J239,prod_imp!$A$2:$I$102,4,FALSE)</f>
        <v>Accessories</v>
      </c>
      <c r="N239" t="str">
        <f>VLOOKUP(J239,prod_imp!$A$2:$I$102,5,FALSE)</f>
        <v>Burns-Hansen</v>
      </c>
      <c r="O239">
        <f>VLOOKUP(J239,prod_imp!$A$2:$I$102,6,FALSE)</f>
        <v>39</v>
      </c>
      <c r="P239">
        <f>VLOOKUP(J239,prod_imp!$A$2:$I$102,7,FALSE)</f>
        <v>137</v>
      </c>
      <c r="Q239" t="s">
        <v>4701</v>
      </c>
      <c r="R239" t="s">
        <v>4709</v>
      </c>
      <c r="S239" s="5">
        <v>1026.048</v>
      </c>
      <c r="T239">
        <v>4</v>
      </c>
      <c r="U239">
        <v>321</v>
      </c>
      <c r="V239">
        <v>0.19</v>
      </c>
      <c r="W239" t="str">
        <f>VLOOKUP(Q239,stores_imp!$A$2:$K$100,3,FALSE)</f>
        <v>NORTH</v>
      </c>
      <c r="X239" t="str">
        <f>VLOOKUP(Q239,stores_imp!$A$2:$K$100,2,TRUE)</f>
        <v>Holloway Ltd</v>
      </c>
      <c r="Y239" t="str">
        <f>VLOOKUP(Q239,stores_imp!$A$2:$E$22,4,FALSE)</f>
        <v>Bensonhaven</v>
      </c>
      <c r="Z239" t="str">
        <f>VLOOKUP(Q239,stores_imp!$A$2:$K$22,5,FALSE)</f>
        <v>Flagship</v>
      </c>
      <c r="AA239" t="str">
        <f>_xlfn.IFS(sale[[#All],[Age]]&lt;19,"Teens",sale[[#All],[Age]]&lt;30,"Adults",sale[[#All],[Age]]&lt;70,"Elders")</f>
        <v>Adults</v>
      </c>
      <c r="AB239" t="str">
        <f>VLOOKUP(C239,customer_imp!$A$2:$H$505,8,FALSE)</f>
        <v>Gold</v>
      </c>
    </row>
    <row r="240" spans="1:28" x14ac:dyDescent="0.25">
      <c r="A240" t="s">
        <v>4944</v>
      </c>
      <c r="B240" s="2">
        <v>45253</v>
      </c>
      <c r="C240" t="s">
        <v>4113</v>
      </c>
      <c r="D240" t="str">
        <f>VLOOKUP(C240,customer_imp!$A$2:$H$502,2,FALSE)</f>
        <v>Matthew Hanna</v>
      </c>
      <c r="E240">
        <f>VLOOKUP(C240,customer_imp!$A$2:$H$502,3,FALSE)</f>
        <v>33</v>
      </c>
      <c r="F240" t="str">
        <f>VLOOKUP(C240,customer_imp!$A$2:$H$502,4,FALSE)</f>
        <v>Female</v>
      </c>
      <c r="G240" t="str">
        <f>VLOOKUP(C240,customer_imp!$A$2:$H$502,5,FALSE)</f>
        <v>Gonzalezbury</v>
      </c>
      <c r="H240" t="str">
        <f>VLOOKUP(C240,customer_imp!$A$2:$H$502,6,FALSE)</f>
        <v>Michigan</v>
      </c>
      <c r="I240" t="str">
        <f>VLOOKUP(C240,customer_imp!$A$2:$H$502,7,FALSE)</f>
        <v>USA</v>
      </c>
      <c r="J240" t="s">
        <v>4525</v>
      </c>
      <c r="K240" t="str">
        <f>VLOOKUP($J240,prod_imp!$A$2:$I$102,2,FALSE)</f>
        <v>4K Home Projector</v>
      </c>
      <c r="L240" t="str">
        <f>VLOOKUP(J240,prod_imp!$A$2:$I$102,3,FALSE)</f>
        <v>Electronics</v>
      </c>
      <c r="M240" t="str">
        <f>VLOOKUP(J240,prod_imp!$A$2:$I$102,4,FALSE)</f>
        <v>Appliances</v>
      </c>
      <c r="N240" t="str">
        <f>VLOOKUP(J240,prod_imp!$A$2:$I$102,5,FALSE)</f>
        <v>Thomas Llc</v>
      </c>
      <c r="O240">
        <f>VLOOKUP(J240,prod_imp!$A$2:$I$102,6,FALSE)</f>
        <v>465</v>
      </c>
      <c r="P240">
        <f>VLOOKUP(J240,prod_imp!$A$2:$I$102,7,FALSE)</f>
        <v>301</v>
      </c>
      <c r="Q240" t="s">
        <v>4682</v>
      </c>
      <c r="R240" t="s">
        <v>1959</v>
      </c>
      <c r="S240" s="5">
        <v>469.60759999999999</v>
      </c>
      <c r="T240">
        <v>1</v>
      </c>
      <c r="U240">
        <v>594</v>
      </c>
      <c r="V240">
        <v>0.2</v>
      </c>
      <c r="W240" t="str">
        <f>VLOOKUP(Q240,stores_imp!$A$2:$K$100,3,FALSE)</f>
        <v>NORTH</v>
      </c>
      <c r="X240" t="str">
        <f>VLOOKUP(Q240,stores_imp!$A$2:$K$100,2,TRUE)</f>
        <v>Mann-Austin</v>
      </c>
      <c r="Y240" t="str">
        <f>VLOOKUP(Q240,stores_imp!$A$2:$E$22,4,FALSE)</f>
        <v>New Michaelchester</v>
      </c>
      <c r="Z240" t="str">
        <f>VLOOKUP(Q240,stores_imp!$A$2:$K$22,5,FALSE)</f>
        <v>Outlet</v>
      </c>
      <c r="AA240" t="str">
        <f>_xlfn.IFS(sale[[#All],[Age]]&lt;19,"Teens",sale[[#All],[Age]]&lt;30,"Adults",sale[[#All],[Age]]&lt;70,"Elders")</f>
        <v>Elders</v>
      </c>
      <c r="AB240" t="str">
        <f>VLOOKUP(C240,customer_imp!$A$2:$H$505,8,FALSE)</f>
        <v>Platinum</v>
      </c>
    </row>
    <row r="241" spans="1:28" x14ac:dyDescent="0.25">
      <c r="A241" t="s">
        <v>4945</v>
      </c>
      <c r="B241" s="2">
        <v>45861</v>
      </c>
      <c r="C241" t="s">
        <v>4195</v>
      </c>
      <c r="D241" t="str">
        <f>VLOOKUP(C241,customer_imp!$A$2:$H$502,2,FALSE)</f>
        <v>Kathryn Garcia</v>
      </c>
      <c r="E241">
        <f>VLOOKUP(C241,customer_imp!$A$2:$H$502,3,FALSE)</f>
        <v>44</v>
      </c>
      <c r="F241" t="str">
        <f>VLOOKUP(C241,customer_imp!$A$2:$H$502,4,FALSE)</f>
        <v>Male</v>
      </c>
      <c r="G241" t="str">
        <f>VLOOKUP(C241,customer_imp!$A$2:$H$502,5,FALSE)</f>
        <v>Morrismouth</v>
      </c>
      <c r="H241" t="str">
        <f>VLOOKUP(C241,customer_imp!$A$2:$H$502,6,FALSE)</f>
        <v>California</v>
      </c>
      <c r="I241" t="str">
        <f>VLOOKUP(C241,customer_imp!$A$2:$H$502,7,FALSE)</f>
        <v>USA</v>
      </c>
      <c r="J241" t="s">
        <v>4645</v>
      </c>
      <c r="K241" t="str">
        <f>VLOOKUP($J241,prod_imp!$A$2:$I$102,2,FALSE)</f>
        <v>Kitchen Cutting Board</v>
      </c>
      <c r="L241" t="str">
        <f>VLOOKUP(J241,prod_imp!$A$2:$I$102,3,FALSE)</f>
        <v>Home</v>
      </c>
      <c r="M241" t="str">
        <f>VLOOKUP(J241,prod_imp!$A$2:$I$102,4,FALSE)</f>
        <v>Kitchen</v>
      </c>
      <c r="N241" t="str">
        <f>VLOOKUP(J241,prod_imp!$A$2:$I$102,5,FALSE)</f>
        <v>Taylor, Dodson And Johnston</v>
      </c>
      <c r="O241">
        <f>VLOOKUP(J241,prod_imp!$A$2:$I$102,6,FALSE)</f>
        <v>176</v>
      </c>
      <c r="P241">
        <f>VLOOKUP(J241,prod_imp!$A$2:$I$102,7,FALSE)</f>
        <v>82</v>
      </c>
      <c r="Q241" t="s">
        <v>4685</v>
      </c>
      <c r="R241" t="s">
        <v>4709</v>
      </c>
      <c r="S241" s="5">
        <v>253.09200000000001</v>
      </c>
      <c r="T241">
        <v>3</v>
      </c>
      <c r="U241">
        <v>92</v>
      </c>
      <c r="V241">
        <v>0.21</v>
      </c>
      <c r="W241" t="str">
        <f>VLOOKUP(Q241,stores_imp!$A$2:$K$100,3,FALSE)</f>
        <v>WEST</v>
      </c>
      <c r="X241" t="str">
        <f>VLOOKUP(Q241,stores_imp!$A$2:$K$100,2,TRUE)</f>
        <v>Mann-Austin</v>
      </c>
      <c r="Y241" t="str">
        <f>VLOOKUP(Q241,stores_imp!$A$2:$E$22,4,FALSE)</f>
        <v>Thompsonborough</v>
      </c>
      <c r="Z241" t="str">
        <f>VLOOKUP(Q241,stores_imp!$A$2:$K$22,5,FALSE)</f>
        <v>Online</v>
      </c>
      <c r="AA241" t="str">
        <f>_xlfn.IFS(sale[[#All],[Age]]&lt;19,"Teens",sale[[#All],[Age]]&lt;30,"Adults",sale[[#All],[Age]]&lt;70,"Elders")</f>
        <v>Elders</v>
      </c>
      <c r="AB241" t="str">
        <f>VLOOKUP(C241,customer_imp!$A$2:$H$505,8,FALSE)</f>
        <v>Platinum</v>
      </c>
    </row>
    <row r="242" spans="1:28" x14ac:dyDescent="0.25">
      <c r="A242" t="s">
        <v>4946</v>
      </c>
      <c r="B242" s="2">
        <v>45917</v>
      </c>
      <c r="C242" t="s">
        <v>4002</v>
      </c>
      <c r="D242" t="str">
        <f>VLOOKUP(C242,customer_imp!$A$2:$H$502,2,FALSE)</f>
        <v>Sarah Vance</v>
      </c>
      <c r="E242">
        <f>VLOOKUP(C242,customer_imp!$A$2:$H$502,3,FALSE)</f>
        <v>41</v>
      </c>
      <c r="F242" t="str">
        <f>VLOOKUP(C242,customer_imp!$A$2:$H$502,4,FALSE)</f>
        <v>Male</v>
      </c>
      <c r="G242" t="str">
        <f>VLOOKUP(C242,customer_imp!$A$2:$H$502,5,FALSE)</f>
        <v>Johnsonville</v>
      </c>
      <c r="H242" t="str">
        <f>VLOOKUP(C242,customer_imp!$A$2:$H$502,6,FALSE)</f>
        <v>Oregon</v>
      </c>
      <c r="I242" t="str">
        <f>VLOOKUP(C242,customer_imp!$A$2:$H$502,7,FALSE)</f>
        <v>USA</v>
      </c>
      <c r="J242" t="s">
        <v>4607</v>
      </c>
      <c r="K242" t="str">
        <f>VLOOKUP($J242,prod_imp!$A$2:$I$102,2,FALSE)</f>
        <v>Laptop Cooling Pad</v>
      </c>
      <c r="L242" t="str">
        <f>VLOOKUP(J242,prod_imp!$A$2:$I$102,3,FALSE)</f>
        <v>Electronics</v>
      </c>
      <c r="M242" t="str">
        <f>VLOOKUP(J242,prod_imp!$A$2:$I$102,4,FALSE)</f>
        <v>Computer</v>
      </c>
      <c r="N242" t="str">
        <f>VLOOKUP(J242,prod_imp!$A$2:$I$102,5,FALSE)</f>
        <v>Murray, Gould And Ware</v>
      </c>
      <c r="O242">
        <f>VLOOKUP(J242,prod_imp!$A$2:$I$102,6,FALSE)</f>
        <v>86</v>
      </c>
      <c r="P242">
        <f>VLOOKUP(J242,prod_imp!$A$2:$I$102,7,FALSE)</f>
        <v>222</v>
      </c>
      <c r="Q242" t="s">
        <v>4693</v>
      </c>
      <c r="R242" t="s">
        <v>1959</v>
      </c>
      <c r="S242" s="5">
        <v>2157.2703000000001</v>
      </c>
      <c r="T242">
        <v>3</v>
      </c>
      <c r="U242">
        <v>741</v>
      </c>
      <c r="V242">
        <v>0.08</v>
      </c>
      <c r="W242" t="str">
        <f>VLOOKUP(Q242,stores_imp!$A$2:$K$100,3,FALSE)</f>
        <v>NORTH</v>
      </c>
      <c r="X242" t="str">
        <f>VLOOKUP(Q242,stores_imp!$A$2:$K$100,2,TRUE)</f>
        <v>Thomas, Bridges And Harris</v>
      </c>
      <c r="Y242" t="str">
        <f>VLOOKUP(Q242,stores_imp!$A$2:$E$22,4,FALSE)</f>
        <v>Sabrinatown</v>
      </c>
      <c r="Z242" t="str">
        <f>VLOOKUP(Q242,stores_imp!$A$2:$K$22,5,FALSE)</f>
        <v>Online</v>
      </c>
      <c r="AA242" t="str">
        <f>_xlfn.IFS(sale[[#All],[Age]]&lt;19,"Teens",sale[[#All],[Age]]&lt;30,"Adults",sale[[#All],[Age]]&lt;70,"Elders")</f>
        <v>Elders</v>
      </c>
      <c r="AB242" t="str">
        <f>VLOOKUP(C242,customer_imp!$A$2:$H$505,8,FALSE)</f>
        <v>Silver</v>
      </c>
    </row>
    <row r="243" spans="1:28" x14ac:dyDescent="0.25">
      <c r="A243" t="s">
        <v>4947</v>
      </c>
      <c r="B243" s="2">
        <v>45754</v>
      </c>
      <c r="C243" t="s">
        <v>4468</v>
      </c>
      <c r="D243" t="str">
        <f>VLOOKUP(C243,customer_imp!$A$2:$H$502,2,FALSE)</f>
        <v>Elizabeth Foster</v>
      </c>
      <c r="E243">
        <f>VLOOKUP(C243,customer_imp!$A$2:$H$502,3,FALSE)</f>
        <v>33</v>
      </c>
      <c r="F243" t="str">
        <f>VLOOKUP(C243,customer_imp!$A$2:$H$502,4,FALSE)</f>
        <v>Female</v>
      </c>
      <c r="G243" t="str">
        <f>VLOOKUP(C243,customer_imp!$A$2:$H$502,5,FALSE)</f>
        <v>Anthonymouth</v>
      </c>
      <c r="H243" t="str">
        <f>VLOOKUP(C243,customer_imp!$A$2:$H$502,6,FALSE)</f>
        <v>Oklahoma</v>
      </c>
      <c r="I243" t="str">
        <f>VLOOKUP(C243,customer_imp!$A$2:$H$502,7,FALSE)</f>
        <v>USA</v>
      </c>
      <c r="J243" t="s">
        <v>4527</v>
      </c>
      <c r="K243" t="str">
        <f>VLOOKUP($J243,prod_imp!$A$2:$I$102,2,FALSE)</f>
        <v>Beard Grooming Kit</v>
      </c>
      <c r="L243" t="str">
        <f>VLOOKUP(J243,prod_imp!$A$2:$I$102,3,FALSE)</f>
        <v>Beauty</v>
      </c>
      <c r="M243" t="str">
        <f>VLOOKUP(J243,prod_imp!$A$2:$I$102,4,FALSE)</f>
        <v>Grooming</v>
      </c>
      <c r="N243" t="str">
        <f>VLOOKUP(J243,prod_imp!$A$2:$I$102,5,FALSE)</f>
        <v>Erickson-Green</v>
      </c>
      <c r="O243">
        <f>VLOOKUP(J243,prod_imp!$A$2:$I$102,6,FALSE)</f>
        <v>337</v>
      </c>
      <c r="P243">
        <f>VLOOKUP(J243,prod_imp!$A$2:$I$102,7,FALSE)</f>
        <v>256</v>
      </c>
      <c r="Q243" t="s">
        <v>4703</v>
      </c>
      <c r="R243" t="s">
        <v>4709</v>
      </c>
      <c r="S243" s="5">
        <v>655.17380000000003</v>
      </c>
      <c r="T243">
        <v>1</v>
      </c>
      <c r="U243">
        <v>923</v>
      </c>
      <c r="V243">
        <v>0.03</v>
      </c>
      <c r="W243" t="str">
        <f>VLOOKUP(Q243,stores_imp!$A$2:$K$100,3,FALSE)</f>
        <v>EAST</v>
      </c>
      <c r="X243" t="str">
        <f>VLOOKUP(Q243,stores_imp!$A$2:$K$100,2,TRUE)</f>
        <v>Mann-Austin</v>
      </c>
      <c r="Y243" t="str">
        <f>VLOOKUP(Q243,stores_imp!$A$2:$E$22,4,FALSE)</f>
        <v>Vasquezborough</v>
      </c>
      <c r="Z243" t="str">
        <f>VLOOKUP(Q243,stores_imp!$A$2:$K$22,5,FALSE)</f>
        <v>Online</v>
      </c>
      <c r="AA243" t="str">
        <f>_xlfn.IFS(sale[[#All],[Age]]&lt;19,"Teens",sale[[#All],[Age]]&lt;30,"Adults",sale[[#All],[Age]]&lt;70,"Elders")</f>
        <v>Elders</v>
      </c>
      <c r="AB243" t="str">
        <f>VLOOKUP(C243,customer_imp!$A$2:$H$505,8,FALSE)</f>
        <v>Gold</v>
      </c>
    </row>
    <row r="244" spans="1:28" x14ac:dyDescent="0.25">
      <c r="A244" t="s">
        <v>4948</v>
      </c>
      <c r="B244" s="2">
        <v>45312</v>
      </c>
      <c r="C244" t="s">
        <v>4311</v>
      </c>
      <c r="D244" t="str">
        <f>VLOOKUP(C244,customer_imp!$A$2:$H$502,2,FALSE)</f>
        <v>Andrew Smith</v>
      </c>
      <c r="E244">
        <f>VLOOKUP(C244,customer_imp!$A$2:$H$502,3,FALSE)</f>
        <v>60</v>
      </c>
      <c r="F244" t="str">
        <f>VLOOKUP(C244,customer_imp!$A$2:$H$502,4,FALSE)</f>
        <v>Male</v>
      </c>
      <c r="G244" t="str">
        <f>VLOOKUP(C244,customer_imp!$A$2:$H$502,5,FALSE)</f>
        <v>East Matthew</v>
      </c>
      <c r="H244" t="str">
        <f>VLOOKUP(C244,customer_imp!$A$2:$H$502,6,FALSE)</f>
        <v>Wisconsin</v>
      </c>
      <c r="I244" t="str">
        <f>VLOOKUP(C244,customer_imp!$A$2:$H$502,7,FALSE)</f>
        <v>USA</v>
      </c>
      <c r="J244" t="s">
        <v>4512</v>
      </c>
      <c r="K244" t="str">
        <f>VLOOKUP($J244,prod_imp!$A$2:$I$102,2,FALSE)</f>
        <v>Wireless Bluetooth Earbuds</v>
      </c>
      <c r="L244" t="str">
        <f>VLOOKUP(J244,prod_imp!$A$2:$I$102,3,FALSE)</f>
        <v>Electronics</v>
      </c>
      <c r="M244" t="str">
        <f>VLOOKUP(J244,prod_imp!$A$2:$I$102,4,FALSE)</f>
        <v>Audio</v>
      </c>
      <c r="N244" t="str">
        <f>VLOOKUP(J244,prod_imp!$A$2:$I$102,5,FALSE)</f>
        <v>Perez-Johnston</v>
      </c>
      <c r="O244">
        <f>VLOOKUP(J244,prod_imp!$A$2:$I$102,6,FALSE)</f>
        <v>439</v>
      </c>
      <c r="P244">
        <f>VLOOKUP(J244,prod_imp!$A$2:$I$102,7,FALSE)</f>
        <v>142</v>
      </c>
      <c r="Q244" t="s">
        <v>4700</v>
      </c>
      <c r="R244" t="s">
        <v>4706</v>
      </c>
      <c r="S244" s="5">
        <v>358.85849999999999</v>
      </c>
      <c r="T244">
        <v>1</v>
      </c>
      <c r="U244">
        <v>394</v>
      </c>
      <c r="V244">
        <v>0.28999999999999998</v>
      </c>
      <c r="W244" t="str">
        <f>VLOOKUP(Q244,stores_imp!$A$2:$K$100,3,FALSE)</f>
        <v>WEST</v>
      </c>
      <c r="X244" t="str">
        <f>VLOOKUP(Q244,stores_imp!$A$2:$K$100,2,TRUE)</f>
        <v>Frederick-Wright</v>
      </c>
      <c r="Y244" t="str">
        <f>VLOOKUP(Q244,stores_imp!$A$2:$E$22,4,FALSE)</f>
        <v>New Jimmymouth</v>
      </c>
      <c r="Z244" t="str">
        <f>VLOOKUP(Q244,stores_imp!$A$2:$K$22,5,FALSE)</f>
        <v>Flagship</v>
      </c>
      <c r="AA244" t="str">
        <f>_xlfn.IFS(sale[[#All],[Age]]&lt;19,"Teens",sale[[#All],[Age]]&lt;30,"Adults",sale[[#All],[Age]]&lt;70,"Elders")</f>
        <v>Elders</v>
      </c>
      <c r="AB244" t="str">
        <f>VLOOKUP(C244,customer_imp!$A$2:$H$505,8,FALSE)</f>
        <v>Bronze</v>
      </c>
    </row>
    <row r="245" spans="1:28" x14ac:dyDescent="0.25">
      <c r="A245" t="s">
        <v>4949</v>
      </c>
      <c r="B245" s="2">
        <v>45480</v>
      </c>
      <c r="C245" t="s">
        <v>4353</v>
      </c>
      <c r="D245" t="str">
        <f>VLOOKUP(C245,customer_imp!$A$2:$H$502,2,FALSE)</f>
        <v>Chloe Aguilar</v>
      </c>
      <c r="E245">
        <f>VLOOKUP(C245,customer_imp!$A$2:$H$502,3,FALSE)</f>
        <v>58</v>
      </c>
      <c r="F245" t="str">
        <f>VLOOKUP(C245,customer_imp!$A$2:$H$502,4,FALSE)</f>
        <v>Male</v>
      </c>
      <c r="G245" t="str">
        <f>VLOOKUP(C245,customer_imp!$A$2:$H$502,5,FALSE)</f>
        <v>Lake Johnside</v>
      </c>
      <c r="H245" t="str">
        <f>VLOOKUP(C245,customer_imp!$A$2:$H$502,6,FALSE)</f>
        <v>Arizona</v>
      </c>
      <c r="I245" t="str">
        <f>VLOOKUP(C245,customer_imp!$A$2:$H$502,7,FALSE)</f>
        <v>USA</v>
      </c>
      <c r="J245" t="s">
        <v>4611</v>
      </c>
      <c r="K245" t="str">
        <f>VLOOKUP($J245,prod_imp!$A$2:$I$102,2,FALSE)</f>
        <v>Adjustable Dumbbells 20Kg</v>
      </c>
      <c r="L245" t="str">
        <f>VLOOKUP(J245,prod_imp!$A$2:$I$102,3,FALSE)</f>
        <v>Sports</v>
      </c>
      <c r="M245" t="str">
        <f>VLOOKUP(J245,prod_imp!$A$2:$I$102,4,FALSE)</f>
        <v>Fitness</v>
      </c>
      <c r="N245" t="str">
        <f>VLOOKUP(J245,prod_imp!$A$2:$I$102,5,FALSE)</f>
        <v>Montgomery, Benton And Miller</v>
      </c>
      <c r="O245">
        <f>VLOOKUP(J245,prod_imp!$A$2:$I$102,6,FALSE)</f>
        <v>241</v>
      </c>
      <c r="P245">
        <f>VLOOKUP(J245,prod_imp!$A$2:$I$102,7,FALSE)</f>
        <v>423</v>
      </c>
      <c r="Q245" t="s">
        <v>4692</v>
      </c>
      <c r="R245" t="s">
        <v>1959</v>
      </c>
      <c r="S245" s="5">
        <v>1365.663</v>
      </c>
      <c r="T245">
        <v>2</v>
      </c>
      <c r="U245">
        <v>704</v>
      </c>
      <c r="V245">
        <v>0.09</v>
      </c>
      <c r="W245" t="str">
        <f>VLOOKUP(Q245,stores_imp!$A$2:$K$100,3,FALSE)</f>
        <v>SOUTH</v>
      </c>
      <c r="X245" t="str">
        <f>VLOOKUP(Q245,stores_imp!$A$2:$K$100,2,TRUE)</f>
        <v>Aguirre-Keller</v>
      </c>
      <c r="Y245" t="str">
        <f>VLOOKUP(Q245,stores_imp!$A$2:$E$22,4,FALSE)</f>
        <v>Lake Michael</v>
      </c>
      <c r="Z245" t="str">
        <f>VLOOKUP(Q245,stores_imp!$A$2:$K$22,5,FALSE)</f>
        <v>Online</v>
      </c>
      <c r="AA245" t="str">
        <f>_xlfn.IFS(sale[[#All],[Age]]&lt;19,"Teens",sale[[#All],[Age]]&lt;30,"Adults",sale[[#All],[Age]]&lt;70,"Elders")</f>
        <v>Elders</v>
      </c>
      <c r="AB245" t="str">
        <f>VLOOKUP(C245,customer_imp!$A$2:$H$505,8,FALSE)</f>
        <v>Bronze</v>
      </c>
    </row>
    <row r="246" spans="1:28" x14ac:dyDescent="0.25">
      <c r="A246" t="s">
        <v>4950</v>
      </c>
      <c r="B246" s="2">
        <v>45780</v>
      </c>
      <c r="C246" t="s">
        <v>4179</v>
      </c>
      <c r="D246" t="str">
        <f>VLOOKUP(C246,customer_imp!$A$2:$H$502,2,FALSE)</f>
        <v>Anna Perez</v>
      </c>
      <c r="E246">
        <f>VLOOKUP(C246,customer_imp!$A$2:$H$502,3,FALSE)</f>
        <v>30</v>
      </c>
      <c r="F246" t="str">
        <f>VLOOKUP(C246,customer_imp!$A$2:$H$502,4,FALSE)</f>
        <v>Male</v>
      </c>
      <c r="G246" t="str">
        <f>VLOOKUP(C246,customer_imp!$A$2:$H$502,5,FALSE)</f>
        <v>South Jerry</v>
      </c>
      <c r="H246" t="str">
        <f>VLOOKUP(C246,customer_imp!$A$2:$H$502,6,FALSE)</f>
        <v>Maine</v>
      </c>
      <c r="I246" t="str">
        <f>VLOOKUP(C246,customer_imp!$A$2:$H$502,7,FALSE)</f>
        <v>USA</v>
      </c>
      <c r="J246" t="s">
        <v>4523</v>
      </c>
      <c r="K246" t="str">
        <f>VLOOKUP($J246,prod_imp!$A$2:$I$102,2,FALSE)</f>
        <v>Decorative Wall Mirror</v>
      </c>
      <c r="L246" t="str">
        <f>VLOOKUP(J246,prod_imp!$A$2:$I$102,3,FALSE)</f>
        <v>Home</v>
      </c>
      <c r="M246" t="str">
        <f>VLOOKUP(J246,prod_imp!$A$2:$I$102,4,FALSE)</f>
        <v>Decor</v>
      </c>
      <c r="N246" t="str">
        <f>VLOOKUP(J246,prod_imp!$A$2:$I$102,5,FALSE)</f>
        <v>Luna, Anderson And Bowman</v>
      </c>
      <c r="O246">
        <f>VLOOKUP(J246,prod_imp!$A$2:$I$102,6,FALSE)</f>
        <v>48</v>
      </c>
      <c r="P246">
        <f>VLOOKUP(J246,prod_imp!$A$2:$I$102,7,FALSE)</f>
        <v>439</v>
      </c>
      <c r="Q246" t="s">
        <v>4673</v>
      </c>
      <c r="R246" t="s">
        <v>4706</v>
      </c>
      <c r="S246" s="5">
        <v>1303.6895999999999</v>
      </c>
      <c r="T246">
        <v>4</v>
      </c>
      <c r="U246">
        <v>453</v>
      </c>
      <c r="V246">
        <v>0.03</v>
      </c>
      <c r="W246" t="str">
        <f>VLOOKUP(Q246,stores_imp!$A$2:$K$100,3,FALSE)</f>
        <v>EAST</v>
      </c>
      <c r="X246" t="str">
        <f>VLOOKUP(Q246,stores_imp!$A$2:$K$100,2,TRUE)</f>
        <v>Rivera-Warner</v>
      </c>
      <c r="Y246" t="str">
        <f>VLOOKUP(Q246,stores_imp!$A$2:$E$22,4,FALSE)</f>
        <v>Washingtonfurt</v>
      </c>
      <c r="Z246" t="str">
        <f>VLOOKUP(Q246,stores_imp!$A$2:$K$22,5,FALSE)</f>
        <v>Flagship</v>
      </c>
      <c r="AA246" t="str">
        <f>_xlfn.IFS(sale[[#All],[Age]]&lt;19,"Teens",sale[[#All],[Age]]&lt;30,"Adults",sale[[#All],[Age]]&lt;70,"Elders")</f>
        <v>Elders</v>
      </c>
      <c r="AB246" t="str">
        <f>VLOOKUP(C246,customer_imp!$A$2:$H$505,8,FALSE)</f>
        <v>Platinum</v>
      </c>
    </row>
    <row r="247" spans="1:28" x14ac:dyDescent="0.25">
      <c r="A247" t="s">
        <v>4951</v>
      </c>
      <c r="B247" s="2">
        <v>45349</v>
      </c>
      <c r="C247" t="s">
        <v>4455</v>
      </c>
      <c r="D247" t="str">
        <f>VLOOKUP(C247,customer_imp!$A$2:$H$502,2,FALSE)</f>
        <v>Samantha Lee</v>
      </c>
      <c r="E247">
        <f>VLOOKUP(C247,customer_imp!$A$2:$H$502,3,FALSE)</f>
        <v>36</v>
      </c>
      <c r="F247" t="str">
        <f>VLOOKUP(C247,customer_imp!$A$2:$H$502,4,FALSE)</f>
        <v>Female</v>
      </c>
      <c r="G247" t="str">
        <f>VLOOKUP(C247,customer_imp!$A$2:$H$502,5,FALSE)</f>
        <v>Port Anthony</v>
      </c>
      <c r="H247" t="str">
        <f>VLOOKUP(C247,customer_imp!$A$2:$H$502,6,FALSE)</f>
        <v>Connecticut</v>
      </c>
      <c r="I247" t="str">
        <f>VLOOKUP(C247,customer_imp!$A$2:$H$502,7,FALSE)</f>
        <v>USA</v>
      </c>
      <c r="J247" t="s">
        <v>4512</v>
      </c>
      <c r="K247" t="str">
        <f>VLOOKUP($J247,prod_imp!$A$2:$I$102,2,FALSE)</f>
        <v>Wireless Bluetooth Earbuds</v>
      </c>
      <c r="L247" t="str">
        <f>VLOOKUP(J247,prod_imp!$A$2:$I$102,3,FALSE)</f>
        <v>Electronics</v>
      </c>
      <c r="M247" t="str">
        <f>VLOOKUP(J247,prod_imp!$A$2:$I$102,4,FALSE)</f>
        <v>Audio</v>
      </c>
      <c r="N247" t="str">
        <f>VLOOKUP(J247,prod_imp!$A$2:$I$102,5,FALSE)</f>
        <v>Perez-Johnston</v>
      </c>
      <c r="O247">
        <f>VLOOKUP(J247,prod_imp!$A$2:$I$102,6,FALSE)</f>
        <v>439</v>
      </c>
      <c r="P247">
        <f>VLOOKUP(J247,prod_imp!$A$2:$I$102,7,FALSE)</f>
        <v>142</v>
      </c>
      <c r="Q247" t="s">
        <v>4684</v>
      </c>
      <c r="R247" t="s">
        <v>4706</v>
      </c>
      <c r="S247" s="5">
        <v>641.41</v>
      </c>
      <c r="T247">
        <v>2</v>
      </c>
      <c r="U247">
        <v>377</v>
      </c>
      <c r="V247">
        <v>0.28000000000000003</v>
      </c>
      <c r="W247" t="str">
        <f>VLOOKUP(Q247,stores_imp!$A$2:$K$100,3,FALSE)</f>
        <v>SOUTH</v>
      </c>
      <c r="X247" t="str">
        <f>VLOOKUP(Q247,stores_imp!$A$2:$K$100,2,TRUE)</f>
        <v>Mann-Austin</v>
      </c>
      <c r="Y247" t="str">
        <f>VLOOKUP(Q247,stores_imp!$A$2:$E$22,4,FALSE)</f>
        <v>Williamsfurt</v>
      </c>
      <c r="Z247" t="str">
        <f>VLOOKUP(Q247,stores_imp!$A$2:$K$22,5,FALSE)</f>
        <v>Online</v>
      </c>
      <c r="AA247" t="str">
        <f>_xlfn.IFS(sale[[#All],[Age]]&lt;19,"Teens",sale[[#All],[Age]]&lt;30,"Adults",sale[[#All],[Age]]&lt;70,"Elders")</f>
        <v>Elders</v>
      </c>
      <c r="AB247" t="str">
        <f>VLOOKUP(C247,customer_imp!$A$2:$H$505,8,FALSE)</f>
        <v>Bronze</v>
      </c>
    </row>
    <row r="248" spans="1:28" x14ac:dyDescent="0.25">
      <c r="A248" t="s">
        <v>4952</v>
      </c>
      <c r="B248" s="2">
        <v>45846</v>
      </c>
      <c r="C248" t="s">
        <v>4330</v>
      </c>
      <c r="D248" t="str">
        <f>VLOOKUP(C248,customer_imp!$A$2:$H$502,2,FALSE)</f>
        <v>Evelyn Brown</v>
      </c>
      <c r="E248">
        <f>VLOOKUP(C248,customer_imp!$A$2:$H$502,3,FALSE)</f>
        <v>39</v>
      </c>
      <c r="F248" t="str">
        <f>VLOOKUP(C248,customer_imp!$A$2:$H$502,4,FALSE)</f>
        <v>Male</v>
      </c>
      <c r="G248" t="str">
        <f>VLOOKUP(C248,customer_imp!$A$2:$H$502,5,FALSE)</f>
        <v>West Victoriaborough</v>
      </c>
      <c r="H248" t="str">
        <f>VLOOKUP(C248,customer_imp!$A$2:$H$502,6,FALSE)</f>
        <v>New Mexico</v>
      </c>
      <c r="I248" t="str">
        <f>VLOOKUP(C248,customer_imp!$A$2:$H$502,7,FALSE)</f>
        <v>USA</v>
      </c>
      <c r="J248" t="s">
        <v>4628</v>
      </c>
      <c r="K248" t="str">
        <f>VLOOKUP($J248,prod_imp!$A$2:$I$102,2,FALSE)</f>
        <v>Bluetooth Car Audio System</v>
      </c>
      <c r="L248" t="str">
        <f>VLOOKUP(J248,prod_imp!$A$2:$I$102,3,FALSE)</f>
        <v>Electronics</v>
      </c>
      <c r="M248" t="str">
        <f>VLOOKUP(J248,prod_imp!$A$2:$I$102,4,FALSE)</f>
        <v>Audio</v>
      </c>
      <c r="N248" t="str">
        <f>VLOOKUP(J248,prod_imp!$A$2:$I$102,5,FALSE)</f>
        <v>Bruce-Bowen</v>
      </c>
      <c r="O248">
        <f>VLOOKUP(J248,prod_imp!$A$2:$I$102,6,FALSE)</f>
        <v>404</v>
      </c>
      <c r="P248">
        <f>VLOOKUP(J248,prod_imp!$A$2:$I$102,7,FALSE)</f>
        <v>159</v>
      </c>
      <c r="Q248" t="s">
        <v>4684</v>
      </c>
      <c r="R248" t="s">
        <v>4706</v>
      </c>
      <c r="S248" s="5">
        <v>200.9392</v>
      </c>
      <c r="T248">
        <v>2</v>
      </c>
      <c r="U248">
        <v>130</v>
      </c>
      <c r="V248">
        <v>0.15</v>
      </c>
      <c r="W248" t="str">
        <f>VLOOKUP(Q248,stores_imp!$A$2:$K$100,3,FALSE)</f>
        <v>SOUTH</v>
      </c>
      <c r="X248" t="str">
        <f>VLOOKUP(Q248,stores_imp!$A$2:$K$100,2,TRUE)</f>
        <v>Mann-Austin</v>
      </c>
      <c r="Y248" t="str">
        <f>VLOOKUP(Q248,stores_imp!$A$2:$E$22,4,FALSE)</f>
        <v>Williamsfurt</v>
      </c>
      <c r="Z248" t="str">
        <f>VLOOKUP(Q248,stores_imp!$A$2:$K$22,5,FALSE)</f>
        <v>Online</v>
      </c>
      <c r="AA248" t="str">
        <f>_xlfn.IFS(sale[[#All],[Age]]&lt;19,"Teens",sale[[#All],[Age]]&lt;30,"Adults",sale[[#All],[Age]]&lt;70,"Elders")</f>
        <v>Elders</v>
      </c>
      <c r="AB248" t="str">
        <f>VLOOKUP(C248,customer_imp!$A$2:$H$505,8,FALSE)</f>
        <v>Gold</v>
      </c>
    </row>
    <row r="249" spans="1:28" x14ac:dyDescent="0.25">
      <c r="A249" t="s">
        <v>4953</v>
      </c>
      <c r="B249" s="2">
        <v>45729</v>
      </c>
      <c r="C249" t="s">
        <v>4427</v>
      </c>
      <c r="D249" t="str">
        <f>VLOOKUP(C249,customer_imp!$A$2:$H$502,2,FALSE)</f>
        <v>Lindsay Beasley</v>
      </c>
      <c r="E249">
        <f>VLOOKUP(C249,customer_imp!$A$2:$H$502,3,FALSE)</f>
        <v>37</v>
      </c>
      <c r="F249" t="str">
        <f>VLOOKUP(C249,customer_imp!$A$2:$H$502,4,FALSE)</f>
        <v>Female</v>
      </c>
      <c r="G249" t="str">
        <f>VLOOKUP(C249,customer_imp!$A$2:$H$502,5,FALSE)</f>
        <v>Wesleyhaven</v>
      </c>
      <c r="H249" t="str">
        <f>VLOOKUP(C249,customer_imp!$A$2:$H$502,6,FALSE)</f>
        <v>Idaho</v>
      </c>
      <c r="I249" t="str">
        <f>VLOOKUP(C249,customer_imp!$A$2:$H$502,7,FALSE)</f>
        <v>USA</v>
      </c>
      <c r="J249" t="s">
        <v>4662</v>
      </c>
      <c r="K249" t="str">
        <f>VLOOKUP($J249,prod_imp!$A$2:$I$102,2,FALSE)</f>
        <v>Vitamin E Body Lotion</v>
      </c>
      <c r="L249" t="str">
        <f>VLOOKUP(J249,prod_imp!$A$2:$I$102,3,FALSE)</f>
        <v>Beauty</v>
      </c>
      <c r="M249" t="str">
        <f>VLOOKUP(J249,prod_imp!$A$2:$I$102,4,FALSE)</f>
        <v>Skincare</v>
      </c>
      <c r="N249" t="str">
        <f>VLOOKUP(J249,prod_imp!$A$2:$I$102,5,FALSE)</f>
        <v>Hoffman-Williams</v>
      </c>
      <c r="O249">
        <f>VLOOKUP(J249,prod_imp!$A$2:$I$102,6,FALSE)</f>
        <v>358</v>
      </c>
      <c r="P249">
        <f>VLOOKUP(J249,prod_imp!$A$2:$I$102,7,FALSE)</f>
        <v>213</v>
      </c>
      <c r="Q249" t="s">
        <v>4693</v>
      </c>
      <c r="R249" t="s">
        <v>4709</v>
      </c>
      <c r="S249" s="5">
        <v>736.59950000000003</v>
      </c>
      <c r="T249">
        <v>1</v>
      </c>
      <c r="U249">
        <v>809</v>
      </c>
      <c r="V249">
        <v>0.23</v>
      </c>
      <c r="W249" t="str">
        <f>VLOOKUP(Q249,stores_imp!$A$2:$K$100,3,FALSE)</f>
        <v>NORTH</v>
      </c>
      <c r="X249" t="str">
        <f>VLOOKUP(Q249,stores_imp!$A$2:$K$100,2,TRUE)</f>
        <v>Thomas, Bridges And Harris</v>
      </c>
      <c r="Y249" t="str">
        <f>VLOOKUP(Q249,stores_imp!$A$2:$E$22,4,FALSE)</f>
        <v>Sabrinatown</v>
      </c>
      <c r="Z249" t="str">
        <f>VLOOKUP(Q249,stores_imp!$A$2:$K$22,5,FALSE)</f>
        <v>Online</v>
      </c>
      <c r="AA249" t="str">
        <f>_xlfn.IFS(sale[[#All],[Age]]&lt;19,"Teens",sale[[#All],[Age]]&lt;30,"Adults",sale[[#All],[Age]]&lt;70,"Elders")</f>
        <v>Elders</v>
      </c>
      <c r="AB249" t="str">
        <f>VLOOKUP(C249,customer_imp!$A$2:$H$505,8,FALSE)</f>
        <v>Silver</v>
      </c>
    </row>
    <row r="250" spans="1:28" x14ac:dyDescent="0.25">
      <c r="A250" t="s">
        <v>4954</v>
      </c>
      <c r="B250" s="2">
        <v>45768</v>
      </c>
      <c r="C250" t="s">
        <v>4057</v>
      </c>
      <c r="D250" t="str">
        <f>VLOOKUP(C250,customer_imp!$A$2:$H$502,2,FALSE)</f>
        <v>Thomas Robinson</v>
      </c>
      <c r="E250">
        <f>VLOOKUP(C250,customer_imp!$A$2:$H$502,3,FALSE)</f>
        <v>48</v>
      </c>
      <c r="F250" t="str">
        <f>VLOOKUP(C250,customer_imp!$A$2:$H$502,4,FALSE)</f>
        <v>Female</v>
      </c>
      <c r="G250" t="str">
        <f>VLOOKUP(C250,customer_imp!$A$2:$H$502,5,FALSE)</f>
        <v>Nicholastown</v>
      </c>
      <c r="H250" t="str">
        <f>VLOOKUP(C250,customer_imp!$A$2:$H$502,6,FALSE)</f>
        <v>Georgia</v>
      </c>
      <c r="I250" t="str">
        <f>VLOOKUP(C250,customer_imp!$A$2:$H$502,7,FALSE)</f>
        <v>USA</v>
      </c>
      <c r="J250" t="s">
        <v>4574</v>
      </c>
      <c r="K250" t="str">
        <f>VLOOKUP($J250,prod_imp!$A$2:$I$102,2,FALSE)</f>
        <v>High-Grip Football</v>
      </c>
      <c r="L250" t="str">
        <f>VLOOKUP(J250,prod_imp!$A$2:$I$102,3,FALSE)</f>
        <v>Sports</v>
      </c>
      <c r="M250" t="str">
        <f>VLOOKUP(J250,prod_imp!$A$2:$I$102,4,FALSE)</f>
        <v>Team Sports</v>
      </c>
      <c r="N250" t="str">
        <f>VLOOKUP(J250,prod_imp!$A$2:$I$102,5,FALSE)</f>
        <v>Bridges, Banks And Cummings</v>
      </c>
      <c r="O250">
        <f>VLOOKUP(J250,prod_imp!$A$2:$I$102,6,FALSE)</f>
        <v>319</v>
      </c>
      <c r="P250">
        <f>VLOOKUP(J250,prod_imp!$A$2:$I$102,7,FALSE)</f>
        <v>114</v>
      </c>
      <c r="Q250" t="s">
        <v>4688</v>
      </c>
      <c r="R250" t="s">
        <v>4706</v>
      </c>
      <c r="S250" s="5">
        <v>1422.492</v>
      </c>
      <c r="T250">
        <v>3</v>
      </c>
      <c r="U250">
        <v>499</v>
      </c>
      <c r="V250">
        <v>0.09</v>
      </c>
      <c r="W250" t="str">
        <f>VLOOKUP(Q250,stores_imp!$A$2:$K$100,3,FALSE)</f>
        <v>SOUTH</v>
      </c>
      <c r="X250" t="str">
        <f>VLOOKUP(Q250,stores_imp!$A$2:$K$100,2,TRUE)</f>
        <v>Mann-Austin</v>
      </c>
      <c r="Y250" t="str">
        <f>VLOOKUP(Q250,stores_imp!$A$2:$E$22,4,FALSE)</f>
        <v>East Johnstad</v>
      </c>
      <c r="Z250" t="str">
        <f>VLOOKUP(Q250,stores_imp!$A$2:$K$22,5,FALSE)</f>
        <v>Flagship</v>
      </c>
      <c r="AA250" t="str">
        <f>_xlfn.IFS(sale[[#All],[Age]]&lt;19,"Teens",sale[[#All],[Age]]&lt;30,"Adults",sale[[#All],[Age]]&lt;70,"Elders")</f>
        <v>Elders</v>
      </c>
      <c r="AB250" t="str">
        <f>VLOOKUP(C250,customer_imp!$A$2:$H$505,8,FALSE)</f>
        <v>Bronze</v>
      </c>
    </row>
    <row r="251" spans="1:28" x14ac:dyDescent="0.25">
      <c r="A251" t="s">
        <v>4955</v>
      </c>
      <c r="B251" s="2">
        <v>45606</v>
      </c>
      <c r="C251" t="s">
        <v>3994</v>
      </c>
      <c r="D251" t="str">
        <f>VLOOKUP(C251,customer_imp!$A$2:$H$502,2,FALSE)</f>
        <v>Jonathan Steele</v>
      </c>
      <c r="E251">
        <f>VLOOKUP(C251,customer_imp!$A$2:$H$502,3,FALSE)</f>
        <v>52</v>
      </c>
      <c r="F251" t="str">
        <f>VLOOKUP(C251,customer_imp!$A$2:$H$502,4,FALSE)</f>
        <v>Female</v>
      </c>
      <c r="G251" t="str">
        <f>VLOOKUP(C251,customer_imp!$A$2:$H$502,5,FALSE)</f>
        <v>Molinabury</v>
      </c>
      <c r="H251" t="str">
        <f>VLOOKUP(C251,customer_imp!$A$2:$H$502,6,FALSE)</f>
        <v>Oregon</v>
      </c>
      <c r="I251" t="str">
        <f>VLOOKUP(C251,customer_imp!$A$2:$H$502,7,FALSE)</f>
        <v>USA</v>
      </c>
      <c r="J251" t="s">
        <v>4619</v>
      </c>
      <c r="K251" t="str">
        <f>VLOOKUP($J251,prod_imp!$A$2:$I$102,2,FALSE)</f>
        <v>Wooden Nightstand</v>
      </c>
      <c r="L251" t="str">
        <f>VLOOKUP(J251,prod_imp!$A$2:$I$102,3,FALSE)</f>
        <v>Home</v>
      </c>
      <c r="M251" t="str">
        <f>VLOOKUP(J251,prod_imp!$A$2:$I$102,4,FALSE)</f>
        <v>Furniture</v>
      </c>
      <c r="N251" t="str">
        <f>VLOOKUP(J251,prod_imp!$A$2:$I$102,5,FALSE)</f>
        <v>Wolfe, Ross And Hester</v>
      </c>
      <c r="O251">
        <f>VLOOKUP(J251,prod_imp!$A$2:$I$102,6,FALSE)</f>
        <v>244</v>
      </c>
      <c r="P251">
        <f>VLOOKUP(J251,prod_imp!$A$2:$I$102,7,FALSE)</f>
        <v>130</v>
      </c>
      <c r="Q251" t="s">
        <v>4680</v>
      </c>
      <c r="R251" t="s">
        <v>1959</v>
      </c>
      <c r="S251" s="5">
        <v>1341.87</v>
      </c>
      <c r="T251">
        <v>2</v>
      </c>
      <c r="U251">
        <v>895</v>
      </c>
      <c r="V251">
        <v>0.05</v>
      </c>
      <c r="W251" t="str">
        <f>VLOOKUP(Q251,stores_imp!$A$2:$K$100,3,FALSE)</f>
        <v>NORTH</v>
      </c>
      <c r="X251" t="str">
        <f>VLOOKUP(Q251,stores_imp!$A$2:$K$100,2,TRUE)</f>
        <v>Mann-Austin</v>
      </c>
      <c r="Y251" t="str">
        <f>VLOOKUP(Q251,stores_imp!$A$2:$E$22,4,FALSE)</f>
        <v>Hoodberg</v>
      </c>
      <c r="Z251" t="str">
        <f>VLOOKUP(Q251,stores_imp!$A$2:$K$22,5,FALSE)</f>
        <v>Outlet</v>
      </c>
      <c r="AA251" t="str">
        <f>_xlfn.IFS(sale[[#All],[Age]]&lt;19,"Teens",sale[[#All],[Age]]&lt;30,"Adults",sale[[#All],[Age]]&lt;70,"Elders")</f>
        <v>Elders</v>
      </c>
      <c r="AB251" t="str">
        <f>VLOOKUP(C251,customer_imp!$A$2:$H$505,8,FALSE)</f>
        <v>Silver</v>
      </c>
    </row>
    <row r="252" spans="1:28" x14ac:dyDescent="0.25">
      <c r="A252" t="s">
        <v>4956</v>
      </c>
      <c r="B252" s="2">
        <v>45513</v>
      </c>
      <c r="C252" t="s">
        <v>4109</v>
      </c>
      <c r="D252" t="str">
        <f>VLOOKUP(C252,customer_imp!$A$2:$H$502,2,FALSE)</f>
        <v>Joseph Richards</v>
      </c>
      <c r="E252">
        <f>VLOOKUP(C252,customer_imp!$A$2:$H$502,3,FALSE)</f>
        <v>34</v>
      </c>
      <c r="F252" t="str">
        <f>VLOOKUP(C252,customer_imp!$A$2:$H$502,4,FALSE)</f>
        <v>Female</v>
      </c>
      <c r="G252" t="str">
        <f>VLOOKUP(C252,customer_imp!$A$2:$H$502,5,FALSE)</f>
        <v>Wigginsville</v>
      </c>
      <c r="H252" t="str">
        <f>VLOOKUP(C252,customer_imp!$A$2:$H$502,6,FALSE)</f>
        <v>Alabama</v>
      </c>
      <c r="I252" t="str">
        <f>VLOOKUP(C252,customer_imp!$A$2:$H$502,7,FALSE)</f>
        <v>USA</v>
      </c>
      <c r="J252" t="s">
        <v>4629</v>
      </c>
      <c r="K252" t="str">
        <f>VLOOKUP($J252,prod_imp!$A$2:$I$102,2,FALSE)</f>
        <v>Women'S Ankle Boots</v>
      </c>
      <c r="L252" t="str">
        <f>VLOOKUP(J252,prod_imp!$A$2:$I$102,3,FALSE)</f>
        <v>Clothing</v>
      </c>
      <c r="M252" t="str">
        <f>VLOOKUP(J252,prod_imp!$A$2:$I$102,4,FALSE)</f>
        <v>Footwear</v>
      </c>
      <c r="N252" t="str">
        <f>VLOOKUP(J252,prod_imp!$A$2:$I$102,5,FALSE)</f>
        <v>Poole Plc</v>
      </c>
      <c r="O252">
        <f>VLOOKUP(J252,prod_imp!$A$2:$I$102,6,FALSE)</f>
        <v>158</v>
      </c>
      <c r="P252">
        <f>VLOOKUP(J252,prod_imp!$A$2:$I$102,7,FALSE)</f>
        <v>82</v>
      </c>
      <c r="Q252" t="s">
        <v>4688</v>
      </c>
      <c r="R252" t="s">
        <v>1959</v>
      </c>
      <c r="S252" s="5">
        <v>2290.4243999999999</v>
      </c>
      <c r="T252">
        <v>4</v>
      </c>
      <c r="U252">
        <v>578</v>
      </c>
      <c r="V252">
        <v>0.25</v>
      </c>
      <c r="W252" t="str">
        <f>VLOOKUP(Q252,stores_imp!$A$2:$K$100,3,FALSE)</f>
        <v>SOUTH</v>
      </c>
      <c r="X252" t="str">
        <f>VLOOKUP(Q252,stores_imp!$A$2:$K$100,2,TRUE)</f>
        <v>Mann-Austin</v>
      </c>
      <c r="Y252" t="str">
        <f>VLOOKUP(Q252,stores_imp!$A$2:$E$22,4,FALSE)</f>
        <v>East Johnstad</v>
      </c>
      <c r="Z252" t="str">
        <f>VLOOKUP(Q252,stores_imp!$A$2:$K$22,5,FALSE)</f>
        <v>Flagship</v>
      </c>
      <c r="AA252" t="str">
        <f>_xlfn.IFS(sale[[#All],[Age]]&lt;19,"Teens",sale[[#All],[Age]]&lt;30,"Adults",sale[[#All],[Age]]&lt;70,"Elders")</f>
        <v>Elders</v>
      </c>
      <c r="AB252" t="str">
        <f>VLOOKUP(C252,customer_imp!$A$2:$H$505,8,FALSE)</f>
        <v>Bronze</v>
      </c>
    </row>
    <row r="253" spans="1:28" x14ac:dyDescent="0.25">
      <c r="A253" t="s">
        <v>4957</v>
      </c>
      <c r="B253" s="2">
        <v>45356</v>
      </c>
      <c r="C253" t="s">
        <v>4478</v>
      </c>
      <c r="D253" t="str">
        <f>VLOOKUP(C253,customer_imp!$A$2:$H$502,2,FALSE)</f>
        <v>Sara Ingram</v>
      </c>
      <c r="E253">
        <f>VLOOKUP(C253,customer_imp!$A$2:$H$502,3,FALSE)</f>
        <v>46</v>
      </c>
      <c r="F253" t="str">
        <f>VLOOKUP(C253,customer_imp!$A$2:$H$502,4,FALSE)</f>
        <v>Female</v>
      </c>
      <c r="G253" t="str">
        <f>VLOOKUP(C253,customer_imp!$A$2:$H$502,5,FALSE)</f>
        <v>East Dillonview</v>
      </c>
      <c r="H253" t="str">
        <f>VLOOKUP(C253,customer_imp!$A$2:$H$502,6,FALSE)</f>
        <v>Virginia</v>
      </c>
      <c r="I253" t="str">
        <f>VLOOKUP(C253,customer_imp!$A$2:$H$502,7,FALSE)</f>
        <v>USA</v>
      </c>
      <c r="J253" t="s">
        <v>4566</v>
      </c>
      <c r="K253" t="str">
        <f>VLOOKUP($J253,prod_imp!$A$2:$I$102,2,FALSE)</f>
        <v>Yoga Exercise Mat</v>
      </c>
      <c r="L253" t="str">
        <f>VLOOKUP(J253,prod_imp!$A$2:$I$102,3,FALSE)</f>
        <v>Sports</v>
      </c>
      <c r="M253" t="str">
        <f>VLOOKUP(J253,prod_imp!$A$2:$I$102,4,FALSE)</f>
        <v>Fitness</v>
      </c>
      <c r="N253" t="str">
        <f>VLOOKUP(J253,prod_imp!$A$2:$I$102,5,FALSE)</f>
        <v>Carroll, Long And Mendoza</v>
      </c>
      <c r="O253">
        <f>VLOOKUP(J253,prod_imp!$A$2:$I$102,6,FALSE)</f>
        <v>313</v>
      </c>
      <c r="P253">
        <f>VLOOKUP(J253,prod_imp!$A$2:$I$102,7,FALSE)</f>
        <v>369</v>
      </c>
      <c r="Q253" t="s">
        <v>4701</v>
      </c>
      <c r="R253" t="s">
        <v>4706</v>
      </c>
      <c r="S253" s="5">
        <v>3143.84</v>
      </c>
      <c r="T253">
        <v>4</v>
      </c>
      <c r="U253">
        <v>982</v>
      </c>
      <c r="V253">
        <v>0.01</v>
      </c>
      <c r="W253" t="str">
        <f>VLOOKUP(Q253,stores_imp!$A$2:$K$100,3,FALSE)</f>
        <v>NORTH</v>
      </c>
      <c r="X253" t="str">
        <f>VLOOKUP(Q253,stores_imp!$A$2:$K$100,2,TRUE)</f>
        <v>Holloway Ltd</v>
      </c>
      <c r="Y253" t="str">
        <f>VLOOKUP(Q253,stores_imp!$A$2:$E$22,4,FALSE)</f>
        <v>Bensonhaven</v>
      </c>
      <c r="Z253" t="str">
        <f>VLOOKUP(Q253,stores_imp!$A$2:$K$22,5,FALSE)</f>
        <v>Flagship</v>
      </c>
      <c r="AA253" t="str">
        <f>_xlfn.IFS(sale[[#All],[Age]]&lt;19,"Teens",sale[[#All],[Age]]&lt;30,"Adults",sale[[#All],[Age]]&lt;70,"Elders")</f>
        <v>Elders</v>
      </c>
      <c r="AB253" t="str">
        <f>VLOOKUP(C253,customer_imp!$A$2:$H$505,8,FALSE)</f>
        <v>Bronze</v>
      </c>
    </row>
    <row r="254" spans="1:28" x14ac:dyDescent="0.25">
      <c r="A254" t="s">
        <v>4958</v>
      </c>
      <c r="B254" s="2">
        <v>45925</v>
      </c>
      <c r="C254" t="s">
        <v>4441</v>
      </c>
      <c r="D254" t="str">
        <f>VLOOKUP(C254,customer_imp!$A$2:$H$502,2,FALSE)</f>
        <v>William Cortez</v>
      </c>
      <c r="E254">
        <f>VLOOKUP(C254,customer_imp!$A$2:$H$502,3,FALSE)</f>
        <v>29</v>
      </c>
      <c r="F254" t="str">
        <f>VLOOKUP(C254,customer_imp!$A$2:$H$502,4,FALSE)</f>
        <v>Male</v>
      </c>
      <c r="G254" t="str">
        <f>VLOOKUP(C254,customer_imp!$A$2:$H$502,5,FALSE)</f>
        <v>Port Hannahport</v>
      </c>
      <c r="H254" t="str">
        <f>VLOOKUP(C254,customer_imp!$A$2:$H$502,6,FALSE)</f>
        <v>Ohio</v>
      </c>
      <c r="I254" t="str">
        <f>VLOOKUP(C254,customer_imp!$A$2:$H$502,7,FALSE)</f>
        <v>USA</v>
      </c>
      <c r="J254" t="s">
        <v>4669</v>
      </c>
      <c r="K254" t="str">
        <f>VLOOKUP($J254,prod_imp!$A$2:$I$102,2,FALSE)</f>
        <v>Portable Bluetooth Speaker</v>
      </c>
      <c r="L254" t="str">
        <f>VLOOKUP(J254,prod_imp!$A$2:$I$102,3,FALSE)</f>
        <v>Electronics</v>
      </c>
      <c r="M254" t="str">
        <f>VLOOKUP(J254,prod_imp!$A$2:$I$102,4,FALSE)</f>
        <v>Audio</v>
      </c>
      <c r="N254" t="str">
        <f>VLOOKUP(J254,prod_imp!$A$2:$I$102,5,FALSE)</f>
        <v>Flores-King</v>
      </c>
      <c r="O254">
        <f>VLOOKUP(J254,prod_imp!$A$2:$I$102,6,FALSE)</f>
        <v>432</v>
      </c>
      <c r="P254">
        <f>VLOOKUP(J254,prod_imp!$A$2:$I$102,7,FALSE)</f>
        <v>73</v>
      </c>
      <c r="Q254" t="s">
        <v>4703</v>
      </c>
      <c r="R254" t="s">
        <v>4706</v>
      </c>
      <c r="S254" s="5">
        <v>494.56799999999998</v>
      </c>
      <c r="T254">
        <v>1</v>
      </c>
      <c r="U254">
        <v>550</v>
      </c>
      <c r="V254">
        <v>0.2</v>
      </c>
      <c r="W254" t="str">
        <f>VLOOKUP(Q254,stores_imp!$A$2:$K$100,3,FALSE)</f>
        <v>EAST</v>
      </c>
      <c r="X254" t="str">
        <f>VLOOKUP(Q254,stores_imp!$A$2:$K$100,2,TRUE)</f>
        <v>Mann-Austin</v>
      </c>
      <c r="Y254" t="str">
        <f>VLOOKUP(Q254,stores_imp!$A$2:$E$22,4,FALSE)</f>
        <v>Vasquezborough</v>
      </c>
      <c r="Z254" t="str">
        <f>VLOOKUP(Q254,stores_imp!$A$2:$K$22,5,FALSE)</f>
        <v>Online</v>
      </c>
      <c r="AA254" t="str">
        <f>_xlfn.IFS(sale[[#All],[Age]]&lt;19,"Teens",sale[[#All],[Age]]&lt;30,"Adults",sale[[#All],[Age]]&lt;70,"Elders")</f>
        <v>Adults</v>
      </c>
      <c r="AB254" t="str">
        <f>VLOOKUP(C254,customer_imp!$A$2:$H$505,8,FALSE)</f>
        <v>Bronze</v>
      </c>
    </row>
    <row r="255" spans="1:28" x14ac:dyDescent="0.25">
      <c r="A255" t="s">
        <v>4959</v>
      </c>
      <c r="B255" s="2">
        <v>45876</v>
      </c>
      <c r="C255" t="s">
        <v>4221</v>
      </c>
      <c r="D255" t="str">
        <f>VLOOKUP(C255,customer_imp!$A$2:$H$502,2,FALSE)</f>
        <v>William Hull</v>
      </c>
      <c r="E255">
        <f>VLOOKUP(C255,customer_imp!$A$2:$H$502,3,FALSE)</f>
        <v>59</v>
      </c>
      <c r="F255" t="str">
        <f>VLOOKUP(C255,customer_imp!$A$2:$H$502,4,FALSE)</f>
        <v>Female</v>
      </c>
      <c r="G255" t="str">
        <f>VLOOKUP(C255,customer_imp!$A$2:$H$502,5,FALSE)</f>
        <v>Heathfort</v>
      </c>
      <c r="H255" t="str">
        <f>VLOOKUP(C255,customer_imp!$A$2:$H$502,6,FALSE)</f>
        <v>Michigan</v>
      </c>
      <c r="I255" t="str">
        <f>VLOOKUP(C255,customer_imp!$A$2:$H$502,7,FALSE)</f>
        <v>USA</v>
      </c>
      <c r="J255" t="s">
        <v>4657</v>
      </c>
      <c r="K255" t="str">
        <f>VLOOKUP($J255,prod_imp!$A$2:$I$102,2,FALSE)</f>
        <v>Microwave Oven</v>
      </c>
      <c r="L255" t="str">
        <f>VLOOKUP(J255,prod_imp!$A$2:$I$102,3,FALSE)</f>
        <v>Home</v>
      </c>
      <c r="M255" t="str">
        <f>VLOOKUP(J255,prod_imp!$A$2:$I$102,4,FALSE)</f>
        <v>Appliances</v>
      </c>
      <c r="N255" t="str">
        <f>VLOOKUP(J255,prod_imp!$A$2:$I$102,5,FALSE)</f>
        <v>Green, Powell And Palmer</v>
      </c>
      <c r="O255">
        <f>VLOOKUP(J255,prod_imp!$A$2:$I$102,6,FALSE)</f>
        <v>447</v>
      </c>
      <c r="P255">
        <f>VLOOKUP(J255,prod_imp!$A$2:$I$102,7,FALSE)</f>
        <v>191</v>
      </c>
      <c r="Q255" t="s">
        <v>4702</v>
      </c>
      <c r="R255" t="s">
        <v>1959</v>
      </c>
      <c r="S255" s="5">
        <v>403.06560000000002</v>
      </c>
      <c r="T255">
        <v>2</v>
      </c>
      <c r="U255">
        <v>240</v>
      </c>
      <c r="V255">
        <v>0.1</v>
      </c>
      <c r="W255" t="str">
        <f>VLOOKUP(Q255,stores_imp!$A$2:$K$100,3,FALSE)</f>
        <v>EAST</v>
      </c>
      <c r="X255" t="str">
        <f>VLOOKUP(Q255,stores_imp!$A$2:$K$100,2,TRUE)</f>
        <v>Guerrero-Schmitt</v>
      </c>
      <c r="Y255" t="str">
        <f>VLOOKUP(Q255,stores_imp!$A$2:$E$22,4,FALSE)</f>
        <v>East Stevechester</v>
      </c>
      <c r="Z255" t="str">
        <f>VLOOKUP(Q255,stores_imp!$A$2:$K$22,5,FALSE)</f>
        <v>Flagship</v>
      </c>
      <c r="AA255" t="str">
        <f>_xlfn.IFS(sale[[#All],[Age]]&lt;19,"Teens",sale[[#All],[Age]]&lt;30,"Adults",sale[[#All],[Age]]&lt;70,"Elders")</f>
        <v>Elders</v>
      </c>
      <c r="AB255" t="str">
        <f>VLOOKUP(C255,customer_imp!$A$2:$H$505,8,FALSE)</f>
        <v>Platinum</v>
      </c>
    </row>
    <row r="256" spans="1:28" x14ac:dyDescent="0.25">
      <c r="A256" t="s">
        <v>4960</v>
      </c>
      <c r="B256" s="2">
        <v>45338</v>
      </c>
      <c r="C256" t="s">
        <v>4056</v>
      </c>
      <c r="D256" t="str">
        <f>VLOOKUP(C256,customer_imp!$A$2:$H$502,2,FALSE)</f>
        <v>George Rosario</v>
      </c>
      <c r="E256">
        <f>VLOOKUP(C256,customer_imp!$A$2:$H$502,3,FALSE)</f>
        <v>53</v>
      </c>
      <c r="F256" t="str">
        <f>VLOOKUP(C256,customer_imp!$A$2:$H$502,4,FALSE)</f>
        <v>Male</v>
      </c>
      <c r="G256" t="str">
        <f>VLOOKUP(C256,customer_imp!$A$2:$H$502,5,FALSE)</f>
        <v>Leburgh</v>
      </c>
      <c r="H256" t="str">
        <f>VLOOKUP(C256,customer_imp!$A$2:$H$502,6,FALSE)</f>
        <v>Florida</v>
      </c>
      <c r="I256" t="str">
        <f>VLOOKUP(C256,customer_imp!$A$2:$H$502,7,FALSE)</f>
        <v>USA</v>
      </c>
      <c r="J256" t="s">
        <v>4657</v>
      </c>
      <c r="K256" t="str">
        <f>VLOOKUP($J256,prod_imp!$A$2:$I$102,2,FALSE)</f>
        <v>Microwave Oven</v>
      </c>
      <c r="L256" t="str">
        <f>VLOOKUP(J256,prod_imp!$A$2:$I$102,3,FALSE)</f>
        <v>Home</v>
      </c>
      <c r="M256" t="str">
        <f>VLOOKUP(J256,prod_imp!$A$2:$I$102,4,FALSE)</f>
        <v>Appliances</v>
      </c>
      <c r="N256" t="str">
        <f>VLOOKUP(J256,prod_imp!$A$2:$I$102,5,FALSE)</f>
        <v>Green, Powell And Palmer</v>
      </c>
      <c r="O256">
        <f>VLOOKUP(J256,prod_imp!$A$2:$I$102,6,FALSE)</f>
        <v>447</v>
      </c>
      <c r="P256">
        <f>VLOOKUP(J256,prod_imp!$A$2:$I$102,7,FALSE)</f>
        <v>191</v>
      </c>
      <c r="Q256" t="s">
        <v>4683</v>
      </c>
      <c r="R256" t="s">
        <v>4706</v>
      </c>
      <c r="S256" s="5">
        <v>1562.9290000000001</v>
      </c>
      <c r="T256">
        <v>2</v>
      </c>
      <c r="U256">
        <v>878</v>
      </c>
      <c r="V256">
        <v>0.16</v>
      </c>
      <c r="W256" t="str">
        <f>VLOOKUP(Q256,stores_imp!$A$2:$K$100,3,FALSE)</f>
        <v>EAST</v>
      </c>
      <c r="X256" t="str">
        <f>VLOOKUP(Q256,stores_imp!$A$2:$K$100,2,TRUE)</f>
        <v>Mann-Austin</v>
      </c>
      <c r="Y256" t="str">
        <f>VLOOKUP(Q256,stores_imp!$A$2:$E$22,4,FALSE)</f>
        <v>Port Josephberg</v>
      </c>
      <c r="Z256" t="str">
        <f>VLOOKUP(Q256,stores_imp!$A$2:$K$22,5,FALSE)</f>
        <v>Online</v>
      </c>
      <c r="AA256" t="str">
        <f>_xlfn.IFS(sale[[#All],[Age]]&lt;19,"Teens",sale[[#All],[Age]]&lt;30,"Adults",sale[[#All],[Age]]&lt;70,"Elders")</f>
        <v>Elders</v>
      </c>
      <c r="AB256" t="str">
        <f>VLOOKUP(C256,customer_imp!$A$2:$H$505,8,FALSE)</f>
        <v>Bronze</v>
      </c>
    </row>
    <row r="257" spans="1:28" x14ac:dyDescent="0.25">
      <c r="A257" t="s">
        <v>4961</v>
      </c>
      <c r="B257" s="2">
        <v>45746</v>
      </c>
      <c r="C257" t="s">
        <v>4016</v>
      </c>
      <c r="D257" t="str">
        <f>VLOOKUP(C257,customer_imp!$A$2:$H$502,2,FALSE)</f>
        <v>Denise Williams</v>
      </c>
      <c r="E257">
        <f>VLOOKUP(C257,customer_imp!$A$2:$H$502,3,FALSE)</f>
        <v>34</v>
      </c>
      <c r="F257" t="str">
        <f>VLOOKUP(C257,customer_imp!$A$2:$H$502,4,FALSE)</f>
        <v>Male</v>
      </c>
      <c r="G257" t="str">
        <f>VLOOKUP(C257,customer_imp!$A$2:$H$502,5,FALSE)</f>
        <v>Christianstad</v>
      </c>
      <c r="H257" t="str">
        <f>VLOOKUP(C257,customer_imp!$A$2:$H$502,6,FALSE)</f>
        <v>Hawaii</v>
      </c>
      <c r="I257" t="str">
        <f>VLOOKUP(C257,customer_imp!$A$2:$H$502,7,FALSE)</f>
        <v>USA</v>
      </c>
      <c r="J257" t="s">
        <v>4496</v>
      </c>
      <c r="K257" t="str">
        <f>VLOOKUP($J257,prod_imp!$A$2:$I$102,2,FALSE)</f>
        <v>Men'S Graphic T-Shirt</v>
      </c>
      <c r="L257" t="str">
        <f>VLOOKUP(J257,prod_imp!$A$2:$I$102,3,FALSE)</f>
        <v>Clothing</v>
      </c>
      <c r="M257" t="str">
        <f>VLOOKUP(J257,prod_imp!$A$2:$I$102,4,FALSE)</f>
        <v>Tops</v>
      </c>
      <c r="N257" t="str">
        <f>VLOOKUP(J257,prod_imp!$A$2:$I$102,5,FALSE)</f>
        <v>Terry-Moore</v>
      </c>
      <c r="O257">
        <f>VLOOKUP(J257,prod_imp!$A$2:$I$102,6,FALSE)</f>
        <v>343</v>
      </c>
      <c r="P257">
        <f>VLOOKUP(J257,prod_imp!$A$2:$I$102,7,FALSE)</f>
        <v>181</v>
      </c>
      <c r="Q257" t="s">
        <v>4688</v>
      </c>
      <c r="R257" t="s">
        <v>1959</v>
      </c>
      <c r="S257" s="5">
        <v>1329.1128000000001</v>
      </c>
      <c r="T257">
        <v>3</v>
      </c>
      <c r="U257">
        <v>547</v>
      </c>
      <c r="V257">
        <v>0.11</v>
      </c>
      <c r="W257" t="str">
        <f>VLOOKUP(Q257,stores_imp!$A$2:$K$100,3,FALSE)</f>
        <v>SOUTH</v>
      </c>
      <c r="X257" t="str">
        <f>VLOOKUP(Q257,stores_imp!$A$2:$K$100,2,TRUE)</f>
        <v>Mann-Austin</v>
      </c>
      <c r="Y257" t="str">
        <f>VLOOKUP(Q257,stores_imp!$A$2:$E$22,4,FALSE)</f>
        <v>East Johnstad</v>
      </c>
      <c r="Z257" t="str">
        <f>VLOOKUP(Q257,stores_imp!$A$2:$K$22,5,FALSE)</f>
        <v>Flagship</v>
      </c>
      <c r="AA257" t="str">
        <f>_xlfn.IFS(sale[[#All],[Age]]&lt;19,"Teens",sale[[#All],[Age]]&lt;30,"Adults",sale[[#All],[Age]]&lt;70,"Elders")</f>
        <v>Elders</v>
      </c>
      <c r="AB257" t="str">
        <f>VLOOKUP(C257,customer_imp!$A$2:$H$505,8,FALSE)</f>
        <v>Bronze</v>
      </c>
    </row>
    <row r="258" spans="1:28" x14ac:dyDescent="0.25">
      <c r="A258" t="s">
        <v>4962</v>
      </c>
      <c r="B258" s="2">
        <v>45706</v>
      </c>
      <c r="C258" t="s">
        <v>4463</v>
      </c>
      <c r="D258" t="str">
        <f>VLOOKUP(C258,customer_imp!$A$2:$H$502,2,FALSE)</f>
        <v>Debra Mccullough</v>
      </c>
      <c r="E258">
        <f>VLOOKUP(C258,customer_imp!$A$2:$H$502,3,FALSE)</f>
        <v>42</v>
      </c>
      <c r="F258" t="str">
        <f>VLOOKUP(C258,customer_imp!$A$2:$H$502,4,FALSE)</f>
        <v>Male</v>
      </c>
      <c r="G258" t="str">
        <f>VLOOKUP(C258,customer_imp!$A$2:$H$502,5,FALSE)</f>
        <v>Mcdanielfurt</v>
      </c>
      <c r="H258" t="str">
        <f>VLOOKUP(C258,customer_imp!$A$2:$H$502,6,FALSE)</f>
        <v>Montana</v>
      </c>
      <c r="I258" t="str">
        <f>VLOOKUP(C258,customer_imp!$A$2:$H$502,7,FALSE)</f>
        <v>USA</v>
      </c>
      <c r="J258" t="s">
        <v>4528</v>
      </c>
      <c r="K258" t="str">
        <f>VLOOKUP($J258,prod_imp!$A$2:$I$102,2,FALSE)</f>
        <v>Soccer Training Cone Set</v>
      </c>
      <c r="L258" t="str">
        <f>VLOOKUP(J258,prod_imp!$A$2:$I$102,3,FALSE)</f>
        <v>Sports</v>
      </c>
      <c r="M258" t="str">
        <f>VLOOKUP(J258,prod_imp!$A$2:$I$102,4,FALSE)</f>
        <v>Accessories</v>
      </c>
      <c r="N258" t="str">
        <f>VLOOKUP(J258,prod_imp!$A$2:$I$102,5,FALSE)</f>
        <v>Ford, Murphy And Wilson</v>
      </c>
      <c r="O258">
        <f>VLOOKUP(J258,prod_imp!$A$2:$I$102,6,FALSE)</f>
        <v>145</v>
      </c>
      <c r="P258">
        <f>VLOOKUP(J258,prod_imp!$A$2:$I$102,7,FALSE)</f>
        <v>367</v>
      </c>
      <c r="Q258" t="s">
        <v>4690</v>
      </c>
      <c r="R258" t="s">
        <v>1959</v>
      </c>
      <c r="S258" s="5">
        <v>111.96120000000001</v>
      </c>
      <c r="T258">
        <v>2</v>
      </c>
      <c r="U258">
        <v>72</v>
      </c>
      <c r="V258">
        <v>0.19</v>
      </c>
      <c r="W258" t="str">
        <f>VLOOKUP(Q258,stores_imp!$A$2:$K$100,3,FALSE)</f>
        <v>EAST</v>
      </c>
      <c r="X258" t="str">
        <f>VLOOKUP(Q258,stores_imp!$A$2:$K$100,2,TRUE)</f>
        <v>Martinez, Adkins And Johnson</v>
      </c>
      <c r="Y258" t="str">
        <f>VLOOKUP(Q258,stores_imp!$A$2:$E$22,4,FALSE)</f>
        <v>East Davidville</v>
      </c>
      <c r="Z258" t="str">
        <f>VLOOKUP(Q258,stores_imp!$A$2:$K$22,5,FALSE)</f>
        <v>Online</v>
      </c>
      <c r="AA258" t="str">
        <f>_xlfn.IFS(sale[[#All],[Age]]&lt;19,"Teens",sale[[#All],[Age]]&lt;30,"Adults",sale[[#All],[Age]]&lt;70,"Elders")</f>
        <v>Elders</v>
      </c>
      <c r="AB258" t="str">
        <f>VLOOKUP(C258,customer_imp!$A$2:$H$505,8,FALSE)</f>
        <v>Platinum</v>
      </c>
    </row>
    <row r="259" spans="1:28" x14ac:dyDescent="0.25">
      <c r="A259" t="s">
        <v>4963</v>
      </c>
      <c r="B259" s="2">
        <v>45717</v>
      </c>
      <c r="C259" t="s">
        <v>3983</v>
      </c>
      <c r="D259" t="str">
        <f>VLOOKUP(C259,customer_imp!$A$2:$H$502,2,FALSE)</f>
        <v>Nathan Hernandez</v>
      </c>
      <c r="E259">
        <f>VLOOKUP(C259,customer_imp!$A$2:$H$502,3,FALSE)</f>
        <v>32</v>
      </c>
      <c r="F259" t="str">
        <f>VLOOKUP(C259,customer_imp!$A$2:$H$502,4,FALSE)</f>
        <v>Female</v>
      </c>
      <c r="G259" t="str">
        <f>VLOOKUP(C259,customer_imp!$A$2:$H$502,5,FALSE)</f>
        <v>New Becky</v>
      </c>
      <c r="H259" t="str">
        <f>VLOOKUP(C259,customer_imp!$A$2:$H$502,6,FALSE)</f>
        <v>Montana</v>
      </c>
      <c r="I259" t="str">
        <f>VLOOKUP(C259,customer_imp!$A$2:$H$502,7,FALSE)</f>
        <v>USA</v>
      </c>
      <c r="J259" t="s">
        <v>4540</v>
      </c>
      <c r="K259" t="str">
        <f>VLOOKUP($J259,prod_imp!$A$2:$I$102,2,FALSE)</f>
        <v>Foldable Camping Chair</v>
      </c>
      <c r="L259" t="str">
        <f>VLOOKUP(J259,prod_imp!$A$2:$I$102,3,FALSE)</f>
        <v>Sports</v>
      </c>
      <c r="M259" t="str">
        <f>VLOOKUP(J259,prod_imp!$A$2:$I$102,4,FALSE)</f>
        <v>Outdoor</v>
      </c>
      <c r="N259" t="str">
        <f>VLOOKUP(J259,prod_imp!$A$2:$I$102,5,FALSE)</f>
        <v>Cook Ltd</v>
      </c>
      <c r="O259">
        <f>VLOOKUP(J259,prod_imp!$A$2:$I$102,6,FALSE)</f>
        <v>166</v>
      </c>
      <c r="P259">
        <f>VLOOKUP(J259,prod_imp!$A$2:$I$102,7,FALSE)</f>
        <v>340</v>
      </c>
      <c r="Q259" t="s">
        <v>4675</v>
      </c>
      <c r="R259" t="s">
        <v>4709</v>
      </c>
      <c r="S259" s="5">
        <v>1060.5816</v>
      </c>
      <c r="T259">
        <v>2</v>
      </c>
      <c r="U259">
        <v>680</v>
      </c>
      <c r="V259">
        <v>0.22</v>
      </c>
      <c r="W259" t="str">
        <f>VLOOKUP(Q259,stores_imp!$A$2:$K$100,3,FALSE)</f>
        <v>NORTH</v>
      </c>
      <c r="X259" t="str">
        <f>VLOOKUP(Q259,stores_imp!$A$2:$K$100,2,TRUE)</f>
        <v>Martinez, Adkins And Johnson</v>
      </c>
      <c r="Y259" t="str">
        <f>VLOOKUP(Q259,stores_imp!$A$2:$E$22,4,FALSE)</f>
        <v>Danielmouth</v>
      </c>
      <c r="Z259" t="str">
        <f>VLOOKUP(Q259,stores_imp!$A$2:$K$22,5,FALSE)</f>
        <v>Flagship</v>
      </c>
      <c r="AA259" t="str">
        <f>_xlfn.IFS(sale[[#All],[Age]]&lt;19,"Teens",sale[[#All],[Age]]&lt;30,"Adults",sale[[#All],[Age]]&lt;70,"Elders")</f>
        <v>Elders</v>
      </c>
      <c r="AB259" t="str">
        <f>VLOOKUP(C259,customer_imp!$A$2:$H$505,8,FALSE)</f>
        <v>Silver</v>
      </c>
    </row>
    <row r="260" spans="1:28" x14ac:dyDescent="0.25">
      <c r="A260" t="s">
        <v>4964</v>
      </c>
      <c r="B260" s="2">
        <v>45300</v>
      </c>
      <c r="C260" t="s">
        <v>4114</v>
      </c>
      <c r="D260" t="str">
        <f>VLOOKUP(C260,customer_imp!$A$2:$H$502,2,FALSE)</f>
        <v>Patrick Coleman</v>
      </c>
      <c r="E260">
        <f>VLOOKUP(C260,customer_imp!$A$2:$H$502,3,FALSE)</f>
        <v>29</v>
      </c>
      <c r="F260" t="str">
        <f>VLOOKUP(C260,customer_imp!$A$2:$H$502,4,FALSE)</f>
        <v>Male</v>
      </c>
      <c r="G260" t="str">
        <f>VLOOKUP(C260,customer_imp!$A$2:$H$502,5,FALSE)</f>
        <v>New Jeffrey</v>
      </c>
      <c r="H260" t="str">
        <f>VLOOKUP(C260,customer_imp!$A$2:$H$502,6,FALSE)</f>
        <v>Nebraska</v>
      </c>
      <c r="I260" t="str">
        <f>VLOOKUP(C260,customer_imp!$A$2:$H$502,7,FALSE)</f>
        <v>USA</v>
      </c>
      <c r="J260" t="s">
        <v>4556</v>
      </c>
      <c r="K260" t="str">
        <f>VLOOKUP($J260,prod_imp!$A$2:$I$102,2,FALSE)</f>
        <v>Bedroom Table Lamp</v>
      </c>
      <c r="L260" t="str">
        <f>VLOOKUP(J260,prod_imp!$A$2:$I$102,3,FALSE)</f>
        <v>Home</v>
      </c>
      <c r="M260" t="str">
        <f>VLOOKUP(J260,prod_imp!$A$2:$I$102,4,FALSE)</f>
        <v>Lighting</v>
      </c>
      <c r="N260" t="str">
        <f>VLOOKUP(J260,prod_imp!$A$2:$I$102,5,FALSE)</f>
        <v>Jones Llc</v>
      </c>
      <c r="O260">
        <f>VLOOKUP(J260,prod_imp!$A$2:$I$102,6,FALSE)</f>
        <v>382</v>
      </c>
      <c r="P260">
        <f>VLOOKUP(J260,prod_imp!$A$2:$I$102,7,FALSE)</f>
        <v>329</v>
      </c>
      <c r="Q260" t="s">
        <v>4701</v>
      </c>
      <c r="R260" t="s">
        <v>1959</v>
      </c>
      <c r="S260" s="5">
        <v>180.5814</v>
      </c>
      <c r="T260">
        <v>1</v>
      </c>
      <c r="U260">
        <v>223</v>
      </c>
      <c r="V260">
        <v>0.22</v>
      </c>
      <c r="W260" t="str">
        <f>VLOOKUP(Q260,stores_imp!$A$2:$K$100,3,FALSE)</f>
        <v>NORTH</v>
      </c>
      <c r="X260" t="str">
        <f>VLOOKUP(Q260,stores_imp!$A$2:$K$100,2,TRUE)</f>
        <v>Holloway Ltd</v>
      </c>
      <c r="Y260" t="str">
        <f>VLOOKUP(Q260,stores_imp!$A$2:$E$22,4,FALSE)</f>
        <v>Bensonhaven</v>
      </c>
      <c r="Z260" t="str">
        <f>VLOOKUP(Q260,stores_imp!$A$2:$K$22,5,FALSE)</f>
        <v>Flagship</v>
      </c>
      <c r="AA260" t="str">
        <f>_xlfn.IFS(sale[[#All],[Age]]&lt;19,"Teens",sale[[#All],[Age]]&lt;30,"Adults",sale[[#All],[Age]]&lt;70,"Elders")</f>
        <v>Adults</v>
      </c>
      <c r="AB260" t="str">
        <f>VLOOKUP(C260,customer_imp!$A$2:$H$505,8,FALSE)</f>
        <v>Silver</v>
      </c>
    </row>
    <row r="261" spans="1:28" x14ac:dyDescent="0.25">
      <c r="A261" t="s">
        <v>4965</v>
      </c>
      <c r="B261" s="2">
        <v>45773</v>
      </c>
      <c r="C261" t="s">
        <v>4229</v>
      </c>
      <c r="D261" t="str">
        <f>VLOOKUP(C261,customer_imp!$A$2:$H$502,2,FALSE)</f>
        <v>Nicholas Webb</v>
      </c>
      <c r="E261">
        <f>VLOOKUP(C261,customer_imp!$A$2:$H$502,3,FALSE)</f>
        <v>19</v>
      </c>
      <c r="F261" t="str">
        <f>VLOOKUP(C261,customer_imp!$A$2:$H$502,4,FALSE)</f>
        <v>Male</v>
      </c>
      <c r="G261" t="str">
        <f>VLOOKUP(C261,customer_imp!$A$2:$H$502,5,FALSE)</f>
        <v>Lake Timothy</v>
      </c>
      <c r="H261" t="str">
        <f>VLOOKUP(C261,customer_imp!$A$2:$H$502,6,FALSE)</f>
        <v>Nevada</v>
      </c>
      <c r="I261" t="str">
        <f>VLOOKUP(C261,customer_imp!$A$2:$H$502,7,FALSE)</f>
        <v>USA</v>
      </c>
      <c r="J261" t="s">
        <v>4556</v>
      </c>
      <c r="K261" t="str">
        <f>VLOOKUP($J261,prod_imp!$A$2:$I$102,2,FALSE)</f>
        <v>Bedroom Table Lamp</v>
      </c>
      <c r="L261" t="str">
        <f>VLOOKUP(J261,prod_imp!$A$2:$I$102,3,FALSE)</f>
        <v>Home</v>
      </c>
      <c r="M261" t="str">
        <f>VLOOKUP(J261,prod_imp!$A$2:$I$102,4,FALSE)</f>
        <v>Lighting</v>
      </c>
      <c r="N261" t="str">
        <f>VLOOKUP(J261,prod_imp!$A$2:$I$102,5,FALSE)</f>
        <v>Jones Llc</v>
      </c>
      <c r="O261">
        <f>VLOOKUP(J261,prod_imp!$A$2:$I$102,6,FALSE)</f>
        <v>382</v>
      </c>
      <c r="P261">
        <f>VLOOKUP(J261,prod_imp!$A$2:$I$102,7,FALSE)</f>
        <v>329</v>
      </c>
      <c r="Q261" t="s">
        <v>4678</v>
      </c>
      <c r="R261" t="s">
        <v>4706</v>
      </c>
      <c r="S261" s="5">
        <v>589.798</v>
      </c>
      <c r="T261">
        <v>2</v>
      </c>
      <c r="U261">
        <v>355</v>
      </c>
      <c r="V261" s="6">
        <v>0.19</v>
      </c>
      <c r="W261" t="str">
        <f>VLOOKUP(Q261,stores_imp!$A$2:$K$100,3,FALSE)</f>
        <v>SOUTH</v>
      </c>
      <c r="X261" t="str">
        <f>VLOOKUP(Q261,stores_imp!$A$2:$K$100,2,TRUE)</f>
        <v>Mann-Austin</v>
      </c>
      <c r="Y261" t="str">
        <f>VLOOKUP(Q261,stores_imp!$A$2:$E$22,4,FALSE)</f>
        <v>North Nancyview</v>
      </c>
      <c r="Z261" t="str">
        <f>VLOOKUP(Q261,stores_imp!$A$2:$K$22,5,FALSE)</f>
        <v>Outlet</v>
      </c>
      <c r="AA261" t="str">
        <f>_xlfn.IFS(sale[[#All],[Age]]&lt;19,"Teens",sale[[#All],[Age]]&lt;30,"Adults",sale[[#All],[Age]]&lt;70,"Elders")</f>
        <v>Adults</v>
      </c>
      <c r="AB261" t="str">
        <f>VLOOKUP(C261,customer_imp!$A$2:$H$505,8,FALSE)</f>
        <v>Gold</v>
      </c>
    </row>
    <row r="262" spans="1:28" x14ac:dyDescent="0.25">
      <c r="A262" t="s">
        <v>4966</v>
      </c>
      <c r="B262" s="2">
        <v>45497</v>
      </c>
      <c r="C262" t="s">
        <v>4079</v>
      </c>
      <c r="D262" t="str">
        <f>VLOOKUP(C262,customer_imp!$A$2:$H$502,2,FALSE)</f>
        <v>Steven Stein</v>
      </c>
      <c r="E262">
        <f>VLOOKUP(C262,customer_imp!$A$2:$H$502,3,FALSE)</f>
        <v>21</v>
      </c>
      <c r="F262" t="str">
        <f>VLOOKUP(C262,customer_imp!$A$2:$H$502,4,FALSE)</f>
        <v>Male</v>
      </c>
      <c r="G262" t="str">
        <f>VLOOKUP(C262,customer_imp!$A$2:$H$502,5,FALSE)</f>
        <v>West Lauren</v>
      </c>
      <c r="H262" t="str">
        <f>VLOOKUP(C262,customer_imp!$A$2:$H$502,6,FALSE)</f>
        <v>Connecticut</v>
      </c>
      <c r="I262" t="str">
        <f>VLOOKUP(C262,customer_imp!$A$2:$H$502,7,FALSE)</f>
        <v>USA</v>
      </c>
      <c r="J262" t="s">
        <v>4651</v>
      </c>
      <c r="K262" t="str">
        <f>VLOOKUP($J262,prod_imp!$A$2:$I$102,2,FALSE)</f>
        <v>Face Foundation Kit</v>
      </c>
      <c r="L262" t="str">
        <f>VLOOKUP(J262,prod_imp!$A$2:$I$102,3,FALSE)</f>
        <v>Beauty</v>
      </c>
      <c r="M262" t="str">
        <f>VLOOKUP(J262,prod_imp!$A$2:$I$102,4,FALSE)</f>
        <v>Makeup</v>
      </c>
      <c r="N262" t="str">
        <f>VLOOKUP(J262,prod_imp!$A$2:$I$102,5,FALSE)</f>
        <v>Taylor-Elliott</v>
      </c>
      <c r="O262">
        <f>VLOOKUP(J262,prod_imp!$A$2:$I$102,6,FALSE)</f>
        <v>183</v>
      </c>
      <c r="P262">
        <f>VLOOKUP(J262,prod_imp!$A$2:$I$102,7,FALSE)</f>
        <v>457</v>
      </c>
      <c r="Q262" t="s">
        <v>4703</v>
      </c>
      <c r="R262" t="s">
        <v>4706</v>
      </c>
      <c r="S262" s="5">
        <v>2176.2280000000001</v>
      </c>
      <c r="T262">
        <v>4</v>
      </c>
      <c r="U262">
        <v>611</v>
      </c>
      <c r="V262">
        <v>0.15043545878693623</v>
      </c>
      <c r="W262" t="str">
        <f>VLOOKUP(Q262,stores_imp!$A$2:$K$100,3,FALSE)</f>
        <v>EAST</v>
      </c>
      <c r="X262" t="str">
        <f>VLOOKUP(Q262,stores_imp!$A$2:$K$100,2,TRUE)</f>
        <v>Mann-Austin</v>
      </c>
      <c r="Y262" t="str">
        <f>VLOOKUP(Q262,stores_imp!$A$2:$E$22,4,FALSE)</f>
        <v>Vasquezborough</v>
      </c>
      <c r="Z262" t="str">
        <f>VLOOKUP(Q262,stores_imp!$A$2:$K$22,5,FALSE)</f>
        <v>Online</v>
      </c>
      <c r="AA262" t="str">
        <f>_xlfn.IFS(sale[[#All],[Age]]&lt;19,"Teens",sale[[#All],[Age]]&lt;30,"Adults",sale[[#All],[Age]]&lt;70,"Elders")</f>
        <v>Adults</v>
      </c>
      <c r="AB262" t="str">
        <f>VLOOKUP(C262,customer_imp!$A$2:$H$505,8,FALSE)</f>
        <v>Bronze</v>
      </c>
    </row>
    <row r="263" spans="1:28" x14ac:dyDescent="0.25">
      <c r="A263" t="s">
        <v>4967</v>
      </c>
      <c r="B263" s="2">
        <v>45742</v>
      </c>
      <c r="C263" t="s">
        <v>4319</v>
      </c>
      <c r="D263" t="str">
        <f>VLOOKUP(C263,customer_imp!$A$2:$H$502,2,FALSE)</f>
        <v>Teresa Johnson</v>
      </c>
      <c r="E263">
        <f>VLOOKUP(C263,customer_imp!$A$2:$H$502,3,FALSE)</f>
        <v>64</v>
      </c>
      <c r="F263" t="str">
        <f>VLOOKUP(C263,customer_imp!$A$2:$H$502,4,FALSE)</f>
        <v>Female</v>
      </c>
      <c r="G263" t="str">
        <f>VLOOKUP(C263,customer_imp!$A$2:$H$502,5,FALSE)</f>
        <v>Johnsonbury</v>
      </c>
      <c r="H263" t="str">
        <f>VLOOKUP(C263,customer_imp!$A$2:$H$502,6,FALSE)</f>
        <v>Georgia</v>
      </c>
      <c r="I263" t="str">
        <f>VLOOKUP(C263,customer_imp!$A$2:$H$502,7,FALSE)</f>
        <v>USA</v>
      </c>
      <c r="J263" t="s">
        <v>4495</v>
      </c>
      <c r="K263" t="str">
        <f>VLOOKUP($J263,prod_imp!$A$2:$I$102,2,FALSE)</f>
        <v>Brother Laser Printer</v>
      </c>
      <c r="L263" t="str">
        <f>VLOOKUP(J263,prod_imp!$A$2:$I$102,3,FALSE)</f>
        <v>Electronics</v>
      </c>
      <c r="M263" t="str">
        <f>VLOOKUP(J263,prod_imp!$A$2:$I$102,4,FALSE)</f>
        <v>Computer</v>
      </c>
      <c r="N263" t="str">
        <f>VLOOKUP(J263,prod_imp!$A$2:$I$102,5,FALSE)</f>
        <v>Hunt Inc</v>
      </c>
      <c r="O263">
        <f>VLOOKUP(J263,prod_imp!$A$2:$I$102,6,FALSE)</f>
        <v>112</v>
      </c>
      <c r="P263">
        <f>VLOOKUP(J263,prod_imp!$A$2:$I$102,7,FALSE)</f>
        <v>416</v>
      </c>
      <c r="Q263" t="s">
        <v>4685</v>
      </c>
      <c r="R263" t="s">
        <v>1959</v>
      </c>
      <c r="S263" s="5">
        <v>3159.0612000000001</v>
      </c>
      <c r="T263">
        <v>4</v>
      </c>
      <c r="U263">
        <v>849</v>
      </c>
      <c r="V263">
        <v>0.11</v>
      </c>
      <c r="W263" t="str">
        <f>VLOOKUP(Q263,stores_imp!$A$2:$K$100,3,FALSE)</f>
        <v>WEST</v>
      </c>
      <c r="X263" t="str">
        <f>VLOOKUP(Q263,stores_imp!$A$2:$K$100,2,TRUE)</f>
        <v>Mann-Austin</v>
      </c>
      <c r="Y263" t="str">
        <f>VLOOKUP(Q263,stores_imp!$A$2:$E$22,4,FALSE)</f>
        <v>Thompsonborough</v>
      </c>
      <c r="Z263" t="str">
        <f>VLOOKUP(Q263,stores_imp!$A$2:$K$22,5,FALSE)</f>
        <v>Online</v>
      </c>
      <c r="AA263" t="str">
        <f>_xlfn.IFS(sale[[#All],[Age]]&lt;19,"Teens",sale[[#All],[Age]]&lt;30,"Adults",sale[[#All],[Age]]&lt;70,"Elders")</f>
        <v>Elders</v>
      </c>
      <c r="AB263" t="str">
        <f>VLOOKUP(C263,customer_imp!$A$2:$H$505,8,FALSE)</f>
        <v>Gold</v>
      </c>
    </row>
    <row r="264" spans="1:28" x14ac:dyDescent="0.25">
      <c r="A264" t="s">
        <v>4968</v>
      </c>
      <c r="B264" s="2">
        <v>45713</v>
      </c>
      <c r="C264" t="s">
        <v>4188</v>
      </c>
      <c r="D264" t="str">
        <f>VLOOKUP(C264,customer_imp!$A$2:$H$502,2,FALSE)</f>
        <v>Joan Johnson</v>
      </c>
      <c r="E264">
        <f>VLOOKUP(C264,customer_imp!$A$2:$H$502,3,FALSE)</f>
        <v>50</v>
      </c>
      <c r="F264" t="str">
        <f>VLOOKUP(C264,customer_imp!$A$2:$H$502,4,FALSE)</f>
        <v>Female</v>
      </c>
      <c r="G264" t="str">
        <f>VLOOKUP(C264,customer_imp!$A$2:$H$502,5,FALSE)</f>
        <v>Lake Josephport</v>
      </c>
      <c r="H264" t="str">
        <f>VLOOKUP(C264,customer_imp!$A$2:$H$502,6,FALSE)</f>
        <v>Maine</v>
      </c>
      <c r="I264" t="str">
        <f>VLOOKUP(C264,customer_imp!$A$2:$H$502,7,FALSE)</f>
        <v>USA</v>
      </c>
      <c r="J264" t="s">
        <v>4568</v>
      </c>
      <c r="K264" t="str">
        <f>VLOOKUP($J264,prod_imp!$A$2:$I$102,2,FALSE)</f>
        <v>Smart Home Wifi Camera</v>
      </c>
      <c r="L264" t="str">
        <f>VLOOKUP(J264,prod_imp!$A$2:$I$102,3,FALSE)</f>
        <v>Electronics</v>
      </c>
      <c r="M264" t="str">
        <f>VLOOKUP(J264,prod_imp!$A$2:$I$102,4,FALSE)</f>
        <v>Accessories</v>
      </c>
      <c r="N264" t="str">
        <f>VLOOKUP(J264,prod_imp!$A$2:$I$102,5,FALSE)</f>
        <v>Holmes Llc</v>
      </c>
      <c r="O264">
        <f>VLOOKUP(J264,prod_imp!$A$2:$I$102,6,FALSE)</f>
        <v>451</v>
      </c>
      <c r="P264">
        <f>VLOOKUP(J264,prod_imp!$A$2:$I$102,7,FALSE)</f>
        <v>389</v>
      </c>
      <c r="Q264" t="s">
        <v>4684</v>
      </c>
      <c r="R264" t="s">
        <v>4709</v>
      </c>
      <c r="S264" s="5">
        <v>1194.7392</v>
      </c>
      <c r="T264">
        <v>3</v>
      </c>
      <c r="U264">
        <v>553</v>
      </c>
      <c r="V264">
        <v>7.0000000000000007E-2</v>
      </c>
      <c r="W264" t="str">
        <f>VLOOKUP(Q264,stores_imp!$A$2:$K$100,3,FALSE)</f>
        <v>SOUTH</v>
      </c>
      <c r="X264" t="str">
        <f>VLOOKUP(Q264,stores_imp!$A$2:$K$100,2,TRUE)</f>
        <v>Mann-Austin</v>
      </c>
      <c r="Y264" t="str">
        <f>VLOOKUP(Q264,stores_imp!$A$2:$E$22,4,FALSE)</f>
        <v>Williamsfurt</v>
      </c>
      <c r="Z264" t="str">
        <f>VLOOKUP(Q264,stores_imp!$A$2:$K$22,5,FALSE)</f>
        <v>Online</v>
      </c>
      <c r="AA264" t="str">
        <f>_xlfn.IFS(sale[[#All],[Age]]&lt;19,"Teens",sale[[#All],[Age]]&lt;30,"Adults",sale[[#All],[Age]]&lt;70,"Elders")</f>
        <v>Elders</v>
      </c>
      <c r="AB264" t="str">
        <f>VLOOKUP(C264,customer_imp!$A$2:$H$505,8,FALSE)</f>
        <v>Platinum</v>
      </c>
    </row>
    <row r="265" spans="1:28" x14ac:dyDescent="0.25">
      <c r="A265" t="s">
        <v>4969</v>
      </c>
      <c r="B265" s="2">
        <v>45826</v>
      </c>
      <c r="C265" t="s">
        <v>4265</v>
      </c>
      <c r="D265" t="str">
        <f>VLOOKUP(C265,customer_imp!$A$2:$H$502,2,FALSE)</f>
        <v>Kristi Lopez</v>
      </c>
      <c r="E265">
        <f>VLOOKUP(C265,customer_imp!$A$2:$H$502,3,FALSE)</f>
        <v>46</v>
      </c>
      <c r="F265" t="str">
        <f>VLOOKUP(C265,customer_imp!$A$2:$H$502,4,FALSE)</f>
        <v>Female</v>
      </c>
      <c r="G265" t="str">
        <f>VLOOKUP(C265,customer_imp!$A$2:$H$502,5,FALSE)</f>
        <v>Spencermouth</v>
      </c>
      <c r="H265" t="str">
        <f>VLOOKUP(C265,customer_imp!$A$2:$H$502,6,FALSE)</f>
        <v>New Jersey</v>
      </c>
      <c r="I265" t="str">
        <f>VLOOKUP(C265,customer_imp!$A$2:$H$502,7,FALSE)</f>
        <v>USA</v>
      </c>
      <c r="J265" t="s">
        <v>4655</v>
      </c>
      <c r="K265" t="str">
        <f>VLOOKUP($J265,prod_imp!$A$2:$I$102,2,FALSE)</f>
        <v>Women'S High Heels</v>
      </c>
      <c r="L265" t="str">
        <f>VLOOKUP(J265,prod_imp!$A$2:$I$102,3,FALSE)</f>
        <v>Clothing</v>
      </c>
      <c r="M265" t="str">
        <f>VLOOKUP(J265,prod_imp!$A$2:$I$102,4,FALSE)</f>
        <v>Footwear</v>
      </c>
      <c r="N265" t="str">
        <f>VLOOKUP(J265,prod_imp!$A$2:$I$102,5,FALSE)</f>
        <v>Smith-Charles</v>
      </c>
      <c r="O265">
        <f>VLOOKUP(J265,prod_imp!$A$2:$I$102,6,FALSE)</f>
        <v>438</v>
      </c>
      <c r="P265">
        <f>VLOOKUP(J265,prod_imp!$A$2:$I$102,7,FALSE)</f>
        <v>496</v>
      </c>
      <c r="Q265" t="s">
        <v>4688</v>
      </c>
      <c r="R265" t="s">
        <v>4709</v>
      </c>
      <c r="S265" s="5">
        <v>1481.0512000000001</v>
      </c>
      <c r="T265">
        <v>2</v>
      </c>
      <c r="U265">
        <v>903</v>
      </c>
      <c r="V265">
        <v>0.28000000000000003</v>
      </c>
      <c r="W265" t="str">
        <f>VLOOKUP(Q265,stores_imp!$A$2:$K$100,3,FALSE)</f>
        <v>SOUTH</v>
      </c>
      <c r="X265" t="str">
        <f>VLOOKUP(Q265,stores_imp!$A$2:$K$100,2,TRUE)</f>
        <v>Mann-Austin</v>
      </c>
      <c r="Y265" t="str">
        <f>VLOOKUP(Q265,stores_imp!$A$2:$E$22,4,FALSE)</f>
        <v>East Johnstad</v>
      </c>
      <c r="Z265" t="str">
        <f>VLOOKUP(Q265,stores_imp!$A$2:$K$22,5,FALSE)</f>
        <v>Flagship</v>
      </c>
      <c r="AA265" t="str">
        <f>_xlfn.IFS(sale[[#All],[Age]]&lt;19,"Teens",sale[[#All],[Age]]&lt;30,"Adults",sale[[#All],[Age]]&lt;70,"Elders")</f>
        <v>Elders</v>
      </c>
      <c r="AB265" t="str">
        <f>VLOOKUP(C265,customer_imp!$A$2:$H$505,8,FALSE)</f>
        <v>Gold</v>
      </c>
    </row>
    <row r="266" spans="1:28" x14ac:dyDescent="0.25">
      <c r="A266" t="s">
        <v>4970</v>
      </c>
      <c r="B266" s="2">
        <v>45648</v>
      </c>
      <c r="C266" t="s">
        <v>4470</v>
      </c>
      <c r="D266" t="str">
        <f>VLOOKUP(C266,customer_imp!$A$2:$H$502,2,FALSE)</f>
        <v>Earl Smith Dds</v>
      </c>
      <c r="E266">
        <f>VLOOKUP(C266,customer_imp!$A$2:$H$502,3,FALSE)</f>
        <v>59</v>
      </c>
      <c r="F266" t="str">
        <f>VLOOKUP(C266,customer_imp!$A$2:$H$502,4,FALSE)</f>
        <v>Male</v>
      </c>
      <c r="G266" t="str">
        <f>VLOOKUP(C266,customer_imp!$A$2:$H$502,5,FALSE)</f>
        <v>West Sarah</v>
      </c>
      <c r="H266" t="str">
        <f>VLOOKUP(C266,customer_imp!$A$2:$H$502,6,FALSE)</f>
        <v>South Dakota</v>
      </c>
      <c r="I266" t="str">
        <f>VLOOKUP(C266,customer_imp!$A$2:$H$502,7,FALSE)</f>
        <v>USA</v>
      </c>
      <c r="J266" t="s">
        <v>4527</v>
      </c>
      <c r="K266" t="str">
        <f>VLOOKUP($J266,prod_imp!$A$2:$I$102,2,FALSE)</f>
        <v>Beard Grooming Kit</v>
      </c>
      <c r="L266" t="str">
        <f>VLOOKUP(J266,prod_imp!$A$2:$I$102,3,FALSE)</f>
        <v>Beauty</v>
      </c>
      <c r="M266" t="str">
        <f>VLOOKUP(J266,prod_imp!$A$2:$I$102,4,FALSE)</f>
        <v>Grooming</v>
      </c>
      <c r="N266" t="str">
        <f>VLOOKUP(J266,prod_imp!$A$2:$I$102,5,FALSE)</f>
        <v>Erickson-Green</v>
      </c>
      <c r="O266">
        <f>VLOOKUP(J266,prod_imp!$A$2:$I$102,6,FALSE)</f>
        <v>337</v>
      </c>
      <c r="P266">
        <f>VLOOKUP(J266,prod_imp!$A$2:$I$102,7,FALSE)</f>
        <v>256</v>
      </c>
      <c r="Q266" t="s">
        <v>4692</v>
      </c>
      <c r="R266" t="s">
        <v>4709</v>
      </c>
      <c r="S266" s="5">
        <v>2407.2647999999999</v>
      </c>
      <c r="T266">
        <v>4</v>
      </c>
      <c r="U266">
        <v>640</v>
      </c>
      <c r="V266">
        <v>0.18</v>
      </c>
      <c r="W266" t="str">
        <f>VLOOKUP(Q266,stores_imp!$A$2:$K$100,3,FALSE)</f>
        <v>SOUTH</v>
      </c>
      <c r="X266" t="str">
        <f>VLOOKUP(Q266,stores_imp!$A$2:$K$100,2,TRUE)</f>
        <v>Aguirre-Keller</v>
      </c>
      <c r="Y266" t="str">
        <f>VLOOKUP(Q266,stores_imp!$A$2:$E$22,4,FALSE)</f>
        <v>Lake Michael</v>
      </c>
      <c r="Z266" t="str">
        <f>VLOOKUP(Q266,stores_imp!$A$2:$K$22,5,FALSE)</f>
        <v>Online</v>
      </c>
      <c r="AA266" t="str">
        <f>_xlfn.IFS(sale[[#All],[Age]]&lt;19,"Teens",sale[[#All],[Age]]&lt;30,"Adults",sale[[#All],[Age]]&lt;70,"Elders")</f>
        <v>Elders</v>
      </c>
      <c r="AB266" t="str">
        <f>VLOOKUP(C266,customer_imp!$A$2:$H$505,8,FALSE)</f>
        <v>Gold</v>
      </c>
    </row>
    <row r="267" spans="1:28" x14ac:dyDescent="0.25">
      <c r="A267" t="s">
        <v>4971</v>
      </c>
      <c r="B267" s="2">
        <v>45836</v>
      </c>
      <c r="C267" t="s">
        <v>4119</v>
      </c>
      <c r="D267" t="str">
        <f>VLOOKUP(C267,customer_imp!$A$2:$H$502,2,FALSE)</f>
        <v>Cristian Wright</v>
      </c>
      <c r="E267">
        <f>VLOOKUP(C267,customer_imp!$A$2:$H$502,3,FALSE)</f>
        <v>30</v>
      </c>
      <c r="F267" t="str">
        <f>VLOOKUP(C267,customer_imp!$A$2:$H$502,4,FALSE)</f>
        <v>Male</v>
      </c>
      <c r="G267" t="str">
        <f>VLOOKUP(C267,customer_imp!$A$2:$H$502,5,FALSE)</f>
        <v>Port Denise</v>
      </c>
      <c r="H267" t="str">
        <f>VLOOKUP(C267,customer_imp!$A$2:$H$502,6,FALSE)</f>
        <v>California</v>
      </c>
      <c r="I267" t="str">
        <f>VLOOKUP(C267,customer_imp!$A$2:$H$502,7,FALSE)</f>
        <v>USA</v>
      </c>
      <c r="J267" t="s">
        <v>4534</v>
      </c>
      <c r="K267" t="str">
        <f>VLOOKUP($J267,prod_imp!$A$2:$I$102,2,FALSE)</f>
        <v>Multi-Purpose Storage Box</v>
      </c>
      <c r="L267" t="str">
        <f>VLOOKUP(J267,prod_imp!$A$2:$I$102,3,FALSE)</f>
        <v>Home</v>
      </c>
      <c r="M267" t="str">
        <f>VLOOKUP(J267,prod_imp!$A$2:$I$102,4,FALSE)</f>
        <v>Storage</v>
      </c>
      <c r="N267" t="str">
        <f>VLOOKUP(J267,prod_imp!$A$2:$I$102,5,FALSE)</f>
        <v>Gardner-Montes</v>
      </c>
      <c r="O267">
        <f>VLOOKUP(J267,prod_imp!$A$2:$I$102,6,FALSE)</f>
        <v>123</v>
      </c>
      <c r="P267">
        <f>VLOOKUP(J267,prod_imp!$A$2:$I$102,7,FALSE)</f>
        <v>76</v>
      </c>
      <c r="Q267" t="s">
        <v>4683</v>
      </c>
      <c r="R267" t="s">
        <v>1959</v>
      </c>
      <c r="S267" s="5">
        <v>388.5</v>
      </c>
      <c r="T267">
        <v>1</v>
      </c>
      <c r="U267">
        <v>518</v>
      </c>
      <c r="V267">
        <v>0.06</v>
      </c>
      <c r="W267" t="str">
        <f>VLOOKUP(Q267,stores_imp!$A$2:$K$100,3,FALSE)</f>
        <v>EAST</v>
      </c>
      <c r="X267" t="str">
        <f>VLOOKUP(Q267,stores_imp!$A$2:$K$100,2,TRUE)</f>
        <v>Mann-Austin</v>
      </c>
      <c r="Y267" t="str">
        <f>VLOOKUP(Q267,stores_imp!$A$2:$E$22,4,FALSE)</f>
        <v>Port Josephberg</v>
      </c>
      <c r="Z267" t="str">
        <f>VLOOKUP(Q267,stores_imp!$A$2:$K$22,5,FALSE)</f>
        <v>Online</v>
      </c>
      <c r="AA267" t="str">
        <f>_xlfn.IFS(sale[[#All],[Age]]&lt;19,"Teens",sale[[#All],[Age]]&lt;30,"Adults",sale[[#All],[Age]]&lt;70,"Elders")</f>
        <v>Elders</v>
      </c>
      <c r="AB267" t="str">
        <f>VLOOKUP(C267,customer_imp!$A$2:$H$505,8,FALSE)</f>
        <v>Bronze</v>
      </c>
    </row>
    <row r="268" spans="1:28" x14ac:dyDescent="0.25">
      <c r="A268" t="s">
        <v>4972</v>
      </c>
      <c r="B268" s="2">
        <v>45437</v>
      </c>
      <c r="C268" t="s">
        <v>4425</v>
      </c>
      <c r="D268" t="str">
        <f>VLOOKUP(C268,customer_imp!$A$2:$H$502,2,FALSE)</f>
        <v>Thomas Moore</v>
      </c>
      <c r="E268">
        <f>VLOOKUP(C268,customer_imp!$A$2:$H$502,3,FALSE)</f>
        <v>51</v>
      </c>
      <c r="F268" t="str">
        <f>VLOOKUP(C268,customer_imp!$A$2:$H$502,4,FALSE)</f>
        <v>Female</v>
      </c>
      <c r="G268" t="str">
        <f>VLOOKUP(C268,customer_imp!$A$2:$H$502,5,FALSE)</f>
        <v>Williamsberg</v>
      </c>
      <c r="H268" t="str">
        <f>VLOOKUP(C268,customer_imp!$A$2:$H$502,6,FALSE)</f>
        <v>New York</v>
      </c>
      <c r="I268" t="str">
        <f>VLOOKUP(C268,customer_imp!$A$2:$H$502,7,FALSE)</f>
        <v>USA</v>
      </c>
      <c r="J268" t="s">
        <v>4610</v>
      </c>
      <c r="K268" t="str">
        <f>VLOOKUP($J268,prod_imp!$A$2:$I$102,2,FALSE)</f>
        <v>Matte Lipstick Set</v>
      </c>
      <c r="L268" t="str">
        <f>VLOOKUP(J268,prod_imp!$A$2:$I$102,3,FALSE)</f>
        <v>Beauty</v>
      </c>
      <c r="M268" t="str">
        <f>VLOOKUP(J268,prod_imp!$A$2:$I$102,4,FALSE)</f>
        <v>Makeup</v>
      </c>
      <c r="N268" t="str">
        <f>VLOOKUP(J268,prod_imp!$A$2:$I$102,5,FALSE)</f>
        <v>Zhang Inc</v>
      </c>
      <c r="O268">
        <f>VLOOKUP(J268,prod_imp!$A$2:$I$102,6,FALSE)</f>
        <v>299</v>
      </c>
      <c r="P268">
        <f>VLOOKUP(J268,prod_imp!$A$2:$I$102,7,FALSE)</f>
        <v>118</v>
      </c>
      <c r="Q268" t="s">
        <v>4681</v>
      </c>
      <c r="R268" t="s">
        <v>1959</v>
      </c>
      <c r="S268" s="5">
        <v>2337.75</v>
      </c>
      <c r="T268">
        <v>4</v>
      </c>
      <c r="U268">
        <v>779</v>
      </c>
      <c r="V268">
        <v>0.25</v>
      </c>
      <c r="W268" t="str">
        <f>VLOOKUP(Q268,stores_imp!$A$2:$K$100,3,FALSE)</f>
        <v>SOUTH</v>
      </c>
      <c r="X268" t="str">
        <f>VLOOKUP(Q268,stores_imp!$A$2:$K$100,2,TRUE)</f>
        <v>Mann-Austin</v>
      </c>
      <c r="Y268" t="str">
        <f>VLOOKUP(Q268,stores_imp!$A$2:$E$22,4,FALSE)</f>
        <v>Port Sharon</v>
      </c>
      <c r="Z268" t="str">
        <f>VLOOKUP(Q268,stores_imp!$A$2:$K$22,5,FALSE)</f>
        <v>Online</v>
      </c>
      <c r="AA268" t="str">
        <f>_xlfn.IFS(sale[[#All],[Age]]&lt;19,"Teens",sale[[#All],[Age]]&lt;30,"Adults",sale[[#All],[Age]]&lt;70,"Elders")</f>
        <v>Elders</v>
      </c>
      <c r="AB268" t="str">
        <f>VLOOKUP(C268,customer_imp!$A$2:$H$505,8,FALSE)</f>
        <v>Silver</v>
      </c>
    </row>
    <row r="269" spans="1:28" x14ac:dyDescent="0.25">
      <c r="A269" t="s">
        <v>4973</v>
      </c>
      <c r="B269" s="2">
        <v>45807</v>
      </c>
      <c r="C269" t="s">
        <v>4094</v>
      </c>
      <c r="D269" t="str">
        <f>VLOOKUP(C269,customer_imp!$A$2:$H$502,2,FALSE)</f>
        <v>Earl Allen</v>
      </c>
      <c r="E269">
        <f>VLOOKUP(C269,customer_imp!$A$2:$H$502,3,FALSE)</f>
        <v>36</v>
      </c>
      <c r="F269" t="str">
        <f>VLOOKUP(C269,customer_imp!$A$2:$H$502,4,FALSE)</f>
        <v>Male</v>
      </c>
      <c r="G269" t="str">
        <f>VLOOKUP(C269,customer_imp!$A$2:$H$502,5,FALSE)</f>
        <v>New Jenniferburgh</v>
      </c>
      <c r="H269" t="str">
        <f>VLOOKUP(C269,customer_imp!$A$2:$H$502,6,FALSE)</f>
        <v>Nebraska</v>
      </c>
      <c r="I269" t="str">
        <f>VLOOKUP(C269,customer_imp!$A$2:$H$502,7,FALSE)</f>
        <v>USA</v>
      </c>
      <c r="J269" t="s">
        <v>4641</v>
      </c>
      <c r="K269" t="str">
        <f>VLOOKUP($J269,prod_imp!$A$2:$I$102,2,FALSE)</f>
        <v>Hydrating Face Cleanser</v>
      </c>
      <c r="L269" t="str">
        <f>VLOOKUP(J269,prod_imp!$A$2:$I$102,3,FALSE)</f>
        <v>Beauty</v>
      </c>
      <c r="M269" t="str">
        <f>VLOOKUP(J269,prod_imp!$A$2:$I$102,4,FALSE)</f>
        <v>Skincare</v>
      </c>
      <c r="N269" t="str">
        <f>VLOOKUP(J269,prod_imp!$A$2:$I$102,5,FALSE)</f>
        <v>Butler Group</v>
      </c>
      <c r="O269">
        <f>VLOOKUP(J269,prod_imp!$A$2:$I$102,6,FALSE)</f>
        <v>317</v>
      </c>
      <c r="P269">
        <f>VLOOKUP(J269,prod_imp!$A$2:$I$102,7,FALSE)</f>
        <v>159</v>
      </c>
      <c r="Q269" t="s">
        <v>4684</v>
      </c>
      <c r="R269" t="s">
        <v>1959</v>
      </c>
      <c r="S269" s="5">
        <v>692.27</v>
      </c>
      <c r="T269">
        <v>2</v>
      </c>
      <c r="U269">
        <v>468</v>
      </c>
      <c r="V269">
        <v>0.25</v>
      </c>
      <c r="W269" t="str">
        <f>VLOOKUP(Q269,stores_imp!$A$2:$K$100,3,FALSE)</f>
        <v>SOUTH</v>
      </c>
      <c r="X269" t="str">
        <f>VLOOKUP(Q269,stores_imp!$A$2:$K$100,2,TRUE)</f>
        <v>Mann-Austin</v>
      </c>
      <c r="Y269" t="str">
        <f>VLOOKUP(Q269,stores_imp!$A$2:$E$22,4,FALSE)</f>
        <v>Williamsfurt</v>
      </c>
      <c r="Z269" t="str">
        <f>VLOOKUP(Q269,stores_imp!$A$2:$K$22,5,FALSE)</f>
        <v>Online</v>
      </c>
      <c r="AA269" t="str">
        <f>_xlfn.IFS(sale[[#All],[Age]]&lt;19,"Teens",sale[[#All],[Age]]&lt;30,"Adults",sale[[#All],[Age]]&lt;70,"Elders")</f>
        <v>Elders</v>
      </c>
      <c r="AB269" t="str">
        <f>VLOOKUP(C269,customer_imp!$A$2:$H$505,8,FALSE)</f>
        <v>Platinum</v>
      </c>
    </row>
    <row r="270" spans="1:28" x14ac:dyDescent="0.25">
      <c r="A270" t="s">
        <v>4974</v>
      </c>
      <c r="B270" s="2">
        <v>45555</v>
      </c>
      <c r="C270" t="s">
        <v>4396</v>
      </c>
      <c r="D270" t="str">
        <f>VLOOKUP(C270,customer_imp!$A$2:$H$502,2,FALSE)</f>
        <v>David Lozano</v>
      </c>
      <c r="E270">
        <f>VLOOKUP(C270,customer_imp!$A$2:$H$502,3,FALSE)</f>
        <v>23</v>
      </c>
      <c r="F270" t="str">
        <f>VLOOKUP(C270,customer_imp!$A$2:$H$502,4,FALSE)</f>
        <v>Female</v>
      </c>
      <c r="G270" t="str">
        <f>VLOOKUP(C270,customer_imp!$A$2:$H$502,5,FALSE)</f>
        <v>North Michaelfurt</v>
      </c>
      <c r="H270" t="str">
        <f>VLOOKUP(C270,customer_imp!$A$2:$H$502,6,FALSE)</f>
        <v>Wisconsin</v>
      </c>
      <c r="I270" t="str">
        <f>VLOOKUP(C270,customer_imp!$A$2:$H$502,7,FALSE)</f>
        <v>USA</v>
      </c>
      <c r="J270" t="s">
        <v>4652</v>
      </c>
      <c r="K270" t="str">
        <f>VLOOKUP($J270,prod_imp!$A$2:$I$102,2,FALSE)</f>
        <v>Gaming Mouse Pad Xl</v>
      </c>
      <c r="L270" t="str">
        <f>VLOOKUP(J270,prod_imp!$A$2:$I$102,3,FALSE)</f>
        <v>Electronics</v>
      </c>
      <c r="M270" t="str">
        <f>VLOOKUP(J270,prod_imp!$A$2:$I$102,4,FALSE)</f>
        <v>Accessories</v>
      </c>
      <c r="N270" t="str">
        <f>VLOOKUP(J270,prod_imp!$A$2:$I$102,5,FALSE)</f>
        <v>Sharp, Taylor And Rodriguez</v>
      </c>
      <c r="O270">
        <f>VLOOKUP(J270,prod_imp!$A$2:$I$102,6,FALSE)</f>
        <v>340</v>
      </c>
      <c r="P270">
        <f>VLOOKUP(J270,prod_imp!$A$2:$I$102,7,FALSE)</f>
        <v>361</v>
      </c>
      <c r="Q270" t="s">
        <v>4702</v>
      </c>
      <c r="R270" t="s">
        <v>1959</v>
      </c>
      <c r="S270" s="5">
        <v>315.24779999999998</v>
      </c>
      <c r="T270">
        <v>3</v>
      </c>
      <c r="U270">
        <v>518</v>
      </c>
      <c r="V270">
        <v>0.26</v>
      </c>
      <c r="W270" t="str">
        <f>VLOOKUP(Q270,stores_imp!$A$2:$K$100,3,FALSE)</f>
        <v>EAST</v>
      </c>
      <c r="X270" t="str">
        <f>VLOOKUP(Q270,stores_imp!$A$2:$K$100,2,TRUE)</f>
        <v>Guerrero-Schmitt</v>
      </c>
      <c r="Y270" t="str">
        <f>VLOOKUP(Q270,stores_imp!$A$2:$E$22,4,FALSE)</f>
        <v>East Stevechester</v>
      </c>
      <c r="Z270" t="str">
        <f>VLOOKUP(Q270,stores_imp!$A$2:$K$22,5,FALSE)</f>
        <v>Flagship</v>
      </c>
      <c r="AA270" t="str">
        <f>_xlfn.IFS(sale[[#All],[Age]]&lt;19,"Teens",sale[[#All],[Age]]&lt;30,"Adults",sale[[#All],[Age]]&lt;70,"Elders")</f>
        <v>Adults</v>
      </c>
      <c r="AB270" t="str">
        <f>VLOOKUP(C270,customer_imp!$A$2:$H$505,8,FALSE)</f>
        <v>Gold</v>
      </c>
    </row>
    <row r="271" spans="1:28" x14ac:dyDescent="0.25">
      <c r="A271" t="s">
        <v>4975</v>
      </c>
      <c r="B271" s="2">
        <v>45803</v>
      </c>
      <c r="C271" t="s">
        <v>4198</v>
      </c>
      <c r="D271" t="str">
        <f>VLOOKUP(C271,customer_imp!$A$2:$H$502,2,FALSE)</f>
        <v>Jordan Wells</v>
      </c>
      <c r="E271">
        <f>VLOOKUP(C271,customer_imp!$A$2:$H$502,3,FALSE)</f>
        <v>47</v>
      </c>
      <c r="F271" t="str">
        <f>VLOOKUP(C271,customer_imp!$A$2:$H$502,4,FALSE)</f>
        <v>Female</v>
      </c>
      <c r="G271" t="str">
        <f>VLOOKUP(C271,customer_imp!$A$2:$H$502,5,FALSE)</f>
        <v xml:space="preserve">Phillipschester   </v>
      </c>
      <c r="H271" t="str">
        <f>VLOOKUP(C271,customer_imp!$A$2:$H$502,6,FALSE)</f>
        <v>New Jersey</v>
      </c>
      <c r="I271" t="str">
        <f>VLOOKUP(C271,customer_imp!$A$2:$H$502,7,FALSE)</f>
        <v>USA</v>
      </c>
      <c r="J271" t="s">
        <v>4560</v>
      </c>
      <c r="K271" t="str">
        <f>VLOOKUP($J271,prod_imp!$A$2:$I$102,2,FALSE)</f>
        <v>Men'S Casual Sneakers</v>
      </c>
      <c r="L271" t="str">
        <f>VLOOKUP(J271,prod_imp!$A$2:$I$102,3,FALSE)</f>
        <v>Clothing</v>
      </c>
      <c r="M271" t="str">
        <f>VLOOKUP(J271,prod_imp!$A$2:$I$102,4,FALSE)</f>
        <v>Footwear</v>
      </c>
      <c r="N271" t="str">
        <f>VLOOKUP(J271,prod_imp!$A$2:$I$102,5,FALSE)</f>
        <v>Hogan-Lee</v>
      </c>
      <c r="O271">
        <f>VLOOKUP(J271,prod_imp!$A$2:$I$102,6,FALSE)</f>
        <v>353</v>
      </c>
      <c r="P271">
        <f>VLOOKUP(J271,prod_imp!$A$2:$I$102,7,FALSE)</f>
        <v>214</v>
      </c>
      <c r="Q271" t="s">
        <v>4673</v>
      </c>
      <c r="R271" t="s">
        <v>4706</v>
      </c>
      <c r="S271" s="5">
        <v>2599.5947999999999</v>
      </c>
      <c r="T271">
        <v>4</v>
      </c>
      <c r="U271">
        <v>747</v>
      </c>
      <c r="V271">
        <v>0.06</v>
      </c>
      <c r="W271" t="str">
        <f>VLOOKUP(Q271,stores_imp!$A$2:$K$100,3,FALSE)</f>
        <v>EAST</v>
      </c>
      <c r="X271" t="str">
        <f>VLOOKUP(Q271,stores_imp!$A$2:$K$100,2,TRUE)</f>
        <v>Rivera-Warner</v>
      </c>
      <c r="Y271" t="str">
        <f>VLOOKUP(Q271,stores_imp!$A$2:$E$22,4,FALSE)</f>
        <v>Washingtonfurt</v>
      </c>
      <c r="Z271" t="str">
        <f>VLOOKUP(Q271,stores_imp!$A$2:$K$22,5,FALSE)</f>
        <v>Flagship</v>
      </c>
      <c r="AA271" t="str">
        <f>_xlfn.IFS(sale[[#All],[Age]]&lt;19,"Teens",sale[[#All],[Age]]&lt;30,"Adults",sale[[#All],[Age]]&lt;70,"Elders")</f>
        <v>Elders</v>
      </c>
      <c r="AB271" t="str">
        <f>VLOOKUP(C271,customer_imp!$A$2:$H$505,8,FALSE)</f>
        <v>Gold</v>
      </c>
    </row>
    <row r="272" spans="1:28" x14ac:dyDescent="0.25">
      <c r="A272" t="s">
        <v>4976</v>
      </c>
      <c r="B272" s="2">
        <v>45735</v>
      </c>
      <c r="C272" t="s">
        <v>4077</v>
      </c>
      <c r="D272" t="str">
        <f>VLOOKUP(C272,customer_imp!$A$2:$H$502,2,FALSE)</f>
        <v>Colleen Maynard</v>
      </c>
      <c r="E272">
        <f>VLOOKUP(C272,customer_imp!$A$2:$H$502,3,FALSE)</f>
        <v>29</v>
      </c>
      <c r="F272" t="str">
        <f>VLOOKUP(C272,customer_imp!$A$2:$H$502,4,FALSE)</f>
        <v>Male</v>
      </c>
      <c r="G272" t="str">
        <f>VLOOKUP(C272,customer_imp!$A$2:$H$502,5,FALSE)</f>
        <v>Singletonmouth</v>
      </c>
      <c r="H272" t="str">
        <f>VLOOKUP(C272,customer_imp!$A$2:$H$502,6,FALSE)</f>
        <v>Utah</v>
      </c>
      <c r="I272" t="str">
        <f>VLOOKUP(C272,customer_imp!$A$2:$H$502,7,FALSE)</f>
        <v>USA</v>
      </c>
      <c r="J272" t="s">
        <v>4651</v>
      </c>
      <c r="K272" t="str">
        <f>VLOOKUP($J272,prod_imp!$A$2:$I$102,2,FALSE)</f>
        <v>Face Foundation Kit</v>
      </c>
      <c r="L272" t="str">
        <f>VLOOKUP(J272,prod_imp!$A$2:$I$102,3,FALSE)</f>
        <v>Beauty</v>
      </c>
      <c r="M272" t="str">
        <f>VLOOKUP(J272,prod_imp!$A$2:$I$102,4,FALSE)</f>
        <v>Makeup</v>
      </c>
      <c r="N272" t="str">
        <f>VLOOKUP(J272,prod_imp!$A$2:$I$102,5,FALSE)</f>
        <v>Taylor-Elliott</v>
      </c>
      <c r="O272">
        <f>VLOOKUP(J272,prod_imp!$A$2:$I$102,6,FALSE)</f>
        <v>183</v>
      </c>
      <c r="P272">
        <f>VLOOKUP(J272,prod_imp!$A$2:$I$102,7,FALSE)</f>
        <v>457</v>
      </c>
      <c r="Q272" t="s">
        <v>4693</v>
      </c>
      <c r="R272" t="s">
        <v>4706</v>
      </c>
      <c r="S272" s="5">
        <v>1330.0704000000001</v>
      </c>
      <c r="T272">
        <v>4</v>
      </c>
      <c r="U272">
        <v>462</v>
      </c>
      <c r="V272">
        <v>0.13</v>
      </c>
      <c r="W272" t="str">
        <f>VLOOKUP(Q272,stores_imp!$A$2:$K$100,3,FALSE)</f>
        <v>NORTH</v>
      </c>
      <c r="X272" t="str">
        <f>VLOOKUP(Q272,stores_imp!$A$2:$K$100,2,TRUE)</f>
        <v>Thomas, Bridges And Harris</v>
      </c>
      <c r="Y272" t="str">
        <f>VLOOKUP(Q272,stores_imp!$A$2:$E$22,4,FALSE)</f>
        <v>Sabrinatown</v>
      </c>
      <c r="Z272" t="str">
        <f>VLOOKUP(Q272,stores_imp!$A$2:$K$22,5,FALSE)</f>
        <v>Online</v>
      </c>
      <c r="AA272" t="str">
        <f>_xlfn.IFS(sale[[#All],[Age]]&lt;19,"Teens",sale[[#All],[Age]]&lt;30,"Adults",sale[[#All],[Age]]&lt;70,"Elders")</f>
        <v>Adults</v>
      </c>
      <c r="AB272" t="str">
        <f>VLOOKUP(C272,customer_imp!$A$2:$H$505,8,FALSE)</f>
        <v>Gold</v>
      </c>
    </row>
    <row r="273" spans="1:28" x14ac:dyDescent="0.25">
      <c r="A273" t="s">
        <v>4977</v>
      </c>
      <c r="B273" s="2">
        <v>45750</v>
      </c>
      <c r="C273" t="s">
        <v>4112</v>
      </c>
      <c r="D273" t="str">
        <f>VLOOKUP(C273,customer_imp!$A$2:$H$502,2,FALSE)</f>
        <v>Morgan Bowen</v>
      </c>
      <c r="E273">
        <f>VLOOKUP(C273,customer_imp!$A$2:$H$502,3,FALSE)</f>
        <v>54</v>
      </c>
      <c r="F273" t="str">
        <f>VLOOKUP(C273,customer_imp!$A$2:$H$502,4,FALSE)</f>
        <v>Male</v>
      </c>
      <c r="G273" t="str">
        <f>VLOOKUP(C273,customer_imp!$A$2:$H$502,5,FALSE)</f>
        <v>Parksfort</v>
      </c>
      <c r="H273" t="str">
        <f>VLOOKUP(C273,customer_imp!$A$2:$H$502,6,FALSE)</f>
        <v>Washington</v>
      </c>
      <c r="I273" t="str">
        <f>VLOOKUP(C273,customer_imp!$A$2:$H$502,7,FALSE)</f>
        <v>USA</v>
      </c>
      <c r="J273" t="s">
        <v>4623</v>
      </c>
      <c r="K273" t="str">
        <f>VLOOKUP($J273,prod_imp!$A$2:$I$102,2,FALSE)</f>
        <v>Kitchen Storage Rack</v>
      </c>
      <c r="L273" t="str">
        <f>VLOOKUP(J273,prod_imp!$A$2:$I$102,3,FALSE)</f>
        <v>Home</v>
      </c>
      <c r="M273" t="str">
        <f>VLOOKUP(J273,prod_imp!$A$2:$I$102,4,FALSE)</f>
        <v>Storage</v>
      </c>
      <c r="N273" t="str">
        <f>VLOOKUP(J273,prod_imp!$A$2:$I$102,5,FALSE)</f>
        <v>Duran Group</v>
      </c>
      <c r="O273">
        <f>VLOOKUP(J273,prod_imp!$A$2:$I$102,6,FALSE)</f>
        <v>138</v>
      </c>
      <c r="P273">
        <f>VLOOKUP(J273,prod_imp!$A$2:$I$102,7,FALSE)</f>
        <v>89</v>
      </c>
      <c r="Q273" t="s">
        <v>4685</v>
      </c>
      <c r="R273" t="s">
        <v>1959</v>
      </c>
      <c r="S273" s="5">
        <v>197.68199999999999</v>
      </c>
      <c r="T273">
        <v>2</v>
      </c>
      <c r="U273">
        <v>105</v>
      </c>
      <c r="V273">
        <v>0.28000000000000003</v>
      </c>
      <c r="W273" t="str">
        <f>VLOOKUP(Q273,stores_imp!$A$2:$K$100,3,FALSE)</f>
        <v>WEST</v>
      </c>
      <c r="X273" t="str">
        <f>VLOOKUP(Q273,stores_imp!$A$2:$K$100,2,TRUE)</f>
        <v>Mann-Austin</v>
      </c>
      <c r="Y273" t="str">
        <f>VLOOKUP(Q273,stores_imp!$A$2:$E$22,4,FALSE)</f>
        <v>Thompsonborough</v>
      </c>
      <c r="Z273" t="str">
        <f>VLOOKUP(Q273,stores_imp!$A$2:$K$22,5,FALSE)</f>
        <v>Online</v>
      </c>
      <c r="AA273" t="str">
        <f>_xlfn.IFS(sale[[#All],[Age]]&lt;19,"Teens",sale[[#All],[Age]]&lt;30,"Adults",sale[[#All],[Age]]&lt;70,"Elders")</f>
        <v>Elders</v>
      </c>
      <c r="AB273" t="str">
        <f>VLOOKUP(C273,customer_imp!$A$2:$H$505,8,FALSE)</f>
        <v>Gold</v>
      </c>
    </row>
    <row r="274" spans="1:28" x14ac:dyDescent="0.25">
      <c r="A274" t="s">
        <v>4978</v>
      </c>
      <c r="B274" s="2">
        <v>45693</v>
      </c>
      <c r="C274" t="s">
        <v>4004</v>
      </c>
      <c r="D274" t="str">
        <f>VLOOKUP(C274,customer_imp!$A$2:$H$502,2,FALSE)</f>
        <v>Robert Jones Dds</v>
      </c>
      <c r="E274">
        <f>VLOOKUP(C274,customer_imp!$A$2:$H$502,3,FALSE)</f>
        <v>25</v>
      </c>
      <c r="F274" t="str">
        <f>VLOOKUP(C274,customer_imp!$A$2:$H$502,4,FALSE)</f>
        <v>Male</v>
      </c>
      <c r="G274" t="str">
        <f>VLOOKUP(C274,customer_imp!$A$2:$H$502,5,FALSE)</f>
        <v>Tristanton</v>
      </c>
      <c r="H274" t="str">
        <f>VLOOKUP(C274,customer_imp!$A$2:$H$502,6,FALSE)</f>
        <v>Oklahoma</v>
      </c>
      <c r="I274" t="str">
        <f>VLOOKUP(C274,customer_imp!$A$2:$H$502,7,FALSE)</f>
        <v>USA</v>
      </c>
      <c r="J274" t="s">
        <v>4537</v>
      </c>
      <c r="K274" t="str">
        <f>VLOOKUP($J274,prod_imp!$A$2:$I$102,2,FALSE)</f>
        <v>Men'S Formal Shirt</v>
      </c>
      <c r="L274" t="str">
        <f>VLOOKUP(J274,prod_imp!$A$2:$I$102,3,FALSE)</f>
        <v>Clothing</v>
      </c>
      <c r="M274" t="str">
        <f>VLOOKUP(J274,prod_imp!$A$2:$I$102,4,FALSE)</f>
        <v>Tops</v>
      </c>
      <c r="N274" t="str">
        <f>VLOOKUP(J274,prod_imp!$A$2:$I$102,5,FALSE)</f>
        <v>Moon, Mora And Santos</v>
      </c>
      <c r="O274">
        <f>VLOOKUP(J274,prod_imp!$A$2:$I$102,6,FALSE)</f>
        <v>317</v>
      </c>
      <c r="P274">
        <f>VLOOKUP(J274,prod_imp!$A$2:$I$102,7,FALSE)</f>
        <v>360</v>
      </c>
      <c r="Q274" t="s">
        <v>4680</v>
      </c>
      <c r="R274" t="s">
        <v>4709</v>
      </c>
      <c r="S274" s="5">
        <v>1519.4975999999999</v>
      </c>
      <c r="T274">
        <v>3</v>
      </c>
      <c r="U274">
        <v>610</v>
      </c>
      <c r="V274">
        <v>0.06</v>
      </c>
      <c r="W274" t="str">
        <f>VLOOKUP(Q274,stores_imp!$A$2:$K$100,3,FALSE)</f>
        <v>NORTH</v>
      </c>
      <c r="X274" t="str">
        <f>VLOOKUP(Q274,stores_imp!$A$2:$K$100,2,TRUE)</f>
        <v>Mann-Austin</v>
      </c>
      <c r="Y274" t="str">
        <f>VLOOKUP(Q274,stores_imp!$A$2:$E$22,4,FALSE)</f>
        <v>Hoodberg</v>
      </c>
      <c r="Z274" t="str">
        <f>VLOOKUP(Q274,stores_imp!$A$2:$K$22,5,FALSE)</f>
        <v>Outlet</v>
      </c>
      <c r="AA274" t="str">
        <f>_xlfn.IFS(sale[[#All],[Age]]&lt;19,"Teens",sale[[#All],[Age]]&lt;30,"Adults",sale[[#All],[Age]]&lt;70,"Elders")</f>
        <v>Adults</v>
      </c>
      <c r="AB274" t="str">
        <f>VLOOKUP(C274,customer_imp!$A$2:$H$505,8,FALSE)</f>
        <v>Platinum</v>
      </c>
    </row>
    <row r="275" spans="1:28" x14ac:dyDescent="0.25">
      <c r="A275" t="s">
        <v>4979</v>
      </c>
      <c r="B275" s="2">
        <v>45667</v>
      </c>
      <c r="C275" t="s">
        <v>4297</v>
      </c>
      <c r="D275" t="str">
        <f>VLOOKUP(C275,customer_imp!$A$2:$H$502,2,FALSE)</f>
        <v>Jason Mullins</v>
      </c>
      <c r="E275">
        <f>VLOOKUP(C275,customer_imp!$A$2:$H$502,3,FALSE)</f>
        <v>47</v>
      </c>
      <c r="F275" t="str">
        <f>VLOOKUP(C275,customer_imp!$A$2:$H$502,4,FALSE)</f>
        <v>Female</v>
      </c>
      <c r="G275" t="str">
        <f>VLOOKUP(C275,customer_imp!$A$2:$H$502,5,FALSE)</f>
        <v>Brianchester</v>
      </c>
      <c r="H275" t="str">
        <f>VLOOKUP(C275,customer_imp!$A$2:$H$502,6,FALSE)</f>
        <v>Delaware</v>
      </c>
      <c r="I275" t="str">
        <f>VLOOKUP(C275,customer_imp!$A$2:$H$502,7,FALSE)</f>
        <v>USA</v>
      </c>
      <c r="J275" t="s">
        <v>4628</v>
      </c>
      <c r="K275" t="str">
        <f>VLOOKUP($J275,prod_imp!$A$2:$I$102,2,FALSE)</f>
        <v>Bluetooth Car Audio System</v>
      </c>
      <c r="L275" t="str">
        <f>VLOOKUP(J275,prod_imp!$A$2:$I$102,3,FALSE)</f>
        <v>Electronics</v>
      </c>
      <c r="M275" t="str">
        <f>VLOOKUP(J275,prod_imp!$A$2:$I$102,4,FALSE)</f>
        <v>Audio</v>
      </c>
      <c r="N275" t="str">
        <f>VLOOKUP(J275,prod_imp!$A$2:$I$102,5,FALSE)</f>
        <v>Bruce-Bowen</v>
      </c>
      <c r="O275">
        <f>VLOOKUP(J275,prod_imp!$A$2:$I$102,6,FALSE)</f>
        <v>404</v>
      </c>
      <c r="P275">
        <f>VLOOKUP(J275,prod_imp!$A$2:$I$102,7,FALSE)</f>
        <v>159</v>
      </c>
      <c r="Q275" t="s">
        <v>4685</v>
      </c>
      <c r="R275" t="s">
        <v>4706</v>
      </c>
      <c r="S275" s="5">
        <v>811.07159999999999</v>
      </c>
      <c r="T275">
        <v>1</v>
      </c>
      <c r="U275">
        <v>872</v>
      </c>
      <c r="V275">
        <v>0.17</v>
      </c>
      <c r="W275" t="str">
        <f>VLOOKUP(Q275,stores_imp!$A$2:$K$100,3,FALSE)</f>
        <v>WEST</v>
      </c>
      <c r="X275" t="str">
        <f>VLOOKUP(Q275,stores_imp!$A$2:$K$100,2,TRUE)</f>
        <v>Mann-Austin</v>
      </c>
      <c r="Y275" t="str">
        <f>VLOOKUP(Q275,stores_imp!$A$2:$E$22,4,FALSE)</f>
        <v>Thompsonborough</v>
      </c>
      <c r="Z275" t="str">
        <f>VLOOKUP(Q275,stores_imp!$A$2:$K$22,5,FALSE)</f>
        <v>Online</v>
      </c>
      <c r="AA275" t="str">
        <f>_xlfn.IFS(sale[[#All],[Age]]&lt;19,"Teens",sale[[#All],[Age]]&lt;30,"Adults",sale[[#All],[Age]]&lt;70,"Elders")</f>
        <v>Elders</v>
      </c>
      <c r="AB275" t="str">
        <f>VLOOKUP(C275,customer_imp!$A$2:$H$505,8,FALSE)</f>
        <v>Silver</v>
      </c>
    </row>
    <row r="276" spans="1:28" x14ac:dyDescent="0.25">
      <c r="A276" t="s">
        <v>4980</v>
      </c>
      <c r="B276" s="2">
        <v>45316</v>
      </c>
      <c r="C276" t="s">
        <v>4425</v>
      </c>
      <c r="D276" t="str">
        <f>VLOOKUP(C276,customer_imp!$A$2:$H$502,2,FALSE)</f>
        <v>Thomas Moore</v>
      </c>
      <c r="E276">
        <f>VLOOKUP(C276,customer_imp!$A$2:$H$502,3,FALSE)</f>
        <v>51</v>
      </c>
      <c r="F276" t="str">
        <f>VLOOKUP(C276,customer_imp!$A$2:$H$502,4,FALSE)</f>
        <v>Female</v>
      </c>
      <c r="G276" t="str">
        <f>VLOOKUP(C276,customer_imp!$A$2:$H$502,5,FALSE)</f>
        <v>Williamsberg</v>
      </c>
      <c r="H276" t="str">
        <f>VLOOKUP(C276,customer_imp!$A$2:$H$502,6,FALSE)</f>
        <v>New York</v>
      </c>
      <c r="I276" t="str">
        <f>VLOOKUP(C276,customer_imp!$A$2:$H$502,7,FALSE)</f>
        <v>USA</v>
      </c>
      <c r="J276" t="s">
        <v>4515</v>
      </c>
      <c r="K276" t="str">
        <f>VLOOKUP($J276,prod_imp!$A$2:$I$102,2,FALSE)</f>
        <v>Ceramic Kitchen Bowl Set</v>
      </c>
      <c r="L276" t="str">
        <f>VLOOKUP(J276,prod_imp!$A$2:$I$102,3,FALSE)</f>
        <v>Home</v>
      </c>
      <c r="M276" t="str">
        <f>VLOOKUP(J276,prod_imp!$A$2:$I$102,4,FALSE)</f>
        <v>Kitchen</v>
      </c>
      <c r="N276" t="str">
        <f>VLOOKUP(J276,prod_imp!$A$2:$I$102,5,FALSE)</f>
        <v>Hamilton Group</v>
      </c>
      <c r="O276">
        <f>VLOOKUP(J276,prod_imp!$A$2:$I$102,6,FALSE)</f>
        <v>299</v>
      </c>
      <c r="P276">
        <f>VLOOKUP(J276,prod_imp!$A$2:$I$102,7,FALSE)</f>
        <v>308</v>
      </c>
      <c r="Q276" t="s">
        <v>4675</v>
      </c>
      <c r="R276" t="s">
        <v>4709</v>
      </c>
      <c r="S276" s="5">
        <v>394.58629999999999</v>
      </c>
      <c r="T276">
        <v>1</v>
      </c>
      <c r="U276">
        <v>407</v>
      </c>
      <c r="V276">
        <v>7.0000000000000007E-2</v>
      </c>
      <c r="W276" t="str">
        <f>VLOOKUP(Q276,stores_imp!$A$2:$K$100,3,FALSE)</f>
        <v>NORTH</v>
      </c>
      <c r="X276" t="str">
        <f>VLOOKUP(Q276,stores_imp!$A$2:$K$100,2,TRUE)</f>
        <v>Martinez, Adkins And Johnson</v>
      </c>
      <c r="Y276" t="str">
        <f>VLOOKUP(Q276,stores_imp!$A$2:$E$22,4,FALSE)</f>
        <v>Danielmouth</v>
      </c>
      <c r="Z276" t="str">
        <f>VLOOKUP(Q276,stores_imp!$A$2:$K$22,5,FALSE)</f>
        <v>Flagship</v>
      </c>
      <c r="AA276" t="str">
        <f>_xlfn.IFS(sale[[#All],[Age]]&lt;19,"Teens",sale[[#All],[Age]]&lt;30,"Adults",sale[[#All],[Age]]&lt;70,"Elders")</f>
        <v>Elders</v>
      </c>
      <c r="AB276" t="str">
        <f>VLOOKUP(C276,customer_imp!$A$2:$H$505,8,FALSE)</f>
        <v>Silver</v>
      </c>
    </row>
    <row r="277" spans="1:28" x14ac:dyDescent="0.25">
      <c r="A277" t="s">
        <v>4981</v>
      </c>
      <c r="B277" s="2">
        <v>45932</v>
      </c>
      <c r="C277" t="s">
        <v>4361</v>
      </c>
      <c r="D277" t="str">
        <f>VLOOKUP(C277,customer_imp!$A$2:$H$502,2,FALSE)</f>
        <v>Jacqueline Anthony</v>
      </c>
      <c r="E277">
        <f>VLOOKUP(C277,customer_imp!$A$2:$H$502,3,FALSE)</f>
        <v>28</v>
      </c>
      <c r="F277" t="str">
        <f>VLOOKUP(C277,customer_imp!$A$2:$H$502,4,FALSE)</f>
        <v>Male</v>
      </c>
      <c r="G277" t="str">
        <f>VLOOKUP(C277,customer_imp!$A$2:$H$502,5,FALSE)</f>
        <v>Vincentside</v>
      </c>
      <c r="H277" t="str">
        <f>VLOOKUP(C277,customer_imp!$A$2:$H$502,6,FALSE)</f>
        <v>Ohio</v>
      </c>
      <c r="I277" t="str">
        <f>VLOOKUP(C277,customer_imp!$A$2:$H$502,7,FALSE)</f>
        <v>USA</v>
      </c>
      <c r="J277" t="s">
        <v>4593</v>
      </c>
      <c r="K277" t="str">
        <f>VLOOKUP($J277,prod_imp!$A$2:$I$102,2,FALSE)</f>
        <v>Sports Stopwatch Pro</v>
      </c>
      <c r="L277" t="str">
        <f>VLOOKUP(J277,prod_imp!$A$2:$I$102,3,FALSE)</f>
        <v>Sports</v>
      </c>
      <c r="M277" t="str">
        <f>VLOOKUP(J277,prod_imp!$A$2:$I$102,4,FALSE)</f>
        <v>Accessories</v>
      </c>
      <c r="N277" t="str">
        <f>VLOOKUP(J277,prod_imp!$A$2:$I$102,5,FALSE)</f>
        <v>Thompson-French</v>
      </c>
      <c r="O277">
        <f>VLOOKUP(J277,prod_imp!$A$2:$I$102,6,FALSE)</f>
        <v>435</v>
      </c>
      <c r="P277">
        <f>VLOOKUP(J277,prod_imp!$A$2:$I$102,7,FALSE)</f>
        <v>185</v>
      </c>
      <c r="Q277" t="s">
        <v>4697</v>
      </c>
      <c r="R277" t="s">
        <v>4706</v>
      </c>
      <c r="S277" s="5">
        <v>581.76959999999997</v>
      </c>
      <c r="T277">
        <v>1</v>
      </c>
      <c r="U277">
        <v>606</v>
      </c>
      <c r="V277">
        <v>0.03</v>
      </c>
      <c r="W277" t="str">
        <f>VLOOKUP(Q277,stores_imp!$A$2:$K$100,3,FALSE)</f>
        <v>SOUTH</v>
      </c>
      <c r="X277" t="str">
        <f>VLOOKUP(Q277,stores_imp!$A$2:$K$100,2,TRUE)</f>
        <v>Mcdonald Inc</v>
      </c>
      <c r="Y277" t="str">
        <f>VLOOKUP(Q277,stores_imp!$A$2:$E$22,4,FALSE)</f>
        <v>Christopherland</v>
      </c>
      <c r="Z277" t="str">
        <f>VLOOKUP(Q277,stores_imp!$A$2:$K$22,5,FALSE)</f>
        <v>Outlet</v>
      </c>
      <c r="AA277" t="str">
        <f>_xlfn.IFS(sale[[#All],[Age]]&lt;19,"Teens",sale[[#All],[Age]]&lt;30,"Adults",sale[[#All],[Age]]&lt;70,"Elders")</f>
        <v>Adults</v>
      </c>
      <c r="AB277" t="str">
        <f>VLOOKUP(C277,customer_imp!$A$2:$H$505,8,FALSE)</f>
        <v>Bronze</v>
      </c>
    </row>
    <row r="278" spans="1:28" x14ac:dyDescent="0.25">
      <c r="A278" t="s">
        <v>4982</v>
      </c>
      <c r="B278" s="2">
        <v>45483</v>
      </c>
      <c r="C278" t="s">
        <v>4336</v>
      </c>
      <c r="D278" t="str">
        <f>VLOOKUP(C278,customer_imp!$A$2:$H$502,2,FALSE)</f>
        <v>Heather Valenzuela</v>
      </c>
      <c r="E278">
        <f>VLOOKUP(C278,customer_imp!$A$2:$H$502,3,FALSE)</f>
        <v>31</v>
      </c>
      <c r="F278" t="str">
        <f>VLOOKUP(C278,customer_imp!$A$2:$H$502,4,FALSE)</f>
        <v>Male</v>
      </c>
      <c r="G278" t="str">
        <f>VLOOKUP(C278,customer_imp!$A$2:$H$502,5,FALSE)</f>
        <v>New Angiefurt</v>
      </c>
      <c r="H278" t="str">
        <f>VLOOKUP(C278,customer_imp!$A$2:$H$502,6,FALSE)</f>
        <v>Alaska</v>
      </c>
      <c r="I278" t="str">
        <f>VLOOKUP(C278,customer_imp!$A$2:$H$502,7,FALSE)</f>
        <v>USA</v>
      </c>
      <c r="J278" t="s">
        <v>4528</v>
      </c>
      <c r="K278" t="str">
        <f>VLOOKUP($J278,prod_imp!$A$2:$I$102,2,FALSE)</f>
        <v>Soccer Training Cone Set</v>
      </c>
      <c r="L278" t="str">
        <f>VLOOKUP(J278,prod_imp!$A$2:$I$102,3,FALSE)</f>
        <v>Sports</v>
      </c>
      <c r="M278" t="str">
        <f>VLOOKUP(J278,prod_imp!$A$2:$I$102,4,FALSE)</f>
        <v>Accessories</v>
      </c>
      <c r="N278" t="str">
        <f>VLOOKUP(J278,prod_imp!$A$2:$I$102,5,FALSE)</f>
        <v>Ford, Murphy And Wilson</v>
      </c>
      <c r="O278">
        <f>VLOOKUP(J278,prod_imp!$A$2:$I$102,6,FALSE)</f>
        <v>145</v>
      </c>
      <c r="P278">
        <f>VLOOKUP(J278,prod_imp!$A$2:$I$102,7,FALSE)</f>
        <v>367</v>
      </c>
      <c r="Q278" t="s">
        <v>4682</v>
      </c>
      <c r="R278" t="s">
        <v>1959</v>
      </c>
      <c r="S278" s="5">
        <v>1212.9007999999999</v>
      </c>
      <c r="T278">
        <v>4</v>
      </c>
      <c r="U278">
        <v>323</v>
      </c>
      <c r="V278">
        <v>0.04</v>
      </c>
      <c r="W278" t="str">
        <f>VLOOKUP(Q278,stores_imp!$A$2:$K$100,3,FALSE)</f>
        <v>NORTH</v>
      </c>
      <c r="X278" t="str">
        <f>VLOOKUP(Q278,stores_imp!$A$2:$K$100,2,TRUE)</f>
        <v>Mann-Austin</v>
      </c>
      <c r="Y278" t="str">
        <f>VLOOKUP(Q278,stores_imp!$A$2:$E$22,4,FALSE)</f>
        <v>New Michaelchester</v>
      </c>
      <c r="Z278" t="str">
        <f>VLOOKUP(Q278,stores_imp!$A$2:$K$22,5,FALSE)</f>
        <v>Outlet</v>
      </c>
      <c r="AA278" t="str">
        <f>_xlfn.IFS(sale[[#All],[Age]]&lt;19,"Teens",sale[[#All],[Age]]&lt;30,"Adults",sale[[#All],[Age]]&lt;70,"Elders")</f>
        <v>Elders</v>
      </c>
      <c r="AB278" t="str">
        <f>VLOOKUP(C278,customer_imp!$A$2:$H$505,8,FALSE)</f>
        <v>Bronze</v>
      </c>
    </row>
    <row r="279" spans="1:28" x14ac:dyDescent="0.25">
      <c r="A279" t="s">
        <v>4983</v>
      </c>
      <c r="B279" s="2">
        <v>45661</v>
      </c>
      <c r="C279" t="s">
        <v>4477</v>
      </c>
      <c r="D279" t="str">
        <f>VLOOKUP(C279,customer_imp!$A$2:$H$502,2,FALSE)</f>
        <v>Jessica Castro</v>
      </c>
      <c r="E279">
        <f>VLOOKUP(C279,customer_imp!$A$2:$H$502,3,FALSE)</f>
        <v>32</v>
      </c>
      <c r="F279" t="str">
        <f>VLOOKUP(C279,customer_imp!$A$2:$H$502,4,FALSE)</f>
        <v>Male</v>
      </c>
      <c r="G279" t="str">
        <f>VLOOKUP(C279,customer_imp!$A$2:$H$502,5,FALSE)</f>
        <v>West Markton</v>
      </c>
      <c r="H279" t="str">
        <f>VLOOKUP(C279,customer_imp!$A$2:$H$502,6,FALSE)</f>
        <v>Massachusetts</v>
      </c>
      <c r="I279" t="str">
        <f>VLOOKUP(C279,customer_imp!$A$2:$H$502,7,FALSE)</f>
        <v>USA</v>
      </c>
      <c r="J279" t="s">
        <v>4633</v>
      </c>
      <c r="K279" t="str">
        <f>VLOOKUP($J279,prod_imp!$A$2:$I$102,2,FALSE)</f>
        <v>Wifi Mesh Router</v>
      </c>
      <c r="L279" t="str">
        <f>VLOOKUP(J279,prod_imp!$A$2:$I$102,3,FALSE)</f>
        <v>Electronics</v>
      </c>
      <c r="M279" t="str">
        <f>VLOOKUP(J279,prod_imp!$A$2:$I$102,4,FALSE)</f>
        <v>Appliances</v>
      </c>
      <c r="N279" t="str">
        <f>VLOOKUP(J279,prod_imp!$A$2:$I$102,5,FALSE)</f>
        <v>White, Reeves And Woods</v>
      </c>
      <c r="O279">
        <f>VLOOKUP(J279,prod_imp!$A$2:$I$102,6,FALSE)</f>
        <v>481</v>
      </c>
      <c r="P279">
        <f>VLOOKUP(J279,prod_imp!$A$2:$I$102,7,FALSE)</f>
        <v>104</v>
      </c>
      <c r="Q279" t="s">
        <v>4702</v>
      </c>
      <c r="R279" t="s">
        <v>4706</v>
      </c>
      <c r="S279" s="5">
        <v>1741.5192</v>
      </c>
      <c r="T279">
        <v>4</v>
      </c>
      <c r="U279">
        <v>463</v>
      </c>
      <c r="V279">
        <v>0.06</v>
      </c>
      <c r="W279" t="str">
        <f>VLOOKUP(Q279,stores_imp!$A$2:$K$100,3,FALSE)</f>
        <v>EAST</v>
      </c>
      <c r="X279" t="str">
        <f>VLOOKUP(Q279,stores_imp!$A$2:$K$100,2,TRUE)</f>
        <v>Guerrero-Schmitt</v>
      </c>
      <c r="Y279" t="str">
        <f>VLOOKUP(Q279,stores_imp!$A$2:$E$22,4,FALSE)</f>
        <v>East Stevechester</v>
      </c>
      <c r="Z279" t="str">
        <f>VLOOKUP(Q279,stores_imp!$A$2:$K$22,5,FALSE)</f>
        <v>Flagship</v>
      </c>
      <c r="AA279" t="str">
        <f>_xlfn.IFS(sale[[#All],[Age]]&lt;19,"Teens",sale[[#All],[Age]]&lt;30,"Adults",sale[[#All],[Age]]&lt;70,"Elders")</f>
        <v>Elders</v>
      </c>
      <c r="AB279" t="str">
        <f>VLOOKUP(C279,customer_imp!$A$2:$H$505,8,FALSE)</f>
        <v>Bronze</v>
      </c>
    </row>
    <row r="280" spans="1:28" x14ac:dyDescent="0.25">
      <c r="A280" t="s">
        <v>4984</v>
      </c>
      <c r="B280" s="2">
        <v>45798</v>
      </c>
      <c r="C280" t="s">
        <v>4301</v>
      </c>
      <c r="D280" t="str">
        <f>VLOOKUP(C280,customer_imp!$A$2:$H$502,2,FALSE)</f>
        <v>Robert House</v>
      </c>
      <c r="E280">
        <f>VLOOKUP(C280,customer_imp!$A$2:$H$502,3,FALSE)</f>
        <v>34</v>
      </c>
      <c r="F280" t="str">
        <f>VLOOKUP(C280,customer_imp!$A$2:$H$502,4,FALSE)</f>
        <v>Male</v>
      </c>
      <c r="G280" t="str">
        <f>VLOOKUP(C280,customer_imp!$A$2:$H$502,5,FALSE)</f>
        <v>Lake James</v>
      </c>
      <c r="H280" t="str">
        <f>VLOOKUP(C280,customer_imp!$A$2:$H$502,6,FALSE)</f>
        <v>Maryland</v>
      </c>
      <c r="I280" t="str">
        <f>VLOOKUP(C280,customer_imp!$A$2:$H$502,7,FALSE)</f>
        <v>USA</v>
      </c>
      <c r="J280" t="s">
        <v>4541</v>
      </c>
      <c r="K280" t="str">
        <f>VLOOKUP($J280,prod_imp!$A$2:$I$102,2,FALSE)</f>
        <v>Women'S Scarf Set</v>
      </c>
      <c r="L280" t="str">
        <f>VLOOKUP(J280,prod_imp!$A$2:$I$102,3,FALSE)</f>
        <v>Clothing</v>
      </c>
      <c r="M280" t="str">
        <f>VLOOKUP(J280,prod_imp!$A$2:$I$102,4,FALSE)</f>
        <v>Accessories</v>
      </c>
      <c r="N280" t="str">
        <f>VLOOKUP(J280,prod_imp!$A$2:$I$102,5,FALSE)</f>
        <v>Brown And Sons</v>
      </c>
      <c r="O280">
        <f>VLOOKUP(J280,prod_imp!$A$2:$I$102,6,FALSE)</f>
        <v>174</v>
      </c>
      <c r="P280">
        <f>VLOOKUP(J280,prod_imp!$A$2:$I$102,7,FALSE)</f>
        <v>268</v>
      </c>
      <c r="Q280" t="s">
        <v>4684</v>
      </c>
      <c r="R280" t="s">
        <v>4706</v>
      </c>
      <c r="S280" s="5">
        <v>937.4896</v>
      </c>
      <c r="T280">
        <v>4</v>
      </c>
      <c r="U280">
        <v>286</v>
      </c>
      <c r="V280">
        <v>0.06</v>
      </c>
      <c r="W280" t="str">
        <f>VLOOKUP(Q280,stores_imp!$A$2:$K$100,3,FALSE)</f>
        <v>SOUTH</v>
      </c>
      <c r="X280" t="str">
        <f>VLOOKUP(Q280,stores_imp!$A$2:$K$100,2,TRUE)</f>
        <v>Mann-Austin</v>
      </c>
      <c r="Y280" t="str">
        <f>VLOOKUP(Q280,stores_imp!$A$2:$E$22,4,FALSE)</f>
        <v>Williamsfurt</v>
      </c>
      <c r="Z280" t="str">
        <f>VLOOKUP(Q280,stores_imp!$A$2:$K$22,5,FALSE)</f>
        <v>Online</v>
      </c>
      <c r="AA280" t="str">
        <f>_xlfn.IFS(sale[[#All],[Age]]&lt;19,"Teens",sale[[#All],[Age]]&lt;30,"Adults",sale[[#All],[Age]]&lt;70,"Elders")</f>
        <v>Elders</v>
      </c>
      <c r="AB280" t="str">
        <f>VLOOKUP(C280,customer_imp!$A$2:$H$505,8,FALSE)</f>
        <v>Gold</v>
      </c>
    </row>
    <row r="281" spans="1:28" x14ac:dyDescent="0.25">
      <c r="A281" t="s">
        <v>4985</v>
      </c>
      <c r="B281" s="2">
        <v>45868</v>
      </c>
      <c r="C281" t="s">
        <v>4312</v>
      </c>
      <c r="D281" t="str">
        <f>VLOOKUP(C281,customer_imp!$A$2:$H$502,2,FALSE)</f>
        <v>Robert King</v>
      </c>
      <c r="E281">
        <f>VLOOKUP(C281,customer_imp!$A$2:$H$502,3,FALSE)</f>
        <v>58</v>
      </c>
      <c r="F281" t="str">
        <f>VLOOKUP(C281,customer_imp!$A$2:$H$502,4,FALSE)</f>
        <v>Female</v>
      </c>
      <c r="G281" t="str">
        <f>VLOOKUP(C281,customer_imp!$A$2:$H$502,5,FALSE)</f>
        <v>Cindyton</v>
      </c>
      <c r="H281" t="str">
        <f>VLOOKUP(C281,customer_imp!$A$2:$H$502,6,FALSE)</f>
        <v>Rhode Island</v>
      </c>
      <c r="I281" t="str">
        <f>VLOOKUP(C281,customer_imp!$A$2:$H$502,7,FALSE)</f>
        <v>USA</v>
      </c>
      <c r="J281" t="s">
        <v>4560</v>
      </c>
      <c r="K281" t="str">
        <f>VLOOKUP($J281,prod_imp!$A$2:$I$102,2,FALSE)</f>
        <v>Men'S Casual Sneakers</v>
      </c>
      <c r="L281" t="str">
        <f>VLOOKUP(J281,prod_imp!$A$2:$I$102,3,FALSE)</f>
        <v>Clothing</v>
      </c>
      <c r="M281" t="str">
        <f>VLOOKUP(J281,prod_imp!$A$2:$I$102,4,FALSE)</f>
        <v>Footwear</v>
      </c>
      <c r="N281" t="str">
        <f>VLOOKUP(J281,prod_imp!$A$2:$I$102,5,FALSE)</f>
        <v>Hogan-Lee</v>
      </c>
      <c r="O281">
        <f>VLOOKUP(J281,prod_imp!$A$2:$I$102,6,FALSE)</f>
        <v>353</v>
      </c>
      <c r="P281">
        <f>VLOOKUP(J281,prod_imp!$A$2:$I$102,7,FALSE)</f>
        <v>214</v>
      </c>
      <c r="Q281" t="s">
        <v>4692</v>
      </c>
      <c r="R281" t="s">
        <v>4706</v>
      </c>
      <c r="S281" s="5">
        <v>2687.5259999999998</v>
      </c>
      <c r="T281">
        <v>3</v>
      </c>
      <c r="U281">
        <v>995</v>
      </c>
      <c r="V281">
        <v>0.18</v>
      </c>
      <c r="W281" t="str">
        <f>VLOOKUP(Q281,stores_imp!$A$2:$K$100,3,FALSE)</f>
        <v>SOUTH</v>
      </c>
      <c r="X281" t="str">
        <f>VLOOKUP(Q281,stores_imp!$A$2:$K$100,2,TRUE)</f>
        <v>Aguirre-Keller</v>
      </c>
      <c r="Y281" t="str">
        <f>VLOOKUP(Q281,stores_imp!$A$2:$E$22,4,FALSE)</f>
        <v>Lake Michael</v>
      </c>
      <c r="Z281" t="str">
        <f>VLOOKUP(Q281,stores_imp!$A$2:$K$22,5,FALSE)</f>
        <v>Online</v>
      </c>
      <c r="AA281" t="str">
        <f>_xlfn.IFS(sale[[#All],[Age]]&lt;19,"Teens",sale[[#All],[Age]]&lt;30,"Adults",sale[[#All],[Age]]&lt;70,"Elders")</f>
        <v>Elders</v>
      </c>
      <c r="AB281" t="str">
        <f>VLOOKUP(C281,customer_imp!$A$2:$H$505,8,FALSE)</f>
        <v>Gold</v>
      </c>
    </row>
    <row r="282" spans="1:28" x14ac:dyDescent="0.25">
      <c r="A282" t="s">
        <v>4986</v>
      </c>
      <c r="B282" s="2">
        <v>45757</v>
      </c>
      <c r="C282" t="s">
        <v>4095</v>
      </c>
      <c r="D282" t="str">
        <f>VLOOKUP(C282,customer_imp!$A$2:$H$502,2,FALSE)</f>
        <v>Michael Jones</v>
      </c>
      <c r="E282">
        <f>VLOOKUP(C282,customer_imp!$A$2:$H$502,3,FALSE)</f>
        <v>40</v>
      </c>
      <c r="F282" t="str">
        <f>VLOOKUP(C282,customer_imp!$A$2:$H$502,4,FALSE)</f>
        <v>Male</v>
      </c>
      <c r="G282" t="str">
        <f>VLOOKUP(C282,customer_imp!$A$2:$H$502,5,FALSE)</f>
        <v>North Edwardton</v>
      </c>
      <c r="H282" t="str">
        <f>VLOOKUP(C282,customer_imp!$A$2:$H$502,6,FALSE)</f>
        <v>Tennessee</v>
      </c>
      <c r="I282" t="str">
        <f>VLOOKUP(C282,customer_imp!$A$2:$H$502,7,FALSE)</f>
        <v>USA</v>
      </c>
      <c r="J282" t="s">
        <v>4607</v>
      </c>
      <c r="K282" t="str">
        <f>VLOOKUP($J282,prod_imp!$A$2:$I$102,2,FALSE)</f>
        <v>Laptop Cooling Pad</v>
      </c>
      <c r="L282" t="str">
        <f>VLOOKUP(J282,prod_imp!$A$2:$I$102,3,FALSE)</f>
        <v>Electronics</v>
      </c>
      <c r="M282" t="str">
        <f>VLOOKUP(J282,prod_imp!$A$2:$I$102,4,FALSE)</f>
        <v>Computer</v>
      </c>
      <c r="N282" t="str">
        <f>VLOOKUP(J282,prod_imp!$A$2:$I$102,5,FALSE)</f>
        <v>Murray, Gould And Ware</v>
      </c>
      <c r="O282">
        <f>VLOOKUP(J282,prod_imp!$A$2:$I$102,6,FALSE)</f>
        <v>86</v>
      </c>
      <c r="P282">
        <f>VLOOKUP(J282,prod_imp!$A$2:$I$102,7,FALSE)</f>
        <v>222</v>
      </c>
      <c r="Q282" t="s">
        <v>4685</v>
      </c>
      <c r="R282" t="s">
        <v>1959</v>
      </c>
      <c r="S282" s="5">
        <v>299.6721</v>
      </c>
      <c r="T282">
        <v>1</v>
      </c>
      <c r="U282">
        <v>329</v>
      </c>
      <c r="V282">
        <v>0.1</v>
      </c>
      <c r="W282" t="str">
        <f>VLOOKUP(Q282,stores_imp!$A$2:$K$100,3,FALSE)</f>
        <v>WEST</v>
      </c>
      <c r="X282" t="str">
        <f>VLOOKUP(Q282,stores_imp!$A$2:$K$100,2,TRUE)</f>
        <v>Mann-Austin</v>
      </c>
      <c r="Y282" t="str">
        <f>VLOOKUP(Q282,stores_imp!$A$2:$E$22,4,FALSE)</f>
        <v>Thompsonborough</v>
      </c>
      <c r="Z282" t="str">
        <f>VLOOKUP(Q282,stores_imp!$A$2:$K$22,5,FALSE)</f>
        <v>Online</v>
      </c>
      <c r="AA282" t="str">
        <f>_xlfn.IFS(sale[[#All],[Age]]&lt;19,"Teens",sale[[#All],[Age]]&lt;30,"Adults",sale[[#All],[Age]]&lt;70,"Elders")</f>
        <v>Elders</v>
      </c>
      <c r="AB282" t="str">
        <f>VLOOKUP(C282,customer_imp!$A$2:$H$505,8,FALSE)</f>
        <v>Bronze</v>
      </c>
    </row>
    <row r="283" spans="1:28" x14ac:dyDescent="0.25">
      <c r="A283" t="s">
        <v>4987</v>
      </c>
      <c r="B283" s="2">
        <v>45475</v>
      </c>
      <c r="C283" t="s">
        <v>4483</v>
      </c>
      <c r="D283" t="str">
        <f>VLOOKUP(C283,customer_imp!$A$2:$H$502,2,FALSE)</f>
        <v>Scott Harris</v>
      </c>
      <c r="E283">
        <f>VLOOKUP(C283,customer_imp!$A$2:$H$502,3,FALSE)</f>
        <v>23</v>
      </c>
      <c r="F283" t="str">
        <f>VLOOKUP(C283,customer_imp!$A$2:$H$502,4,FALSE)</f>
        <v>Male</v>
      </c>
      <c r="G283" t="str">
        <f>VLOOKUP(C283,customer_imp!$A$2:$H$502,5,FALSE)</f>
        <v>North Nataliemouth</v>
      </c>
      <c r="H283" t="str">
        <f>VLOOKUP(C283,customer_imp!$A$2:$H$502,6,FALSE)</f>
        <v>Maryland</v>
      </c>
      <c r="I283" t="str">
        <f>VLOOKUP(C283,customer_imp!$A$2:$H$502,7,FALSE)</f>
        <v>USA</v>
      </c>
      <c r="J283" t="s">
        <v>4579</v>
      </c>
      <c r="K283" t="str">
        <f>VLOOKUP($J283,prod_imp!$A$2:$I$102,2,FALSE)</f>
        <v>Makeup Brush Set</v>
      </c>
      <c r="L283" t="str">
        <f>VLOOKUP(J283,prod_imp!$A$2:$I$102,3,FALSE)</f>
        <v>Beauty</v>
      </c>
      <c r="M283" t="str">
        <f>VLOOKUP(J283,prod_imp!$A$2:$I$102,4,FALSE)</f>
        <v>Makeup</v>
      </c>
      <c r="N283" t="str">
        <f>VLOOKUP(J283,prod_imp!$A$2:$I$102,5,FALSE)</f>
        <v>Cook Inc</v>
      </c>
      <c r="O283">
        <f>VLOOKUP(J283,prod_imp!$A$2:$I$102,6,FALSE)</f>
        <v>317</v>
      </c>
      <c r="P283">
        <f>VLOOKUP(J283,prod_imp!$A$2:$I$102,7,FALSE)</f>
        <v>431</v>
      </c>
      <c r="Q283" t="s">
        <v>4700</v>
      </c>
      <c r="R283" t="s">
        <v>4709</v>
      </c>
      <c r="S283" s="5">
        <v>177.19200000000001</v>
      </c>
      <c r="T283">
        <v>3</v>
      </c>
      <c r="U283">
        <v>64</v>
      </c>
      <c r="V283">
        <v>0.09</v>
      </c>
      <c r="W283" t="str">
        <f>VLOOKUP(Q283,stores_imp!$A$2:$K$100,3,FALSE)</f>
        <v>WEST</v>
      </c>
      <c r="X283" t="str">
        <f>VLOOKUP(Q283,stores_imp!$A$2:$K$100,2,TRUE)</f>
        <v>Frederick-Wright</v>
      </c>
      <c r="Y283" t="str">
        <f>VLOOKUP(Q283,stores_imp!$A$2:$E$22,4,FALSE)</f>
        <v>New Jimmymouth</v>
      </c>
      <c r="Z283" t="str">
        <f>VLOOKUP(Q283,stores_imp!$A$2:$K$22,5,FALSE)</f>
        <v>Flagship</v>
      </c>
      <c r="AA283" t="str">
        <f>_xlfn.IFS(sale[[#All],[Age]]&lt;19,"Teens",sale[[#All],[Age]]&lt;30,"Adults",sale[[#All],[Age]]&lt;70,"Elders")</f>
        <v>Adults</v>
      </c>
      <c r="AB283" t="str">
        <f>VLOOKUP(C283,customer_imp!$A$2:$H$505,8,FALSE)</f>
        <v>Platinum</v>
      </c>
    </row>
    <row r="284" spans="1:28" x14ac:dyDescent="0.25">
      <c r="A284" t="s">
        <v>4988</v>
      </c>
      <c r="B284" s="2">
        <v>45829</v>
      </c>
      <c r="C284" t="s">
        <v>4244</v>
      </c>
      <c r="D284" t="str">
        <f>VLOOKUP(C284,customer_imp!$A$2:$H$502,2,FALSE)</f>
        <v>Katherine Cowan</v>
      </c>
      <c r="E284">
        <f>VLOOKUP(C284,customer_imp!$A$2:$H$502,3,FALSE)</f>
        <v>60</v>
      </c>
      <c r="F284" t="str">
        <f>VLOOKUP(C284,customer_imp!$A$2:$H$502,4,FALSE)</f>
        <v>Female</v>
      </c>
      <c r="G284" t="str">
        <f>VLOOKUP(C284,customer_imp!$A$2:$H$502,5,FALSE)</f>
        <v>New Ana</v>
      </c>
      <c r="H284" t="str">
        <f>VLOOKUP(C284,customer_imp!$A$2:$H$502,6,FALSE)</f>
        <v>Montana</v>
      </c>
      <c r="I284" t="str">
        <f>VLOOKUP(C284,customer_imp!$A$2:$H$502,7,FALSE)</f>
        <v>USA</v>
      </c>
      <c r="J284" t="s">
        <v>4516</v>
      </c>
      <c r="K284" t="str">
        <f>VLOOKUP($J284,prod_imp!$A$2:$I$102,2,FALSE)</f>
        <v>Hd Smart Tv Stick</v>
      </c>
      <c r="L284" t="str">
        <f>VLOOKUP(J284,prod_imp!$A$2:$I$102,3,FALSE)</f>
        <v>Electronics</v>
      </c>
      <c r="M284" t="str">
        <f>VLOOKUP(J284,prod_imp!$A$2:$I$102,4,FALSE)</f>
        <v>Accessories</v>
      </c>
      <c r="N284" t="str">
        <f>VLOOKUP(J284,prod_imp!$A$2:$I$102,5,FALSE)</f>
        <v>Gibson, Hobbs And Weaver</v>
      </c>
      <c r="O284">
        <f>VLOOKUP(J284,prod_imp!$A$2:$I$102,6,FALSE)</f>
        <v>449</v>
      </c>
      <c r="P284">
        <f>VLOOKUP(J284,prod_imp!$A$2:$I$102,7,FALSE)</f>
        <v>275</v>
      </c>
      <c r="Q284" t="s">
        <v>4695</v>
      </c>
      <c r="R284" t="s">
        <v>4709</v>
      </c>
      <c r="S284" s="5">
        <v>1568.5425</v>
      </c>
      <c r="T284">
        <v>3</v>
      </c>
      <c r="U284">
        <v>697</v>
      </c>
      <c r="V284">
        <v>0.08</v>
      </c>
      <c r="W284" t="str">
        <f>VLOOKUP(Q284,stores_imp!$A$2:$K$100,3,FALSE)</f>
        <v>EAST</v>
      </c>
      <c r="X284" t="str">
        <f>VLOOKUP(Q284,stores_imp!$A$2:$K$100,2,TRUE)</f>
        <v>Gardner, Humphrey And Contreras</v>
      </c>
      <c r="Y284" t="str">
        <f>VLOOKUP(Q284,stores_imp!$A$2:$E$22,4,FALSE)</f>
        <v>Johnsonville</v>
      </c>
      <c r="Z284" t="str">
        <f>VLOOKUP(Q284,stores_imp!$A$2:$K$22,5,FALSE)</f>
        <v>Flagship</v>
      </c>
      <c r="AA284" t="str">
        <f>_xlfn.IFS(sale[[#All],[Age]]&lt;19,"Teens",sale[[#All],[Age]]&lt;30,"Adults",sale[[#All],[Age]]&lt;70,"Elders")</f>
        <v>Elders</v>
      </c>
      <c r="AB284" t="str">
        <f>VLOOKUP(C284,customer_imp!$A$2:$H$505,8,FALSE)</f>
        <v>Silver</v>
      </c>
    </row>
    <row r="285" spans="1:28" x14ac:dyDescent="0.25">
      <c r="A285" t="s">
        <v>4989</v>
      </c>
      <c r="B285" s="2">
        <v>45639</v>
      </c>
      <c r="C285" t="s">
        <v>3992</v>
      </c>
      <c r="D285" t="str">
        <f>VLOOKUP(C285,customer_imp!$A$2:$H$502,2,FALSE)</f>
        <v>Paul Fox</v>
      </c>
      <c r="E285">
        <f>VLOOKUP(C285,customer_imp!$A$2:$H$502,3,FALSE)</f>
        <v>33</v>
      </c>
      <c r="F285" t="str">
        <f>VLOOKUP(C285,customer_imp!$A$2:$H$502,4,FALSE)</f>
        <v>Female</v>
      </c>
      <c r="G285" t="str">
        <f>VLOOKUP(C285,customer_imp!$A$2:$H$502,5,FALSE)</f>
        <v>Michaelton</v>
      </c>
      <c r="H285" t="str">
        <f>VLOOKUP(C285,customer_imp!$A$2:$H$502,6,FALSE)</f>
        <v>Hawaii</v>
      </c>
      <c r="I285" t="str">
        <f>VLOOKUP(C285,customer_imp!$A$2:$H$502,7,FALSE)</f>
        <v>USA</v>
      </c>
      <c r="J285" t="s">
        <v>4513</v>
      </c>
      <c r="K285" t="str">
        <f>VLOOKUP($J285,prod_imp!$A$2:$I$102,2,FALSE)</f>
        <v>Adjustable Dumbbell Set</v>
      </c>
      <c r="L285" t="str">
        <f>VLOOKUP(J285,prod_imp!$A$2:$I$102,3,FALSE)</f>
        <v>Sports</v>
      </c>
      <c r="M285" t="str">
        <f>VLOOKUP(J285,prod_imp!$A$2:$I$102,4,FALSE)</f>
        <v>Fitness</v>
      </c>
      <c r="N285" t="str">
        <f>VLOOKUP(J285,prod_imp!$A$2:$I$102,5,FALSE)</f>
        <v>Hill Plc</v>
      </c>
      <c r="O285">
        <f>VLOOKUP(J285,prod_imp!$A$2:$I$102,6,FALSE)</f>
        <v>496</v>
      </c>
      <c r="P285">
        <f>VLOOKUP(J285,prod_imp!$A$2:$I$102,7,FALSE)</f>
        <v>323</v>
      </c>
      <c r="Q285" t="s">
        <v>4682</v>
      </c>
      <c r="R285" t="s">
        <v>1959</v>
      </c>
      <c r="S285" s="5">
        <v>346.49400000000003</v>
      </c>
      <c r="T285">
        <v>3</v>
      </c>
      <c r="U285">
        <v>134</v>
      </c>
      <c r="V285">
        <v>0.25</v>
      </c>
      <c r="W285" t="str">
        <f>VLOOKUP(Q285,stores_imp!$A$2:$K$100,3,FALSE)</f>
        <v>NORTH</v>
      </c>
      <c r="X285" t="str">
        <f>VLOOKUP(Q285,stores_imp!$A$2:$K$100,2,TRUE)</f>
        <v>Mann-Austin</v>
      </c>
      <c r="Y285" t="str">
        <f>VLOOKUP(Q285,stores_imp!$A$2:$E$22,4,FALSE)</f>
        <v>New Michaelchester</v>
      </c>
      <c r="Z285" t="str">
        <f>VLOOKUP(Q285,stores_imp!$A$2:$K$22,5,FALSE)</f>
        <v>Outlet</v>
      </c>
      <c r="AA285" t="str">
        <f>_xlfn.IFS(sale[[#All],[Age]]&lt;19,"Teens",sale[[#All],[Age]]&lt;30,"Adults",sale[[#All],[Age]]&lt;70,"Elders")</f>
        <v>Elders</v>
      </c>
      <c r="AB285" t="str">
        <f>VLOOKUP(C285,customer_imp!$A$2:$H$505,8,FALSE)</f>
        <v>Silver</v>
      </c>
    </row>
    <row r="286" spans="1:28" x14ac:dyDescent="0.25">
      <c r="A286" t="s">
        <v>4990</v>
      </c>
      <c r="B286" s="2">
        <v>45518</v>
      </c>
      <c r="C286" t="s">
        <v>4242</v>
      </c>
      <c r="D286" t="str">
        <f>VLOOKUP(C286,customer_imp!$A$2:$H$502,2,FALSE)</f>
        <v>Russell Lamb</v>
      </c>
      <c r="E286">
        <f>VLOOKUP(C286,customer_imp!$A$2:$H$502,3,FALSE)</f>
        <v>63</v>
      </c>
      <c r="F286" t="str">
        <f>VLOOKUP(C286,customer_imp!$A$2:$H$502,4,FALSE)</f>
        <v>Female</v>
      </c>
      <c r="G286" t="str">
        <f>VLOOKUP(C286,customer_imp!$A$2:$H$502,5,FALSE)</f>
        <v>North Jonathon</v>
      </c>
      <c r="H286" t="str">
        <f>VLOOKUP(C286,customer_imp!$A$2:$H$502,6,FALSE)</f>
        <v>Arizona</v>
      </c>
      <c r="I286" t="str">
        <f>VLOOKUP(C286,customer_imp!$A$2:$H$502,7,FALSE)</f>
        <v>USA</v>
      </c>
      <c r="J286" t="s">
        <v>4642</v>
      </c>
      <c r="K286" t="str">
        <f>VLOOKUP($J286,prod_imp!$A$2:$I$102,2,FALSE)</f>
        <v>Wooden Bookshelf</v>
      </c>
      <c r="L286" t="str">
        <f>VLOOKUP(J286,prod_imp!$A$2:$I$102,3,FALSE)</f>
        <v>Home</v>
      </c>
      <c r="M286" t="str">
        <f>VLOOKUP(J286,prod_imp!$A$2:$I$102,4,FALSE)</f>
        <v>Furniture</v>
      </c>
      <c r="N286" t="str">
        <f>VLOOKUP(J286,prod_imp!$A$2:$I$102,5,FALSE)</f>
        <v>Collins-Stephenson</v>
      </c>
      <c r="O286">
        <f>VLOOKUP(J286,prod_imp!$A$2:$I$102,6,FALSE)</f>
        <v>388</v>
      </c>
      <c r="P286">
        <f>VLOOKUP(J286,prod_imp!$A$2:$I$102,7,FALSE)</f>
        <v>208</v>
      </c>
      <c r="Q286" t="s">
        <v>4695</v>
      </c>
      <c r="R286" t="s">
        <v>1959</v>
      </c>
      <c r="S286" s="5">
        <v>442.79050000000001</v>
      </c>
      <c r="T286">
        <v>1</v>
      </c>
      <c r="U286">
        <v>521</v>
      </c>
      <c r="V286">
        <v>0.14000000000000001</v>
      </c>
      <c r="W286" t="str">
        <f>VLOOKUP(Q286,stores_imp!$A$2:$K$100,3,FALSE)</f>
        <v>EAST</v>
      </c>
      <c r="X286" t="str">
        <f>VLOOKUP(Q286,stores_imp!$A$2:$K$100,2,TRUE)</f>
        <v>Gardner, Humphrey And Contreras</v>
      </c>
      <c r="Y286" t="str">
        <f>VLOOKUP(Q286,stores_imp!$A$2:$E$22,4,FALSE)</f>
        <v>Johnsonville</v>
      </c>
      <c r="Z286" t="str">
        <f>VLOOKUP(Q286,stores_imp!$A$2:$K$22,5,FALSE)</f>
        <v>Flagship</v>
      </c>
      <c r="AA286" t="str">
        <f>_xlfn.IFS(sale[[#All],[Age]]&lt;19,"Teens",sale[[#All],[Age]]&lt;30,"Adults",sale[[#All],[Age]]&lt;70,"Elders")</f>
        <v>Elders</v>
      </c>
      <c r="AB286" t="str">
        <f>VLOOKUP(C286,customer_imp!$A$2:$H$505,8,FALSE)</f>
        <v>Platinum</v>
      </c>
    </row>
    <row r="287" spans="1:28" x14ac:dyDescent="0.25">
      <c r="A287" t="s">
        <v>4991</v>
      </c>
      <c r="B287" s="2">
        <v>45721</v>
      </c>
      <c r="C287" t="s">
        <v>4206</v>
      </c>
      <c r="D287" t="str">
        <f>VLOOKUP(C287,customer_imp!$A$2:$H$502,2,FALSE)</f>
        <v>Elizabeth Stanley</v>
      </c>
      <c r="E287">
        <f>VLOOKUP(C287,customer_imp!$A$2:$H$502,3,FALSE)</f>
        <v>46</v>
      </c>
      <c r="F287" t="str">
        <f>VLOOKUP(C287,customer_imp!$A$2:$H$502,4,FALSE)</f>
        <v>Female</v>
      </c>
      <c r="G287" t="str">
        <f>VLOOKUP(C287,customer_imp!$A$2:$H$502,5,FALSE)</f>
        <v>Bethanyton</v>
      </c>
      <c r="H287" t="str">
        <f>VLOOKUP(C287,customer_imp!$A$2:$H$502,6,FALSE)</f>
        <v>Utah</v>
      </c>
      <c r="I287" t="str">
        <f>VLOOKUP(C287,customer_imp!$A$2:$H$502,7,FALSE)</f>
        <v>USA</v>
      </c>
      <c r="J287" t="s">
        <v>4532</v>
      </c>
      <c r="K287" t="str">
        <f>VLOOKUP($J287,prod_imp!$A$2:$I$102,2,FALSE)</f>
        <v>Knee Support Brace</v>
      </c>
      <c r="L287" t="str">
        <f>VLOOKUP(J287,prod_imp!$A$2:$I$102,3,FALSE)</f>
        <v>Sports</v>
      </c>
      <c r="M287" t="str">
        <f>VLOOKUP(J287,prod_imp!$A$2:$I$102,4,FALSE)</f>
        <v>Equipment</v>
      </c>
      <c r="N287" t="str">
        <f>VLOOKUP(J287,prod_imp!$A$2:$I$102,5,FALSE)</f>
        <v>May-Reese</v>
      </c>
      <c r="O287">
        <f>VLOOKUP(J287,prod_imp!$A$2:$I$102,6,FALSE)</f>
        <v>21</v>
      </c>
      <c r="P287">
        <f>VLOOKUP(J287,prod_imp!$A$2:$I$102,7,FALSE)</f>
        <v>65</v>
      </c>
      <c r="Q287" t="s">
        <v>4684</v>
      </c>
      <c r="R287" t="s">
        <v>4709</v>
      </c>
      <c r="S287" s="5">
        <v>553.18960000000004</v>
      </c>
      <c r="T287">
        <v>2</v>
      </c>
      <c r="U287">
        <v>350</v>
      </c>
      <c r="V287">
        <v>0.15</v>
      </c>
      <c r="W287" t="str">
        <f>VLOOKUP(Q287,stores_imp!$A$2:$K$100,3,FALSE)</f>
        <v>SOUTH</v>
      </c>
      <c r="X287" t="str">
        <f>VLOOKUP(Q287,stores_imp!$A$2:$K$100,2,TRUE)</f>
        <v>Mann-Austin</v>
      </c>
      <c r="Y287" t="str">
        <f>VLOOKUP(Q287,stores_imp!$A$2:$E$22,4,FALSE)</f>
        <v>Williamsfurt</v>
      </c>
      <c r="Z287" t="str">
        <f>VLOOKUP(Q287,stores_imp!$A$2:$K$22,5,FALSE)</f>
        <v>Online</v>
      </c>
      <c r="AA287" t="str">
        <f>_xlfn.IFS(sale[[#All],[Age]]&lt;19,"Teens",sale[[#All],[Age]]&lt;30,"Adults",sale[[#All],[Age]]&lt;70,"Elders")</f>
        <v>Elders</v>
      </c>
      <c r="AB287" t="str">
        <f>VLOOKUP(C287,customer_imp!$A$2:$H$505,8,FALSE)</f>
        <v>Platinum</v>
      </c>
    </row>
    <row r="288" spans="1:28" x14ac:dyDescent="0.25">
      <c r="A288" t="s">
        <v>4992</v>
      </c>
      <c r="B288" s="2">
        <v>45308</v>
      </c>
      <c r="C288" t="s">
        <v>4458</v>
      </c>
      <c r="D288" t="str">
        <f>VLOOKUP(C288,customer_imp!$A$2:$H$502,2,FALSE)</f>
        <v>Cynthia Parrish</v>
      </c>
      <c r="E288">
        <f>VLOOKUP(C288,customer_imp!$A$2:$H$502,3,FALSE)</f>
        <v>18</v>
      </c>
      <c r="F288" t="str">
        <f>VLOOKUP(C288,customer_imp!$A$2:$H$502,4,FALSE)</f>
        <v>Male</v>
      </c>
      <c r="G288" t="str">
        <f>VLOOKUP(C288,customer_imp!$A$2:$H$502,5,FALSE)</f>
        <v>Espinozaberg</v>
      </c>
      <c r="H288" t="str">
        <f>VLOOKUP(C288,customer_imp!$A$2:$H$502,6,FALSE)</f>
        <v>Minnesota</v>
      </c>
      <c r="I288" t="str">
        <f>VLOOKUP(C288,customer_imp!$A$2:$H$502,7,FALSE)</f>
        <v>USA</v>
      </c>
      <c r="J288" t="s">
        <v>4580</v>
      </c>
      <c r="K288" t="str">
        <f>VLOOKUP($J288,prod_imp!$A$2:$I$102,2,FALSE)</f>
        <v>Car Dashboard Phone Holder</v>
      </c>
      <c r="L288" t="str">
        <f>VLOOKUP(J288,prod_imp!$A$2:$I$102,3,FALSE)</f>
        <v>Electronics</v>
      </c>
      <c r="M288" t="str">
        <f>VLOOKUP(J288,prod_imp!$A$2:$I$102,4,FALSE)</f>
        <v>Accessories</v>
      </c>
      <c r="N288" t="str">
        <f>VLOOKUP(J288,prod_imp!$A$2:$I$102,5,FALSE)</f>
        <v>Byrd, Stewart And Valdez</v>
      </c>
      <c r="O288">
        <f>VLOOKUP(J288,prod_imp!$A$2:$I$102,6,FALSE)</f>
        <v>178</v>
      </c>
      <c r="P288">
        <f>VLOOKUP(J288,prod_imp!$A$2:$I$102,7,FALSE)</f>
        <v>103</v>
      </c>
      <c r="Q288" t="s">
        <v>4703</v>
      </c>
      <c r="R288" t="s">
        <v>4706</v>
      </c>
      <c r="S288" s="5">
        <v>2181.4650000000001</v>
      </c>
      <c r="T288">
        <v>3</v>
      </c>
      <c r="U288">
        <v>808</v>
      </c>
      <c r="V288">
        <v>0.21</v>
      </c>
      <c r="W288" t="str">
        <f>VLOOKUP(Q288,stores_imp!$A$2:$K$100,3,FALSE)</f>
        <v>EAST</v>
      </c>
      <c r="X288" t="str">
        <f>VLOOKUP(Q288,stores_imp!$A$2:$K$100,2,TRUE)</f>
        <v>Mann-Austin</v>
      </c>
      <c r="Y288" t="str">
        <f>VLOOKUP(Q288,stores_imp!$A$2:$E$22,4,FALSE)</f>
        <v>Vasquezborough</v>
      </c>
      <c r="Z288" t="str">
        <f>VLOOKUP(Q288,stores_imp!$A$2:$K$22,5,FALSE)</f>
        <v>Online</v>
      </c>
      <c r="AA288" t="str">
        <f>_xlfn.IFS(sale[[#All],[Age]]&lt;19,"Teens",sale[[#All],[Age]]&lt;30,"Adults",sale[[#All],[Age]]&lt;70,"Elders")</f>
        <v>Teens</v>
      </c>
      <c r="AB288" t="str">
        <f>VLOOKUP(C288,customer_imp!$A$2:$H$505,8,FALSE)</f>
        <v>Silver</v>
      </c>
    </row>
    <row r="289" spans="1:28" x14ac:dyDescent="0.25">
      <c r="A289" t="s">
        <v>4993</v>
      </c>
      <c r="B289" s="2">
        <v>45889</v>
      </c>
      <c r="C289" t="s">
        <v>4321</v>
      </c>
      <c r="D289" t="str">
        <f>VLOOKUP(C289,customer_imp!$A$2:$H$502,2,FALSE)</f>
        <v>Jennifer Woods</v>
      </c>
      <c r="E289">
        <f>VLOOKUP(C289,customer_imp!$A$2:$H$502,3,FALSE)</f>
        <v>37</v>
      </c>
      <c r="F289" t="str">
        <f>VLOOKUP(C289,customer_imp!$A$2:$H$502,4,FALSE)</f>
        <v>Male</v>
      </c>
      <c r="G289" t="str">
        <f>VLOOKUP(C289,customer_imp!$A$2:$H$502,5,FALSE)</f>
        <v>West Brendamouth</v>
      </c>
      <c r="H289" t="str">
        <f>VLOOKUP(C289,customer_imp!$A$2:$H$502,6,FALSE)</f>
        <v>North Carolina</v>
      </c>
      <c r="I289" t="str">
        <f>VLOOKUP(C289,customer_imp!$A$2:$H$502,7,FALSE)</f>
        <v>USA</v>
      </c>
      <c r="J289" t="s">
        <v>4562</v>
      </c>
      <c r="K289" t="str">
        <f>VLOOKUP($J289,prod_imp!$A$2:$I$102,2,FALSE)</f>
        <v>Sports Water Hydration Pack</v>
      </c>
      <c r="L289" t="str">
        <f>VLOOKUP(J289,prod_imp!$A$2:$I$102,3,FALSE)</f>
        <v>Sports</v>
      </c>
      <c r="M289" t="str">
        <f>VLOOKUP(J289,prod_imp!$A$2:$I$102,4,FALSE)</f>
        <v>Outdoor</v>
      </c>
      <c r="N289" t="str">
        <f>VLOOKUP(J289,prod_imp!$A$2:$I$102,5,FALSE)</f>
        <v>Sims-Smith</v>
      </c>
      <c r="O289">
        <f>VLOOKUP(J289,prod_imp!$A$2:$I$102,6,FALSE)</f>
        <v>136</v>
      </c>
      <c r="P289">
        <f>VLOOKUP(J289,prod_imp!$A$2:$I$102,7,FALSE)</f>
        <v>394</v>
      </c>
      <c r="Q289" t="s">
        <v>4683</v>
      </c>
      <c r="R289" t="s">
        <v>4706</v>
      </c>
      <c r="S289" s="5">
        <v>2175.5252</v>
      </c>
      <c r="T289">
        <v>4</v>
      </c>
      <c r="U289">
        <v>766</v>
      </c>
      <c r="V289">
        <v>0.1</v>
      </c>
      <c r="W289" t="str">
        <f>VLOOKUP(Q289,stores_imp!$A$2:$K$100,3,FALSE)</f>
        <v>EAST</v>
      </c>
      <c r="X289" t="str">
        <f>VLOOKUP(Q289,stores_imp!$A$2:$K$100,2,TRUE)</f>
        <v>Mann-Austin</v>
      </c>
      <c r="Y289" t="str">
        <f>VLOOKUP(Q289,stores_imp!$A$2:$E$22,4,FALSE)</f>
        <v>Port Josephberg</v>
      </c>
      <c r="Z289" t="str">
        <f>VLOOKUP(Q289,stores_imp!$A$2:$K$22,5,FALSE)</f>
        <v>Online</v>
      </c>
      <c r="AA289" t="str">
        <f>_xlfn.IFS(sale[[#All],[Age]]&lt;19,"Teens",sale[[#All],[Age]]&lt;30,"Adults",sale[[#All],[Age]]&lt;70,"Elders")</f>
        <v>Elders</v>
      </c>
      <c r="AB289" t="str">
        <f>VLOOKUP(C289,customer_imp!$A$2:$H$505,8,FALSE)</f>
        <v>Platinum</v>
      </c>
    </row>
    <row r="290" spans="1:28" x14ac:dyDescent="0.25">
      <c r="A290" t="s">
        <v>4994</v>
      </c>
      <c r="B290" s="2">
        <v>45386</v>
      </c>
      <c r="C290" t="s">
        <v>4161</v>
      </c>
      <c r="D290" t="str">
        <f>VLOOKUP(C290,customer_imp!$A$2:$H$502,2,FALSE)</f>
        <v>Melissa Hamilton</v>
      </c>
      <c r="E290">
        <f>VLOOKUP(C290,customer_imp!$A$2:$H$502,3,FALSE)</f>
        <v>23</v>
      </c>
      <c r="F290" t="str">
        <f>VLOOKUP(C290,customer_imp!$A$2:$H$502,4,FALSE)</f>
        <v>Female</v>
      </c>
      <c r="G290" t="str">
        <f>VLOOKUP(C290,customer_imp!$A$2:$H$502,5,FALSE)</f>
        <v>Hutchinsonville</v>
      </c>
      <c r="H290" t="str">
        <f>VLOOKUP(C290,customer_imp!$A$2:$H$502,6,FALSE)</f>
        <v>Oklahoma</v>
      </c>
      <c r="I290" t="str">
        <f>VLOOKUP(C290,customer_imp!$A$2:$H$502,7,FALSE)</f>
        <v>USA</v>
      </c>
      <c r="J290" t="s">
        <v>4598</v>
      </c>
      <c r="K290" t="str">
        <f>VLOOKUP($J290,prod_imp!$A$2:$I$102,2,FALSE)</f>
        <v>Foam Roller</v>
      </c>
      <c r="L290" t="str">
        <f>VLOOKUP(J290,prod_imp!$A$2:$I$102,3,FALSE)</f>
        <v>Sports</v>
      </c>
      <c r="M290" t="str">
        <f>VLOOKUP(J290,prod_imp!$A$2:$I$102,4,FALSE)</f>
        <v>Fitness</v>
      </c>
      <c r="N290" t="str">
        <f>VLOOKUP(J290,prod_imp!$A$2:$I$102,5,FALSE)</f>
        <v>Atkinson, Camacho And Oliver</v>
      </c>
      <c r="O290">
        <f>VLOOKUP(J290,prod_imp!$A$2:$I$102,6,FALSE)</f>
        <v>31</v>
      </c>
      <c r="P290">
        <f>VLOOKUP(J290,prod_imp!$A$2:$I$102,7,FALSE)</f>
        <v>138</v>
      </c>
      <c r="Q290" t="s">
        <v>4685</v>
      </c>
      <c r="R290" t="s">
        <v>4709</v>
      </c>
      <c r="S290" s="5">
        <v>1504.4760000000001</v>
      </c>
      <c r="T290">
        <v>3</v>
      </c>
      <c r="U290">
        <v>545</v>
      </c>
      <c r="V290">
        <v>0.28999999999999998</v>
      </c>
      <c r="W290" t="str">
        <f>VLOOKUP(Q290,stores_imp!$A$2:$K$100,3,FALSE)</f>
        <v>WEST</v>
      </c>
      <c r="X290" t="str">
        <f>VLOOKUP(Q290,stores_imp!$A$2:$K$100,2,TRUE)</f>
        <v>Mann-Austin</v>
      </c>
      <c r="Y290" t="str">
        <f>VLOOKUP(Q290,stores_imp!$A$2:$E$22,4,FALSE)</f>
        <v>Thompsonborough</v>
      </c>
      <c r="Z290" t="str">
        <f>VLOOKUP(Q290,stores_imp!$A$2:$K$22,5,FALSE)</f>
        <v>Online</v>
      </c>
      <c r="AA290" t="str">
        <f>_xlfn.IFS(sale[[#All],[Age]]&lt;19,"Teens",sale[[#All],[Age]]&lt;30,"Adults",sale[[#All],[Age]]&lt;70,"Elders")</f>
        <v>Adults</v>
      </c>
      <c r="AB290" t="str">
        <f>VLOOKUP(C290,customer_imp!$A$2:$H$505,8,FALSE)</f>
        <v>Silver</v>
      </c>
    </row>
    <row r="291" spans="1:28" x14ac:dyDescent="0.25">
      <c r="A291" t="s">
        <v>4995</v>
      </c>
      <c r="B291" s="2">
        <v>45438</v>
      </c>
      <c r="C291" t="s">
        <v>4245</v>
      </c>
      <c r="D291" t="str">
        <f>VLOOKUP(C291,customer_imp!$A$2:$H$502,2,FALSE)</f>
        <v>Crystal Davis</v>
      </c>
      <c r="E291">
        <f>VLOOKUP(C291,customer_imp!$A$2:$H$502,3,FALSE)</f>
        <v>50</v>
      </c>
      <c r="F291" t="str">
        <f>VLOOKUP(C291,customer_imp!$A$2:$H$502,4,FALSE)</f>
        <v>Male</v>
      </c>
      <c r="G291" t="str">
        <f>VLOOKUP(C291,customer_imp!$A$2:$H$502,5,FALSE)</f>
        <v>Sallymouth</v>
      </c>
      <c r="H291" t="str">
        <f>VLOOKUP(C291,customer_imp!$A$2:$H$502,6,FALSE)</f>
        <v>Louisiana</v>
      </c>
      <c r="I291" t="str">
        <f>VLOOKUP(C291,customer_imp!$A$2:$H$502,7,FALSE)</f>
        <v>USA</v>
      </c>
      <c r="J291" t="s">
        <v>4611</v>
      </c>
      <c r="K291" t="str">
        <f>VLOOKUP($J291,prod_imp!$A$2:$I$102,2,FALSE)</f>
        <v>Adjustable Dumbbells 20Kg</v>
      </c>
      <c r="L291" t="str">
        <f>VLOOKUP(J291,prod_imp!$A$2:$I$102,3,FALSE)</f>
        <v>Sports</v>
      </c>
      <c r="M291" t="str">
        <f>VLOOKUP(J291,prod_imp!$A$2:$I$102,4,FALSE)</f>
        <v>Fitness</v>
      </c>
      <c r="N291" t="str">
        <f>VLOOKUP(J291,prod_imp!$A$2:$I$102,5,FALSE)</f>
        <v>Montgomery, Benton And Miller</v>
      </c>
      <c r="O291">
        <f>VLOOKUP(J291,prod_imp!$A$2:$I$102,6,FALSE)</f>
        <v>241</v>
      </c>
      <c r="P291">
        <f>VLOOKUP(J291,prod_imp!$A$2:$I$102,7,FALSE)</f>
        <v>423</v>
      </c>
      <c r="Q291" t="s">
        <v>4684</v>
      </c>
      <c r="R291" t="s">
        <v>4709</v>
      </c>
      <c r="S291" s="5">
        <v>154.74359999999999</v>
      </c>
      <c r="T291">
        <v>1</v>
      </c>
      <c r="U291">
        <v>204</v>
      </c>
      <c r="V291">
        <v>0.08</v>
      </c>
      <c r="W291" t="str">
        <f>VLOOKUP(Q291,stores_imp!$A$2:$K$100,3,FALSE)</f>
        <v>SOUTH</v>
      </c>
      <c r="X291" t="str">
        <f>VLOOKUP(Q291,stores_imp!$A$2:$K$100,2,TRUE)</f>
        <v>Mann-Austin</v>
      </c>
      <c r="Y291" t="str">
        <f>VLOOKUP(Q291,stores_imp!$A$2:$E$22,4,FALSE)</f>
        <v>Williamsfurt</v>
      </c>
      <c r="Z291" t="str">
        <f>VLOOKUP(Q291,stores_imp!$A$2:$K$22,5,FALSE)</f>
        <v>Online</v>
      </c>
      <c r="AA291" t="str">
        <f>_xlfn.IFS(sale[[#All],[Age]]&lt;19,"Teens",sale[[#All],[Age]]&lt;30,"Adults",sale[[#All],[Age]]&lt;70,"Elders")</f>
        <v>Elders</v>
      </c>
      <c r="AB291" t="str">
        <f>VLOOKUP(C291,customer_imp!$A$2:$H$505,8,FALSE)</f>
        <v>Bronze</v>
      </c>
    </row>
    <row r="292" spans="1:28" x14ac:dyDescent="0.25">
      <c r="A292" t="s">
        <v>4996</v>
      </c>
      <c r="B292" s="2">
        <v>45856</v>
      </c>
      <c r="C292" t="s">
        <v>4407</v>
      </c>
      <c r="D292" t="str">
        <f>VLOOKUP(C292,customer_imp!$A$2:$H$502,2,FALSE)</f>
        <v>Karen King</v>
      </c>
      <c r="E292">
        <f>VLOOKUP(C292,customer_imp!$A$2:$H$502,3,FALSE)</f>
        <v>64</v>
      </c>
      <c r="F292" t="str">
        <f>VLOOKUP(C292,customer_imp!$A$2:$H$502,4,FALSE)</f>
        <v>Female</v>
      </c>
      <c r="G292" t="str">
        <f>VLOOKUP(C292,customer_imp!$A$2:$H$502,5,FALSE)</f>
        <v>Kimburgh</v>
      </c>
      <c r="H292" t="str">
        <f>VLOOKUP(C292,customer_imp!$A$2:$H$502,6,FALSE)</f>
        <v>North Carolina</v>
      </c>
      <c r="I292" t="str">
        <f>VLOOKUP(C292,customer_imp!$A$2:$H$502,7,FALSE)</f>
        <v>USA</v>
      </c>
      <c r="J292" t="s">
        <v>4667</v>
      </c>
      <c r="K292" t="str">
        <f>VLOOKUP($J292,prod_imp!$A$2:$I$102,2,FALSE)</f>
        <v>Cricket Bat</v>
      </c>
      <c r="L292" t="str">
        <f>VLOOKUP(J292,prod_imp!$A$2:$I$102,3,FALSE)</f>
        <v>Sports</v>
      </c>
      <c r="M292" t="str">
        <f>VLOOKUP(J292,prod_imp!$A$2:$I$102,4,FALSE)</f>
        <v>Team Sports</v>
      </c>
      <c r="N292" t="str">
        <f>VLOOKUP(J292,prod_imp!$A$2:$I$102,5,FALSE)</f>
        <v>Khan Llc</v>
      </c>
      <c r="O292">
        <f>VLOOKUP(J292,prod_imp!$A$2:$I$102,6,FALSE)</f>
        <v>246</v>
      </c>
      <c r="P292">
        <f>VLOOKUP(J292,prod_imp!$A$2:$I$102,7,FALSE)</f>
        <v>471</v>
      </c>
      <c r="Q292" t="s">
        <v>4698</v>
      </c>
      <c r="R292" t="s">
        <v>4709</v>
      </c>
      <c r="S292" s="5">
        <v>1501.152</v>
      </c>
      <c r="T292">
        <v>4</v>
      </c>
      <c r="U292">
        <v>494</v>
      </c>
      <c r="V292">
        <v>0.24</v>
      </c>
      <c r="W292" t="str">
        <f>VLOOKUP(Q292,stores_imp!$A$2:$K$100,3,FALSE)</f>
        <v>NORTH</v>
      </c>
      <c r="X292" t="str">
        <f>VLOOKUP(Q292,stores_imp!$A$2:$K$100,2,TRUE)</f>
        <v>Shelton Plc</v>
      </c>
      <c r="Y292" t="str">
        <f>VLOOKUP(Q292,stores_imp!$A$2:$E$22,4,FALSE)</f>
        <v>East Jenniferstad</v>
      </c>
      <c r="Z292" t="str">
        <f>VLOOKUP(Q292,stores_imp!$A$2:$K$22,5,FALSE)</f>
        <v>Flagship</v>
      </c>
      <c r="AA292" t="str">
        <f>_xlfn.IFS(sale[[#All],[Age]]&lt;19,"Teens",sale[[#All],[Age]]&lt;30,"Adults",sale[[#All],[Age]]&lt;70,"Elders")</f>
        <v>Elders</v>
      </c>
      <c r="AB292" t="str">
        <f>VLOOKUP(C292,customer_imp!$A$2:$H$505,8,FALSE)</f>
        <v>Bronze</v>
      </c>
    </row>
    <row r="293" spans="1:28" x14ac:dyDescent="0.25">
      <c r="A293" t="s">
        <v>4997</v>
      </c>
      <c r="B293" s="2">
        <v>45485</v>
      </c>
      <c r="C293" t="s">
        <v>3987</v>
      </c>
      <c r="D293" t="str">
        <f>VLOOKUP(C293,customer_imp!$A$2:$H$502,2,FALSE)</f>
        <v>Adam Cruz</v>
      </c>
      <c r="E293">
        <f>VLOOKUP(C293,customer_imp!$A$2:$H$502,3,FALSE)</f>
        <v>60</v>
      </c>
      <c r="F293" t="str">
        <f>VLOOKUP(C293,customer_imp!$A$2:$H$502,4,FALSE)</f>
        <v>Female</v>
      </c>
      <c r="G293" t="str">
        <f>VLOOKUP(C293,customer_imp!$A$2:$H$502,5,FALSE)</f>
        <v>Brandonville</v>
      </c>
      <c r="H293" t="str">
        <f>VLOOKUP(C293,customer_imp!$A$2:$H$502,6,FALSE)</f>
        <v>Georgia</v>
      </c>
      <c r="I293" t="str">
        <f>VLOOKUP(C293,customer_imp!$A$2:$H$502,7,FALSE)</f>
        <v>USA</v>
      </c>
      <c r="J293" t="s">
        <v>4566</v>
      </c>
      <c r="K293" t="str">
        <f>VLOOKUP($J293,prod_imp!$A$2:$I$102,2,FALSE)</f>
        <v>Yoga Exercise Mat</v>
      </c>
      <c r="L293" t="str">
        <f>VLOOKUP(J293,prod_imp!$A$2:$I$102,3,FALSE)</f>
        <v>Sports</v>
      </c>
      <c r="M293" t="str">
        <f>VLOOKUP(J293,prod_imp!$A$2:$I$102,4,FALSE)</f>
        <v>Fitness</v>
      </c>
      <c r="N293" t="str">
        <f>VLOOKUP(J293,prod_imp!$A$2:$I$102,5,FALSE)</f>
        <v>Carroll, Long And Mendoza</v>
      </c>
      <c r="O293">
        <f>VLOOKUP(J293,prod_imp!$A$2:$I$102,6,FALSE)</f>
        <v>313</v>
      </c>
      <c r="P293">
        <f>VLOOKUP(J293,prod_imp!$A$2:$I$102,7,FALSE)</f>
        <v>369</v>
      </c>
      <c r="Q293" t="s">
        <v>4701</v>
      </c>
      <c r="R293" t="s">
        <v>1959</v>
      </c>
      <c r="S293" s="5">
        <v>480.41250000000002</v>
      </c>
      <c r="T293">
        <v>1</v>
      </c>
      <c r="U293">
        <v>641</v>
      </c>
      <c r="V293">
        <v>0.24</v>
      </c>
      <c r="W293" t="str">
        <f>VLOOKUP(Q293,stores_imp!$A$2:$K$100,3,FALSE)</f>
        <v>NORTH</v>
      </c>
      <c r="X293" t="str">
        <f>VLOOKUP(Q293,stores_imp!$A$2:$K$100,2,TRUE)</f>
        <v>Holloway Ltd</v>
      </c>
      <c r="Y293" t="str">
        <f>VLOOKUP(Q293,stores_imp!$A$2:$E$22,4,FALSE)</f>
        <v>Bensonhaven</v>
      </c>
      <c r="Z293" t="str">
        <f>VLOOKUP(Q293,stores_imp!$A$2:$K$22,5,FALSE)</f>
        <v>Flagship</v>
      </c>
      <c r="AA293" t="str">
        <f>_xlfn.IFS(sale[[#All],[Age]]&lt;19,"Teens",sale[[#All],[Age]]&lt;30,"Adults",sale[[#All],[Age]]&lt;70,"Elders")</f>
        <v>Elders</v>
      </c>
      <c r="AB293" t="str">
        <f>VLOOKUP(C293,customer_imp!$A$2:$H$505,8,FALSE)</f>
        <v>Platinum</v>
      </c>
    </row>
    <row r="294" spans="1:28" x14ac:dyDescent="0.25">
      <c r="A294" t="s">
        <v>4998</v>
      </c>
      <c r="B294" s="2">
        <v>45545</v>
      </c>
      <c r="C294" t="s">
        <v>4095</v>
      </c>
      <c r="D294" t="str">
        <f>VLOOKUP(C294,customer_imp!$A$2:$H$502,2,FALSE)</f>
        <v>Michael Jones</v>
      </c>
      <c r="E294">
        <f>VLOOKUP(C294,customer_imp!$A$2:$H$502,3,FALSE)</f>
        <v>40</v>
      </c>
      <c r="F294" t="str">
        <f>VLOOKUP(C294,customer_imp!$A$2:$H$502,4,FALSE)</f>
        <v>Male</v>
      </c>
      <c r="G294" t="str">
        <f>VLOOKUP(C294,customer_imp!$A$2:$H$502,5,FALSE)</f>
        <v>North Edwardton</v>
      </c>
      <c r="H294" t="str">
        <f>VLOOKUP(C294,customer_imp!$A$2:$H$502,6,FALSE)</f>
        <v>Tennessee</v>
      </c>
      <c r="I294" t="str">
        <f>VLOOKUP(C294,customer_imp!$A$2:$H$502,7,FALSE)</f>
        <v>USA</v>
      </c>
      <c r="J294" t="s">
        <v>4628</v>
      </c>
      <c r="K294" t="str">
        <f>VLOOKUP($J294,prod_imp!$A$2:$I$102,2,FALSE)</f>
        <v>Bluetooth Car Audio System</v>
      </c>
      <c r="L294" t="str">
        <f>VLOOKUP(J294,prod_imp!$A$2:$I$102,3,FALSE)</f>
        <v>Electronics</v>
      </c>
      <c r="M294" t="str">
        <f>VLOOKUP(J294,prod_imp!$A$2:$I$102,4,FALSE)</f>
        <v>Audio</v>
      </c>
      <c r="N294" t="str">
        <f>VLOOKUP(J294,prod_imp!$A$2:$I$102,5,FALSE)</f>
        <v>Bruce-Bowen</v>
      </c>
      <c r="O294">
        <f>VLOOKUP(J294,prod_imp!$A$2:$I$102,6,FALSE)</f>
        <v>404</v>
      </c>
      <c r="P294">
        <f>VLOOKUP(J294,prod_imp!$A$2:$I$102,7,FALSE)</f>
        <v>159</v>
      </c>
      <c r="Q294" t="s">
        <v>4681</v>
      </c>
      <c r="R294" t="s">
        <v>1959</v>
      </c>
      <c r="S294" s="5">
        <v>491.77100000000002</v>
      </c>
      <c r="T294">
        <v>1</v>
      </c>
      <c r="U294">
        <v>703</v>
      </c>
      <c r="V294">
        <v>0.25</v>
      </c>
      <c r="W294" t="str">
        <f>VLOOKUP(Q294,stores_imp!$A$2:$K$100,3,FALSE)</f>
        <v>SOUTH</v>
      </c>
      <c r="X294" t="str">
        <f>VLOOKUP(Q294,stores_imp!$A$2:$K$100,2,TRUE)</f>
        <v>Mann-Austin</v>
      </c>
      <c r="Y294" t="str">
        <f>VLOOKUP(Q294,stores_imp!$A$2:$E$22,4,FALSE)</f>
        <v>Port Sharon</v>
      </c>
      <c r="Z294" t="str">
        <f>VLOOKUP(Q294,stores_imp!$A$2:$K$22,5,FALSE)</f>
        <v>Online</v>
      </c>
      <c r="AA294" t="str">
        <f>_xlfn.IFS(sale[[#All],[Age]]&lt;19,"Teens",sale[[#All],[Age]]&lt;30,"Adults",sale[[#All],[Age]]&lt;70,"Elders")</f>
        <v>Elders</v>
      </c>
      <c r="AB294" t="str">
        <f>VLOOKUP(C294,customer_imp!$A$2:$H$505,8,FALSE)</f>
        <v>Bronze</v>
      </c>
    </row>
    <row r="295" spans="1:28" x14ac:dyDescent="0.25">
      <c r="A295" t="s">
        <v>4999</v>
      </c>
      <c r="B295" s="2">
        <v>45826</v>
      </c>
      <c r="C295" t="s">
        <v>4205</v>
      </c>
      <c r="D295" t="str">
        <f>VLOOKUP(C295,customer_imp!$A$2:$H$502,2,FALSE)</f>
        <v>Anthony Morgan</v>
      </c>
      <c r="E295">
        <f>VLOOKUP(C295,customer_imp!$A$2:$H$502,3,FALSE)</f>
        <v>29</v>
      </c>
      <c r="F295" t="str">
        <f>VLOOKUP(C295,customer_imp!$A$2:$H$502,4,FALSE)</f>
        <v>Male</v>
      </c>
      <c r="G295" t="str">
        <f>VLOOKUP(C295,customer_imp!$A$2:$H$502,5,FALSE)</f>
        <v>New Anthonyfurt</v>
      </c>
      <c r="H295" t="str">
        <f>VLOOKUP(C295,customer_imp!$A$2:$H$502,6,FALSE)</f>
        <v>Missouri</v>
      </c>
      <c r="I295" t="str">
        <f>VLOOKUP(C295,customer_imp!$A$2:$H$502,7,FALSE)</f>
        <v>USA</v>
      </c>
      <c r="J295" t="s">
        <v>4563</v>
      </c>
      <c r="K295" t="str">
        <f>VLOOKUP($J295,prod_imp!$A$2:$I$102,2,FALSE)</f>
        <v>Portable Power Bank</v>
      </c>
      <c r="L295" t="str">
        <f>VLOOKUP(J295,prod_imp!$A$2:$I$102,3,FALSE)</f>
        <v>Electronics</v>
      </c>
      <c r="M295" t="str">
        <f>VLOOKUP(J295,prod_imp!$A$2:$I$102,4,FALSE)</f>
        <v>Mobile</v>
      </c>
      <c r="N295" t="str">
        <f>VLOOKUP(J295,prod_imp!$A$2:$I$102,5,FALSE)</f>
        <v>Cummings And Sons</v>
      </c>
      <c r="O295">
        <f>VLOOKUP(J295,prod_imp!$A$2:$I$102,6,FALSE)</f>
        <v>326</v>
      </c>
      <c r="P295">
        <f>VLOOKUP(J295,prod_imp!$A$2:$I$102,7,FALSE)</f>
        <v>301</v>
      </c>
      <c r="Q295" t="s">
        <v>4685</v>
      </c>
      <c r="R295" t="s">
        <v>1959</v>
      </c>
      <c r="S295" s="5">
        <v>425.41759999999999</v>
      </c>
      <c r="T295">
        <v>4</v>
      </c>
      <c r="U295">
        <v>140</v>
      </c>
      <c r="V295">
        <v>0.3</v>
      </c>
      <c r="W295" t="str">
        <f>VLOOKUP(Q295,stores_imp!$A$2:$K$100,3,FALSE)</f>
        <v>WEST</v>
      </c>
      <c r="X295" t="str">
        <f>VLOOKUP(Q295,stores_imp!$A$2:$K$100,2,TRUE)</f>
        <v>Mann-Austin</v>
      </c>
      <c r="Y295" t="str">
        <f>VLOOKUP(Q295,stores_imp!$A$2:$E$22,4,FALSE)</f>
        <v>Thompsonborough</v>
      </c>
      <c r="Z295" t="str">
        <f>VLOOKUP(Q295,stores_imp!$A$2:$K$22,5,FALSE)</f>
        <v>Online</v>
      </c>
      <c r="AA295" t="str">
        <f>_xlfn.IFS(sale[[#All],[Age]]&lt;19,"Teens",sale[[#All],[Age]]&lt;30,"Adults",sale[[#All],[Age]]&lt;70,"Elders")</f>
        <v>Adults</v>
      </c>
      <c r="AB295" t="str">
        <f>VLOOKUP(C295,customer_imp!$A$2:$H$505,8,FALSE)</f>
        <v>Silver</v>
      </c>
    </row>
    <row r="296" spans="1:28" x14ac:dyDescent="0.25">
      <c r="A296" t="s">
        <v>5000</v>
      </c>
      <c r="B296" s="2">
        <v>45654</v>
      </c>
      <c r="C296" t="s">
        <v>4260</v>
      </c>
      <c r="D296" t="str">
        <f>VLOOKUP(C296,customer_imp!$A$2:$H$502,2,FALSE)</f>
        <v>Jeffrey Gomez</v>
      </c>
      <c r="E296">
        <f>VLOOKUP(C296,customer_imp!$A$2:$H$502,3,FALSE)</f>
        <v>22</v>
      </c>
      <c r="F296" t="str">
        <f>VLOOKUP(C296,customer_imp!$A$2:$H$502,4,FALSE)</f>
        <v>Female</v>
      </c>
      <c r="G296" t="str">
        <f>VLOOKUP(C296,customer_imp!$A$2:$H$502,5,FALSE)</f>
        <v>Lake Nicole</v>
      </c>
      <c r="H296" t="str">
        <f>VLOOKUP(C296,customer_imp!$A$2:$H$502,6,FALSE)</f>
        <v>Colorado</v>
      </c>
      <c r="I296" t="str">
        <f>VLOOKUP(C296,customer_imp!$A$2:$H$502,7,FALSE)</f>
        <v>USA</v>
      </c>
      <c r="J296" t="s">
        <v>4532</v>
      </c>
      <c r="K296" t="str">
        <f>VLOOKUP($J296,prod_imp!$A$2:$I$102,2,FALSE)</f>
        <v>Knee Support Brace</v>
      </c>
      <c r="L296" t="str">
        <f>VLOOKUP(J296,prod_imp!$A$2:$I$102,3,FALSE)</f>
        <v>Sports</v>
      </c>
      <c r="M296" t="str">
        <f>VLOOKUP(J296,prod_imp!$A$2:$I$102,4,FALSE)</f>
        <v>Equipment</v>
      </c>
      <c r="N296" t="str">
        <f>VLOOKUP(J296,prod_imp!$A$2:$I$102,5,FALSE)</f>
        <v>May-Reese</v>
      </c>
      <c r="O296">
        <f>VLOOKUP(J296,prod_imp!$A$2:$I$102,6,FALSE)</f>
        <v>21</v>
      </c>
      <c r="P296">
        <f>VLOOKUP(J296,prod_imp!$A$2:$I$102,7,FALSE)</f>
        <v>65</v>
      </c>
      <c r="Q296" t="s">
        <v>4685</v>
      </c>
      <c r="R296" t="s">
        <v>1959</v>
      </c>
      <c r="S296" s="5">
        <v>378.59399999999999</v>
      </c>
      <c r="T296">
        <v>2</v>
      </c>
      <c r="U296">
        <v>231</v>
      </c>
      <c r="V296">
        <v>0.24</v>
      </c>
      <c r="W296" t="str">
        <f>VLOOKUP(Q296,stores_imp!$A$2:$K$100,3,FALSE)</f>
        <v>WEST</v>
      </c>
      <c r="X296" t="str">
        <f>VLOOKUP(Q296,stores_imp!$A$2:$K$100,2,TRUE)</f>
        <v>Mann-Austin</v>
      </c>
      <c r="Y296" t="str">
        <f>VLOOKUP(Q296,stores_imp!$A$2:$E$22,4,FALSE)</f>
        <v>Thompsonborough</v>
      </c>
      <c r="Z296" t="str">
        <f>VLOOKUP(Q296,stores_imp!$A$2:$K$22,5,FALSE)</f>
        <v>Online</v>
      </c>
      <c r="AA296" t="str">
        <f>_xlfn.IFS(sale[[#All],[Age]]&lt;19,"Teens",sale[[#All],[Age]]&lt;30,"Adults",sale[[#All],[Age]]&lt;70,"Elders")</f>
        <v>Adults</v>
      </c>
      <c r="AB296" t="str">
        <f>VLOOKUP(C296,customer_imp!$A$2:$H$505,8,FALSE)</f>
        <v>Platinum</v>
      </c>
    </row>
    <row r="297" spans="1:28" x14ac:dyDescent="0.25">
      <c r="A297" t="s">
        <v>5001</v>
      </c>
      <c r="B297" s="2">
        <v>45556</v>
      </c>
      <c r="C297" t="s">
        <v>4190</v>
      </c>
      <c r="D297" t="str">
        <f>VLOOKUP(C297,customer_imp!$A$2:$H$502,2,FALSE)</f>
        <v>Rodney Huffman</v>
      </c>
      <c r="E297">
        <f>VLOOKUP(C297,customer_imp!$A$2:$H$502,3,FALSE)</f>
        <v>20</v>
      </c>
      <c r="F297" t="str">
        <f>VLOOKUP(C297,customer_imp!$A$2:$H$502,4,FALSE)</f>
        <v>Female</v>
      </c>
      <c r="G297" t="str">
        <f>VLOOKUP(C297,customer_imp!$A$2:$H$502,5,FALSE)</f>
        <v>Garzafort</v>
      </c>
      <c r="H297" t="str">
        <f>VLOOKUP(C297,customer_imp!$A$2:$H$502,6,FALSE)</f>
        <v>Delaware</v>
      </c>
      <c r="I297" t="str">
        <f>VLOOKUP(C297,customer_imp!$A$2:$H$502,7,FALSE)</f>
        <v>USA</v>
      </c>
      <c r="J297" t="s">
        <v>4643</v>
      </c>
      <c r="K297" t="str">
        <f>VLOOKUP($J297,prod_imp!$A$2:$I$102,2,FALSE)</f>
        <v>Women'S Beanie Hat</v>
      </c>
      <c r="L297" t="str">
        <f>VLOOKUP(J297,prod_imp!$A$2:$I$102,3,FALSE)</f>
        <v>Clothing</v>
      </c>
      <c r="M297" t="str">
        <f>VLOOKUP(J297,prod_imp!$A$2:$I$102,4,FALSE)</f>
        <v>Accessories</v>
      </c>
      <c r="N297" t="str">
        <f>VLOOKUP(J297,prod_imp!$A$2:$I$102,5,FALSE)</f>
        <v>Richardson-Carrillo</v>
      </c>
      <c r="O297">
        <f>VLOOKUP(J297,prod_imp!$A$2:$I$102,6,FALSE)</f>
        <v>120</v>
      </c>
      <c r="P297">
        <f>VLOOKUP(J297,prod_imp!$A$2:$I$102,7,FALSE)</f>
        <v>210</v>
      </c>
      <c r="Q297" t="s">
        <v>4701</v>
      </c>
      <c r="R297" t="s">
        <v>4709</v>
      </c>
      <c r="S297" s="5">
        <v>1879.05</v>
      </c>
      <c r="T297">
        <v>4</v>
      </c>
      <c r="U297">
        <v>626</v>
      </c>
      <c r="V297">
        <v>0.18</v>
      </c>
      <c r="W297" t="str">
        <f>VLOOKUP(Q297,stores_imp!$A$2:$K$100,3,FALSE)</f>
        <v>NORTH</v>
      </c>
      <c r="X297" t="str">
        <f>VLOOKUP(Q297,stores_imp!$A$2:$K$100,2,TRUE)</f>
        <v>Holloway Ltd</v>
      </c>
      <c r="Y297" t="str">
        <f>VLOOKUP(Q297,stores_imp!$A$2:$E$22,4,FALSE)</f>
        <v>Bensonhaven</v>
      </c>
      <c r="Z297" t="str">
        <f>VLOOKUP(Q297,stores_imp!$A$2:$K$22,5,FALSE)</f>
        <v>Flagship</v>
      </c>
      <c r="AA297" t="str">
        <f>_xlfn.IFS(sale[[#All],[Age]]&lt;19,"Teens",sale[[#All],[Age]]&lt;30,"Adults",sale[[#All],[Age]]&lt;70,"Elders")</f>
        <v>Adults</v>
      </c>
      <c r="AB297" t="str">
        <f>VLOOKUP(C297,customer_imp!$A$2:$H$505,8,FALSE)</f>
        <v>Silver</v>
      </c>
    </row>
    <row r="298" spans="1:28" x14ac:dyDescent="0.25">
      <c r="A298" t="s">
        <v>5002</v>
      </c>
      <c r="B298" s="2">
        <v>45434</v>
      </c>
      <c r="C298" t="s">
        <v>4056</v>
      </c>
      <c r="D298" t="str">
        <f>VLOOKUP(C298,customer_imp!$A$2:$H$502,2,FALSE)</f>
        <v>George Rosario</v>
      </c>
      <c r="E298">
        <f>VLOOKUP(C298,customer_imp!$A$2:$H$502,3,FALSE)</f>
        <v>53</v>
      </c>
      <c r="F298" t="str">
        <f>VLOOKUP(C298,customer_imp!$A$2:$H$502,4,FALSE)</f>
        <v>Male</v>
      </c>
      <c r="G298" t="str">
        <f>VLOOKUP(C298,customer_imp!$A$2:$H$502,5,FALSE)</f>
        <v>Leburgh</v>
      </c>
      <c r="H298" t="str">
        <f>VLOOKUP(C298,customer_imp!$A$2:$H$502,6,FALSE)</f>
        <v>Florida</v>
      </c>
      <c r="I298" t="str">
        <f>VLOOKUP(C298,customer_imp!$A$2:$H$502,7,FALSE)</f>
        <v>USA</v>
      </c>
      <c r="J298" t="s">
        <v>4566</v>
      </c>
      <c r="K298" t="str">
        <f>VLOOKUP($J298,prod_imp!$A$2:$I$102,2,FALSE)</f>
        <v>Yoga Exercise Mat</v>
      </c>
      <c r="L298" t="str">
        <f>VLOOKUP(J298,prod_imp!$A$2:$I$102,3,FALSE)</f>
        <v>Sports</v>
      </c>
      <c r="M298" t="str">
        <f>VLOOKUP(J298,prod_imp!$A$2:$I$102,4,FALSE)</f>
        <v>Fitness</v>
      </c>
      <c r="N298" t="str">
        <f>VLOOKUP(J298,prod_imp!$A$2:$I$102,5,FALSE)</f>
        <v>Carroll, Long And Mendoza</v>
      </c>
      <c r="O298">
        <f>VLOOKUP(J298,prod_imp!$A$2:$I$102,6,FALSE)</f>
        <v>313</v>
      </c>
      <c r="P298">
        <f>VLOOKUP(J298,prod_imp!$A$2:$I$102,7,FALSE)</f>
        <v>369</v>
      </c>
      <c r="Q298" t="s">
        <v>4697</v>
      </c>
      <c r="R298" t="s">
        <v>4706</v>
      </c>
      <c r="S298" s="5">
        <v>356.04399999999998</v>
      </c>
      <c r="T298">
        <v>4</v>
      </c>
      <c r="U298">
        <v>109</v>
      </c>
      <c r="V298">
        <v>0.25</v>
      </c>
      <c r="W298" t="str">
        <f>VLOOKUP(Q298,stores_imp!$A$2:$K$100,3,FALSE)</f>
        <v>SOUTH</v>
      </c>
      <c r="X298" t="str">
        <f>VLOOKUP(Q298,stores_imp!$A$2:$K$100,2,TRUE)</f>
        <v>Mcdonald Inc</v>
      </c>
      <c r="Y298" t="str">
        <f>VLOOKUP(Q298,stores_imp!$A$2:$E$22,4,FALSE)</f>
        <v>Christopherland</v>
      </c>
      <c r="Z298" t="str">
        <f>VLOOKUP(Q298,stores_imp!$A$2:$K$22,5,FALSE)</f>
        <v>Outlet</v>
      </c>
      <c r="AA298" t="str">
        <f>_xlfn.IFS(sale[[#All],[Age]]&lt;19,"Teens",sale[[#All],[Age]]&lt;30,"Adults",sale[[#All],[Age]]&lt;70,"Elders")</f>
        <v>Elders</v>
      </c>
      <c r="AB298" t="str">
        <f>VLOOKUP(C298,customer_imp!$A$2:$H$505,8,FALSE)</f>
        <v>Bronze</v>
      </c>
    </row>
    <row r="299" spans="1:28" x14ac:dyDescent="0.25">
      <c r="A299" t="s">
        <v>5003</v>
      </c>
      <c r="B299" s="2">
        <v>45871</v>
      </c>
      <c r="C299" t="s">
        <v>4170</v>
      </c>
      <c r="D299" t="str">
        <f>VLOOKUP(C299,customer_imp!$A$2:$H$502,2,FALSE)</f>
        <v>Todd Poole</v>
      </c>
      <c r="E299">
        <f>VLOOKUP(C299,customer_imp!$A$2:$H$502,3,FALSE)</f>
        <v>29</v>
      </c>
      <c r="F299" t="str">
        <f>VLOOKUP(C299,customer_imp!$A$2:$H$502,4,FALSE)</f>
        <v>Female</v>
      </c>
      <c r="G299" t="str">
        <f>VLOOKUP(C299,customer_imp!$A$2:$H$502,5,FALSE)</f>
        <v>Johnsonshire</v>
      </c>
      <c r="H299" t="str">
        <f>VLOOKUP(C299,customer_imp!$A$2:$H$502,6,FALSE)</f>
        <v>Ohio</v>
      </c>
      <c r="I299" t="str">
        <f>VLOOKUP(C299,customer_imp!$A$2:$H$502,7,FALSE)</f>
        <v>USA</v>
      </c>
      <c r="J299" t="s">
        <v>4528</v>
      </c>
      <c r="K299" t="str">
        <f>VLOOKUP($J299,prod_imp!$A$2:$I$102,2,FALSE)</f>
        <v>Soccer Training Cone Set</v>
      </c>
      <c r="L299" t="str">
        <f>VLOOKUP(J299,prod_imp!$A$2:$I$102,3,FALSE)</f>
        <v>Sports</v>
      </c>
      <c r="M299" t="str">
        <f>VLOOKUP(J299,prod_imp!$A$2:$I$102,4,FALSE)</f>
        <v>Accessories</v>
      </c>
      <c r="N299" t="str">
        <f>VLOOKUP(J299,prod_imp!$A$2:$I$102,5,FALSE)</f>
        <v>Ford, Murphy And Wilson</v>
      </c>
      <c r="O299">
        <f>VLOOKUP(J299,prod_imp!$A$2:$I$102,6,FALSE)</f>
        <v>145</v>
      </c>
      <c r="P299">
        <f>VLOOKUP(J299,prod_imp!$A$2:$I$102,7,FALSE)</f>
        <v>367</v>
      </c>
      <c r="Q299" t="s">
        <v>4675</v>
      </c>
      <c r="R299" t="s">
        <v>4709</v>
      </c>
      <c r="S299" s="5">
        <v>1372.2396000000001</v>
      </c>
      <c r="T299">
        <v>4</v>
      </c>
      <c r="U299">
        <v>354</v>
      </c>
      <c r="V299">
        <v>0.18</v>
      </c>
      <c r="W299" t="str">
        <f>VLOOKUP(Q299,stores_imp!$A$2:$K$100,3,FALSE)</f>
        <v>NORTH</v>
      </c>
      <c r="X299" t="str">
        <f>VLOOKUP(Q299,stores_imp!$A$2:$K$100,2,TRUE)</f>
        <v>Martinez, Adkins And Johnson</v>
      </c>
      <c r="Y299" t="str">
        <f>VLOOKUP(Q299,stores_imp!$A$2:$E$22,4,FALSE)</f>
        <v>Danielmouth</v>
      </c>
      <c r="Z299" t="str">
        <f>VLOOKUP(Q299,stores_imp!$A$2:$K$22,5,FALSE)</f>
        <v>Flagship</v>
      </c>
      <c r="AA299" t="str">
        <f>_xlfn.IFS(sale[[#All],[Age]]&lt;19,"Teens",sale[[#All],[Age]]&lt;30,"Adults",sale[[#All],[Age]]&lt;70,"Elders")</f>
        <v>Adults</v>
      </c>
      <c r="AB299" t="str">
        <f>VLOOKUP(C299,customer_imp!$A$2:$H$505,8,FALSE)</f>
        <v>Bronze</v>
      </c>
    </row>
    <row r="300" spans="1:28" x14ac:dyDescent="0.25">
      <c r="A300" t="s">
        <v>5004</v>
      </c>
      <c r="B300" s="2">
        <v>45583</v>
      </c>
      <c r="C300" t="s">
        <v>4039</v>
      </c>
      <c r="D300" t="str">
        <f>VLOOKUP(C300,customer_imp!$A$2:$H$502,2,FALSE)</f>
        <v>Michael Thomas</v>
      </c>
      <c r="E300">
        <f>VLOOKUP(C300,customer_imp!$A$2:$H$502,3,FALSE)</f>
        <v>21</v>
      </c>
      <c r="F300" t="str">
        <f>VLOOKUP(C300,customer_imp!$A$2:$H$502,4,FALSE)</f>
        <v>Female</v>
      </c>
      <c r="G300" t="str">
        <f>VLOOKUP(C300,customer_imp!$A$2:$H$502,5,FALSE)</f>
        <v>Woodmouth</v>
      </c>
      <c r="H300" t="str">
        <f>VLOOKUP(C300,customer_imp!$A$2:$H$502,6,FALSE)</f>
        <v>Nevada</v>
      </c>
      <c r="I300" t="str">
        <f>VLOOKUP(C300,customer_imp!$A$2:$H$502,7,FALSE)</f>
        <v>USA</v>
      </c>
      <c r="J300" t="s">
        <v>4652</v>
      </c>
      <c r="K300" t="str">
        <f>VLOOKUP($J300,prod_imp!$A$2:$I$102,2,FALSE)</f>
        <v>Gaming Mouse Pad Xl</v>
      </c>
      <c r="L300" t="str">
        <f>VLOOKUP(J300,prod_imp!$A$2:$I$102,3,FALSE)</f>
        <v>Electronics</v>
      </c>
      <c r="M300" t="str">
        <f>VLOOKUP(J300,prod_imp!$A$2:$I$102,4,FALSE)</f>
        <v>Accessories</v>
      </c>
      <c r="N300" t="str">
        <f>VLOOKUP(J300,prod_imp!$A$2:$I$102,5,FALSE)</f>
        <v>Sharp, Taylor And Rodriguez</v>
      </c>
      <c r="O300">
        <f>VLOOKUP(J300,prod_imp!$A$2:$I$102,6,FALSE)</f>
        <v>340</v>
      </c>
      <c r="P300">
        <f>VLOOKUP(J300,prod_imp!$A$2:$I$102,7,FALSE)</f>
        <v>361</v>
      </c>
      <c r="Q300" t="s">
        <v>4675</v>
      </c>
      <c r="R300" t="s">
        <v>1959</v>
      </c>
      <c r="S300" s="5">
        <v>208.25280000000001</v>
      </c>
      <c r="T300">
        <v>4</v>
      </c>
      <c r="U300">
        <v>62</v>
      </c>
      <c r="V300">
        <v>0.03</v>
      </c>
      <c r="W300" t="str">
        <f>VLOOKUP(Q300,stores_imp!$A$2:$K$100,3,FALSE)</f>
        <v>NORTH</v>
      </c>
      <c r="X300" t="str">
        <f>VLOOKUP(Q300,stores_imp!$A$2:$K$100,2,TRUE)</f>
        <v>Martinez, Adkins And Johnson</v>
      </c>
      <c r="Y300" t="str">
        <f>VLOOKUP(Q300,stores_imp!$A$2:$E$22,4,FALSE)</f>
        <v>Danielmouth</v>
      </c>
      <c r="Z300" t="str">
        <f>VLOOKUP(Q300,stores_imp!$A$2:$K$22,5,FALSE)</f>
        <v>Flagship</v>
      </c>
      <c r="AA300" t="str">
        <f>_xlfn.IFS(sale[[#All],[Age]]&lt;19,"Teens",sale[[#All],[Age]]&lt;30,"Adults",sale[[#All],[Age]]&lt;70,"Elders")</f>
        <v>Adults</v>
      </c>
      <c r="AB300" t="str">
        <f>VLOOKUP(C300,customer_imp!$A$2:$H$505,8,FALSE)</f>
        <v>Silver</v>
      </c>
    </row>
    <row r="301" spans="1:28" x14ac:dyDescent="0.25">
      <c r="A301" t="s">
        <v>5005</v>
      </c>
      <c r="B301" s="2">
        <v>45348</v>
      </c>
      <c r="C301" t="s">
        <v>4195</v>
      </c>
      <c r="D301" t="str">
        <f>VLOOKUP(C301,customer_imp!$A$2:$H$502,2,FALSE)</f>
        <v>Kathryn Garcia</v>
      </c>
      <c r="E301">
        <f>VLOOKUP(C301,customer_imp!$A$2:$H$502,3,FALSE)</f>
        <v>44</v>
      </c>
      <c r="F301" t="str">
        <f>VLOOKUP(C301,customer_imp!$A$2:$H$502,4,FALSE)</f>
        <v>Male</v>
      </c>
      <c r="G301" t="str">
        <f>VLOOKUP(C301,customer_imp!$A$2:$H$502,5,FALSE)</f>
        <v>Morrismouth</v>
      </c>
      <c r="H301" t="str">
        <f>VLOOKUP(C301,customer_imp!$A$2:$H$502,6,FALSE)</f>
        <v>California</v>
      </c>
      <c r="I301" t="str">
        <f>VLOOKUP(C301,customer_imp!$A$2:$H$502,7,FALSE)</f>
        <v>USA</v>
      </c>
      <c r="J301" t="s">
        <v>4535</v>
      </c>
      <c r="K301" t="str">
        <f>VLOOKUP($J301,prod_imp!$A$2:$I$102,2,FALSE)</f>
        <v>Carbon Fiber Tennis Racket</v>
      </c>
      <c r="L301" t="str">
        <f>VLOOKUP(J301,prod_imp!$A$2:$I$102,3,FALSE)</f>
        <v>Sports</v>
      </c>
      <c r="M301" t="str">
        <f>VLOOKUP(J301,prod_imp!$A$2:$I$102,4,FALSE)</f>
        <v>Equipment</v>
      </c>
      <c r="N301" t="str">
        <f>VLOOKUP(J301,prod_imp!$A$2:$I$102,5,FALSE)</f>
        <v>Flores, Pineda And Rodriguez</v>
      </c>
      <c r="O301">
        <f>VLOOKUP(J301,prod_imp!$A$2:$I$102,6,FALSE)</f>
        <v>485</v>
      </c>
      <c r="P301">
        <f>VLOOKUP(J301,prod_imp!$A$2:$I$102,7,FALSE)</f>
        <v>432</v>
      </c>
      <c r="Q301" t="s">
        <v>4703</v>
      </c>
      <c r="R301" t="s">
        <v>4706</v>
      </c>
      <c r="S301" s="5">
        <v>1536.6559999999999</v>
      </c>
      <c r="T301">
        <v>2</v>
      </c>
      <c r="U301">
        <v>873</v>
      </c>
      <c r="V301">
        <v>0.16</v>
      </c>
      <c r="W301" t="str">
        <f>VLOOKUP(Q301,stores_imp!$A$2:$K$100,3,FALSE)</f>
        <v>EAST</v>
      </c>
      <c r="X301" t="str">
        <f>VLOOKUP(Q301,stores_imp!$A$2:$K$100,2,TRUE)</f>
        <v>Mann-Austin</v>
      </c>
      <c r="Y301" t="str">
        <f>VLOOKUP(Q301,stores_imp!$A$2:$E$22,4,FALSE)</f>
        <v>Vasquezborough</v>
      </c>
      <c r="Z301" t="str">
        <f>VLOOKUP(Q301,stores_imp!$A$2:$K$22,5,FALSE)</f>
        <v>Online</v>
      </c>
      <c r="AA301" t="str">
        <f>_xlfn.IFS(sale[[#All],[Age]]&lt;19,"Teens",sale[[#All],[Age]]&lt;30,"Adults",sale[[#All],[Age]]&lt;70,"Elders")</f>
        <v>Elders</v>
      </c>
      <c r="AB301" t="str">
        <f>VLOOKUP(C301,customer_imp!$A$2:$H$505,8,FALSE)</f>
        <v>Platinum</v>
      </c>
    </row>
    <row r="302" spans="1:28" x14ac:dyDescent="0.25">
      <c r="A302" t="s">
        <v>5006</v>
      </c>
      <c r="B302" s="2">
        <v>45268</v>
      </c>
      <c r="C302" t="s">
        <v>4177</v>
      </c>
      <c r="D302" t="str">
        <f>VLOOKUP(C302,customer_imp!$A$2:$H$502,2,FALSE)</f>
        <v>Wanda Snyder</v>
      </c>
      <c r="E302">
        <f>VLOOKUP(C302,customer_imp!$A$2:$H$502,3,FALSE)</f>
        <v>54</v>
      </c>
      <c r="F302" t="str">
        <f>VLOOKUP(C302,customer_imp!$A$2:$H$502,4,FALSE)</f>
        <v>Male</v>
      </c>
      <c r="G302" t="str">
        <f>VLOOKUP(C302,customer_imp!$A$2:$H$502,5,FALSE)</f>
        <v>Frostmouth</v>
      </c>
      <c r="H302" t="str">
        <f>VLOOKUP(C302,customer_imp!$A$2:$H$502,6,FALSE)</f>
        <v>Vermont</v>
      </c>
      <c r="I302" t="str">
        <f>VLOOKUP(C302,customer_imp!$A$2:$H$502,7,FALSE)</f>
        <v>USA</v>
      </c>
      <c r="J302" t="s">
        <v>4519</v>
      </c>
      <c r="K302" t="str">
        <f>VLOOKUP($J302,prod_imp!$A$2:$I$102,2,FALSE)</f>
        <v>Hair Strengthening Shampoo</v>
      </c>
      <c r="L302" t="str">
        <f>VLOOKUP(J302,prod_imp!$A$2:$I$102,3,FALSE)</f>
        <v>Beauty</v>
      </c>
      <c r="M302" t="str">
        <f>VLOOKUP(J302,prod_imp!$A$2:$I$102,4,FALSE)</f>
        <v>Haircare</v>
      </c>
      <c r="N302" t="str">
        <f>VLOOKUP(J302,prod_imp!$A$2:$I$102,5,FALSE)</f>
        <v>Rice Llc</v>
      </c>
      <c r="O302">
        <f>VLOOKUP(J302,prod_imp!$A$2:$I$102,6,FALSE)</f>
        <v>116</v>
      </c>
      <c r="P302">
        <f>VLOOKUP(J302,prod_imp!$A$2:$I$102,7,FALSE)</f>
        <v>460</v>
      </c>
      <c r="Q302" t="s">
        <v>4698</v>
      </c>
      <c r="R302" t="s">
        <v>1959</v>
      </c>
      <c r="S302" s="5">
        <v>2703.9888000000001</v>
      </c>
      <c r="T302">
        <v>4</v>
      </c>
      <c r="U302">
        <v>889</v>
      </c>
      <c r="V302">
        <v>0.12</v>
      </c>
      <c r="W302" t="str">
        <f>VLOOKUP(Q302,stores_imp!$A$2:$K$100,3,FALSE)</f>
        <v>NORTH</v>
      </c>
      <c r="X302" t="str">
        <f>VLOOKUP(Q302,stores_imp!$A$2:$K$100,2,TRUE)</f>
        <v>Shelton Plc</v>
      </c>
      <c r="Y302" t="str">
        <f>VLOOKUP(Q302,stores_imp!$A$2:$E$22,4,FALSE)</f>
        <v>East Jenniferstad</v>
      </c>
      <c r="Z302" t="str">
        <f>VLOOKUP(Q302,stores_imp!$A$2:$K$22,5,FALSE)</f>
        <v>Flagship</v>
      </c>
      <c r="AA302" t="str">
        <f>_xlfn.IFS(sale[[#All],[Age]]&lt;19,"Teens",sale[[#All],[Age]]&lt;30,"Adults",sale[[#All],[Age]]&lt;70,"Elders")</f>
        <v>Elders</v>
      </c>
      <c r="AB302" t="str">
        <f>VLOOKUP(C302,customer_imp!$A$2:$H$505,8,FALSE)</f>
        <v>Bronze</v>
      </c>
    </row>
    <row r="303" spans="1:28" x14ac:dyDescent="0.25">
      <c r="A303" t="s">
        <v>5007</v>
      </c>
      <c r="B303" s="2">
        <v>45596</v>
      </c>
      <c r="C303" t="s">
        <v>3999</v>
      </c>
      <c r="D303" t="str">
        <f>VLOOKUP(C303,customer_imp!$A$2:$H$502,2,FALSE)</f>
        <v>Joshua Ryan</v>
      </c>
      <c r="E303">
        <f>VLOOKUP(C303,customer_imp!$A$2:$H$502,3,FALSE)</f>
        <v>27</v>
      </c>
      <c r="F303" t="str">
        <f>VLOOKUP(C303,customer_imp!$A$2:$H$502,4,FALSE)</f>
        <v>Female</v>
      </c>
      <c r="G303" t="str">
        <f>VLOOKUP(C303,customer_imp!$A$2:$H$502,5,FALSE)</f>
        <v>New David</v>
      </c>
      <c r="H303" t="str">
        <f>VLOOKUP(C303,customer_imp!$A$2:$H$502,6,FALSE)</f>
        <v>New Jersey</v>
      </c>
      <c r="I303" t="str">
        <f>VLOOKUP(C303,customer_imp!$A$2:$H$502,7,FALSE)</f>
        <v>USA</v>
      </c>
      <c r="J303" t="s">
        <v>4628</v>
      </c>
      <c r="K303" t="str">
        <f>VLOOKUP($J303,prod_imp!$A$2:$I$102,2,FALSE)</f>
        <v>Bluetooth Car Audio System</v>
      </c>
      <c r="L303" t="str">
        <f>VLOOKUP(J303,prod_imp!$A$2:$I$102,3,FALSE)</f>
        <v>Electronics</v>
      </c>
      <c r="M303" t="str">
        <f>VLOOKUP(J303,prod_imp!$A$2:$I$102,4,FALSE)</f>
        <v>Audio</v>
      </c>
      <c r="N303" t="str">
        <f>VLOOKUP(J303,prod_imp!$A$2:$I$102,5,FALSE)</f>
        <v>Bruce-Bowen</v>
      </c>
      <c r="O303">
        <f>VLOOKUP(J303,prod_imp!$A$2:$I$102,6,FALSE)</f>
        <v>404</v>
      </c>
      <c r="P303">
        <f>VLOOKUP(J303,prod_imp!$A$2:$I$102,7,FALSE)</f>
        <v>159</v>
      </c>
      <c r="Q303" t="s">
        <v>4692</v>
      </c>
      <c r="R303" t="s">
        <v>4709</v>
      </c>
      <c r="S303" s="5">
        <v>1953.1368</v>
      </c>
      <c r="T303">
        <v>3</v>
      </c>
      <c r="U303">
        <v>804</v>
      </c>
      <c r="V303">
        <v>0.24</v>
      </c>
      <c r="W303" t="str">
        <f>VLOOKUP(Q303,stores_imp!$A$2:$K$100,3,FALSE)</f>
        <v>SOUTH</v>
      </c>
      <c r="X303" t="str">
        <f>VLOOKUP(Q303,stores_imp!$A$2:$K$100,2,TRUE)</f>
        <v>Aguirre-Keller</v>
      </c>
      <c r="Y303" t="str">
        <f>VLOOKUP(Q303,stores_imp!$A$2:$E$22,4,FALSE)</f>
        <v>Lake Michael</v>
      </c>
      <c r="Z303" t="str">
        <f>VLOOKUP(Q303,stores_imp!$A$2:$K$22,5,FALSE)</f>
        <v>Online</v>
      </c>
      <c r="AA303" t="str">
        <f>_xlfn.IFS(sale[[#All],[Age]]&lt;19,"Teens",sale[[#All],[Age]]&lt;30,"Adults",sale[[#All],[Age]]&lt;70,"Elders")</f>
        <v>Adults</v>
      </c>
      <c r="AB303" t="str">
        <f>VLOOKUP(C303,customer_imp!$A$2:$H$505,8,FALSE)</f>
        <v>Platinum</v>
      </c>
    </row>
    <row r="304" spans="1:28" x14ac:dyDescent="0.25">
      <c r="A304" t="s">
        <v>5008</v>
      </c>
      <c r="B304" s="2">
        <v>45624</v>
      </c>
      <c r="C304" t="s">
        <v>4460</v>
      </c>
      <c r="D304" t="str">
        <f>VLOOKUP(C304,customer_imp!$A$2:$H$502,2,FALSE)</f>
        <v>Gregory Curtis</v>
      </c>
      <c r="E304">
        <f>VLOOKUP(C304,customer_imp!$A$2:$H$502,3,FALSE)</f>
        <v>45</v>
      </c>
      <c r="F304" t="str">
        <f>VLOOKUP(C304,customer_imp!$A$2:$H$502,4,FALSE)</f>
        <v>Male</v>
      </c>
      <c r="G304" t="str">
        <f>VLOOKUP(C304,customer_imp!$A$2:$H$502,5,FALSE)</f>
        <v>Bergermouth</v>
      </c>
      <c r="H304" t="str">
        <f>VLOOKUP(C304,customer_imp!$A$2:$H$502,6,FALSE)</f>
        <v>Vermont</v>
      </c>
      <c r="I304" t="str">
        <f>VLOOKUP(C304,customer_imp!$A$2:$H$502,7,FALSE)</f>
        <v>USA</v>
      </c>
      <c r="J304" t="s">
        <v>4629</v>
      </c>
      <c r="K304" t="str">
        <f>VLOOKUP($J304,prod_imp!$A$2:$I$102,2,FALSE)</f>
        <v>Women'S Ankle Boots</v>
      </c>
      <c r="L304" t="str">
        <f>VLOOKUP(J304,prod_imp!$A$2:$I$102,3,FALSE)</f>
        <v>Clothing</v>
      </c>
      <c r="M304" t="str">
        <f>VLOOKUP(J304,prod_imp!$A$2:$I$102,4,FALSE)</f>
        <v>Footwear</v>
      </c>
      <c r="N304" t="str">
        <f>VLOOKUP(J304,prod_imp!$A$2:$I$102,5,FALSE)</f>
        <v>Poole Plc</v>
      </c>
      <c r="O304">
        <f>VLOOKUP(J304,prod_imp!$A$2:$I$102,6,FALSE)</f>
        <v>158</v>
      </c>
      <c r="P304">
        <f>VLOOKUP(J304,prod_imp!$A$2:$I$102,7,FALSE)</f>
        <v>82</v>
      </c>
      <c r="Q304" t="s">
        <v>4682</v>
      </c>
      <c r="R304" t="s">
        <v>4706</v>
      </c>
      <c r="S304" s="5">
        <v>1384.2239999999999</v>
      </c>
      <c r="T304">
        <v>2</v>
      </c>
      <c r="U304">
        <v>865</v>
      </c>
      <c r="V304">
        <v>0.19</v>
      </c>
      <c r="W304" t="str">
        <f>VLOOKUP(Q304,stores_imp!$A$2:$K$100,3,FALSE)</f>
        <v>NORTH</v>
      </c>
      <c r="X304" t="str">
        <f>VLOOKUP(Q304,stores_imp!$A$2:$K$100,2,TRUE)</f>
        <v>Mann-Austin</v>
      </c>
      <c r="Y304" t="str">
        <f>VLOOKUP(Q304,stores_imp!$A$2:$E$22,4,FALSE)</f>
        <v>New Michaelchester</v>
      </c>
      <c r="Z304" t="str">
        <f>VLOOKUP(Q304,stores_imp!$A$2:$K$22,5,FALSE)</f>
        <v>Outlet</v>
      </c>
      <c r="AA304" t="str">
        <f>_xlfn.IFS(sale[[#All],[Age]]&lt;19,"Teens",sale[[#All],[Age]]&lt;30,"Adults",sale[[#All],[Age]]&lt;70,"Elders")</f>
        <v>Elders</v>
      </c>
      <c r="AB304" t="str">
        <f>VLOOKUP(C304,customer_imp!$A$2:$H$505,8,FALSE)</f>
        <v>Bronze</v>
      </c>
    </row>
    <row r="305" spans="1:28" x14ac:dyDescent="0.25">
      <c r="A305" t="s">
        <v>5009</v>
      </c>
      <c r="B305" s="2">
        <v>45813</v>
      </c>
      <c r="C305" t="s">
        <v>4073</v>
      </c>
      <c r="D305" t="str">
        <f>VLOOKUP(C305,customer_imp!$A$2:$H$502,2,FALSE)</f>
        <v>David Cobb</v>
      </c>
      <c r="E305">
        <f>VLOOKUP(C305,customer_imp!$A$2:$H$502,3,FALSE)</f>
        <v>36</v>
      </c>
      <c r="F305" t="str">
        <f>VLOOKUP(C305,customer_imp!$A$2:$H$502,4,FALSE)</f>
        <v>Male</v>
      </c>
      <c r="G305" t="str">
        <f>VLOOKUP(C305,customer_imp!$A$2:$H$502,5,FALSE)</f>
        <v>Lake Thomas</v>
      </c>
      <c r="H305" t="str">
        <f>VLOOKUP(C305,customer_imp!$A$2:$H$502,6,FALSE)</f>
        <v>South Dakota</v>
      </c>
      <c r="I305" t="str">
        <f>VLOOKUP(C305,customer_imp!$A$2:$H$502,7,FALSE)</f>
        <v>USA</v>
      </c>
      <c r="J305" t="s">
        <v>4551</v>
      </c>
      <c r="K305" t="str">
        <f>VLOOKUP($J305,prod_imp!$A$2:$I$102,2,FALSE)</f>
        <v>Basketball</v>
      </c>
      <c r="L305" t="str">
        <f>VLOOKUP(J305,prod_imp!$A$2:$I$102,3,FALSE)</f>
        <v>Sports</v>
      </c>
      <c r="M305" t="str">
        <f>VLOOKUP(J305,prod_imp!$A$2:$I$102,4,FALSE)</f>
        <v>Team Sports</v>
      </c>
      <c r="N305" t="str">
        <f>VLOOKUP(J305,prod_imp!$A$2:$I$102,5,FALSE)</f>
        <v>Nolan-Snow</v>
      </c>
      <c r="O305">
        <f>VLOOKUP(J305,prod_imp!$A$2:$I$102,6,FALSE)</f>
        <v>204</v>
      </c>
      <c r="P305">
        <f>VLOOKUP(J305,prod_imp!$A$2:$I$102,7,FALSE)</f>
        <v>281</v>
      </c>
      <c r="Q305" t="s">
        <v>4688</v>
      </c>
      <c r="R305" t="s">
        <v>4709</v>
      </c>
      <c r="S305" s="5">
        <v>1283.086</v>
      </c>
      <c r="T305">
        <v>2</v>
      </c>
      <c r="U305">
        <v>916</v>
      </c>
      <c r="V305">
        <v>0.2</v>
      </c>
      <c r="W305" t="str">
        <f>VLOOKUP(Q305,stores_imp!$A$2:$K$100,3,FALSE)</f>
        <v>SOUTH</v>
      </c>
      <c r="X305" t="str">
        <f>VLOOKUP(Q305,stores_imp!$A$2:$K$100,2,TRUE)</f>
        <v>Mann-Austin</v>
      </c>
      <c r="Y305" t="str">
        <f>VLOOKUP(Q305,stores_imp!$A$2:$E$22,4,FALSE)</f>
        <v>East Johnstad</v>
      </c>
      <c r="Z305" t="str">
        <f>VLOOKUP(Q305,stores_imp!$A$2:$K$22,5,FALSE)</f>
        <v>Flagship</v>
      </c>
      <c r="AA305" t="str">
        <f>_xlfn.IFS(sale[[#All],[Age]]&lt;19,"Teens",sale[[#All],[Age]]&lt;30,"Adults",sale[[#All],[Age]]&lt;70,"Elders")</f>
        <v>Elders</v>
      </c>
      <c r="AB305" t="str">
        <f>VLOOKUP(C305,customer_imp!$A$2:$H$505,8,FALSE)</f>
        <v>Silver</v>
      </c>
    </row>
    <row r="306" spans="1:28" x14ac:dyDescent="0.25">
      <c r="A306" t="s">
        <v>5010</v>
      </c>
      <c r="B306" s="2">
        <v>45615</v>
      </c>
      <c r="C306" t="s">
        <v>4014</v>
      </c>
      <c r="D306" t="str">
        <f>VLOOKUP(C306,customer_imp!$A$2:$H$502,2,FALSE)</f>
        <v>William Martin</v>
      </c>
      <c r="E306">
        <f>VLOOKUP(C306,customer_imp!$A$2:$H$502,3,FALSE)</f>
        <v>19</v>
      </c>
      <c r="F306" t="str">
        <f>VLOOKUP(C306,customer_imp!$A$2:$H$502,4,FALSE)</f>
        <v>Male</v>
      </c>
      <c r="G306" t="str">
        <f>VLOOKUP(C306,customer_imp!$A$2:$H$502,5,FALSE)</f>
        <v>Ryanburgh</v>
      </c>
      <c r="H306" t="str">
        <f>VLOOKUP(C306,customer_imp!$A$2:$H$502,6,FALSE)</f>
        <v>Connecticut</v>
      </c>
      <c r="I306" t="str">
        <f>VLOOKUP(C306,customer_imp!$A$2:$H$502,7,FALSE)</f>
        <v>USA</v>
      </c>
      <c r="J306" t="s">
        <v>4586</v>
      </c>
      <c r="K306" t="str">
        <f>VLOOKUP($J306,prod_imp!$A$2:$I$102,2,FALSE)</f>
        <v>Hdmi Cable – 2M</v>
      </c>
      <c r="L306" t="str">
        <f>VLOOKUP(J306,prod_imp!$A$2:$I$102,3,FALSE)</f>
        <v>Electronics</v>
      </c>
      <c r="M306" t="str">
        <f>VLOOKUP(J306,prod_imp!$A$2:$I$102,4,FALSE)</f>
        <v>Accessories</v>
      </c>
      <c r="N306" t="str">
        <f>VLOOKUP(J306,prod_imp!$A$2:$I$102,5,FALSE)</f>
        <v>Bautista, Green And Hale</v>
      </c>
      <c r="O306">
        <f>VLOOKUP(J306,prod_imp!$A$2:$I$102,6,FALSE)</f>
        <v>88</v>
      </c>
      <c r="P306">
        <f>VLOOKUP(J306,prod_imp!$A$2:$I$102,7,FALSE)</f>
        <v>246</v>
      </c>
      <c r="Q306" t="s">
        <v>4693</v>
      </c>
      <c r="R306" t="s">
        <v>1959</v>
      </c>
      <c r="S306" s="5">
        <v>2062.8696</v>
      </c>
      <c r="T306">
        <v>3</v>
      </c>
      <c r="U306">
        <v>781</v>
      </c>
      <c r="V306">
        <v>0.3</v>
      </c>
      <c r="W306" t="str">
        <f>VLOOKUP(Q306,stores_imp!$A$2:$K$100,3,FALSE)</f>
        <v>NORTH</v>
      </c>
      <c r="X306" t="str">
        <f>VLOOKUP(Q306,stores_imp!$A$2:$K$100,2,TRUE)</f>
        <v>Thomas, Bridges And Harris</v>
      </c>
      <c r="Y306" t="str">
        <f>VLOOKUP(Q306,stores_imp!$A$2:$E$22,4,FALSE)</f>
        <v>Sabrinatown</v>
      </c>
      <c r="Z306" t="str">
        <f>VLOOKUP(Q306,stores_imp!$A$2:$K$22,5,FALSE)</f>
        <v>Online</v>
      </c>
      <c r="AA306" t="str">
        <f>_xlfn.IFS(sale[[#All],[Age]]&lt;19,"Teens",sale[[#All],[Age]]&lt;30,"Adults",sale[[#All],[Age]]&lt;70,"Elders")</f>
        <v>Adults</v>
      </c>
      <c r="AB306" t="str">
        <f>VLOOKUP(C306,customer_imp!$A$2:$H$505,8,FALSE)</f>
        <v>Platinum</v>
      </c>
    </row>
    <row r="307" spans="1:28" x14ac:dyDescent="0.25">
      <c r="A307" t="s">
        <v>5011</v>
      </c>
      <c r="B307" s="2">
        <v>45431</v>
      </c>
      <c r="C307" t="s">
        <v>4190</v>
      </c>
      <c r="D307" t="str">
        <f>VLOOKUP(C307,customer_imp!$A$2:$H$502,2,FALSE)</f>
        <v>Rodney Huffman</v>
      </c>
      <c r="E307">
        <f>VLOOKUP(C307,customer_imp!$A$2:$H$502,3,FALSE)</f>
        <v>20</v>
      </c>
      <c r="F307" t="str">
        <f>VLOOKUP(C307,customer_imp!$A$2:$H$502,4,FALSE)</f>
        <v>Female</v>
      </c>
      <c r="G307" t="str">
        <f>VLOOKUP(C307,customer_imp!$A$2:$H$502,5,FALSE)</f>
        <v>Garzafort</v>
      </c>
      <c r="H307" t="str">
        <f>VLOOKUP(C307,customer_imp!$A$2:$H$502,6,FALSE)</f>
        <v>Delaware</v>
      </c>
      <c r="I307" t="str">
        <f>VLOOKUP(C307,customer_imp!$A$2:$H$502,7,FALSE)</f>
        <v>USA</v>
      </c>
      <c r="J307" t="s">
        <v>4562</v>
      </c>
      <c r="K307" t="str">
        <f>VLOOKUP($J307,prod_imp!$A$2:$I$102,2,FALSE)</f>
        <v>Sports Water Hydration Pack</v>
      </c>
      <c r="L307" t="str">
        <f>VLOOKUP(J307,prod_imp!$A$2:$I$102,3,FALSE)</f>
        <v>Sports</v>
      </c>
      <c r="M307" t="str">
        <f>VLOOKUP(J307,prod_imp!$A$2:$I$102,4,FALSE)</f>
        <v>Outdoor</v>
      </c>
      <c r="N307" t="str">
        <f>VLOOKUP(J307,prod_imp!$A$2:$I$102,5,FALSE)</f>
        <v>Sims-Smith</v>
      </c>
      <c r="O307">
        <f>VLOOKUP(J307,prod_imp!$A$2:$I$102,6,FALSE)</f>
        <v>136</v>
      </c>
      <c r="P307">
        <f>VLOOKUP(J307,prod_imp!$A$2:$I$102,7,FALSE)</f>
        <v>394</v>
      </c>
      <c r="Q307" t="s">
        <v>4693</v>
      </c>
      <c r="R307" t="s">
        <v>4709</v>
      </c>
      <c r="S307" s="5">
        <v>2156.6952000000001</v>
      </c>
      <c r="T307">
        <v>4</v>
      </c>
      <c r="U307">
        <v>620</v>
      </c>
      <c r="V307">
        <v>0.12</v>
      </c>
      <c r="W307" t="str">
        <f>VLOOKUP(Q307,stores_imp!$A$2:$K$100,3,FALSE)</f>
        <v>NORTH</v>
      </c>
      <c r="X307" t="str">
        <f>VLOOKUP(Q307,stores_imp!$A$2:$K$100,2,TRUE)</f>
        <v>Thomas, Bridges And Harris</v>
      </c>
      <c r="Y307" t="str">
        <f>VLOOKUP(Q307,stores_imp!$A$2:$E$22,4,FALSE)</f>
        <v>Sabrinatown</v>
      </c>
      <c r="Z307" t="str">
        <f>VLOOKUP(Q307,stores_imp!$A$2:$K$22,5,FALSE)</f>
        <v>Online</v>
      </c>
      <c r="AA307" t="str">
        <f>_xlfn.IFS(sale[[#All],[Age]]&lt;19,"Teens",sale[[#All],[Age]]&lt;30,"Adults",sale[[#All],[Age]]&lt;70,"Elders")</f>
        <v>Adults</v>
      </c>
      <c r="AB307" t="str">
        <f>VLOOKUP(C307,customer_imp!$A$2:$H$505,8,FALSE)</f>
        <v>Silver</v>
      </c>
    </row>
    <row r="308" spans="1:28" x14ac:dyDescent="0.25">
      <c r="A308" t="s">
        <v>5012</v>
      </c>
      <c r="B308" s="2">
        <v>45679</v>
      </c>
      <c r="C308" t="s">
        <v>4474</v>
      </c>
      <c r="D308" t="str">
        <f>VLOOKUP(C308,customer_imp!$A$2:$H$502,2,FALSE)</f>
        <v>Bryan Tran</v>
      </c>
      <c r="E308">
        <f>VLOOKUP(C308,customer_imp!$A$2:$H$502,3,FALSE)</f>
        <v>21</v>
      </c>
      <c r="F308" t="str">
        <f>VLOOKUP(C308,customer_imp!$A$2:$H$502,4,FALSE)</f>
        <v>Male</v>
      </c>
      <c r="G308" t="str">
        <f>VLOOKUP(C308,customer_imp!$A$2:$H$502,5,FALSE)</f>
        <v>Kelseybury</v>
      </c>
      <c r="H308" t="str">
        <f>VLOOKUP(C308,customer_imp!$A$2:$H$502,6,FALSE)</f>
        <v>Georgia</v>
      </c>
      <c r="I308" t="str">
        <f>VLOOKUP(C308,customer_imp!$A$2:$H$502,7,FALSE)</f>
        <v>USA</v>
      </c>
      <c r="J308" t="s">
        <v>4607</v>
      </c>
      <c r="K308" t="str">
        <f>VLOOKUP($J308,prod_imp!$A$2:$I$102,2,FALSE)</f>
        <v>Laptop Cooling Pad</v>
      </c>
      <c r="L308" t="str">
        <f>VLOOKUP(J308,prod_imp!$A$2:$I$102,3,FALSE)</f>
        <v>Electronics</v>
      </c>
      <c r="M308" t="str">
        <f>VLOOKUP(J308,prod_imp!$A$2:$I$102,4,FALSE)</f>
        <v>Computer</v>
      </c>
      <c r="N308" t="str">
        <f>VLOOKUP(J308,prod_imp!$A$2:$I$102,5,FALSE)</f>
        <v>Murray, Gould And Ware</v>
      </c>
      <c r="O308">
        <f>VLOOKUP(J308,prod_imp!$A$2:$I$102,6,FALSE)</f>
        <v>86</v>
      </c>
      <c r="P308">
        <f>VLOOKUP(J308,prod_imp!$A$2:$I$102,7,FALSE)</f>
        <v>222</v>
      </c>
      <c r="Q308" t="s">
        <v>4697</v>
      </c>
      <c r="R308" t="s">
        <v>4709</v>
      </c>
      <c r="S308" s="5">
        <v>1625.2544</v>
      </c>
      <c r="T308">
        <v>2</v>
      </c>
      <c r="U308">
        <v>838</v>
      </c>
      <c r="V308">
        <v>0.13</v>
      </c>
      <c r="W308" t="str">
        <f>VLOOKUP(Q308,stores_imp!$A$2:$K$100,3,FALSE)</f>
        <v>SOUTH</v>
      </c>
      <c r="X308" t="str">
        <f>VLOOKUP(Q308,stores_imp!$A$2:$K$100,2,TRUE)</f>
        <v>Mcdonald Inc</v>
      </c>
      <c r="Y308" t="str">
        <f>VLOOKUP(Q308,stores_imp!$A$2:$E$22,4,FALSE)</f>
        <v>Christopherland</v>
      </c>
      <c r="Z308" t="str">
        <f>VLOOKUP(Q308,stores_imp!$A$2:$K$22,5,FALSE)</f>
        <v>Outlet</v>
      </c>
      <c r="AA308" t="str">
        <f>_xlfn.IFS(sale[[#All],[Age]]&lt;19,"Teens",sale[[#All],[Age]]&lt;30,"Adults",sale[[#All],[Age]]&lt;70,"Elders")</f>
        <v>Adults</v>
      </c>
      <c r="AB308" t="str">
        <f>VLOOKUP(C308,customer_imp!$A$2:$H$505,8,FALSE)</f>
        <v>Gold</v>
      </c>
    </row>
    <row r="309" spans="1:28" x14ac:dyDescent="0.25">
      <c r="A309" t="s">
        <v>5013</v>
      </c>
      <c r="B309" s="2">
        <v>45842</v>
      </c>
      <c r="C309" t="s">
        <v>4443</v>
      </c>
      <c r="D309" t="str">
        <f>VLOOKUP(C309,customer_imp!$A$2:$H$502,2,FALSE)</f>
        <v>Ashley Roberts</v>
      </c>
      <c r="E309">
        <f>VLOOKUP(C309,customer_imp!$A$2:$H$502,3,FALSE)</f>
        <v>46</v>
      </c>
      <c r="F309" t="str">
        <f>VLOOKUP(C309,customer_imp!$A$2:$H$502,4,FALSE)</f>
        <v>Male</v>
      </c>
      <c r="G309" t="str">
        <f>VLOOKUP(C309,customer_imp!$A$2:$H$502,5,FALSE)</f>
        <v>Josephmouth</v>
      </c>
      <c r="H309" t="str">
        <f>VLOOKUP(C309,customer_imp!$A$2:$H$502,6,FALSE)</f>
        <v>New Mexico</v>
      </c>
      <c r="I309" t="str">
        <f>VLOOKUP(C309,customer_imp!$A$2:$H$502,7,FALSE)</f>
        <v>USA</v>
      </c>
      <c r="J309" t="s">
        <v>4652</v>
      </c>
      <c r="K309" t="str">
        <f>VLOOKUP($J309,prod_imp!$A$2:$I$102,2,FALSE)</f>
        <v>Gaming Mouse Pad Xl</v>
      </c>
      <c r="L309" t="str">
        <f>VLOOKUP(J309,prod_imp!$A$2:$I$102,3,FALSE)</f>
        <v>Electronics</v>
      </c>
      <c r="M309" t="str">
        <f>VLOOKUP(J309,prod_imp!$A$2:$I$102,4,FALSE)</f>
        <v>Accessories</v>
      </c>
      <c r="N309" t="str">
        <f>VLOOKUP(J309,prod_imp!$A$2:$I$102,5,FALSE)</f>
        <v>Sharp, Taylor And Rodriguez</v>
      </c>
      <c r="O309">
        <f>VLOOKUP(J309,prod_imp!$A$2:$I$102,6,FALSE)</f>
        <v>340</v>
      </c>
      <c r="P309">
        <f>VLOOKUP(J309,prod_imp!$A$2:$I$102,7,FALSE)</f>
        <v>361</v>
      </c>
      <c r="Q309" t="s">
        <v>4675</v>
      </c>
      <c r="R309" t="s">
        <v>1959</v>
      </c>
      <c r="S309" s="5">
        <v>326.25599999999997</v>
      </c>
      <c r="T309">
        <v>3</v>
      </c>
      <c r="U309">
        <v>136</v>
      </c>
      <c r="V309">
        <v>0.03</v>
      </c>
      <c r="W309" t="str">
        <f>VLOOKUP(Q309,stores_imp!$A$2:$K$100,3,FALSE)</f>
        <v>NORTH</v>
      </c>
      <c r="X309" t="str">
        <f>VLOOKUP(Q309,stores_imp!$A$2:$K$100,2,TRUE)</f>
        <v>Martinez, Adkins And Johnson</v>
      </c>
      <c r="Y309" t="str">
        <f>VLOOKUP(Q309,stores_imp!$A$2:$E$22,4,FALSE)</f>
        <v>Danielmouth</v>
      </c>
      <c r="Z309" t="str">
        <f>VLOOKUP(Q309,stores_imp!$A$2:$K$22,5,FALSE)</f>
        <v>Flagship</v>
      </c>
      <c r="AA309" t="str">
        <f>_xlfn.IFS(sale[[#All],[Age]]&lt;19,"Teens",sale[[#All],[Age]]&lt;30,"Adults",sale[[#All],[Age]]&lt;70,"Elders")</f>
        <v>Elders</v>
      </c>
      <c r="AB309" t="str">
        <f>VLOOKUP(C309,customer_imp!$A$2:$H$505,8,FALSE)</f>
        <v>Gold</v>
      </c>
    </row>
    <row r="310" spans="1:28" x14ac:dyDescent="0.25">
      <c r="A310" t="s">
        <v>5014</v>
      </c>
      <c r="B310" s="2">
        <v>45796</v>
      </c>
      <c r="C310" t="s">
        <v>4472</v>
      </c>
      <c r="D310" t="str">
        <f>VLOOKUP(C310,customer_imp!$A$2:$H$502,2,FALSE)</f>
        <v>Dylan Gutierrez</v>
      </c>
      <c r="E310">
        <f>VLOOKUP(C310,customer_imp!$A$2:$H$502,3,FALSE)</f>
        <v>40</v>
      </c>
      <c r="F310" t="str">
        <f>VLOOKUP(C310,customer_imp!$A$2:$H$502,4,FALSE)</f>
        <v>Male</v>
      </c>
      <c r="G310" t="str">
        <f>VLOOKUP(C310,customer_imp!$A$2:$H$502,5,FALSE)</f>
        <v>New Jamesview</v>
      </c>
      <c r="H310" t="str">
        <f>VLOOKUP(C310,customer_imp!$A$2:$H$502,6,FALSE)</f>
        <v>West Virginia</v>
      </c>
      <c r="I310" t="str">
        <f>VLOOKUP(C310,customer_imp!$A$2:$H$502,7,FALSE)</f>
        <v>USA</v>
      </c>
      <c r="J310" t="s">
        <v>4628</v>
      </c>
      <c r="K310" t="str">
        <f>VLOOKUP($J310,prod_imp!$A$2:$I$102,2,FALSE)</f>
        <v>Bluetooth Car Audio System</v>
      </c>
      <c r="L310" t="str">
        <f>VLOOKUP(J310,prod_imp!$A$2:$I$102,3,FALSE)</f>
        <v>Electronics</v>
      </c>
      <c r="M310" t="str">
        <f>VLOOKUP(J310,prod_imp!$A$2:$I$102,4,FALSE)</f>
        <v>Audio</v>
      </c>
      <c r="N310" t="str">
        <f>VLOOKUP(J310,prod_imp!$A$2:$I$102,5,FALSE)</f>
        <v>Bruce-Bowen</v>
      </c>
      <c r="O310">
        <f>VLOOKUP(J310,prod_imp!$A$2:$I$102,6,FALSE)</f>
        <v>404</v>
      </c>
      <c r="P310">
        <f>VLOOKUP(J310,prod_imp!$A$2:$I$102,7,FALSE)</f>
        <v>159</v>
      </c>
      <c r="Q310" t="s">
        <v>4675</v>
      </c>
      <c r="R310" t="s">
        <v>4706</v>
      </c>
      <c r="S310" s="5">
        <v>1475.0916</v>
      </c>
      <c r="T310">
        <v>4</v>
      </c>
      <c r="U310">
        <v>397</v>
      </c>
      <c r="V310">
        <v>0.2</v>
      </c>
      <c r="W310" t="str">
        <f>VLOOKUP(Q310,stores_imp!$A$2:$K$100,3,FALSE)</f>
        <v>NORTH</v>
      </c>
      <c r="X310" t="str">
        <f>VLOOKUP(Q310,stores_imp!$A$2:$K$100,2,TRUE)</f>
        <v>Martinez, Adkins And Johnson</v>
      </c>
      <c r="Y310" t="str">
        <f>VLOOKUP(Q310,stores_imp!$A$2:$E$22,4,FALSE)</f>
        <v>Danielmouth</v>
      </c>
      <c r="Z310" t="str">
        <f>VLOOKUP(Q310,stores_imp!$A$2:$K$22,5,FALSE)</f>
        <v>Flagship</v>
      </c>
      <c r="AA310" t="str">
        <f>_xlfn.IFS(sale[[#All],[Age]]&lt;19,"Teens",sale[[#All],[Age]]&lt;30,"Adults",sale[[#All],[Age]]&lt;70,"Elders")</f>
        <v>Elders</v>
      </c>
      <c r="AB310" t="str">
        <f>VLOOKUP(C310,customer_imp!$A$2:$H$505,8,FALSE)</f>
        <v>Bronze</v>
      </c>
    </row>
    <row r="311" spans="1:28" x14ac:dyDescent="0.25">
      <c r="A311" t="s">
        <v>5015</v>
      </c>
      <c r="B311" s="2">
        <v>45264</v>
      </c>
      <c r="C311" t="s">
        <v>4199</v>
      </c>
      <c r="D311" t="str">
        <f>VLOOKUP(C311,customer_imp!$A$2:$H$502,2,FALSE)</f>
        <v>George Davis</v>
      </c>
      <c r="E311">
        <f>VLOOKUP(C311,customer_imp!$A$2:$H$502,3,FALSE)</f>
        <v>50</v>
      </c>
      <c r="F311" t="str">
        <f>VLOOKUP(C311,customer_imp!$A$2:$H$502,4,FALSE)</f>
        <v>Female</v>
      </c>
      <c r="G311" t="str">
        <f>VLOOKUP(C311,customer_imp!$A$2:$H$502,5,FALSE)</f>
        <v xml:space="preserve">    Lake Lisa</v>
      </c>
      <c r="H311" t="str">
        <f>VLOOKUP(C311,customer_imp!$A$2:$H$502,6,FALSE)</f>
        <v>Massachusetts</v>
      </c>
      <c r="I311" t="str">
        <f>VLOOKUP(C311,customer_imp!$A$2:$H$502,7,FALSE)</f>
        <v>USA</v>
      </c>
      <c r="J311" t="s">
        <v>4548</v>
      </c>
      <c r="K311" t="str">
        <f>VLOOKUP($J311,prod_imp!$A$2:$I$102,2,FALSE)</f>
        <v>Fabric Sofa Throw Blanket</v>
      </c>
      <c r="L311" t="str">
        <f>VLOOKUP(J311,prod_imp!$A$2:$I$102,3,FALSE)</f>
        <v>Home</v>
      </c>
      <c r="M311" t="str">
        <f>VLOOKUP(J311,prod_imp!$A$2:$I$102,4,FALSE)</f>
        <v>Decor</v>
      </c>
      <c r="N311" t="str">
        <f>VLOOKUP(J311,prod_imp!$A$2:$I$102,5,FALSE)</f>
        <v>Hoffman Group</v>
      </c>
      <c r="O311">
        <f>VLOOKUP(J311,prod_imp!$A$2:$I$102,6,FALSE)</f>
        <v>218</v>
      </c>
      <c r="P311">
        <f>VLOOKUP(J311,prod_imp!$A$2:$I$102,7,FALSE)</f>
        <v>276</v>
      </c>
      <c r="Q311" t="s">
        <v>4697</v>
      </c>
      <c r="R311" t="s">
        <v>4706</v>
      </c>
      <c r="S311" s="5">
        <v>1127.0219999999999</v>
      </c>
      <c r="T311">
        <v>2</v>
      </c>
      <c r="U311">
        <v>722</v>
      </c>
      <c r="V311">
        <v>7.0000000000000007E-2</v>
      </c>
      <c r="W311" t="str">
        <f>VLOOKUP(Q311,stores_imp!$A$2:$K$100,3,FALSE)</f>
        <v>SOUTH</v>
      </c>
      <c r="X311" t="str">
        <f>VLOOKUP(Q311,stores_imp!$A$2:$K$100,2,TRUE)</f>
        <v>Mcdonald Inc</v>
      </c>
      <c r="Y311" t="str">
        <f>VLOOKUP(Q311,stores_imp!$A$2:$E$22,4,FALSE)</f>
        <v>Christopherland</v>
      </c>
      <c r="Z311" t="str">
        <f>VLOOKUP(Q311,stores_imp!$A$2:$K$22,5,FALSE)</f>
        <v>Outlet</v>
      </c>
      <c r="AA311" t="str">
        <f>_xlfn.IFS(sale[[#All],[Age]]&lt;19,"Teens",sale[[#All],[Age]]&lt;30,"Adults",sale[[#All],[Age]]&lt;70,"Elders")</f>
        <v>Elders</v>
      </c>
      <c r="AB311" t="str">
        <f>VLOOKUP(C311,customer_imp!$A$2:$H$505,8,FALSE)</f>
        <v>Bronze</v>
      </c>
    </row>
    <row r="312" spans="1:28" x14ac:dyDescent="0.25">
      <c r="A312" t="s">
        <v>5016</v>
      </c>
      <c r="B312" s="2">
        <v>45504</v>
      </c>
      <c r="C312" t="s">
        <v>4021</v>
      </c>
      <c r="D312" t="str">
        <f>VLOOKUP(C312,customer_imp!$A$2:$H$502,2,FALSE)</f>
        <v>Gina Knight</v>
      </c>
      <c r="E312">
        <f>VLOOKUP(C312,customer_imp!$A$2:$H$502,3,FALSE)</f>
        <v>54</v>
      </c>
      <c r="F312" t="str">
        <f>VLOOKUP(C312,customer_imp!$A$2:$H$502,4,FALSE)</f>
        <v>Female</v>
      </c>
      <c r="G312" t="str">
        <f>VLOOKUP(C312,customer_imp!$A$2:$H$502,5,FALSE)</f>
        <v>Lake Roberthaven</v>
      </c>
      <c r="H312" t="str">
        <f>VLOOKUP(C312,customer_imp!$A$2:$H$502,6,FALSE)</f>
        <v>Nevada</v>
      </c>
      <c r="I312" t="str">
        <f>VLOOKUP(C312,customer_imp!$A$2:$H$502,7,FALSE)</f>
        <v>USA</v>
      </c>
      <c r="J312" t="s">
        <v>4610</v>
      </c>
      <c r="K312" t="str">
        <f>VLOOKUP($J312,prod_imp!$A$2:$I$102,2,FALSE)</f>
        <v>Matte Lipstick Set</v>
      </c>
      <c r="L312" t="str">
        <f>VLOOKUP(J312,prod_imp!$A$2:$I$102,3,FALSE)</f>
        <v>Beauty</v>
      </c>
      <c r="M312" t="str">
        <f>VLOOKUP(J312,prod_imp!$A$2:$I$102,4,FALSE)</f>
        <v>Makeup</v>
      </c>
      <c r="N312" t="str">
        <f>VLOOKUP(J312,prod_imp!$A$2:$I$102,5,FALSE)</f>
        <v>Zhang Inc</v>
      </c>
      <c r="O312">
        <f>VLOOKUP(J312,prod_imp!$A$2:$I$102,6,FALSE)</f>
        <v>299</v>
      </c>
      <c r="P312">
        <f>VLOOKUP(J312,prod_imp!$A$2:$I$102,7,FALSE)</f>
        <v>118</v>
      </c>
      <c r="Q312" t="s">
        <v>4678</v>
      </c>
      <c r="R312" t="s">
        <v>1959</v>
      </c>
      <c r="S312" s="5">
        <v>271.28359999999998</v>
      </c>
      <c r="T312">
        <v>2</v>
      </c>
      <c r="U312">
        <v>138</v>
      </c>
      <c r="V312">
        <v>0.22</v>
      </c>
      <c r="W312" t="str">
        <f>VLOOKUP(Q312,stores_imp!$A$2:$K$100,3,FALSE)</f>
        <v>SOUTH</v>
      </c>
      <c r="X312" t="str">
        <f>VLOOKUP(Q312,stores_imp!$A$2:$K$100,2,TRUE)</f>
        <v>Mann-Austin</v>
      </c>
      <c r="Y312" t="str">
        <f>VLOOKUP(Q312,stores_imp!$A$2:$E$22,4,FALSE)</f>
        <v>North Nancyview</v>
      </c>
      <c r="Z312" t="str">
        <f>VLOOKUP(Q312,stores_imp!$A$2:$K$22,5,FALSE)</f>
        <v>Outlet</v>
      </c>
      <c r="AA312" t="str">
        <f>_xlfn.IFS(sale[[#All],[Age]]&lt;19,"Teens",sale[[#All],[Age]]&lt;30,"Adults",sale[[#All],[Age]]&lt;70,"Elders")</f>
        <v>Elders</v>
      </c>
      <c r="AB312" t="str">
        <f>VLOOKUP(C312,customer_imp!$A$2:$H$505,8,FALSE)</f>
        <v>Silver</v>
      </c>
    </row>
    <row r="313" spans="1:28" x14ac:dyDescent="0.25">
      <c r="A313" t="s">
        <v>5017</v>
      </c>
      <c r="B313" s="2">
        <v>45679</v>
      </c>
      <c r="C313" t="s">
        <v>4103</v>
      </c>
      <c r="D313" t="str">
        <f>VLOOKUP(C313,customer_imp!$A$2:$H$502,2,FALSE)</f>
        <v>James Wolfe</v>
      </c>
      <c r="E313">
        <f>VLOOKUP(C313,customer_imp!$A$2:$H$502,3,FALSE)</f>
        <v>62</v>
      </c>
      <c r="F313" t="str">
        <f>VLOOKUP(C313,customer_imp!$A$2:$H$502,4,FALSE)</f>
        <v>Female</v>
      </c>
      <c r="G313" t="str">
        <f>VLOOKUP(C313,customer_imp!$A$2:$H$502,5,FALSE)</f>
        <v>Benjaminton</v>
      </c>
      <c r="H313" t="str">
        <f>VLOOKUP(C313,customer_imp!$A$2:$H$502,6,FALSE)</f>
        <v>Arizona</v>
      </c>
      <c r="I313" t="str">
        <f>VLOOKUP(C313,customer_imp!$A$2:$H$502,7,FALSE)</f>
        <v>USA</v>
      </c>
      <c r="J313" t="s">
        <v>4638</v>
      </c>
      <c r="K313" t="str">
        <f>VLOOKUP($J313,prod_imp!$A$2:$I$102,2,FALSE)</f>
        <v>Wall-Mounted Spice Rack</v>
      </c>
      <c r="L313" t="str">
        <f>VLOOKUP(J313,prod_imp!$A$2:$I$102,3,FALSE)</f>
        <v>Home</v>
      </c>
      <c r="M313" t="str">
        <f>VLOOKUP(J313,prod_imp!$A$2:$I$102,4,FALSE)</f>
        <v>Kitchen</v>
      </c>
      <c r="N313" t="str">
        <f>VLOOKUP(J313,prod_imp!$A$2:$I$102,5,FALSE)</f>
        <v>Allison Ltd</v>
      </c>
      <c r="O313">
        <f>VLOOKUP(J313,prod_imp!$A$2:$I$102,6,FALSE)</f>
        <v>143</v>
      </c>
      <c r="P313">
        <f>VLOOKUP(J313,prod_imp!$A$2:$I$102,7,FALSE)</f>
        <v>58</v>
      </c>
      <c r="Q313" t="s">
        <v>4678</v>
      </c>
      <c r="R313" t="s">
        <v>4709</v>
      </c>
      <c r="S313" s="5">
        <v>2699.0963999999999</v>
      </c>
      <c r="T313">
        <v>4</v>
      </c>
      <c r="U313">
        <v>742</v>
      </c>
      <c r="V313">
        <v>0.02</v>
      </c>
      <c r="W313" t="str">
        <f>VLOOKUP(Q313,stores_imp!$A$2:$K$100,3,FALSE)</f>
        <v>SOUTH</v>
      </c>
      <c r="X313" t="str">
        <f>VLOOKUP(Q313,stores_imp!$A$2:$K$100,2,TRUE)</f>
        <v>Mann-Austin</v>
      </c>
      <c r="Y313" t="str">
        <f>VLOOKUP(Q313,stores_imp!$A$2:$E$22,4,FALSE)</f>
        <v>North Nancyview</v>
      </c>
      <c r="Z313" t="str">
        <f>VLOOKUP(Q313,stores_imp!$A$2:$K$22,5,FALSE)</f>
        <v>Outlet</v>
      </c>
      <c r="AA313" t="str">
        <f>_xlfn.IFS(sale[[#All],[Age]]&lt;19,"Teens",sale[[#All],[Age]]&lt;30,"Adults",sale[[#All],[Age]]&lt;70,"Elders")</f>
        <v>Elders</v>
      </c>
      <c r="AB313" t="str">
        <f>VLOOKUP(C313,customer_imp!$A$2:$H$505,8,FALSE)</f>
        <v>Gold</v>
      </c>
    </row>
    <row r="314" spans="1:28" x14ac:dyDescent="0.25">
      <c r="A314" t="s">
        <v>5018</v>
      </c>
      <c r="B314" s="2">
        <v>45611</v>
      </c>
      <c r="C314" t="s">
        <v>3994</v>
      </c>
      <c r="D314" t="str">
        <f>VLOOKUP(C314,customer_imp!$A$2:$H$502,2,FALSE)</f>
        <v>Jonathan Steele</v>
      </c>
      <c r="E314">
        <f>VLOOKUP(C314,customer_imp!$A$2:$H$502,3,FALSE)</f>
        <v>52</v>
      </c>
      <c r="F314" t="str">
        <f>VLOOKUP(C314,customer_imp!$A$2:$H$502,4,FALSE)</f>
        <v>Female</v>
      </c>
      <c r="G314" t="str">
        <f>VLOOKUP(C314,customer_imp!$A$2:$H$502,5,FALSE)</f>
        <v>Molinabury</v>
      </c>
      <c r="H314" t="str">
        <f>VLOOKUP(C314,customer_imp!$A$2:$H$502,6,FALSE)</f>
        <v>Oregon</v>
      </c>
      <c r="I314" t="str">
        <f>VLOOKUP(C314,customer_imp!$A$2:$H$502,7,FALSE)</f>
        <v>USA</v>
      </c>
      <c r="J314" t="s">
        <v>4638</v>
      </c>
      <c r="K314" t="str">
        <f>VLOOKUP($J314,prod_imp!$A$2:$I$102,2,FALSE)</f>
        <v>Wall-Mounted Spice Rack</v>
      </c>
      <c r="L314" t="str">
        <f>VLOOKUP(J314,prod_imp!$A$2:$I$102,3,FALSE)</f>
        <v>Home</v>
      </c>
      <c r="M314" t="str">
        <f>VLOOKUP(J314,prod_imp!$A$2:$I$102,4,FALSE)</f>
        <v>Kitchen</v>
      </c>
      <c r="N314" t="str">
        <f>VLOOKUP(J314,prod_imp!$A$2:$I$102,5,FALSE)</f>
        <v>Allison Ltd</v>
      </c>
      <c r="O314">
        <f>VLOOKUP(J314,prod_imp!$A$2:$I$102,6,FALSE)</f>
        <v>143</v>
      </c>
      <c r="P314">
        <f>VLOOKUP(J314,prod_imp!$A$2:$I$102,7,FALSE)</f>
        <v>58</v>
      </c>
      <c r="Q314" t="s">
        <v>4701</v>
      </c>
      <c r="R314" t="s">
        <v>4706</v>
      </c>
      <c r="S314" s="5">
        <v>954.01800000000003</v>
      </c>
      <c r="T314">
        <v>2</v>
      </c>
      <c r="U314">
        <v>589</v>
      </c>
      <c r="V314">
        <v>0.09</v>
      </c>
      <c r="W314" t="str">
        <f>VLOOKUP(Q314,stores_imp!$A$2:$K$100,3,FALSE)</f>
        <v>NORTH</v>
      </c>
      <c r="X314" t="str">
        <f>VLOOKUP(Q314,stores_imp!$A$2:$K$100,2,TRUE)</f>
        <v>Holloway Ltd</v>
      </c>
      <c r="Y314" t="str">
        <f>VLOOKUP(Q314,stores_imp!$A$2:$E$22,4,FALSE)</f>
        <v>Bensonhaven</v>
      </c>
      <c r="Z314" t="str">
        <f>VLOOKUP(Q314,stores_imp!$A$2:$K$22,5,FALSE)</f>
        <v>Flagship</v>
      </c>
      <c r="AA314" t="str">
        <f>_xlfn.IFS(sale[[#All],[Age]]&lt;19,"Teens",sale[[#All],[Age]]&lt;30,"Adults",sale[[#All],[Age]]&lt;70,"Elders")</f>
        <v>Elders</v>
      </c>
      <c r="AB314" t="str">
        <f>VLOOKUP(C314,customer_imp!$A$2:$H$505,8,FALSE)</f>
        <v>Silver</v>
      </c>
    </row>
    <row r="315" spans="1:28" x14ac:dyDescent="0.25">
      <c r="A315" t="s">
        <v>5019</v>
      </c>
      <c r="B315" s="2">
        <v>45389</v>
      </c>
      <c r="C315" t="s">
        <v>4288</v>
      </c>
      <c r="D315" t="str">
        <f>VLOOKUP(C315,customer_imp!$A$2:$H$502,2,FALSE)</f>
        <v>Miss Alexandria Li Dvm</v>
      </c>
      <c r="E315">
        <f>VLOOKUP(C315,customer_imp!$A$2:$H$502,3,FALSE)</f>
        <v>41</v>
      </c>
      <c r="F315" t="str">
        <f>VLOOKUP(C315,customer_imp!$A$2:$H$502,4,FALSE)</f>
        <v>Male</v>
      </c>
      <c r="G315" t="str">
        <f>VLOOKUP(C315,customer_imp!$A$2:$H$502,5,FALSE)</f>
        <v>Port Jenniferton</v>
      </c>
      <c r="H315" t="str">
        <f>VLOOKUP(C315,customer_imp!$A$2:$H$502,6,FALSE)</f>
        <v>Kansas</v>
      </c>
      <c r="I315" t="str">
        <f>VLOOKUP(C315,customer_imp!$A$2:$H$502,7,FALSE)</f>
        <v>USA</v>
      </c>
      <c r="J315" t="s">
        <v>4585</v>
      </c>
      <c r="K315" t="str">
        <f>VLOOKUP($J315,prod_imp!$A$2:$I$102,2,FALSE)</f>
        <v>Boxing Hand Wraps</v>
      </c>
      <c r="L315" t="str">
        <f>VLOOKUP(J315,prod_imp!$A$2:$I$102,3,FALSE)</f>
        <v>Sports</v>
      </c>
      <c r="M315" t="str">
        <f>VLOOKUP(J315,prod_imp!$A$2:$I$102,4,FALSE)</f>
        <v>Fitness</v>
      </c>
      <c r="N315" t="str">
        <f>VLOOKUP(J315,prod_imp!$A$2:$I$102,5,FALSE)</f>
        <v>Smith-King</v>
      </c>
      <c r="O315">
        <f>VLOOKUP(J315,prod_imp!$A$2:$I$102,6,FALSE)</f>
        <v>190</v>
      </c>
      <c r="P315">
        <f>VLOOKUP(J315,prod_imp!$A$2:$I$102,7,FALSE)</f>
        <v>260</v>
      </c>
      <c r="Q315" t="s">
        <v>4678</v>
      </c>
      <c r="R315" t="s">
        <v>4706</v>
      </c>
      <c r="S315" s="5">
        <v>72.025199999999998</v>
      </c>
      <c r="T315">
        <v>1</v>
      </c>
      <c r="U315">
        <v>89</v>
      </c>
      <c r="V315">
        <v>0.19</v>
      </c>
      <c r="W315" t="str">
        <f>VLOOKUP(Q315,stores_imp!$A$2:$K$100,3,FALSE)</f>
        <v>SOUTH</v>
      </c>
      <c r="X315" t="str">
        <f>VLOOKUP(Q315,stores_imp!$A$2:$K$100,2,TRUE)</f>
        <v>Mann-Austin</v>
      </c>
      <c r="Y315" t="str">
        <f>VLOOKUP(Q315,stores_imp!$A$2:$E$22,4,FALSE)</f>
        <v>North Nancyview</v>
      </c>
      <c r="Z315" t="str">
        <f>VLOOKUP(Q315,stores_imp!$A$2:$K$22,5,FALSE)</f>
        <v>Outlet</v>
      </c>
      <c r="AA315" t="str">
        <f>_xlfn.IFS(sale[[#All],[Age]]&lt;19,"Teens",sale[[#All],[Age]]&lt;30,"Adults",sale[[#All],[Age]]&lt;70,"Elders")</f>
        <v>Elders</v>
      </c>
      <c r="AB315" t="str">
        <f>VLOOKUP(C315,customer_imp!$A$2:$H$505,8,FALSE)</f>
        <v>Silver</v>
      </c>
    </row>
    <row r="316" spans="1:28" x14ac:dyDescent="0.25">
      <c r="A316" t="s">
        <v>5020</v>
      </c>
      <c r="B316" s="2">
        <v>45339</v>
      </c>
      <c r="C316" t="s">
        <v>4094</v>
      </c>
      <c r="D316" t="str">
        <f>VLOOKUP(C316,customer_imp!$A$2:$H$502,2,FALSE)</f>
        <v>Earl Allen</v>
      </c>
      <c r="E316">
        <f>VLOOKUP(C316,customer_imp!$A$2:$H$502,3,FALSE)</f>
        <v>36</v>
      </c>
      <c r="F316" t="str">
        <f>VLOOKUP(C316,customer_imp!$A$2:$H$502,4,FALSE)</f>
        <v>Male</v>
      </c>
      <c r="G316" t="str">
        <f>VLOOKUP(C316,customer_imp!$A$2:$H$502,5,FALSE)</f>
        <v>New Jenniferburgh</v>
      </c>
      <c r="H316" t="str">
        <f>VLOOKUP(C316,customer_imp!$A$2:$H$502,6,FALSE)</f>
        <v>Nebraska</v>
      </c>
      <c r="I316" t="str">
        <f>VLOOKUP(C316,customer_imp!$A$2:$H$502,7,FALSE)</f>
        <v>USA</v>
      </c>
      <c r="J316" t="s">
        <v>4605</v>
      </c>
      <c r="K316" t="str">
        <f>VLOOKUP($J316,prod_imp!$A$2:$I$102,2,FALSE)</f>
        <v>Tennis Ball 3-Pack</v>
      </c>
      <c r="L316" t="str">
        <f>VLOOKUP(J316,prod_imp!$A$2:$I$102,3,FALSE)</f>
        <v>Sports</v>
      </c>
      <c r="M316" t="str">
        <f>VLOOKUP(J316,prod_imp!$A$2:$I$102,4,FALSE)</f>
        <v>Equipment</v>
      </c>
      <c r="N316" t="str">
        <f>VLOOKUP(J316,prod_imp!$A$2:$I$102,5,FALSE)</f>
        <v>Lopez Llc</v>
      </c>
      <c r="O316">
        <f>VLOOKUP(J316,prod_imp!$A$2:$I$102,6,FALSE)</f>
        <v>103</v>
      </c>
      <c r="P316">
        <f>VLOOKUP(J316,prod_imp!$A$2:$I$102,7,FALSE)</f>
        <v>465</v>
      </c>
      <c r="Q316" t="s">
        <v>4700</v>
      </c>
      <c r="R316" t="s">
        <v>4709</v>
      </c>
      <c r="S316" s="5">
        <v>269.21699999999998</v>
      </c>
      <c r="T316">
        <v>1</v>
      </c>
      <c r="U316">
        <v>299</v>
      </c>
      <c r="V316">
        <v>0.19</v>
      </c>
      <c r="W316" t="str">
        <f>VLOOKUP(Q316,stores_imp!$A$2:$K$100,3,FALSE)</f>
        <v>WEST</v>
      </c>
      <c r="X316" t="str">
        <f>VLOOKUP(Q316,stores_imp!$A$2:$K$100,2,TRUE)</f>
        <v>Frederick-Wright</v>
      </c>
      <c r="Y316" t="str">
        <f>VLOOKUP(Q316,stores_imp!$A$2:$E$22,4,FALSE)</f>
        <v>New Jimmymouth</v>
      </c>
      <c r="Z316" t="str">
        <f>VLOOKUP(Q316,stores_imp!$A$2:$K$22,5,FALSE)</f>
        <v>Flagship</v>
      </c>
      <c r="AA316" t="str">
        <f>_xlfn.IFS(sale[[#All],[Age]]&lt;19,"Teens",sale[[#All],[Age]]&lt;30,"Adults",sale[[#All],[Age]]&lt;70,"Elders")</f>
        <v>Elders</v>
      </c>
      <c r="AB316" t="str">
        <f>VLOOKUP(C316,customer_imp!$A$2:$H$505,8,FALSE)</f>
        <v>Platinum</v>
      </c>
    </row>
    <row r="317" spans="1:28" x14ac:dyDescent="0.25">
      <c r="A317" t="s">
        <v>5021</v>
      </c>
      <c r="B317" s="2">
        <v>45433</v>
      </c>
      <c r="C317" t="s">
        <v>4092</v>
      </c>
      <c r="D317" t="str">
        <f>VLOOKUP(C317,customer_imp!$A$2:$H$502,2,FALSE)</f>
        <v>Anthony Phillips</v>
      </c>
      <c r="E317">
        <f>VLOOKUP(C317,customer_imp!$A$2:$H$502,3,FALSE)</f>
        <v>18</v>
      </c>
      <c r="F317" t="str">
        <f>VLOOKUP(C317,customer_imp!$A$2:$H$502,4,FALSE)</f>
        <v>Female</v>
      </c>
      <c r="G317" t="str">
        <f>VLOOKUP(C317,customer_imp!$A$2:$H$502,5,FALSE)</f>
        <v>North Davidport</v>
      </c>
      <c r="H317" t="str">
        <f>VLOOKUP(C317,customer_imp!$A$2:$H$502,6,FALSE)</f>
        <v>Rhode Island</v>
      </c>
      <c r="I317" t="str">
        <f>VLOOKUP(C317,customer_imp!$A$2:$H$502,7,FALSE)</f>
        <v>USA</v>
      </c>
      <c r="J317" t="s">
        <v>4633</v>
      </c>
      <c r="K317" t="str">
        <f>VLOOKUP($J317,prod_imp!$A$2:$I$102,2,FALSE)</f>
        <v>Wifi Mesh Router</v>
      </c>
      <c r="L317" t="str">
        <f>VLOOKUP(J317,prod_imp!$A$2:$I$102,3,FALSE)</f>
        <v>Electronics</v>
      </c>
      <c r="M317" t="str">
        <f>VLOOKUP(J317,prod_imp!$A$2:$I$102,4,FALSE)</f>
        <v>Appliances</v>
      </c>
      <c r="N317" t="str">
        <f>VLOOKUP(J317,prod_imp!$A$2:$I$102,5,FALSE)</f>
        <v>White, Reeves And Woods</v>
      </c>
      <c r="O317">
        <f>VLOOKUP(J317,prod_imp!$A$2:$I$102,6,FALSE)</f>
        <v>481</v>
      </c>
      <c r="P317">
        <f>VLOOKUP(J317,prod_imp!$A$2:$I$102,7,FALSE)</f>
        <v>104</v>
      </c>
      <c r="Q317" t="s">
        <v>4680</v>
      </c>
      <c r="R317" t="s">
        <v>1959</v>
      </c>
      <c r="S317" s="5">
        <v>844.38199999999995</v>
      </c>
      <c r="T317">
        <v>2</v>
      </c>
      <c r="U317">
        <v>548</v>
      </c>
      <c r="V317">
        <v>0.1</v>
      </c>
      <c r="W317" t="str">
        <f>VLOOKUP(Q317,stores_imp!$A$2:$K$100,3,FALSE)</f>
        <v>NORTH</v>
      </c>
      <c r="X317" t="str">
        <f>VLOOKUP(Q317,stores_imp!$A$2:$K$100,2,TRUE)</f>
        <v>Mann-Austin</v>
      </c>
      <c r="Y317" t="str">
        <f>VLOOKUP(Q317,stores_imp!$A$2:$E$22,4,FALSE)</f>
        <v>Hoodberg</v>
      </c>
      <c r="Z317" t="str">
        <f>VLOOKUP(Q317,stores_imp!$A$2:$K$22,5,FALSE)</f>
        <v>Outlet</v>
      </c>
      <c r="AA317" t="str">
        <f>_xlfn.IFS(sale[[#All],[Age]]&lt;19,"Teens",sale[[#All],[Age]]&lt;30,"Adults",sale[[#All],[Age]]&lt;70,"Elders")</f>
        <v>Teens</v>
      </c>
      <c r="AB317" t="str">
        <f>VLOOKUP(C317,customer_imp!$A$2:$H$505,8,FALSE)</f>
        <v>Platinum</v>
      </c>
    </row>
    <row r="318" spans="1:28" x14ac:dyDescent="0.25">
      <c r="A318" t="s">
        <v>5022</v>
      </c>
      <c r="B318" s="2">
        <v>45435</v>
      </c>
      <c r="C318" t="s">
        <v>4244</v>
      </c>
      <c r="D318" t="str">
        <f>VLOOKUP(C318,customer_imp!$A$2:$H$502,2,FALSE)</f>
        <v>Katherine Cowan</v>
      </c>
      <c r="E318">
        <f>VLOOKUP(C318,customer_imp!$A$2:$H$502,3,FALSE)</f>
        <v>60</v>
      </c>
      <c r="F318" t="str">
        <f>VLOOKUP(C318,customer_imp!$A$2:$H$502,4,FALSE)</f>
        <v>Female</v>
      </c>
      <c r="G318" t="str">
        <f>VLOOKUP(C318,customer_imp!$A$2:$H$502,5,FALSE)</f>
        <v>New Ana</v>
      </c>
      <c r="H318" t="str">
        <f>VLOOKUP(C318,customer_imp!$A$2:$H$502,6,FALSE)</f>
        <v>Montana</v>
      </c>
      <c r="I318" t="str">
        <f>VLOOKUP(C318,customer_imp!$A$2:$H$502,7,FALSE)</f>
        <v>USA</v>
      </c>
      <c r="J318" t="s">
        <v>4593</v>
      </c>
      <c r="K318" t="str">
        <f>VLOOKUP($J318,prod_imp!$A$2:$I$102,2,FALSE)</f>
        <v>Sports Stopwatch Pro</v>
      </c>
      <c r="L318" t="str">
        <f>VLOOKUP(J318,prod_imp!$A$2:$I$102,3,FALSE)</f>
        <v>Sports</v>
      </c>
      <c r="M318" t="str">
        <f>VLOOKUP(J318,prod_imp!$A$2:$I$102,4,FALSE)</f>
        <v>Accessories</v>
      </c>
      <c r="N318" t="str">
        <f>VLOOKUP(J318,prod_imp!$A$2:$I$102,5,FALSE)</f>
        <v>Thompson-French</v>
      </c>
      <c r="O318">
        <f>VLOOKUP(J318,prod_imp!$A$2:$I$102,6,FALSE)</f>
        <v>435</v>
      </c>
      <c r="P318">
        <f>VLOOKUP(J318,prod_imp!$A$2:$I$102,7,FALSE)</f>
        <v>185</v>
      </c>
      <c r="Q318" t="s">
        <v>4690</v>
      </c>
      <c r="R318" t="s">
        <v>4706</v>
      </c>
      <c r="S318" s="5">
        <v>2873.9969999999998</v>
      </c>
      <c r="T318">
        <v>3</v>
      </c>
      <c r="U318">
        <v>978</v>
      </c>
      <c r="V318">
        <v>0.23</v>
      </c>
      <c r="W318" t="str">
        <f>VLOOKUP(Q318,stores_imp!$A$2:$K$100,3,FALSE)</f>
        <v>EAST</v>
      </c>
      <c r="X318" t="str">
        <f>VLOOKUP(Q318,stores_imp!$A$2:$K$100,2,TRUE)</f>
        <v>Martinez, Adkins And Johnson</v>
      </c>
      <c r="Y318" t="str">
        <f>VLOOKUP(Q318,stores_imp!$A$2:$E$22,4,FALSE)</f>
        <v>East Davidville</v>
      </c>
      <c r="Z318" t="str">
        <f>VLOOKUP(Q318,stores_imp!$A$2:$K$22,5,FALSE)</f>
        <v>Online</v>
      </c>
      <c r="AA318" t="str">
        <f>_xlfn.IFS(sale[[#All],[Age]]&lt;19,"Teens",sale[[#All],[Age]]&lt;30,"Adults",sale[[#All],[Age]]&lt;70,"Elders")</f>
        <v>Elders</v>
      </c>
      <c r="AB318" t="str">
        <f>VLOOKUP(C318,customer_imp!$A$2:$H$505,8,FALSE)</f>
        <v>Silver</v>
      </c>
    </row>
    <row r="319" spans="1:28" x14ac:dyDescent="0.25">
      <c r="A319" t="s">
        <v>5023</v>
      </c>
      <c r="B319" s="2">
        <v>45823</v>
      </c>
      <c r="C319" t="s">
        <v>4332</v>
      </c>
      <c r="D319" t="str">
        <f>VLOOKUP(C319,customer_imp!$A$2:$H$502,2,FALSE)</f>
        <v>John Jordan</v>
      </c>
      <c r="E319">
        <f>VLOOKUP(C319,customer_imp!$A$2:$H$502,3,FALSE)</f>
        <v>58</v>
      </c>
      <c r="F319" t="str">
        <f>VLOOKUP(C319,customer_imp!$A$2:$H$502,4,FALSE)</f>
        <v>Female</v>
      </c>
      <c r="G319" t="str">
        <f>VLOOKUP(C319,customer_imp!$A$2:$H$502,5,FALSE)</f>
        <v>Port Crystalberg</v>
      </c>
      <c r="H319" t="str">
        <f>VLOOKUP(C319,customer_imp!$A$2:$H$502,6,FALSE)</f>
        <v>Tennessee</v>
      </c>
      <c r="I319" t="str">
        <f>VLOOKUP(C319,customer_imp!$A$2:$H$502,7,FALSE)</f>
        <v>USA</v>
      </c>
      <c r="J319" t="s">
        <v>4573</v>
      </c>
      <c r="K319" t="str">
        <f>VLOOKUP($J319,prod_imp!$A$2:$I$102,2,FALSE)</f>
        <v>Adjustable Jump Rope</v>
      </c>
      <c r="L319" t="str">
        <f>VLOOKUP(J319,prod_imp!$A$2:$I$102,3,FALSE)</f>
        <v>Sports</v>
      </c>
      <c r="M319" t="str">
        <f>VLOOKUP(J319,prod_imp!$A$2:$I$102,4,FALSE)</f>
        <v>Fitness</v>
      </c>
      <c r="N319" t="str">
        <f>VLOOKUP(J319,prod_imp!$A$2:$I$102,5,FALSE)</f>
        <v>Cox Inc</v>
      </c>
      <c r="O319">
        <f>VLOOKUP(J319,prod_imp!$A$2:$I$102,6,FALSE)</f>
        <v>167</v>
      </c>
      <c r="P319">
        <f>VLOOKUP(J319,prod_imp!$A$2:$I$102,7,FALSE)</f>
        <v>316</v>
      </c>
      <c r="Q319" t="s">
        <v>4702</v>
      </c>
      <c r="R319" t="s">
        <v>4709</v>
      </c>
      <c r="S319" s="5">
        <v>330.7824</v>
      </c>
      <c r="T319">
        <v>1</v>
      </c>
      <c r="U319">
        <v>459</v>
      </c>
      <c r="V319">
        <v>0.02</v>
      </c>
      <c r="W319" t="str">
        <f>VLOOKUP(Q319,stores_imp!$A$2:$K$100,3,FALSE)</f>
        <v>EAST</v>
      </c>
      <c r="X319" t="str">
        <f>VLOOKUP(Q319,stores_imp!$A$2:$K$100,2,TRUE)</f>
        <v>Guerrero-Schmitt</v>
      </c>
      <c r="Y319" t="str">
        <f>VLOOKUP(Q319,stores_imp!$A$2:$E$22,4,FALSE)</f>
        <v>East Stevechester</v>
      </c>
      <c r="Z319" t="str">
        <f>VLOOKUP(Q319,stores_imp!$A$2:$K$22,5,FALSE)</f>
        <v>Flagship</v>
      </c>
      <c r="AA319" t="str">
        <f>_xlfn.IFS(sale[[#All],[Age]]&lt;19,"Teens",sale[[#All],[Age]]&lt;30,"Adults",sale[[#All],[Age]]&lt;70,"Elders")</f>
        <v>Elders</v>
      </c>
      <c r="AB319" t="str">
        <f>VLOOKUP(C319,customer_imp!$A$2:$H$505,8,FALSE)</f>
        <v>Platinum</v>
      </c>
    </row>
    <row r="320" spans="1:28" x14ac:dyDescent="0.25">
      <c r="A320" t="s">
        <v>5024</v>
      </c>
      <c r="B320" s="2">
        <v>45663</v>
      </c>
      <c r="C320" t="s">
        <v>4064</v>
      </c>
      <c r="D320" t="str">
        <f>VLOOKUP(C320,customer_imp!$A$2:$H$502,2,FALSE)</f>
        <v>Timothy Wright</v>
      </c>
      <c r="E320">
        <f>VLOOKUP(C320,customer_imp!$A$2:$H$502,3,FALSE)</f>
        <v>58</v>
      </c>
      <c r="F320" t="str">
        <f>VLOOKUP(C320,customer_imp!$A$2:$H$502,4,FALSE)</f>
        <v>Male</v>
      </c>
      <c r="G320" t="str">
        <f>VLOOKUP(C320,customer_imp!$A$2:$H$502,5,FALSE)</f>
        <v>Ashleystad</v>
      </c>
      <c r="H320" t="str">
        <f>VLOOKUP(C320,customer_imp!$A$2:$H$502,6,FALSE)</f>
        <v>Arkansas</v>
      </c>
      <c r="I320" t="str">
        <f>VLOOKUP(C320,customer_imp!$A$2:$H$502,7,FALSE)</f>
        <v>USA</v>
      </c>
      <c r="J320" t="s">
        <v>4498</v>
      </c>
      <c r="K320" t="str">
        <f>VLOOKUP($J320,prod_imp!$A$2:$I$102,2,FALSE)</f>
        <v>Women'S Casual Hoodie</v>
      </c>
      <c r="L320" t="str">
        <f>VLOOKUP(J320,prod_imp!$A$2:$I$102,3,FALSE)</f>
        <v>Clothing</v>
      </c>
      <c r="M320" t="str">
        <f>VLOOKUP(J320,prod_imp!$A$2:$I$102,4,FALSE)</f>
        <v>Outerwear</v>
      </c>
      <c r="N320" t="str">
        <f>VLOOKUP(J320,prod_imp!$A$2:$I$102,5,FALSE)</f>
        <v>Sims Inc</v>
      </c>
      <c r="O320">
        <f>VLOOKUP(J320,prod_imp!$A$2:$I$102,6,FALSE)</f>
        <v>317</v>
      </c>
      <c r="P320">
        <f>VLOOKUP(J320,prod_imp!$A$2:$I$102,7,FALSE)</f>
        <v>352</v>
      </c>
      <c r="Q320" t="s">
        <v>4681</v>
      </c>
      <c r="R320" t="s">
        <v>1959</v>
      </c>
      <c r="S320" s="5">
        <v>199.56780000000001</v>
      </c>
      <c r="T320">
        <v>2</v>
      </c>
      <c r="U320">
        <v>123</v>
      </c>
      <c r="V320">
        <v>0.28000000000000003</v>
      </c>
      <c r="W320" t="str">
        <f>VLOOKUP(Q320,stores_imp!$A$2:$K$100,3,FALSE)</f>
        <v>SOUTH</v>
      </c>
      <c r="X320" t="str">
        <f>VLOOKUP(Q320,stores_imp!$A$2:$K$100,2,TRUE)</f>
        <v>Mann-Austin</v>
      </c>
      <c r="Y320" t="str">
        <f>VLOOKUP(Q320,stores_imp!$A$2:$E$22,4,FALSE)</f>
        <v>Port Sharon</v>
      </c>
      <c r="Z320" t="str">
        <f>VLOOKUP(Q320,stores_imp!$A$2:$K$22,5,FALSE)</f>
        <v>Online</v>
      </c>
      <c r="AA320" t="str">
        <f>_xlfn.IFS(sale[[#All],[Age]]&lt;19,"Teens",sale[[#All],[Age]]&lt;30,"Adults",sale[[#All],[Age]]&lt;70,"Elders")</f>
        <v>Elders</v>
      </c>
      <c r="AB320" t="str">
        <f>VLOOKUP(C320,customer_imp!$A$2:$H$505,8,FALSE)</f>
        <v>Silver</v>
      </c>
    </row>
    <row r="321" spans="1:28" x14ac:dyDescent="0.25">
      <c r="A321" t="s">
        <v>5025</v>
      </c>
      <c r="B321" s="2">
        <v>45879</v>
      </c>
      <c r="C321" t="s">
        <v>4346</v>
      </c>
      <c r="D321" t="str">
        <f>VLOOKUP(C321,customer_imp!$A$2:$H$502,2,FALSE)</f>
        <v>Ashley Anderson</v>
      </c>
      <c r="E321">
        <f>VLOOKUP(C321,customer_imp!$A$2:$H$502,3,FALSE)</f>
        <v>60</v>
      </c>
      <c r="F321" t="str">
        <f>VLOOKUP(C321,customer_imp!$A$2:$H$502,4,FALSE)</f>
        <v>Female</v>
      </c>
      <c r="G321" t="str">
        <f>VLOOKUP(C321,customer_imp!$A$2:$H$502,5,FALSE)</f>
        <v>West Johnmouth</v>
      </c>
      <c r="H321" t="str">
        <f>VLOOKUP(C321,customer_imp!$A$2:$H$502,6,FALSE)</f>
        <v>Mississippi</v>
      </c>
      <c r="I321" t="str">
        <f>VLOOKUP(C321,customer_imp!$A$2:$H$502,7,FALSE)</f>
        <v>USA</v>
      </c>
      <c r="J321" t="s">
        <v>4594</v>
      </c>
      <c r="K321" t="str">
        <f>VLOOKUP($J321,prod_imp!$A$2:$I$102,2,FALSE)</f>
        <v>Ceramic Plant Pot</v>
      </c>
      <c r="L321" t="str">
        <f>VLOOKUP(J321,prod_imp!$A$2:$I$102,3,FALSE)</f>
        <v>Home</v>
      </c>
      <c r="M321" t="str">
        <f>VLOOKUP(J321,prod_imp!$A$2:$I$102,4,FALSE)</f>
        <v>Decor</v>
      </c>
      <c r="N321" t="str">
        <f>VLOOKUP(J321,prod_imp!$A$2:$I$102,5,FALSE)</f>
        <v>Hatfield, Baird And Torres</v>
      </c>
      <c r="O321">
        <f>VLOOKUP(J321,prod_imp!$A$2:$I$102,6,FALSE)</f>
        <v>82</v>
      </c>
      <c r="P321">
        <f>VLOOKUP(J321,prod_imp!$A$2:$I$102,7,FALSE)</f>
        <v>275</v>
      </c>
      <c r="Q321" t="s">
        <v>4703</v>
      </c>
      <c r="R321" t="s">
        <v>4706</v>
      </c>
      <c r="S321" s="5">
        <v>218.49100000000001</v>
      </c>
      <c r="T321">
        <v>1</v>
      </c>
      <c r="U321">
        <v>223</v>
      </c>
      <c r="V321">
        <v>0.19</v>
      </c>
      <c r="W321" t="str">
        <f>VLOOKUP(Q321,stores_imp!$A$2:$K$100,3,FALSE)</f>
        <v>EAST</v>
      </c>
      <c r="X321" t="str">
        <f>VLOOKUP(Q321,stores_imp!$A$2:$K$100,2,TRUE)</f>
        <v>Mann-Austin</v>
      </c>
      <c r="Y321" t="str">
        <f>VLOOKUP(Q321,stores_imp!$A$2:$E$22,4,FALSE)</f>
        <v>Vasquezborough</v>
      </c>
      <c r="Z321" t="str">
        <f>VLOOKUP(Q321,stores_imp!$A$2:$K$22,5,FALSE)</f>
        <v>Online</v>
      </c>
      <c r="AA321" t="str">
        <f>_xlfn.IFS(sale[[#All],[Age]]&lt;19,"Teens",sale[[#All],[Age]]&lt;30,"Adults",sale[[#All],[Age]]&lt;70,"Elders")</f>
        <v>Elders</v>
      </c>
      <c r="AB321" t="str">
        <f>VLOOKUP(C321,customer_imp!$A$2:$H$505,8,FALSE)</f>
        <v>Gold</v>
      </c>
    </row>
    <row r="322" spans="1:28" x14ac:dyDescent="0.25">
      <c r="A322" t="s">
        <v>5026</v>
      </c>
      <c r="B322" s="2">
        <v>45840</v>
      </c>
      <c r="C322" t="s">
        <v>4318</v>
      </c>
      <c r="D322" t="str">
        <f>VLOOKUP(C322,customer_imp!$A$2:$H$502,2,FALSE)</f>
        <v>Dr. Lindsay Hanna</v>
      </c>
      <c r="E322">
        <f>VLOOKUP(C322,customer_imp!$A$2:$H$502,3,FALSE)</f>
        <v>34</v>
      </c>
      <c r="F322" t="str">
        <f>VLOOKUP(C322,customer_imp!$A$2:$H$502,4,FALSE)</f>
        <v>Female</v>
      </c>
      <c r="G322" t="str">
        <f>VLOOKUP(C322,customer_imp!$A$2:$H$502,5,FALSE)</f>
        <v>New Paulstad</v>
      </c>
      <c r="H322" t="str">
        <f>VLOOKUP(C322,customer_imp!$A$2:$H$502,6,FALSE)</f>
        <v>Hawaii</v>
      </c>
      <c r="I322" t="str">
        <f>VLOOKUP(C322,customer_imp!$A$2:$H$502,7,FALSE)</f>
        <v>USA</v>
      </c>
      <c r="J322" t="s">
        <v>4552</v>
      </c>
      <c r="K322" t="str">
        <f>VLOOKUP($J322,prod_imp!$A$2:$I$102,2,FALSE)</f>
        <v>Vitamin C Face Serum</v>
      </c>
      <c r="L322" t="str">
        <f>VLOOKUP(J322,prod_imp!$A$2:$I$102,3,FALSE)</f>
        <v>Beauty</v>
      </c>
      <c r="M322" t="str">
        <f>VLOOKUP(J322,prod_imp!$A$2:$I$102,4,FALSE)</f>
        <v>Skincare</v>
      </c>
      <c r="N322" t="str">
        <f>VLOOKUP(J322,prod_imp!$A$2:$I$102,5,FALSE)</f>
        <v>Griffin Ltd</v>
      </c>
      <c r="O322">
        <f>VLOOKUP(J322,prod_imp!$A$2:$I$102,6,FALSE)</f>
        <v>284</v>
      </c>
      <c r="P322">
        <f>VLOOKUP(J322,prod_imp!$A$2:$I$102,7,FALSE)</f>
        <v>244</v>
      </c>
      <c r="Q322" t="s">
        <v>4681</v>
      </c>
      <c r="R322" t="s">
        <v>1959</v>
      </c>
      <c r="S322" s="5">
        <v>1552.9793999999999</v>
      </c>
      <c r="T322">
        <v>3</v>
      </c>
      <c r="U322">
        <v>602</v>
      </c>
      <c r="V322">
        <v>0.02</v>
      </c>
      <c r="W322" t="str">
        <f>VLOOKUP(Q322,stores_imp!$A$2:$K$100,3,FALSE)</f>
        <v>SOUTH</v>
      </c>
      <c r="X322" t="str">
        <f>VLOOKUP(Q322,stores_imp!$A$2:$K$100,2,TRUE)</f>
        <v>Mann-Austin</v>
      </c>
      <c r="Y322" t="str">
        <f>VLOOKUP(Q322,stores_imp!$A$2:$E$22,4,FALSE)</f>
        <v>Port Sharon</v>
      </c>
      <c r="Z322" t="str">
        <f>VLOOKUP(Q322,stores_imp!$A$2:$K$22,5,FALSE)</f>
        <v>Online</v>
      </c>
      <c r="AA322" t="str">
        <f>_xlfn.IFS(sale[[#All],[Age]]&lt;19,"Teens",sale[[#All],[Age]]&lt;30,"Adults",sale[[#All],[Age]]&lt;70,"Elders")</f>
        <v>Elders</v>
      </c>
      <c r="AB322" t="str">
        <f>VLOOKUP(C322,customer_imp!$A$2:$H$505,8,FALSE)</f>
        <v>Bronze</v>
      </c>
    </row>
    <row r="323" spans="1:28" x14ac:dyDescent="0.25">
      <c r="A323" t="s">
        <v>5027</v>
      </c>
      <c r="B323" s="2">
        <v>45380</v>
      </c>
      <c r="C323" t="s">
        <v>4281</v>
      </c>
      <c r="D323" t="str">
        <f>VLOOKUP(C323,customer_imp!$A$2:$H$502,2,FALSE)</f>
        <v>Jennifer Carr</v>
      </c>
      <c r="E323">
        <f>VLOOKUP(C323,customer_imp!$A$2:$H$502,3,FALSE)</f>
        <v>47</v>
      </c>
      <c r="F323" t="str">
        <f>VLOOKUP(C323,customer_imp!$A$2:$H$502,4,FALSE)</f>
        <v>Female</v>
      </c>
      <c r="G323" t="str">
        <f>VLOOKUP(C323,customer_imp!$A$2:$H$502,5,FALSE)</f>
        <v>Lake Brett</v>
      </c>
      <c r="H323" t="str">
        <f>VLOOKUP(C323,customer_imp!$A$2:$H$502,6,FALSE)</f>
        <v>Missouri</v>
      </c>
      <c r="I323" t="str">
        <f>VLOOKUP(C323,customer_imp!$A$2:$H$502,7,FALSE)</f>
        <v>USA</v>
      </c>
      <c r="J323" t="s">
        <v>4621</v>
      </c>
      <c r="K323" t="str">
        <f>VLOOKUP($J323,prod_imp!$A$2:$I$102,2,FALSE)</f>
        <v>Men'S Sports Shorts</v>
      </c>
      <c r="L323" t="str">
        <f>VLOOKUP(J323,prod_imp!$A$2:$I$102,3,FALSE)</f>
        <v>Clothing</v>
      </c>
      <c r="M323" t="str">
        <f>VLOOKUP(J323,prod_imp!$A$2:$I$102,4,FALSE)</f>
        <v>Bottoms</v>
      </c>
      <c r="N323" t="str">
        <f>VLOOKUP(J323,prod_imp!$A$2:$I$102,5,FALSE)</f>
        <v>Fitzpatrick Ltd</v>
      </c>
      <c r="O323">
        <f>VLOOKUP(J323,prod_imp!$A$2:$I$102,6,FALSE)</f>
        <v>218</v>
      </c>
      <c r="P323">
        <f>VLOOKUP(J323,prod_imp!$A$2:$I$102,7,FALSE)</f>
        <v>224</v>
      </c>
      <c r="Q323" t="s">
        <v>4678</v>
      </c>
      <c r="R323" t="s">
        <v>1959</v>
      </c>
      <c r="S323" s="5">
        <v>547.17700000000002</v>
      </c>
      <c r="T323">
        <v>1</v>
      </c>
      <c r="U323">
        <v>564</v>
      </c>
      <c r="V323">
        <v>0.14000000000000001</v>
      </c>
      <c r="W323" t="str">
        <f>VLOOKUP(Q323,stores_imp!$A$2:$K$100,3,FALSE)</f>
        <v>SOUTH</v>
      </c>
      <c r="X323" t="str">
        <f>VLOOKUP(Q323,stores_imp!$A$2:$K$100,2,TRUE)</f>
        <v>Mann-Austin</v>
      </c>
      <c r="Y323" t="str">
        <f>VLOOKUP(Q323,stores_imp!$A$2:$E$22,4,FALSE)</f>
        <v>North Nancyview</v>
      </c>
      <c r="Z323" t="str">
        <f>VLOOKUP(Q323,stores_imp!$A$2:$K$22,5,FALSE)</f>
        <v>Outlet</v>
      </c>
      <c r="AA323" t="str">
        <f>_xlfn.IFS(sale[[#All],[Age]]&lt;19,"Teens",sale[[#All],[Age]]&lt;30,"Adults",sale[[#All],[Age]]&lt;70,"Elders")</f>
        <v>Elders</v>
      </c>
      <c r="AB323" t="str">
        <f>VLOOKUP(C323,customer_imp!$A$2:$H$505,8,FALSE)</f>
        <v>Silver</v>
      </c>
    </row>
    <row r="324" spans="1:28" x14ac:dyDescent="0.25">
      <c r="A324" t="s">
        <v>5028</v>
      </c>
      <c r="B324" s="2">
        <v>45672</v>
      </c>
      <c r="C324" t="s">
        <v>4071</v>
      </c>
      <c r="D324" t="str">
        <f>VLOOKUP(C324,customer_imp!$A$2:$H$502,2,FALSE)</f>
        <v>Amy Fowler</v>
      </c>
      <c r="E324">
        <f>VLOOKUP(C324,customer_imp!$A$2:$H$502,3,FALSE)</f>
        <v>62</v>
      </c>
      <c r="F324" t="str">
        <f>VLOOKUP(C324,customer_imp!$A$2:$H$502,4,FALSE)</f>
        <v>Female</v>
      </c>
      <c r="G324" t="str">
        <f>VLOOKUP(C324,customer_imp!$A$2:$H$502,5,FALSE)</f>
        <v>West Bobbyshire</v>
      </c>
      <c r="H324" t="str">
        <f>VLOOKUP(C324,customer_imp!$A$2:$H$502,6,FALSE)</f>
        <v>New York</v>
      </c>
      <c r="I324" t="str">
        <f>VLOOKUP(C324,customer_imp!$A$2:$H$502,7,FALSE)</f>
        <v>USA</v>
      </c>
      <c r="J324" t="s">
        <v>4638</v>
      </c>
      <c r="K324" t="str">
        <f>VLOOKUP($J324,prod_imp!$A$2:$I$102,2,FALSE)</f>
        <v>Wall-Mounted Spice Rack</v>
      </c>
      <c r="L324" t="str">
        <f>VLOOKUP(J324,prod_imp!$A$2:$I$102,3,FALSE)</f>
        <v>Home</v>
      </c>
      <c r="M324" t="str">
        <f>VLOOKUP(J324,prod_imp!$A$2:$I$102,4,FALSE)</f>
        <v>Kitchen</v>
      </c>
      <c r="N324" t="str">
        <f>VLOOKUP(J324,prod_imp!$A$2:$I$102,5,FALSE)</f>
        <v>Allison Ltd</v>
      </c>
      <c r="O324">
        <f>VLOOKUP(J324,prod_imp!$A$2:$I$102,6,FALSE)</f>
        <v>143</v>
      </c>
      <c r="P324">
        <f>VLOOKUP(J324,prod_imp!$A$2:$I$102,7,FALSE)</f>
        <v>58</v>
      </c>
      <c r="Q324" t="s">
        <v>4682</v>
      </c>
      <c r="R324" t="s">
        <v>1959</v>
      </c>
      <c r="S324" s="5">
        <v>423.6284</v>
      </c>
      <c r="T324">
        <v>1</v>
      </c>
      <c r="U324">
        <v>517</v>
      </c>
      <c r="V324">
        <v>0.03</v>
      </c>
      <c r="W324" t="str">
        <f>VLOOKUP(Q324,stores_imp!$A$2:$K$100,3,FALSE)</f>
        <v>NORTH</v>
      </c>
      <c r="X324" t="str">
        <f>VLOOKUP(Q324,stores_imp!$A$2:$K$100,2,TRUE)</f>
        <v>Mann-Austin</v>
      </c>
      <c r="Y324" t="str">
        <f>VLOOKUP(Q324,stores_imp!$A$2:$E$22,4,FALSE)</f>
        <v>New Michaelchester</v>
      </c>
      <c r="Z324" t="str">
        <f>VLOOKUP(Q324,stores_imp!$A$2:$K$22,5,FALSE)</f>
        <v>Outlet</v>
      </c>
      <c r="AA324" t="str">
        <f>_xlfn.IFS(sale[[#All],[Age]]&lt;19,"Teens",sale[[#All],[Age]]&lt;30,"Adults",sale[[#All],[Age]]&lt;70,"Elders")</f>
        <v>Elders</v>
      </c>
      <c r="AB324" t="str">
        <f>VLOOKUP(C324,customer_imp!$A$2:$H$505,8,FALSE)</f>
        <v>Platinum</v>
      </c>
    </row>
    <row r="325" spans="1:28" x14ac:dyDescent="0.25">
      <c r="A325" t="s">
        <v>5029</v>
      </c>
      <c r="B325" s="2">
        <v>45497</v>
      </c>
      <c r="C325" t="s">
        <v>4430</v>
      </c>
      <c r="D325" t="str">
        <f>VLOOKUP(C325,customer_imp!$A$2:$H$502,2,FALSE)</f>
        <v>Monica Flynn</v>
      </c>
      <c r="E325">
        <f>VLOOKUP(C325,customer_imp!$A$2:$H$502,3,FALSE)</f>
        <v>59</v>
      </c>
      <c r="F325" t="str">
        <f>VLOOKUP(C325,customer_imp!$A$2:$H$502,4,FALSE)</f>
        <v>Female</v>
      </c>
      <c r="G325" t="str">
        <f>VLOOKUP(C325,customer_imp!$A$2:$H$502,5,FALSE)</f>
        <v>Amberburgh</v>
      </c>
      <c r="H325" t="str">
        <f>VLOOKUP(C325,customer_imp!$A$2:$H$502,6,FALSE)</f>
        <v>Tennessee</v>
      </c>
      <c r="I325" t="str">
        <f>VLOOKUP(C325,customer_imp!$A$2:$H$502,7,FALSE)</f>
        <v>USA</v>
      </c>
      <c r="J325" t="s">
        <v>4609</v>
      </c>
      <c r="K325" t="str">
        <f>VLOOKUP($J325,prod_imp!$A$2:$I$102,2,FALSE)</f>
        <v>Organic Sunscreen Lotion</v>
      </c>
      <c r="L325" t="str">
        <f>VLOOKUP(J325,prod_imp!$A$2:$I$102,3,FALSE)</f>
        <v>Beauty</v>
      </c>
      <c r="M325" t="str">
        <f>VLOOKUP(J325,prod_imp!$A$2:$I$102,4,FALSE)</f>
        <v>Skincare</v>
      </c>
      <c r="N325" t="str">
        <f>VLOOKUP(J325,prod_imp!$A$2:$I$102,5,FALSE)</f>
        <v>Anderson-Riley</v>
      </c>
      <c r="O325">
        <f>VLOOKUP(J325,prod_imp!$A$2:$I$102,6,FALSE)</f>
        <v>267</v>
      </c>
      <c r="P325">
        <f>VLOOKUP(J325,prod_imp!$A$2:$I$102,7,FALSE)</f>
        <v>458</v>
      </c>
      <c r="Q325" t="s">
        <v>4693</v>
      </c>
      <c r="R325" t="s">
        <v>4706</v>
      </c>
      <c r="S325" s="5">
        <v>831.92750000000001</v>
      </c>
      <c r="T325">
        <v>1</v>
      </c>
      <c r="U325">
        <v>935</v>
      </c>
      <c r="V325">
        <v>0.18</v>
      </c>
      <c r="W325" t="str">
        <f>VLOOKUP(Q325,stores_imp!$A$2:$K$100,3,FALSE)</f>
        <v>NORTH</v>
      </c>
      <c r="X325" t="str">
        <f>VLOOKUP(Q325,stores_imp!$A$2:$K$100,2,TRUE)</f>
        <v>Thomas, Bridges And Harris</v>
      </c>
      <c r="Y325" t="str">
        <f>VLOOKUP(Q325,stores_imp!$A$2:$E$22,4,FALSE)</f>
        <v>Sabrinatown</v>
      </c>
      <c r="Z325" t="str">
        <f>VLOOKUP(Q325,stores_imp!$A$2:$K$22,5,FALSE)</f>
        <v>Online</v>
      </c>
      <c r="AA325" t="str">
        <f>_xlfn.IFS(sale[[#All],[Age]]&lt;19,"Teens",sale[[#All],[Age]]&lt;30,"Adults",sale[[#All],[Age]]&lt;70,"Elders")</f>
        <v>Elders</v>
      </c>
      <c r="AB325" t="str">
        <f>VLOOKUP(C325,customer_imp!$A$2:$H$505,8,FALSE)</f>
        <v>Platinum</v>
      </c>
    </row>
    <row r="326" spans="1:28" x14ac:dyDescent="0.25">
      <c r="A326" t="s">
        <v>5030</v>
      </c>
      <c r="B326" s="2">
        <v>45407</v>
      </c>
      <c r="C326" t="s">
        <v>4215</v>
      </c>
      <c r="D326" t="str">
        <f>VLOOKUP(C326,customer_imp!$A$2:$H$502,2,FALSE)</f>
        <v>Nathaniel Hill</v>
      </c>
      <c r="E326">
        <f>VLOOKUP(C326,customer_imp!$A$2:$H$502,3,FALSE)</f>
        <v>43</v>
      </c>
      <c r="F326" t="str">
        <f>VLOOKUP(C326,customer_imp!$A$2:$H$502,4,FALSE)</f>
        <v>Female</v>
      </c>
      <c r="G326" t="str">
        <f>VLOOKUP(C326,customer_imp!$A$2:$H$502,5,FALSE)</f>
        <v>Lake Mark</v>
      </c>
      <c r="H326" t="str">
        <f>VLOOKUP(C326,customer_imp!$A$2:$H$502,6,FALSE)</f>
        <v>Kansas</v>
      </c>
      <c r="I326" t="str">
        <f>VLOOKUP(C326,customer_imp!$A$2:$H$502,7,FALSE)</f>
        <v>USA</v>
      </c>
      <c r="J326" t="s">
        <v>4669</v>
      </c>
      <c r="K326" t="str">
        <f>VLOOKUP($J326,prod_imp!$A$2:$I$102,2,FALSE)</f>
        <v>Portable Bluetooth Speaker</v>
      </c>
      <c r="L326" t="str">
        <f>VLOOKUP(J326,prod_imp!$A$2:$I$102,3,FALSE)</f>
        <v>Electronics</v>
      </c>
      <c r="M326" t="str">
        <f>VLOOKUP(J326,prod_imp!$A$2:$I$102,4,FALSE)</f>
        <v>Audio</v>
      </c>
      <c r="N326" t="str">
        <f>VLOOKUP(J326,prod_imp!$A$2:$I$102,5,FALSE)</f>
        <v>Flores-King</v>
      </c>
      <c r="O326">
        <f>VLOOKUP(J326,prod_imp!$A$2:$I$102,6,FALSE)</f>
        <v>432</v>
      </c>
      <c r="P326">
        <f>VLOOKUP(J326,prod_imp!$A$2:$I$102,7,FALSE)</f>
        <v>73</v>
      </c>
      <c r="Q326" t="s">
        <v>4684</v>
      </c>
      <c r="R326" t="s">
        <v>4706</v>
      </c>
      <c r="S326" s="5">
        <v>2084.0720000000001</v>
      </c>
      <c r="T326">
        <v>4</v>
      </c>
      <c r="U326">
        <v>548</v>
      </c>
      <c r="V326">
        <v>0.11</v>
      </c>
      <c r="W326" t="str">
        <f>VLOOKUP(Q326,stores_imp!$A$2:$K$100,3,FALSE)</f>
        <v>SOUTH</v>
      </c>
      <c r="X326" t="str">
        <f>VLOOKUP(Q326,stores_imp!$A$2:$K$100,2,TRUE)</f>
        <v>Mann-Austin</v>
      </c>
      <c r="Y326" t="str">
        <f>VLOOKUP(Q326,stores_imp!$A$2:$E$22,4,FALSE)</f>
        <v>Williamsfurt</v>
      </c>
      <c r="Z326" t="str">
        <f>VLOOKUP(Q326,stores_imp!$A$2:$K$22,5,FALSE)</f>
        <v>Online</v>
      </c>
      <c r="AA326" t="str">
        <f>_xlfn.IFS(sale[[#All],[Age]]&lt;19,"Teens",sale[[#All],[Age]]&lt;30,"Adults",sale[[#All],[Age]]&lt;70,"Elders")</f>
        <v>Elders</v>
      </c>
      <c r="AB326" t="str">
        <f>VLOOKUP(C326,customer_imp!$A$2:$H$505,8,FALSE)</f>
        <v>Gold</v>
      </c>
    </row>
    <row r="327" spans="1:28" x14ac:dyDescent="0.25">
      <c r="A327" t="s">
        <v>5031</v>
      </c>
      <c r="B327" s="2">
        <v>45764</v>
      </c>
      <c r="C327" t="s">
        <v>3983</v>
      </c>
      <c r="D327" t="str">
        <f>VLOOKUP(C327,customer_imp!$A$2:$H$502,2,FALSE)</f>
        <v>Nathan Hernandez</v>
      </c>
      <c r="E327">
        <f>VLOOKUP(C327,customer_imp!$A$2:$H$502,3,FALSE)</f>
        <v>32</v>
      </c>
      <c r="F327" t="str">
        <f>VLOOKUP(C327,customer_imp!$A$2:$H$502,4,FALSE)</f>
        <v>Female</v>
      </c>
      <c r="G327" t="str">
        <f>VLOOKUP(C327,customer_imp!$A$2:$H$502,5,FALSE)</f>
        <v>New Becky</v>
      </c>
      <c r="H327" t="str">
        <f>VLOOKUP(C327,customer_imp!$A$2:$H$502,6,FALSE)</f>
        <v>Montana</v>
      </c>
      <c r="I327" t="str">
        <f>VLOOKUP(C327,customer_imp!$A$2:$H$502,7,FALSE)</f>
        <v>USA</v>
      </c>
      <c r="J327" t="s">
        <v>4560</v>
      </c>
      <c r="K327" t="str">
        <f>VLOOKUP($J327,prod_imp!$A$2:$I$102,2,FALSE)</f>
        <v>Men'S Casual Sneakers</v>
      </c>
      <c r="L327" t="str">
        <f>VLOOKUP(J327,prod_imp!$A$2:$I$102,3,FALSE)</f>
        <v>Clothing</v>
      </c>
      <c r="M327" t="str">
        <f>VLOOKUP(J327,prod_imp!$A$2:$I$102,4,FALSE)</f>
        <v>Footwear</v>
      </c>
      <c r="N327" t="str">
        <f>VLOOKUP(J327,prod_imp!$A$2:$I$102,5,FALSE)</f>
        <v>Hogan-Lee</v>
      </c>
      <c r="O327">
        <f>VLOOKUP(J327,prod_imp!$A$2:$I$102,6,FALSE)</f>
        <v>353</v>
      </c>
      <c r="P327">
        <f>VLOOKUP(J327,prod_imp!$A$2:$I$102,7,FALSE)</f>
        <v>214</v>
      </c>
      <c r="Q327" t="s">
        <v>4680</v>
      </c>
      <c r="R327" t="s">
        <v>1959</v>
      </c>
      <c r="S327" s="5">
        <v>1018.3302</v>
      </c>
      <c r="T327">
        <v>3</v>
      </c>
      <c r="U327">
        <v>361</v>
      </c>
      <c r="V327">
        <v>0.05</v>
      </c>
      <c r="W327" t="str">
        <f>VLOOKUP(Q327,stores_imp!$A$2:$K$100,3,FALSE)</f>
        <v>NORTH</v>
      </c>
      <c r="X327" t="str">
        <f>VLOOKUP(Q327,stores_imp!$A$2:$K$100,2,TRUE)</f>
        <v>Mann-Austin</v>
      </c>
      <c r="Y327" t="str">
        <f>VLOOKUP(Q327,stores_imp!$A$2:$E$22,4,FALSE)</f>
        <v>Hoodberg</v>
      </c>
      <c r="Z327" t="str">
        <f>VLOOKUP(Q327,stores_imp!$A$2:$K$22,5,FALSE)</f>
        <v>Outlet</v>
      </c>
      <c r="AA327" t="str">
        <f>_xlfn.IFS(sale[[#All],[Age]]&lt;19,"Teens",sale[[#All],[Age]]&lt;30,"Adults",sale[[#All],[Age]]&lt;70,"Elders")</f>
        <v>Elders</v>
      </c>
      <c r="AB327" t="str">
        <f>VLOOKUP(C327,customer_imp!$A$2:$H$505,8,FALSE)</f>
        <v>Silver</v>
      </c>
    </row>
    <row r="328" spans="1:28" x14ac:dyDescent="0.25">
      <c r="A328" t="s">
        <v>5032</v>
      </c>
      <c r="B328" s="2">
        <v>45924</v>
      </c>
      <c r="C328" t="s">
        <v>4166</v>
      </c>
      <c r="D328" t="str">
        <f>VLOOKUP(C328,customer_imp!$A$2:$H$502,2,FALSE)</f>
        <v>Dr. Suzanne Bullock</v>
      </c>
      <c r="E328">
        <f>VLOOKUP(C328,customer_imp!$A$2:$H$502,3,FALSE)</f>
        <v>60</v>
      </c>
      <c r="F328" t="str">
        <f>VLOOKUP(C328,customer_imp!$A$2:$H$502,4,FALSE)</f>
        <v>Female</v>
      </c>
      <c r="G328" t="str">
        <f>VLOOKUP(C328,customer_imp!$A$2:$H$502,5,FALSE)</f>
        <v>Lake Blaketon</v>
      </c>
      <c r="H328" t="str">
        <f>VLOOKUP(C328,customer_imp!$A$2:$H$502,6,FALSE)</f>
        <v>Alabama</v>
      </c>
      <c r="I328" t="str">
        <f>VLOOKUP(C328,customer_imp!$A$2:$H$502,7,FALSE)</f>
        <v>USA</v>
      </c>
      <c r="J328" t="s">
        <v>4521</v>
      </c>
      <c r="K328" t="str">
        <f>VLOOKUP($J328,prod_imp!$A$2:$I$102,2,FALSE)</f>
        <v>Usb-C Fast Charger</v>
      </c>
      <c r="L328" t="str">
        <f>VLOOKUP(J328,prod_imp!$A$2:$I$102,3,FALSE)</f>
        <v>Electronics</v>
      </c>
      <c r="M328" t="str">
        <f>VLOOKUP(J328,prod_imp!$A$2:$I$102,4,FALSE)</f>
        <v>Accessories</v>
      </c>
      <c r="N328" t="str">
        <f>VLOOKUP(J328,prod_imp!$A$2:$I$102,5,FALSE)</f>
        <v>Dawson-Perkins</v>
      </c>
      <c r="O328">
        <f>VLOOKUP(J328,prod_imp!$A$2:$I$102,6,FALSE)</f>
        <v>242</v>
      </c>
      <c r="P328">
        <f>VLOOKUP(J328,prod_imp!$A$2:$I$102,7,FALSE)</f>
        <v>453</v>
      </c>
      <c r="Q328" t="s">
        <v>4675</v>
      </c>
      <c r="R328" t="s">
        <v>4706</v>
      </c>
      <c r="S328" s="5">
        <v>1098.6659999999999</v>
      </c>
      <c r="T328">
        <v>2</v>
      </c>
      <c r="U328">
        <v>610</v>
      </c>
      <c r="V328">
        <v>0.06</v>
      </c>
      <c r="W328" t="str">
        <f>VLOOKUP(Q328,stores_imp!$A$2:$K$100,3,FALSE)</f>
        <v>NORTH</v>
      </c>
      <c r="X328" t="str">
        <f>VLOOKUP(Q328,stores_imp!$A$2:$K$100,2,TRUE)</f>
        <v>Martinez, Adkins And Johnson</v>
      </c>
      <c r="Y328" t="str">
        <f>VLOOKUP(Q328,stores_imp!$A$2:$E$22,4,FALSE)</f>
        <v>Danielmouth</v>
      </c>
      <c r="Z328" t="str">
        <f>VLOOKUP(Q328,stores_imp!$A$2:$K$22,5,FALSE)</f>
        <v>Flagship</v>
      </c>
      <c r="AA328" t="str">
        <f>_xlfn.IFS(sale[[#All],[Age]]&lt;19,"Teens",sale[[#All],[Age]]&lt;30,"Adults",sale[[#All],[Age]]&lt;70,"Elders")</f>
        <v>Elders</v>
      </c>
      <c r="AB328" t="str">
        <f>VLOOKUP(C328,customer_imp!$A$2:$H$505,8,FALSE)</f>
        <v>Platinum</v>
      </c>
    </row>
    <row r="329" spans="1:28" x14ac:dyDescent="0.25">
      <c r="A329" t="s">
        <v>5033</v>
      </c>
      <c r="B329" s="2">
        <v>45240</v>
      </c>
      <c r="C329" t="s">
        <v>4320</v>
      </c>
      <c r="D329" t="str">
        <f>VLOOKUP(C329,customer_imp!$A$2:$H$502,2,FALSE)</f>
        <v>Mr. Christopher Sims</v>
      </c>
      <c r="E329">
        <f>VLOOKUP(C329,customer_imp!$A$2:$H$502,3,FALSE)</f>
        <v>50</v>
      </c>
      <c r="F329" t="str">
        <f>VLOOKUP(C329,customer_imp!$A$2:$H$502,4,FALSE)</f>
        <v>Female</v>
      </c>
      <c r="G329" t="str">
        <f>VLOOKUP(C329,customer_imp!$A$2:$H$502,5,FALSE)</f>
        <v>Donaldsontown</v>
      </c>
      <c r="H329" t="str">
        <f>VLOOKUP(C329,customer_imp!$A$2:$H$502,6,FALSE)</f>
        <v>Connecticut</v>
      </c>
      <c r="I329" t="str">
        <f>VLOOKUP(C329,customer_imp!$A$2:$H$502,7,FALSE)</f>
        <v>USA</v>
      </c>
      <c r="J329" t="s">
        <v>4586</v>
      </c>
      <c r="K329" t="str">
        <f>VLOOKUP($J329,prod_imp!$A$2:$I$102,2,FALSE)</f>
        <v>Hdmi Cable – 2M</v>
      </c>
      <c r="L329" t="str">
        <f>VLOOKUP(J329,prod_imp!$A$2:$I$102,3,FALSE)</f>
        <v>Electronics</v>
      </c>
      <c r="M329" t="str">
        <f>VLOOKUP(J329,prod_imp!$A$2:$I$102,4,FALSE)</f>
        <v>Accessories</v>
      </c>
      <c r="N329" t="str">
        <f>VLOOKUP(J329,prod_imp!$A$2:$I$102,5,FALSE)</f>
        <v>Bautista, Green And Hale</v>
      </c>
      <c r="O329">
        <f>VLOOKUP(J329,prod_imp!$A$2:$I$102,6,FALSE)</f>
        <v>88</v>
      </c>
      <c r="P329">
        <f>VLOOKUP(J329,prod_imp!$A$2:$I$102,7,FALSE)</f>
        <v>246</v>
      </c>
      <c r="Q329" t="s">
        <v>4700</v>
      </c>
      <c r="R329" t="s">
        <v>1959</v>
      </c>
      <c r="S329" s="5">
        <v>190.54</v>
      </c>
      <c r="T329">
        <v>1</v>
      </c>
      <c r="U329">
        <v>272</v>
      </c>
      <c r="V329">
        <v>0.1</v>
      </c>
      <c r="W329" t="str">
        <f>VLOOKUP(Q329,stores_imp!$A$2:$K$100,3,FALSE)</f>
        <v>WEST</v>
      </c>
      <c r="X329" t="str">
        <f>VLOOKUP(Q329,stores_imp!$A$2:$K$100,2,TRUE)</f>
        <v>Frederick-Wright</v>
      </c>
      <c r="Y329" t="str">
        <f>VLOOKUP(Q329,stores_imp!$A$2:$E$22,4,FALSE)</f>
        <v>New Jimmymouth</v>
      </c>
      <c r="Z329" t="str">
        <f>VLOOKUP(Q329,stores_imp!$A$2:$K$22,5,FALSE)</f>
        <v>Flagship</v>
      </c>
      <c r="AA329" t="str">
        <f>_xlfn.IFS(sale[[#All],[Age]]&lt;19,"Teens",sale[[#All],[Age]]&lt;30,"Adults",sale[[#All],[Age]]&lt;70,"Elders")</f>
        <v>Elders</v>
      </c>
      <c r="AB329" t="str">
        <f>VLOOKUP(C329,customer_imp!$A$2:$H$505,8,FALSE)</f>
        <v>Silver</v>
      </c>
    </row>
    <row r="330" spans="1:28" x14ac:dyDescent="0.25">
      <c r="A330" t="s">
        <v>5034</v>
      </c>
      <c r="B330" s="2">
        <v>45349</v>
      </c>
      <c r="C330" t="s">
        <v>4430</v>
      </c>
      <c r="D330" t="str">
        <f>VLOOKUP(C330,customer_imp!$A$2:$H$502,2,FALSE)</f>
        <v>Monica Flynn</v>
      </c>
      <c r="E330">
        <f>VLOOKUP(C330,customer_imp!$A$2:$H$502,3,FALSE)</f>
        <v>59</v>
      </c>
      <c r="F330" t="str">
        <f>VLOOKUP(C330,customer_imp!$A$2:$H$502,4,FALSE)</f>
        <v>Female</v>
      </c>
      <c r="G330" t="str">
        <f>VLOOKUP(C330,customer_imp!$A$2:$H$502,5,FALSE)</f>
        <v>Amberburgh</v>
      </c>
      <c r="H330" t="str">
        <f>VLOOKUP(C330,customer_imp!$A$2:$H$502,6,FALSE)</f>
        <v>Tennessee</v>
      </c>
      <c r="I330" t="str">
        <f>VLOOKUP(C330,customer_imp!$A$2:$H$502,7,FALSE)</f>
        <v>USA</v>
      </c>
      <c r="J330" t="s">
        <v>4633</v>
      </c>
      <c r="K330" t="str">
        <f>VLOOKUP($J330,prod_imp!$A$2:$I$102,2,FALSE)</f>
        <v>Wifi Mesh Router</v>
      </c>
      <c r="L330" t="str">
        <f>VLOOKUP(J330,prod_imp!$A$2:$I$102,3,FALSE)</f>
        <v>Electronics</v>
      </c>
      <c r="M330" t="str">
        <f>VLOOKUP(J330,prod_imp!$A$2:$I$102,4,FALSE)</f>
        <v>Appliances</v>
      </c>
      <c r="N330" t="str">
        <f>VLOOKUP(J330,prod_imp!$A$2:$I$102,5,FALSE)</f>
        <v>White, Reeves And Woods</v>
      </c>
      <c r="O330">
        <f>VLOOKUP(J330,prod_imp!$A$2:$I$102,6,FALSE)</f>
        <v>481</v>
      </c>
      <c r="P330">
        <f>VLOOKUP(J330,prod_imp!$A$2:$I$102,7,FALSE)</f>
        <v>104</v>
      </c>
      <c r="Q330" t="s">
        <v>4683</v>
      </c>
      <c r="R330" t="s">
        <v>4709</v>
      </c>
      <c r="S330" s="5">
        <v>1444.212</v>
      </c>
      <c r="T330">
        <v>3</v>
      </c>
      <c r="U330">
        <v>573</v>
      </c>
      <c r="V330">
        <v>0.3</v>
      </c>
      <c r="W330" t="str">
        <f>VLOOKUP(Q330,stores_imp!$A$2:$K$100,3,FALSE)</f>
        <v>EAST</v>
      </c>
      <c r="X330" t="str">
        <f>VLOOKUP(Q330,stores_imp!$A$2:$K$100,2,TRUE)</f>
        <v>Mann-Austin</v>
      </c>
      <c r="Y330" t="str">
        <f>VLOOKUP(Q330,stores_imp!$A$2:$E$22,4,FALSE)</f>
        <v>Port Josephberg</v>
      </c>
      <c r="Z330" t="str">
        <f>VLOOKUP(Q330,stores_imp!$A$2:$K$22,5,FALSE)</f>
        <v>Online</v>
      </c>
      <c r="AA330" t="str">
        <f>_xlfn.IFS(sale[[#All],[Age]]&lt;19,"Teens",sale[[#All],[Age]]&lt;30,"Adults",sale[[#All],[Age]]&lt;70,"Elders")</f>
        <v>Elders</v>
      </c>
      <c r="AB330" t="str">
        <f>VLOOKUP(C330,customer_imp!$A$2:$H$505,8,FALSE)</f>
        <v>Platinum</v>
      </c>
    </row>
    <row r="331" spans="1:28" x14ac:dyDescent="0.25">
      <c r="A331" t="s">
        <v>5035</v>
      </c>
      <c r="B331" s="2">
        <v>45756</v>
      </c>
      <c r="C331" t="s">
        <v>4307</v>
      </c>
      <c r="D331" t="str">
        <f>VLOOKUP(C331,customer_imp!$A$2:$H$502,2,FALSE)</f>
        <v>Samuel Arias</v>
      </c>
      <c r="E331">
        <f>VLOOKUP(C331,customer_imp!$A$2:$H$502,3,FALSE)</f>
        <v>54</v>
      </c>
      <c r="F331" t="str">
        <f>VLOOKUP(C331,customer_imp!$A$2:$H$502,4,FALSE)</f>
        <v>Male</v>
      </c>
      <c r="G331" t="str">
        <f>VLOOKUP(C331,customer_imp!$A$2:$H$502,5,FALSE)</f>
        <v>North Nicole</v>
      </c>
      <c r="H331" t="str">
        <f>VLOOKUP(C331,customer_imp!$A$2:$H$502,6,FALSE)</f>
        <v>Wyoming</v>
      </c>
      <c r="I331" t="str">
        <f>VLOOKUP(C331,customer_imp!$A$2:$H$502,7,FALSE)</f>
        <v>USA</v>
      </c>
      <c r="J331" t="s">
        <v>4507</v>
      </c>
      <c r="K331" t="str">
        <f>VLOOKUP($J331,prod_imp!$A$2:$I$102,2,FALSE)</f>
        <v>Herbal Face Moisturizer</v>
      </c>
      <c r="L331" t="str">
        <f>VLOOKUP(J331,prod_imp!$A$2:$I$102,3,FALSE)</f>
        <v>Beauty</v>
      </c>
      <c r="M331" t="str">
        <f>VLOOKUP(J331,prod_imp!$A$2:$I$102,4,FALSE)</f>
        <v>Skincare</v>
      </c>
      <c r="N331" t="str">
        <f>VLOOKUP(J331,prod_imp!$A$2:$I$102,5,FALSE)</f>
        <v>Davidson Plc</v>
      </c>
      <c r="O331">
        <f>VLOOKUP(J331,prod_imp!$A$2:$I$102,6,FALSE)</f>
        <v>313</v>
      </c>
      <c r="P331">
        <f>VLOOKUP(J331,prod_imp!$A$2:$I$102,7,FALSE)</f>
        <v>350</v>
      </c>
      <c r="Q331" t="s">
        <v>4673</v>
      </c>
      <c r="R331" t="s">
        <v>1959</v>
      </c>
      <c r="S331" s="5">
        <v>71.193600000000004</v>
      </c>
      <c r="T331">
        <v>4</v>
      </c>
      <c r="U331">
        <v>25</v>
      </c>
      <c r="V331">
        <v>0.16</v>
      </c>
      <c r="W331" t="str">
        <f>VLOOKUP(Q331,stores_imp!$A$2:$K$100,3,FALSE)</f>
        <v>EAST</v>
      </c>
      <c r="X331" t="str">
        <f>VLOOKUP(Q331,stores_imp!$A$2:$K$100,2,TRUE)</f>
        <v>Rivera-Warner</v>
      </c>
      <c r="Y331" t="str">
        <f>VLOOKUP(Q331,stores_imp!$A$2:$E$22,4,FALSE)</f>
        <v>Washingtonfurt</v>
      </c>
      <c r="Z331" t="str">
        <f>VLOOKUP(Q331,stores_imp!$A$2:$K$22,5,FALSE)</f>
        <v>Flagship</v>
      </c>
      <c r="AA331" t="str">
        <f>_xlfn.IFS(sale[[#All],[Age]]&lt;19,"Teens",sale[[#All],[Age]]&lt;30,"Adults",sale[[#All],[Age]]&lt;70,"Elders")</f>
        <v>Elders</v>
      </c>
      <c r="AB331" t="str">
        <f>VLOOKUP(C331,customer_imp!$A$2:$H$505,8,FALSE)</f>
        <v>Bronze</v>
      </c>
    </row>
    <row r="332" spans="1:28" x14ac:dyDescent="0.25">
      <c r="A332" t="s">
        <v>5036</v>
      </c>
      <c r="B332" s="2">
        <v>45478</v>
      </c>
      <c r="C332" t="s">
        <v>4232</v>
      </c>
      <c r="D332" t="str">
        <f>VLOOKUP(C332,customer_imp!$A$2:$H$502,2,FALSE)</f>
        <v>Tyler Garner</v>
      </c>
      <c r="E332">
        <f>VLOOKUP(C332,customer_imp!$A$2:$H$502,3,FALSE)</f>
        <v>64</v>
      </c>
      <c r="F332" t="str">
        <f>VLOOKUP(C332,customer_imp!$A$2:$H$502,4,FALSE)</f>
        <v>Male</v>
      </c>
      <c r="G332" t="str">
        <f>VLOOKUP(C332,customer_imp!$A$2:$H$502,5,FALSE)</f>
        <v>Port Coreyfort</v>
      </c>
      <c r="H332" t="str">
        <f>VLOOKUP(C332,customer_imp!$A$2:$H$502,6,FALSE)</f>
        <v>Alabama</v>
      </c>
      <c r="I332" t="str">
        <f>VLOOKUP(C332,customer_imp!$A$2:$H$502,7,FALSE)</f>
        <v>USA</v>
      </c>
      <c r="J332" t="s">
        <v>4513</v>
      </c>
      <c r="K332" t="str">
        <f>VLOOKUP($J332,prod_imp!$A$2:$I$102,2,FALSE)</f>
        <v>Adjustable Dumbbell Set</v>
      </c>
      <c r="L332" t="str">
        <f>VLOOKUP(J332,prod_imp!$A$2:$I$102,3,FALSE)</f>
        <v>Sports</v>
      </c>
      <c r="M332" t="str">
        <f>VLOOKUP(J332,prod_imp!$A$2:$I$102,4,FALSE)</f>
        <v>Fitness</v>
      </c>
      <c r="N332" t="str">
        <f>VLOOKUP(J332,prod_imp!$A$2:$I$102,5,FALSE)</f>
        <v>Hill Plc</v>
      </c>
      <c r="O332">
        <f>VLOOKUP(J332,prod_imp!$A$2:$I$102,6,FALSE)</f>
        <v>496</v>
      </c>
      <c r="P332">
        <f>VLOOKUP(J332,prod_imp!$A$2:$I$102,7,FALSE)</f>
        <v>323</v>
      </c>
      <c r="Q332" t="s">
        <v>4688</v>
      </c>
      <c r="R332" t="s">
        <v>4709</v>
      </c>
      <c r="S332" s="5">
        <v>750.20309999999995</v>
      </c>
      <c r="T332">
        <v>3</v>
      </c>
      <c r="U332">
        <v>269</v>
      </c>
      <c r="V332">
        <v>0.28000000000000003</v>
      </c>
      <c r="W332" t="str">
        <f>VLOOKUP(Q332,stores_imp!$A$2:$K$100,3,FALSE)</f>
        <v>SOUTH</v>
      </c>
      <c r="X332" t="str">
        <f>VLOOKUP(Q332,stores_imp!$A$2:$K$100,2,TRUE)</f>
        <v>Mann-Austin</v>
      </c>
      <c r="Y332" t="str">
        <f>VLOOKUP(Q332,stores_imp!$A$2:$E$22,4,FALSE)</f>
        <v>East Johnstad</v>
      </c>
      <c r="Z332" t="str">
        <f>VLOOKUP(Q332,stores_imp!$A$2:$K$22,5,FALSE)</f>
        <v>Flagship</v>
      </c>
      <c r="AA332" t="str">
        <f>_xlfn.IFS(sale[[#All],[Age]]&lt;19,"Teens",sale[[#All],[Age]]&lt;30,"Adults",sale[[#All],[Age]]&lt;70,"Elders")</f>
        <v>Elders</v>
      </c>
      <c r="AB332" t="str">
        <f>VLOOKUP(C332,customer_imp!$A$2:$H$505,8,FALSE)</f>
        <v>Silver</v>
      </c>
    </row>
    <row r="333" spans="1:28" x14ac:dyDescent="0.25">
      <c r="A333" t="s">
        <v>5037</v>
      </c>
      <c r="B333" s="2">
        <v>45890</v>
      </c>
      <c r="C333" t="s">
        <v>4239</v>
      </c>
      <c r="D333" t="str">
        <f>VLOOKUP(C333,customer_imp!$A$2:$H$502,2,FALSE)</f>
        <v>Christopher David</v>
      </c>
      <c r="E333">
        <f>VLOOKUP(C333,customer_imp!$A$2:$H$502,3,FALSE)</f>
        <v>42</v>
      </c>
      <c r="F333" t="str">
        <f>VLOOKUP(C333,customer_imp!$A$2:$H$502,4,FALSE)</f>
        <v>Male</v>
      </c>
      <c r="G333" t="str">
        <f>VLOOKUP(C333,customer_imp!$A$2:$H$502,5,FALSE)</f>
        <v>Karenmouth</v>
      </c>
      <c r="H333" t="str">
        <f>VLOOKUP(C333,customer_imp!$A$2:$H$502,6,FALSE)</f>
        <v>Massachusetts</v>
      </c>
      <c r="I333" t="str">
        <f>VLOOKUP(C333,customer_imp!$A$2:$H$502,7,FALSE)</f>
        <v>USA</v>
      </c>
      <c r="J333" t="s">
        <v>4619</v>
      </c>
      <c r="K333" t="str">
        <f>VLOOKUP($J333,prod_imp!$A$2:$I$102,2,FALSE)</f>
        <v>Wooden Nightstand</v>
      </c>
      <c r="L333" t="str">
        <f>VLOOKUP(J333,prod_imp!$A$2:$I$102,3,FALSE)</f>
        <v>Home</v>
      </c>
      <c r="M333" t="str">
        <f>VLOOKUP(J333,prod_imp!$A$2:$I$102,4,FALSE)</f>
        <v>Furniture</v>
      </c>
      <c r="N333" t="str">
        <f>VLOOKUP(J333,prod_imp!$A$2:$I$102,5,FALSE)</f>
        <v>Wolfe, Ross And Hester</v>
      </c>
      <c r="O333">
        <f>VLOOKUP(J333,prod_imp!$A$2:$I$102,6,FALSE)</f>
        <v>244</v>
      </c>
      <c r="P333">
        <f>VLOOKUP(J333,prod_imp!$A$2:$I$102,7,FALSE)</f>
        <v>130</v>
      </c>
      <c r="Q333" t="s">
        <v>4688</v>
      </c>
      <c r="R333" t="s">
        <v>4709</v>
      </c>
      <c r="S333" s="5">
        <v>65.155000000000001</v>
      </c>
      <c r="T333">
        <v>1</v>
      </c>
      <c r="U333">
        <v>78</v>
      </c>
      <c r="V333">
        <v>7.0000000000000007E-2</v>
      </c>
      <c r="W333" t="str">
        <f>VLOOKUP(Q333,stores_imp!$A$2:$K$100,3,FALSE)</f>
        <v>SOUTH</v>
      </c>
      <c r="X333" t="str">
        <f>VLOOKUP(Q333,stores_imp!$A$2:$K$100,2,TRUE)</f>
        <v>Mann-Austin</v>
      </c>
      <c r="Y333" t="str">
        <f>VLOOKUP(Q333,stores_imp!$A$2:$E$22,4,FALSE)</f>
        <v>East Johnstad</v>
      </c>
      <c r="Z333" t="str">
        <f>VLOOKUP(Q333,stores_imp!$A$2:$K$22,5,FALSE)</f>
        <v>Flagship</v>
      </c>
      <c r="AA333" t="str">
        <f>_xlfn.IFS(sale[[#All],[Age]]&lt;19,"Teens",sale[[#All],[Age]]&lt;30,"Adults",sale[[#All],[Age]]&lt;70,"Elders")</f>
        <v>Elders</v>
      </c>
      <c r="AB333" t="str">
        <f>VLOOKUP(C333,customer_imp!$A$2:$H$505,8,FALSE)</f>
        <v>Silver</v>
      </c>
    </row>
    <row r="334" spans="1:28" x14ac:dyDescent="0.25">
      <c r="A334" t="s">
        <v>5038</v>
      </c>
      <c r="B334" s="2">
        <v>45815</v>
      </c>
      <c r="C334" t="s">
        <v>4111</v>
      </c>
      <c r="D334" t="str">
        <f>VLOOKUP(C334,customer_imp!$A$2:$H$502,2,FALSE)</f>
        <v>Hayley Pope</v>
      </c>
      <c r="E334">
        <f>VLOOKUP(C334,customer_imp!$A$2:$H$502,3,FALSE)</f>
        <v>62</v>
      </c>
      <c r="F334" t="str">
        <f>VLOOKUP(C334,customer_imp!$A$2:$H$502,4,FALSE)</f>
        <v>Female</v>
      </c>
      <c r="G334" t="str">
        <f>VLOOKUP(C334,customer_imp!$A$2:$H$502,5,FALSE)</f>
        <v>West Stephenville</v>
      </c>
      <c r="H334" t="str">
        <f>VLOOKUP(C334,customer_imp!$A$2:$H$502,6,FALSE)</f>
        <v>Florida</v>
      </c>
      <c r="I334" t="str">
        <f>VLOOKUP(C334,customer_imp!$A$2:$H$502,7,FALSE)</f>
        <v>USA</v>
      </c>
      <c r="J334" t="s">
        <v>4558</v>
      </c>
      <c r="K334" t="str">
        <f>VLOOKUP($J334,prod_imp!$A$2:$I$102,2,FALSE)</f>
        <v>Women'S Summer Dress</v>
      </c>
      <c r="L334" t="str">
        <f>VLOOKUP(J334,prod_imp!$A$2:$I$102,3,FALSE)</f>
        <v>Clothing</v>
      </c>
      <c r="M334" t="str">
        <f>VLOOKUP(J334,prod_imp!$A$2:$I$102,4,FALSE)</f>
        <v>Tops</v>
      </c>
      <c r="N334" t="str">
        <f>VLOOKUP(J334,prod_imp!$A$2:$I$102,5,FALSE)</f>
        <v>Smith-Mills</v>
      </c>
      <c r="O334">
        <f>VLOOKUP(J334,prod_imp!$A$2:$I$102,6,FALSE)</f>
        <v>223</v>
      </c>
      <c r="P334">
        <f>VLOOKUP(J334,prod_imp!$A$2:$I$102,7,FALSE)</f>
        <v>154</v>
      </c>
      <c r="Q334" t="s">
        <v>4681</v>
      </c>
      <c r="R334" t="s">
        <v>1959</v>
      </c>
      <c r="S334" s="5">
        <v>1174.2947999999999</v>
      </c>
      <c r="T334">
        <v>3</v>
      </c>
      <c r="U334">
        <v>399</v>
      </c>
      <c r="V334">
        <v>0.17</v>
      </c>
      <c r="W334" t="str">
        <f>VLOOKUP(Q334,stores_imp!$A$2:$K$100,3,FALSE)</f>
        <v>SOUTH</v>
      </c>
      <c r="X334" t="str">
        <f>VLOOKUP(Q334,stores_imp!$A$2:$K$100,2,TRUE)</f>
        <v>Mann-Austin</v>
      </c>
      <c r="Y334" t="str">
        <f>VLOOKUP(Q334,stores_imp!$A$2:$E$22,4,FALSE)</f>
        <v>Port Sharon</v>
      </c>
      <c r="Z334" t="str">
        <f>VLOOKUP(Q334,stores_imp!$A$2:$K$22,5,FALSE)</f>
        <v>Online</v>
      </c>
      <c r="AA334" t="str">
        <f>_xlfn.IFS(sale[[#All],[Age]]&lt;19,"Teens",sale[[#All],[Age]]&lt;30,"Adults",sale[[#All],[Age]]&lt;70,"Elders")</f>
        <v>Elders</v>
      </c>
      <c r="AB334" t="str">
        <f>VLOOKUP(C334,customer_imp!$A$2:$H$505,8,FALSE)</f>
        <v>Bronze</v>
      </c>
    </row>
    <row r="335" spans="1:28" x14ac:dyDescent="0.25">
      <c r="A335" t="s">
        <v>5039</v>
      </c>
      <c r="B335" s="2">
        <v>45891</v>
      </c>
      <c r="C335" t="s">
        <v>4059</v>
      </c>
      <c r="D335" t="str">
        <f>VLOOKUP(C335,customer_imp!$A$2:$H$502,2,FALSE)</f>
        <v>Richard Delgado</v>
      </c>
      <c r="E335">
        <f>VLOOKUP(C335,customer_imp!$A$2:$H$502,3,FALSE)</f>
        <v>36</v>
      </c>
      <c r="F335" t="str">
        <f>VLOOKUP(C335,customer_imp!$A$2:$H$502,4,FALSE)</f>
        <v>Male</v>
      </c>
      <c r="G335" t="str">
        <f>VLOOKUP(C335,customer_imp!$A$2:$H$502,5,FALSE)</f>
        <v>West Theodorechester</v>
      </c>
      <c r="H335" t="str">
        <f>VLOOKUP(C335,customer_imp!$A$2:$H$502,6,FALSE)</f>
        <v>Pennsylvania</v>
      </c>
      <c r="I335" t="str">
        <f>VLOOKUP(C335,customer_imp!$A$2:$H$502,7,FALSE)</f>
        <v>USA</v>
      </c>
      <c r="J335" t="s">
        <v>4551</v>
      </c>
      <c r="K335" t="str">
        <f>VLOOKUP($J335,prod_imp!$A$2:$I$102,2,FALSE)</f>
        <v>Basketball</v>
      </c>
      <c r="L335" t="str">
        <f>VLOOKUP(J335,prod_imp!$A$2:$I$102,3,FALSE)</f>
        <v>Sports</v>
      </c>
      <c r="M335" t="str">
        <f>VLOOKUP(J335,prod_imp!$A$2:$I$102,4,FALSE)</f>
        <v>Team Sports</v>
      </c>
      <c r="N335" t="str">
        <f>VLOOKUP(J335,prod_imp!$A$2:$I$102,5,FALSE)</f>
        <v>Nolan-Snow</v>
      </c>
      <c r="O335">
        <f>VLOOKUP(J335,prod_imp!$A$2:$I$102,6,FALSE)</f>
        <v>204</v>
      </c>
      <c r="P335">
        <f>VLOOKUP(J335,prod_imp!$A$2:$I$102,7,FALSE)</f>
        <v>281</v>
      </c>
      <c r="Q335" t="s">
        <v>4703</v>
      </c>
      <c r="R335" t="s">
        <v>4706</v>
      </c>
      <c r="S335" s="5">
        <v>1353.7854</v>
      </c>
      <c r="T335">
        <v>3</v>
      </c>
      <c r="U335">
        <v>456</v>
      </c>
      <c r="V335">
        <v>0.02</v>
      </c>
      <c r="W335" t="str">
        <f>VLOOKUP(Q335,stores_imp!$A$2:$K$100,3,FALSE)</f>
        <v>EAST</v>
      </c>
      <c r="X335" t="str">
        <f>VLOOKUP(Q335,stores_imp!$A$2:$K$100,2,TRUE)</f>
        <v>Mann-Austin</v>
      </c>
      <c r="Y335" t="str">
        <f>VLOOKUP(Q335,stores_imp!$A$2:$E$22,4,FALSE)</f>
        <v>Vasquezborough</v>
      </c>
      <c r="Z335" t="str">
        <f>VLOOKUP(Q335,stores_imp!$A$2:$K$22,5,FALSE)</f>
        <v>Online</v>
      </c>
      <c r="AA335" t="str">
        <f>_xlfn.IFS(sale[[#All],[Age]]&lt;19,"Teens",sale[[#All],[Age]]&lt;30,"Adults",sale[[#All],[Age]]&lt;70,"Elders")</f>
        <v>Elders</v>
      </c>
      <c r="AB335" t="str">
        <f>VLOOKUP(C335,customer_imp!$A$2:$H$505,8,FALSE)</f>
        <v>Silver</v>
      </c>
    </row>
    <row r="336" spans="1:28" x14ac:dyDescent="0.25">
      <c r="A336" t="s">
        <v>5040</v>
      </c>
      <c r="B336" s="2">
        <v>45609</v>
      </c>
      <c r="C336" t="s">
        <v>4336</v>
      </c>
      <c r="D336" t="str">
        <f>VLOOKUP(C336,customer_imp!$A$2:$H$502,2,FALSE)</f>
        <v>Heather Valenzuela</v>
      </c>
      <c r="E336">
        <f>VLOOKUP(C336,customer_imp!$A$2:$H$502,3,FALSE)</f>
        <v>31</v>
      </c>
      <c r="F336" t="str">
        <f>VLOOKUP(C336,customer_imp!$A$2:$H$502,4,FALSE)</f>
        <v>Male</v>
      </c>
      <c r="G336" t="str">
        <f>VLOOKUP(C336,customer_imp!$A$2:$H$502,5,FALSE)</f>
        <v>New Angiefurt</v>
      </c>
      <c r="H336" t="str">
        <f>VLOOKUP(C336,customer_imp!$A$2:$H$502,6,FALSE)</f>
        <v>Alaska</v>
      </c>
      <c r="I336" t="str">
        <f>VLOOKUP(C336,customer_imp!$A$2:$H$502,7,FALSE)</f>
        <v>USA</v>
      </c>
      <c r="J336" t="s">
        <v>4585</v>
      </c>
      <c r="K336" t="str">
        <f>VLOOKUP($J336,prod_imp!$A$2:$I$102,2,FALSE)</f>
        <v>Boxing Hand Wraps</v>
      </c>
      <c r="L336" t="str">
        <f>VLOOKUP(J336,prod_imp!$A$2:$I$102,3,FALSE)</f>
        <v>Sports</v>
      </c>
      <c r="M336" t="str">
        <f>VLOOKUP(J336,prod_imp!$A$2:$I$102,4,FALSE)</f>
        <v>Fitness</v>
      </c>
      <c r="N336" t="str">
        <f>VLOOKUP(J336,prod_imp!$A$2:$I$102,5,FALSE)</f>
        <v>Smith-King</v>
      </c>
      <c r="O336">
        <f>VLOOKUP(J336,prod_imp!$A$2:$I$102,6,FALSE)</f>
        <v>190</v>
      </c>
      <c r="P336">
        <f>VLOOKUP(J336,prod_imp!$A$2:$I$102,7,FALSE)</f>
        <v>260</v>
      </c>
      <c r="Q336" t="s">
        <v>4682</v>
      </c>
      <c r="R336" t="s">
        <v>4706</v>
      </c>
      <c r="S336" s="5">
        <v>1042.491</v>
      </c>
      <c r="T336">
        <v>2</v>
      </c>
      <c r="U336">
        <v>613</v>
      </c>
      <c r="V336">
        <v>0.01</v>
      </c>
      <c r="W336" t="str">
        <f>VLOOKUP(Q336,stores_imp!$A$2:$K$100,3,FALSE)</f>
        <v>NORTH</v>
      </c>
      <c r="X336" t="str">
        <f>VLOOKUP(Q336,stores_imp!$A$2:$K$100,2,TRUE)</f>
        <v>Mann-Austin</v>
      </c>
      <c r="Y336" t="str">
        <f>VLOOKUP(Q336,stores_imp!$A$2:$E$22,4,FALSE)</f>
        <v>New Michaelchester</v>
      </c>
      <c r="Z336" t="str">
        <f>VLOOKUP(Q336,stores_imp!$A$2:$K$22,5,FALSE)</f>
        <v>Outlet</v>
      </c>
      <c r="AA336" t="str">
        <f>_xlfn.IFS(sale[[#All],[Age]]&lt;19,"Teens",sale[[#All],[Age]]&lt;30,"Adults",sale[[#All],[Age]]&lt;70,"Elders")</f>
        <v>Elders</v>
      </c>
      <c r="AB336" t="str">
        <f>VLOOKUP(C336,customer_imp!$A$2:$H$505,8,FALSE)</f>
        <v>Bronze</v>
      </c>
    </row>
    <row r="337" spans="1:28" x14ac:dyDescent="0.25">
      <c r="A337" t="s">
        <v>5041</v>
      </c>
      <c r="B337" s="2">
        <v>45309</v>
      </c>
      <c r="C337" t="s">
        <v>4450</v>
      </c>
      <c r="D337" t="str">
        <f>VLOOKUP(C337,customer_imp!$A$2:$H$502,2,FALSE)</f>
        <v>Kelly Garrett</v>
      </c>
      <c r="E337">
        <f>VLOOKUP(C337,customer_imp!$A$2:$H$502,3,FALSE)</f>
        <v>62</v>
      </c>
      <c r="F337" t="str">
        <f>VLOOKUP(C337,customer_imp!$A$2:$H$502,4,FALSE)</f>
        <v>Female</v>
      </c>
      <c r="G337" t="str">
        <f>VLOOKUP(C337,customer_imp!$A$2:$H$502,5,FALSE)</f>
        <v>Port Taylorberg</v>
      </c>
      <c r="H337" t="str">
        <f>VLOOKUP(C337,customer_imp!$A$2:$H$502,6,FALSE)</f>
        <v>Pennsylvania</v>
      </c>
      <c r="I337" t="str">
        <f>VLOOKUP(C337,customer_imp!$A$2:$H$502,7,FALSE)</f>
        <v>USA</v>
      </c>
      <c r="J337" t="s">
        <v>4498</v>
      </c>
      <c r="K337" t="str">
        <f>VLOOKUP($J337,prod_imp!$A$2:$I$102,2,FALSE)</f>
        <v>Women'S Casual Hoodie</v>
      </c>
      <c r="L337" t="str">
        <f>VLOOKUP(J337,prod_imp!$A$2:$I$102,3,FALSE)</f>
        <v>Clothing</v>
      </c>
      <c r="M337" t="str">
        <f>VLOOKUP(J337,prod_imp!$A$2:$I$102,4,FALSE)</f>
        <v>Outerwear</v>
      </c>
      <c r="N337" t="str">
        <f>VLOOKUP(J337,prod_imp!$A$2:$I$102,5,FALSE)</f>
        <v>Sims Inc</v>
      </c>
      <c r="O337">
        <f>VLOOKUP(J337,prod_imp!$A$2:$I$102,6,FALSE)</f>
        <v>317</v>
      </c>
      <c r="P337">
        <f>VLOOKUP(J337,prod_imp!$A$2:$I$102,7,FALSE)</f>
        <v>352</v>
      </c>
      <c r="Q337" t="s">
        <v>4697</v>
      </c>
      <c r="R337" t="s">
        <v>4706</v>
      </c>
      <c r="S337" s="5">
        <v>2799.0720000000001</v>
      </c>
      <c r="T337">
        <v>4</v>
      </c>
      <c r="U337">
        <v>972</v>
      </c>
      <c r="V337">
        <v>0.15</v>
      </c>
      <c r="W337" t="str">
        <f>VLOOKUP(Q337,stores_imp!$A$2:$K$100,3,FALSE)</f>
        <v>SOUTH</v>
      </c>
      <c r="X337" t="str">
        <f>VLOOKUP(Q337,stores_imp!$A$2:$K$100,2,TRUE)</f>
        <v>Mcdonald Inc</v>
      </c>
      <c r="Y337" t="str">
        <f>VLOOKUP(Q337,stores_imp!$A$2:$E$22,4,FALSE)</f>
        <v>Christopherland</v>
      </c>
      <c r="Z337" t="str">
        <f>VLOOKUP(Q337,stores_imp!$A$2:$K$22,5,FALSE)</f>
        <v>Outlet</v>
      </c>
      <c r="AA337" t="str">
        <f>_xlfn.IFS(sale[[#All],[Age]]&lt;19,"Teens",sale[[#All],[Age]]&lt;30,"Adults",sale[[#All],[Age]]&lt;70,"Elders")</f>
        <v>Elders</v>
      </c>
      <c r="AB337" t="str">
        <f>VLOOKUP(C337,customer_imp!$A$2:$H$505,8,FALSE)</f>
        <v>Silver</v>
      </c>
    </row>
    <row r="338" spans="1:28" x14ac:dyDescent="0.25">
      <c r="A338" t="s">
        <v>5042</v>
      </c>
      <c r="B338" s="2">
        <v>45519</v>
      </c>
      <c r="C338" t="s">
        <v>4006</v>
      </c>
      <c r="D338" t="str">
        <f>VLOOKUP(C338,customer_imp!$A$2:$H$502,2,FALSE)</f>
        <v>Christopher Olson</v>
      </c>
      <c r="E338">
        <f>VLOOKUP(C338,customer_imp!$A$2:$H$502,3,FALSE)</f>
        <v>27</v>
      </c>
      <c r="F338" t="str">
        <f>VLOOKUP(C338,customer_imp!$A$2:$H$502,4,FALSE)</f>
        <v>Female</v>
      </c>
      <c r="G338" t="str">
        <f>VLOOKUP(C338,customer_imp!$A$2:$H$502,5,FALSE)</f>
        <v>West Richard</v>
      </c>
      <c r="H338" t="str">
        <f>VLOOKUP(C338,customer_imp!$A$2:$H$502,6,FALSE)</f>
        <v>Maryland</v>
      </c>
      <c r="I338" t="str">
        <f>VLOOKUP(C338,customer_imp!$A$2:$H$502,7,FALSE)</f>
        <v>USA</v>
      </c>
      <c r="J338" t="s">
        <v>4547</v>
      </c>
      <c r="K338" t="str">
        <f>VLOOKUP($J338,prod_imp!$A$2:$I$102,2,FALSE)</f>
        <v>Sports Stopwatch Timer</v>
      </c>
      <c r="L338" t="str">
        <f>VLOOKUP(J338,prod_imp!$A$2:$I$102,3,FALSE)</f>
        <v>Sports</v>
      </c>
      <c r="M338" t="str">
        <f>VLOOKUP(J338,prod_imp!$A$2:$I$102,4,FALSE)</f>
        <v>Accessories</v>
      </c>
      <c r="N338" t="str">
        <f>VLOOKUP(J338,prod_imp!$A$2:$I$102,5,FALSE)</f>
        <v>Burns-Hansen</v>
      </c>
      <c r="O338">
        <f>VLOOKUP(J338,prod_imp!$A$2:$I$102,6,FALSE)</f>
        <v>39</v>
      </c>
      <c r="P338">
        <f>VLOOKUP(J338,prod_imp!$A$2:$I$102,7,FALSE)</f>
        <v>137</v>
      </c>
      <c r="Q338" t="s">
        <v>4684</v>
      </c>
      <c r="R338" t="s">
        <v>4706</v>
      </c>
      <c r="S338" s="5">
        <v>2495.4744000000001</v>
      </c>
      <c r="T338">
        <v>3</v>
      </c>
      <c r="U338">
        <v>885</v>
      </c>
      <c r="V338">
        <v>0.28000000000000003</v>
      </c>
      <c r="W338" t="str">
        <f>VLOOKUP(Q338,stores_imp!$A$2:$K$100,3,FALSE)</f>
        <v>SOUTH</v>
      </c>
      <c r="X338" t="str">
        <f>VLOOKUP(Q338,stores_imp!$A$2:$K$100,2,TRUE)</f>
        <v>Mann-Austin</v>
      </c>
      <c r="Y338" t="str">
        <f>VLOOKUP(Q338,stores_imp!$A$2:$E$22,4,FALSE)</f>
        <v>Williamsfurt</v>
      </c>
      <c r="Z338" t="str">
        <f>VLOOKUP(Q338,stores_imp!$A$2:$K$22,5,FALSE)</f>
        <v>Online</v>
      </c>
      <c r="AA338" t="str">
        <f>_xlfn.IFS(sale[[#All],[Age]]&lt;19,"Teens",sale[[#All],[Age]]&lt;30,"Adults",sale[[#All],[Age]]&lt;70,"Elders")</f>
        <v>Adults</v>
      </c>
      <c r="AB338" t="str">
        <f>VLOOKUP(C338,customer_imp!$A$2:$H$505,8,FALSE)</f>
        <v>Platinum</v>
      </c>
    </row>
    <row r="339" spans="1:28" x14ac:dyDescent="0.25">
      <c r="A339" t="s">
        <v>5043</v>
      </c>
      <c r="B339" s="2">
        <v>45921</v>
      </c>
      <c r="C339" t="s">
        <v>4062</v>
      </c>
      <c r="D339" t="str">
        <f>VLOOKUP(C339,customer_imp!$A$2:$H$502,2,FALSE)</f>
        <v>Melissa Duffy Md</v>
      </c>
      <c r="E339">
        <f>VLOOKUP(C339,customer_imp!$A$2:$H$502,3,FALSE)</f>
        <v>58</v>
      </c>
      <c r="F339" t="str">
        <f>VLOOKUP(C339,customer_imp!$A$2:$H$502,4,FALSE)</f>
        <v>Female</v>
      </c>
      <c r="G339" t="str">
        <f>VLOOKUP(C339,customer_imp!$A$2:$H$502,5,FALSE)</f>
        <v>East Jenna</v>
      </c>
      <c r="H339" t="str">
        <f>VLOOKUP(C339,customer_imp!$A$2:$H$502,6,FALSE)</f>
        <v>South Carolina</v>
      </c>
      <c r="I339" t="str">
        <f>VLOOKUP(C339,customer_imp!$A$2:$H$502,7,FALSE)</f>
        <v>USA</v>
      </c>
      <c r="J339" t="s">
        <v>4512</v>
      </c>
      <c r="K339" t="str">
        <f>VLOOKUP($J339,prod_imp!$A$2:$I$102,2,FALSE)</f>
        <v>Wireless Bluetooth Earbuds</v>
      </c>
      <c r="L339" t="str">
        <f>VLOOKUP(J339,prod_imp!$A$2:$I$102,3,FALSE)</f>
        <v>Electronics</v>
      </c>
      <c r="M339" t="str">
        <f>VLOOKUP(J339,prod_imp!$A$2:$I$102,4,FALSE)</f>
        <v>Audio</v>
      </c>
      <c r="N339" t="str">
        <f>VLOOKUP(J339,prod_imp!$A$2:$I$102,5,FALSE)</f>
        <v>Perez-Johnston</v>
      </c>
      <c r="O339">
        <f>VLOOKUP(J339,prod_imp!$A$2:$I$102,6,FALSE)</f>
        <v>439</v>
      </c>
      <c r="P339">
        <f>VLOOKUP(J339,prod_imp!$A$2:$I$102,7,FALSE)</f>
        <v>142</v>
      </c>
      <c r="Q339" t="s">
        <v>4688</v>
      </c>
      <c r="R339" t="s">
        <v>1959</v>
      </c>
      <c r="S339" s="5">
        <v>96.25</v>
      </c>
      <c r="T339">
        <v>1</v>
      </c>
      <c r="U339">
        <v>125</v>
      </c>
      <c r="V339">
        <v>0.06</v>
      </c>
      <c r="W339" t="str">
        <f>VLOOKUP(Q339,stores_imp!$A$2:$K$100,3,FALSE)</f>
        <v>SOUTH</v>
      </c>
      <c r="X339" t="str">
        <f>VLOOKUP(Q339,stores_imp!$A$2:$K$100,2,TRUE)</f>
        <v>Mann-Austin</v>
      </c>
      <c r="Y339" t="str">
        <f>VLOOKUP(Q339,stores_imp!$A$2:$E$22,4,FALSE)</f>
        <v>East Johnstad</v>
      </c>
      <c r="Z339" t="str">
        <f>VLOOKUP(Q339,stores_imp!$A$2:$K$22,5,FALSE)</f>
        <v>Flagship</v>
      </c>
      <c r="AA339" t="str">
        <f>_xlfn.IFS(sale[[#All],[Age]]&lt;19,"Teens",sale[[#All],[Age]]&lt;30,"Adults",sale[[#All],[Age]]&lt;70,"Elders")</f>
        <v>Elders</v>
      </c>
      <c r="AB339" t="str">
        <f>VLOOKUP(C339,customer_imp!$A$2:$H$505,8,FALSE)</f>
        <v>Bronze</v>
      </c>
    </row>
    <row r="340" spans="1:28" x14ac:dyDescent="0.25">
      <c r="A340" t="s">
        <v>5044</v>
      </c>
      <c r="B340" s="2">
        <v>45465</v>
      </c>
      <c r="C340" t="s">
        <v>4105</v>
      </c>
      <c r="D340" t="str">
        <f>VLOOKUP(C340,customer_imp!$A$2:$H$502,2,FALSE)</f>
        <v>Susan Mcdonald</v>
      </c>
      <c r="E340">
        <f>VLOOKUP(C340,customer_imp!$A$2:$H$502,3,FALSE)</f>
        <v>45</v>
      </c>
      <c r="F340" t="str">
        <f>VLOOKUP(C340,customer_imp!$A$2:$H$502,4,FALSE)</f>
        <v>Male</v>
      </c>
      <c r="G340" t="str">
        <f>VLOOKUP(C340,customer_imp!$A$2:$H$502,5,FALSE)</f>
        <v>East Ellen</v>
      </c>
      <c r="H340" t="str">
        <f>VLOOKUP(C340,customer_imp!$A$2:$H$502,6,FALSE)</f>
        <v>Arkansas</v>
      </c>
      <c r="I340" t="str">
        <f>VLOOKUP(C340,customer_imp!$A$2:$H$502,7,FALSE)</f>
        <v>USA</v>
      </c>
      <c r="J340" t="s">
        <v>4515</v>
      </c>
      <c r="K340" t="str">
        <f>VLOOKUP($J340,prod_imp!$A$2:$I$102,2,FALSE)</f>
        <v>Ceramic Kitchen Bowl Set</v>
      </c>
      <c r="L340" t="str">
        <f>VLOOKUP(J340,prod_imp!$A$2:$I$102,3,FALSE)</f>
        <v>Home</v>
      </c>
      <c r="M340" t="str">
        <f>VLOOKUP(J340,prod_imp!$A$2:$I$102,4,FALSE)</f>
        <v>Kitchen</v>
      </c>
      <c r="N340" t="str">
        <f>VLOOKUP(J340,prod_imp!$A$2:$I$102,5,FALSE)</f>
        <v>Hamilton Group</v>
      </c>
      <c r="O340">
        <f>VLOOKUP(J340,prod_imp!$A$2:$I$102,6,FALSE)</f>
        <v>299</v>
      </c>
      <c r="P340">
        <f>VLOOKUP(J340,prod_imp!$A$2:$I$102,7,FALSE)</f>
        <v>308</v>
      </c>
      <c r="Q340" t="s">
        <v>4698</v>
      </c>
      <c r="R340" t="s">
        <v>4706</v>
      </c>
      <c r="S340" s="5">
        <v>346.38</v>
      </c>
      <c r="T340">
        <v>2</v>
      </c>
      <c r="U340">
        <v>188</v>
      </c>
      <c r="V340">
        <v>0.23</v>
      </c>
      <c r="W340" t="str">
        <f>VLOOKUP(Q340,stores_imp!$A$2:$K$100,3,FALSE)</f>
        <v>NORTH</v>
      </c>
      <c r="X340" t="str">
        <f>VLOOKUP(Q340,stores_imp!$A$2:$K$100,2,TRUE)</f>
        <v>Shelton Plc</v>
      </c>
      <c r="Y340" t="str">
        <f>VLOOKUP(Q340,stores_imp!$A$2:$E$22,4,FALSE)</f>
        <v>East Jenniferstad</v>
      </c>
      <c r="Z340" t="str">
        <f>VLOOKUP(Q340,stores_imp!$A$2:$K$22,5,FALSE)</f>
        <v>Flagship</v>
      </c>
      <c r="AA340" t="str">
        <f>_xlfn.IFS(sale[[#All],[Age]]&lt;19,"Teens",sale[[#All],[Age]]&lt;30,"Adults",sale[[#All],[Age]]&lt;70,"Elders")</f>
        <v>Elders</v>
      </c>
      <c r="AB340" t="str">
        <f>VLOOKUP(C340,customer_imp!$A$2:$H$505,8,FALSE)</f>
        <v>Silver</v>
      </c>
    </row>
    <row r="341" spans="1:28" x14ac:dyDescent="0.25">
      <c r="A341" t="s">
        <v>5045</v>
      </c>
      <c r="B341" s="2">
        <v>45303</v>
      </c>
      <c r="C341" t="s">
        <v>4202</v>
      </c>
      <c r="D341" t="str">
        <f>VLOOKUP(C341,customer_imp!$A$2:$H$502,2,FALSE)</f>
        <v>Alejandro Doyle</v>
      </c>
      <c r="E341">
        <f>VLOOKUP(C341,customer_imp!$A$2:$H$502,3,FALSE)</f>
        <v>35</v>
      </c>
      <c r="F341" t="str">
        <f>VLOOKUP(C341,customer_imp!$A$2:$H$502,4,FALSE)</f>
        <v>Male</v>
      </c>
      <c r="G341" t="str">
        <f>VLOOKUP(C341,customer_imp!$A$2:$H$502,5,FALSE)</f>
        <v>East Crystalton</v>
      </c>
      <c r="H341" t="str">
        <f>VLOOKUP(C341,customer_imp!$A$2:$H$502,6,FALSE)</f>
        <v>New Mexico</v>
      </c>
      <c r="I341" t="str">
        <f>VLOOKUP(C341,customer_imp!$A$2:$H$502,7,FALSE)</f>
        <v>USA</v>
      </c>
      <c r="J341" t="s">
        <v>4576</v>
      </c>
      <c r="K341" t="str">
        <f>VLOOKUP($J341,prod_imp!$A$2:$I$102,2,FALSE)</f>
        <v>Men'S Winter Jacket</v>
      </c>
      <c r="L341" t="str">
        <f>VLOOKUP(J341,prod_imp!$A$2:$I$102,3,FALSE)</f>
        <v>Clothing</v>
      </c>
      <c r="M341" t="str">
        <f>VLOOKUP(J341,prod_imp!$A$2:$I$102,4,FALSE)</f>
        <v>Outerwear</v>
      </c>
      <c r="N341" t="str">
        <f>VLOOKUP(J341,prod_imp!$A$2:$I$102,5,FALSE)</f>
        <v>Kelly, Smith And Perez</v>
      </c>
      <c r="O341">
        <f>VLOOKUP(J341,prod_imp!$A$2:$I$102,6,FALSE)</f>
        <v>167</v>
      </c>
      <c r="P341">
        <f>VLOOKUP(J341,prod_imp!$A$2:$I$102,7,FALSE)</f>
        <v>296</v>
      </c>
      <c r="Q341" t="s">
        <v>4683</v>
      </c>
      <c r="R341" t="s">
        <v>4706</v>
      </c>
      <c r="S341" s="5">
        <v>1032.3599999999999</v>
      </c>
      <c r="T341">
        <v>4</v>
      </c>
      <c r="U341">
        <v>344</v>
      </c>
      <c r="V341">
        <v>0.08</v>
      </c>
      <c r="W341" t="str">
        <f>VLOOKUP(Q341,stores_imp!$A$2:$K$100,3,FALSE)</f>
        <v>EAST</v>
      </c>
      <c r="X341" t="str">
        <f>VLOOKUP(Q341,stores_imp!$A$2:$K$100,2,TRUE)</f>
        <v>Mann-Austin</v>
      </c>
      <c r="Y341" t="str">
        <f>VLOOKUP(Q341,stores_imp!$A$2:$E$22,4,FALSE)</f>
        <v>Port Josephberg</v>
      </c>
      <c r="Z341" t="str">
        <f>VLOOKUP(Q341,stores_imp!$A$2:$K$22,5,FALSE)</f>
        <v>Online</v>
      </c>
      <c r="AA341" t="str">
        <f>_xlfn.IFS(sale[[#All],[Age]]&lt;19,"Teens",sale[[#All],[Age]]&lt;30,"Adults",sale[[#All],[Age]]&lt;70,"Elders")</f>
        <v>Elders</v>
      </c>
      <c r="AB341" t="str">
        <f>VLOOKUP(C341,customer_imp!$A$2:$H$505,8,FALSE)</f>
        <v>Platinum</v>
      </c>
    </row>
    <row r="342" spans="1:28" x14ac:dyDescent="0.25">
      <c r="A342" t="s">
        <v>5046</v>
      </c>
      <c r="B342" s="2">
        <v>45218</v>
      </c>
      <c r="C342" t="s">
        <v>4021</v>
      </c>
      <c r="D342" t="str">
        <f>VLOOKUP(C342,customer_imp!$A$2:$H$502,2,FALSE)</f>
        <v>Gina Knight</v>
      </c>
      <c r="E342">
        <f>VLOOKUP(C342,customer_imp!$A$2:$H$502,3,FALSE)</f>
        <v>54</v>
      </c>
      <c r="F342" t="str">
        <f>VLOOKUP(C342,customer_imp!$A$2:$H$502,4,FALSE)</f>
        <v>Female</v>
      </c>
      <c r="G342" t="str">
        <f>VLOOKUP(C342,customer_imp!$A$2:$H$502,5,FALSE)</f>
        <v>Lake Roberthaven</v>
      </c>
      <c r="H342" t="str">
        <f>VLOOKUP(C342,customer_imp!$A$2:$H$502,6,FALSE)</f>
        <v>Nevada</v>
      </c>
      <c r="I342" t="str">
        <f>VLOOKUP(C342,customer_imp!$A$2:$H$502,7,FALSE)</f>
        <v>USA</v>
      </c>
      <c r="J342" t="s">
        <v>4528</v>
      </c>
      <c r="K342" t="str">
        <f>VLOOKUP($J342,prod_imp!$A$2:$I$102,2,FALSE)</f>
        <v>Soccer Training Cone Set</v>
      </c>
      <c r="L342" t="str">
        <f>VLOOKUP(J342,prod_imp!$A$2:$I$102,3,FALSE)</f>
        <v>Sports</v>
      </c>
      <c r="M342" t="str">
        <f>VLOOKUP(J342,prod_imp!$A$2:$I$102,4,FALSE)</f>
        <v>Accessories</v>
      </c>
      <c r="N342" t="str">
        <f>VLOOKUP(J342,prod_imp!$A$2:$I$102,5,FALSE)</f>
        <v>Ford, Murphy And Wilson</v>
      </c>
      <c r="O342">
        <f>VLOOKUP(J342,prod_imp!$A$2:$I$102,6,FALSE)</f>
        <v>145</v>
      </c>
      <c r="P342">
        <f>VLOOKUP(J342,prod_imp!$A$2:$I$102,7,FALSE)</f>
        <v>367</v>
      </c>
      <c r="Q342" t="s">
        <v>4703</v>
      </c>
      <c r="R342" t="s">
        <v>4709</v>
      </c>
      <c r="S342" s="5">
        <v>2724.4034999999999</v>
      </c>
      <c r="T342">
        <v>3</v>
      </c>
      <c r="U342">
        <v>998</v>
      </c>
      <c r="V342">
        <v>0.25</v>
      </c>
      <c r="W342" t="str">
        <f>VLOOKUP(Q342,stores_imp!$A$2:$K$100,3,FALSE)</f>
        <v>EAST</v>
      </c>
      <c r="X342" t="str">
        <f>VLOOKUP(Q342,stores_imp!$A$2:$K$100,2,TRUE)</f>
        <v>Mann-Austin</v>
      </c>
      <c r="Y342" t="str">
        <f>VLOOKUP(Q342,stores_imp!$A$2:$E$22,4,FALSE)</f>
        <v>Vasquezborough</v>
      </c>
      <c r="Z342" t="str">
        <f>VLOOKUP(Q342,stores_imp!$A$2:$K$22,5,FALSE)</f>
        <v>Online</v>
      </c>
      <c r="AA342" t="str">
        <f>_xlfn.IFS(sale[[#All],[Age]]&lt;19,"Teens",sale[[#All],[Age]]&lt;30,"Adults",sale[[#All],[Age]]&lt;70,"Elders")</f>
        <v>Elders</v>
      </c>
      <c r="AB342" t="str">
        <f>VLOOKUP(C342,customer_imp!$A$2:$H$505,8,FALSE)</f>
        <v>Silver</v>
      </c>
    </row>
    <row r="343" spans="1:28" x14ac:dyDescent="0.25">
      <c r="A343" t="s">
        <v>5047</v>
      </c>
      <c r="B343" s="2">
        <v>45727</v>
      </c>
      <c r="C343" t="s">
        <v>4128</v>
      </c>
      <c r="D343" t="str">
        <f>VLOOKUP(C343,customer_imp!$A$2:$H$502,2,FALSE)</f>
        <v>Stephanie Conway</v>
      </c>
      <c r="E343">
        <f>VLOOKUP(C343,customer_imp!$A$2:$H$502,3,FALSE)</f>
        <v>24</v>
      </c>
      <c r="F343" t="str">
        <f>VLOOKUP(C343,customer_imp!$A$2:$H$502,4,FALSE)</f>
        <v>Male</v>
      </c>
      <c r="G343" t="str">
        <f>VLOOKUP(C343,customer_imp!$A$2:$H$502,5,FALSE)</f>
        <v>Port Frankmouth</v>
      </c>
      <c r="H343" t="str">
        <f>VLOOKUP(C343,customer_imp!$A$2:$H$502,6,FALSE)</f>
        <v>Mississippi</v>
      </c>
      <c r="I343" t="str">
        <f>VLOOKUP(C343,customer_imp!$A$2:$H$502,7,FALSE)</f>
        <v>USA</v>
      </c>
      <c r="J343" t="s">
        <v>4516</v>
      </c>
      <c r="K343" t="str">
        <f>VLOOKUP($J343,prod_imp!$A$2:$I$102,2,FALSE)</f>
        <v>Hd Smart Tv Stick</v>
      </c>
      <c r="L343" t="str">
        <f>VLOOKUP(J343,prod_imp!$A$2:$I$102,3,FALSE)</f>
        <v>Electronics</v>
      </c>
      <c r="M343" t="str">
        <f>VLOOKUP(J343,prod_imp!$A$2:$I$102,4,FALSE)</f>
        <v>Accessories</v>
      </c>
      <c r="N343" t="str">
        <f>VLOOKUP(J343,prod_imp!$A$2:$I$102,5,FALSE)</f>
        <v>Gibson, Hobbs And Weaver</v>
      </c>
      <c r="O343">
        <f>VLOOKUP(J343,prod_imp!$A$2:$I$102,6,FALSE)</f>
        <v>449</v>
      </c>
      <c r="P343">
        <f>VLOOKUP(J343,prod_imp!$A$2:$I$102,7,FALSE)</f>
        <v>275</v>
      </c>
      <c r="Q343" t="s">
        <v>4698</v>
      </c>
      <c r="R343" t="s">
        <v>4706</v>
      </c>
      <c r="S343" s="5">
        <v>339.37560000000002</v>
      </c>
      <c r="T343">
        <v>3</v>
      </c>
      <c r="U343">
        <v>122</v>
      </c>
      <c r="V343">
        <v>0.09</v>
      </c>
      <c r="W343" t="str">
        <f>VLOOKUP(Q343,stores_imp!$A$2:$K$100,3,FALSE)</f>
        <v>NORTH</v>
      </c>
      <c r="X343" t="str">
        <f>VLOOKUP(Q343,stores_imp!$A$2:$K$100,2,TRUE)</f>
        <v>Shelton Plc</v>
      </c>
      <c r="Y343" t="str">
        <f>VLOOKUP(Q343,stores_imp!$A$2:$E$22,4,FALSE)</f>
        <v>East Jenniferstad</v>
      </c>
      <c r="Z343" t="str">
        <f>VLOOKUP(Q343,stores_imp!$A$2:$K$22,5,FALSE)</f>
        <v>Flagship</v>
      </c>
      <c r="AA343" t="str">
        <f>_xlfn.IFS(sale[[#All],[Age]]&lt;19,"Teens",sale[[#All],[Age]]&lt;30,"Adults",sale[[#All],[Age]]&lt;70,"Elders")</f>
        <v>Adults</v>
      </c>
      <c r="AB343" t="str">
        <f>VLOOKUP(C343,customer_imp!$A$2:$H$505,8,FALSE)</f>
        <v>Gold</v>
      </c>
    </row>
    <row r="344" spans="1:28" x14ac:dyDescent="0.25">
      <c r="A344" t="s">
        <v>5048</v>
      </c>
      <c r="B344" s="2">
        <v>45557</v>
      </c>
      <c r="C344" t="s">
        <v>4201</v>
      </c>
      <c r="D344" t="str">
        <f>VLOOKUP(C344,customer_imp!$A$2:$H$502,2,FALSE)</f>
        <v>Lisa Young</v>
      </c>
      <c r="E344">
        <f>VLOOKUP(C344,customer_imp!$A$2:$H$502,3,FALSE)</f>
        <v>38</v>
      </c>
      <c r="F344" t="str">
        <f>VLOOKUP(C344,customer_imp!$A$2:$H$502,4,FALSE)</f>
        <v>Male</v>
      </c>
      <c r="G344" t="str">
        <f>VLOOKUP(C344,customer_imp!$A$2:$H$502,5,FALSE)</f>
        <v>Maybury</v>
      </c>
      <c r="H344" t="str">
        <f>VLOOKUP(C344,customer_imp!$A$2:$H$502,6,FALSE)</f>
        <v>Georgia</v>
      </c>
      <c r="I344" t="str">
        <f>VLOOKUP(C344,customer_imp!$A$2:$H$502,7,FALSE)</f>
        <v>USA</v>
      </c>
      <c r="J344" t="s">
        <v>4619</v>
      </c>
      <c r="K344" t="str">
        <f>VLOOKUP($J344,prod_imp!$A$2:$I$102,2,FALSE)</f>
        <v>Wooden Nightstand</v>
      </c>
      <c r="L344" t="str">
        <f>VLOOKUP(J344,prod_imp!$A$2:$I$102,3,FALSE)</f>
        <v>Home</v>
      </c>
      <c r="M344" t="str">
        <f>VLOOKUP(J344,prod_imp!$A$2:$I$102,4,FALSE)</f>
        <v>Furniture</v>
      </c>
      <c r="N344" t="str">
        <f>VLOOKUP(J344,prod_imp!$A$2:$I$102,5,FALSE)</f>
        <v>Wolfe, Ross And Hester</v>
      </c>
      <c r="O344">
        <f>VLOOKUP(J344,prod_imp!$A$2:$I$102,6,FALSE)</f>
        <v>244</v>
      </c>
      <c r="P344">
        <f>VLOOKUP(J344,prod_imp!$A$2:$I$102,7,FALSE)</f>
        <v>130</v>
      </c>
      <c r="Q344" t="s">
        <v>4690</v>
      </c>
      <c r="R344" t="s">
        <v>4706</v>
      </c>
      <c r="S344" s="5">
        <v>1205.3327999999999</v>
      </c>
      <c r="T344">
        <v>2</v>
      </c>
      <c r="U344">
        <v>693</v>
      </c>
      <c r="V344">
        <v>7.0000000000000007E-2</v>
      </c>
      <c r="W344" t="str">
        <f>VLOOKUP(Q344,stores_imp!$A$2:$K$100,3,FALSE)</f>
        <v>EAST</v>
      </c>
      <c r="X344" t="str">
        <f>VLOOKUP(Q344,stores_imp!$A$2:$K$100,2,TRUE)</f>
        <v>Martinez, Adkins And Johnson</v>
      </c>
      <c r="Y344" t="str">
        <f>VLOOKUP(Q344,stores_imp!$A$2:$E$22,4,FALSE)</f>
        <v>East Davidville</v>
      </c>
      <c r="Z344" t="str">
        <f>VLOOKUP(Q344,stores_imp!$A$2:$K$22,5,FALSE)</f>
        <v>Online</v>
      </c>
      <c r="AA344" t="str">
        <f>_xlfn.IFS(sale[[#All],[Age]]&lt;19,"Teens",sale[[#All],[Age]]&lt;30,"Adults",sale[[#All],[Age]]&lt;70,"Elders")</f>
        <v>Elders</v>
      </c>
      <c r="AB344" t="str">
        <f>VLOOKUP(C344,customer_imp!$A$2:$H$505,8,FALSE)</f>
        <v>Platinum</v>
      </c>
    </row>
    <row r="345" spans="1:28" x14ac:dyDescent="0.25">
      <c r="A345" t="s">
        <v>5049</v>
      </c>
      <c r="B345" s="2">
        <v>45623</v>
      </c>
      <c r="C345" t="s">
        <v>3998</v>
      </c>
      <c r="D345" t="str">
        <f>VLOOKUP(C345,customer_imp!$A$2:$H$502,2,FALSE)</f>
        <v>Leslie Johnson</v>
      </c>
      <c r="E345">
        <f>VLOOKUP(C345,customer_imp!$A$2:$H$502,3,FALSE)</f>
        <v>31</v>
      </c>
      <c r="F345" t="str">
        <f>VLOOKUP(C345,customer_imp!$A$2:$H$502,4,FALSE)</f>
        <v>Male</v>
      </c>
      <c r="G345" t="str">
        <f>VLOOKUP(C345,customer_imp!$A$2:$H$502,5,FALSE)</f>
        <v>Mollyshire</v>
      </c>
      <c r="H345" t="str">
        <f>VLOOKUP(C345,customer_imp!$A$2:$H$502,6,FALSE)</f>
        <v>Utah</v>
      </c>
      <c r="I345" t="str">
        <f>VLOOKUP(C345,customer_imp!$A$2:$H$502,7,FALSE)</f>
        <v>USA</v>
      </c>
      <c r="J345" t="s">
        <v>4540</v>
      </c>
      <c r="K345" t="str">
        <f>VLOOKUP($J345,prod_imp!$A$2:$I$102,2,FALSE)</f>
        <v>Foldable Camping Chair</v>
      </c>
      <c r="L345" t="str">
        <f>VLOOKUP(J345,prod_imp!$A$2:$I$102,3,FALSE)</f>
        <v>Sports</v>
      </c>
      <c r="M345" t="str">
        <f>VLOOKUP(J345,prod_imp!$A$2:$I$102,4,FALSE)</f>
        <v>Outdoor</v>
      </c>
      <c r="N345" t="str">
        <f>VLOOKUP(J345,prod_imp!$A$2:$I$102,5,FALSE)</f>
        <v>Cook Ltd</v>
      </c>
      <c r="O345">
        <f>VLOOKUP(J345,prod_imp!$A$2:$I$102,6,FALSE)</f>
        <v>166</v>
      </c>
      <c r="P345">
        <f>VLOOKUP(J345,prod_imp!$A$2:$I$102,7,FALSE)</f>
        <v>340</v>
      </c>
      <c r="Q345" t="s">
        <v>4703</v>
      </c>
      <c r="R345" t="s">
        <v>4706</v>
      </c>
      <c r="S345" s="5">
        <v>2312.2568999999999</v>
      </c>
      <c r="T345">
        <v>3</v>
      </c>
      <c r="U345">
        <v>795</v>
      </c>
      <c r="V345">
        <v>0.13</v>
      </c>
      <c r="W345" t="str">
        <f>VLOOKUP(Q345,stores_imp!$A$2:$K$100,3,FALSE)</f>
        <v>EAST</v>
      </c>
      <c r="X345" t="str">
        <f>VLOOKUP(Q345,stores_imp!$A$2:$K$100,2,TRUE)</f>
        <v>Mann-Austin</v>
      </c>
      <c r="Y345" t="str">
        <f>VLOOKUP(Q345,stores_imp!$A$2:$E$22,4,FALSE)</f>
        <v>Vasquezborough</v>
      </c>
      <c r="Z345" t="str">
        <f>VLOOKUP(Q345,stores_imp!$A$2:$K$22,5,FALSE)</f>
        <v>Online</v>
      </c>
      <c r="AA345" t="str">
        <f>_xlfn.IFS(sale[[#All],[Age]]&lt;19,"Teens",sale[[#All],[Age]]&lt;30,"Adults",sale[[#All],[Age]]&lt;70,"Elders")</f>
        <v>Elders</v>
      </c>
      <c r="AB345" t="str">
        <f>VLOOKUP(C345,customer_imp!$A$2:$H$505,8,FALSE)</f>
        <v>UnKno</v>
      </c>
    </row>
    <row r="346" spans="1:28" x14ac:dyDescent="0.25">
      <c r="A346" t="s">
        <v>5050</v>
      </c>
      <c r="B346" s="2">
        <v>45224</v>
      </c>
      <c r="C346" t="s">
        <v>3984</v>
      </c>
      <c r="D346" t="str">
        <f>VLOOKUP(C346,customer_imp!$A$2:$H$502,2,FALSE)</f>
        <v>Ashley Cohen</v>
      </c>
      <c r="E346">
        <f>VLOOKUP(C346,customer_imp!$A$2:$H$502,3,FALSE)</f>
        <v>53</v>
      </c>
      <c r="F346" t="str">
        <f>VLOOKUP(C346,customer_imp!$A$2:$H$502,4,FALSE)</f>
        <v>Female</v>
      </c>
      <c r="G346" t="str">
        <f>VLOOKUP(C346,customer_imp!$A$2:$H$502,5,FALSE)</f>
        <v>Lake Kristamouth</v>
      </c>
      <c r="H346" t="str">
        <f>VLOOKUP(C346,customer_imp!$A$2:$H$502,6,FALSE)</f>
        <v>Nebraska</v>
      </c>
      <c r="I346" t="str">
        <f>VLOOKUP(C346,customer_imp!$A$2:$H$502,7,FALSE)</f>
        <v>USA</v>
      </c>
      <c r="J346" t="s">
        <v>4544</v>
      </c>
      <c r="K346" t="str">
        <f>VLOOKUP($J346,prod_imp!$A$2:$I$102,2,FALSE)</f>
        <v>Wireless Bluetooth Speaker</v>
      </c>
      <c r="L346" t="str">
        <f>VLOOKUP(J346,prod_imp!$A$2:$I$102,3,FALSE)</f>
        <v>Electronics</v>
      </c>
      <c r="M346" t="str">
        <f>VLOOKUP(J346,prod_imp!$A$2:$I$102,4,FALSE)</f>
        <v>Audio</v>
      </c>
      <c r="N346" t="str">
        <f>VLOOKUP(J346,prod_imp!$A$2:$I$102,5,FALSE)</f>
        <v>Reed-Schmidt</v>
      </c>
      <c r="O346">
        <f>VLOOKUP(J346,prod_imp!$A$2:$I$102,6,FALSE)</f>
        <v>322</v>
      </c>
      <c r="P346">
        <f>VLOOKUP(J346,prod_imp!$A$2:$I$102,7,FALSE)</f>
        <v>213</v>
      </c>
      <c r="Q346" t="s">
        <v>4688</v>
      </c>
      <c r="R346" t="s">
        <v>4706</v>
      </c>
      <c r="S346" s="5">
        <v>817.15499999999997</v>
      </c>
      <c r="T346">
        <v>1</v>
      </c>
      <c r="U346">
        <v>908</v>
      </c>
      <c r="V346">
        <v>0.03</v>
      </c>
      <c r="W346" t="str">
        <f>VLOOKUP(Q346,stores_imp!$A$2:$K$100,3,FALSE)</f>
        <v>SOUTH</v>
      </c>
      <c r="X346" t="str">
        <f>VLOOKUP(Q346,stores_imp!$A$2:$K$100,2,TRUE)</f>
        <v>Mann-Austin</v>
      </c>
      <c r="Y346" t="str">
        <f>VLOOKUP(Q346,stores_imp!$A$2:$E$22,4,FALSE)</f>
        <v>East Johnstad</v>
      </c>
      <c r="Z346" t="str">
        <f>VLOOKUP(Q346,stores_imp!$A$2:$K$22,5,FALSE)</f>
        <v>Flagship</v>
      </c>
      <c r="AA346" t="str">
        <f>_xlfn.IFS(sale[[#All],[Age]]&lt;19,"Teens",sale[[#All],[Age]]&lt;30,"Adults",sale[[#All],[Age]]&lt;70,"Elders")</f>
        <v>Elders</v>
      </c>
      <c r="AB346" t="str">
        <f>VLOOKUP(C346,customer_imp!$A$2:$H$505,8,FALSE)</f>
        <v>Silver</v>
      </c>
    </row>
    <row r="347" spans="1:28" x14ac:dyDescent="0.25">
      <c r="A347" t="s">
        <v>5051</v>
      </c>
      <c r="B347" s="2">
        <v>45940</v>
      </c>
      <c r="C347" t="s">
        <v>4270</v>
      </c>
      <c r="D347" t="str">
        <f>VLOOKUP(C347,customer_imp!$A$2:$H$502,2,FALSE)</f>
        <v>Cynthia Roberts</v>
      </c>
      <c r="E347">
        <f>VLOOKUP(C347,customer_imp!$A$2:$H$502,3,FALSE)</f>
        <v>22</v>
      </c>
      <c r="F347" t="str">
        <f>VLOOKUP(C347,customer_imp!$A$2:$H$502,4,FALSE)</f>
        <v>Female</v>
      </c>
      <c r="G347" t="str">
        <f>VLOOKUP(C347,customer_imp!$A$2:$H$502,5,FALSE)</f>
        <v>Millerfort</v>
      </c>
      <c r="H347" t="str">
        <f>VLOOKUP(C347,customer_imp!$A$2:$H$502,6,FALSE)</f>
        <v>Vermont</v>
      </c>
      <c r="I347" t="str">
        <f>VLOOKUP(C347,customer_imp!$A$2:$H$502,7,FALSE)</f>
        <v>USA</v>
      </c>
      <c r="J347" t="s">
        <v>4585</v>
      </c>
      <c r="K347" t="str">
        <f>VLOOKUP($J347,prod_imp!$A$2:$I$102,2,FALSE)</f>
        <v>Boxing Hand Wraps</v>
      </c>
      <c r="L347" t="str">
        <f>VLOOKUP(J347,prod_imp!$A$2:$I$102,3,FALSE)</f>
        <v>Sports</v>
      </c>
      <c r="M347" t="str">
        <f>VLOOKUP(J347,prod_imp!$A$2:$I$102,4,FALSE)</f>
        <v>Fitness</v>
      </c>
      <c r="N347" t="str">
        <f>VLOOKUP(J347,prod_imp!$A$2:$I$102,5,FALSE)</f>
        <v>Smith-King</v>
      </c>
      <c r="O347">
        <f>VLOOKUP(J347,prod_imp!$A$2:$I$102,6,FALSE)</f>
        <v>190</v>
      </c>
      <c r="P347">
        <f>VLOOKUP(J347,prod_imp!$A$2:$I$102,7,FALSE)</f>
        <v>260</v>
      </c>
      <c r="Q347" t="s">
        <v>4673</v>
      </c>
      <c r="R347" t="s">
        <v>1959</v>
      </c>
      <c r="S347" s="5">
        <v>1083.7284</v>
      </c>
      <c r="T347">
        <v>2</v>
      </c>
      <c r="U347">
        <v>661</v>
      </c>
      <c r="V347">
        <v>0.1</v>
      </c>
      <c r="W347" t="str">
        <f>VLOOKUP(Q347,stores_imp!$A$2:$K$100,3,FALSE)</f>
        <v>EAST</v>
      </c>
      <c r="X347" t="str">
        <f>VLOOKUP(Q347,stores_imp!$A$2:$K$100,2,TRUE)</f>
        <v>Rivera-Warner</v>
      </c>
      <c r="Y347" t="str">
        <f>VLOOKUP(Q347,stores_imp!$A$2:$E$22,4,FALSE)</f>
        <v>Washingtonfurt</v>
      </c>
      <c r="Z347" t="str">
        <f>VLOOKUP(Q347,stores_imp!$A$2:$K$22,5,FALSE)</f>
        <v>Flagship</v>
      </c>
      <c r="AA347" t="str">
        <f>_xlfn.IFS(sale[[#All],[Age]]&lt;19,"Teens",sale[[#All],[Age]]&lt;30,"Adults",sale[[#All],[Age]]&lt;70,"Elders")</f>
        <v>Adults</v>
      </c>
      <c r="AB347" t="str">
        <f>VLOOKUP(C347,customer_imp!$A$2:$H$505,8,FALSE)</f>
        <v>Gold</v>
      </c>
    </row>
    <row r="348" spans="1:28" x14ac:dyDescent="0.25">
      <c r="A348" t="s">
        <v>5052</v>
      </c>
      <c r="B348" s="2">
        <v>45915</v>
      </c>
      <c r="C348" t="s">
        <v>4035</v>
      </c>
      <c r="D348" t="str">
        <f>VLOOKUP(C348,customer_imp!$A$2:$H$502,2,FALSE)</f>
        <v>Kristin Stein</v>
      </c>
      <c r="E348">
        <f>VLOOKUP(C348,customer_imp!$A$2:$H$502,3,FALSE)</f>
        <v>23</v>
      </c>
      <c r="F348" t="str">
        <f>VLOOKUP(C348,customer_imp!$A$2:$H$502,4,FALSE)</f>
        <v>Male</v>
      </c>
      <c r="G348" t="str">
        <f>VLOOKUP(C348,customer_imp!$A$2:$H$502,5,FALSE)</f>
        <v>Jennifermouth</v>
      </c>
      <c r="H348" t="str">
        <f>VLOOKUP(C348,customer_imp!$A$2:$H$502,6,FALSE)</f>
        <v>Missouri</v>
      </c>
      <c r="I348" t="str">
        <f>VLOOKUP(C348,customer_imp!$A$2:$H$502,7,FALSE)</f>
        <v>USA</v>
      </c>
      <c r="J348" t="s">
        <v>4586</v>
      </c>
      <c r="K348" t="str">
        <f>VLOOKUP($J348,prod_imp!$A$2:$I$102,2,FALSE)</f>
        <v>Hdmi Cable – 2M</v>
      </c>
      <c r="L348" t="str">
        <f>VLOOKUP(J348,prod_imp!$A$2:$I$102,3,FALSE)</f>
        <v>Electronics</v>
      </c>
      <c r="M348" t="str">
        <f>VLOOKUP(J348,prod_imp!$A$2:$I$102,4,FALSE)</f>
        <v>Accessories</v>
      </c>
      <c r="N348" t="str">
        <f>VLOOKUP(J348,prod_imp!$A$2:$I$102,5,FALSE)</f>
        <v>Bautista, Green And Hale</v>
      </c>
      <c r="O348">
        <f>VLOOKUP(J348,prod_imp!$A$2:$I$102,6,FALSE)</f>
        <v>88</v>
      </c>
      <c r="P348">
        <f>VLOOKUP(J348,prod_imp!$A$2:$I$102,7,FALSE)</f>
        <v>246</v>
      </c>
      <c r="Q348" t="s">
        <v>4685</v>
      </c>
      <c r="R348" t="s">
        <v>4709</v>
      </c>
      <c r="S348" s="5">
        <v>1321.9595999999999</v>
      </c>
      <c r="T348">
        <v>3</v>
      </c>
      <c r="U348">
        <v>565</v>
      </c>
      <c r="V348">
        <v>0.18</v>
      </c>
      <c r="W348" t="str">
        <f>VLOOKUP(Q348,stores_imp!$A$2:$K$100,3,FALSE)</f>
        <v>WEST</v>
      </c>
      <c r="X348" t="str">
        <f>VLOOKUP(Q348,stores_imp!$A$2:$K$100,2,TRUE)</f>
        <v>Mann-Austin</v>
      </c>
      <c r="Y348" t="str">
        <f>VLOOKUP(Q348,stores_imp!$A$2:$E$22,4,FALSE)</f>
        <v>Thompsonborough</v>
      </c>
      <c r="Z348" t="str">
        <f>VLOOKUP(Q348,stores_imp!$A$2:$K$22,5,FALSE)</f>
        <v>Online</v>
      </c>
      <c r="AA348" t="str">
        <f>_xlfn.IFS(sale[[#All],[Age]]&lt;19,"Teens",sale[[#All],[Age]]&lt;30,"Adults",sale[[#All],[Age]]&lt;70,"Elders")</f>
        <v>Adults</v>
      </c>
      <c r="AB348" t="str">
        <f>VLOOKUP(C348,customer_imp!$A$2:$H$505,8,FALSE)</f>
        <v>Silver</v>
      </c>
    </row>
    <row r="349" spans="1:28" x14ac:dyDescent="0.25">
      <c r="A349" t="s">
        <v>5053</v>
      </c>
      <c r="B349" s="2">
        <v>45541</v>
      </c>
      <c r="C349" t="s">
        <v>4028</v>
      </c>
      <c r="D349" t="str">
        <f>VLOOKUP(C349,customer_imp!$A$2:$H$502,2,FALSE)</f>
        <v>Katherine Dorsey</v>
      </c>
      <c r="E349">
        <f>VLOOKUP(C349,customer_imp!$A$2:$H$502,3,FALSE)</f>
        <v>24</v>
      </c>
      <c r="F349" t="str">
        <f>VLOOKUP(C349,customer_imp!$A$2:$H$502,4,FALSE)</f>
        <v>Male</v>
      </c>
      <c r="G349" t="str">
        <f>VLOOKUP(C349,customer_imp!$A$2:$H$502,5,FALSE)</f>
        <v>Christopherland</v>
      </c>
      <c r="H349" t="str">
        <f>VLOOKUP(C349,customer_imp!$A$2:$H$502,6,FALSE)</f>
        <v>Oklahoma</v>
      </c>
      <c r="I349" t="str">
        <f>VLOOKUP(C349,customer_imp!$A$2:$H$502,7,FALSE)</f>
        <v>USA</v>
      </c>
      <c r="J349" t="s">
        <v>4525</v>
      </c>
      <c r="K349" t="str">
        <f>VLOOKUP($J349,prod_imp!$A$2:$I$102,2,FALSE)</f>
        <v>4K Home Projector</v>
      </c>
      <c r="L349" t="str">
        <f>VLOOKUP(J349,prod_imp!$A$2:$I$102,3,FALSE)</f>
        <v>Electronics</v>
      </c>
      <c r="M349" t="str">
        <f>VLOOKUP(J349,prod_imp!$A$2:$I$102,4,FALSE)</f>
        <v>Appliances</v>
      </c>
      <c r="N349" t="str">
        <f>VLOOKUP(J349,prod_imp!$A$2:$I$102,5,FALSE)</f>
        <v>Thomas Llc</v>
      </c>
      <c r="O349">
        <f>VLOOKUP(J349,prod_imp!$A$2:$I$102,6,FALSE)</f>
        <v>465</v>
      </c>
      <c r="P349">
        <f>VLOOKUP(J349,prod_imp!$A$2:$I$102,7,FALSE)</f>
        <v>301</v>
      </c>
      <c r="Q349" t="s">
        <v>4698</v>
      </c>
      <c r="R349" t="s">
        <v>4709</v>
      </c>
      <c r="S349" s="5">
        <v>437.37720000000002</v>
      </c>
      <c r="T349">
        <v>2</v>
      </c>
      <c r="U349">
        <v>280</v>
      </c>
      <c r="V349">
        <v>0.22</v>
      </c>
      <c r="W349" t="str">
        <f>VLOOKUP(Q349,stores_imp!$A$2:$K$100,3,FALSE)</f>
        <v>NORTH</v>
      </c>
      <c r="X349" t="str">
        <f>VLOOKUP(Q349,stores_imp!$A$2:$K$100,2,TRUE)</f>
        <v>Shelton Plc</v>
      </c>
      <c r="Y349" t="str">
        <f>VLOOKUP(Q349,stores_imp!$A$2:$E$22,4,FALSE)</f>
        <v>East Jenniferstad</v>
      </c>
      <c r="Z349" t="str">
        <f>VLOOKUP(Q349,stores_imp!$A$2:$K$22,5,FALSE)</f>
        <v>Flagship</v>
      </c>
      <c r="AA349" t="str">
        <f>_xlfn.IFS(sale[[#All],[Age]]&lt;19,"Teens",sale[[#All],[Age]]&lt;30,"Adults",sale[[#All],[Age]]&lt;70,"Elders")</f>
        <v>Adults</v>
      </c>
      <c r="AB349" t="str">
        <f>VLOOKUP(C349,customer_imp!$A$2:$H$505,8,FALSE)</f>
        <v>Platinum</v>
      </c>
    </row>
    <row r="350" spans="1:28" x14ac:dyDescent="0.25">
      <c r="A350" t="s">
        <v>5054</v>
      </c>
      <c r="B350" s="2">
        <v>45489</v>
      </c>
      <c r="C350" t="s">
        <v>4361</v>
      </c>
      <c r="D350" t="str">
        <f>VLOOKUP(C350,customer_imp!$A$2:$H$502,2,FALSE)</f>
        <v>Jacqueline Anthony</v>
      </c>
      <c r="E350">
        <f>VLOOKUP(C350,customer_imp!$A$2:$H$502,3,FALSE)</f>
        <v>28</v>
      </c>
      <c r="F350" t="str">
        <f>VLOOKUP(C350,customer_imp!$A$2:$H$502,4,FALSE)</f>
        <v>Male</v>
      </c>
      <c r="G350" t="str">
        <f>VLOOKUP(C350,customer_imp!$A$2:$H$502,5,FALSE)</f>
        <v>Vincentside</v>
      </c>
      <c r="H350" t="str">
        <f>VLOOKUP(C350,customer_imp!$A$2:$H$502,6,FALSE)</f>
        <v>Ohio</v>
      </c>
      <c r="I350" t="str">
        <f>VLOOKUP(C350,customer_imp!$A$2:$H$502,7,FALSE)</f>
        <v>USA</v>
      </c>
      <c r="J350" t="s">
        <v>4585</v>
      </c>
      <c r="K350" t="str">
        <f>VLOOKUP($J350,prod_imp!$A$2:$I$102,2,FALSE)</f>
        <v>Boxing Hand Wraps</v>
      </c>
      <c r="L350" t="str">
        <f>VLOOKUP(J350,prod_imp!$A$2:$I$102,3,FALSE)</f>
        <v>Sports</v>
      </c>
      <c r="M350" t="str">
        <f>VLOOKUP(J350,prod_imp!$A$2:$I$102,4,FALSE)</f>
        <v>Fitness</v>
      </c>
      <c r="N350" t="str">
        <f>VLOOKUP(J350,prod_imp!$A$2:$I$102,5,FALSE)</f>
        <v>Smith-King</v>
      </c>
      <c r="O350">
        <f>VLOOKUP(J350,prod_imp!$A$2:$I$102,6,FALSE)</f>
        <v>190</v>
      </c>
      <c r="P350">
        <f>VLOOKUP(J350,prod_imp!$A$2:$I$102,7,FALSE)</f>
        <v>260</v>
      </c>
      <c r="Q350" t="s">
        <v>4680</v>
      </c>
      <c r="R350" t="s">
        <v>1959</v>
      </c>
      <c r="S350" s="5">
        <v>148.30019999999999</v>
      </c>
      <c r="T350">
        <v>2</v>
      </c>
      <c r="U350">
        <v>85</v>
      </c>
      <c r="V350">
        <v>0.22</v>
      </c>
      <c r="W350" t="str">
        <f>VLOOKUP(Q350,stores_imp!$A$2:$K$100,3,FALSE)</f>
        <v>NORTH</v>
      </c>
      <c r="X350" t="str">
        <f>VLOOKUP(Q350,stores_imp!$A$2:$K$100,2,TRUE)</f>
        <v>Mann-Austin</v>
      </c>
      <c r="Y350" t="str">
        <f>VLOOKUP(Q350,stores_imp!$A$2:$E$22,4,FALSE)</f>
        <v>Hoodberg</v>
      </c>
      <c r="Z350" t="str">
        <f>VLOOKUP(Q350,stores_imp!$A$2:$K$22,5,FALSE)</f>
        <v>Outlet</v>
      </c>
      <c r="AA350" t="str">
        <f>_xlfn.IFS(sale[[#All],[Age]]&lt;19,"Teens",sale[[#All],[Age]]&lt;30,"Adults",sale[[#All],[Age]]&lt;70,"Elders")</f>
        <v>Adults</v>
      </c>
      <c r="AB350" t="str">
        <f>VLOOKUP(C350,customer_imp!$A$2:$H$505,8,FALSE)</f>
        <v>Bronze</v>
      </c>
    </row>
    <row r="351" spans="1:28" x14ac:dyDescent="0.25">
      <c r="A351" t="s">
        <v>5055</v>
      </c>
      <c r="B351" s="2">
        <v>45748</v>
      </c>
      <c r="C351" t="s">
        <v>4297</v>
      </c>
      <c r="D351" t="str">
        <f>VLOOKUP(C351,customer_imp!$A$2:$H$502,2,FALSE)</f>
        <v>Jason Mullins</v>
      </c>
      <c r="E351">
        <f>VLOOKUP(C351,customer_imp!$A$2:$H$502,3,FALSE)</f>
        <v>47</v>
      </c>
      <c r="F351" t="str">
        <f>VLOOKUP(C351,customer_imp!$A$2:$H$502,4,FALSE)</f>
        <v>Female</v>
      </c>
      <c r="G351" t="str">
        <f>VLOOKUP(C351,customer_imp!$A$2:$H$502,5,FALSE)</f>
        <v>Brianchester</v>
      </c>
      <c r="H351" t="str">
        <f>VLOOKUP(C351,customer_imp!$A$2:$H$502,6,FALSE)</f>
        <v>Delaware</v>
      </c>
      <c r="I351" t="str">
        <f>VLOOKUP(C351,customer_imp!$A$2:$H$502,7,FALSE)</f>
        <v>USA</v>
      </c>
      <c r="J351" t="s">
        <v>4545</v>
      </c>
      <c r="K351" t="str">
        <f>VLOOKUP($J351,prod_imp!$A$2:$I$102,2,FALSE)</f>
        <v>Decorative Floor Vase</v>
      </c>
      <c r="L351" t="str">
        <f>VLOOKUP(J351,prod_imp!$A$2:$I$102,3,FALSE)</f>
        <v>Home</v>
      </c>
      <c r="M351" t="str">
        <f>VLOOKUP(J351,prod_imp!$A$2:$I$102,4,FALSE)</f>
        <v>Decor</v>
      </c>
      <c r="N351" t="str">
        <f>VLOOKUP(J351,prod_imp!$A$2:$I$102,5,FALSE)</f>
        <v>Khan, Jones And Paul</v>
      </c>
      <c r="O351">
        <f>VLOOKUP(J351,prod_imp!$A$2:$I$102,6,FALSE)</f>
        <v>317</v>
      </c>
      <c r="P351">
        <f>VLOOKUP(J351,prod_imp!$A$2:$I$102,7,FALSE)</f>
        <v>378</v>
      </c>
      <c r="Q351" t="s">
        <v>4695</v>
      </c>
      <c r="R351" t="s">
        <v>1959</v>
      </c>
      <c r="S351" s="5">
        <v>833.68399999999997</v>
      </c>
      <c r="T351">
        <v>2</v>
      </c>
      <c r="U351">
        <v>563</v>
      </c>
      <c r="V351">
        <v>0.13</v>
      </c>
      <c r="W351" t="str">
        <f>VLOOKUP(Q351,stores_imp!$A$2:$K$100,3,FALSE)</f>
        <v>EAST</v>
      </c>
      <c r="X351" t="str">
        <f>VLOOKUP(Q351,stores_imp!$A$2:$K$100,2,TRUE)</f>
        <v>Gardner, Humphrey And Contreras</v>
      </c>
      <c r="Y351" t="str">
        <f>VLOOKUP(Q351,stores_imp!$A$2:$E$22,4,FALSE)</f>
        <v>Johnsonville</v>
      </c>
      <c r="Z351" t="str">
        <f>VLOOKUP(Q351,stores_imp!$A$2:$K$22,5,FALSE)</f>
        <v>Flagship</v>
      </c>
      <c r="AA351" t="str">
        <f>_xlfn.IFS(sale[[#All],[Age]]&lt;19,"Teens",sale[[#All],[Age]]&lt;30,"Adults",sale[[#All],[Age]]&lt;70,"Elders")</f>
        <v>Elders</v>
      </c>
      <c r="AB351" t="str">
        <f>VLOOKUP(C351,customer_imp!$A$2:$H$505,8,FALSE)</f>
        <v>Silver</v>
      </c>
    </row>
    <row r="352" spans="1:28" x14ac:dyDescent="0.25">
      <c r="A352" t="s">
        <v>5056</v>
      </c>
      <c r="B352" s="2">
        <v>45309</v>
      </c>
      <c r="C352" t="s">
        <v>4004</v>
      </c>
      <c r="D352" t="str">
        <f>VLOOKUP(C352,customer_imp!$A$2:$H$502,2,FALSE)</f>
        <v>Robert Jones Dds</v>
      </c>
      <c r="E352">
        <f>VLOOKUP(C352,customer_imp!$A$2:$H$502,3,FALSE)</f>
        <v>25</v>
      </c>
      <c r="F352" t="str">
        <f>VLOOKUP(C352,customer_imp!$A$2:$H$502,4,FALSE)</f>
        <v>Male</v>
      </c>
      <c r="G352" t="str">
        <f>VLOOKUP(C352,customer_imp!$A$2:$H$502,5,FALSE)</f>
        <v>Tristanton</v>
      </c>
      <c r="H352" t="str">
        <f>VLOOKUP(C352,customer_imp!$A$2:$H$502,6,FALSE)</f>
        <v>Oklahoma</v>
      </c>
      <c r="I352" t="str">
        <f>VLOOKUP(C352,customer_imp!$A$2:$H$502,7,FALSE)</f>
        <v>USA</v>
      </c>
      <c r="J352" t="s">
        <v>4638</v>
      </c>
      <c r="K352" t="str">
        <f>VLOOKUP($J352,prod_imp!$A$2:$I$102,2,FALSE)</f>
        <v>Wall-Mounted Spice Rack</v>
      </c>
      <c r="L352" t="str">
        <f>VLOOKUP(J352,prod_imp!$A$2:$I$102,3,FALSE)</f>
        <v>Home</v>
      </c>
      <c r="M352" t="str">
        <f>VLOOKUP(J352,prod_imp!$A$2:$I$102,4,FALSE)</f>
        <v>Kitchen</v>
      </c>
      <c r="N352" t="str">
        <f>VLOOKUP(J352,prod_imp!$A$2:$I$102,5,FALSE)</f>
        <v>Allison Ltd</v>
      </c>
      <c r="O352">
        <f>VLOOKUP(J352,prod_imp!$A$2:$I$102,6,FALSE)</f>
        <v>143</v>
      </c>
      <c r="P352">
        <f>VLOOKUP(J352,prod_imp!$A$2:$I$102,7,FALSE)</f>
        <v>58</v>
      </c>
      <c r="Q352" t="s">
        <v>4702</v>
      </c>
      <c r="R352" t="s">
        <v>4706</v>
      </c>
      <c r="S352" s="5">
        <v>1589.3951999999999</v>
      </c>
      <c r="T352">
        <v>2</v>
      </c>
      <c r="U352">
        <v>828</v>
      </c>
      <c r="V352">
        <v>0.26</v>
      </c>
      <c r="W352" t="str">
        <f>VLOOKUP(Q352,stores_imp!$A$2:$K$100,3,FALSE)</f>
        <v>EAST</v>
      </c>
      <c r="X352" t="str">
        <f>VLOOKUP(Q352,stores_imp!$A$2:$K$100,2,TRUE)</f>
        <v>Guerrero-Schmitt</v>
      </c>
      <c r="Y352" t="str">
        <f>VLOOKUP(Q352,stores_imp!$A$2:$E$22,4,FALSE)</f>
        <v>East Stevechester</v>
      </c>
      <c r="Z352" t="str">
        <f>VLOOKUP(Q352,stores_imp!$A$2:$K$22,5,FALSE)</f>
        <v>Flagship</v>
      </c>
      <c r="AA352" t="str">
        <f>_xlfn.IFS(sale[[#All],[Age]]&lt;19,"Teens",sale[[#All],[Age]]&lt;30,"Adults",sale[[#All],[Age]]&lt;70,"Elders")</f>
        <v>Adults</v>
      </c>
      <c r="AB352" t="str">
        <f>VLOOKUP(C352,customer_imp!$A$2:$H$505,8,FALSE)</f>
        <v>Platinum</v>
      </c>
    </row>
    <row r="353" spans="1:28" x14ac:dyDescent="0.25">
      <c r="A353" t="s">
        <v>5057</v>
      </c>
      <c r="B353" s="2">
        <v>45621</v>
      </c>
      <c r="C353" t="s">
        <v>4193</v>
      </c>
      <c r="D353" t="str">
        <f>VLOOKUP(C353,customer_imp!$A$2:$H$502,2,FALSE)</f>
        <v>Eric Todd</v>
      </c>
      <c r="E353">
        <f>VLOOKUP(C353,customer_imp!$A$2:$H$502,3,FALSE)</f>
        <v>61</v>
      </c>
      <c r="F353" t="str">
        <f>VLOOKUP(C353,customer_imp!$A$2:$H$502,4,FALSE)</f>
        <v>Male</v>
      </c>
      <c r="G353" t="str">
        <f>VLOOKUP(C353,customer_imp!$A$2:$H$502,5,FALSE)</f>
        <v>Danielstad</v>
      </c>
      <c r="H353" t="str">
        <f>VLOOKUP(C353,customer_imp!$A$2:$H$502,6,FALSE)</f>
        <v>Montana</v>
      </c>
      <c r="I353" t="str">
        <f>VLOOKUP(C353,customer_imp!$A$2:$H$502,7,FALSE)</f>
        <v>USA</v>
      </c>
      <c r="J353" t="s">
        <v>4519</v>
      </c>
      <c r="K353" t="str">
        <f>VLOOKUP($J353,prod_imp!$A$2:$I$102,2,FALSE)</f>
        <v>Hair Strengthening Shampoo</v>
      </c>
      <c r="L353" t="str">
        <f>VLOOKUP(J353,prod_imp!$A$2:$I$102,3,FALSE)</f>
        <v>Beauty</v>
      </c>
      <c r="M353" t="str">
        <f>VLOOKUP(J353,prod_imp!$A$2:$I$102,4,FALSE)</f>
        <v>Haircare</v>
      </c>
      <c r="N353" t="str">
        <f>VLOOKUP(J353,prod_imp!$A$2:$I$102,5,FALSE)</f>
        <v>Rice Llc</v>
      </c>
      <c r="O353">
        <f>VLOOKUP(J353,prod_imp!$A$2:$I$102,6,FALSE)</f>
        <v>116</v>
      </c>
      <c r="P353">
        <f>VLOOKUP(J353,prod_imp!$A$2:$I$102,7,FALSE)</f>
        <v>460</v>
      </c>
      <c r="Q353" t="s">
        <v>4702</v>
      </c>
      <c r="R353" t="s">
        <v>4706</v>
      </c>
      <c r="S353" s="5">
        <v>2317.1543999999999</v>
      </c>
      <c r="T353">
        <v>3</v>
      </c>
      <c r="U353">
        <v>878</v>
      </c>
      <c r="V353">
        <v>0.04</v>
      </c>
      <c r="W353" t="str">
        <f>VLOOKUP(Q353,stores_imp!$A$2:$K$100,3,FALSE)</f>
        <v>EAST</v>
      </c>
      <c r="X353" t="str">
        <f>VLOOKUP(Q353,stores_imp!$A$2:$K$100,2,TRUE)</f>
        <v>Guerrero-Schmitt</v>
      </c>
      <c r="Y353" t="str">
        <f>VLOOKUP(Q353,stores_imp!$A$2:$E$22,4,FALSE)</f>
        <v>East Stevechester</v>
      </c>
      <c r="Z353" t="str">
        <f>VLOOKUP(Q353,stores_imp!$A$2:$K$22,5,FALSE)</f>
        <v>Flagship</v>
      </c>
      <c r="AA353" t="str">
        <f>_xlfn.IFS(sale[[#All],[Age]]&lt;19,"Teens",sale[[#All],[Age]]&lt;30,"Adults",sale[[#All],[Age]]&lt;70,"Elders")</f>
        <v>Elders</v>
      </c>
      <c r="AB353" t="str">
        <f>VLOOKUP(C353,customer_imp!$A$2:$H$505,8,FALSE)</f>
        <v>Gold</v>
      </c>
    </row>
    <row r="354" spans="1:28" x14ac:dyDescent="0.25">
      <c r="A354" t="s">
        <v>5058</v>
      </c>
      <c r="B354" s="2">
        <v>45603</v>
      </c>
      <c r="C354" t="s">
        <v>4239</v>
      </c>
      <c r="D354" t="str">
        <f>VLOOKUP(C354,customer_imp!$A$2:$H$502,2,FALSE)</f>
        <v>Christopher David</v>
      </c>
      <c r="E354">
        <f>VLOOKUP(C354,customer_imp!$A$2:$H$502,3,FALSE)</f>
        <v>42</v>
      </c>
      <c r="F354" t="str">
        <f>VLOOKUP(C354,customer_imp!$A$2:$H$502,4,FALSE)</f>
        <v>Male</v>
      </c>
      <c r="G354" t="str">
        <f>VLOOKUP(C354,customer_imp!$A$2:$H$502,5,FALSE)</f>
        <v>Karenmouth</v>
      </c>
      <c r="H354" t="str">
        <f>VLOOKUP(C354,customer_imp!$A$2:$H$502,6,FALSE)</f>
        <v>Massachusetts</v>
      </c>
      <c r="I354" t="str">
        <f>VLOOKUP(C354,customer_imp!$A$2:$H$502,7,FALSE)</f>
        <v>USA</v>
      </c>
      <c r="J354" t="s">
        <v>4598</v>
      </c>
      <c r="K354" t="str">
        <f>VLOOKUP($J354,prod_imp!$A$2:$I$102,2,FALSE)</f>
        <v>Foam Roller</v>
      </c>
      <c r="L354" t="str">
        <f>VLOOKUP(J354,prod_imp!$A$2:$I$102,3,FALSE)</f>
        <v>Sports</v>
      </c>
      <c r="M354" t="str">
        <f>VLOOKUP(J354,prod_imp!$A$2:$I$102,4,FALSE)</f>
        <v>Fitness</v>
      </c>
      <c r="N354" t="str">
        <f>VLOOKUP(J354,prod_imp!$A$2:$I$102,5,FALSE)</f>
        <v>Atkinson, Camacho And Oliver</v>
      </c>
      <c r="O354">
        <f>VLOOKUP(J354,prod_imp!$A$2:$I$102,6,FALSE)</f>
        <v>31</v>
      </c>
      <c r="P354">
        <f>VLOOKUP(J354,prod_imp!$A$2:$I$102,7,FALSE)</f>
        <v>138</v>
      </c>
      <c r="Q354" t="s">
        <v>4688</v>
      </c>
      <c r="R354" t="s">
        <v>4709</v>
      </c>
      <c r="S354" s="5">
        <v>1446.1376</v>
      </c>
      <c r="T354">
        <v>4</v>
      </c>
      <c r="U354">
        <v>489</v>
      </c>
      <c r="V354">
        <v>0.12</v>
      </c>
      <c r="W354" t="str">
        <f>VLOOKUP(Q354,stores_imp!$A$2:$K$100,3,FALSE)</f>
        <v>SOUTH</v>
      </c>
      <c r="X354" t="str">
        <f>VLOOKUP(Q354,stores_imp!$A$2:$K$100,2,TRUE)</f>
        <v>Mann-Austin</v>
      </c>
      <c r="Y354" t="str">
        <f>VLOOKUP(Q354,stores_imp!$A$2:$E$22,4,FALSE)</f>
        <v>East Johnstad</v>
      </c>
      <c r="Z354" t="str">
        <f>VLOOKUP(Q354,stores_imp!$A$2:$K$22,5,FALSE)</f>
        <v>Flagship</v>
      </c>
      <c r="AA354" t="str">
        <f>_xlfn.IFS(sale[[#All],[Age]]&lt;19,"Teens",sale[[#All],[Age]]&lt;30,"Adults",sale[[#All],[Age]]&lt;70,"Elders")</f>
        <v>Elders</v>
      </c>
      <c r="AB354" t="str">
        <f>VLOOKUP(C354,customer_imp!$A$2:$H$505,8,FALSE)</f>
        <v>Silver</v>
      </c>
    </row>
    <row r="355" spans="1:28" x14ac:dyDescent="0.25">
      <c r="A355" t="s">
        <v>5059</v>
      </c>
      <c r="B355" s="2">
        <v>45501</v>
      </c>
      <c r="C355" t="s">
        <v>4080</v>
      </c>
      <c r="D355" t="str">
        <f>VLOOKUP(C355,customer_imp!$A$2:$H$502,2,FALSE)</f>
        <v>Christopher Lester</v>
      </c>
      <c r="E355">
        <f>VLOOKUP(C355,customer_imp!$A$2:$H$502,3,FALSE)</f>
        <v>64</v>
      </c>
      <c r="F355" t="str">
        <f>VLOOKUP(C355,customer_imp!$A$2:$H$502,4,FALSE)</f>
        <v>Male</v>
      </c>
      <c r="G355" t="str">
        <f>VLOOKUP(C355,customer_imp!$A$2:$H$502,5,FALSE)</f>
        <v>South Jenniferville</v>
      </c>
      <c r="H355" t="str">
        <f>VLOOKUP(C355,customer_imp!$A$2:$H$502,6,FALSE)</f>
        <v>Georgia</v>
      </c>
      <c r="I355" t="str">
        <f>VLOOKUP(C355,customer_imp!$A$2:$H$502,7,FALSE)</f>
        <v>USA</v>
      </c>
      <c r="J355" t="s">
        <v>4541</v>
      </c>
      <c r="K355" t="str">
        <f>VLOOKUP($J355,prod_imp!$A$2:$I$102,2,FALSE)</f>
        <v>Women'S Scarf Set</v>
      </c>
      <c r="L355" t="str">
        <f>VLOOKUP(J355,prod_imp!$A$2:$I$102,3,FALSE)</f>
        <v>Clothing</v>
      </c>
      <c r="M355" t="str">
        <f>VLOOKUP(J355,prod_imp!$A$2:$I$102,4,FALSE)</f>
        <v>Accessories</v>
      </c>
      <c r="N355" t="str">
        <f>VLOOKUP(J355,prod_imp!$A$2:$I$102,5,FALSE)</f>
        <v>Brown And Sons</v>
      </c>
      <c r="O355">
        <f>VLOOKUP(J355,prod_imp!$A$2:$I$102,6,FALSE)</f>
        <v>174</v>
      </c>
      <c r="P355">
        <f>VLOOKUP(J355,prod_imp!$A$2:$I$102,7,FALSE)</f>
        <v>268</v>
      </c>
      <c r="Q355" t="s">
        <v>4693</v>
      </c>
      <c r="R355" t="s">
        <v>4706</v>
      </c>
      <c r="S355" s="5">
        <v>612.16679999999997</v>
      </c>
      <c r="T355">
        <v>4</v>
      </c>
      <c r="U355">
        <v>176</v>
      </c>
      <c r="V355">
        <v>0.26</v>
      </c>
      <c r="W355" t="str">
        <f>VLOOKUP(Q355,stores_imp!$A$2:$K$100,3,FALSE)</f>
        <v>NORTH</v>
      </c>
      <c r="X355" t="str">
        <f>VLOOKUP(Q355,stores_imp!$A$2:$K$100,2,TRUE)</f>
        <v>Thomas, Bridges And Harris</v>
      </c>
      <c r="Y355" t="str">
        <f>VLOOKUP(Q355,stores_imp!$A$2:$E$22,4,FALSE)</f>
        <v>Sabrinatown</v>
      </c>
      <c r="Z355" t="str">
        <f>VLOOKUP(Q355,stores_imp!$A$2:$K$22,5,FALSE)</f>
        <v>Online</v>
      </c>
      <c r="AA355" t="str">
        <f>_xlfn.IFS(sale[[#All],[Age]]&lt;19,"Teens",sale[[#All],[Age]]&lt;30,"Adults",sale[[#All],[Age]]&lt;70,"Elders")</f>
        <v>Elders</v>
      </c>
      <c r="AB355" t="str">
        <f>VLOOKUP(C355,customer_imp!$A$2:$H$505,8,FALSE)</f>
        <v>Silver</v>
      </c>
    </row>
    <row r="356" spans="1:28" x14ac:dyDescent="0.25">
      <c r="A356" t="s">
        <v>5060</v>
      </c>
      <c r="B356" s="2">
        <v>45398</v>
      </c>
      <c r="C356" t="s">
        <v>4229</v>
      </c>
      <c r="D356" t="str">
        <f>VLOOKUP(C356,customer_imp!$A$2:$H$502,2,FALSE)</f>
        <v>Nicholas Webb</v>
      </c>
      <c r="E356">
        <f>VLOOKUP(C356,customer_imp!$A$2:$H$502,3,FALSE)</f>
        <v>19</v>
      </c>
      <c r="F356" t="str">
        <f>VLOOKUP(C356,customer_imp!$A$2:$H$502,4,FALSE)</f>
        <v>Male</v>
      </c>
      <c r="G356" t="str">
        <f>VLOOKUP(C356,customer_imp!$A$2:$H$502,5,FALSE)</f>
        <v>Lake Timothy</v>
      </c>
      <c r="H356" t="str">
        <f>VLOOKUP(C356,customer_imp!$A$2:$H$502,6,FALSE)</f>
        <v>Nevada</v>
      </c>
      <c r="I356" t="str">
        <f>VLOOKUP(C356,customer_imp!$A$2:$H$502,7,FALSE)</f>
        <v>USA</v>
      </c>
      <c r="J356" t="s">
        <v>4647</v>
      </c>
      <c r="K356" t="str">
        <f>VLOOKUP($J356,prod_imp!$A$2:$I$102,2,FALSE)</f>
        <v>Led Bedside Lamp</v>
      </c>
      <c r="L356" t="str">
        <f>VLOOKUP(J356,prod_imp!$A$2:$I$102,3,FALSE)</f>
        <v>Home</v>
      </c>
      <c r="M356" t="str">
        <f>VLOOKUP(J356,prod_imp!$A$2:$I$102,4,FALSE)</f>
        <v>Lighting</v>
      </c>
      <c r="N356" t="str">
        <f>VLOOKUP(J356,prod_imp!$A$2:$I$102,5,FALSE)</f>
        <v>Aguilar, Horton And Lewis</v>
      </c>
      <c r="O356">
        <f>VLOOKUP(J356,prod_imp!$A$2:$I$102,6,FALSE)</f>
        <v>371</v>
      </c>
      <c r="P356">
        <f>VLOOKUP(J356,prod_imp!$A$2:$I$102,7,FALSE)</f>
        <v>220</v>
      </c>
      <c r="Q356" t="s">
        <v>4685</v>
      </c>
      <c r="R356" t="s">
        <v>4709</v>
      </c>
      <c r="S356" s="5">
        <v>868.98</v>
      </c>
      <c r="T356">
        <v>4</v>
      </c>
      <c r="U356">
        <v>290</v>
      </c>
      <c r="V356">
        <v>0.13</v>
      </c>
      <c r="W356" t="str">
        <f>VLOOKUP(Q356,stores_imp!$A$2:$K$100,3,FALSE)</f>
        <v>WEST</v>
      </c>
      <c r="X356" t="str">
        <f>VLOOKUP(Q356,stores_imp!$A$2:$K$100,2,TRUE)</f>
        <v>Mann-Austin</v>
      </c>
      <c r="Y356" t="str">
        <f>VLOOKUP(Q356,stores_imp!$A$2:$E$22,4,FALSE)</f>
        <v>Thompsonborough</v>
      </c>
      <c r="Z356" t="str">
        <f>VLOOKUP(Q356,stores_imp!$A$2:$K$22,5,FALSE)</f>
        <v>Online</v>
      </c>
      <c r="AA356" t="str">
        <f>_xlfn.IFS(sale[[#All],[Age]]&lt;19,"Teens",sale[[#All],[Age]]&lt;30,"Adults",sale[[#All],[Age]]&lt;70,"Elders")</f>
        <v>Adults</v>
      </c>
      <c r="AB356" t="str">
        <f>VLOOKUP(C356,customer_imp!$A$2:$H$505,8,FALSE)</f>
        <v>Gold</v>
      </c>
    </row>
    <row r="357" spans="1:28" x14ac:dyDescent="0.25">
      <c r="A357" t="s">
        <v>5061</v>
      </c>
      <c r="B357" s="2">
        <v>45304</v>
      </c>
      <c r="C357" t="s">
        <v>4222</v>
      </c>
      <c r="D357" t="str">
        <f>VLOOKUP(C357,customer_imp!$A$2:$H$502,2,FALSE)</f>
        <v>Mr. William Horton</v>
      </c>
      <c r="E357">
        <f>VLOOKUP(C357,customer_imp!$A$2:$H$502,3,FALSE)</f>
        <v>31</v>
      </c>
      <c r="F357" t="str">
        <f>VLOOKUP(C357,customer_imp!$A$2:$H$502,4,FALSE)</f>
        <v>Male</v>
      </c>
      <c r="G357" t="str">
        <f>VLOOKUP(C357,customer_imp!$A$2:$H$502,5,FALSE)</f>
        <v>Dawsonchester</v>
      </c>
      <c r="H357" t="str">
        <f>VLOOKUP(C357,customer_imp!$A$2:$H$502,6,FALSE)</f>
        <v>Virginia</v>
      </c>
      <c r="I357" t="str">
        <f>VLOOKUP(C357,customer_imp!$A$2:$H$502,7,FALSE)</f>
        <v>USA</v>
      </c>
      <c r="J357" t="s">
        <v>4525</v>
      </c>
      <c r="K357" t="str">
        <f>VLOOKUP($J357,prod_imp!$A$2:$I$102,2,FALSE)</f>
        <v>4K Home Projector</v>
      </c>
      <c r="L357" t="str">
        <f>VLOOKUP(J357,prod_imp!$A$2:$I$102,3,FALSE)</f>
        <v>Electronics</v>
      </c>
      <c r="M357" t="str">
        <f>VLOOKUP(J357,prod_imp!$A$2:$I$102,4,FALSE)</f>
        <v>Appliances</v>
      </c>
      <c r="N357" t="str">
        <f>VLOOKUP(J357,prod_imp!$A$2:$I$102,5,FALSE)</f>
        <v>Thomas Llc</v>
      </c>
      <c r="O357">
        <f>VLOOKUP(J357,prod_imp!$A$2:$I$102,6,FALSE)</f>
        <v>465</v>
      </c>
      <c r="P357">
        <f>VLOOKUP(J357,prod_imp!$A$2:$I$102,7,FALSE)</f>
        <v>301</v>
      </c>
      <c r="Q357" t="s">
        <v>4698</v>
      </c>
      <c r="R357" t="s">
        <v>1959</v>
      </c>
      <c r="S357" s="5">
        <v>1492.7882</v>
      </c>
      <c r="T357">
        <v>2</v>
      </c>
      <c r="U357">
        <v>899</v>
      </c>
      <c r="V357">
        <v>0.25</v>
      </c>
      <c r="W357" t="str">
        <f>VLOOKUP(Q357,stores_imp!$A$2:$K$100,3,FALSE)</f>
        <v>NORTH</v>
      </c>
      <c r="X357" t="str">
        <f>VLOOKUP(Q357,stores_imp!$A$2:$K$100,2,TRUE)</f>
        <v>Shelton Plc</v>
      </c>
      <c r="Y357" t="str">
        <f>VLOOKUP(Q357,stores_imp!$A$2:$E$22,4,FALSE)</f>
        <v>East Jenniferstad</v>
      </c>
      <c r="Z357" t="str">
        <f>VLOOKUP(Q357,stores_imp!$A$2:$K$22,5,FALSE)</f>
        <v>Flagship</v>
      </c>
      <c r="AA357" t="str">
        <f>_xlfn.IFS(sale[[#All],[Age]]&lt;19,"Teens",sale[[#All],[Age]]&lt;30,"Adults",sale[[#All],[Age]]&lt;70,"Elders")</f>
        <v>Elders</v>
      </c>
      <c r="AB357" t="str">
        <f>VLOOKUP(C357,customer_imp!$A$2:$H$505,8,FALSE)</f>
        <v>Platinum</v>
      </c>
    </row>
    <row r="358" spans="1:28" x14ac:dyDescent="0.25">
      <c r="A358" t="s">
        <v>5062</v>
      </c>
      <c r="B358" s="2">
        <v>45299</v>
      </c>
      <c r="C358" t="s">
        <v>4039</v>
      </c>
      <c r="D358" t="str">
        <f>VLOOKUP(C358,customer_imp!$A$2:$H$502,2,FALSE)</f>
        <v>Michael Thomas</v>
      </c>
      <c r="E358">
        <f>VLOOKUP(C358,customer_imp!$A$2:$H$502,3,FALSE)</f>
        <v>21</v>
      </c>
      <c r="F358" t="str">
        <f>VLOOKUP(C358,customer_imp!$A$2:$H$502,4,FALSE)</f>
        <v>Female</v>
      </c>
      <c r="G358" t="str">
        <f>VLOOKUP(C358,customer_imp!$A$2:$H$502,5,FALSE)</f>
        <v>Woodmouth</v>
      </c>
      <c r="H358" t="str">
        <f>VLOOKUP(C358,customer_imp!$A$2:$H$502,6,FALSE)</f>
        <v>Nevada</v>
      </c>
      <c r="I358" t="str">
        <f>VLOOKUP(C358,customer_imp!$A$2:$H$502,7,FALSE)</f>
        <v>USA</v>
      </c>
      <c r="J358" t="s">
        <v>4530</v>
      </c>
      <c r="K358" t="str">
        <f>VLOOKUP($J358,prod_imp!$A$2:$I$102,2,FALSE)</f>
        <v>Women'S Denim Jeans</v>
      </c>
      <c r="L358" t="str">
        <f>VLOOKUP(J358,prod_imp!$A$2:$I$102,3,FALSE)</f>
        <v>Clothing</v>
      </c>
      <c r="M358" t="str">
        <f>VLOOKUP(J358,prod_imp!$A$2:$I$102,4,FALSE)</f>
        <v>Bottoms</v>
      </c>
      <c r="N358" t="str">
        <f>VLOOKUP(J358,prod_imp!$A$2:$I$102,5,FALSE)</f>
        <v>Guerra-Hendrix</v>
      </c>
      <c r="O358">
        <f>VLOOKUP(J358,prod_imp!$A$2:$I$102,6,FALSE)</f>
        <v>317</v>
      </c>
      <c r="P358">
        <f>VLOOKUP(J358,prod_imp!$A$2:$I$102,7,FALSE)</f>
        <v>343</v>
      </c>
      <c r="Q358" t="s">
        <v>4675</v>
      </c>
      <c r="R358" t="s">
        <v>4709</v>
      </c>
      <c r="S358" s="5">
        <v>615.32820000000004</v>
      </c>
      <c r="T358">
        <v>1</v>
      </c>
      <c r="U358">
        <v>691</v>
      </c>
      <c r="V358">
        <v>0.17</v>
      </c>
      <c r="W358" t="str">
        <f>VLOOKUP(Q358,stores_imp!$A$2:$K$100,3,FALSE)</f>
        <v>NORTH</v>
      </c>
      <c r="X358" t="str">
        <f>VLOOKUP(Q358,stores_imp!$A$2:$K$100,2,TRUE)</f>
        <v>Martinez, Adkins And Johnson</v>
      </c>
      <c r="Y358" t="str">
        <f>VLOOKUP(Q358,stores_imp!$A$2:$E$22,4,FALSE)</f>
        <v>Danielmouth</v>
      </c>
      <c r="Z358" t="str">
        <f>VLOOKUP(Q358,stores_imp!$A$2:$K$22,5,FALSE)</f>
        <v>Flagship</v>
      </c>
      <c r="AA358" t="str">
        <f>_xlfn.IFS(sale[[#All],[Age]]&lt;19,"Teens",sale[[#All],[Age]]&lt;30,"Adults",sale[[#All],[Age]]&lt;70,"Elders")</f>
        <v>Adults</v>
      </c>
      <c r="AB358" t="str">
        <f>VLOOKUP(C358,customer_imp!$A$2:$H$505,8,FALSE)</f>
        <v>Silver</v>
      </c>
    </row>
    <row r="359" spans="1:28" x14ac:dyDescent="0.25">
      <c r="A359" t="s">
        <v>5063</v>
      </c>
      <c r="B359" s="2">
        <v>45564</v>
      </c>
      <c r="C359" t="s">
        <v>4143</v>
      </c>
      <c r="D359" t="str">
        <f>VLOOKUP(C359,customer_imp!$A$2:$H$502,2,FALSE)</f>
        <v>Jason Wheeler</v>
      </c>
      <c r="E359">
        <f>VLOOKUP(C359,customer_imp!$A$2:$H$502,3,FALSE)</f>
        <v>47</v>
      </c>
      <c r="F359" t="str">
        <f>VLOOKUP(C359,customer_imp!$A$2:$H$502,4,FALSE)</f>
        <v>Female</v>
      </c>
      <c r="G359" t="str">
        <f>VLOOKUP(C359,customer_imp!$A$2:$H$502,5,FALSE)</f>
        <v>Carolview</v>
      </c>
      <c r="H359" t="str">
        <f>VLOOKUP(C359,customer_imp!$A$2:$H$502,6,FALSE)</f>
        <v>Illinois</v>
      </c>
      <c r="I359" t="str">
        <f>VLOOKUP(C359,customer_imp!$A$2:$H$502,7,FALSE)</f>
        <v>USA</v>
      </c>
      <c r="J359" t="s">
        <v>4545</v>
      </c>
      <c r="K359" t="str">
        <f>VLOOKUP($J359,prod_imp!$A$2:$I$102,2,FALSE)</f>
        <v>Decorative Floor Vase</v>
      </c>
      <c r="L359" t="str">
        <f>VLOOKUP(J359,prod_imp!$A$2:$I$102,3,FALSE)</f>
        <v>Home</v>
      </c>
      <c r="M359" t="str">
        <f>VLOOKUP(J359,prod_imp!$A$2:$I$102,4,FALSE)</f>
        <v>Decor</v>
      </c>
      <c r="N359" t="str">
        <f>VLOOKUP(J359,prod_imp!$A$2:$I$102,5,FALSE)</f>
        <v>Khan, Jones And Paul</v>
      </c>
      <c r="O359">
        <f>VLOOKUP(J359,prod_imp!$A$2:$I$102,6,FALSE)</f>
        <v>317</v>
      </c>
      <c r="P359">
        <f>VLOOKUP(J359,prod_imp!$A$2:$I$102,7,FALSE)</f>
        <v>378</v>
      </c>
      <c r="Q359" t="s">
        <v>4673</v>
      </c>
      <c r="R359" t="s">
        <v>1959</v>
      </c>
      <c r="S359" s="5">
        <v>414.25920000000002</v>
      </c>
      <c r="T359">
        <v>3</v>
      </c>
      <c r="U359">
        <v>159</v>
      </c>
      <c r="V359">
        <v>0.11</v>
      </c>
      <c r="W359" t="str">
        <f>VLOOKUP(Q359,stores_imp!$A$2:$K$100,3,FALSE)</f>
        <v>EAST</v>
      </c>
      <c r="X359" t="str">
        <f>VLOOKUP(Q359,stores_imp!$A$2:$K$100,2,TRUE)</f>
        <v>Rivera-Warner</v>
      </c>
      <c r="Y359" t="str">
        <f>VLOOKUP(Q359,stores_imp!$A$2:$E$22,4,FALSE)</f>
        <v>Washingtonfurt</v>
      </c>
      <c r="Z359" t="str">
        <f>VLOOKUP(Q359,stores_imp!$A$2:$K$22,5,FALSE)</f>
        <v>Flagship</v>
      </c>
      <c r="AA359" t="str">
        <f>_xlfn.IFS(sale[[#All],[Age]]&lt;19,"Teens",sale[[#All],[Age]]&lt;30,"Adults",sale[[#All],[Age]]&lt;70,"Elders")</f>
        <v>Elders</v>
      </c>
      <c r="AB359" t="str">
        <f>VLOOKUP(C359,customer_imp!$A$2:$H$505,8,FALSE)</f>
        <v>Platinum</v>
      </c>
    </row>
    <row r="360" spans="1:28" x14ac:dyDescent="0.25">
      <c r="A360" t="s">
        <v>5064</v>
      </c>
      <c r="B360" s="2">
        <v>45413</v>
      </c>
      <c r="C360" t="s">
        <v>4189</v>
      </c>
      <c r="D360" t="str">
        <f>VLOOKUP(C360,customer_imp!$A$2:$H$502,2,FALSE)</f>
        <v>Antonio Jones</v>
      </c>
      <c r="E360">
        <f>VLOOKUP(C360,customer_imp!$A$2:$H$502,3,FALSE)</f>
        <v>48</v>
      </c>
      <c r="F360" t="str">
        <f>VLOOKUP(C360,customer_imp!$A$2:$H$502,4,FALSE)</f>
        <v>Male</v>
      </c>
      <c r="G360" t="str">
        <f>VLOOKUP(C360,customer_imp!$A$2:$H$502,5,FALSE)</f>
        <v>Matthewborough</v>
      </c>
      <c r="H360" t="str">
        <f>VLOOKUP(C360,customer_imp!$A$2:$H$502,6,FALSE)</f>
        <v>Georgia</v>
      </c>
      <c r="I360" t="str">
        <f>VLOOKUP(C360,customer_imp!$A$2:$H$502,7,FALSE)</f>
        <v>USA</v>
      </c>
      <c r="J360" t="s">
        <v>4603</v>
      </c>
      <c r="K360" t="str">
        <f>VLOOKUP($J360,prod_imp!$A$2:$I$102,2,FALSE)</f>
        <v>Luxury Perfume Spray</v>
      </c>
      <c r="L360" t="str">
        <f>VLOOKUP(J360,prod_imp!$A$2:$I$102,3,FALSE)</f>
        <v>Beauty</v>
      </c>
      <c r="M360" t="str">
        <f>VLOOKUP(J360,prod_imp!$A$2:$I$102,4,FALSE)</f>
        <v>Fragrance</v>
      </c>
      <c r="N360" t="str">
        <f>VLOOKUP(J360,prod_imp!$A$2:$I$102,5,FALSE)</f>
        <v>Gibson, Green And Lopez</v>
      </c>
      <c r="O360">
        <f>VLOOKUP(J360,prod_imp!$A$2:$I$102,6,FALSE)</f>
        <v>483</v>
      </c>
      <c r="P360">
        <f>VLOOKUP(J360,prod_imp!$A$2:$I$102,7,FALSE)</f>
        <v>444</v>
      </c>
      <c r="Q360" t="s">
        <v>4700</v>
      </c>
      <c r="R360" t="s">
        <v>4709</v>
      </c>
      <c r="S360" s="5">
        <v>2019.684</v>
      </c>
      <c r="T360">
        <v>4</v>
      </c>
      <c r="U360">
        <v>537</v>
      </c>
      <c r="V360">
        <v>0.13</v>
      </c>
      <c r="W360" t="str">
        <f>VLOOKUP(Q360,stores_imp!$A$2:$K$100,3,FALSE)</f>
        <v>WEST</v>
      </c>
      <c r="X360" t="str">
        <f>VLOOKUP(Q360,stores_imp!$A$2:$K$100,2,TRUE)</f>
        <v>Frederick-Wright</v>
      </c>
      <c r="Y360" t="str">
        <f>VLOOKUP(Q360,stores_imp!$A$2:$E$22,4,FALSE)</f>
        <v>New Jimmymouth</v>
      </c>
      <c r="Z360" t="str">
        <f>VLOOKUP(Q360,stores_imp!$A$2:$K$22,5,FALSE)</f>
        <v>Flagship</v>
      </c>
      <c r="AA360" t="str">
        <f>_xlfn.IFS(sale[[#All],[Age]]&lt;19,"Teens",sale[[#All],[Age]]&lt;30,"Adults",sale[[#All],[Age]]&lt;70,"Elders")</f>
        <v>Elders</v>
      </c>
      <c r="AB360" t="str">
        <f>VLOOKUP(C360,customer_imp!$A$2:$H$505,8,FALSE)</f>
        <v>Silver</v>
      </c>
    </row>
    <row r="361" spans="1:28" x14ac:dyDescent="0.25">
      <c r="A361" t="s">
        <v>5065</v>
      </c>
      <c r="B361" s="2">
        <v>45480</v>
      </c>
      <c r="C361" t="s">
        <v>4407</v>
      </c>
      <c r="D361" t="str">
        <f>VLOOKUP(C361,customer_imp!$A$2:$H$502,2,FALSE)</f>
        <v>Karen King</v>
      </c>
      <c r="E361">
        <f>VLOOKUP(C361,customer_imp!$A$2:$H$502,3,FALSE)</f>
        <v>64</v>
      </c>
      <c r="F361" t="str">
        <f>VLOOKUP(C361,customer_imp!$A$2:$H$502,4,FALSE)</f>
        <v>Female</v>
      </c>
      <c r="G361" t="str">
        <f>VLOOKUP(C361,customer_imp!$A$2:$H$502,5,FALSE)</f>
        <v>Kimburgh</v>
      </c>
      <c r="H361" t="str">
        <f>VLOOKUP(C361,customer_imp!$A$2:$H$502,6,FALSE)</f>
        <v>North Carolina</v>
      </c>
      <c r="I361" t="str">
        <f>VLOOKUP(C361,customer_imp!$A$2:$H$502,7,FALSE)</f>
        <v>USA</v>
      </c>
      <c r="J361" t="s">
        <v>4566</v>
      </c>
      <c r="K361" t="str">
        <f>VLOOKUP($J361,prod_imp!$A$2:$I$102,2,FALSE)</f>
        <v>Yoga Exercise Mat</v>
      </c>
      <c r="L361" t="str">
        <f>VLOOKUP(J361,prod_imp!$A$2:$I$102,3,FALSE)</f>
        <v>Sports</v>
      </c>
      <c r="M361" t="str">
        <f>VLOOKUP(J361,prod_imp!$A$2:$I$102,4,FALSE)</f>
        <v>Fitness</v>
      </c>
      <c r="N361" t="str">
        <f>VLOOKUP(J361,prod_imp!$A$2:$I$102,5,FALSE)</f>
        <v>Carroll, Long And Mendoza</v>
      </c>
      <c r="O361">
        <f>VLOOKUP(J361,prod_imp!$A$2:$I$102,6,FALSE)</f>
        <v>313</v>
      </c>
      <c r="P361">
        <f>VLOOKUP(J361,prod_imp!$A$2:$I$102,7,FALSE)</f>
        <v>369</v>
      </c>
      <c r="Q361" t="s">
        <v>4688</v>
      </c>
      <c r="R361" t="s">
        <v>4709</v>
      </c>
      <c r="S361" s="5">
        <v>2199.3449999999998</v>
      </c>
      <c r="T361">
        <v>3</v>
      </c>
      <c r="U361">
        <v>772</v>
      </c>
      <c r="V361">
        <v>0.06</v>
      </c>
      <c r="W361" t="str">
        <f>VLOOKUP(Q361,stores_imp!$A$2:$K$100,3,FALSE)</f>
        <v>SOUTH</v>
      </c>
      <c r="X361" t="str">
        <f>VLOOKUP(Q361,stores_imp!$A$2:$K$100,2,TRUE)</f>
        <v>Mann-Austin</v>
      </c>
      <c r="Y361" t="str">
        <f>VLOOKUP(Q361,stores_imp!$A$2:$E$22,4,FALSE)</f>
        <v>East Johnstad</v>
      </c>
      <c r="Z361" t="str">
        <f>VLOOKUP(Q361,stores_imp!$A$2:$K$22,5,FALSE)</f>
        <v>Flagship</v>
      </c>
      <c r="AA361" t="str">
        <f>_xlfn.IFS(sale[[#All],[Age]]&lt;19,"Teens",sale[[#All],[Age]]&lt;30,"Adults",sale[[#All],[Age]]&lt;70,"Elders")</f>
        <v>Elders</v>
      </c>
      <c r="AB361" t="str">
        <f>VLOOKUP(C361,customer_imp!$A$2:$H$505,8,FALSE)</f>
        <v>Bronze</v>
      </c>
    </row>
    <row r="362" spans="1:28" x14ac:dyDescent="0.25">
      <c r="A362" t="s">
        <v>5066</v>
      </c>
      <c r="B362" s="2">
        <v>45610</v>
      </c>
      <c r="C362" t="s">
        <v>4084</v>
      </c>
      <c r="D362" t="str">
        <f>VLOOKUP(C362,customer_imp!$A$2:$H$502,2,FALSE)</f>
        <v>Travis Holland</v>
      </c>
      <c r="E362">
        <f>VLOOKUP(C362,customer_imp!$A$2:$H$502,3,FALSE)</f>
        <v>38</v>
      </c>
      <c r="F362" t="str">
        <f>VLOOKUP(C362,customer_imp!$A$2:$H$502,4,FALSE)</f>
        <v>Male</v>
      </c>
      <c r="G362" t="str">
        <f>VLOOKUP(C362,customer_imp!$A$2:$H$502,5,FALSE)</f>
        <v>Webstermouth</v>
      </c>
      <c r="H362" t="str">
        <f>VLOOKUP(C362,customer_imp!$A$2:$H$502,6,FALSE)</f>
        <v>New Hampshire</v>
      </c>
      <c r="I362" t="str">
        <f>VLOOKUP(C362,customer_imp!$A$2:$H$502,7,FALSE)</f>
        <v>USA</v>
      </c>
      <c r="J362" t="s">
        <v>4650</v>
      </c>
      <c r="K362" t="str">
        <f>VLOOKUP($J362,prod_imp!$A$2:$I$102,2,FALSE)</f>
        <v>Sports Wrist Sweatbands</v>
      </c>
      <c r="L362" t="str">
        <f>VLOOKUP(J362,prod_imp!$A$2:$I$102,3,FALSE)</f>
        <v>Sports</v>
      </c>
      <c r="M362" t="str">
        <f>VLOOKUP(J362,prod_imp!$A$2:$I$102,4,FALSE)</f>
        <v>Accessories</v>
      </c>
      <c r="N362" t="str">
        <f>VLOOKUP(J362,prod_imp!$A$2:$I$102,5,FALSE)</f>
        <v>Olsen-Daniels</v>
      </c>
      <c r="O362">
        <f>VLOOKUP(J362,prod_imp!$A$2:$I$102,6,FALSE)</f>
        <v>131</v>
      </c>
      <c r="P362">
        <f>VLOOKUP(J362,prod_imp!$A$2:$I$102,7,FALSE)</f>
        <v>232</v>
      </c>
      <c r="Q362" t="s">
        <v>4675</v>
      </c>
      <c r="R362" t="s">
        <v>4706</v>
      </c>
      <c r="S362" s="5">
        <v>2329.7399999999998</v>
      </c>
      <c r="T362">
        <v>4</v>
      </c>
      <c r="U362">
        <v>677</v>
      </c>
      <c r="V362">
        <v>0.05</v>
      </c>
      <c r="W362" t="str">
        <f>VLOOKUP(Q362,stores_imp!$A$2:$K$100,3,FALSE)</f>
        <v>NORTH</v>
      </c>
      <c r="X362" t="str">
        <f>VLOOKUP(Q362,stores_imp!$A$2:$K$100,2,TRUE)</f>
        <v>Martinez, Adkins And Johnson</v>
      </c>
      <c r="Y362" t="str">
        <f>VLOOKUP(Q362,stores_imp!$A$2:$E$22,4,FALSE)</f>
        <v>Danielmouth</v>
      </c>
      <c r="Z362" t="str">
        <f>VLOOKUP(Q362,stores_imp!$A$2:$K$22,5,FALSE)</f>
        <v>Flagship</v>
      </c>
      <c r="AA362" t="str">
        <f>_xlfn.IFS(sale[[#All],[Age]]&lt;19,"Teens",sale[[#All],[Age]]&lt;30,"Adults",sale[[#All],[Age]]&lt;70,"Elders")</f>
        <v>Elders</v>
      </c>
      <c r="AB362" t="str">
        <f>VLOOKUP(C362,customer_imp!$A$2:$H$505,8,FALSE)</f>
        <v>Bronze</v>
      </c>
    </row>
    <row r="363" spans="1:28" x14ac:dyDescent="0.25">
      <c r="A363" t="s">
        <v>5067</v>
      </c>
      <c r="B363" s="2">
        <v>45763</v>
      </c>
      <c r="C363" t="s">
        <v>4078</v>
      </c>
      <c r="D363" t="str">
        <f>VLOOKUP(C363,customer_imp!$A$2:$H$502,2,FALSE)</f>
        <v>Sarah Schneider</v>
      </c>
      <c r="E363">
        <f>VLOOKUP(C363,customer_imp!$A$2:$H$502,3,FALSE)</f>
        <v>34</v>
      </c>
      <c r="F363" t="str">
        <f>VLOOKUP(C363,customer_imp!$A$2:$H$502,4,FALSE)</f>
        <v>Female</v>
      </c>
      <c r="G363" t="str">
        <f>VLOOKUP(C363,customer_imp!$A$2:$H$502,5,FALSE)</f>
        <v>Port Joshuachester</v>
      </c>
      <c r="H363" t="str">
        <f>VLOOKUP(C363,customer_imp!$A$2:$H$502,6,FALSE)</f>
        <v>Pennsylvania</v>
      </c>
      <c r="I363" t="str">
        <f>VLOOKUP(C363,customer_imp!$A$2:$H$502,7,FALSE)</f>
        <v>USA</v>
      </c>
      <c r="J363" t="s">
        <v>4669</v>
      </c>
      <c r="K363" t="str">
        <f>VLOOKUP($J363,prod_imp!$A$2:$I$102,2,FALSE)</f>
        <v>Portable Bluetooth Speaker</v>
      </c>
      <c r="L363" t="str">
        <f>VLOOKUP(J363,prod_imp!$A$2:$I$102,3,FALSE)</f>
        <v>Electronics</v>
      </c>
      <c r="M363" t="str">
        <f>VLOOKUP(J363,prod_imp!$A$2:$I$102,4,FALSE)</f>
        <v>Audio</v>
      </c>
      <c r="N363" t="str">
        <f>VLOOKUP(J363,prod_imp!$A$2:$I$102,5,FALSE)</f>
        <v>Flores-King</v>
      </c>
      <c r="O363">
        <f>VLOOKUP(J363,prod_imp!$A$2:$I$102,6,FALSE)</f>
        <v>432</v>
      </c>
      <c r="P363">
        <f>VLOOKUP(J363,prod_imp!$A$2:$I$102,7,FALSE)</f>
        <v>73</v>
      </c>
      <c r="Q363" t="s">
        <v>4692</v>
      </c>
      <c r="R363" t="s">
        <v>4709</v>
      </c>
      <c r="S363" s="5">
        <v>477.65519999999998</v>
      </c>
      <c r="T363">
        <v>1</v>
      </c>
      <c r="U363">
        <v>645</v>
      </c>
      <c r="V363">
        <v>0.14000000000000001</v>
      </c>
      <c r="W363" t="str">
        <f>VLOOKUP(Q363,stores_imp!$A$2:$K$100,3,FALSE)</f>
        <v>SOUTH</v>
      </c>
      <c r="X363" t="str">
        <f>VLOOKUP(Q363,stores_imp!$A$2:$K$100,2,TRUE)</f>
        <v>Aguirre-Keller</v>
      </c>
      <c r="Y363" t="str">
        <f>VLOOKUP(Q363,stores_imp!$A$2:$E$22,4,FALSE)</f>
        <v>Lake Michael</v>
      </c>
      <c r="Z363" t="str">
        <f>VLOOKUP(Q363,stores_imp!$A$2:$K$22,5,FALSE)</f>
        <v>Online</v>
      </c>
      <c r="AA363" t="str">
        <f>_xlfn.IFS(sale[[#All],[Age]]&lt;19,"Teens",sale[[#All],[Age]]&lt;30,"Adults",sale[[#All],[Age]]&lt;70,"Elders")</f>
        <v>Elders</v>
      </c>
      <c r="AB363" t="str">
        <f>VLOOKUP(C363,customer_imp!$A$2:$H$505,8,FALSE)</f>
        <v>Bronze</v>
      </c>
    </row>
    <row r="364" spans="1:28" x14ac:dyDescent="0.25">
      <c r="A364" t="s">
        <v>5068</v>
      </c>
      <c r="B364" s="2">
        <v>45856</v>
      </c>
      <c r="C364" t="s">
        <v>4348</v>
      </c>
      <c r="D364" t="str">
        <f>VLOOKUP(C364,customer_imp!$A$2:$H$502,2,FALSE)</f>
        <v>Denise Tate</v>
      </c>
      <c r="E364">
        <f>VLOOKUP(C364,customer_imp!$A$2:$H$502,3,FALSE)</f>
        <v>34</v>
      </c>
      <c r="F364" t="str">
        <f>VLOOKUP(C364,customer_imp!$A$2:$H$502,4,FALSE)</f>
        <v>Male</v>
      </c>
      <c r="G364" t="str">
        <f>VLOOKUP(C364,customer_imp!$A$2:$H$502,5,FALSE)</f>
        <v>Andersonside</v>
      </c>
      <c r="H364" t="str">
        <f>VLOOKUP(C364,customer_imp!$A$2:$H$502,6,FALSE)</f>
        <v>Arkansas</v>
      </c>
      <c r="I364" t="str">
        <f>VLOOKUP(C364,customer_imp!$A$2:$H$502,7,FALSE)</f>
        <v>USA</v>
      </c>
      <c r="J364" t="s">
        <v>4627</v>
      </c>
      <c r="K364" t="str">
        <f>VLOOKUP($J364,prod_imp!$A$2:$I$102,2,FALSE)</f>
        <v>Shin Guards – Adult</v>
      </c>
      <c r="L364" t="str">
        <f>VLOOKUP(J364,prod_imp!$A$2:$I$102,3,FALSE)</f>
        <v>Sports</v>
      </c>
      <c r="M364" t="str">
        <f>VLOOKUP(J364,prod_imp!$A$2:$I$102,4,FALSE)</f>
        <v>Team Sports</v>
      </c>
      <c r="N364" t="str">
        <f>VLOOKUP(J364,prod_imp!$A$2:$I$102,5,FALSE)</f>
        <v>French Ltd</v>
      </c>
      <c r="O364">
        <f>VLOOKUP(J364,prod_imp!$A$2:$I$102,6,FALSE)</f>
        <v>107</v>
      </c>
      <c r="P364">
        <f>VLOOKUP(J364,prod_imp!$A$2:$I$102,7,FALSE)</f>
        <v>359</v>
      </c>
      <c r="Q364" t="s">
        <v>4678</v>
      </c>
      <c r="R364" t="s">
        <v>4709</v>
      </c>
      <c r="S364" s="5">
        <v>1307.5999999999999</v>
      </c>
      <c r="T364">
        <v>2</v>
      </c>
      <c r="U364">
        <v>934</v>
      </c>
      <c r="V364">
        <v>0.26</v>
      </c>
      <c r="W364" t="str">
        <f>VLOOKUP(Q364,stores_imp!$A$2:$K$100,3,FALSE)</f>
        <v>SOUTH</v>
      </c>
      <c r="X364" t="str">
        <f>VLOOKUP(Q364,stores_imp!$A$2:$K$100,2,TRUE)</f>
        <v>Mann-Austin</v>
      </c>
      <c r="Y364" t="str">
        <f>VLOOKUP(Q364,stores_imp!$A$2:$E$22,4,FALSE)</f>
        <v>North Nancyview</v>
      </c>
      <c r="Z364" t="str">
        <f>VLOOKUP(Q364,stores_imp!$A$2:$K$22,5,FALSE)</f>
        <v>Outlet</v>
      </c>
      <c r="AA364" t="str">
        <f>_xlfn.IFS(sale[[#All],[Age]]&lt;19,"Teens",sale[[#All],[Age]]&lt;30,"Adults",sale[[#All],[Age]]&lt;70,"Elders")</f>
        <v>Elders</v>
      </c>
      <c r="AB364" t="str">
        <f>VLOOKUP(C364,customer_imp!$A$2:$H$505,8,FALSE)</f>
        <v>Platinum</v>
      </c>
    </row>
    <row r="365" spans="1:28" x14ac:dyDescent="0.25">
      <c r="A365" t="s">
        <v>5069</v>
      </c>
      <c r="B365" s="2">
        <v>45712</v>
      </c>
      <c r="C365" t="s">
        <v>4320</v>
      </c>
      <c r="D365" t="str">
        <f>VLOOKUP(C365,customer_imp!$A$2:$H$502,2,FALSE)</f>
        <v>Mr. Christopher Sims</v>
      </c>
      <c r="E365">
        <f>VLOOKUP(C365,customer_imp!$A$2:$H$502,3,FALSE)</f>
        <v>50</v>
      </c>
      <c r="F365" t="str">
        <f>VLOOKUP(C365,customer_imp!$A$2:$H$502,4,FALSE)</f>
        <v>Female</v>
      </c>
      <c r="G365" t="str">
        <f>VLOOKUP(C365,customer_imp!$A$2:$H$502,5,FALSE)</f>
        <v>Donaldsontown</v>
      </c>
      <c r="H365" t="str">
        <f>VLOOKUP(C365,customer_imp!$A$2:$H$502,6,FALSE)</f>
        <v>Connecticut</v>
      </c>
      <c r="I365" t="str">
        <f>VLOOKUP(C365,customer_imp!$A$2:$H$502,7,FALSE)</f>
        <v>USA</v>
      </c>
      <c r="J365" t="s">
        <v>4576</v>
      </c>
      <c r="K365" t="str">
        <f>VLOOKUP($J365,prod_imp!$A$2:$I$102,2,FALSE)</f>
        <v>Men'S Winter Jacket</v>
      </c>
      <c r="L365" t="str">
        <f>VLOOKUP(J365,prod_imp!$A$2:$I$102,3,FALSE)</f>
        <v>Clothing</v>
      </c>
      <c r="M365" t="str">
        <f>VLOOKUP(J365,prod_imp!$A$2:$I$102,4,FALSE)</f>
        <v>Outerwear</v>
      </c>
      <c r="N365" t="str">
        <f>VLOOKUP(J365,prod_imp!$A$2:$I$102,5,FALSE)</f>
        <v>Kelly, Smith And Perez</v>
      </c>
      <c r="O365">
        <f>VLOOKUP(J365,prod_imp!$A$2:$I$102,6,FALSE)</f>
        <v>167</v>
      </c>
      <c r="P365">
        <f>VLOOKUP(J365,prod_imp!$A$2:$I$102,7,FALSE)</f>
        <v>296</v>
      </c>
      <c r="Q365" t="s">
        <v>4678</v>
      </c>
      <c r="R365" t="s">
        <v>1959</v>
      </c>
      <c r="S365" s="5">
        <v>535.62400000000002</v>
      </c>
      <c r="T365">
        <v>1</v>
      </c>
      <c r="U365">
        <v>670</v>
      </c>
      <c r="V365">
        <v>0.3</v>
      </c>
      <c r="W365" t="str">
        <f>VLOOKUP(Q365,stores_imp!$A$2:$K$100,3,FALSE)</f>
        <v>SOUTH</v>
      </c>
      <c r="X365" t="str">
        <f>VLOOKUP(Q365,stores_imp!$A$2:$K$100,2,TRUE)</f>
        <v>Mann-Austin</v>
      </c>
      <c r="Y365" t="str">
        <f>VLOOKUP(Q365,stores_imp!$A$2:$E$22,4,FALSE)</f>
        <v>North Nancyview</v>
      </c>
      <c r="Z365" t="str">
        <f>VLOOKUP(Q365,stores_imp!$A$2:$K$22,5,FALSE)</f>
        <v>Outlet</v>
      </c>
      <c r="AA365" t="str">
        <f>_xlfn.IFS(sale[[#All],[Age]]&lt;19,"Teens",sale[[#All],[Age]]&lt;30,"Adults",sale[[#All],[Age]]&lt;70,"Elders")</f>
        <v>Elders</v>
      </c>
      <c r="AB365" t="str">
        <f>VLOOKUP(C365,customer_imp!$A$2:$H$505,8,FALSE)</f>
        <v>Silver</v>
      </c>
    </row>
    <row r="366" spans="1:28" x14ac:dyDescent="0.25">
      <c r="A366" t="s">
        <v>5070</v>
      </c>
      <c r="B366" s="2">
        <v>45723</v>
      </c>
      <c r="C366" t="s">
        <v>4195</v>
      </c>
      <c r="D366" t="str">
        <f>VLOOKUP(C366,customer_imp!$A$2:$H$502,2,FALSE)</f>
        <v>Kathryn Garcia</v>
      </c>
      <c r="E366">
        <f>VLOOKUP(C366,customer_imp!$A$2:$H$502,3,FALSE)</f>
        <v>44</v>
      </c>
      <c r="F366" t="str">
        <f>VLOOKUP(C366,customer_imp!$A$2:$H$502,4,FALSE)</f>
        <v>Male</v>
      </c>
      <c r="G366" t="str">
        <f>VLOOKUP(C366,customer_imp!$A$2:$H$502,5,FALSE)</f>
        <v>Morrismouth</v>
      </c>
      <c r="H366" t="str">
        <f>VLOOKUP(C366,customer_imp!$A$2:$H$502,6,FALSE)</f>
        <v>California</v>
      </c>
      <c r="I366" t="str">
        <f>VLOOKUP(C366,customer_imp!$A$2:$H$502,7,FALSE)</f>
        <v>USA</v>
      </c>
      <c r="J366" t="s">
        <v>4556</v>
      </c>
      <c r="K366" t="str">
        <f>VLOOKUP($J366,prod_imp!$A$2:$I$102,2,FALSE)</f>
        <v>Bedroom Table Lamp</v>
      </c>
      <c r="L366" t="str">
        <f>VLOOKUP(J366,prod_imp!$A$2:$I$102,3,FALSE)</f>
        <v>Home</v>
      </c>
      <c r="M366" t="str">
        <f>VLOOKUP(J366,prod_imp!$A$2:$I$102,4,FALSE)</f>
        <v>Lighting</v>
      </c>
      <c r="N366" t="str">
        <f>VLOOKUP(J366,prod_imp!$A$2:$I$102,5,FALSE)</f>
        <v>Jones Llc</v>
      </c>
      <c r="O366">
        <f>VLOOKUP(J366,prod_imp!$A$2:$I$102,6,FALSE)</f>
        <v>382</v>
      </c>
      <c r="P366">
        <f>VLOOKUP(J366,prod_imp!$A$2:$I$102,7,FALSE)</f>
        <v>329</v>
      </c>
      <c r="Q366" t="s">
        <v>4702</v>
      </c>
      <c r="R366" t="s">
        <v>4709</v>
      </c>
      <c r="S366" s="5">
        <v>153.85679999999999</v>
      </c>
      <c r="T366">
        <v>1</v>
      </c>
      <c r="U366">
        <v>214</v>
      </c>
      <c r="V366">
        <v>0.2</v>
      </c>
      <c r="W366" t="str">
        <f>VLOOKUP(Q366,stores_imp!$A$2:$K$100,3,FALSE)</f>
        <v>EAST</v>
      </c>
      <c r="X366" t="str">
        <f>VLOOKUP(Q366,stores_imp!$A$2:$K$100,2,TRUE)</f>
        <v>Guerrero-Schmitt</v>
      </c>
      <c r="Y366" t="str">
        <f>VLOOKUP(Q366,stores_imp!$A$2:$E$22,4,FALSE)</f>
        <v>East Stevechester</v>
      </c>
      <c r="Z366" t="str">
        <f>VLOOKUP(Q366,stores_imp!$A$2:$K$22,5,FALSE)</f>
        <v>Flagship</v>
      </c>
      <c r="AA366" t="str">
        <f>_xlfn.IFS(sale[[#All],[Age]]&lt;19,"Teens",sale[[#All],[Age]]&lt;30,"Adults",sale[[#All],[Age]]&lt;70,"Elders")</f>
        <v>Elders</v>
      </c>
      <c r="AB366" t="str">
        <f>VLOOKUP(C366,customer_imp!$A$2:$H$505,8,FALSE)</f>
        <v>Platinum</v>
      </c>
    </row>
    <row r="367" spans="1:28" x14ac:dyDescent="0.25">
      <c r="A367" t="s">
        <v>5071</v>
      </c>
      <c r="B367" s="2">
        <v>45706</v>
      </c>
      <c r="C367" t="s">
        <v>4051</v>
      </c>
      <c r="D367" t="str">
        <f>VLOOKUP(C367,customer_imp!$A$2:$H$502,2,FALSE)</f>
        <v>Katherine Young</v>
      </c>
      <c r="E367">
        <f>VLOOKUP(C367,customer_imp!$A$2:$H$502,3,FALSE)</f>
        <v>29</v>
      </c>
      <c r="F367" t="str">
        <f>VLOOKUP(C367,customer_imp!$A$2:$H$502,4,FALSE)</f>
        <v>Male</v>
      </c>
      <c r="G367" t="str">
        <f>VLOOKUP(C367,customer_imp!$A$2:$H$502,5,FALSE)</f>
        <v>North Valeriemouth</v>
      </c>
      <c r="H367" t="str">
        <f>VLOOKUP(C367,customer_imp!$A$2:$H$502,6,FALSE)</f>
        <v>Vermont</v>
      </c>
      <c r="I367" t="str">
        <f>VLOOKUP(C367,customer_imp!$A$2:$H$502,7,FALSE)</f>
        <v>USA</v>
      </c>
      <c r="J367" t="s">
        <v>4534</v>
      </c>
      <c r="K367" t="str">
        <f>VLOOKUP($J367,prod_imp!$A$2:$I$102,2,FALSE)</f>
        <v>Multi-Purpose Storage Box</v>
      </c>
      <c r="L367" t="str">
        <f>VLOOKUP(J367,prod_imp!$A$2:$I$102,3,FALSE)</f>
        <v>Home</v>
      </c>
      <c r="M367" t="str">
        <f>VLOOKUP(J367,prod_imp!$A$2:$I$102,4,FALSE)</f>
        <v>Storage</v>
      </c>
      <c r="N367" t="str">
        <f>VLOOKUP(J367,prod_imp!$A$2:$I$102,5,FALSE)</f>
        <v>Gardner-Montes</v>
      </c>
      <c r="O367">
        <f>VLOOKUP(J367,prod_imp!$A$2:$I$102,6,FALSE)</f>
        <v>123</v>
      </c>
      <c r="P367">
        <f>VLOOKUP(J367,prod_imp!$A$2:$I$102,7,FALSE)</f>
        <v>76</v>
      </c>
      <c r="Q367" t="s">
        <v>4703</v>
      </c>
      <c r="R367" t="s">
        <v>4706</v>
      </c>
      <c r="S367" s="5">
        <v>158.56</v>
      </c>
      <c r="T367">
        <v>2</v>
      </c>
      <c r="U367">
        <v>99</v>
      </c>
      <c r="V367">
        <v>0.28000000000000003</v>
      </c>
      <c r="W367" t="str">
        <f>VLOOKUP(Q367,stores_imp!$A$2:$K$100,3,FALSE)</f>
        <v>EAST</v>
      </c>
      <c r="X367" t="str">
        <f>VLOOKUP(Q367,stores_imp!$A$2:$K$100,2,TRUE)</f>
        <v>Mann-Austin</v>
      </c>
      <c r="Y367" t="str">
        <f>VLOOKUP(Q367,stores_imp!$A$2:$E$22,4,FALSE)</f>
        <v>Vasquezborough</v>
      </c>
      <c r="Z367" t="str">
        <f>VLOOKUP(Q367,stores_imp!$A$2:$K$22,5,FALSE)</f>
        <v>Online</v>
      </c>
      <c r="AA367" t="str">
        <f>_xlfn.IFS(sale[[#All],[Age]]&lt;19,"Teens",sale[[#All],[Age]]&lt;30,"Adults",sale[[#All],[Age]]&lt;70,"Elders")</f>
        <v>Adults</v>
      </c>
      <c r="AB367" t="str">
        <f>VLOOKUP(C367,customer_imp!$A$2:$H$505,8,FALSE)</f>
        <v>Gold</v>
      </c>
    </row>
    <row r="368" spans="1:28" x14ac:dyDescent="0.25">
      <c r="A368" t="s">
        <v>5072</v>
      </c>
      <c r="B368" s="2">
        <v>45469</v>
      </c>
      <c r="C368" t="s">
        <v>4359</v>
      </c>
      <c r="D368" t="str">
        <f>VLOOKUP(C368,customer_imp!$A$2:$H$502,2,FALSE)</f>
        <v>James Holloway Jr.</v>
      </c>
      <c r="E368">
        <f>VLOOKUP(C368,customer_imp!$A$2:$H$502,3,FALSE)</f>
        <v>45</v>
      </c>
      <c r="F368" t="str">
        <f>VLOOKUP(C368,customer_imp!$A$2:$H$502,4,FALSE)</f>
        <v>Male</v>
      </c>
      <c r="G368" t="str">
        <f>VLOOKUP(C368,customer_imp!$A$2:$H$502,5,FALSE)</f>
        <v>Millston</v>
      </c>
      <c r="H368" t="str">
        <f>VLOOKUP(C368,customer_imp!$A$2:$H$502,6,FALSE)</f>
        <v>Indiana</v>
      </c>
      <c r="I368" t="str">
        <f>VLOOKUP(C368,customer_imp!$A$2:$H$502,7,FALSE)</f>
        <v>USA</v>
      </c>
      <c r="J368" t="s">
        <v>4560</v>
      </c>
      <c r="K368" t="str">
        <f>VLOOKUP($J368,prod_imp!$A$2:$I$102,2,FALSE)</f>
        <v>Men'S Casual Sneakers</v>
      </c>
      <c r="L368" t="str">
        <f>VLOOKUP(J368,prod_imp!$A$2:$I$102,3,FALSE)</f>
        <v>Clothing</v>
      </c>
      <c r="M368" t="str">
        <f>VLOOKUP(J368,prod_imp!$A$2:$I$102,4,FALSE)</f>
        <v>Footwear</v>
      </c>
      <c r="N368" t="str">
        <f>VLOOKUP(J368,prod_imp!$A$2:$I$102,5,FALSE)</f>
        <v>Hogan-Lee</v>
      </c>
      <c r="O368">
        <f>VLOOKUP(J368,prod_imp!$A$2:$I$102,6,FALSE)</f>
        <v>353</v>
      </c>
      <c r="P368">
        <f>VLOOKUP(J368,prod_imp!$A$2:$I$102,7,FALSE)</f>
        <v>214</v>
      </c>
      <c r="Q368" t="s">
        <v>4700</v>
      </c>
      <c r="R368" t="s">
        <v>4709</v>
      </c>
      <c r="S368" s="5">
        <v>610.11059999999998</v>
      </c>
      <c r="T368">
        <v>1</v>
      </c>
      <c r="U368">
        <v>629</v>
      </c>
      <c r="V368">
        <v>0.2</v>
      </c>
      <c r="W368" t="str">
        <f>VLOOKUP(Q368,stores_imp!$A$2:$K$100,3,FALSE)</f>
        <v>WEST</v>
      </c>
      <c r="X368" t="str">
        <f>VLOOKUP(Q368,stores_imp!$A$2:$K$100,2,TRUE)</f>
        <v>Frederick-Wright</v>
      </c>
      <c r="Y368" t="str">
        <f>VLOOKUP(Q368,stores_imp!$A$2:$E$22,4,FALSE)</f>
        <v>New Jimmymouth</v>
      </c>
      <c r="Z368" t="str">
        <f>VLOOKUP(Q368,stores_imp!$A$2:$K$22,5,FALSE)</f>
        <v>Flagship</v>
      </c>
      <c r="AA368" t="str">
        <f>_xlfn.IFS(sale[[#All],[Age]]&lt;19,"Teens",sale[[#All],[Age]]&lt;30,"Adults",sale[[#All],[Age]]&lt;70,"Elders")</f>
        <v>Elders</v>
      </c>
      <c r="AB368" t="str">
        <f>VLOOKUP(C368,customer_imp!$A$2:$H$505,8,FALSE)</f>
        <v>Silver</v>
      </c>
    </row>
    <row r="369" spans="1:28" x14ac:dyDescent="0.25">
      <c r="A369" t="s">
        <v>5073</v>
      </c>
      <c r="B369" s="2">
        <v>45711</v>
      </c>
      <c r="C369" t="s">
        <v>4059</v>
      </c>
      <c r="D369" t="str">
        <f>VLOOKUP(C369,customer_imp!$A$2:$H$502,2,FALSE)</f>
        <v>Richard Delgado</v>
      </c>
      <c r="E369">
        <f>VLOOKUP(C369,customer_imp!$A$2:$H$502,3,FALSE)</f>
        <v>36</v>
      </c>
      <c r="F369" t="str">
        <f>VLOOKUP(C369,customer_imp!$A$2:$H$502,4,FALSE)</f>
        <v>Male</v>
      </c>
      <c r="G369" t="str">
        <f>VLOOKUP(C369,customer_imp!$A$2:$H$502,5,FALSE)</f>
        <v>West Theodorechester</v>
      </c>
      <c r="H369" t="str">
        <f>VLOOKUP(C369,customer_imp!$A$2:$H$502,6,FALSE)</f>
        <v>Pennsylvania</v>
      </c>
      <c r="I369" t="str">
        <f>VLOOKUP(C369,customer_imp!$A$2:$H$502,7,FALSE)</f>
        <v>USA</v>
      </c>
      <c r="J369" t="s">
        <v>4642</v>
      </c>
      <c r="K369" t="str">
        <f>VLOOKUP($J369,prod_imp!$A$2:$I$102,2,FALSE)</f>
        <v>Wooden Bookshelf</v>
      </c>
      <c r="L369" t="str">
        <f>VLOOKUP(J369,prod_imp!$A$2:$I$102,3,FALSE)</f>
        <v>Home</v>
      </c>
      <c r="M369" t="str">
        <f>VLOOKUP(J369,prod_imp!$A$2:$I$102,4,FALSE)</f>
        <v>Furniture</v>
      </c>
      <c r="N369" t="str">
        <f>VLOOKUP(J369,prod_imp!$A$2:$I$102,5,FALSE)</f>
        <v>Collins-Stephenson</v>
      </c>
      <c r="O369">
        <f>VLOOKUP(J369,prod_imp!$A$2:$I$102,6,FALSE)</f>
        <v>388</v>
      </c>
      <c r="P369">
        <f>VLOOKUP(J369,prod_imp!$A$2:$I$102,7,FALSE)</f>
        <v>208</v>
      </c>
      <c r="Q369" t="s">
        <v>4681</v>
      </c>
      <c r="R369" t="s">
        <v>1959</v>
      </c>
      <c r="S369" s="5">
        <v>2097.1008000000002</v>
      </c>
      <c r="T369">
        <v>3</v>
      </c>
      <c r="U369">
        <v>945</v>
      </c>
      <c r="V369">
        <v>0.03</v>
      </c>
      <c r="W369" t="str">
        <f>VLOOKUP(Q369,stores_imp!$A$2:$K$100,3,FALSE)</f>
        <v>SOUTH</v>
      </c>
      <c r="X369" t="str">
        <f>VLOOKUP(Q369,stores_imp!$A$2:$K$100,2,TRUE)</f>
        <v>Mann-Austin</v>
      </c>
      <c r="Y369" t="str">
        <f>VLOOKUP(Q369,stores_imp!$A$2:$E$22,4,FALSE)</f>
        <v>Port Sharon</v>
      </c>
      <c r="Z369" t="str">
        <f>VLOOKUP(Q369,stores_imp!$A$2:$K$22,5,FALSE)</f>
        <v>Online</v>
      </c>
      <c r="AA369" t="str">
        <f>_xlfn.IFS(sale[[#All],[Age]]&lt;19,"Teens",sale[[#All],[Age]]&lt;30,"Adults",sale[[#All],[Age]]&lt;70,"Elders")</f>
        <v>Elders</v>
      </c>
      <c r="AB369" t="str">
        <f>VLOOKUP(C369,customer_imp!$A$2:$H$505,8,FALSE)</f>
        <v>Silver</v>
      </c>
    </row>
    <row r="370" spans="1:28" x14ac:dyDescent="0.25">
      <c r="A370" t="s">
        <v>5074</v>
      </c>
      <c r="B370" s="2">
        <v>45823</v>
      </c>
      <c r="C370" t="s">
        <v>4463</v>
      </c>
      <c r="D370" t="str">
        <f>VLOOKUP(C370,customer_imp!$A$2:$H$502,2,FALSE)</f>
        <v>Debra Mccullough</v>
      </c>
      <c r="E370">
        <f>VLOOKUP(C370,customer_imp!$A$2:$H$502,3,FALSE)</f>
        <v>42</v>
      </c>
      <c r="F370" t="str">
        <f>VLOOKUP(C370,customer_imp!$A$2:$H$502,4,FALSE)</f>
        <v>Male</v>
      </c>
      <c r="G370" t="str">
        <f>VLOOKUP(C370,customer_imp!$A$2:$H$502,5,FALSE)</f>
        <v>Mcdanielfurt</v>
      </c>
      <c r="H370" t="str">
        <f>VLOOKUP(C370,customer_imp!$A$2:$H$502,6,FALSE)</f>
        <v>Montana</v>
      </c>
      <c r="I370" t="str">
        <f>VLOOKUP(C370,customer_imp!$A$2:$H$502,7,FALSE)</f>
        <v>USA</v>
      </c>
      <c r="J370" t="s">
        <v>4659</v>
      </c>
      <c r="K370" t="str">
        <f>VLOOKUP($J370,prod_imp!$A$2:$I$102,2,FALSE)</f>
        <v>Usb-C Laptop Charger</v>
      </c>
      <c r="L370" t="str">
        <f>VLOOKUP(J370,prod_imp!$A$2:$I$102,3,FALSE)</f>
        <v>Electronics</v>
      </c>
      <c r="M370" t="str">
        <f>VLOOKUP(J370,prod_imp!$A$2:$I$102,4,FALSE)</f>
        <v>Computer</v>
      </c>
      <c r="N370" t="str">
        <f>VLOOKUP(J370,prod_imp!$A$2:$I$102,5,FALSE)</f>
        <v>Martin Llc</v>
      </c>
      <c r="O370">
        <f>VLOOKUP(J370,prod_imp!$A$2:$I$102,6,FALSE)</f>
        <v>378</v>
      </c>
      <c r="P370">
        <f>VLOOKUP(J370,prod_imp!$A$2:$I$102,7,FALSE)</f>
        <v>485</v>
      </c>
      <c r="Q370" t="s">
        <v>4693</v>
      </c>
      <c r="R370" t="s">
        <v>4709</v>
      </c>
      <c r="S370" s="5">
        <v>228.79599999999999</v>
      </c>
      <c r="T370">
        <v>2</v>
      </c>
      <c r="U370">
        <v>122</v>
      </c>
      <c r="V370">
        <v>0.26</v>
      </c>
      <c r="W370" t="str">
        <f>VLOOKUP(Q370,stores_imp!$A$2:$K$100,3,FALSE)</f>
        <v>NORTH</v>
      </c>
      <c r="X370" t="str">
        <f>VLOOKUP(Q370,stores_imp!$A$2:$K$100,2,TRUE)</f>
        <v>Thomas, Bridges And Harris</v>
      </c>
      <c r="Y370" t="str">
        <f>VLOOKUP(Q370,stores_imp!$A$2:$E$22,4,FALSE)</f>
        <v>Sabrinatown</v>
      </c>
      <c r="Z370" t="str">
        <f>VLOOKUP(Q370,stores_imp!$A$2:$K$22,5,FALSE)</f>
        <v>Online</v>
      </c>
      <c r="AA370" t="str">
        <f>_xlfn.IFS(sale[[#All],[Age]]&lt;19,"Teens",sale[[#All],[Age]]&lt;30,"Adults",sale[[#All],[Age]]&lt;70,"Elders")</f>
        <v>Elders</v>
      </c>
      <c r="AB370" t="str">
        <f>VLOOKUP(C370,customer_imp!$A$2:$H$505,8,FALSE)</f>
        <v>Platinum</v>
      </c>
    </row>
    <row r="371" spans="1:28" x14ac:dyDescent="0.25">
      <c r="A371" t="s">
        <v>5075</v>
      </c>
      <c r="B371" s="2">
        <v>45217</v>
      </c>
      <c r="C371" t="s">
        <v>4440</v>
      </c>
      <c r="D371" t="str">
        <f>VLOOKUP(C371,customer_imp!$A$2:$H$502,2,FALSE)</f>
        <v>Eric Holmes</v>
      </c>
      <c r="E371">
        <f>VLOOKUP(C371,customer_imp!$A$2:$H$502,3,FALSE)</f>
        <v>64</v>
      </c>
      <c r="F371" t="str">
        <f>VLOOKUP(C371,customer_imp!$A$2:$H$502,4,FALSE)</f>
        <v>Female</v>
      </c>
      <c r="G371" t="str">
        <f>VLOOKUP(C371,customer_imp!$A$2:$H$502,5,FALSE)</f>
        <v>Smithville</v>
      </c>
      <c r="H371" t="str">
        <f>VLOOKUP(C371,customer_imp!$A$2:$H$502,6,FALSE)</f>
        <v>Wyoming</v>
      </c>
      <c r="I371" t="str">
        <f>VLOOKUP(C371,customer_imp!$A$2:$H$502,7,FALSE)</f>
        <v>USA</v>
      </c>
      <c r="J371" t="s">
        <v>4611</v>
      </c>
      <c r="K371" t="str">
        <f>VLOOKUP($J371,prod_imp!$A$2:$I$102,2,FALSE)</f>
        <v>Adjustable Dumbbells 20Kg</v>
      </c>
      <c r="L371" t="str">
        <f>VLOOKUP(J371,prod_imp!$A$2:$I$102,3,FALSE)</f>
        <v>Sports</v>
      </c>
      <c r="M371" t="str">
        <f>VLOOKUP(J371,prod_imp!$A$2:$I$102,4,FALSE)</f>
        <v>Fitness</v>
      </c>
      <c r="N371" t="str">
        <f>VLOOKUP(J371,prod_imp!$A$2:$I$102,5,FALSE)</f>
        <v>Montgomery, Benton And Miller</v>
      </c>
      <c r="O371">
        <f>VLOOKUP(J371,prod_imp!$A$2:$I$102,6,FALSE)</f>
        <v>241</v>
      </c>
      <c r="P371">
        <f>VLOOKUP(J371,prod_imp!$A$2:$I$102,7,FALSE)</f>
        <v>423</v>
      </c>
      <c r="Q371" t="s">
        <v>4680</v>
      </c>
      <c r="R371" t="s">
        <v>4706</v>
      </c>
      <c r="S371" s="5">
        <v>1002.5028</v>
      </c>
      <c r="T371">
        <v>4</v>
      </c>
      <c r="U371">
        <v>269</v>
      </c>
      <c r="V371">
        <v>0.06</v>
      </c>
      <c r="W371" t="str">
        <f>VLOOKUP(Q371,stores_imp!$A$2:$K$100,3,FALSE)</f>
        <v>NORTH</v>
      </c>
      <c r="X371" t="str">
        <f>VLOOKUP(Q371,stores_imp!$A$2:$K$100,2,TRUE)</f>
        <v>Mann-Austin</v>
      </c>
      <c r="Y371" t="str">
        <f>VLOOKUP(Q371,stores_imp!$A$2:$E$22,4,FALSE)</f>
        <v>Hoodberg</v>
      </c>
      <c r="Z371" t="str">
        <f>VLOOKUP(Q371,stores_imp!$A$2:$K$22,5,FALSE)</f>
        <v>Outlet</v>
      </c>
      <c r="AA371" t="str">
        <f>_xlfn.IFS(sale[[#All],[Age]]&lt;19,"Teens",sale[[#All],[Age]]&lt;30,"Adults",sale[[#All],[Age]]&lt;70,"Elders")</f>
        <v>Elders</v>
      </c>
      <c r="AB371" t="str">
        <f>VLOOKUP(C371,customer_imp!$A$2:$H$505,8,FALSE)</f>
        <v>Bronze</v>
      </c>
    </row>
    <row r="372" spans="1:28" x14ac:dyDescent="0.25">
      <c r="A372" t="s">
        <v>5076</v>
      </c>
      <c r="B372" s="2">
        <v>45733</v>
      </c>
      <c r="C372" t="s">
        <v>4075</v>
      </c>
      <c r="D372" t="str">
        <f>VLOOKUP(C372,customer_imp!$A$2:$H$502,2,FALSE)</f>
        <v>Sheila Wilson</v>
      </c>
      <c r="E372">
        <f>VLOOKUP(C372,customer_imp!$A$2:$H$502,3,FALSE)</f>
        <v>35</v>
      </c>
      <c r="F372" t="str">
        <f>VLOOKUP(C372,customer_imp!$A$2:$H$502,4,FALSE)</f>
        <v>Male</v>
      </c>
      <c r="G372" t="str">
        <f>VLOOKUP(C372,customer_imp!$A$2:$H$502,5,FALSE)</f>
        <v>South Dustin</v>
      </c>
      <c r="H372" t="str">
        <f>VLOOKUP(C372,customer_imp!$A$2:$H$502,6,FALSE)</f>
        <v>Tennessee</v>
      </c>
      <c r="I372" t="str">
        <f>VLOOKUP(C372,customer_imp!$A$2:$H$502,7,FALSE)</f>
        <v>USA</v>
      </c>
      <c r="J372" t="s">
        <v>4535</v>
      </c>
      <c r="K372" t="str">
        <f>VLOOKUP($J372,prod_imp!$A$2:$I$102,2,FALSE)</f>
        <v>Carbon Fiber Tennis Racket</v>
      </c>
      <c r="L372" t="str">
        <f>VLOOKUP(J372,prod_imp!$A$2:$I$102,3,FALSE)</f>
        <v>Sports</v>
      </c>
      <c r="M372" t="str">
        <f>VLOOKUP(J372,prod_imp!$A$2:$I$102,4,FALSE)</f>
        <v>Equipment</v>
      </c>
      <c r="N372" t="str">
        <f>VLOOKUP(J372,prod_imp!$A$2:$I$102,5,FALSE)</f>
        <v>Flores, Pineda And Rodriguez</v>
      </c>
      <c r="O372">
        <f>VLOOKUP(J372,prod_imp!$A$2:$I$102,6,FALSE)</f>
        <v>485</v>
      </c>
      <c r="P372">
        <f>VLOOKUP(J372,prod_imp!$A$2:$I$102,7,FALSE)</f>
        <v>432</v>
      </c>
      <c r="Q372" t="s">
        <v>4702</v>
      </c>
      <c r="R372" t="s">
        <v>1959</v>
      </c>
      <c r="S372" s="5">
        <v>583.25199999999995</v>
      </c>
      <c r="T372">
        <v>1</v>
      </c>
      <c r="U372">
        <v>678</v>
      </c>
      <c r="V372">
        <v>7.0000000000000007E-2</v>
      </c>
      <c r="W372" t="str">
        <f>VLOOKUP(Q372,stores_imp!$A$2:$K$100,3,FALSE)</f>
        <v>EAST</v>
      </c>
      <c r="X372" t="str">
        <f>VLOOKUP(Q372,stores_imp!$A$2:$K$100,2,TRUE)</f>
        <v>Guerrero-Schmitt</v>
      </c>
      <c r="Y372" t="str">
        <f>VLOOKUP(Q372,stores_imp!$A$2:$E$22,4,FALSE)</f>
        <v>East Stevechester</v>
      </c>
      <c r="Z372" t="str">
        <f>VLOOKUP(Q372,stores_imp!$A$2:$K$22,5,FALSE)</f>
        <v>Flagship</v>
      </c>
      <c r="AA372" t="str">
        <f>_xlfn.IFS(sale[[#All],[Age]]&lt;19,"Teens",sale[[#All],[Age]]&lt;30,"Adults",sale[[#All],[Age]]&lt;70,"Elders")</f>
        <v>Elders</v>
      </c>
      <c r="AB372" t="str">
        <f>VLOOKUP(C372,customer_imp!$A$2:$H$505,8,FALSE)</f>
        <v>Silver</v>
      </c>
    </row>
    <row r="373" spans="1:28" x14ac:dyDescent="0.25">
      <c r="A373" t="s">
        <v>5077</v>
      </c>
      <c r="B373" s="2">
        <v>45520</v>
      </c>
      <c r="C373" t="s">
        <v>4212</v>
      </c>
      <c r="D373" t="str">
        <f>VLOOKUP(C373,customer_imp!$A$2:$H$502,2,FALSE)</f>
        <v>Timothy Juarez</v>
      </c>
      <c r="E373">
        <f>VLOOKUP(C373,customer_imp!$A$2:$H$502,3,FALSE)</f>
        <v>22</v>
      </c>
      <c r="F373" t="str">
        <f>VLOOKUP(C373,customer_imp!$A$2:$H$502,4,FALSE)</f>
        <v>Female</v>
      </c>
      <c r="G373" t="str">
        <f>VLOOKUP(C373,customer_imp!$A$2:$H$502,5,FALSE)</f>
        <v>Grahamstad</v>
      </c>
      <c r="H373" t="str">
        <f>VLOOKUP(C373,customer_imp!$A$2:$H$502,6,FALSE)</f>
        <v>South Carolina</v>
      </c>
      <c r="I373" t="str">
        <f>VLOOKUP(C373,customer_imp!$A$2:$H$502,7,FALSE)</f>
        <v>USA</v>
      </c>
      <c r="J373" t="s">
        <v>4652</v>
      </c>
      <c r="K373" t="str">
        <f>VLOOKUP($J373,prod_imp!$A$2:$I$102,2,FALSE)</f>
        <v>Gaming Mouse Pad Xl</v>
      </c>
      <c r="L373" t="str">
        <f>VLOOKUP(J373,prod_imp!$A$2:$I$102,3,FALSE)</f>
        <v>Electronics</v>
      </c>
      <c r="M373" t="str">
        <f>VLOOKUP(J373,prod_imp!$A$2:$I$102,4,FALSE)</f>
        <v>Accessories</v>
      </c>
      <c r="N373" t="str">
        <f>VLOOKUP(J373,prod_imp!$A$2:$I$102,5,FALSE)</f>
        <v>Sharp, Taylor And Rodriguez</v>
      </c>
      <c r="O373">
        <f>VLOOKUP(J373,prod_imp!$A$2:$I$102,6,FALSE)</f>
        <v>340</v>
      </c>
      <c r="P373">
        <f>VLOOKUP(J373,prod_imp!$A$2:$I$102,7,FALSE)</f>
        <v>361</v>
      </c>
      <c r="Q373" t="s">
        <v>4695</v>
      </c>
      <c r="R373" t="s">
        <v>4709</v>
      </c>
      <c r="S373" s="5">
        <v>594.43550000000005</v>
      </c>
      <c r="T373">
        <v>1</v>
      </c>
      <c r="U373">
        <v>752</v>
      </c>
      <c r="V373">
        <v>0.14000000000000001</v>
      </c>
      <c r="W373" t="str">
        <f>VLOOKUP(Q373,stores_imp!$A$2:$K$100,3,FALSE)</f>
        <v>EAST</v>
      </c>
      <c r="X373" t="str">
        <f>VLOOKUP(Q373,stores_imp!$A$2:$K$100,2,TRUE)</f>
        <v>Gardner, Humphrey And Contreras</v>
      </c>
      <c r="Y373" t="str">
        <f>VLOOKUP(Q373,stores_imp!$A$2:$E$22,4,FALSE)</f>
        <v>Johnsonville</v>
      </c>
      <c r="Z373" t="str">
        <f>VLOOKUP(Q373,stores_imp!$A$2:$K$22,5,FALSE)</f>
        <v>Flagship</v>
      </c>
      <c r="AA373" t="str">
        <f>_xlfn.IFS(sale[[#All],[Age]]&lt;19,"Teens",sale[[#All],[Age]]&lt;30,"Adults",sale[[#All],[Age]]&lt;70,"Elders")</f>
        <v>Adults</v>
      </c>
      <c r="AB373" t="str">
        <f>VLOOKUP(C373,customer_imp!$A$2:$H$505,8,FALSE)</f>
        <v>Bronze</v>
      </c>
    </row>
    <row r="374" spans="1:28" x14ac:dyDescent="0.25">
      <c r="A374" t="s">
        <v>5078</v>
      </c>
      <c r="B374" s="2">
        <v>45373</v>
      </c>
      <c r="C374" t="s">
        <v>4009</v>
      </c>
      <c r="D374" t="str">
        <f>VLOOKUP(C374,customer_imp!$A$2:$H$502,2,FALSE)</f>
        <v>Christopher Carter</v>
      </c>
      <c r="E374">
        <f>VLOOKUP(C374,customer_imp!$A$2:$H$502,3,FALSE)</f>
        <v>27</v>
      </c>
      <c r="F374" t="str">
        <f>VLOOKUP(C374,customer_imp!$A$2:$H$502,4,FALSE)</f>
        <v>Female</v>
      </c>
      <c r="G374" t="str">
        <f>VLOOKUP(C374,customer_imp!$A$2:$H$502,5,FALSE)</f>
        <v>Brendastad</v>
      </c>
      <c r="H374" t="str">
        <f>VLOOKUP(C374,customer_imp!$A$2:$H$502,6,FALSE)</f>
        <v>South Dakota</v>
      </c>
      <c r="I374" t="str">
        <f>VLOOKUP(C374,customer_imp!$A$2:$H$502,7,FALSE)</f>
        <v>USA</v>
      </c>
      <c r="J374" t="s">
        <v>4662</v>
      </c>
      <c r="K374" t="str">
        <f>VLOOKUP($J374,prod_imp!$A$2:$I$102,2,FALSE)</f>
        <v>Vitamin E Body Lotion</v>
      </c>
      <c r="L374" t="str">
        <f>VLOOKUP(J374,prod_imp!$A$2:$I$102,3,FALSE)</f>
        <v>Beauty</v>
      </c>
      <c r="M374" t="str">
        <f>VLOOKUP(J374,prod_imp!$A$2:$I$102,4,FALSE)</f>
        <v>Skincare</v>
      </c>
      <c r="N374" t="str">
        <f>VLOOKUP(J374,prod_imp!$A$2:$I$102,5,FALSE)</f>
        <v>Hoffman-Williams</v>
      </c>
      <c r="O374">
        <f>VLOOKUP(J374,prod_imp!$A$2:$I$102,6,FALSE)</f>
        <v>358</v>
      </c>
      <c r="P374">
        <f>VLOOKUP(J374,prod_imp!$A$2:$I$102,7,FALSE)</f>
        <v>213</v>
      </c>
      <c r="Q374" t="s">
        <v>4695</v>
      </c>
      <c r="R374" t="s">
        <v>1959</v>
      </c>
      <c r="S374" s="5">
        <v>331.26280000000003</v>
      </c>
      <c r="T374">
        <v>2</v>
      </c>
      <c r="U374">
        <v>210</v>
      </c>
      <c r="V374">
        <v>0.21</v>
      </c>
      <c r="W374" t="str">
        <f>VLOOKUP(Q374,stores_imp!$A$2:$K$100,3,FALSE)</f>
        <v>EAST</v>
      </c>
      <c r="X374" t="str">
        <f>VLOOKUP(Q374,stores_imp!$A$2:$K$100,2,TRUE)</f>
        <v>Gardner, Humphrey And Contreras</v>
      </c>
      <c r="Y374" t="str">
        <f>VLOOKUP(Q374,stores_imp!$A$2:$E$22,4,FALSE)</f>
        <v>Johnsonville</v>
      </c>
      <c r="Z374" t="str">
        <f>VLOOKUP(Q374,stores_imp!$A$2:$K$22,5,FALSE)</f>
        <v>Flagship</v>
      </c>
      <c r="AA374" t="str">
        <f>_xlfn.IFS(sale[[#All],[Age]]&lt;19,"Teens",sale[[#All],[Age]]&lt;30,"Adults",sale[[#All],[Age]]&lt;70,"Elders")</f>
        <v>Adults</v>
      </c>
      <c r="AB374" t="str">
        <f>VLOOKUP(C374,customer_imp!$A$2:$H$505,8,FALSE)</f>
        <v>UnKno</v>
      </c>
    </row>
    <row r="375" spans="1:28" x14ac:dyDescent="0.25">
      <c r="A375" t="s">
        <v>5079</v>
      </c>
      <c r="B375" s="2">
        <v>45688</v>
      </c>
      <c r="C375" t="s">
        <v>4139</v>
      </c>
      <c r="D375" t="str">
        <f>VLOOKUP(C375,customer_imp!$A$2:$H$502,2,FALSE)</f>
        <v>Cynthia Morris</v>
      </c>
      <c r="E375">
        <f>VLOOKUP(C375,customer_imp!$A$2:$H$502,3,FALSE)</f>
        <v>18</v>
      </c>
      <c r="F375" t="str">
        <f>VLOOKUP(C375,customer_imp!$A$2:$H$502,4,FALSE)</f>
        <v>Female</v>
      </c>
      <c r="G375" t="str">
        <f>VLOOKUP(C375,customer_imp!$A$2:$H$502,5,FALSE)</f>
        <v>Hessmouth</v>
      </c>
      <c r="H375" t="str">
        <f>VLOOKUP(C375,customer_imp!$A$2:$H$502,6,FALSE)</f>
        <v>Arizona</v>
      </c>
      <c r="I375" t="str">
        <f>VLOOKUP(C375,customer_imp!$A$2:$H$502,7,FALSE)</f>
        <v>USA</v>
      </c>
      <c r="J375" t="s">
        <v>4667</v>
      </c>
      <c r="K375" t="str">
        <f>VLOOKUP($J375,prod_imp!$A$2:$I$102,2,FALSE)</f>
        <v>Cricket Bat</v>
      </c>
      <c r="L375" t="str">
        <f>VLOOKUP(J375,prod_imp!$A$2:$I$102,3,FALSE)</f>
        <v>Sports</v>
      </c>
      <c r="M375" t="str">
        <f>VLOOKUP(J375,prod_imp!$A$2:$I$102,4,FALSE)</f>
        <v>Team Sports</v>
      </c>
      <c r="N375" t="str">
        <f>VLOOKUP(J375,prod_imp!$A$2:$I$102,5,FALSE)</f>
        <v>Khan Llc</v>
      </c>
      <c r="O375">
        <f>VLOOKUP(J375,prod_imp!$A$2:$I$102,6,FALSE)</f>
        <v>246</v>
      </c>
      <c r="P375">
        <f>VLOOKUP(J375,prod_imp!$A$2:$I$102,7,FALSE)</f>
        <v>471</v>
      </c>
      <c r="Q375" t="s">
        <v>4703</v>
      </c>
      <c r="R375" t="s">
        <v>4709</v>
      </c>
      <c r="S375" s="5">
        <v>1331.91</v>
      </c>
      <c r="T375">
        <v>2</v>
      </c>
      <c r="U375">
        <v>740</v>
      </c>
      <c r="V375">
        <v>0.21</v>
      </c>
      <c r="W375" t="str">
        <f>VLOOKUP(Q375,stores_imp!$A$2:$K$100,3,FALSE)</f>
        <v>EAST</v>
      </c>
      <c r="X375" t="str">
        <f>VLOOKUP(Q375,stores_imp!$A$2:$K$100,2,TRUE)</f>
        <v>Mann-Austin</v>
      </c>
      <c r="Y375" t="str">
        <f>VLOOKUP(Q375,stores_imp!$A$2:$E$22,4,FALSE)</f>
        <v>Vasquezborough</v>
      </c>
      <c r="Z375" t="str">
        <f>VLOOKUP(Q375,stores_imp!$A$2:$K$22,5,FALSE)</f>
        <v>Online</v>
      </c>
      <c r="AA375" t="str">
        <f>_xlfn.IFS(sale[[#All],[Age]]&lt;19,"Teens",sale[[#All],[Age]]&lt;30,"Adults",sale[[#All],[Age]]&lt;70,"Elders")</f>
        <v>Teens</v>
      </c>
      <c r="AB375" t="str">
        <f>VLOOKUP(C375,customer_imp!$A$2:$H$505,8,FALSE)</f>
        <v>Silver</v>
      </c>
    </row>
    <row r="376" spans="1:28" x14ac:dyDescent="0.25">
      <c r="A376" t="s">
        <v>5080</v>
      </c>
      <c r="B376" s="2">
        <v>45276</v>
      </c>
      <c r="C376" t="s">
        <v>4461</v>
      </c>
      <c r="D376" t="str">
        <f>VLOOKUP(C376,customer_imp!$A$2:$H$502,2,FALSE)</f>
        <v>James Foster</v>
      </c>
      <c r="E376">
        <f>VLOOKUP(C376,customer_imp!$A$2:$H$502,3,FALSE)</f>
        <v>19</v>
      </c>
      <c r="F376" t="str">
        <f>VLOOKUP(C376,customer_imp!$A$2:$H$502,4,FALSE)</f>
        <v>Male</v>
      </c>
      <c r="G376" t="str">
        <f>VLOOKUP(C376,customer_imp!$A$2:$H$502,5,FALSE)</f>
        <v>East Audrey</v>
      </c>
      <c r="H376" t="str">
        <f>VLOOKUP(C376,customer_imp!$A$2:$H$502,6,FALSE)</f>
        <v>Utah</v>
      </c>
      <c r="I376" t="str">
        <f>VLOOKUP(C376,customer_imp!$A$2:$H$502,7,FALSE)</f>
        <v>USA</v>
      </c>
      <c r="J376" t="s">
        <v>4574</v>
      </c>
      <c r="K376" t="str">
        <f>VLOOKUP($J376,prod_imp!$A$2:$I$102,2,FALSE)</f>
        <v>High-Grip Football</v>
      </c>
      <c r="L376" t="str">
        <f>VLOOKUP(J376,prod_imp!$A$2:$I$102,3,FALSE)</f>
        <v>Sports</v>
      </c>
      <c r="M376" t="str">
        <f>VLOOKUP(J376,prod_imp!$A$2:$I$102,4,FALSE)</f>
        <v>Team Sports</v>
      </c>
      <c r="N376" t="str">
        <f>VLOOKUP(J376,prod_imp!$A$2:$I$102,5,FALSE)</f>
        <v>Bridges, Banks And Cummings</v>
      </c>
      <c r="O376">
        <f>VLOOKUP(J376,prod_imp!$A$2:$I$102,6,FALSE)</f>
        <v>319</v>
      </c>
      <c r="P376">
        <f>VLOOKUP(J376,prod_imp!$A$2:$I$102,7,FALSE)</f>
        <v>114</v>
      </c>
      <c r="Q376" t="s">
        <v>4698</v>
      </c>
      <c r="R376" t="s">
        <v>4709</v>
      </c>
      <c r="S376" s="5">
        <v>456.4948</v>
      </c>
      <c r="T376">
        <v>1</v>
      </c>
      <c r="U376">
        <v>496</v>
      </c>
      <c r="V376">
        <v>0.1</v>
      </c>
      <c r="W376" t="str">
        <f>VLOOKUP(Q376,stores_imp!$A$2:$K$100,3,FALSE)</f>
        <v>NORTH</v>
      </c>
      <c r="X376" t="str">
        <f>VLOOKUP(Q376,stores_imp!$A$2:$K$100,2,TRUE)</f>
        <v>Shelton Plc</v>
      </c>
      <c r="Y376" t="str">
        <f>VLOOKUP(Q376,stores_imp!$A$2:$E$22,4,FALSE)</f>
        <v>East Jenniferstad</v>
      </c>
      <c r="Z376" t="str">
        <f>VLOOKUP(Q376,stores_imp!$A$2:$K$22,5,FALSE)</f>
        <v>Flagship</v>
      </c>
      <c r="AA376" t="str">
        <f>_xlfn.IFS(sale[[#All],[Age]]&lt;19,"Teens",sale[[#All],[Age]]&lt;30,"Adults",sale[[#All],[Age]]&lt;70,"Elders")</f>
        <v>Adults</v>
      </c>
      <c r="AB376" t="str">
        <f>VLOOKUP(C376,customer_imp!$A$2:$H$505,8,FALSE)</f>
        <v>Gold</v>
      </c>
    </row>
    <row r="377" spans="1:28" x14ac:dyDescent="0.25">
      <c r="A377" t="s">
        <v>5081</v>
      </c>
      <c r="B377" s="2">
        <v>45756</v>
      </c>
      <c r="C377" t="s">
        <v>4016</v>
      </c>
      <c r="D377" t="str">
        <f>VLOOKUP(C377,customer_imp!$A$2:$H$502,2,FALSE)</f>
        <v>Denise Williams</v>
      </c>
      <c r="E377">
        <f>VLOOKUP(C377,customer_imp!$A$2:$H$502,3,FALSE)</f>
        <v>34</v>
      </c>
      <c r="F377" t="str">
        <f>VLOOKUP(C377,customer_imp!$A$2:$H$502,4,FALSE)</f>
        <v>Male</v>
      </c>
      <c r="G377" t="str">
        <f>VLOOKUP(C377,customer_imp!$A$2:$H$502,5,FALSE)</f>
        <v>Christianstad</v>
      </c>
      <c r="H377" t="str">
        <f>VLOOKUP(C377,customer_imp!$A$2:$H$502,6,FALSE)</f>
        <v>Hawaii</v>
      </c>
      <c r="I377" t="str">
        <f>VLOOKUP(C377,customer_imp!$A$2:$H$502,7,FALSE)</f>
        <v>USA</v>
      </c>
      <c r="J377" t="s">
        <v>4513</v>
      </c>
      <c r="K377" t="str">
        <f>VLOOKUP($J377,prod_imp!$A$2:$I$102,2,FALSE)</f>
        <v>Adjustable Dumbbell Set</v>
      </c>
      <c r="L377" t="str">
        <f>VLOOKUP(J377,prod_imp!$A$2:$I$102,3,FALSE)</f>
        <v>Sports</v>
      </c>
      <c r="M377" t="str">
        <f>VLOOKUP(J377,prod_imp!$A$2:$I$102,4,FALSE)</f>
        <v>Fitness</v>
      </c>
      <c r="N377" t="str">
        <f>VLOOKUP(J377,prod_imp!$A$2:$I$102,5,FALSE)</f>
        <v>Hill Plc</v>
      </c>
      <c r="O377">
        <f>VLOOKUP(J377,prod_imp!$A$2:$I$102,6,FALSE)</f>
        <v>496</v>
      </c>
      <c r="P377">
        <f>VLOOKUP(J377,prod_imp!$A$2:$I$102,7,FALSE)</f>
        <v>323</v>
      </c>
      <c r="Q377" t="s">
        <v>4693</v>
      </c>
      <c r="R377" t="s">
        <v>4706</v>
      </c>
      <c r="S377" s="5">
        <v>303.29640000000001</v>
      </c>
      <c r="T377">
        <v>1</v>
      </c>
      <c r="U377">
        <v>306</v>
      </c>
      <c r="V377">
        <v>0.08</v>
      </c>
      <c r="W377" t="str">
        <f>VLOOKUP(Q377,stores_imp!$A$2:$K$100,3,FALSE)</f>
        <v>NORTH</v>
      </c>
      <c r="X377" t="str">
        <f>VLOOKUP(Q377,stores_imp!$A$2:$K$100,2,TRUE)</f>
        <v>Thomas, Bridges And Harris</v>
      </c>
      <c r="Y377" t="str">
        <f>VLOOKUP(Q377,stores_imp!$A$2:$E$22,4,FALSE)</f>
        <v>Sabrinatown</v>
      </c>
      <c r="Z377" t="str">
        <f>VLOOKUP(Q377,stores_imp!$A$2:$K$22,5,FALSE)</f>
        <v>Online</v>
      </c>
      <c r="AA377" t="str">
        <f>_xlfn.IFS(sale[[#All],[Age]]&lt;19,"Teens",sale[[#All],[Age]]&lt;30,"Adults",sale[[#All],[Age]]&lt;70,"Elders")</f>
        <v>Elders</v>
      </c>
      <c r="AB377" t="str">
        <f>VLOOKUP(C377,customer_imp!$A$2:$H$505,8,FALSE)</f>
        <v>Bronze</v>
      </c>
    </row>
    <row r="378" spans="1:28" x14ac:dyDescent="0.25">
      <c r="A378" t="s">
        <v>5082</v>
      </c>
      <c r="B378" s="2">
        <v>45309</v>
      </c>
      <c r="C378" t="s">
        <v>4096</v>
      </c>
      <c r="D378" t="str">
        <f>VLOOKUP(C378,customer_imp!$A$2:$H$502,2,FALSE)</f>
        <v>Jacob Hopkins</v>
      </c>
      <c r="E378">
        <f>VLOOKUP(C378,customer_imp!$A$2:$H$502,3,FALSE)</f>
        <v>44</v>
      </c>
      <c r="F378" t="str">
        <f>VLOOKUP(C378,customer_imp!$A$2:$H$502,4,FALSE)</f>
        <v>Female</v>
      </c>
      <c r="G378" t="str">
        <f>VLOOKUP(C378,customer_imp!$A$2:$H$502,5,FALSE)</f>
        <v>Lake Tylerfort</v>
      </c>
      <c r="H378" t="str">
        <f>VLOOKUP(C378,customer_imp!$A$2:$H$502,6,FALSE)</f>
        <v>Pennsylvania</v>
      </c>
      <c r="I378" t="str">
        <f>VLOOKUP(C378,customer_imp!$A$2:$H$502,7,FALSE)</f>
        <v>USA</v>
      </c>
      <c r="J378" t="s">
        <v>4627</v>
      </c>
      <c r="K378" t="str">
        <f>VLOOKUP($J378,prod_imp!$A$2:$I$102,2,FALSE)</f>
        <v>Shin Guards – Adult</v>
      </c>
      <c r="L378" t="str">
        <f>VLOOKUP(J378,prod_imp!$A$2:$I$102,3,FALSE)</f>
        <v>Sports</v>
      </c>
      <c r="M378" t="str">
        <f>VLOOKUP(J378,prod_imp!$A$2:$I$102,4,FALSE)</f>
        <v>Team Sports</v>
      </c>
      <c r="N378" t="str">
        <f>VLOOKUP(J378,prod_imp!$A$2:$I$102,5,FALSE)</f>
        <v>French Ltd</v>
      </c>
      <c r="O378">
        <f>VLOOKUP(J378,prod_imp!$A$2:$I$102,6,FALSE)</f>
        <v>107</v>
      </c>
      <c r="P378">
        <f>VLOOKUP(J378,prod_imp!$A$2:$I$102,7,FALSE)</f>
        <v>359</v>
      </c>
      <c r="Q378" t="s">
        <v>4681</v>
      </c>
      <c r="R378" t="s">
        <v>4706</v>
      </c>
      <c r="S378" s="5">
        <v>2634.0079999999998</v>
      </c>
      <c r="T378">
        <v>4</v>
      </c>
      <c r="U378">
        <v>693</v>
      </c>
      <c r="V378">
        <v>0.01</v>
      </c>
      <c r="W378" t="str">
        <f>VLOOKUP(Q378,stores_imp!$A$2:$K$100,3,FALSE)</f>
        <v>SOUTH</v>
      </c>
      <c r="X378" t="str">
        <f>VLOOKUP(Q378,stores_imp!$A$2:$K$100,2,TRUE)</f>
        <v>Mann-Austin</v>
      </c>
      <c r="Y378" t="str">
        <f>VLOOKUP(Q378,stores_imp!$A$2:$E$22,4,FALSE)</f>
        <v>Port Sharon</v>
      </c>
      <c r="Z378" t="str">
        <f>VLOOKUP(Q378,stores_imp!$A$2:$K$22,5,FALSE)</f>
        <v>Online</v>
      </c>
      <c r="AA378" t="str">
        <f>_xlfn.IFS(sale[[#All],[Age]]&lt;19,"Teens",sale[[#All],[Age]]&lt;30,"Adults",sale[[#All],[Age]]&lt;70,"Elders")</f>
        <v>Elders</v>
      </c>
      <c r="AB378" t="str">
        <f>VLOOKUP(C378,customer_imp!$A$2:$H$505,8,FALSE)</f>
        <v>Platinum</v>
      </c>
    </row>
    <row r="379" spans="1:28" x14ac:dyDescent="0.25">
      <c r="A379" t="s">
        <v>5083</v>
      </c>
      <c r="B379" s="2">
        <v>45744</v>
      </c>
      <c r="C379" t="s">
        <v>4447</v>
      </c>
      <c r="D379" t="str">
        <f>VLOOKUP(C379,customer_imp!$A$2:$H$502,2,FALSE)</f>
        <v>Tyler Weber</v>
      </c>
      <c r="E379">
        <f>VLOOKUP(C379,customer_imp!$A$2:$H$502,3,FALSE)</f>
        <v>54</v>
      </c>
      <c r="F379" t="str">
        <f>VLOOKUP(C379,customer_imp!$A$2:$H$502,4,FALSE)</f>
        <v>Male</v>
      </c>
      <c r="G379" t="str">
        <f>VLOOKUP(C379,customer_imp!$A$2:$H$502,5,FALSE)</f>
        <v>East Yvette</v>
      </c>
      <c r="H379" t="str">
        <f>VLOOKUP(C379,customer_imp!$A$2:$H$502,6,FALSE)</f>
        <v>Illinois</v>
      </c>
      <c r="I379" t="str">
        <f>VLOOKUP(C379,customer_imp!$A$2:$H$502,7,FALSE)</f>
        <v>USA</v>
      </c>
      <c r="J379" t="s">
        <v>4641</v>
      </c>
      <c r="K379" t="str">
        <f>VLOOKUP($J379,prod_imp!$A$2:$I$102,2,FALSE)</f>
        <v>Hydrating Face Cleanser</v>
      </c>
      <c r="L379" t="str">
        <f>VLOOKUP(J379,prod_imp!$A$2:$I$102,3,FALSE)</f>
        <v>Beauty</v>
      </c>
      <c r="M379" t="str">
        <f>VLOOKUP(J379,prod_imp!$A$2:$I$102,4,FALSE)</f>
        <v>Skincare</v>
      </c>
      <c r="N379" t="str">
        <f>VLOOKUP(J379,prod_imp!$A$2:$I$102,5,FALSE)</f>
        <v>Butler Group</v>
      </c>
      <c r="O379">
        <f>VLOOKUP(J379,prod_imp!$A$2:$I$102,6,FALSE)</f>
        <v>317</v>
      </c>
      <c r="P379">
        <f>VLOOKUP(J379,prod_imp!$A$2:$I$102,7,FALSE)</f>
        <v>159</v>
      </c>
      <c r="Q379" t="s">
        <v>4690</v>
      </c>
      <c r="R379" t="s">
        <v>4706</v>
      </c>
      <c r="S379" s="5">
        <v>776.50559999999996</v>
      </c>
      <c r="T379">
        <v>1</v>
      </c>
      <c r="U379">
        <v>996</v>
      </c>
      <c r="V379">
        <v>0.05</v>
      </c>
      <c r="W379" t="str">
        <f>VLOOKUP(Q379,stores_imp!$A$2:$K$100,3,FALSE)</f>
        <v>EAST</v>
      </c>
      <c r="X379" t="str">
        <f>VLOOKUP(Q379,stores_imp!$A$2:$K$100,2,TRUE)</f>
        <v>Martinez, Adkins And Johnson</v>
      </c>
      <c r="Y379" t="str">
        <f>VLOOKUP(Q379,stores_imp!$A$2:$E$22,4,FALSE)</f>
        <v>East Davidville</v>
      </c>
      <c r="Z379" t="str">
        <f>VLOOKUP(Q379,stores_imp!$A$2:$K$22,5,FALSE)</f>
        <v>Online</v>
      </c>
      <c r="AA379" t="str">
        <f>_xlfn.IFS(sale[[#All],[Age]]&lt;19,"Teens",sale[[#All],[Age]]&lt;30,"Adults",sale[[#All],[Age]]&lt;70,"Elders")</f>
        <v>Elders</v>
      </c>
      <c r="AB379" t="str">
        <f>VLOOKUP(C379,customer_imp!$A$2:$H$505,8,FALSE)</f>
        <v>Gold</v>
      </c>
    </row>
    <row r="380" spans="1:28" x14ac:dyDescent="0.25">
      <c r="A380" t="s">
        <v>5084</v>
      </c>
      <c r="B380" s="2">
        <v>45535</v>
      </c>
      <c r="C380" t="s">
        <v>4102</v>
      </c>
      <c r="D380" t="str">
        <f>VLOOKUP(C380,customer_imp!$A$2:$H$502,2,FALSE)</f>
        <v>Keith Miller</v>
      </c>
      <c r="E380">
        <f>VLOOKUP(C380,customer_imp!$A$2:$H$502,3,FALSE)</f>
        <v>64</v>
      </c>
      <c r="F380" t="str">
        <f>VLOOKUP(C380,customer_imp!$A$2:$H$502,4,FALSE)</f>
        <v>Female</v>
      </c>
      <c r="G380" t="str">
        <f>VLOOKUP(C380,customer_imp!$A$2:$H$502,5,FALSE)</f>
        <v>West Jameston</v>
      </c>
      <c r="H380" t="str">
        <f>VLOOKUP(C380,customer_imp!$A$2:$H$502,6,FALSE)</f>
        <v>Maine</v>
      </c>
      <c r="I380" t="str">
        <f>VLOOKUP(C380,customer_imp!$A$2:$H$502,7,FALSE)</f>
        <v>USA</v>
      </c>
      <c r="J380" t="s">
        <v>4509</v>
      </c>
      <c r="K380" t="str">
        <f>VLOOKUP($J380,prod_imp!$A$2:$I$102,2,FALSE)</f>
        <v>Led Table Lamp</v>
      </c>
      <c r="L380" t="str">
        <f>VLOOKUP(J380,prod_imp!$A$2:$I$102,3,FALSE)</f>
        <v>Home</v>
      </c>
      <c r="M380" t="str">
        <f>VLOOKUP(J380,prod_imp!$A$2:$I$102,4,FALSE)</f>
        <v>Lighting</v>
      </c>
      <c r="N380" t="str">
        <f>VLOOKUP(J380,prod_imp!$A$2:$I$102,5,FALSE)</f>
        <v>Harrell Llc</v>
      </c>
      <c r="O380">
        <f>VLOOKUP(J380,prod_imp!$A$2:$I$102,6,FALSE)</f>
        <v>219</v>
      </c>
      <c r="P380">
        <f>VLOOKUP(J380,prod_imp!$A$2:$I$102,7,FALSE)</f>
        <v>170</v>
      </c>
      <c r="Q380" t="s">
        <v>4702</v>
      </c>
      <c r="R380" t="s">
        <v>4709</v>
      </c>
      <c r="S380" s="5">
        <v>685.34879999999998</v>
      </c>
      <c r="T380">
        <v>4</v>
      </c>
      <c r="U380">
        <v>241</v>
      </c>
      <c r="V380">
        <v>0.22</v>
      </c>
      <c r="W380" t="str">
        <f>VLOOKUP(Q380,stores_imp!$A$2:$K$100,3,FALSE)</f>
        <v>EAST</v>
      </c>
      <c r="X380" t="str">
        <f>VLOOKUP(Q380,stores_imp!$A$2:$K$100,2,TRUE)</f>
        <v>Guerrero-Schmitt</v>
      </c>
      <c r="Y380" t="str">
        <f>VLOOKUP(Q380,stores_imp!$A$2:$E$22,4,FALSE)</f>
        <v>East Stevechester</v>
      </c>
      <c r="Z380" t="str">
        <f>VLOOKUP(Q380,stores_imp!$A$2:$K$22,5,FALSE)</f>
        <v>Flagship</v>
      </c>
      <c r="AA380" t="str">
        <f>_xlfn.IFS(sale[[#All],[Age]]&lt;19,"Teens",sale[[#All],[Age]]&lt;30,"Adults",sale[[#All],[Age]]&lt;70,"Elders")</f>
        <v>Elders</v>
      </c>
      <c r="AB380" t="str">
        <f>VLOOKUP(C380,customer_imp!$A$2:$H$505,8,FALSE)</f>
        <v>Platinum</v>
      </c>
    </row>
    <row r="381" spans="1:28" x14ac:dyDescent="0.25">
      <c r="A381" t="s">
        <v>5085</v>
      </c>
      <c r="B381" s="2">
        <v>45240</v>
      </c>
      <c r="C381" t="s">
        <v>4220</v>
      </c>
      <c r="D381" t="str">
        <f>VLOOKUP(C381,customer_imp!$A$2:$H$502,2,FALSE)</f>
        <v>Maria Hill</v>
      </c>
      <c r="E381">
        <f>VLOOKUP(C381,customer_imp!$A$2:$H$502,3,FALSE)</f>
        <v>58</v>
      </c>
      <c r="F381" t="str">
        <f>VLOOKUP(C381,customer_imp!$A$2:$H$502,4,FALSE)</f>
        <v>Female</v>
      </c>
      <c r="G381" t="str">
        <f>VLOOKUP(C381,customer_imp!$A$2:$H$502,5,FALSE)</f>
        <v>Zamoraborough</v>
      </c>
      <c r="H381" t="str">
        <f>VLOOKUP(C381,customer_imp!$A$2:$H$502,6,FALSE)</f>
        <v>Nevada</v>
      </c>
      <c r="I381" t="str">
        <f>VLOOKUP(C381,customer_imp!$A$2:$H$502,7,FALSE)</f>
        <v>USA</v>
      </c>
      <c r="J381" t="s">
        <v>4636</v>
      </c>
      <c r="K381" t="str">
        <f>VLOOKUP($J381,prod_imp!$A$2:$I$102,2,FALSE)</f>
        <v>Essential Oil Diffuser</v>
      </c>
      <c r="L381" t="str">
        <f>VLOOKUP(J381,prod_imp!$A$2:$I$102,3,FALSE)</f>
        <v>Home</v>
      </c>
      <c r="M381" t="str">
        <f>VLOOKUP(J381,prod_imp!$A$2:$I$102,4,FALSE)</f>
        <v>Decor</v>
      </c>
      <c r="N381" t="str">
        <f>VLOOKUP(J381,prod_imp!$A$2:$I$102,5,FALSE)</f>
        <v>Hernandez Inc</v>
      </c>
      <c r="O381">
        <f>VLOOKUP(J381,prod_imp!$A$2:$I$102,6,FALSE)</f>
        <v>325</v>
      </c>
      <c r="P381">
        <f>VLOOKUP(J381,prod_imp!$A$2:$I$102,7,FALSE)</f>
        <v>400</v>
      </c>
      <c r="Q381" t="s">
        <v>4675</v>
      </c>
      <c r="R381" t="s">
        <v>4709</v>
      </c>
      <c r="S381" s="5">
        <v>1793.6045999999999</v>
      </c>
      <c r="T381">
        <v>3</v>
      </c>
      <c r="U381">
        <v>636</v>
      </c>
      <c r="V381">
        <v>0.28999999999999998</v>
      </c>
      <c r="W381" t="str">
        <f>VLOOKUP(Q381,stores_imp!$A$2:$K$100,3,FALSE)</f>
        <v>NORTH</v>
      </c>
      <c r="X381" t="str">
        <f>VLOOKUP(Q381,stores_imp!$A$2:$K$100,2,TRUE)</f>
        <v>Martinez, Adkins And Johnson</v>
      </c>
      <c r="Y381" t="str">
        <f>VLOOKUP(Q381,stores_imp!$A$2:$E$22,4,FALSE)</f>
        <v>Danielmouth</v>
      </c>
      <c r="Z381" t="str">
        <f>VLOOKUP(Q381,stores_imp!$A$2:$K$22,5,FALSE)</f>
        <v>Flagship</v>
      </c>
      <c r="AA381" t="str">
        <f>_xlfn.IFS(sale[[#All],[Age]]&lt;19,"Teens",sale[[#All],[Age]]&lt;30,"Adults",sale[[#All],[Age]]&lt;70,"Elders")</f>
        <v>Elders</v>
      </c>
      <c r="AB381" t="str">
        <f>VLOOKUP(C381,customer_imp!$A$2:$H$505,8,FALSE)</f>
        <v>Platinum</v>
      </c>
    </row>
    <row r="382" spans="1:28" x14ac:dyDescent="0.25">
      <c r="A382" t="s">
        <v>5086</v>
      </c>
      <c r="B382" s="2">
        <v>45275</v>
      </c>
      <c r="C382" t="s">
        <v>4072</v>
      </c>
      <c r="D382" t="str">
        <f>VLOOKUP(C382,customer_imp!$A$2:$H$502,2,FALSE)</f>
        <v>Samantha Walker</v>
      </c>
      <c r="E382">
        <f>VLOOKUP(C382,customer_imp!$A$2:$H$502,3,FALSE)</f>
        <v>30</v>
      </c>
      <c r="F382" t="str">
        <f>VLOOKUP(C382,customer_imp!$A$2:$H$502,4,FALSE)</f>
        <v>Female</v>
      </c>
      <c r="G382" t="str">
        <f>VLOOKUP(C382,customer_imp!$A$2:$H$502,5,FALSE)</f>
        <v>Timothyburgh</v>
      </c>
      <c r="H382" t="str">
        <f>VLOOKUP(C382,customer_imp!$A$2:$H$502,6,FALSE)</f>
        <v>Louisiana</v>
      </c>
      <c r="I382" t="str">
        <f>VLOOKUP(C382,customer_imp!$A$2:$H$502,7,FALSE)</f>
        <v>USA</v>
      </c>
      <c r="J382" t="s">
        <v>4502</v>
      </c>
      <c r="K382" t="str">
        <f>VLOOKUP($J382,prod_imp!$A$2:$I$102,2,FALSE)</f>
        <v>Women'S Yoga Pants</v>
      </c>
      <c r="L382" t="str">
        <f>VLOOKUP(J382,prod_imp!$A$2:$I$102,3,FALSE)</f>
        <v>Clothing</v>
      </c>
      <c r="M382" t="str">
        <f>VLOOKUP(J382,prod_imp!$A$2:$I$102,4,FALSE)</f>
        <v>Bottoms</v>
      </c>
      <c r="N382" t="str">
        <f>VLOOKUP(J382,prod_imp!$A$2:$I$102,5,FALSE)</f>
        <v>Gonzales-Davis</v>
      </c>
      <c r="O382">
        <f>VLOOKUP(J382,prod_imp!$A$2:$I$102,6,FALSE)</f>
        <v>306</v>
      </c>
      <c r="P382">
        <f>VLOOKUP(J382,prod_imp!$A$2:$I$102,7,FALSE)</f>
        <v>487</v>
      </c>
      <c r="Q382" t="s">
        <v>4703</v>
      </c>
      <c r="R382" t="s">
        <v>1959</v>
      </c>
      <c r="S382" s="5">
        <v>2051.2539999999999</v>
      </c>
      <c r="T382">
        <v>4</v>
      </c>
      <c r="U382">
        <v>603</v>
      </c>
      <c r="V382">
        <v>0.06</v>
      </c>
      <c r="W382" t="str">
        <f>VLOOKUP(Q382,stores_imp!$A$2:$K$100,3,FALSE)</f>
        <v>EAST</v>
      </c>
      <c r="X382" t="str">
        <f>VLOOKUP(Q382,stores_imp!$A$2:$K$100,2,TRUE)</f>
        <v>Mann-Austin</v>
      </c>
      <c r="Y382" t="str">
        <f>VLOOKUP(Q382,stores_imp!$A$2:$E$22,4,FALSE)</f>
        <v>Vasquezborough</v>
      </c>
      <c r="Z382" t="str">
        <f>VLOOKUP(Q382,stores_imp!$A$2:$K$22,5,FALSE)</f>
        <v>Online</v>
      </c>
      <c r="AA382" t="str">
        <f>_xlfn.IFS(sale[[#All],[Age]]&lt;19,"Teens",sale[[#All],[Age]]&lt;30,"Adults",sale[[#All],[Age]]&lt;70,"Elders")</f>
        <v>Elders</v>
      </c>
      <c r="AB382" t="str">
        <f>VLOOKUP(C382,customer_imp!$A$2:$H$505,8,FALSE)</f>
        <v>Platinum</v>
      </c>
    </row>
    <row r="383" spans="1:28" x14ac:dyDescent="0.25">
      <c r="A383" t="s">
        <v>5087</v>
      </c>
      <c r="B383" s="2">
        <v>45427</v>
      </c>
      <c r="C383" t="s">
        <v>4049</v>
      </c>
      <c r="D383" t="str">
        <f>VLOOKUP(C383,customer_imp!$A$2:$H$502,2,FALSE)</f>
        <v>Rhonda Morales</v>
      </c>
      <c r="E383">
        <f>VLOOKUP(C383,customer_imp!$A$2:$H$502,3,FALSE)</f>
        <v>61</v>
      </c>
      <c r="F383" t="str">
        <f>VLOOKUP(C383,customer_imp!$A$2:$H$502,4,FALSE)</f>
        <v>Female</v>
      </c>
      <c r="G383" t="str">
        <f>VLOOKUP(C383,customer_imp!$A$2:$H$502,5,FALSE)</f>
        <v>Lake Barryfurt</v>
      </c>
      <c r="H383" t="str">
        <f>VLOOKUP(C383,customer_imp!$A$2:$H$502,6,FALSE)</f>
        <v>California</v>
      </c>
      <c r="I383" t="str">
        <f>VLOOKUP(C383,customer_imp!$A$2:$H$502,7,FALSE)</f>
        <v>USA</v>
      </c>
      <c r="J383" t="s">
        <v>4651</v>
      </c>
      <c r="K383" t="str">
        <f>VLOOKUP($J383,prod_imp!$A$2:$I$102,2,FALSE)</f>
        <v>Face Foundation Kit</v>
      </c>
      <c r="L383" t="str">
        <f>VLOOKUP(J383,prod_imp!$A$2:$I$102,3,FALSE)</f>
        <v>Beauty</v>
      </c>
      <c r="M383" t="str">
        <f>VLOOKUP(J383,prod_imp!$A$2:$I$102,4,FALSE)</f>
        <v>Makeup</v>
      </c>
      <c r="N383" t="str">
        <f>VLOOKUP(J383,prod_imp!$A$2:$I$102,5,FALSE)</f>
        <v>Taylor-Elliott</v>
      </c>
      <c r="O383">
        <f>VLOOKUP(J383,prod_imp!$A$2:$I$102,6,FALSE)</f>
        <v>183</v>
      </c>
      <c r="P383">
        <f>VLOOKUP(J383,prod_imp!$A$2:$I$102,7,FALSE)</f>
        <v>457</v>
      </c>
      <c r="Q383" t="s">
        <v>4690</v>
      </c>
      <c r="R383" t="s">
        <v>4709</v>
      </c>
      <c r="S383" s="5">
        <v>959.13239999999996</v>
      </c>
      <c r="T383">
        <v>3</v>
      </c>
      <c r="U383">
        <v>438</v>
      </c>
      <c r="V383">
        <v>0.15</v>
      </c>
      <c r="W383" t="str">
        <f>VLOOKUP(Q383,stores_imp!$A$2:$K$100,3,FALSE)</f>
        <v>EAST</v>
      </c>
      <c r="X383" t="str">
        <f>VLOOKUP(Q383,stores_imp!$A$2:$K$100,2,TRUE)</f>
        <v>Martinez, Adkins And Johnson</v>
      </c>
      <c r="Y383" t="str">
        <f>VLOOKUP(Q383,stores_imp!$A$2:$E$22,4,FALSE)</f>
        <v>East Davidville</v>
      </c>
      <c r="Z383" t="str">
        <f>VLOOKUP(Q383,stores_imp!$A$2:$K$22,5,FALSE)</f>
        <v>Online</v>
      </c>
      <c r="AA383" t="str">
        <f>_xlfn.IFS(sale[[#All],[Age]]&lt;19,"Teens",sale[[#All],[Age]]&lt;30,"Adults",sale[[#All],[Age]]&lt;70,"Elders")</f>
        <v>Elders</v>
      </c>
      <c r="AB383" t="str">
        <f>VLOOKUP(C383,customer_imp!$A$2:$H$505,8,FALSE)</f>
        <v>Gold</v>
      </c>
    </row>
    <row r="384" spans="1:28" x14ac:dyDescent="0.25">
      <c r="A384" t="s">
        <v>5088</v>
      </c>
      <c r="B384" s="2">
        <v>45322</v>
      </c>
      <c r="C384" t="s">
        <v>4187</v>
      </c>
      <c r="D384" t="str">
        <f>VLOOKUP(C384,customer_imp!$A$2:$H$502,2,FALSE)</f>
        <v>John Perez</v>
      </c>
      <c r="E384">
        <f>VLOOKUP(C384,customer_imp!$A$2:$H$502,3,FALSE)</f>
        <v>54</v>
      </c>
      <c r="F384" t="str">
        <f>VLOOKUP(C384,customer_imp!$A$2:$H$502,4,FALSE)</f>
        <v>Male</v>
      </c>
      <c r="G384" t="str">
        <f>VLOOKUP(C384,customer_imp!$A$2:$H$502,5,FALSE)</f>
        <v>Kathrynview</v>
      </c>
      <c r="H384" t="str">
        <f>VLOOKUP(C384,customer_imp!$A$2:$H$502,6,FALSE)</f>
        <v>Louisiana</v>
      </c>
      <c r="I384" t="str">
        <f>VLOOKUP(C384,customer_imp!$A$2:$H$502,7,FALSE)</f>
        <v>USA</v>
      </c>
      <c r="J384" t="s">
        <v>4554</v>
      </c>
      <c r="K384" t="str">
        <f>VLOOKUP($J384,prod_imp!$A$2:$I$102,2,FALSE)</f>
        <v>Gaming Mechanical Keyboard</v>
      </c>
      <c r="L384" t="str">
        <f>VLOOKUP(J384,prod_imp!$A$2:$I$102,3,FALSE)</f>
        <v>Electronics</v>
      </c>
      <c r="M384" t="str">
        <f>VLOOKUP(J384,prod_imp!$A$2:$I$102,4,FALSE)</f>
        <v>Computer</v>
      </c>
      <c r="N384" t="str">
        <f>VLOOKUP(J384,prod_imp!$A$2:$I$102,5,FALSE)</f>
        <v>Lucero Llc</v>
      </c>
      <c r="O384">
        <f>VLOOKUP(J384,prod_imp!$A$2:$I$102,6,FALSE)</f>
        <v>419</v>
      </c>
      <c r="P384">
        <f>VLOOKUP(J384,prod_imp!$A$2:$I$102,7,FALSE)</f>
        <v>86</v>
      </c>
      <c r="Q384" t="s">
        <v>4681</v>
      </c>
      <c r="R384" t="s">
        <v>4709</v>
      </c>
      <c r="S384" s="5">
        <v>104.7144</v>
      </c>
      <c r="T384">
        <v>2</v>
      </c>
      <c r="U384">
        <v>57</v>
      </c>
      <c r="V384">
        <v>0.27</v>
      </c>
      <c r="W384" t="str">
        <f>VLOOKUP(Q384,stores_imp!$A$2:$K$100,3,FALSE)</f>
        <v>SOUTH</v>
      </c>
      <c r="X384" t="str">
        <f>VLOOKUP(Q384,stores_imp!$A$2:$K$100,2,TRUE)</f>
        <v>Mann-Austin</v>
      </c>
      <c r="Y384" t="str">
        <f>VLOOKUP(Q384,stores_imp!$A$2:$E$22,4,FALSE)</f>
        <v>Port Sharon</v>
      </c>
      <c r="Z384" t="str">
        <f>VLOOKUP(Q384,stores_imp!$A$2:$K$22,5,FALSE)</f>
        <v>Online</v>
      </c>
      <c r="AA384" t="str">
        <f>_xlfn.IFS(sale[[#All],[Age]]&lt;19,"Teens",sale[[#All],[Age]]&lt;30,"Adults",sale[[#All],[Age]]&lt;70,"Elders")</f>
        <v>Elders</v>
      </c>
      <c r="AB384" t="str">
        <f>VLOOKUP(C384,customer_imp!$A$2:$H$505,8,FALSE)</f>
        <v>Platinum</v>
      </c>
    </row>
    <row r="385" spans="1:28" x14ac:dyDescent="0.25">
      <c r="A385" t="s">
        <v>5089</v>
      </c>
      <c r="B385" s="2">
        <v>45266</v>
      </c>
      <c r="C385" t="s">
        <v>4320</v>
      </c>
      <c r="D385" t="str">
        <f>VLOOKUP(C385,customer_imp!$A$2:$H$502,2,FALSE)</f>
        <v>Mr. Christopher Sims</v>
      </c>
      <c r="E385">
        <f>VLOOKUP(C385,customer_imp!$A$2:$H$502,3,FALSE)</f>
        <v>50</v>
      </c>
      <c r="F385" t="str">
        <f>VLOOKUP(C385,customer_imp!$A$2:$H$502,4,FALSE)</f>
        <v>Female</v>
      </c>
      <c r="G385" t="str">
        <f>VLOOKUP(C385,customer_imp!$A$2:$H$502,5,FALSE)</f>
        <v>Donaldsontown</v>
      </c>
      <c r="H385" t="str">
        <f>VLOOKUP(C385,customer_imp!$A$2:$H$502,6,FALSE)</f>
        <v>Connecticut</v>
      </c>
      <c r="I385" t="str">
        <f>VLOOKUP(C385,customer_imp!$A$2:$H$502,7,FALSE)</f>
        <v>USA</v>
      </c>
      <c r="J385" t="s">
        <v>4632</v>
      </c>
      <c r="K385" t="str">
        <f>VLOOKUP($J385,prod_imp!$A$2:$I$102,2,FALSE)</f>
        <v>Wireless Mouse</v>
      </c>
      <c r="L385" t="str">
        <f>VLOOKUP(J385,prod_imp!$A$2:$I$102,3,FALSE)</f>
        <v>Electronics</v>
      </c>
      <c r="M385" t="str">
        <f>VLOOKUP(J385,prod_imp!$A$2:$I$102,4,FALSE)</f>
        <v>Computer</v>
      </c>
      <c r="N385" t="str">
        <f>VLOOKUP(J385,prod_imp!$A$2:$I$102,5,FALSE)</f>
        <v>Larson Ltd</v>
      </c>
      <c r="O385">
        <f>VLOOKUP(J385,prod_imp!$A$2:$I$102,6,FALSE)</f>
        <v>393</v>
      </c>
      <c r="P385">
        <f>VLOOKUP(J385,prod_imp!$A$2:$I$102,7,FALSE)</f>
        <v>320</v>
      </c>
      <c r="Q385" t="s">
        <v>4683</v>
      </c>
      <c r="R385" t="s">
        <v>1959</v>
      </c>
      <c r="S385" s="5">
        <v>127.611</v>
      </c>
      <c r="T385">
        <v>1</v>
      </c>
      <c r="U385">
        <v>142</v>
      </c>
      <c r="V385">
        <v>0.08</v>
      </c>
      <c r="W385" t="str">
        <f>VLOOKUP(Q385,stores_imp!$A$2:$K$100,3,FALSE)</f>
        <v>EAST</v>
      </c>
      <c r="X385" t="str">
        <f>VLOOKUP(Q385,stores_imp!$A$2:$K$100,2,TRUE)</f>
        <v>Mann-Austin</v>
      </c>
      <c r="Y385" t="str">
        <f>VLOOKUP(Q385,stores_imp!$A$2:$E$22,4,FALSE)</f>
        <v>Port Josephberg</v>
      </c>
      <c r="Z385" t="str">
        <f>VLOOKUP(Q385,stores_imp!$A$2:$K$22,5,FALSE)</f>
        <v>Online</v>
      </c>
      <c r="AA385" t="str">
        <f>_xlfn.IFS(sale[[#All],[Age]]&lt;19,"Teens",sale[[#All],[Age]]&lt;30,"Adults",sale[[#All],[Age]]&lt;70,"Elders")</f>
        <v>Elders</v>
      </c>
      <c r="AB385" t="str">
        <f>VLOOKUP(C385,customer_imp!$A$2:$H$505,8,FALSE)</f>
        <v>Silver</v>
      </c>
    </row>
    <row r="386" spans="1:28" x14ac:dyDescent="0.25">
      <c r="A386" t="s">
        <v>5090</v>
      </c>
      <c r="B386" s="2">
        <v>45302</v>
      </c>
      <c r="C386" t="s">
        <v>4476</v>
      </c>
      <c r="D386" t="str">
        <f>VLOOKUP(C386,customer_imp!$A$2:$H$502,2,FALSE)</f>
        <v>Sarah Smith</v>
      </c>
      <c r="E386">
        <f>VLOOKUP(C386,customer_imp!$A$2:$H$502,3,FALSE)</f>
        <v>48</v>
      </c>
      <c r="F386" t="str">
        <f>VLOOKUP(C386,customer_imp!$A$2:$H$502,4,FALSE)</f>
        <v>Male</v>
      </c>
      <c r="G386" t="str">
        <f>VLOOKUP(C386,customer_imp!$A$2:$H$502,5,FALSE)</f>
        <v>East Rodney</v>
      </c>
      <c r="H386" t="str">
        <f>VLOOKUP(C386,customer_imp!$A$2:$H$502,6,FALSE)</f>
        <v>Nevada</v>
      </c>
      <c r="I386" t="str">
        <f>VLOOKUP(C386,customer_imp!$A$2:$H$502,7,FALSE)</f>
        <v>USA</v>
      </c>
      <c r="J386" t="s">
        <v>4513</v>
      </c>
      <c r="K386" t="str">
        <f>VLOOKUP($J386,prod_imp!$A$2:$I$102,2,FALSE)</f>
        <v>Adjustable Dumbbell Set</v>
      </c>
      <c r="L386" t="str">
        <f>VLOOKUP(J386,prod_imp!$A$2:$I$102,3,FALSE)</f>
        <v>Sports</v>
      </c>
      <c r="M386" t="str">
        <f>VLOOKUP(J386,prod_imp!$A$2:$I$102,4,FALSE)</f>
        <v>Fitness</v>
      </c>
      <c r="N386" t="str">
        <f>VLOOKUP(J386,prod_imp!$A$2:$I$102,5,FALSE)</f>
        <v>Hill Plc</v>
      </c>
      <c r="O386">
        <f>VLOOKUP(J386,prod_imp!$A$2:$I$102,6,FALSE)</f>
        <v>496</v>
      </c>
      <c r="P386">
        <f>VLOOKUP(J386,prod_imp!$A$2:$I$102,7,FALSE)</f>
        <v>323</v>
      </c>
      <c r="Q386" t="s">
        <v>4698</v>
      </c>
      <c r="R386" t="s">
        <v>4709</v>
      </c>
      <c r="S386" s="5">
        <v>1193.2704000000001</v>
      </c>
      <c r="T386">
        <v>4</v>
      </c>
      <c r="U386">
        <v>355</v>
      </c>
      <c r="V386">
        <v>0.1</v>
      </c>
      <c r="W386" t="str">
        <f>VLOOKUP(Q386,stores_imp!$A$2:$K$100,3,FALSE)</f>
        <v>NORTH</v>
      </c>
      <c r="X386" t="str">
        <f>VLOOKUP(Q386,stores_imp!$A$2:$K$100,2,TRUE)</f>
        <v>Shelton Plc</v>
      </c>
      <c r="Y386" t="str">
        <f>VLOOKUP(Q386,stores_imp!$A$2:$E$22,4,FALSE)</f>
        <v>East Jenniferstad</v>
      </c>
      <c r="Z386" t="str">
        <f>VLOOKUP(Q386,stores_imp!$A$2:$K$22,5,FALSE)</f>
        <v>Flagship</v>
      </c>
      <c r="AA386" t="str">
        <f>_xlfn.IFS(sale[[#All],[Age]]&lt;19,"Teens",sale[[#All],[Age]]&lt;30,"Adults",sale[[#All],[Age]]&lt;70,"Elders")</f>
        <v>Elders</v>
      </c>
      <c r="AB386" t="str">
        <f>VLOOKUP(C386,customer_imp!$A$2:$H$505,8,FALSE)</f>
        <v>Gold</v>
      </c>
    </row>
    <row r="387" spans="1:28" x14ac:dyDescent="0.25">
      <c r="A387" t="s">
        <v>5091</v>
      </c>
      <c r="B387" s="2">
        <v>45907</v>
      </c>
      <c r="C387" t="s">
        <v>4190</v>
      </c>
      <c r="D387" t="str">
        <f>VLOOKUP(C387,customer_imp!$A$2:$H$502,2,FALSE)</f>
        <v>Rodney Huffman</v>
      </c>
      <c r="E387">
        <f>VLOOKUP(C387,customer_imp!$A$2:$H$502,3,FALSE)</f>
        <v>20</v>
      </c>
      <c r="F387" t="str">
        <f>VLOOKUP(C387,customer_imp!$A$2:$H$502,4,FALSE)</f>
        <v>Female</v>
      </c>
      <c r="G387" t="str">
        <f>VLOOKUP(C387,customer_imp!$A$2:$H$502,5,FALSE)</f>
        <v>Garzafort</v>
      </c>
      <c r="H387" t="str">
        <f>VLOOKUP(C387,customer_imp!$A$2:$H$502,6,FALSE)</f>
        <v>Delaware</v>
      </c>
      <c r="I387" t="str">
        <f>VLOOKUP(C387,customer_imp!$A$2:$H$502,7,FALSE)</f>
        <v>USA</v>
      </c>
      <c r="J387" t="s">
        <v>4562</v>
      </c>
      <c r="K387" t="str">
        <f>VLOOKUP($J387,prod_imp!$A$2:$I$102,2,FALSE)</f>
        <v>Sports Water Hydration Pack</v>
      </c>
      <c r="L387" t="str">
        <f>VLOOKUP(J387,prod_imp!$A$2:$I$102,3,FALSE)</f>
        <v>Sports</v>
      </c>
      <c r="M387" t="str">
        <f>VLOOKUP(J387,prod_imp!$A$2:$I$102,4,FALSE)</f>
        <v>Outdoor</v>
      </c>
      <c r="N387" t="str">
        <f>VLOOKUP(J387,prod_imp!$A$2:$I$102,5,FALSE)</f>
        <v>Sims-Smith</v>
      </c>
      <c r="O387">
        <f>VLOOKUP(J387,prod_imp!$A$2:$I$102,6,FALSE)</f>
        <v>136</v>
      </c>
      <c r="P387">
        <f>VLOOKUP(J387,prod_imp!$A$2:$I$102,7,FALSE)</f>
        <v>394</v>
      </c>
      <c r="Q387" t="s">
        <v>4683</v>
      </c>
      <c r="R387" t="s">
        <v>4709</v>
      </c>
      <c r="S387" s="5">
        <v>3265.2919999999999</v>
      </c>
      <c r="T387">
        <v>4</v>
      </c>
      <c r="U387">
        <v>960</v>
      </c>
      <c r="V387">
        <v>0.16</v>
      </c>
      <c r="W387" t="str">
        <f>VLOOKUP(Q387,stores_imp!$A$2:$K$100,3,FALSE)</f>
        <v>EAST</v>
      </c>
      <c r="X387" t="str">
        <f>VLOOKUP(Q387,stores_imp!$A$2:$K$100,2,TRUE)</f>
        <v>Mann-Austin</v>
      </c>
      <c r="Y387" t="str">
        <f>VLOOKUP(Q387,stores_imp!$A$2:$E$22,4,FALSE)</f>
        <v>Port Josephberg</v>
      </c>
      <c r="Z387" t="str">
        <f>VLOOKUP(Q387,stores_imp!$A$2:$K$22,5,FALSE)</f>
        <v>Online</v>
      </c>
      <c r="AA387" t="str">
        <f>_xlfn.IFS(sale[[#All],[Age]]&lt;19,"Teens",sale[[#All],[Age]]&lt;30,"Adults",sale[[#All],[Age]]&lt;70,"Elders")</f>
        <v>Adults</v>
      </c>
      <c r="AB387" t="str">
        <f>VLOOKUP(C387,customer_imp!$A$2:$H$505,8,FALSE)</f>
        <v>Silver</v>
      </c>
    </row>
    <row r="388" spans="1:28" x14ac:dyDescent="0.25">
      <c r="A388" t="s">
        <v>5092</v>
      </c>
      <c r="B388" s="2">
        <v>45433</v>
      </c>
      <c r="C388" t="s">
        <v>4410</v>
      </c>
      <c r="D388" t="str">
        <f>VLOOKUP(C388,customer_imp!$A$2:$H$502,2,FALSE)</f>
        <v>Dr. Tamara White Md</v>
      </c>
      <c r="E388">
        <f>VLOOKUP(C388,customer_imp!$A$2:$H$502,3,FALSE)</f>
        <v>60</v>
      </c>
      <c r="F388" t="str">
        <f>VLOOKUP(C388,customer_imp!$A$2:$H$502,4,FALSE)</f>
        <v>Male</v>
      </c>
      <c r="G388" t="str">
        <f>VLOOKUP(C388,customer_imp!$A$2:$H$502,5,FALSE)</f>
        <v>New Benjamin</v>
      </c>
      <c r="H388" t="str">
        <f>VLOOKUP(C388,customer_imp!$A$2:$H$502,6,FALSE)</f>
        <v>North Carolina</v>
      </c>
      <c r="I388" t="str">
        <f>VLOOKUP(C388,customer_imp!$A$2:$H$502,7,FALSE)</f>
        <v>USA</v>
      </c>
      <c r="J388" t="s">
        <v>4621</v>
      </c>
      <c r="K388" t="str">
        <f>VLOOKUP($J388,prod_imp!$A$2:$I$102,2,FALSE)</f>
        <v>Men'S Sports Shorts</v>
      </c>
      <c r="L388" t="str">
        <f>VLOOKUP(J388,prod_imp!$A$2:$I$102,3,FALSE)</f>
        <v>Clothing</v>
      </c>
      <c r="M388" t="str">
        <f>VLOOKUP(J388,prod_imp!$A$2:$I$102,4,FALSE)</f>
        <v>Bottoms</v>
      </c>
      <c r="N388" t="str">
        <f>VLOOKUP(J388,prod_imp!$A$2:$I$102,5,FALSE)</f>
        <v>Fitzpatrick Ltd</v>
      </c>
      <c r="O388">
        <f>VLOOKUP(J388,prod_imp!$A$2:$I$102,6,FALSE)</f>
        <v>218</v>
      </c>
      <c r="P388">
        <f>VLOOKUP(J388,prod_imp!$A$2:$I$102,7,FALSE)</f>
        <v>224</v>
      </c>
      <c r="Q388" t="s">
        <v>4700</v>
      </c>
      <c r="R388" t="s">
        <v>4706</v>
      </c>
      <c r="S388" s="5">
        <v>2389.1322</v>
      </c>
      <c r="T388">
        <v>3</v>
      </c>
      <c r="U388">
        <v>847</v>
      </c>
      <c r="V388">
        <v>0.15</v>
      </c>
      <c r="W388" t="str">
        <f>VLOOKUP(Q388,stores_imp!$A$2:$K$100,3,FALSE)</f>
        <v>WEST</v>
      </c>
      <c r="X388" t="str">
        <f>VLOOKUP(Q388,stores_imp!$A$2:$K$100,2,TRUE)</f>
        <v>Frederick-Wright</v>
      </c>
      <c r="Y388" t="str">
        <f>VLOOKUP(Q388,stores_imp!$A$2:$E$22,4,FALSE)</f>
        <v>New Jimmymouth</v>
      </c>
      <c r="Z388" t="str">
        <f>VLOOKUP(Q388,stores_imp!$A$2:$K$22,5,FALSE)</f>
        <v>Flagship</v>
      </c>
      <c r="AA388" t="str">
        <f>_xlfn.IFS(sale[[#All],[Age]]&lt;19,"Teens",sale[[#All],[Age]]&lt;30,"Adults",sale[[#All],[Age]]&lt;70,"Elders")</f>
        <v>Elders</v>
      </c>
      <c r="AB388" t="str">
        <f>VLOOKUP(C388,customer_imp!$A$2:$H$505,8,FALSE)</f>
        <v>Bronze</v>
      </c>
    </row>
    <row r="389" spans="1:28" x14ac:dyDescent="0.25">
      <c r="A389" t="s">
        <v>5093</v>
      </c>
      <c r="B389" s="2">
        <v>45892</v>
      </c>
      <c r="C389" t="s">
        <v>4040</v>
      </c>
      <c r="D389" t="str">
        <f>VLOOKUP(C389,customer_imp!$A$2:$H$502,2,FALSE)</f>
        <v>Cody Diaz</v>
      </c>
      <c r="E389">
        <f>VLOOKUP(C389,customer_imp!$A$2:$H$502,3,FALSE)</f>
        <v>27</v>
      </c>
      <c r="F389" t="str">
        <f>VLOOKUP(C389,customer_imp!$A$2:$H$502,4,FALSE)</f>
        <v>Female</v>
      </c>
      <c r="G389" t="str">
        <f>VLOOKUP(C389,customer_imp!$A$2:$H$502,5,FALSE)</f>
        <v>South Aaronside</v>
      </c>
      <c r="H389" t="str">
        <f>VLOOKUP(C389,customer_imp!$A$2:$H$502,6,FALSE)</f>
        <v>New Hampshire</v>
      </c>
      <c r="I389" t="str">
        <f>VLOOKUP(C389,customer_imp!$A$2:$H$502,7,FALSE)</f>
        <v>USA</v>
      </c>
      <c r="J389" t="s">
        <v>4638</v>
      </c>
      <c r="K389" t="str">
        <f>VLOOKUP($J389,prod_imp!$A$2:$I$102,2,FALSE)</f>
        <v>Wall-Mounted Spice Rack</v>
      </c>
      <c r="L389" t="str">
        <f>VLOOKUP(J389,prod_imp!$A$2:$I$102,3,FALSE)</f>
        <v>Home</v>
      </c>
      <c r="M389" t="str">
        <f>VLOOKUP(J389,prod_imp!$A$2:$I$102,4,FALSE)</f>
        <v>Kitchen</v>
      </c>
      <c r="N389" t="str">
        <f>VLOOKUP(J389,prod_imp!$A$2:$I$102,5,FALSE)</f>
        <v>Allison Ltd</v>
      </c>
      <c r="O389">
        <f>VLOOKUP(J389,prod_imp!$A$2:$I$102,6,FALSE)</f>
        <v>143</v>
      </c>
      <c r="P389">
        <f>VLOOKUP(J389,prod_imp!$A$2:$I$102,7,FALSE)</f>
        <v>58</v>
      </c>
      <c r="Q389" t="s">
        <v>4690</v>
      </c>
      <c r="R389" t="s">
        <v>4709</v>
      </c>
      <c r="S389" s="5">
        <v>2847.6208000000001</v>
      </c>
      <c r="T389">
        <v>4</v>
      </c>
      <c r="U389">
        <v>774</v>
      </c>
      <c r="V389">
        <v>0.06</v>
      </c>
      <c r="W389" t="str">
        <f>VLOOKUP(Q389,stores_imp!$A$2:$K$100,3,FALSE)</f>
        <v>EAST</v>
      </c>
      <c r="X389" t="str">
        <f>VLOOKUP(Q389,stores_imp!$A$2:$K$100,2,TRUE)</f>
        <v>Martinez, Adkins And Johnson</v>
      </c>
      <c r="Y389" t="str">
        <f>VLOOKUP(Q389,stores_imp!$A$2:$E$22,4,FALSE)</f>
        <v>East Davidville</v>
      </c>
      <c r="Z389" t="str">
        <f>VLOOKUP(Q389,stores_imp!$A$2:$K$22,5,FALSE)</f>
        <v>Online</v>
      </c>
      <c r="AA389" t="str">
        <f>_xlfn.IFS(sale[[#All],[Age]]&lt;19,"Teens",sale[[#All],[Age]]&lt;30,"Adults",sale[[#All],[Age]]&lt;70,"Elders")</f>
        <v>Adults</v>
      </c>
      <c r="AB389" t="str">
        <f>VLOOKUP(C389,customer_imp!$A$2:$H$505,8,FALSE)</f>
        <v>Silver</v>
      </c>
    </row>
    <row r="390" spans="1:28" x14ac:dyDescent="0.25">
      <c r="A390" t="s">
        <v>5094</v>
      </c>
      <c r="B390" s="2">
        <v>45780</v>
      </c>
      <c r="C390" t="s">
        <v>3967</v>
      </c>
      <c r="D390" t="str">
        <f>VLOOKUP(C390,customer_imp!$A$2:$H$502,2,FALSE)</f>
        <v>Sheena Bonilla</v>
      </c>
      <c r="E390">
        <f>VLOOKUP(C390,customer_imp!$A$2:$H$502,3,FALSE)</f>
        <v>55</v>
      </c>
      <c r="F390" t="str">
        <f>VLOOKUP(C390,customer_imp!$A$2:$H$502,4,FALSE)</f>
        <v>Male</v>
      </c>
      <c r="G390" t="str">
        <f>VLOOKUP(C390,customer_imp!$A$2:$H$502,5,FALSE)</f>
        <v>Donaldton</v>
      </c>
      <c r="H390" t="str">
        <f>VLOOKUP(C390,customer_imp!$A$2:$H$502,6,FALSE)</f>
        <v>North Carolina</v>
      </c>
      <c r="I390" t="str">
        <f>VLOOKUP(C390,customer_imp!$A$2:$H$502,7,FALSE)</f>
        <v>USA</v>
      </c>
      <c r="J390" t="s">
        <v>4609</v>
      </c>
      <c r="K390" t="str">
        <f>VLOOKUP($J390,prod_imp!$A$2:$I$102,2,FALSE)</f>
        <v>Organic Sunscreen Lotion</v>
      </c>
      <c r="L390" t="str">
        <f>VLOOKUP(J390,prod_imp!$A$2:$I$102,3,FALSE)</f>
        <v>Beauty</v>
      </c>
      <c r="M390" t="str">
        <f>VLOOKUP(J390,prod_imp!$A$2:$I$102,4,FALSE)</f>
        <v>Skincare</v>
      </c>
      <c r="N390" t="str">
        <f>VLOOKUP(J390,prod_imp!$A$2:$I$102,5,FALSE)</f>
        <v>Anderson-Riley</v>
      </c>
      <c r="O390">
        <f>VLOOKUP(J390,prod_imp!$A$2:$I$102,6,FALSE)</f>
        <v>267</v>
      </c>
      <c r="P390">
        <f>VLOOKUP(J390,prod_imp!$A$2:$I$102,7,FALSE)</f>
        <v>458</v>
      </c>
      <c r="Q390" t="s">
        <v>4700</v>
      </c>
      <c r="R390" t="s">
        <v>4706</v>
      </c>
      <c r="S390" s="5">
        <v>598.23900000000003</v>
      </c>
      <c r="T390">
        <v>1</v>
      </c>
      <c r="U390">
        <v>665</v>
      </c>
      <c r="V390">
        <v>0.08</v>
      </c>
      <c r="W390" t="str">
        <f>VLOOKUP(Q390,stores_imp!$A$2:$K$100,3,FALSE)</f>
        <v>WEST</v>
      </c>
      <c r="X390" t="str">
        <f>VLOOKUP(Q390,stores_imp!$A$2:$K$100,2,TRUE)</f>
        <v>Frederick-Wright</v>
      </c>
      <c r="Y390" t="str">
        <f>VLOOKUP(Q390,stores_imp!$A$2:$E$22,4,FALSE)</f>
        <v>New Jimmymouth</v>
      </c>
      <c r="Z390" t="str">
        <f>VLOOKUP(Q390,stores_imp!$A$2:$K$22,5,FALSE)</f>
        <v>Flagship</v>
      </c>
      <c r="AA390" t="str">
        <f>_xlfn.IFS(sale[[#All],[Age]]&lt;19,"Teens",sale[[#All],[Age]]&lt;30,"Adults",sale[[#All],[Age]]&lt;70,"Elders")</f>
        <v>Elders</v>
      </c>
      <c r="AB390" t="str">
        <f>VLOOKUP(C390,customer_imp!$A$2:$H$505,8,FALSE)</f>
        <v>UnKno</v>
      </c>
    </row>
    <row r="391" spans="1:28" x14ac:dyDescent="0.25">
      <c r="A391" t="s">
        <v>5095</v>
      </c>
      <c r="B391" s="2">
        <v>45233</v>
      </c>
      <c r="C391" t="s">
        <v>4333</v>
      </c>
      <c r="D391" t="str">
        <f>VLOOKUP(C391,customer_imp!$A$2:$H$502,2,FALSE)</f>
        <v>Justin Mason Dds</v>
      </c>
      <c r="E391">
        <f>VLOOKUP(C391,customer_imp!$A$2:$H$502,3,FALSE)</f>
        <v>39</v>
      </c>
      <c r="F391" t="str">
        <f>VLOOKUP(C391,customer_imp!$A$2:$H$502,4,FALSE)</f>
        <v>Female</v>
      </c>
      <c r="G391" t="str">
        <f>VLOOKUP(C391,customer_imp!$A$2:$H$502,5,FALSE)</f>
        <v>Peggystad</v>
      </c>
      <c r="H391" t="str">
        <f>VLOOKUP(C391,customer_imp!$A$2:$H$502,6,FALSE)</f>
        <v>Connecticut</v>
      </c>
      <c r="I391" t="str">
        <f>VLOOKUP(C391,customer_imp!$A$2:$H$502,7,FALSE)</f>
        <v>USA</v>
      </c>
      <c r="J391" t="s">
        <v>4560</v>
      </c>
      <c r="K391" t="str">
        <f>VLOOKUP($J391,prod_imp!$A$2:$I$102,2,FALSE)</f>
        <v>Men'S Casual Sneakers</v>
      </c>
      <c r="L391" t="str">
        <f>VLOOKUP(J391,prod_imp!$A$2:$I$102,3,FALSE)</f>
        <v>Clothing</v>
      </c>
      <c r="M391" t="str">
        <f>VLOOKUP(J391,prod_imp!$A$2:$I$102,4,FALSE)</f>
        <v>Footwear</v>
      </c>
      <c r="N391" t="str">
        <f>VLOOKUP(J391,prod_imp!$A$2:$I$102,5,FALSE)</f>
        <v>Hogan-Lee</v>
      </c>
      <c r="O391">
        <f>VLOOKUP(J391,prod_imp!$A$2:$I$102,6,FALSE)</f>
        <v>353</v>
      </c>
      <c r="P391">
        <f>VLOOKUP(J391,prod_imp!$A$2:$I$102,7,FALSE)</f>
        <v>214</v>
      </c>
      <c r="Q391" t="s">
        <v>4684</v>
      </c>
      <c r="R391" t="s">
        <v>4706</v>
      </c>
      <c r="S391" s="5">
        <v>1793.2632000000001</v>
      </c>
      <c r="T391">
        <v>4</v>
      </c>
      <c r="U391">
        <v>482</v>
      </c>
      <c r="V391">
        <v>0.1</v>
      </c>
      <c r="W391" t="str">
        <f>VLOOKUP(Q391,stores_imp!$A$2:$K$100,3,FALSE)</f>
        <v>SOUTH</v>
      </c>
      <c r="X391" t="str">
        <f>VLOOKUP(Q391,stores_imp!$A$2:$K$100,2,TRUE)</f>
        <v>Mann-Austin</v>
      </c>
      <c r="Y391" t="str">
        <f>VLOOKUP(Q391,stores_imp!$A$2:$E$22,4,FALSE)</f>
        <v>Williamsfurt</v>
      </c>
      <c r="Z391" t="str">
        <f>VLOOKUP(Q391,stores_imp!$A$2:$K$22,5,FALSE)</f>
        <v>Online</v>
      </c>
      <c r="AA391" t="str">
        <f>_xlfn.IFS(sale[[#All],[Age]]&lt;19,"Teens",sale[[#All],[Age]]&lt;30,"Adults",sale[[#All],[Age]]&lt;70,"Elders")</f>
        <v>Elders</v>
      </c>
      <c r="AB391" t="str">
        <f>VLOOKUP(C391,customer_imp!$A$2:$H$505,8,FALSE)</f>
        <v>Gold</v>
      </c>
    </row>
    <row r="392" spans="1:28" x14ac:dyDescent="0.25">
      <c r="A392" t="s">
        <v>5096</v>
      </c>
      <c r="B392" s="2">
        <v>45742</v>
      </c>
      <c r="C392" t="s">
        <v>4065</v>
      </c>
      <c r="D392" t="str">
        <f>VLOOKUP(C392,customer_imp!$A$2:$H$502,2,FALSE)</f>
        <v>Jamie Yoder</v>
      </c>
      <c r="E392">
        <f>VLOOKUP(C392,customer_imp!$A$2:$H$502,3,FALSE)</f>
        <v>43</v>
      </c>
      <c r="F392" t="str">
        <f>VLOOKUP(C392,customer_imp!$A$2:$H$502,4,FALSE)</f>
        <v>Male</v>
      </c>
      <c r="G392" t="str">
        <f>VLOOKUP(C392,customer_imp!$A$2:$H$502,5,FALSE)</f>
        <v>New Gabrielleville</v>
      </c>
      <c r="H392" t="str">
        <f>VLOOKUP(C392,customer_imp!$A$2:$H$502,6,FALSE)</f>
        <v>Wisconsin</v>
      </c>
      <c r="I392" t="str">
        <f>VLOOKUP(C392,customer_imp!$A$2:$H$502,7,FALSE)</f>
        <v>USA</v>
      </c>
      <c r="J392" t="s">
        <v>4598</v>
      </c>
      <c r="K392" t="str">
        <f>VLOOKUP($J392,prod_imp!$A$2:$I$102,2,FALSE)</f>
        <v>Foam Roller</v>
      </c>
      <c r="L392" t="str">
        <f>VLOOKUP(J392,prod_imp!$A$2:$I$102,3,FALSE)</f>
        <v>Sports</v>
      </c>
      <c r="M392" t="str">
        <f>VLOOKUP(J392,prod_imp!$A$2:$I$102,4,FALSE)</f>
        <v>Fitness</v>
      </c>
      <c r="N392" t="str">
        <f>VLOOKUP(J392,prod_imp!$A$2:$I$102,5,FALSE)</f>
        <v>Atkinson, Camacho And Oliver</v>
      </c>
      <c r="O392">
        <f>VLOOKUP(J392,prod_imp!$A$2:$I$102,6,FALSE)</f>
        <v>31</v>
      </c>
      <c r="P392">
        <f>VLOOKUP(J392,prod_imp!$A$2:$I$102,7,FALSE)</f>
        <v>138</v>
      </c>
      <c r="Q392" t="s">
        <v>4680</v>
      </c>
      <c r="R392" t="s">
        <v>4706</v>
      </c>
      <c r="S392" s="5">
        <v>3225.5819999999999</v>
      </c>
      <c r="T392">
        <v>4</v>
      </c>
      <c r="U392">
        <v>996</v>
      </c>
      <c r="V392">
        <v>7.0000000000000007E-2</v>
      </c>
      <c r="W392" t="str">
        <f>VLOOKUP(Q392,stores_imp!$A$2:$K$100,3,FALSE)</f>
        <v>NORTH</v>
      </c>
      <c r="X392" t="str">
        <f>VLOOKUP(Q392,stores_imp!$A$2:$K$100,2,TRUE)</f>
        <v>Mann-Austin</v>
      </c>
      <c r="Y392" t="str">
        <f>VLOOKUP(Q392,stores_imp!$A$2:$E$22,4,FALSE)</f>
        <v>Hoodberg</v>
      </c>
      <c r="Z392" t="str">
        <f>VLOOKUP(Q392,stores_imp!$A$2:$K$22,5,FALSE)</f>
        <v>Outlet</v>
      </c>
      <c r="AA392" t="str">
        <f>_xlfn.IFS(sale[[#All],[Age]]&lt;19,"Teens",sale[[#All],[Age]]&lt;30,"Adults",sale[[#All],[Age]]&lt;70,"Elders")</f>
        <v>Elders</v>
      </c>
      <c r="AB392" t="str">
        <f>VLOOKUP(C392,customer_imp!$A$2:$H$505,8,FALSE)</f>
        <v>Platinum</v>
      </c>
    </row>
    <row r="393" spans="1:28" x14ac:dyDescent="0.25">
      <c r="A393" t="s">
        <v>5097</v>
      </c>
      <c r="B393" s="2">
        <v>45478</v>
      </c>
      <c r="C393" t="s">
        <v>4119</v>
      </c>
      <c r="D393" t="str">
        <f>VLOOKUP(C393,customer_imp!$A$2:$H$502,2,FALSE)</f>
        <v>Cristian Wright</v>
      </c>
      <c r="E393">
        <f>VLOOKUP(C393,customer_imp!$A$2:$H$502,3,FALSE)</f>
        <v>30</v>
      </c>
      <c r="F393" t="str">
        <f>VLOOKUP(C393,customer_imp!$A$2:$H$502,4,FALSE)</f>
        <v>Male</v>
      </c>
      <c r="G393" t="str">
        <f>VLOOKUP(C393,customer_imp!$A$2:$H$502,5,FALSE)</f>
        <v>Port Denise</v>
      </c>
      <c r="H393" t="str">
        <f>VLOOKUP(C393,customer_imp!$A$2:$H$502,6,FALSE)</f>
        <v>California</v>
      </c>
      <c r="I393" t="str">
        <f>VLOOKUP(C393,customer_imp!$A$2:$H$502,7,FALSE)</f>
        <v>USA</v>
      </c>
      <c r="J393" t="s">
        <v>4659</v>
      </c>
      <c r="K393" t="str">
        <f>VLOOKUP($J393,prod_imp!$A$2:$I$102,2,FALSE)</f>
        <v>Usb-C Laptop Charger</v>
      </c>
      <c r="L393" t="str">
        <f>VLOOKUP(J393,prod_imp!$A$2:$I$102,3,FALSE)</f>
        <v>Electronics</v>
      </c>
      <c r="M393" t="str">
        <f>VLOOKUP(J393,prod_imp!$A$2:$I$102,4,FALSE)</f>
        <v>Computer</v>
      </c>
      <c r="N393" t="str">
        <f>VLOOKUP(J393,prod_imp!$A$2:$I$102,5,FALSE)</f>
        <v>Martin Llc</v>
      </c>
      <c r="O393">
        <f>VLOOKUP(J393,prod_imp!$A$2:$I$102,6,FALSE)</f>
        <v>378</v>
      </c>
      <c r="P393">
        <f>VLOOKUP(J393,prod_imp!$A$2:$I$102,7,FALSE)</f>
        <v>485</v>
      </c>
      <c r="Q393" t="s">
        <v>4695</v>
      </c>
      <c r="R393" t="s">
        <v>4706</v>
      </c>
      <c r="S393" s="5">
        <v>224.60640000000001</v>
      </c>
      <c r="T393">
        <v>2</v>
      </c>
      <c r="U393">
        <v>154</v>
      </c>
      <c r="V393">
        <v>0.19</v>
      </c>
      <c r="W393" t="str">
        <f>VLOOKUP(Q393,stores_imp!$A$2:$K$100,3,FALSE)</f>
        <v>EAST</v>
      </c>
      <c r="X393" t="str">
        <f>VLOOKUP(Q393,stores_imp!$A$2:$K$100,2,TRUE)</f>
        <v>Gardner, Humphrey And Contreras</v>
      </c>
      <c r="Y393" t="str">
        <f>VLOOKUP(Q393,stores_imp!$A$2:$E$22,4,FALSE)</f>
        <v>Johnsonville</v>
      </c>
      <c r="Z393" t="str">
        <f>VLOOKUP(Q393,stores_imp!$A$2:$K$22,5,FALSE)</f>
        <v>Flagship</v>
      </c>
      <c r="AA393" t="str">
        <f>_xlfn.IFS(sale[[#All],[Age]]&lt;19,"Teens",sale[[#All],[Age]]&lt;30,"Adults",sale[[#All],[Age]]&lt;70,"Elders")</f>
        <v>Elders</v>
      </c>
      <c r="AB393" t="str">
        <f>VLOOKUP(C393,customer_imp!$A$2:$H$505,8,FALSE)</f>
        <v>Bronze</v>
      </c>
    </row>
    <row r="394" spans="1:28" x14ac:dyDescent="0.25">
      <c r="A394" t="s">
        <v>5098</v>
      </c>
      <c r="B394" s="2">
        <v>45789</v>
      </c>
      <c r="C394" t="s">
        <v>4131</v>
      </c>
      <c r="D394" t="str">
        <f>VLOOKUP(C394,customer_imp!$A$2:$H$502,2,FALSE)</f>
        <v>Joseph Faulkner</v>
      </c>
      <c r="E394">
        <f>VLOOKUP(C394,customer_imp!$A$2:$H$502,3,FALSE)</f>
        <v>31</v>
      </c>
      <c r="F394" t="str">
        <f>VLOOKUP(C394,customer_imp!$A$2:$H$502,4,FALSE)</f>
        <v>Male</v>
      </c>
      <c r="G394" t="str">
        <f>VLOOKUP(C394,customer_imp!$A$2:$H$502,5,FALSE)</f>
        <v>New Leahfurt</v>
      </c>
      <c r="H394" t="str">
        <f>VLOOKUP(C394,customer_imp!$A$2:$H$502,6,FALSE)</f>
        <v>North Dakota</v>
      </c>
      <c r="I394" t="str">
        <f>VLOOKUP(C394,customer_imp!$A$2:$H$502,7,FALSE)</f>
        <v>USA</v>
      </c>
      <c r="J394" t="s">
        <v>4636</v>
      </c>
      <c r="K394" t="str">
        <f>VLOOKUP($J394,prod_imp!$A$2:$I$102,2,FALSE)</f>
        <v>Essential Oil Diffuser</v>
      </c>
      <c r="L394" t="str">
        <f>VLOOKUP(J394,prod_imp!$A$2:$I$102,3,FALSE)</f>
        <v>Home</v>
      </c>
      <c r="M394" t="str">
        <f>VLOOKUP(J394,prod_imp!$A$2:$I$102,4,FALSE)</f>
        <v>Decor</v>
      </c>
      <c r="N394" t="str">
        <f>VLOOKUP(J394,prod_imp!$A$2:$I$102,5,FALSE)</f>
        <v>Hernandez Inc</v>
      </c>
      <c r="O394">
        <f>VLOOKUP(J394,prod_imp!$A$2:$I$102,6,FALSE)</f>
        <v>325</v>
      </c>
      <c r="P394">
        <f>VLOOKUP(J394,prod_imp!$A$2:$I$102,7,FALSE)</f>
        <v>400</v>
      </c>
      <c r="Q394" t="s">
        <v>4683</v>
      </c>
      <c r="R394" t="s">
        <v>4709</v>
      </c>
      <c r="S394" s="5">
        <v>836.47410000000002</v>
      </c>
      <c r="T394">
        <v>3</v>
      </c>
      <c r="U394">
        <v>362</v>
      </c>
      <c r="V394">
        <v>0.27</v>
      </c>
      <c r="W394" t="str">
        <f>VLOOKUP(Q394,stores_imp!$A$2:$K$100,3,FALSE)</f>
        <v>EAST</v>
      </c>
      <c r="X394" t="str">
        <f>VLOOKUP(Q394,stores_imp!$A$2:$K$100,2,TRUE)</f>
        <v>Mann-Austin</v>
      </c>
      <c r="Y394" t="str">
        <f>VLOOKUP(Q394,stores_imp!$A$2:$E$22,4,FALSE)</f>
        <v>Port Josephberg</v>
      </c>
      <c r="Z394" t="str">
        <f>VLOOKUP(Q394,stores_imp!$A$2:$K$22,5,FALSE)</f>
        <v>Online</v>
      </c>
      <c r="AA394" t="str">
        <f>_xlfn.IFS(sale[[#All],[Age]]&lt;19,"Teens",sale[[#All],[Age]]&lt;30,"Adults",sale[[#All],[Age]]&lt;70,"Elders")</f>
        <v>Elders</v>
      </c>
      <c r="AB394" t="str">
        <f>VLOOKUP(C394,customer_imp!$A$2:$H$505,8,FALSE)</f>
        <v>Bronze</v>
      </c>
    </row>
    <row r="395" spans="1:28" x14ac:dyDescent="0.25">
      <c r="A395" t="s">
        <v>5099</v>
      </c>
      <c r="B395" s="2">
        <v>45561</v>
      </c>
      <c r="C395" t="s">
        <v>4464</v>
      </c>
      <c r="D395" t="str">
        <f>VLOOKUP(C395,customer_imp!$A$2:$H$502,2,FALSE)</f>
        <v>Philip Mendoza</v>
      </c>
      <c r="E395">
        <f>VLOOKUP(C395,customer_imp!$A$2:$H$502,3,FALSE)</f>
        <v>42</v>
      </c>
      <c r="F395" t="str">
        <f>VLOOKUP(C395,customer_imp!$A$2:$H$502,4,FALSE)</f>
        <v>Male</v>
      </c>
      <c r="G395" t="str">
        <f>VLOOKUP(C395,customer_imp!$A$2:$H$502,5,FALSE)</f>
        <v>Tylermouth</v>
      </c>
      <c r="H395" t="str">
        <f>VLOOKUP(C395,customer_imp!$A$2:$H$502,6,FALSE)</f>
        <v>Massachusetts</v>
      </c>
      <c r="I395" t="str">
        <f>VLOOKUP(C395,customer_imp!$A$2:$H$502,7,FALSE)</f>
        <v>USA</v>
      </c>
      <c r="J395" t="s">
        <v>4571</v>
      </c>
      <c r="K395" t="str">
        <f>VLOOKUP($J395,prod_imp!$A$2:$I$102,2,FALSE)</f>
        <v>Usb External Hard Drive</v>
      </c>
      <c r="L395" t="str">
        <f>VLOOKUP(J395,prod_imp!$A$2:$I$102,3,FALSE)</f>
        <v>Electronics</v>
      </c>
      <c r="M395" t="str">
        <f>VLOOKUP(J395,prod_imp!$A$2:$I$102,4,FALSE)</f>
        <v>Computer</v>
      </c>
      <c r="N395" t="str">
        <f>VLOOKUP(J395,prod_imp!$A$2:$I$102,5,FALSE)</f>
        <v>Robinson Inc</v>
      </c>
      <c r="O395">
        <f>VLOOKUP(J395,prod_imp!$A$2:$I$102,6,FALSE)</f>
        <v>253</v>
      </c>
      <c r="P395">
        <f>VLOOKUP(J395,prod_imp!$A$2:$I$102,7,FALSE)</f>
        <v>266</v>
      </c>
      <c r="Q395" t="s">
        <v>4685</v>
      </c>
      <c r="R395" t="s">
        <v>1959</v>
      </c>
      <c r="S395" s="5">
        <v>299.73419999999999</v>
      </c>
      <c r="T395">
        <v>3</v>
      </c>
      <c r="U395">
        <v>112</v>
      </c>
      <c r="V395">
        <v>0.23</v>
      </c>
      <c r="W395" t="str">
        <f>VLOOKUP(Q395,stores_imp!$A$2:$K$100,3,FALSE)</f>
        <v>WEST</v>
      </c>
      <c r="X395" t="str">
        <f>VLOOKUP(Q395,stores_imp!$A$2:$K$100,2,TRUE)</f>
        <v>Mann-Austin</v>
      </c>
      <c r="Y395" t="str">
        <f>VLOOKUP(Q395,stores_imp!$A$2:$E$22,4,FALSE)</f>
        <v>Thompsonborough</v>
      </c>
      <c r="Z395" t="str">
        <f>VLOOKUP(Q395,stores_imp!$A$2:$K$22,5,FALSE)</f>
        <v>Online</v>
      </c>
      <c r="AA395" t="str">
        <f>_xlfn.IFS(sale[[#All],[Age]]&lt;19,"Teens",sale[[#All],[Age]]&lt;30,"Adults",sale[[#All],[Age]]&lt;70,"Elders")</f>
        <v>Elders</v>
      </c>
      <c r="AB395" t="str">
        <f>VLOOKUP(C395,customer_imp!$A$2:$H$505,8,FALSE)</f>
        <v>Silver</v>
      </c>
    </row>
    <row r="396" spans="1:28" x14ac:dyDescent="0.25">
      <c r="A396" t="s">
        <v>5100</v>
      </c>
      <c r="B396" s="2">
        <v>45378</v>
      </c>
      <c r="C396" t="s">
        <v>4182</v>
      </c>
      <c r="D396" t="str">
        <f>VLOOKUP(C396,customer_imp!$A$2:$H$502,2,FALSE)</f>
        <v>Sarah Brady</v>
      </c>
      <c r="E396">
        <f>VLOOKUP(C396,customer_imp!$A$2:$H$502,3,FALSE)</f>
        <v>47</v>
      </c>
      <c r="F396" t="str">
        <f>VLOOKUP(C396,customer_imp!$A$2:$H$502,4,FALSE)</f>
        <v>Male</v>
      </c>
      <c r="G396" t="str">
        <f>VLOOKUP(C396,customer_imp!$A$2:$H$502,5,FALSE)</f>
        <v>Johnsonland</v>
      </c>
      <c r="H396" t="str">
        <f>VLOOKUP(C396,customer_imp!$A$2:$H$502,6,FALSE)</f>
        <v>Iowa</v>
      </c>
      <c r="I396" t="str">
        <f>VLOOKUP(C396,customer_imp!$A$2:$H$502,7,FALSE)</f>
        <v>USA</v>
      </c>
      <c r="J396" t="s">
        <v>4662</v>
      </c>
      <c r="K396" t="str">
        <f>VLOOKUP($J396,prod_imp!$A$2:$I$102,2,FALSE)</f>
        <v>Vitamin E Body Lotion</v>
      </c>
      <c r="L396" t="str">
        <f>VLOOKUP(J396,prod_imp!$A$2:$I$102,3,FALSE)</f>
        <v>Beauty</v>
      </c>
      <c r="M396" t="str">
        <f>VLOOKUP(J396,prod_imp!$A$2:$I$102,4,FALSE)</f>
        <v>Skincare</v>
      </c>
      <c r="N396" t="str">
        <f>VLOOKUP(J396,prod_imp!$A$2:$I$102,5,FALSE)</f>
        <v>Hoffman-Williams</v>
      </c>
      <c r="O396">
        <f>VLOOKUP(J396,prod_imp!$A$2:$I$102,6,FALSE)</f>
        <v>358</v>
      </c>
      <c r="P396">
        <f>VLOOKUP(J396,prod_imp!$A$2:$I$102,7,FALSE)</f>
        <v>213</v>
      </c>
      <c r="Q396" t="s">
        <v>4703</v>
      </c>
      <c r="R396" t="s">
        <v>4709</v>
      </c>
      <c r="S396" s="5">
        <v>1810.0827999999999</v>
      </c>
      <c r="T396">
        <v>2</v>
      </c>
      <c r="U396">
        <v>963</v>
      </c>
      <c r="V396">
        <v>0.11</v>
      </c>
      <c r="W396" t="str">
        <f>VLOOKUP(Q396,stores_imp!$A$2:$K$100,3,FALSE)</f>
        <v>EAST</v>
      </c>
      <c r="X396" t="str">
        <f>VLOOKUP(Q396,stores_imp!$A$2:$K$100,2,TRUE)</f>
        <v>Mann-Austin</v>
      </c>
      <c r="Y396" t="str">
        <f>VLOOKUP(Q396,stores_imp!$A$2:$E$22,4,FALSE)</f>
        <v>Vasquezborough</v>
      </c>
      <c r="Z396" t="str">
        <f>VLOOKUP(Q396,stores_imp!$A$2:$K$22,5,FALSE)</f>
        <v>Online</v>
      </c>
      <c r="AA396" t="str">
        <f>_xlfn.IFS(sale[[#All],[Age]]&lt;19,"Teens",sale[[#All],[Age]]&lt;30,"Adults",sale[[#All],[Age]]&lt;70,"Elders")</f>
        <v>Elders</v>
      </c>
      <c r="AB396" t="str">
        <f>VLOOKUP(C396,customer_imp!$A$2:$H$505,8,FALSE)</f>
        <v>Platinum</v>
      </c>
    </row>
    <row r="397" spans="1:28" x14ac:dyDescent="0.25">
      <c r="A397" t="s">
        <v>5101</v>
      </c>
      <c r="B397" s="2">
        <v>45308</v>
      </c>
      <c r="C397" t="s">
        <v>4192</v>
      </c>
      <c r="D397" t="str">
        <f>VLOOKUP(C397,customer_imp!$A$2:$H$502,2,FALSE)</f>
        <v>Stuart Johnson</v>
      </c>
      <c r="E397">
        <f>VLOOKUP(C397,customer_imp!$A$2:$H$502,3,FALSE)</f>
        <v>42</v>
      </c>
      <c r="F397" t="str">
        <f>VLOOKUP(C397,customer_imp!$A$2:$H$502,4,FALSE)</f>
        <v>Female</v>
      </c>
      <c r="G397" t="str">
        <f>VLOOKUP(C397,customer_imp!$A$2:$H$502,5,FALSE)</f>
        <v>West Markport</v>
      </c>
      <c r="H397" t="str">
        <f>VLOOKUP(C397,customer_imp!$A$2:$H$502,6,FALSE)</f>
        <v>North Dakota</v>
      </c>
      <c r="I397" t="str">
        <f>VLOOKUP(C397,customer_imp!$A$2:$H$502,7,FALSE)</f>
        <v>USA</v>
      </c>
      <c r="J397" t="s">
        <v>4534</v>
      </c>
      <c r="K397" t="str">
        <f>VLOOKUP($J397,prod_imp!$A$2:$I$102,2,FALSE)</f>
        <v>Multi-Purpose Storage Box</v>
      </c>
      <c r="L397" t="str">
        <f>VLOOKUP(J397,prod_imp!$A$2:$I$102,3,FALSE)</f>
        <v>Home</v>
      </c>
      <c r="M397" t="str">
        <f>VLOOKUP(J397,prod_imp!$A$2:$I$102,4,FALSE)</f>
        <v>Storage</v>
      </c>
      <c r="N397" t="str">
        <f>VLOOKUP(J397,prod_imp!$A$2:$I$102,5,FALSE)</f>
        <v>Gardner-Montes</v>
      </c>
      <c r="O397">
        <f>VLOOKUP(J397,prod_imp!$A$2:$I$102,6,FALSE)</f>
        <v>123</v>
      </c>
      <c r="P397">
        <f>VLOOKUP(J397,prod_imp!$A$2:$I$102,7,FALSE)</f>
        <v>76</v>
      </c>
      <c r="Q397" t="s">
        <v>4673</v>
      </c>
      <c r="R397" t="s">
        <v>1959</v>
      </c>
      <c r="S397" s="5">
        <v>972.32960000000003</v>
      </c>
      <c r="T397">
        <v>4</v>
      </c>
      <c r="U397">
        <v>276</v>
      </c>
      <c r="V397">
        <v>0.06</v>
      </c>
      <c r="W397" t="str">
        <f>VLOOKUP(Q397,stores_imp!$A$2:$K$100,3,FALSE)</f>
        <v>EAST</v>
      </c>
      <c r="X397" t="str">
        <f>VLOOKUP(Q397,stores_imp!$A$2:$K$100,2,TRUE)</f>
        <v>Rivera-Warner</v>
      </c>
      <c r="Y397" t="str">
        <f>VLOOKUP(Q397,stores_imp!$A$2:$E$22,4,FALSE)</f>
        <v>Washingtonfurt</v>
      </c>
      <c r="Z397" t="str">
        <f>VLOOKUP(Q397,stores_imp!$A$2:$K$22,5,FALSE)</f>
        <v>Flagship</v>
      </c>
      <c r="AA397" t="str">
        <f>_xlfn.IFS(sale[[#All],[Age]]&lt;19,"Teens",sale[[#All],[Age]]&lt;30,"Adults",sale[[#All],[Age]]&lt;70,"Elders")</f>
        <v>Elders</v>
      </c>
      <c r="AB397" t="str">
        <f>VLOOKUP(C397,customer_imp!$A$2:$H$505,8,FALSE)</f>
        <v>Platinum</v>
      </c>
    </row>
    <row r="398" spans="1:28" x14ac:dyDescent="0.25">
      <c r="A398" t="s">
        <v>5102</v>
      </c>
      <c r="B398" s="2">
        <v>45407</v>
      </c>
      <c r="C398" t="s">
        <v>3985</v>
      </c>
      <c r="D398" t="str">
        <f>VLOOKUP(C398,customer_imp!$A$2:$H$502,2,FALSE)</f>
        <v>Laura Alvarez</v>
      </c>
      <c r="E398">
        <f>VLOOKUP(C398,customer_imp!$A$2:$H$502,3,FALSE)</f>
        <v>49</v>
      </c>
      <c r="F398" t="str">
        <f>VLOOKUP(C398,customer_imp!$A$2:$H$502,4,FALSE)</f>
        <v>Female</v>
      </c>
      <c r="G398" t="str">
        <f>VLOOKUP(C398,customer_imp!$A$2:$H$502,5,FALSE)</f>
        <v>Lawsonhaven</v>
      </c>
      <c r="H398" t="str">
        <f>VLOOKUP(C398,customer_imp!$A$2:$H$502,6,FALSE)</f>
        <v>Washington</v>
      </c>
      <c r="I398" t="str">
        <f>VLOOKUP(C398,customer_imp!$A$2:$H$502,7,FALSE)</f>
        <v>USA</v>
      </c>
      <c r="J398" t="s">
        <v>4530</v>
      </c>
      <c r="K398" t="str">
        <f>VLOOKUP($J398,prod_imp!$A$2:$I$102,2,FALSE)</f>
        <v>Women'S Denim Jeans</v>
      </c>
      <c r="L398" t="str">
        <f>VLOOKUP(J398,prod_imp!$A$2:$I$102,3,FALSE)</f>
        <v>Clothing</v>
      </c>
      <c r="M398" t="str">
        <f>VLOOKUP(J398,prod_imp!$A$2:$I$102,4,FALSE)</f>
        <v>Bottoms</v>
      </c>
      <c r="N398" t="str">
        <f>VLOOKUP(J398,prod_imp!$A$2:$I$102,5,FALSE)</f>
        <v>Guerra-Hendrix</v>
      </c>
      <c r="O398">
        <f>VLOOKUP(J398,prod_imp!$A$2:$I$102,6,FALSE)</f>
        <v>317</v>
      </c>
      <c r="P398">
        <f>VLOOKUP(J398,prod_imp!$A$2:$I$102,7,FALSE)</f>
        <v>343</v>
      </c>
      <c r="Q398" t="s">
        <v>4697</v>
      </c>
      <c r="R398" t="s">
        <v>4706</v>
      </c>
      <c r="S398" s="5">
        <v>2676.6990000000001</v>
      </c>
      <c r="T398">
        <v>3</v>
      </c>
      <c r="U398">
        <v>991</v>
      </c>
      <c r="V398">
        <v>0.12</v>
      </c>
      <c r="W398" t="str">
        <f>VLOOKUP(Q398,stores_imp!$A$2:$K$100,3,FALSE)</f>
        <v>SOUTH</v>
      </c>
      <c r="X398" t="str">
        <f>VLOOKUP(Q398,stores_imp!$A$2:$K$100,2,TRUE)</f>
        <v>Mcdonald Inc</v>
      </c>
      <c r="Y398" t="str">
        <f>VLOOKUP(Q398,stores_imp!$A$2:$E$22,4,FALSE)</f>
        <v>Christopherland</v>
      </c>
      <c r="Z398" t="str">
        <f>VLOOKUP(Q398,stores_imp!$A$2:$K$22,5,FALSE)</f>
        <v>Outlet</v>
      </c>
      <c r="AA398" t="str">
        <f>_xlfn.IFS(sale[[#All],[Age]]&lt;19,"Teens",sale[[#All],[Age]]&lt;30,"Adults",sale[[#All],[Age]]&lt;70,"Elders")</f>
        <v>Elders</v>
      </c>
      <c r="AB398" t="str">
        <f>VLOOKUP(C398,customer_imp!$A$2:$H$505,8,FALSE)</f>
        <v>Platinum</v>
      </c>
    </row>
    <row r="399" spans="1:28" x14ac:dyDescent="0.25">
      <c r="A399" t="s">
        <v>5103</v>
      </c>
      <c r="B399" s="2">
        <v>45929</v>
      </c>
      <c r="C399" t="s">
        <v>4146</v>
      </c>
      <c r="D399" t="str">
        <f>VLOOKUP(C399,customer_imp!$A$2:$H$502,2,FALSE)</f>
        <v>Daniel Contreras</v>
      </c>
      <c r="E399">
        <f>VLOOKUP(C399,customer_imp!$A$2:$H$502,3,FALSE)</f>
        <v>36</v>
      </c>
      <c r="F399" t="str">
        <f>VLOOKUP(C399,customer_imp!$A$2:$H$502,4,FALSE)</f>
        <v>Female</v>
      </c>
      <c r="G399" t="str">
        <f>VLOOKUP(C399,customer_imp!$A$2:$H$502,5,FALSE)</f>
        <v>Robertview</v>
      </c>
      <c r="H399" t="str">
        <f>VLOOKUP(C399,customer_imp!$A$2:$H$502,6,FALSE)</f>
        <v>Florida</v>
      </c>
      <c r="I399" t="str">
        <f>VLOOKUP(C399,customer_imp!$A$2:$H$502,7,FALSE)</f>
        <v>USA</v>
      </c>
      <c r="J399" t="s">
        <v>4534</v>
      </c>
      <c r="K399" t="str">
        <f>VLOOKUP($J399,prod_imp!$A$2:$I$102,2,FALSE)</f>
        <v>Multi-Purpose Storage Box</v>
      </c>
      <c r="L399" t="str">
        <f>VLOOKUP(J399,prod_imp!$A$2:$I$102,3,FALSE)</f>
        <v>Home</v>
      </c>
      <c r="M399" t="str">
        <f>VLOOKUP(J399,prod_imp!$A$2:$I$102,4,FALSE)</f>
        <v>Storage</v>
      </c>
      <c r="N399" t="str">
        <f>VLOOKUP(J399,prod_imp!$A$2:$I$102,5,FALSE)</f>
        <v>Gardner-Montes</v>
      </c>
      <c r="O399">
        <f>VLOOKUP(J399,prod_imp!$A$2:$I$102,6,FALSE)</f>
        <v>123</v>
      </c>
      <c r="P399">
        <f>VLOOKUP(J399,prod_imp!$A$2:$I$102,7,FALSE)</f>
        <v>76</v>
      </c>
      <c r="Q399" t="s">
        <v>4695</v>
      </c>
      <c r="R399" t="s">
        <v>1959</v>
      </c>
      <c r="S399" s="5">
        <v>2785.7894999999999</v>
      </c>
      <c r="T399">
        <v>3</v>
      </c>
      <c r="U399">
        <v>977</v>
      </c>
      <c r="V399">
        <v>0.1</v>
      </c>
      <c r="W399" t="str">
        <f>VLOOKUP(Q399,stores_imp!$A$2:$K$100,3,FALSE)</f>
        <v>EAST</v>
      </c>
      <c r="X399" t="str">
        <f>VLOOKUP(Q399,stores_imp!$A$2:$K$100,2,TRUE)</f>
        <v>Gardner, Humphrey And Contreras</v>
      </c>
      <c r="Y399" t="str">
        <f>VLOOKUP(Q399,stores_imp!$A$2:$E$22,4,FALSE)</f>
        <v>Johnsonville</v>
      </c>
      <c r="Z399" t="str">
        <f>VLOOKUP(Q399,stores_imp!$A$2:$K$22,5,FALSE)</f>
        <v>Flagship</v>
      </c>
      <c r="AA399" t="str">
        <f>_xlfn.IFS(sale[[#All],[Age]]&lt;19,"Teens",sale[[#All],[Age]]&lt;30,"Adults",sale[[#All],[Age]]&lt;70,"Elders")</f>
        <v>Elders</v>
      </c>
      <c r="AB399" t="str">
        <f>VLOOKUP(C399,customer_imp!$A$2:$H$505,8,FALSE)</f>
        <v>Platinum</v>
      </c>
    </row>
    <row r="400" spans="1:28" x14ac:dyDescent="0.25">
      <c r="A400" t="s">
        <v>5104</v>
      </c>
      <c r="B400" s="2">
        <v>45844</v>
      </c>
      <c r="C400" t="s">
        <v>4185</v>
      </c>
      <c r="D400" t="str">
        <f>VLOOKUP(C400,customer_imp!$A$2:$H$502,2,FALSE)</f>
        <v>Ronald Jones</v>
      </c>
      <c r="E400">
        <f>VLOOKUP(C400,customer_imp!$A$2:$H$502,3,FALSE)</f>
        <v>26</v>
      </c>
      <c r="F400" t="str">
        <f>VLOOKUP(C400,customer_imp!$A$2:$H$502,4,FALSE)</f>
        <v>Female</v>
      </c>
      <c r="G400" t="str">
        <f>VLOOKUP(C400,customer_imp!$A$2:$H$502,5,FALSE)</f>
        <v>Brownshire</v>
      </c>
      <c r="H400" t="str">
        <f>VLOOKUP(C400,customer_imp!$A$2:$H$502,6,FALSE)</f>
        <v>Tennessee</v>
      </c>
      <c r="I400" t="str">
        <f>VLOOKUP(C400,customer_imp!$A$2:$H$502,7,FALSE)</f>
        <v>USA</v>
      </c>
      <c r="J400" t="s">
        <v>4662</v>
      </c>
      <c r="K400" t="str">
        <f>VLOOKUP($J400,prod_imp!$A$2:$I$102,2,FALSE)</f>
        <v>Vitamin E Body Lotion</v>
      </c>
      <c r="L400" t="str">
        <f>VLOOKUP(J400,prod_imp!$A$2:$I$102,3,FALSE)</f>
        <v>Beauty</v>
      </c>
      <c r="M400" t="str">
        <f>VLOOKUP(J400,prod_imp!$A$2:$I$102,4,FALSE)</f>
        <v>Skincare</v>
      </c>
      <c r="N400" t="str">
        <f>VLOOKUP(J400,prod_imp!$A$2:$I$102,5,FALSE)</f>
        <v>Hoffman-Williams</v>
      </c>
      <c r="O400">
        <f>VLOOKUP(J400,prod_imp!$A$2:$I$102,6,FALSE)</f>
        <v>358</v>
      </c>
      <c r="P400">
        <f>VLOOKUP(J400,prod_imp!$A$2:$I$102,7,FALSE)</f>
        <v>213</v>
      </c>
      <c r="Q400" t="s">
        <v>4693</v>
      </c>
      <c r="R400" t="s">
        <v>4706</v>
      </c>
      <c r="S400" s="5">
        <v>493.92</v>
      </c>
      <c r="T400">
        <v>2</v>
      </c>
      <c r="U400">
        <v>309</v>
      </c>
      <c r="V400">
        <v>0.05</v>
      </c>
      <c r="W400" t="str">
        <f>VLOOKUP(Q400,stores_imp!$A$2:$K$100,3,FALSE)</f>
        <v>NORTH</v>
      </c>
      <c r="X400" t="str">
        <f>VLOOKUP(Q400,stores_imp!$A$2:$K$100,2,TRUE)</f>
        <v>Thomas, Bridges And Harris</v>
      </c>
      <c r="Y400" t="str">
        <f>VLOOKUP(Q400,stores_imp!$A$2:$E$22,4,FALSE)</f>
        <v>Sabrinatown</v>
      </c>
      <c r="Z400" t="str">
        <f>VLOOKUP(Q400,stores_imp!$A$2:$K$22,5,FALSE)</f>
        <v>Online</v>
      </c>
      <c r="AA400" t="str">
        <f>_xlfn.IFS(sale[[#All],[Age]]&lt;19,"Teens",sale[[#All],[Age]]&lt;30,"Adults",sale[[#All],[Age]]&lt;70,"Elders")</f>
        <v>Adults</v>
      </c>
      <c r="AB400" t="str">
        <f>VLOOKUP(C400,customer_imp!$A$2:$H$505,8,FALSE)</f>
        <v>Silver</v>
      </c>
    </row>
    <row r="401" spans="1:28" x14ac:dyDescent="0.25">
      <c r="A401" t="s">
        <v>5105</v>
      </c>
      <c r="B401" s="2">
        <v>45579</v>
      </c>
      <c r="C401" t="s">
        <v>4009</v>
      </c>
      <c r="D401" t="str">
        <f>VLOOKUP(C401,customer_imp!$A$2:$H$502,2,FALSE)</f>
        <v>Christopher Carter</v>
      </c>
      <c r="E401">
        <f>VLOOKUP(C401,customer_imp!$A$2:$H$502,3,FALSE)</f>
        <v>27</v>
      </c>
      <c r="F401" t="str">
        <f>VLOOKUP(C401,customer_imp!$A$2:$H$502,4,FALSE)</f>
        <v>Female</v>
      </c>
      <c r="G401" t="str">
        <f>VLOOKUP(C401,customer_imp!$A$2:$H$502,5,FALSE)</f>
        <v>Brendastad</v>
      </c>
      <c r="H401" t="str">
        <f>VLOOKUP(C401,customer_imp!$A$2:$H$502,6,FALSE)</f>
        <v>South Dakota</v>
      </c>
      <c r="I401" t="str">
        <f>VLOOKUP(C401,customer_imp!$A$2:$H$502,7,FALSE)</f>
        <v>USA</v>
      </c>
      <c r="J401" t="s">
        <v>4507</v>
      </c>
      <c r="K401" t="str">
        <f>VLOOKUP($J401,prod_imp!$A$2:$I$102,2,FALSE)</f>
        <v>Herbal Face Moisturizer</v>
      </c>
      <c r="L401" t="str">
        <f>VLOOKUP(J401,prod_imp!$A$2:$I$102,3,FALSE)</f>
        <v>Beauty</v>
      </c>
      <c r="M401" t="str">
        <f>VLOOKUP(J401,prod_imp!$A$2:$I$102,4,FALSE)</f>
        <v>Skincare</v>
      </c>
      <c r="N401" t="str">
        <f>VLOOKUP(J401,prod_imp!$A$2:$I$102,5,FALSE)</f>
        <v>Davidson Plc</v>
      </c>
      <c r="O401">
        <f>VLOOKUP(J401,prod_imp!$A$2:$I$102,6,FALSE)</f>
        <v>313</v>
      </c>
      <c r="P401">
        <f>VLOOKUP(J401,prod_imp!$A$2:$I$102,7,FALSE)</f>
        <v>350</v>
      </c>
      <c r="Q401" t="s">
        <v>4700</v>
      </c>
      <c r="R401" t="s">
        <v>4706</v>
      </c>
      <c r="S401" s="5">
        <v>1320.9659999999999</v>
      </c>
      <c r="T401">
        <v>2</v>
      </c>
      <c r="U401">
        <v>734</v>
      </c>
      <c r="V401">
        <v>0.2</v>
      </c>
      <c r="W401" t="str">
        <f>VLOOKUP(Q401,stores_imp!$A$2:$K$100,3,FALSE)</f>
        <v>WEST</v>
      </c>
      <c r="X401" t="str">
        <f>VLOOKUP(Q401,stores_imp!$A$2:$K$100,2,TRUE)</f>
        <v>Frederick-Wright</v>
      </c>
      <c r="Y401" t="str">
        <f>VLOOKUP(Q401,stores_imp!$A$2:$E$22,4,FALSE)</f>
        <v>New Jimmymouth</v>
      </c>
      <c r="Z401" t="str">
        <f>VLOOKUP(Q401,stores_imp!$A$2:$K$22,5,FALSE)</f>
        <v>Flagship</v>
      </c>
      <c r="AA401" t="str">
        <f>_xlfn.IFS(sale[[#All],[Age]]&lt;19,"Teens",sale[[#All],[Age]]&lt;30,"Adults",sale[[#All],[Age]]&lt;70,"Elders")</f>
        <v>Adults</v>
      </c>
      <c r="AB401" t="str">
        <f>VLOOKUP(C401,customer_imp!$A$2:$H$505,8,FALSE)</f>
        <v>UnKno</v>
      </c>
    </row>
    <row r="402" spans="1:28" x14ac:dyDescent="0.25">
      <c r="A402" t="s">
        <v>5106</v>
      </c>
      <c r="B402" s="2">
        <v>45227</v>
      </c>
      <c r="C402" t="s">
        <v>4071</v>
      </c>
      <c r="D402" t="str">
        <f>VLOOKUP(C402,customer_imp!$A$2:$H$502,2,FALSE)</f>
        <v>Amy Fowler</v>
      </c>
      <c r="E402">
        <f>VLOOKUP(C402,customer_imp!$A$2:$H$502,3,FALSE)</f>
        <v>62</v>
      </c>
      <c r="F402" t="str">
        <f>VLOOKUP(C402,customer_imp!$A$2:$H$502,4,FALSE)</f>
        <v>Female</v>
      </c>
      <c r="G402" t="str">
        <f>VLOOKUP(C402,customer_imp!$A$2:$H$502,5,FALSE)</f>
        <v>West Bobbyshire</v>
      </c>
      <c r="H402" t="str">
        <f>VLOOKUP(C402,customer_imp!$A$2:$H$502,6,FALSE)</f>
        <v>New York</v>
      </c>
      <c r="I402" t="str">
        <f>VLOOKUP(C402,customer_imp!$A$2:$H$502,7,FALSE)</f>
        <v>USA</v>
      </c>
      <c r="J402" t="s">
        <v>4532</v>
      </c>
      <c r="K402" t="str">
        <f>VLOOKUP($J402,prod_imp!$A$2:$I$102,2,FALSE)</f>
        <v>Knee Support Brace</v>
      </c>
      <c r="L402" t="str">
        <f>VLOOKUP(J402,prod_imp!$A$2:$I$102,3,FALSE)</f>
        <v>Sports</v>
      </c>
      <c r="M402" t="str">
        <f>VLOOKUP(J402,prod_imp!$A$2:$I$102,4,FALSE)</f>
        <v>Equipment</v>
      </c>
      <c r="N402" t="str">
        <f>VLOOKUP(J402,prod_imp!$A$2:$I$102,5,FALSE)</f>
        <v>May-Reese</v>
      </c>
      <c r="O402">
        <f>VLOOKUP(J402,prod_imp!$A$2:$I$102,6,FALSE)</f>
        <v>21</v>
      </c>
      <c r="P402">
        <f>VLOOKUP(J402,prod_imp!$A$2:$I$102,7,FALSE)</f>
        <v>65</v>
      </c>
      <c r="Q402" t="s">
        <v>4700</v>
      </c>
      <c r="R402" t="s">
        <v>4706</v>
      </c>
      <c r="S402" s="5">
        <v>35.053199999999997</v>
      </c>
      <c r="T402">
        <v>2</v>
      </c>
      <c r="U402">
        <v>22</v>
      </c>
      <c r="V402">
        <v>0.1</v>
      </c>
      <c r="W402" t="str">
        <f>VLOOKUP(Q402,stores_imp!$A$2:$K$100,3,FALSE)</f>
        <v>WEST</v>
      </c>
      <c r="X402" t="str">
        <f>VLOOKUP(Q402,stores_imp!$A$2:$K$100,2,TRUE)</f>
        <v>Frederick-Wright</v>
      </c>
      <c r="Y402" t="str">
        <f>VLOOKUP(Q402,stores_imp!$A$2:$E$22,4,FALSE)</f>
        <v>New Jimmymouth</v>
      </c>
      <c r="Z402" t="str">
        <f>VLOOKUP(Q402,stores_imp!$A$2:$K$22,5,FALSE)</f>
        <v>Flagship</v>
      </c>
      <c r="AA402" t="str">
        <f>_xlfn.IFS(sale[[#All],[Age]]&lt;19,"Teens",sale[[#All],[Age]]&lt;30,"Adults",sale[[#All],[Age]]&lt;70,"Elders")</f>
        <v>Elders</v>
      </c>
      <c r="AB402" t="str">
        <f>VLOOKUP(C402,customer_imp!$A$2:$H$505,8,FALSE)</f>
        <v>Platinum</v>
      </c>
    </row>
    <row r="403" spans="1:28" x14ac:dyDescent="0.25">
      <c r="A403" t="s">
        <v>5107</v>
      </c>
      <c r="B403" s="2">
        <v>45380</v>
      </c>
      <c r="C403" t="s">
        <v>4335</v>
      </c>
      <c r="D403" t="str">
        <f>VLOOKUP(C403,customer_imp!$A$2:$H$502,2,FALSE)</f>
        <v>Sherry Cabrera</v>
      </c>
      <c r="E403">
        <f>VLOOKUP(C403,customer_imp!$A$2:$H$502,3,FALSE)</f>
        <v>55</v>
      </c>
      <c r="F403" t="str">
        <f>VLOOKUP(C403,customer_imp!$A$2:$H$502,4,FALSE)</f>
        <v>Male</v>
      </c>
      <c r="G403" t="str">
        <f>VLOOKUP(C403,customer_imp!$A$2:$H$502,5,FALSE)</f>
        <v>Shannonview</v>
      </c>
      <c r="H403" t="str">
        <f>VLOOKUP(C403,customer_imp!$A$2:$H$502,6,FALSE)</f>
        <v>Pennsylvania</v>
      </c>
      <c r="I403" t="str">
        <f>VLOOKUP(C403,customer_imp!$A$2:$H$502,7,FALSE)</f>
        <v>USA</v>
      </c>
      <c r="J403" t="s">
        <v>4598</v>
      </c>
      <c r="K403" t="str">
        <f>VLOOKUP($J403,prod_imp!$A$2:$I$102,2,FALSE)</f>
        <v>Foam Roller</v>
      </c>
      <c r="L403" t="str">
        <f>VLOOKUP(J403,prod_imp!$A$2:$I$102,3,FALSE)</f>
        <v>Sports</v>
      </c>
      <c r="M403" t="str">
        <f>VLOOKUP(J403,prod_imp!$A$2:$I$102,4,FALSE)</f>
        <v>Fitness</v>
      </c>
      <c r="N403" t="str">
        <f>VLOOKUP(J403,prod_imp!$A$2:$I$102,5,FALSE)</f>
        <v>Atkinson, Camacho And Oliver</v>
      </c>
      <c r="O403">
        <f>VLOOKUP(J403,prod_imp!$A$2:$I$102,6,FALSE)</f>
        <v>31</v>
      </c>
      <c r="P403">
        <f>VLOOKUP(J403,prod_imp!$A$2:$I$102,7,FALSE)</f>
        <v>138</v>
      </c>
      <c r="Q403" t="s">
        <v>4695</v>
      </c>
      <c r="R403" t="s">
        <v>1959</v>
      </c>
      <c r="S403" s="5">
        <v>2266.7328000000002</v>
      </c>
      <c r="T403">
        <v>4</v>
      </c>
      <c r="U403">
        <v>651</v>
      </c>
      <c r="V403">
        <v>0.22</v>
      </c>
      <c r="W403" t="str">
        <f>VLOOKUP(Q403,stores_imp!$A$2:$K$100,3,FALSE)</f>
        <v>EAST</v>
      </c>
      <c r="X403" t="str">
        <f>VLOOKUP(Q403,stores_imp!$A$2:$K$100,2,TRUE)</f>
        <v>Gardner, Humphrey And Contreras</v>
      </c>
      <c r="Y403" t="str">
        <f>VLOOKUP(Q403,stores_imp!$A$2:$E$22,4,FALSE)</f>
        <v>Johnsonville</v>
      </c>
      <c r="Z403" t="str">
        <f>VLOOKUP(Q403,stores_imp!$A$2:$K$22,5,FALSE)</f>
        <v>Flagship</v>
      </c>
      <c r="AA403" t="str">
        <f>_xlfn.IFS(sale[[#All],[Age]]&lt;19,"Teens",sale[[#All],[Age]]&lt;30,"Adults",sale[[#All],[Age]]&lt;70,"Elders")</f>
        <v>Elders</v>
      </c>
      <c r="AB403" t="str">
        <f>VLOOKUP(C403,customer_imp!$A$2:$H$505,8,FALSE)</f>
        <v>Silver</v>
      </c>
    </row>
    <row r="404" spans="1:28" x14ac:dyDescent="0.25">
      <c r="A404" t="s">
        <v>5108</v>
      </c>
      <c r="B404" s="2">
        <v>45817</v>
      </c>
      <c r="C404" t="s">
        <v>4280</v>
      </c>
      <c r="D404" t="str">
        <f>VLOOKUP(C404,customer_imp!$A$2:$H$502,2,FALSE)</f>
        <v>Jared Moran</v>
      </c>
      <c r="E404">
        <f>VLOOKUP(C404,customer_imp!$A$2:$H$502,3,FALSE)</f>
        <v>28</v>
      </c>
      <c r="F404" t="str">
        <f>VLOOKUP(C404,customer_imp!$A$2:$H$502,4,FALSE)</f>
        <v>Female</v>
      </c>
      <c r="G404" t="str">
        <f>VLOOKUP(C404,customer_imp!$A$2:$H$502,5,FALSE)</f>
        <v>South David</v>
      </c>
      <c r="H404" t="str">
        <f>VLOOKUP(C404,customer_imp!$A$2:$H$502,6,FALSE)</f>
        <v>West Virginia</v>
      </c>
      <c r="I404" t="str">
        <f>VLOOKUP(C404,customer_imp!$A$2:$H$502,7,FALSE)</f>
        <v>USA</v>
      </c>
      <c r="J404" t="s">
        <v>4523</v>
      </c>
      <c r="K404" t="str">
        <f>VLOOKUP($J404,prod_imp!$A$2:$I$102,2,FALSE)</f>
        <v>Decorative Wall Mirror</v>
      </c>
      <c r="L404" t="str">
        <f>VLOOKUP(J404,prod_imp!$A$2:$I$102,3,FALSE)</f>
        <v>Home</v>
      </c>
      <c r="M404" t="str">
        <f>VLOOKUP(J404,prod_imp!$A$2:$I$102,4,FALSE)</f>
        <v>Decor</v>
      </c>
      <c r="N404" t="str">
        <f>VLOOKUP(J404,prod_imp!$A$2:$I$102,5,FALSE)</f>
        <v>Luna, Anderson And Bowman</v>
      </c>
      <c r="O404">
        <f>VLOOKUP(J404,prod_imp!$A$2:$I$102,6,FALSE)</f>
        <v>48</v>
      </c>
      <c r="P404">
        <f>VLOOKUP(J404,prod_imp!$A$2:$I$102,7,FALSE)</f>
        <v>439</v>
      </c>
      <c r="Q404" t="s">
        <v>4690</v>
      </c>
      <c r="R404" t="s">
        <v>4709</v>
      </c>
      <c r="S404" s="5">
        <v>723.25440000000003</v>
      </c>
      <c r="T404">
        <v>1</v>
      </c>
      <c r="U404">
        <v>753</v>
      </c>
      <c r="V404">
        <v>0.13</v>
      </c>
      <c r="W404" t="str">
        <f>VLOOKUP(Q404,stores_imp!$A$2:$K$100,3,FALSE)</f>
        <v>EAST</v>
      </c>
      <c r="X404" t="str">
        <f>VLOOKUP(Q404,stores_imp!$A$2:$K$100,2,TRUE)</f>
        <v>Martinez, Adkins And Johnson</v>
      </c>
      <c r="Y404" t="str">
        <f>VLOOKUP(Q404,stores_imp!$A$2:$E$22,4,FALSE)</f>
        <v>East Davidville</v>
      </c>
      <c r="Z404" t="str">
        <f>VLOOKUP(Q404,stores_imp!$A$2:$K$22,5,FALSE)</f>
        <v>Online</v>
      </c>
      <c r="AA404" t="str">
        <f>_xlfn.IFS(sale[[#All],[Age]]&lt;19,"Teens",sale[[#All],[Age]]&lt;30,"Adults",sale[[#All],[Age]]&lt;70,"Elders")</f>
        <v>Adults</v>
      </c>
      <c r="AB404" t="str">
        <f>VLOOKUP(C404,customer_imp!$A$2:$H$505,8,FALSE)</f>
        <v>Bronze</v>
      </c>
    </row>
    <row r="405" spans="1:28" x14ac:dyDescent="0.25">
      <c r="A405" t="s">
        <v>5109</v>
      </c>
      <c r="B405" s="2">
        <v>45576</v>
      </c>
      <c r="C405" t="s">
        <v>4180</v>
      </c>
      <c r="D405" t="str">
        <f>VLOOKUP(C405,customer_imp!$A$2:$H$502,2,FALSE)</f>
        <v>Mary Boyd</v>
      </c>
      <c r="E405">
        <f>VLOOKUP(C405,customer_imp!$A$2:$H$502,3,FALSE)</f>
        <v>25</v>
      </c>
      <c r="F405" t="str">
        <f>VLOOKUP(C405,customer_imp!$A$2:$H$502,4,FALSE)</f>
        <v>Female</v>
      </c>
      <c r="G405" t="str">
        <f>VLOOKUP(C405,customer_imp!$A$2:$H$502,5,FALSE)</f>
        <v>New Logan</v>
      </c>
      <c r="H405" t="str">
        <f>VLOOKUP(C405,customer_imp!$A$2:$H$502,6,FALSE)</f>
        <v>Michigan</v>
      </c>
      <c r="I405" t="str">
        <f>VLOOKUP(C405,customer_imp!$A$2:$H$502,7,FALSE)</f>
        <v>USA</v>
      </c>
      <c r="J405" t="s">
        <v>4624</v>
      </c>
      <c r="K405" t="str">
        <f>VLOOKUP($J405,prod_imp!$A$2:$I$102,2,FALSE)</f>
        <v>Hair Repair Oil Treatment</v>
      </c>
      <c r="L405" t="str">
        <f>VLOOKUP(J405,prod_imp!$A$2:$I$102,3,FALSE)</f>
        <v>Beauty</v>
      </c>
      <c r="M405" t="str">
        <f>VLOOKUP(J405,prod_imp!$A$2:$I$102,4,FALSE)</f>
        <v>Haircare</v>
      </c>
      <c r="N405" t="str">
        <f>VLOOKUP(J405,prod_imp!$A$2:$I$102,5,FALSE)</f>
        <v>Hopkins Ltd</v>
      </c>
      <c r="O405">
        <f>VLOOKUP(J405,prod_imp!$A$2:$I$102,6,FALSE)</f>
        <v>214</v>
      </c>
      <c r="P405">
        <f>VLOOKUP(J405,prod_imp!$A$2:$I$102,7,FALSE)</f>
        <v>383</v>
      </c>
      <c r="Q405" t="s">
        <v>4693</v>
      </c>
      <c r="R405" t="s">
        <v>4709</v>
      </c>
      <c r="S405" s="5">
        <v>2989.0783999999999</v>
      </c>
      <c r="T405">
        <v>4</v>
      </c>
      <c r="U405">
        <v>849</v>
      </c>
      <c r="V405">
        <v>0.04</v>
      </c>
      <c r="W405" t="str">
        <f>VLOOKUP(Q405,stores_imp!$A$2:$K$100,3,FALSE)</f>
        <v>NORTH</v>
      </c>
      <c r="X405" t="str">
        <f>VLOOKUP(Q405,stores_imp!$A$2:$K$100,2,TRUE)</f>
        <v>Thomas, Bridges And Harris</v>
      </c>
      <c r="Y405" t="str">
        <f>VLOOKUP(Q405,stores_imp!$A$2:$E$22,4,FALSE)</f>
        <v>Sabrinatown</v>
      </c>
      <c r="Z405" t="str">
        <f>VLOOKUP(Q405,stores_imp!$A$2:$K$22,5,FALSE)</f>
        <v>Online</v>
      </c>
      <c r="AA405" t="str">
        <f>_xlfn.IFS(sale[[#All],[Age]]&lt;19,"Teens",sale[[#All],[Age]]&lt;30,"Adults",sale[[#All],[Age]]&lt;70,"Elders")</f>
        <v>Adults</v>
      </c>
      <c r="AB405" t="str">
        <f>VLOOKUP(C405,customer_imp!$A$2:$H$505,8,FALSE)</f>
        <v>Bronze</v>
      </c>
    </row>
    <row r="406" spans="1:28" x14ac:dyDescent="0.25">
      <c r="A406" t="s">
        <v>5110</v>
      </c>
      <c r="B406" s="2">
        <v>45495</v>
      </c>
      <c r="C406" t="s">
        <v>4368</v>
      </c>
      <c r="D406" t="str">
        <f>VLOOKUP(C406,customer_imp!$A$2:$H$502,2,FALSE)</f>
        <v>Tanya Lopez</v>
      </c>
      <c r="E406">
        <f>VLOOKUP(C406,customer_imp!$A$2:$H$502,3,FALSE)</f>
        <v>34</v>
      </c>
      <c r="F406" t="str">
        <f>VLOOKUP(C406,customer_imp!$A$2:$H$502,4,FALSE)</f>
        <v>Female</v>
      </c>
      <c r="G406" t="str">
        <f>VLOOKUP(C406,customer_imp!$A$2:$H$502,5,FALSE)</f>
        <v>West Jeffreyburgh</v>
      </c>
      <c r="H406" t="str">
        <f>VLOOKUP(C406,customer_imp!$A$2:$H$502,6,FALSE)</f>
        <v>Iowa</v>
      </c>
      <c r="I406" t="str">
        <f>VLOOKUP(C406,customer_imp!$A$2:$H$502,7,FALSE)</f>
        <v>USA</v>
      </c>
      <c r="J406" t="s">
        <v>4533</v>
      </c>
      <c r="K406" t="str">
        <f>VLOOKUP($J406,prod_imp!$A$2:$I$102,2,FALSE)</f>
        <v>Outdoor Sports Water Bottle</v>
      </c>
      <c r="L406" t="str">
        <f>VLOOKUP(J406,prod_imp!$A$2:$I$102,3,FALSE)</f>
        <v>Sports</v>
      </c>
      <c r="M406" t="str">
        <f>VLOOKUP(J406,prod_imp!$A$2:$I$102,4,FALSE)</f>
        <v>Accessories</v>
      </c>
      <c r="N406" t="str">
        <f>VLOOKUP(J406,prod_imp!$A$2:$I$102,5,FALSE)</f>
        <v>Soto-Ellis</v>
      </c>
      <c r="O406">
        <f>VLOOKUP(J406,prod_imp!$A$2:$I$102,6,FALSE)</f>
        <v>132</v>
      </c>
      <c r="P406">
        <f>VLOOKUP(J406,prod_imp!$A$2:$I$102,7,FALSE)</f>
        <v>275</v>
      </c>
      <c r="Q406" t="s">
        <v>4673</v>
      </c>
      <c r="R406" t="s">
        <v>4709</v>
      </c>
      <c r="S406" s="5">
        <v>1756.35</v>
      </c>
      <c r="T406">
        <v>4</v>
      </c>
      <c r="U406">
        <v>585</v>
      </c>
      <c r="V406">
        <v>0.12</v>
      </c>
      <c r="W406" t="str">
        <f>VLOOKUP(Q406,stores_imp!$A$2:$K$100,3,FALSE)</f>
        <v>EAST</v>
      </c>
      <c r="X406" t="str">
        <f>VLOOKUP(Q406,stores_imp!$A$2:$K$100,2,TRUE)</f>
        <v>Rivera-Warner</v>
      </c>
      <c r="Y406" t="str">
        <f>VLOOKUP(Q406,stores_imp!$A$2:$E$22,4,FALSE)</f>
        <v>Washingtonfurt</v>
      </c>
      <c r="Z406" t="str">
        <f>VLOOKUP(Q406,stores_imp!$A$2:$K$22,5,FALSE)</f>
        <v>Flagship</v>
      </c>
      <c r="AA406" t="str">
        <f>_xlfn.IFS(sale[[#All],[Age]]&lt;19,"Teens",sale[[#All],[Age]]&lt;30,"Adults",sale[[#All],[Age]]&lt;70,"Elders")</f>
        <v>Elders</v>
      </c>
      <c r="AB406" t="str">
        <f>VLOOKUP(C406,customer_imp!$A$2:$H$505,8,FALSE)</f>
        <v>Gold</v>
      </c>
    </row>
    <row r="407" spans="1:28" x14ac:dyDescent="0.25">
      <c r="A407" t="s">
        <v>5111</v>
      </c>
      <c r="B407" s="2">
        <v>45628</v>
      </c>
      <c r="C407" t="s">
        <v>4468</v>
      </c>
      <c r="D407" t="str">
        <f>VLOOKUP(C407,customer_imp!$A$2:$H$502,2,FALSE)</f>
        <v>Elizabeth Foster</v>
      </c>
      <c r="E407">
        <f>VLOOKUP(C407,customer_imp!$A$2:$H$502,3,FALSE)</f>
        <v>33</v>
      </c>
      <c r="F407" t="str">
        <f>VLOOKUP(C407,customer_imp!$A$2:$H$502,4,FALSE)</f>
        <v>Female</v>
      </c>
      <c r="G407" t="str">
        <f>VLOOKUP(C407,customer_imp!$A$2:$H$502,5,FALSE)</f>
        <v>Anthonymouth</v>
      </c>
      <c r="H407" t="str">
        <f>VLOOKUP(C407,customer_imp!$A$2:$H$502,6,FALSE)</f>
        <v>Oklahoma</v>
      </c>
      <c r="I407" t="str">
        <f>VLOOKUP(C407,customer_imp!$A$2:$H$502,7,FALSE)</f>
        <v>USA</v>
      </c>
      <c r="J407" t="s">
        <v>4629</v>
      </c>
      <c r="K407" t="str">
        <f>VLOOKUP($J407,prod_imp!$A$2:$I$102,2,FALSE)</f>
        <v>Women'S Ankle Boots</v>
      </c>
      <c r="L407" t="str">
        <f>VLOOKUP(J407,prod_imp!$A$2:$I$102,3,FALSE)</f>
        <v>Clothing</v>
      </c>
      <c r="M407" t="str">
        <f>VLOOKUP(J407,prod_imp!$A$2:$I$102,4,FALSE)</f>
        <v>Footwear</v>
      </c>
      <c r="N407" t="str">
        <f>VLOOKUP(J407,prod_imp!$A$2:$I$102,5,FALSE)</f>
        <v>Poole Plc</v>
      </c>
      <c r="O407">
        <f>VLOOKUP(J407,prod_imp!$A$2:$I$102,6,FALSE)</f>
        <v>158</v>
      </c>
      <c r="P407">
        <f>VLOOKUP(J407,prod_imp!$A$2:$I$102,7,FALSE)</f>
        <v>82</v>
      </c>
      <c r="Q407" t="s">
        <v>4700</v>
      </c>
      <c r="R407" t="s">
        <v>4709</v>
      </c>
      <c r="S407" s="5">
        <v>558.86249999999995</v>
      </c>
      <c r="T407">
        <v>1</v>
      </c>
      <c r="U407">
        <v>745</v>
      </c>
      <c r="V407">
        <v>0.25</v>
      </c>
      <c r="W407" t="str">
        <f>VLOOKUP(Q407,stores_imp!$A$2:$K$100,3,FALSE)</f>
        <v>WEST</v>
      </c>
      <c r="X407" t="str">
        <f>VLOOKUP(Q407,stores_imp!$A$2:$K$100,2,TRUE)</f>
        <v>Frederick-Wright</v>
      </c>
      <c r="Y407" t="str">
        <f>VLOOKUP(Q407,stores_imp!$A$2:$E$22,4,FALSE)</f>
        <v>New Jimmymouth</v>
      </c>
      <c r="Z407" t="str">
        <f>VLOOKUP(Q407,stores_imp!$A$2:$K$22,5,FALSE)</f>
        <v>Flagship</v>
      </c>
      <c r="AA407" t="str">
        <f>_xlfn.IFS(sale[[#All],[Age]]&lt;19,"Teens",sale[[#All],[Age]]&lt;30,"Adults",sale[[#All],[Age]]&lt;70,"Elders")</f>
        <v>Elders</v>
      </c>
      <c r="AB407" t="str">
        <f>VLOOKUP(C407,customer_imp!$A$2:$H$505,8,FALSE)</f>
        <v>Gold</v>
      </c>
    </row>
    <row r="408" spans="1:28" x14ac:dyDescent="0.25">
      <c r="A408" t="s">
        <v>5112</v>
      </c>
      <c r="B408" s="2">
        <v>45244</v>
      </c>
      <c r="C408" t="s">
        <v>4024</v>
      </c>
      <c r="D408" t="str">
        <f>VLOOKUP(C408,customer_imp!$A$2:$H$502,2,FALSE)</f>
        <v>Matthew Hunter Jr.</v>
      </c>
      <c r="E408">
        <f>VLOOKUP(C408,customer_imp!$A$2:$H$502,3,FALSE)</f>
        <v>61</v>
      </c>
      <c r="F408" t="str">
        <f>VLOOKUP(C408,customer_imp!$A$2:$H$502,4,FALSE)</f>
        <v>Female</v>
      </c>
      <c r="G408" t="str">
        <f>VLOOKUP(C408,customer_imp!$A$2:$H$502,5,FALSE)</f>
        <v>Gregoryview</v>
      </c>
      <c r="H408" t="str">
        <f>VLOOKUP(C408,customer_imp!$A$2:$H$502,6,FALSE)</f>
        <v>Illinois</v>
      </c>
      <c r="I408" t="str">
        <f>VLOOKUP(C408,customer_imp!$A$2:$H$502,7,FALSE)</f>
        <v>USA</v>
      </c>
      <c r="J408" t="s">
        <v>4670</v>
      </c>
      <c r="K408" t="str">
        <f>VLOOKUP($J408,prod_imp!$A$2:$I$102,2,FALSE)</f>
        <v>Stainless Steel Cookware Set</v>
      </c>
      <c r="L408" t="str">
        <f>VLOOKUP(J408,prod_imp!$A$2:$I$102,3,FALSE)</f>
        <v>Home</v>
      </c>
      <c r="M408" t="str">
        <f>VLOOKUP(J408,prod_imp!$A$2:$I$102,4,FALSE)</f>
        <v>Kitchen</v>
      </c>
      <c r="N408" t="str">
        <f>VLOOKUP(J408,prod_imp!$A$2:$I$102,5,FALSE)</f>
        <v>Campbell Ltd</v>
      </c>
      <c r="O408">
        <f>VLOOKUP(J408,prod_imp!$A$2:$I$102,6,FALSE)</f>
        <v>201</v>
      </c>
      <c r="P408">
        <f>VLOOKUP(J408,prod_imp!$A$2:$I$102,7,FALSE)</f>
        <v>146</v>
      </c>
      <c r="Q408" t="s">
        <v>4678</v>
      </c>
      <c r="R408" t="s">
        <v>4709</v>
      </c>
      <c r="S408" s="5">
        <v>814.74239999999998</v>
      </c>
      <c r="T408">
        <v>1</v>
      </c>
      <c r="U408">
        <v>849</v>
      </c>
      <c r="V408">
        <v>0.25</v>
      </c>
      <c r="W408" t="str">
        <f>VLOOKUP(Q408,stores_imp!$A$2:$K$100,3,FALSE)</f>
        <v>SOUTH</v>
      </c>
      <c r="X408" t="str">
        <f>VLOOKUP(Q408,stores_imp!$A$2:$K$100,2,TRUE)</f>
        <v>Mann-Austin</v>
      </c>
      <c r="Y408" t="str">
        <f>VLOOKUP(Q408,stores_imp!$A$2:$E$22,4,FALSE)</f>
        <v>North Nancyview</v>
      </c>
      <c r="Z408" t="str">
        <f>VLOOKUP(Q408,stores_imp!$A$2:$K$22,5,FALSE)</f>
        <v>Outlet</v>
      </c>
      <c r="AA408" t="str">
        <f>_xlfn.IFS(sale[[#All],[Age]]&lt;19,"Teens",sale[[#All],[Age]]&lt;30,"Adults",sale[[#All],[Age]]&lt;70,"Elders")</f>
        <v>Elders</v>
      </c>
      <c r="AB408" t="str">
        <f>VLOOKUP(C408,customer_imp!$A$2:$H$505,8,FALSE)</f>
        <v>Gold</v>
      </c>
    </row>
    <row r="409" spans="1:28" x14ac:dyDescent="0.25">
      <c r="A409" t="s">
        <v>5113</v>
      </c>
      <c r="B409" s="2">
        <v>45336</v>
      </c>
      <c r="C409" t="s">
        <v>4403</v>
      </c>
      <c r="D409" t="str">
        <f>VLOOKUP(C409,customer_imp!$A$2:$H$502,2,FALSE)</f>
        <v>Megan Ryan</v>
      </c>
      <c r="E409">
        <f>VLOOKUP(C409,customer_imp!$A$2:$H$502,3,FALSE)</f>
        <v>59</v>
      </c>
      <c r="F409" t="str">
        <f>VLOOKUP(C409,customer_imp!$A$2:$H$502,4,FALSE)</f>
        <v>Female</v>
      </c>
      <c r="G409" t="str">
        <f>VLOOKUP(C409,customer_imp!$A$2:$H$502,5,FALSE)</f>
        <v>Andrewsfurt</v>
      </c>
      <c r="H409" t="str">
        <f>VLOOKUP(C409,customer_imp!$A$2:$H$502,6,FALSE)</f>
        <v>Idaho</v>
      </c>
      <c r="I409" t="str">
        <f>VLOOKUP(C409,customer_imp!$A$2:$H$502,7,FALSE)</f>
        <v>USA</v>
      </c>
      <c r="J409" t="s">
        <v>4623</v>
      </c>
      <c r="K409" t="str">
        <f>VLOOKUP($J409,prod_imp!$A$2:$I$102,2,FALSE)</f>
        <v>Kitchen Storage Rack</v>
      </c>
      <c r="L409" t="str">
        <f>VLOOKUP(J409,prod_imp!$A$2:$I$102,3,FALSE)</f>
        <v>Home</v>
      </c>
      <c r="M409" t="str">
        <f>VLOOKUP(J409,prod_imp!$A$2:$I$102,4,FALSE)</f>
        <v>Storage</v>
      </c>
      <c r="N409" t="str">
        <f>VLOOKUP(J409,prod_imp!$A$2:$I$102,5,FALSE)</f>
        <v>Duran Group</v>
      </c>
      <c r="O409">
        <f>VLOOKUP(J409,prod_imp!$A$2:$I$102,6,FALSE)</f>
        <v>138</v>
      </c>
      <c r="P409">
        <f>VLOOKUP(J409,prod_imp!$A$2:$I$102,7,FALSE)</f>
        <v>89</v>
      </c>
      <c r="Q409" t="s">
        <v>4697</v>
      </c>
      <c r="R409" t="s">
        <v>4706</v>
      </c>
      <c r="S409" s="5">
        <v>445.80599999999998</v>
      </c>
      <c r="T409">
        <v>2</v>
      </c>
      <c r="U409">
        <v>248</v>
      </c>
      <c r="V409">
        <v>0.04</v>
      </c>
      <c r="W409" t="str">
        <f>VLOOKUP(Q409,stores_imp!$A$2:$K$100,3,FALSE)</f>
        <v>SOUTH</v>
      </c>
      <c r="X409" t="str">
        <f>VLOOKUP(Q409,stores_imp!$A$2:$K$100,2,TRUE)</f>
        <v>Mcdonald Inc</v>
      </c>
      <c r="Y409" t="str">
        <f>VLOOKUP(Q409,stores_imp!$A$2:$E$22,4,FALSE)</f>
        <v>Christopherland</v>
      </c>
      <c r="Z409" t="str">
        <f>VLOOKUP(Q409,stores_imp!$A$2:$K$22,5,FALSE)</f>
        <v>Outlet</v>
      </c>
      <c r="AA409" t="str">
        <f>_xlfn.IFS(sale[[#All],[Age]]&lt;19,"Teens",sale[[#All],[Age]]&lt;30,"Adults",sale[[#All],[Age]]&lt;70,"Elders")</f>
        <v>Elders</v>
      </c>
      <c r="AB409" t="str">
        <f>VLOOKUP(C409,customer_imp!$A$2:$H$505,8,FALSE)</f>
        <v>Bronze</v>
      </c>
    </row>
    <row r="410" spans="1:28" x14ac:dyDescent="0.25">
      <c r="A410" t="s">
        <v>5114</v>
      </c>
      <c r="B410" s="2">
        <v>45465</v>
      </c>
      <c r="C410" t="s">
        <v>4011</v>
      </c>
      <c r="D410" t="str">
        <f>VLOOKUP(C410,customer_imp!$A$2:$H$502,2,FALSE)</f>
        <v>Tonya Reynolds</v>
      </c>
      <c r="E410">
        <f>VLOOKUP(C410,customer_imp!$A$2:$H$502,3,FALSE)</f>
        <v>55</v>
      </c>
      <c r="F410" t="str">
        <f>VLOOKUP(C410,customer_imp!$A$2:$H$502,4,FALSE)</f>
        <v>Female</v>
      </c>
      <c r="G410" t="str">
        <f>VLOOKUP(C410,customer_imp!$A$2:$H$502,5,FALSE)</f>
        <v>Darleneton</v>
      </c>
      <c r="H410" t="str">
        <f>VLOOKUP(C410,customer_imp!$A$2:$H$502,6,FALSE)</f>
        <v>Michigan</v>
      </c>
      <c r="I410" t="str">
        <f>VLOOKUP(C410,customer_imp!$A$2:$H$502,7,FALSE)</f>
        <v>USA</v>
      </c>
      <c r="J410" t="s">
        <v>4628</v>
      </c>
      <c r="K410" t="str">
        <f>VLOOKUP($J410,prod_imp!$A$2:$I$102,2,FALSE)</f>
        <v>Bluetooth Car Audio System</v>
      </c>
      <c r="L410" t="str">
        <f>VLOOKUP(J410,prod_imp!$A$2:$I$102,3,FALSE)</f>
        <v>Electronics</v>
      </c>
      <c r="M410" t="str">
        <f>VLOOKUP(J410,prod_imp!$A$2:$I$102,4,FALSE)</f>
        <v>Audio</v>
      </c>
      <c r="N410" t="str">
        <f>VLOOKUP(J410,prod_imp!$A$2:$I$102,5,FALSE)</f>
        <v>Bruce-Bowen</v>
      </c>
      <c r="O410">
        <f>VLOOKUP(J410,prod_imp!$A$2:$I$102,6,FALSE)</f>
        <v>404</v>
      </c>
      <c r="P410">
        <f>VLOOKUP(J410,prod_imp!$A$2:$I$102,7,FALSE)</f>
        <v>159</v>
      </c>
      <c r="Q410" t="s">
        <v>4680</v>
      </c>
      <c r="R410" t="s">
        <v>4706</v>
      </c>
      <c r="S410" s="5">
        <v>648.29939999999999</v>
      </c>
      <c r="T410">
        <v>3</v>
      </c>
      <c r="U410">
        <v>221</v>
      </c>
      <c r="V410">
        <v>0.1</v>
      </c>
      <c r="W410" t="str">
        <f>VLOOKUP(Q410,stores_imp!$A$2:$K$100,3,FALSE)</f>
        <v>NORTH</v>
      </c>
      <c r="X410" t="str">
        <f>VLOOKUP(Q410,stores_imp!$A$2:$K$100,2,TRUE)</f>
        <v>Mann-Austin</v>
      </c>
      <c r="Y410" t="str">
        <f>VLOOKUP(Q410,stores_imp!$A$2:$E$22,4,FALSE)</f>
        <v>Hoodberg</v>
      </c>
      <c r="Z410" t="str">
        <f>VLOOKUP(Q410,stores_imp!$A$2:$K$22,5,FALSE)</f>
        <v>Outlet</v>
      </c>
      <c r="AA410" t="str">
        <f>_xlfn.IFS(sale[[#All],[Age]]&lt;19,"Teens",sale[[#All],[Age]]&lt;30,"Adults",sale[[#All],[Age]]&lt;70,"Elders")</f>
        <v>Elders</v>
      </c>
      <c r="AB410" t="str">
        <f>VLOOKUP(C410,customer_imp!$A$2:$H$505,8,FALSE)</f>
        <v>Gold</v>
      </c>
    </row>
    <row r="411" spans="1:28" x14ac:dyDescent="0.25">
      <c r="A411" t="s">
        <v>5115</v>
      </c>
      <c r="B411" s="2">
        <v>45837</v>
      </c>
      <c r="C411" t="s">
        <v>4313</v>
      </c>
      <c r="D411" t="str">
        <f>VLOOKUP(C411,customer_imp!$A$2:$H$502,2,FALSE)</f>
        <v>Reginald Willis</v>
      </c>
      <c r="E411">
        <f>VLOOKUP(C411,customer_imp!$A$2:$H$502,3,FALSE)</f>
        <v>62</v>
      </c>
      <c r="F411" t="str">
        <f>VLOOKUP(C411,customer_imp!$A$2:$H$502,4,FALSE)</f>
        <v>Female</v>
      </c>
      <c r="G411" t="str">
        <f>VLOOKUP(C411,customer_imp!$A$2:$H$502,5,FALSE)</f>
        <v>Kellybury</v>
      </c>
      <c r="H411" t="str">
        <f>VLOOKUP(C411,customer_imp!$A$2:$H$502,6,FALSE)</f>
        <v>New York</v>
      </c>
      <c r="I411" t="str">
        <f>VLOOKUP(C411,customer_imp!$A$2:$H$502,7,FALSE)</f>
        <v>USA</v>
      </c>
      <c r="J411" t="s">
        <v>4525</v>
      </c>
      <c r="K411" t="str">
        <f>VLOOKUP($J411,prod_imp!$A$2:$I$102,2,FALSE)</f>
        <v>4K Home Projector</v>
      </c>
      <c r="L411" t="str">
        <f>VLOOKUP(J411,prod_imp!$A$2:$I$102,3,FALSE)</f>
        <v>Electronics</v>
      </c>
      <c r="M411" t="str">
        <f>VLOOKUP(J411,prod_imp!$A$2:$I$102,4,FALSE)</f>
        <v>Appliances</v>
      </c>
      <c r="N411" t="str">
        <f>VLOOKUP(J411,prod_imp!$A$2:$I$102,5,FALSE)</f>
        <v>Thomas Llc</v>
      </c>
      <c r="O411">
        <f>VLOOKUP(J411,prod_imp!$A$2:$I$102,6,FALSE)</f>
        <v>465</v>
      </c>
      <c r="P411">
        <f>VLOOKUP(J411,prod_imp!$A$2:$I$102,7,FALSE)</f>
        <v>301</v>
      </c>
      <c r="Q411" t="s">
        <v>4700</v>
      </c>
      <c r="R411" t="s">
        <v>1959</v>
      </c>
      <c r="S411" s="5">
        <v>1363.9184</v>
      </c>
      <c r="T411">
        <v>4</v>
      </c>
      <c r="U411">
        <v>371</v>
      </c>
      <c r="V411">
        <v>0.02</v>
      </c>
      <c r="W411" t="str">
        <f>VLOOKUP(Q411,stores_imp!$A$2:$K$100,3,FALSE)</f>
        <v>WEST</v>
      </c>
      <c r="X411" t="str">
        <f>VLOOKUP(Q411,stores_imp!$A$2:$K$100,2,TRUE)</f>
        <v>Frederick-Wright</v>
      </c>
      <c r="Y411" t="str">
        <f>VLOOKUP(Q411,stores_imp!$A$2:$E$22,4,FALSE)</f>
        <v>New Jimmymouth</v>
      </c>
      <c r="Z411" t="str">
        <f>VLOOKUP(Q411,stores_imp!$A$2:$K$22,5,FALSE)</f>
        <v>Flagship</v>
      </c>
      <c r="AA411" t="str">
        <f>_xlfn.IFS(sale[[#All],[Age]]&lt;19,"Teens",sale[[#All],[Age]]&lt;30,"Adults",sale[[#All],[Age]]&lt;70,"Elders")</f>
        <v>Elders</v>
      </c>
      <c r="AB411" t="str">
        <f>VLOOKUP(C411,customer_imp!$A$2:$H$505,8,FALSE)</f>
        <v>Bronze</v>
      </c>
    </row>
    <row r="412" spans="1:28" x14ac:dyDescent="0.25">
      <c r="A412" t="s">
        <v>5116</v>
      </c>
      <c r="B412" s="2">
        <v>45706</v>
      </c>
      <c r="C412" t="s">
        <v>4380</v>
      </c>
      <c r="D412" t="str">
        <f>VLOOKUP(C412,customer_imp!$A$2:$H$502,2,FALSE)</f>
        <v>Heidi Tyler</v>
      </c>
      <c r="E412">
        <f>VLOOKUP(C412,customer_imp!$A$2:$H$502,3,FALSE)</f>
        <v>40</v>
      </c>
      <c r="F412" t="str">
        <f>VLOOKUP(C412,customer_imp!$A$2:$H$502,4,FALSE)</f>
        <v>Female</v>
      </c>
      <c r="G412" t="str">
        <f>VLOOKUP(C412,customer_imp!$A$2:$H$502,5,FALSE)</f>
        <v>Dawnstad</v>
      </c>
      <c r="H412" t="str">
        <f>VLOOKUP(C412,customer_imp!$A$2:$H$502,6,FALSE)</f>
        <v>Oregon</v>
      </c>
      <c r="I412" t="str">
        <f>VLOOKUP(C412,customer_imp!$A$2:$H$502,7,FALSE)</f>
        <v>USA</v>
      </c>
      <c r="J412" t="s">
        <v>4548</v>
      </c>
      <c r="K412" t="str">
        <f>VLOOKUP($J412,prod_imp!$A$2:$I$102,2,FALSE)</f>
        <v>Fabric Sofa Throw Blanket</v>
      </c>
      <c r="L412" t="str">
        <f>VLOOKUP(J412,prod_imp!$A$2:$I$102,3,FALSE)</f>
        <v>Home</v>
      </c>
      <c r="M412" t="str">
        <f>VLOOKUP(J412,prod_imp!$A$2:$I$102,4,FALSE)</f>
        <v>Decor</v>
      </c>
      <c r="N412" t="str">
        <f>VLOOKUP(J412,prod_imp!$A$2:$I$102,5,FALSE)</f>
        <v>Hoffman Group</v>
      </c>
      <c r="O412">
        <f>VLOOKUP(J412,prod_imp!$A$2:$I$102,6,FALSE)</f>
        <v>218</v>
      </c>
      <c r="P412">
        <f>VLOOKUP(J412,prod_imp!$A$2:$I$102,7,FALSE)</f>
        <v>276</v>
      </c>
      <c r="Q412" t="s">
        <v>4703</v>
      </c>
      <c r="R412" t="s">
        <v>1959</v>
      </c>
      <c r="S412" s="5">
        <v>1245.4304</v>
      </c>
      <c r="T412">
        <v>4</v>
      </c>
      <c r="U412">
        <v>350</v>
      </c>
      <c r="V412">
        <v>0.08</v>
      </c>
      <c r="W412" t="str">
        <f>VLOOKUP(Q412,stores_imp!$A$2:$K$100,3,FALSE)</f>
        <v>EAST</v>
      </c>
      <c r="X412" t="str">
        <f>VLOOKUP(Q412,stores_imp!$A$2:$K$100,2,TRUE)</f>
        <v>Mann-Austin</v>
      </c>
      <c r="Y412" t="str">
        <f>VLOOKUP(Q412,stores_imp!$A$2:$E$22,4,FALSE)</f>
        <v>Vasquezborough</v>
      </c>
      <c r="Z412" t="str">
        <f>VLOOKUP(Q412,stores_imp!$A$2:$K$22,5,FALSE)</f>
        <v>Online</v>
      </c>
      <c r="AA412" t="str">
        <f>_xlfn.IFS(sale[[#All],[Age]]&lt;19,"Teens",sale[[#All],[Age]]&lt;30,"Adults",sale[[#All],[Age]]&lt;70,"Elders")</f>
        <v>Elders</v>
      </c>
      <c r="AB412" t="str">
        <f>VLOOKUP(C412,customer_imp!$A$2:$H$505,8,FALSE)</f>
        <v>Bronze</v>
      </c>
    </row>
    <row r="413" spans="1:28" x14ac:dyDescent="0.25">
      <c r="A413" t="s">
        <v>5117</v>
      </c>
      <c r="B413" s="2">
        <v>45823</v>
      </c>
      <c r="C413" t="s">
        <v>4015</v>
      </c>
      <c r="D413" t="str">
        <f>VLOOKUP(C413,customer_imp!$A$2:$H$502,2,FALSE)</f>
        <v>Joseph Snow</v>
      </c>
      <c r="E413">
        <f>VLOOKUP(C413,customer_imp!$A$2:$H$502,3,FALSE)</f>
        <v>45</v>
      </c>
      <c r="F413" t="str">
        <f>VLOOKUP(C413,customer_imp!$A$2:$H$502,4,FALSE)</f>
        <v>Male</v>
      </c>
      <c r="G413" t="str">
        <f>VLOOKUP(C413,customer_imp!$A$2:$H$502,5,FALSE)</f>
        <v>South Michaelfort</v>
      </c>
      <c r="H413" t="str">
        <f>VLOOKUP(C413,customer_imp!$A$2:$H$502,6,FALSE)</f>
        <v>Vermont</v>
      </c>
      <c r="I413" t="str">
        <f>VLOOKUP(C413,customer_imp!$A$2:$H$502,7,FALSE)</f>
        <v>USA</v>
      </c>
      <c r="J413" t="s">
        <v>4563</v>
      </c>
      <c r="K413" t="str">
        <f>VLOOKUP($J413,prod_imp!$A$2:$I$102,2,FALSE)</f>
        <v>Portable Power Bank</v>
      </c>
      <c r="L413" t="str">
        <f>VLOOKUP(J413,prod_imp!$A$2:$I$102,3,FALSE)</f>
        <v>Electronics</v>
      </c>
      <c r="M413" t="str">
        <f>VLOOKUP(J413,prod_imp!$A$2:$I$102,4,FALSE)</f>
        <v>Mobile</v>
      </c>
      <c r="N413" t="str">
        <f>VLOOKUP(J413,prod_imp!$A$2:$I$102,5,FALSE)</f>
        <v>Cummings And Sons</v>
      </c>
      <c r="O413">
        <f>VLOOKUP(J413,prod_imp!$A$2:$I$102,6,FALSE)</f>
        <v>326</v>
      </c>
      <c r="P413">
        <f>VLOOKUP(J413,prod_imp!$A$2:$I$102,7,FALSE)</f>
        <v>301</v>
      </c>
      <c r="Q413" t="s">
        <v>4693</v>
      </c>
      <c r="R413" t="s">
        <v>4709</v>
      </c>
      <c r="S413" s="5">
        <v>693.78300000000002</v>
      </c>
      <c r="T413">
        <v>1</v>
      </c>
      <c r="U413">
        <v>771</v>
      </c>
      <c r="V413">
        <v>0.11</v>
      </c>
      <c r="W413" t="str">
        <f>VLOOKUP(Q413,stores_imp!$A$2:$K$100,3,FALSE)</f>
        <v>NORTH</v>
      </c>
      <c r="X413" t="str">
        <f>VLOOKUP(Q413,stores_imp!$A$2:$K$100,2,TRUE)</f>
        <v>Thomas, Bridges And Harris</v>
      </c>
      <c r="Y413" t="str">
        <f>VLOOKUP(Q413,stores_imp!$A$2:$E$22,4,FALSE)</f>
        <v>Sabrinatown</v>
      </c>
      <c r="Z413" t="str">
        <f>VLOOKUP(Q413,stores_imp!$A$2:$K$22,5,FALSE)</f>
        <v>Online</v>
      </c>
      <c r="AA413" t="str">
        <f>_xlfn.IFS(sale[[#All],[Age]]&lt;19,"Teens",sale[[#All],[Age]]&lt;30,"Adults",sale[[#All],[Age]]&lt;70,"Elders")</f>
        <v>Elders</v>
      </c>
      <c r="AB413" t="str">
        <f>VLOOKUP(C413,customer_imp!$A$2:$H$505,8,FALSE)</f>
        <v>Gold</v>
      </c>
    </row>
    <row r="414" spans="1:28" x14ac:dyDescent="0.25">
      <c r="A414" t="s">
        <v>5118</v>
      </c>
      <c r="B414" s="2">
        <v>45518</v>
      </c>
      <c r="C414" t="s">
        <v>4472</v>
      </c>
      <c r="D414" t="str">
        <f>VLOOKUP(C414,customer_imp!$A$2:$H$502,2,FALSE)</f>
        <v>Dylan Gutierrez</v>
      </c>
      <c r="E414">
        <f>VLOOKUP(C414,customer_imp!$A$2:$H$502,3,FALSE)</f>
        <v>40</v>
      </c>
      <c r="F414" t="str">
        <f>VLOOKUP(C414,customer_imp!$A$2:$H$502,4,FALSE)</f>
        <v>Male</v>
      </c>
      <c r="G414" t="str">
        <f>VLOOKUP(C414,customer_imp!$A$2:$H$502,5,FALSE)</f>
        <v>New Jamesview</v>
      </c>
      <c r="H414" t="str">
        <f>VLOOKUP(C414,customer_imp!$A$2:$H$502,6,FALSE)</f>
        <v>West Virginia</v>
      </c>
      <c r="I414" t="str">
        <f>VLOOKUP(C414,customer_imp!$A$2:$H$502,7,FALSE)</f>
        <v>USA</v>
      </c>
      <c r="J414" t="s">
        <v>4670</v>
      </c>
      <c r="K414" t="str">
        <f>VLOOKUP($J414,prod_imp!$A$2:$I$102,2,FALSE)</f>
        <v>Stainless Steel Cookware Set</v>
      </c>
      <c r="L414" t="str">
        <f>VLOOKUP(J414,prod_imp!$A$2:$I$102,3,FALSE)</f>
        <v>Home</v>
      </c>
      <c r="M414" t="str">
        <f>VLOOKUP(J414,prod_imp!$A$2:$I$102,4,FALSE)</f>
        <v>Kitchen</v>
      </c>
      <c r="N414" t="str">
        <f>VLOOKUP(J414,prod_imp!$A$2:$I$102,5,FALSE)</f>
        <v>Campbell Ltd</v>
      </c>
      <c r="O414">
        <f>VLOOKUP(J414,prod_imp!$A$2:$I$102,6,FALSE)</f>
        <v>201</v>
      </c>
      <c r="P414">
        <f>VLOOKUP(J414,prod_imp!$A$2:$I$102,7,FALSE)</f>
        <v>146</v>
      </c>
      <c r="Q414" t="s">
        <v>4701</v>
      </c>
      <c r="R414" t="s">
        <v>4706</v>
      </c>
      <c r="S414" s="5">
        <v>1430.6705999999999</v>
      </c>
      <c r="T414">
        <v>3</v>
      </c>
      <c r="U414">
        <v>507</v>
      </c>
      <c r="V414">
        <v>0.1</v>
      </c>
      <c r="W414" t="str">
        <f>VLOOKUP(Q414,stores_imp!$A$2:$K$100,3,FALSE)</f>
        <v>NORTH</v>
      </c>
      <c r="X414" t="str">
        <f>VLOOKUP(Q414,stores_imp!$A$2:$K$100,2,TRUE)</f>
        <v>Holloway Ltd</v>
      </c>
      <c r="Y414" t="str">
        <f>VLOOKUP(Q414,stores_imp!$A$2:$E$22,4,FALSE)</f>
        <v>Bensonhaven</v>
      </c>
      <c r="Z414" t="str">
        <f>VLOOKUP(Q414,stores_imp!$A$2:$K$22,5,FALSE)</f>
        <v>Flagship</v>
      </c>
      <c r="AA414" t="str">
        <f>_xlfn.IFS(sale[[#All],[Age]]&lt;19,"Teens",sale[[#All],[Age]]&lt;30,"Adults",sale[[#All],[Age]]&lt;70,"Elders")</f>
        <v>Elders</v>
      </c>
      <c r="AB414" t="str">
        <f>VLOOKUP(C414,customer_imp!$A$2:$H$505,8,FALSE)</f>
        <v>Bronze</v>
      </c>
    </row>
    <row r="415" spans="1:28" x14ac:dyDescent="0.25">
      <c r="A415" t="s">
        <v>5119</v>
      </c>
      <c r="B415" s="2">
        <v>45863</v>
      </c>
      <c r="C415" t="s">
        <v>4164</v>
      </c>
      <c r="D415" t="str">
        <f>VLOOKUP(C415,customer_imp!$A$2:$H$502,2,FALSE)</f>
        <v>Brent Rivas</v>
      </c>
      <c r="E415">
        <f>VLOOKUP(C415,customer_imp!$A$2:$H$502,3,FALSE)</f>
        <v>54</v>
      </c>
      <c r="F415" t="str">
        <f>VLOOKUP(C415,customer_imp!$A$2:$H$502,4,FALSE)</f>
        <v>Female</v>
      </c>
      <c r="G415" t="str">
        <f>VLOOKUP(C415,customer_imp!$A$2:$H$502,5,FALSE)</f>
        <v>North Kellyberg</v>
      </c>
      <c r="H415" t="str">
        <f>VLOOKUP(C415,customer_imp!$A$2:$H$502,6,FALSE)</f>
        <v>New Jersey</v>
      </c>
      <c r="I415" t="str">
        <f>VLOOKUP(C415,customer_imp!$A$2:$H$502,7,FALSE)</f>
        <v>USA</v>
      </c>
      <c r="J415" t="s">
        <v>4614</v>
      </c>
      <c r="K415" t="str">
        <f>VLOOKUP($J415,prod_imp!$A$2:$I$102,2,FALSE)</f>
        <v>Women'S Hair Dryer Brush</v>
      </c>
      <c r="L415" t="str">
        <f>VLOOKUP(J415,prod_imp!$A$2:$I$102,3,FALSE)</f>
        <v>Beauty</v>
      </c>
      <c r="M415" t="str">
        <f>VLOOKUP(J415,prod_imp!$A$2:$I$102,4,FALSE)</f>
        <v>Haircare</v>
      </c>
      <c r="N415" t="str">
        <f>VLOOKUP(J415,prod_imp!$A$2:$I$102,5,FALSE)</f>
        <v>Torres, Spencer And Potter</v>
      </c>
      <c r="O415">
        <f>VLOOKUP(J415,prod_imp!$A$2:$I$102,6,FALSE)</f>
        <v>340</v>
      </c>
      <c r="P415">
        <f>VLOOKUP(J415,prod_imp!$A$2:$I$102,7,FALSE)</f>
        <v>177</v>
      </c>
      <c r="Q415" t="s">
        <v>4688</v>
      </c>
      <c r="R415" t="s">
        <v>1959</v>
      </c>
      <c r="S415" s="5">
        <v>82.513199999999998</v>
      </c>
      <c r="T415">
        <v>1</v>
      </c>
      <c r="U415">
        <v>88</v>
      </c>
      <c r="V415">
        <v>0.06</v>
      </c>
      <c r="W415" t="str">
        <f>VLOOKUP(Q415,stores_imp!$A$2:$K$100,3,FALSE)</f>
        <v>SOUTH</v>
      </c>
      <c r="X415" t="str">
        <f>VLOOKUP(Q415,stores_imp!$A$2:$K$100,2,TRUE)</f>
        <v>Mann-Austin</v>
      </c>
      <c r="Y415" t="str">
        <f>VLOOKUP(Q415,stores_imp!$A$2:$E$22,4,FALSE)</f>
        <v>East Johnstad</v>
      </c>
      <c r="Z415" t="str">
        <f>VLOOKUP(Q415,stores_imp!$A$2:$K$22,5,FALSE)</f>
        <v>Flagship</v>
      </c>
      <c r="AA415" t="str">
        <f>_xlfn.IFS(sale[[#All],[Age]]&lt;19,"Teens",sale[[#All],[Age]]&lt;30,"Adults",sale[[#All],[Age]]&lt;70,"Elders")</f>
        <v>Elders</v>
      </c>
      <c r="AB415" t="str">
        <f>VLOOKUP(C415,customer_imp!$A$2:$H$505,8,FALSE)</f>
        <v>Platinum</v>
      </c>
    </row>
    <row r="416" spans="1:28" x14ac:dyDescent="0.25">
      <c r="A416" t="s">
        <v>5120</v>
      </c>
      <c r="B416" s="2">
        <v>45666</v>
      </c>
      <c r="C416" t="s">
        <v>3976</v>
      </c>
      <c r="D416" t="str">
        <f>VLOOKUP(C416,customer_imp!$A$2:$H$502,2,FALSE)</f>
        <v>Amber Jackson</v>
      </c>
      <c r="E416">
        <f>VLOOKUP(C416,customer_imp!$A$2:$H$502,3,FALSE)</f>
        <v>29</v>
      </c>
      <c r="F416" t="str">
        <f>VLOOKUP(C416,customer_imp!$A$2:$H$502,4,FALSE)</f>
        <v>Female</v>
      </c>
      <c r="G416" t="str">
        <f>VLOOKUP(C416,customer_imp!$A$2:$H$502,5,FALSE)</f>
        <v>Deborahborough</v>
      </c>
      <c r="H416" t="str">
        <f>VLOOKUP(C416,customer_imp!$A$2:$H$502,6,FALSE)</f>
        <v>South Dakota</v>
      </c>
      <c r="I416" t="str">
        <f>VLOOKUP(C416,customer_imp!$A$2:$H$502,7,FALSE)</f>
        <v>USA</v>
      </c>
      <c r="J416" t="s">
        <v>4659</v>
      </c>
      <c r="K416" t="str">
        <f>VLOOKUP($J416,prod_imp!$A$2:$I$102,2,FALSE)</f>
        <v>Usb-C Laptop Charger</v>
      </c>
      <c r="L416" t="str">
        <f>VLOOKUP(J416,prod_imp!$A$2:$I$102,3,FALSE)</f>
        <v>Electronics</v>
      </c>
      <c r="M416" t="str">
        <f>VLOOKUP(J416,prod_imp!$A$2:$I$102,4,FALSE)</f>
        <v>Computer</v>
      </c>
      <c r="N416" t="str">
        <f>VLOOKUP(J416,prod_imp!$A$2:$I$102,5,FALSE)</f>
        <v>Martin Llc</v>
      </c>
      <c r="O416">
        <f>VLOOKUP(J416,prod_imp!$A$2:$I$102,6,FALSE)</f>
        <v>378</v>
      </c>
      <c r="P416">
        <f>VLOOKUP(J416,prod_imp!$A$2:$I$102,7,FALSE)</f>
        <v>485</v>
      </c>
      <c r="Q416" t="s">
        <v>4681</v>
      </c>
      <c r="R416" t="s">
        <v>1959</v>
      </c>
      <c r="S416" s="5">
        <v>1204.6944000000001</v>
      </c>
      <c r="T416">
        <v>2</v>
      </c>
      <c r="U416">
        <v>772</v>
      </c>
      <c r="V416">
        <v>0.06</v>
      </c>
      <c r="W416" t="str">
        <f>VLOOKUP(Q416,stores_imp!$A$2:$K$100,3,FALSE)</f>
        <v>SOUTH</v>
      </c>
      <c r="X416" t="str">
        <f>VLOOKUP(Q416,stores_imp!$A$2:$K$100,2,TRUE)</f>
        <v>Mann-Austin</v>
      </c>
      <c r="Y416" t="str">
        <f>VLOOKUP(Q416,stores_imp!$A$2:$E$22,4,FALSE)</f>
        <v>Port Sharon</v>
      </c>
      <c r="Z416" t="str">
        <f>VLOOKUP(Q416,stores_imp!$A$2:$K$22,5,FALSE)</f>
        <v>Online</v>
      </c>
      <c r="AA416" t="str">
        <f>_xlfn.IFS(sale[[#All],[Age]]&lt;19,"Teens",sale[[#All],[Age]]&lt;30,"Adults",sale[[#All],[Age]]&lt;70,"Elders")</f>
        <v>Adults</v>
      </c>
      <c r="AB416" t="str">
        <f>VLOOKUP(C416,customer_imp!$A$2:$H$505,8,FALSE)</f>
        <v>Platinum</v>
      </c>
    </row>
    <row r="417" spans="1:28" x14ac:dyDescent="0.25">
      <c r="A417" t="s">
        <v>5121</v>
      </c>
      <c r="B417" s="2">
        <v>45813</v>
      </c>
      <c r="C417" t="s">
        <v>4021</v>
      </c>
      <c r="D417" t="str">
        <f>VLOOKUP(C417,customer_imp!$A$2:$H$502,2,FALSE)</f>
        <v>Gina Knight</v>
      </c>
      <c r="E417">
        <f>VLOOKUP(C417,customer_imp!$A$2:$H$502,3,FALSE)</f>
        <v>54</v>
      </c>
      <c r="F417" t="str">
        <f>VLOOKUP(C417,customer_imp!$A$2:$H$502,4,FALSE)</f>
        <v>Female</v>
      </c>
      <c r="G417" t="str">
        <f>VLOOKUP(C417,customer_imp!$A$2:$H$502,5,FALSE)</f>
        <v>Lake Roberthaven</v>
      </c>
      <c r="H417" t="str">
        <f>VLOOKUP(C417,customer_imp!$A$2:$H$502,6,FALSE)</f>
        <v>Nevada</v>
      </c>
      <c r="I417" t="str">
        <f>VLOOKUP(C417,customer_imp!$A$2:$H$502,7,FALSE)</f>
        <v>USA</v>
      </c>
      <c r="J417" t="s">
        <v>4623</v>
      </c>
      <c r="K417" t="str">
        <f>VLOOKUP($J417,prod_imp!$A$2:$I$102,2,FALSE)</f>
        <v>Kitchen Storage Rack</v>
      </c>
      <c r="L417" t="str">
        <f>VLOOKUP(J417,prod_imp!$A$2:$I$102,3,FALSE)</f>
        <v>Home</v>
      </c>
      <c r="M417" t="str">
        <f>VLOOKUP(J417,prod_imp!$A$2:$I$102,4,FALSE)</f>
        <v>Storage</v>
      </c>
      <c r="N417" t="str">
        <f>VLOOKUP(J417,prod_imp!$A$2:$I$102,5,FALSE)</f>
        <v>Duran Group</v>
      </c>
      <c r="O417">
        <f>VLOOKUP(J417,prod_imp!$A$2:$I$102,6,FALSE)</f>
        <v>138</v>
      </c>
      <c r="P417">
        <f>VLOOKUP(J417,prod_imp!$A$2:$I$102,7,FALSE)</f>
        <v>89</v>
      </c>
      <c r="Q417" t="s">
        <v>4697</v>
      </c>
      <c r="R417" t="s">
        <v>4709</v>
      </c>
      <c r="S417" s="5">
        <v>97.442999999999998</v>
      </c>
      <c r="T417">
        <v>1</v>
      </c>
      <c r="U417">
        <v>108</v>
      </c>
      <c r="V417">
        <v>0.22</v>
      </c>
      <c r="W417" t="str">
        <f>VLOOKUP(Q417,stores_imp!$A$2:$K$100,3,FALSE)</f>
        <v>SOUTH</v>
      </c>
      <c r="X417" t="str">
        <f>VLOOKUP(Q417,stores_imp!$A$2:$K$100,2,TRUE)</f>
        <v>Mcdonald Inc</v>
      </c>
      <c r="Y417" t="str">
        <f>VLOOKUP(Q417,stores_imp!$A$2:$E$22,4,FALSE)</f>
        <v>Christopherland</v>
      </c>
      <c r="Z417" t="str">
        <f>VLOOKUP(Q417,stores_imp!$A$2:$K$22,5,FALSE)</f>
        <v>Outlet</v>
      </c>
      <c r="AA417" t="str">
        <f>_xlfn.IFS(sale[[#All],[Age]]&lt;19,"Teens",sale[[#All],[Age]]&lt;30,"Adults",sale[[#All],[Age]]&lt;70,"Elders")</f>
        <v>Elders</v>
      </c>
      <c r="AB417" t="str">
        <f>VLOOKUP(C417,customer_imp!$A$2:$H$505,8,FALSE)</f>
        <v>Silver</v>
      </c>
    </row>
    <row r="418" spans="1:28" x14ac:dyDescent="0.25">
      <c r="A418" t="s">
        <v>5122</v>
      </c>
      <c r="B418" s="2">
        <v>45633</v>
      </c>
      <c r="C418" t="s">
        <v>4333</v>
      </c>
      <c r="D418" t="str">
        <f>VLOOKUP(C418,customer_imp!$A$2:$H$502,2,FALSE)</f>
        <v>Justin Mason Dds</v>
      </c>
      <c r="E418">
        <f>VLOOKUP(C418,customer_imp!$A$2:$H$502,3,FALSE)</f>
        <v>39</v>
      </c>
      <c r="F418" t="str">
        <f>VLOOKUP(C418,customer_imp!$A$2:$H$502,4,FALSE)</f>
        <v>Female</v>
      </c>
      <c r="G418" t="str">
        <f>VLOOKUP(C418,customer_imp!$A$2:$H$502,5,FALSE)</f>
        <v>Peggystad</v>
      </c>
      <c r="H418" t="str">
        <f>VLOOKUP(C418,customer_imp!$A$2:$H$502,6,FALSE)</f>
        <v>Connecticut</v>
      </c>
      <c r="I418" t="str">
        <f>VLOOKUP(C418,customer_imp!$A$2:$H$502,7,FALSE)</f>
        <v>USA</v>
      </c>
      <c r="J418" t="s">
        <v>4562</v>
      </c>
      <c r="K418" t="str">
        <f>VLOOKUP($J418,prod_imp!$A$2:$I$102,2,FALSE)</f>
        <v>Sports Water Hydration Pack</v>
      </c>
      <c r="L418" t="str">
        <f>VLOOKUP(J418,prod_imp!$A$2:$I$102,3,FALSE)</f>
        <v>Sports</v>
      </c>
      <c r="M418" t="str">
        <f>VLOOKUP(J418,prod_imp!$A$2:$I$102,4,FALSE)</f>
        <v>Outdoor</v>
      </c>
      <c r="N418" t="str">
        <f>VLOOKUP(J418,prod_imp!$A$2:$I$102,5,FALSE)</f>
        <v>Sims-Smith</v>
      </c>
      <c r="O418">
        <f>VLOOKUP(J418,prod_imp!$A$2:$I$102,6,FALSE)</f>
        <v>136</v>
      </c>
      <c r="P418">
        <f>VLOOKUP(J418,prod_imp!$A$2:$I$102,7,FALSE)</f>
        <v>394</v>
      </c>
      <c r="Q418" t="s">
        <v>4701</v>
      </c>
      <c r="R418" t="s">
        <v>4706</v>
      </c>
      <c r="S418" s="5">
        <v>1325.9992</v>
      </c>
      <c r="T418">
        <v>2</v>
      </c>
      <c r="U418">
        <v>839</v>
      </c>
      <c r="V418">
        <v>0.1</v>
      </c>
      <c r="W418" t="str">
        <f>VLOOKUP(Q418,stores_imp!$A$2:$K$100,3,FALSE)</f>
        <v>NORTH</v>
      </c>
      <c r="X418" t="str">
        <f>VLOOKUP(Q418,stores_imp!$A$2:$K$100,2,TRUE)</f>
        <v>Holloway Ltd</v>
      </c>
      <c r="Y418" t="str">
        <f>VLOOKUP(Q418,stores_imp!$A$2:$E$22,4,FALSE)</f>
        <v>Bensonhaven</v>
      </c>
      <c r="Z418" t="str">
        <f>VLOOKUP(Q418,stores_imp!$A$2:$K$22,5,FALSE)</f>
        <v>Flagship</v>
      </c>
      <c r="AA418" t="str">
        <f>_xlfn.IFS(sale[[#All],[Age]]&lt;19,"Teens",sale[[#All],[Age]]&lt;30,"Adults",sale[[#All],[Age]]&lt;70,"Elders")</f>
        <v>Elders</v>
      </c>
      <c r="AB418" t="str">
        <f>VLOOKUP(C418,customer_imp!$A$2:$H$505,8,FALSE)</f>
        <v>Gold</v>
      </c>
    </row>
    <row r="419" spans="1:28" x14ac:dyDescent="0.25">
      <c r="A419" t="s">
        <v>5123</v>
      </c>
      <c r="B419" s="2">
        <v>45331</v>
      </c>
      <c r="C419" t="s">
        <v>4372</v>
      </c>
      <c r="D419" t="str">
        <f>VLOOKUP(C419,customer_imp!$A$2:$H$502,2,FALSE)</f>
        <v>Kristine Higgins</v>
      </c>
      <c r="E419">
        <f>VLOOKUP(C419,customer_imp!$A$2:$H$502,3,FALSE)</f>
        <v>27</v>
      </c>
      <c r="F419" t="str">
        <f>VLOOKUP(C419,customer_imp!$A$2:$H$502,4,FALSE)</f>
        <v>Female</v>
      </c>
      <c r="G419" t="str">
        <f>VLOOKUP(C419,customer_imp!$A$2:$H$502,5,FALSE)</f>
        <v>Jennifertown</v>
      </c>
      <c r="H419" t="str">
        <f>VLOOKUP(C419,customer_imp!$A$2:$H$502,6,FALSE)</f>
        <v>South Carolina</v>
      </c>
      <c r="I419" t="str">
        <f>VLOOKUP(C419,customer_imp!$A$2:$H$502,7,FALSE)</f>
        <v>USA</v>
      </c>
      <c r="J419" t="s">
        <v>4600</v>
      </c>
      <c r="K419" t="str">
        <f>VLOOKUP($J419,prod_imp!$A$2:$I$102,2,FALSE)</f>
        <v>Womens Cotton Scarf</v>
      </c>
      <c r="L419" t="str">
        <f>VLOOKUP(J419,prod_imp!$A$2:$I$102,3,FALSE)</f>
        <v>Clothing</v>
      </c>
      <c r="M419" t="str">
        <f>VLOOKUP(J419,prod_imp!$A$2:$I$102,4,FALSE)</f>
        <v>Accessories</v>
      </c>
      <c r="N419" t="str">
        <f>VLOOKUP(J419,prod_imp!$A$2:$I$102,5,FALSE)</f>
        <v>Shepherd-Gould</v>
      </c>
      <c r="O419">
        <f>VLOOKUP(J419,prod_imp!$A$2:$I$102,6,FALSE)</f>
        <v>114</v>
      </c>
      <c r="P419">
        <f>VLOOKUP(J419,prod_imp!$A$2:$I$102,7,FALSE)</f>
        <v>485</v>
      </c>
      <c r="Q419" t="s">
        <v>4690</v>
      </c>
      <c r="R419" t="s">
        <v>4706</v>
      </c>
      <c r="S419" s="5">
        <v>829.9606</v>
      </c>
      <c r="T419">
        <v>2</v>
      </c>
      <c r="U419">
        <v>466</v>
      </c>
      <c r="V419">
        <v>0.21</v>
      </c>
      <c r="W419" t="str">
        <f>VLOOKUP(Q419,stores_imp!$A$2:$K$100,3,FALSE)</f>
        <v>EAST</v>
      </c>
      <c r="X419" t="str">
        <f>VLOOKUP(Q419,stores_imp!$A$2:$K$100,2,TRUE)</f>
        <v>Martinez, Adkins And Johnson</v>
      </c>
      <c r="Y419" t="str">
        <f>VLOOKUP(Q419,stores_imp!$A$2:$E$22,4,FALSE)</f>
        <v>East Davidville</v>
      </c>
      <c r="Z419" t="str">
        <f>VLOOKUP(Q419,stores_imp!$A$2:$K$22,5,FALSE)</f>
        <v>Online</v>
      </c>
      <c r="AA419" t="str">
        <f>_xlfn.IFS(sale[[#All],[Age]]&lt;19,"Teens",sale[[#All],[Age]]&lt;30,"Adults",sale[[#All],[Age]]&lt;70,"Elders")</f>
        <v>Adults</v>
      </c>
      <c r="AB419" t="str">
        <f>VLOOKUP(C419,customer_imp!$A$2:$H$505,8,FALSE)</f>
        <v>Silver</v>
      </c>
    </row>
    <row r="420" spans="1:28" x14ac:dyDescent="0.25">
      <c r="A420" t="s">
        <v>5124</v>
      </c>
      <c r="B420" s="2">
        <v>45942</v>
      </c>
      <c r="C420" t="s">
        <v>4388</v>
      </c>
      <c r="D420" t="str">
        <f>VLOOKUP(C420,customer_imp!$A$2:$H$502,2,FALSE)</f>
        <v>Jennifer Johnson</v>
      </c>
      <c r="E420">
        <f>VLOOKUP(C420,customer_imp!$A$2:$H$502,3,FALSE)</f>
        <v>54</v>
      </c>
      <c r="F420" t="str">
        <f>VLOOKUP(C420,customer_imp!$A$2:$H$502,4,FALSE)</f>
        <v>Male</v>
      </c>
      <c r="G420" t="str">
        <f>VLOOKUP(C420,customer_imp!$A$2:$H$502,5,FALSE)</f>
        <v>Cheyenneborough</v>
      </c>
      <c r="H420" t="str">
        <f>VLOOKUP(C420,customer_imp!$A$2:$H$502,6,FALSE)</f>
        <v>New Hampshire</v>
      </c>
      <c r="I420" t="str">
        <f>VLOOKUP(C420,customer_imp!$A$2:$H$502,7,FALSE)</f>
        <v>USA</v>
      </c>
      <c r="J420" t="s">
        <v>4607</v>
      </c>
      <c r="K420" t="str">
        <f>VLOOKUP($J420,prod_imp!$A$2:$I$102,2,FALSE)</f>
        <v>Laptop Cooling Pad</v>
      </c>
      <c r="L420" t="str">
        <f>VLOOKUP(J420,prod_imp!$A$2:$I$102,3,FALSE)</f>
        <v>Electronics</v>
      </c>
      <c r="M420" t="str">
        <f>VLOOKUP(J420,prod_imp!$A$2:$I$102,4,FALSE)</f>
        <v>Computer</v>
      </c>
      <c r="N420" t="str">
        <f>VLOOKUP(J420,prod_imp!$A$2:$I$102,5,FALSE)</f>
        <v>Murray, Gould And Ware</v>
      </c>
      <c r="O420">
        <f>VLOOKUP(J420,prod_imp!$A$2:$I$102,6,FALSE)</f>
        <v>86</v>
      </c>
      <c r="P420">
        <f>VLOOKUP(J420,prod_imp!$A$2:$I$102,7,FALSE)</f>
        <v>222</v>
      </c>
      <c r="Q420" t="s">
        <v>4697</v>
      </c>
      <c r="R420" t="s">
        <v>1959</v>
      </c>
      <c r="S420" s="5">
        <v>2851.3002000000001</v>
      </c>
      <c r="T420">
        <v>3</v>
      </c>
      <c r="U420">
        <v>970</v>
      </c>
      <c r="V420">
        <v>0.11</v>
      </c>
      <c r="W420" t="str">
        <f>VLOOKUP(Q420,stores_imp!$A$2:$K$100,3,FALSE)</f>
        <v>SOUTH</v>
      </c>
      <c r="X420" t="str">
        <f>VLOOKUP(Q420,stores_imp!$A$2:$K$100,2,TRUE)</f>
        <v>Mcdonald Inc</v>
      </c>
      <c r="Y420" t="str">
        <f>VLOOKUP(Q420,stores_imp!$A$2:$E$22,4,FALSE)</f>
        <v>Christopherland</v>
      </c>
      <c r="Z420" t="str">
        <f>VLOOKUP(Q420,stores_imp!$A$2:$K$22,5,FALSE)</f>
        <v>Outlet</v>
      </c>
      <c r="AA420" t="str">
        <f>_xlfn.IFS(sale[[#All],[Age]]&lt;19,"Teens",sale[[#All],[Age]]&lt;30,"Adults",sale[[#All],[Age]]&lt;70,"Elders")</f>
        <v>Elders</v>
      </c>
      <c r="AB420" t="str">
        <f>VLOOKUP(C420,customer_imp!$A$2:$H$505,8,FALSE)</f>
        <v>Bronze</v>
      </c>
    </row>
    <row r="421" spans="1:28" x14ac:dyDescent="0.25">
      <c r="A421" t="s">
        <v>5125</v>
      </c>
      <c r="B421" s="2">
        <v>45824</v>
      </c>
      <c r="C421" t="s">
        <v>4407</v>
      </c>
      <c r="D421" t="str">
        <f>VLOOKUP(C421,customer_imp!$A$2:$H$502,2,FALSE)</f>
        <v>Karen King</v>
      </c>
      <c r="E421">
        <f>VLOOKUP(C421,customer_imp!$A$2:$H$502,3,FALSE)</f>
        <v>64</v>
      </c>
      <c r="F421" t="str">
        <f>VLOOKUP(C421,customer_imp!$A$2:$H$502,4,FALSE)</f>
        <v>Female</v>
      </c>
      <c r="G421" t="str">
        <f>VLOOKUP(C421,customer_imp!$A$2:$H$502,5,FALSE)</f>
        <v>Kimburgh</v>
      </c>
      <c r="H421" t="str">
        <f>VLOOKUP(C421,customer_imp!$A$2:$H$502,6,FALSE)</f>
        <v>North Carolina</v>
      </c>
      <c r="I421" t="str">
        <f>VLOOKUP(C421,customer_imp!$A$2:$H$502,7,FALSE)</f>
        <v>USA</v>
      </c>
      <c r="J421" t="s">
        <v>4655</v>
      </c>
      <c r="K421" t="str">
        <f>VLOOKUP($J421,prod_imp!$A$2:$I$102,2,FALSE)</f>
        <v>Women'S High Heels</v>
      </c>
      <c r="L421" t="str">
        <f>VLOOKUP(J421,prod_imp!$A$2:$I$102,3,FALSE)</f>
        <v>Clothing</v>
      </c>
      <c r="M421" t="str">
        <f>VLOOKUP(J421,prod_imp!$A$2:$I$102,4,FALSE)</f>
        <v>Footwear</v>
      </c>
      <c r="N421" t="str">
        <f>VLOOKUP(J421,prod_imp!$A$2:$I$102,5,FALSE)</f>
        <v>Smith-Charles</v>
      </c>
      <c r="O421">
        <f>VLOOKUP(J421,prod_imp!$A$2:$I$102,6,FALSE)</f>
        <v>438</v>
      </c>
      <c r="P421">
        <f>VLOOKUP(J421,prod_imp!$A$2:$I$102,7,FALSE)</f>
        <v>496</v>
      </c>
      <c r="Q421" t="s">
        <v>4703</v>
      </c>
      <c r="R421" t="s">
        <v>4706</v>
      </c>
      <c r="S421" s="5">
        <v>1298.3026</v>
      </c>
      <c r="T421">
        <v>2</v>
      </c>
      <c r="U421">
        <v>782</v>
      </c>
      <c r="V421">
        <v>0.02</v>
      </c>
      <c r="W421" t="str">
        <f>VLOOKUP(Q421,stores_imp!$A$2:$K$100,3,FALSE)</f>
        <v>EAST</v>
      </c>
      <c r="X421" t="str">
        <f>VLOOKUP(Q421,stores_imp!$A$2:$K$100,2,TRUE)</f>
        <v>Mann-Austin</v>
      </c>
      <c r="Y421" t="str">
        <f>VLOOKUP(Q421,stores_imp!$A$2:$E$22,4,FALSE)</f>
        <v>Vasquezborough</v>
      </c>
      <c r="Z421" t="str">
        <f>VLOOKUP(Q421,stores_imp!$A$2:$K$22,5,FALSE)</f>
        <v>Online</v>
      </c>
      <c r="AA421" t="str">
        <f>_xlfn.IFS(sale[[#All],[Age]]&lt;19,"Teens",sale[[#All],[Age]]&lt;30,"Adults",sale[[#All],[Age]]&lt;70,"Elders")</f>
        <v>Elders</v>
      </c>
      <c r="AB421" t="str">
        <f>VLOOKUP(C421,customer_imp!$A$2:$H$505,8,FALSE)</f>
        <v>Bronze</v>
      </c>
    </row>
    <row r="422" spans="1:28" x14ac:dyDescent="0.25">
      <c r="A422" t="s">
        <v>5126</v>
      </c>
      <c r="B422" s="2">
        <v>45921</v>
      </c>
      <c r="C422" t="s">
        <v>4443</v>
      </c>
      <c r="D422" t="str">
        <f>VLOOKUP(C422,customer_imp!$A$2:$H$502,2,FALSE)</f>
        <v>Ashley Roberts</v>
      </c>
      <c r="E422">
        <f>VLOOKUP(C422,customer_imp!$A$2:$H$502,3,FALSE)</f>
        <v>46</v>
      </c>
      <c r="F422" t="str">
        <f>VLOOKUP(C422,customer_imp!$A$2:$H$502,4,FALSE)</f>
        <v>Male</v>
      </c>
      <c r="G422" t="str">
        <f>VLOOKUP(C422,customer_imp!$A$2:$H$502,5,FALSE)</f>
        <v>Josephmouth</v>
      </c>
      <c r="H422" t="str">
        <f>VLOOKUP(C422,customer_imp!$A$2:$H$502,6,FALSE)</f>
        <v>New Mexico</v>
      </c>
      <c r="I422" t="str">
        <f>VLOOKUP(C422,customer_imp!$A$2:$H$502,7,FALSE)</f>
        <v>USA</v>
      </c>
      <c r="J422" t="s">
        <v>4565</v>
      </c>
      <c r="K422" t="str">
        <f>VLOOKUP($J422,prod_imp!$A$2:$I$102,2,FALSE)</f>
        <v>Noise-Canceling Headphones</v>
      </c>
      <c r="L422" t="str">
        <f>VLOOKUP(J422,prod_imp!$A$2:$I$102,3,FALSE)</f>
        <v>Electronics</v>
      </c>
      <c r="M422" t="str">
        <f>VLOOKUP(J422,prod_imp!$A$2:$I$102,4,FALSE)</f>
        <v>Audio</v>
      </c>
      <c r="N422" t="str">
        <f>VLOOKUP(J422,prod_imp!$A$2:$I$102,5,FALSE)</f>
        <v>Taylor-Hart</v>
      </c>
      <c r="O422">
        <f>VLOOKUP(J422,prod_imp!$A$2:$I$102,6,FALSE)</f>
        <v>39</v>
      </c>
      <c r="P422">
        <f>VLOOKUP(J422,prod_imp!$A$2:$I$102,7,FALSE)</f>
        <v>378</v>
      </c>
      <c r="Q422" t="s">
        <v>4692</v>
      </c>
      <c r="R422" t="s">
        <v>4706</v>
      </c>
      <c r="S422" s="5">
        <v>147.76740000000001</v>
      </c>
      <c r="T422">
        <v>2</v>
      </c>
      <c r="U422">
        <v>75</v>
      </c>
      <c r="V422">
        <v>0.17</v>
      </c>
      <c r="W422" t="str">
        <f>VLOOKUP(Q422,stores_imp!$A$2:$K$100,3,FALSE)</f>
        <v>SOUTH</v>
      </c>
      <c r="X422" t="str">
        <f>VLOOKUP(Q422,stores_imp!$A$2:$K$100,2,TRUE)</f>
        <v>Aguirre-Keller</v>
      </c>
      <c r="Y422" t="str">
        <f>VLOOKUP(Q422,stores_imp!$A$2:$E$22,4,FALSE)</f>
        <v>Lake Michael</v>
      </c>
      <c r="Z422" t="str">
        <f>VLOOKUP(Q422,stores_imp!$A$2:$K$22,5,FALSE)</f>
        <v>Online</v>
      </c>
      <c r="AA422" t="str">
        <f>_xlfn.IFS(sale[[#All],[Age]]&lt;19,"Teens",sale[[#All],[Age]]&lt;30,"Adults",sale[[#All],[Age]]&lt;70,"Elders")</f>
        <v>Elders</v>
      </c>
      <c r="AB422" t="str">
        <f>VLOOKUP(C422,customer_imp!$A$2:$H$505,8,FALSE)</f>
        <v>Gold</v>
      </c>
    </row>
    <row r="423" spans="1:28" x14ac:dyDescent="0.25">
      <c r="A423" t="s">
        <v>5127</v>
      </c>
      <c r="B423" s="2">
        <v>45909</v>
      </c>
      <c r="C423" t="s">
        <v>4013</v>
      </c>
      <c r="D423" t="str">
        <f>VLOOKUP(C423,customer_imp!$A$2:$H$502,2,FALSE)</f>
        <v>James Gibbs</v>
      </c>
      <c r="E423">
        <f>VLOOKUP(C423,customer_imp!$A$2:$H$502,3,FALSE)</f>
        <v>21</v>
      </c>
      <c r="F423" t="str">
        <f>VLOOKUP(C423,customer_imp!$A$2:$H$502,4,FALSE)</f>
        <v>Male</v>
      </c>
      <c r="G423" t="str">
        <f>VLOOKUP(C423,customer_imp!$A$2:$H$502,5,FALSE)</f>
        <v>Mooneyshire</v>
      </c>
      <c r="H423" t="str">
        <f>VLOOKUP(C423,customer_imp!$A$2:$H$502,6,FALSE)</f>
        <v>Alaska</v>
      </c>
      <c r="I423" t="str">
        <f>VLOOKUP(C423,customer_imp!$A$2:$H$502,7,FALSE)</f>
        <v>USA</v>
      </c>
      <c r="J423" t="s">
        <v>4643</v>
      </c>
      <c r="K423" t="str">
        <f>VLOOKUP($J423,prod_imp!$A$2:$I$102,2,FALSE)</f>
        <v>Women'S Beanie Hat</v>
      </c>
      <c r="L423" t="str">
        <f>VLOOKUP(J423,prod_imp!$A$2:$I$102,3,FALSE)</f>
        <v>Clothing</v>
      </c>
      <c r="M423" t="str">
        <f>VLOOKUP(J423,prod_imp!$A$2:$I$102,4,FALSE)</f>
        <v>Accessories</v>
      </c>
      <c r="N423" t="str">
        <f>VLOOKUP(J423,prod_imp!$A$2:$I$102,5,FALSE)</f>
        <v>Richardson-Carrillo</v>
      </c>
      <c r="O423">
        <f>VLOOKUP(J423,prod_imp!$A$2:$I$102,6,FALSE)</f>
        <v>120</v>
      </c>
      <c r="P423">
        <f>VLOOKUP(J423,prod_imp!$A$2:$I$102,7,FALSE)</f>
        <v>210</v>
      </c>
      <c r="Q423" t="s">
        <v>4683</v>
      </c>
      <c r="R423" t="s">
        <v>4706</v>
      </c>
      <c r="S423" s="5">
        <v>1176.2550000000001</v>
      </c>
      <c r="T423">
        <v>3</v>
      </c>
      <c r="U423">
        <v>523</v>
      </c>
      <c r="V423">
        <v>0.01</v>
      </c>
      <c r="W423" t="str">
        <f>VLOOKUP(Q423,stores_imp!$A$2:$K$100,3,FALSE)</f>
        <v>EAST</v>
      </c>
      <c r="X423" t="str">
        <f>VLOOKUP(Q423,stores_imp!$A$2:$K$100,2,TRUE)</f>
        <v>Mann-Austin</v>
      </c>
      <c r="Y423" t="str">
        <f>VLOOKUP(Q423,stores_imp!$A$2:$E$22,4,FALSE)</f>
        <v>Port Josephberg</v>
      </c>
      <c r="Z423" t="str">
        <f>VLOOKUP(Q423,stores_imp!$A$2:$K$22,5,FALSE)</f>
        <v>Online</v>
      </c>
      <c r="AA423" t="str">
        <f>_xlfn.IFS(sale[[#All],[Age]]&lt;19,"Teens",sale[[#All],[Age]]&lt;30,"Adults",sale[[#All],[Age]]&lt;70,"Elders")</f>
        <v>Adults</v>
      </c>
      <c r="AB423" t="str">
        <f>VLOOKUP(C423,customer_imp!$A$2:$H$505,8,FALSE)</f>
        <v>Platinum</v>
      </c>
    </row>
    <row r="424" spans="1:28" x14ac:dyDescent="0.25">
      <c r="A424" t="s">
        <v>5128</v>
      </c>
      <c r="B424" s="2">
        <v>45853</v>
      </c>
      <c r="C424" t="s">
        <v>4324</v>
      </c>
      <c r="D424" t="str">
        <f>VLOOKUP(C424,customer_imp!$A$2:$H$502,2,FALSE)</f>
        <v>Jasmine Snyder</v>
      </c>
      <c r="E424">
        <f>VLOOKUP(C424,customer_imp!$A$2:$H$502,3,FALSE)</f>
        <v>46</v>
      </c>
      <c r="F424" t="str">
        <f>VLOOKUP(C424,customer_imp!$A$2:$H$502,4,FALSE)</f>
        <v>Female</v>
      </c>
      <c r="G424" t="str">
        <f>VLOOKUP(C424,customer_imp!$A$2:$H$502,5,FALSE)</f>
        <v>Hudsonfort</v>
      </c>
      <c r="H424" t="str">
        <f>VLOOKUP(C424,customer_imp!$A$2:$H$502,6,FALSE)</f>
        <v>Connecticut</v>
      </c>
      <c r="I424" t="str">
        <f>VLOOKUP(C424,customer_imp!$A$2:$H$502,7,FALSE)</f>
        <v>USA</v>
      </c>
      <c r="J424" t="s">
        <v>4521</v>
      </c>
      <c r="K424" t="str">
        <f>VLOOKUP($J424,prod_imp!$A$2:$I$102,2,FALSE)</f>
        <v>Usb-C Fast Charger</v>
      </c>
      <c r="L424" t="str">
        <f>VLOOKUP(J424,prod_imp!$A$2:$I$102,3,FALSE)</f>
        <v>Electronics</v>
      </c>
      <c r="M424" t="str">
        <f>VLOOKUP(J424,prod_imp!$A$2:$I$102,4,FALSE)</f>
        <v>Accessories</v>
      </c>
      <c r="N424" t="str">
        <f>VLOOKUP(J424,prod_imp!$A$2:$I$102,5,FALSE)</f>
        <v>Dawson-Perkins</v>
      </c>
      <c r="O424">
        <f>VLOOKUP(J424,prod_imp!$A$2:$I$102,6,FALSE)</f>
        <v>242</v>
      </c>
      <c r="P424">
        <f>VLOOKUP(J424,prod_imp!$A$2:$I$102,7,FALSE)</f>
        <v>453</v>
      </c>
      <c r="Q424" t="s">
        <v>4698</v>
      </c>
      <c r="R424" t="s">
        <v>4706</v>
      </c>
      <c r="S424" s="5">
        <v>175.48249999999999</v>
      </c>
      <c r="T424">
        <v>1</v>
      </c>
      <c r="U424">
        <v>206</v>
      </c>
      <c r="V424">
        <v>0.25</v>
      </c>
      <c r="W424" t="str">
        <f>VLOOKUP(Q424,stores_imp!$A$2:$K$100,3,FALSE)</f>
        <v>NORTH</v>
      </c>
      <c r="X424" t="str">
        <f>VLOOKUP(Q424,stores_imp!$A$2:$K$100,2,TRUE)</f>
        <v>Shelton Plc</v>
      </c>
      <c r="Y424" t="str">
        <f>VLOOKUP(Q424,stores_imp!$A$2:$E$22,4,FALSE)</f>
        <v>East Jenniferstad</v>
      </c>
      <c r="Z424" t="str">
        <f>VLOOKUP(Q424,stores_imp!$A$2:$K$22,5,FALSE)</f>
        <v>Flagship</v>
      </c>
      <c r="AA424" t="str">
        <f>_xlfn.IFS(sale[[#All],[Age]]&lt;19,"Teens",sale[[#All],[Age]]&lt;30,"Adults",sale[[#All],[Age]]&lt;70,"Elders")</f>
        <v>Elders</v>
      </c>
      <c r="AB424" t="str">
        <f>VLOOKUP(C424,customer_imp!$A$2:$H$505,8,FALSE)</f>
        <v>Silver</v>
      </c>
    </row>
    <row r="425" spans="1:28" x14ac:dyDescent="0.25">
      <c r="A425" t="s">
        <v>5129</v>
      </c>
      <c r="B425" s="2">
        <v>45580</v>
      </c>
      <c r="C425" t="s">
        <v>4123</v>
      </c>
      <c r="D425" t="str">
        <f>VLOOKUP(C425,customer_imp!$A$2:$H$502,2,FALSE)</f>
        <v>Cameron Simpson</v>
      </c>
      <c r="E425">
        <f>VLOOKUP(C425,customer_imp!$A$2:$H$502,3,FALSE)</f>
        <v>46</v>
      </c>
      <c r="F425" t="str">
        <f>VLOOKUP(C425,customer_imp!$A$2:$H$502,4,FALSE)</f>
        <v>Male</v>
      </c>
      <c r="G425" t="str">
        <f>VLOOKUP(C425,customer_imp!$A$2:$H$502,5,FALSE)</f>
        <v>Michaelfort</v>
      </c>
      <c r="H425" t="str">
        <f>VLOOKUP(C425,customer_imp!$A$2:$H$502,6,FALSE)</f>
        <v>Indiana</v>
      </c>
      <c r="I425" t="str">
        <f>VLOOKUP(C425,customer_imp!$A$2:$H$502,7,FALSE)</f>
        <v>USA</v>
      </c>
      <c r="J425" t="s">
        <v>4621</v>
      </c>
      <c r="K425" t="str">
        <f>VLOOKUP($J425,prod_imp!$A$2:$I$102,2,FALSE)</f>
        <v>Men'S Sports Shorts</v>
      </c>
      <c r="L425" t="str">
        <f>VLOOKUP(J425,prod_imp!$A$2:$I$102,3,FALSE)</f>
        <v>Clothing</v>
      </c>
      <c r="M425" t="str">
        <f>VLOOKUP(J425,prod_imp!$A$2:$I$102,4,FALSE)</f>
        <v>Bottoms</v>
      </c>
      <c r="N425" t="str">
        <f>VLOOKUP(J425,prod_imp!$A$2:$I$102,5,FALSE)</f>
        <v>Fitzpatrick Ltd</v>
      </c>
      <c r="O425">
        <f>VLOOKUP(J425,prod_imp!$A$2:$I$102,6,FALSE)</f>
        <v>218</v>
      </c>
      <c r="P425">
        <f>VLOOKUP(J425,prod_imp!$A$2:$I$102,7,FALSE)</f>
        <v>224</v>
      </c>
      <c r="Q425" t="s">
        <v>4682</v>
      </c>
      <c r="R425" t="s">
        <v>4706</v>
      </c>
      <c r="S425" s="5">
        <v>570.87099999999998</v>
      </c>
      <c r="T425">
        <v>1</v>
      </c>
      <c r="U425">
        <v>816</v>
      </c>
      <c r="V425">
        <v>0.15</v>
      </c>
      <c r="W425" t="str">
        <f>VLOOKUP(Q425,stores_imp!$A$2:$K$100,3,FALSE)</f>
        <v>NORTH</v>
      </c>
      <c r="X425" t="str">
        <f>VLOOKUP(Q425,stores_imp!$A$2:$K$100,2,TRUE)</f>
        <v>Mann-Austin</v>
      </c>
      <c r="Y425" t="str">
        <f>VLOOKUP(Q425,stores_imp!$A$2:$E$22,4,FALSE)</f>
        <v>New Michaelchester</v>
      </c>
      <c r="Z425" t="str">
        <f>VLOOKUP(Q425,stores_imp!$A$2:$K$22,5,FALSE)</f>
        <v>Outlet</v>
      </c>
      <c r="AA425" t="str">
        <f>_xlfn.IFS(sale[[#All],[Age]]&lt;19,"Teens",sale[[#All],[Age]]&lt;30,"Adults",sale[[#All],[Age]]&lt;70,"Elders")</f>
        <v>Elders</v>
      </c>
      <c r="AB425" t="str">
        <f>VLOOKUP(C425,customer_imp!$A$2:$H$505,8,FALSE)</f>
        <v>Platinum</v>
      </c>
    </row>
    <row r="426" spans="1:28" x14ac:dyDescent="0.25">
      <c r="A426" t="s">
        <v>5130</v>
      </c>
      <c r="B426" s="2">
        <v>45220</v>
      </c>
      <c r="C426" t="s">
        <v>4009</v>
      </c>
      <c r="D426" t="str">
        <f>VLOOKUP(C426,customer_imp!$A$2:$H$502,2,FALSE)</f>
        <v>Christopher Carter</v>
      </c>
      <c r="E426">
        <f>VLOOKUP(C426,customer_imp!$A$2:$H$502,3,FALSE)</f>
        <v>27</v>
      </c>
      <c r="F426" t="str">
        <f>VLOOKUP(C426,customer_imp!$A$2:$H$502,4,FALSE)</f>
        <v>Female</v>
      </c>
      <c r="G426" t="str">
        <f>VLOOKUP(C426,customer_imp!$A$2:$H$502,5,FALSE)</f>
        <v>Brendastad</v>
      </c>
      <c r="H426" t="str">
        <f>VLOOKUP(C426,customer_imp!$A$2:$H$502,6,FALSE)</f>
        <v>South Dakota</v>
      </c>
      <c r="I426" t="str">
        <f>VLOOKUP(C426,customer_imp!$A$2:$H$502,7,FALSE)</f>
        <v>USA</v>
      </c>
      <c r="J426" t="s">
        <v>4637</v>
      </c>
      <c r="K426" t="str">
        <f>VLOOKUP($J426,prod_imp!$A$2:$I$102,2,FALSE)</f>
        <v>Decorative Lamp Shade</v>
      </c>
      <c r="L426" t="str">
        <f>VLOOKUP(J426,prod_imp!$A$2:$I$102,3,FALSE)</f>
        <v>Home</v>
      </c>
      <c r="M426" t="str">
        <f>VLOOKUP(J426,prod_imp!$A$2:$I$102,4,FALSE)</f>
        <v>Lighting</v>
      </c>
      <c r="N426" t="str">
        <f>VLOOKUP(J426,prod_imp!$A$2:$I$102,5,FALSE)</f>
        <v>Ramirez-Hanson</v>
      </c>
      <c r="O426">
        <f>VLOOKUP(J426,prod_imp!$A$2:$I$102,6,FALSE)</f>
        <v>229</v>
      </c>
      <c r="P426">
        <f>VLOOKUP(J426,prod_imp!$A$2:$I$102,7,FALSE)</f>
        <v>469</v>
      </c>
      <c r="Q426" t="s">
        <v>4695</v>
      </c>
      <c r="R426" t="s">
        <v>4709</v>
      </c>
      <c r="S426" s="5">
        <v>592.99919999999997</v>
      </c>
      <c r="T426">
        <v>1</v>
      </c>
      <c r="U426">
        <v>824</v>
      </c>
      <c r="V426">
        <v>0.3</v>
      </c>
      <c r="W426" t="str">
        <f>VLOOKUP(Q426,stores_imp!$A$2:$K$100,3,FALSE)</f>
        <v>EAST</v>
      </c>
      <c r="X426" t="str">
        <f>VLOOKUP(Q426,stores_imp!$A$2:$K$100,2,TRUE)</f>
        <v>Gardner, Humphrey And Contreras</v>
      </c>
      <c r="Y426" t="str">
        <f>VLOOKUP(Q426,stores_imp!$A$2:$E$22,4,FALSE)</f>
        <v>Johnsonville</v>
      </c>
      <c r="Z426" t="str">
        <f>VLOOKUP(Q426,stores_imp!$A$2:$K$22,5,FALSE)</f>
        <v>Flagship</v>
      </c>
      <c r="AA426" t="str">
        <f>_xlfn.IFS(sale[[#All],[Age]]&lt;19,"Teens",sale[[#All],[Age]]&lt;30,"Adults",sale[[#All],[Age]]&lt;70,"Elders")</f>
        <v>Adults</v>
      </c>
      <c r="AB426" t="str">
        <f>VLOOKUP(C426,customer_imp!$A$2:$H$505,8,FALSE)</f>
        <v>UnKno</v>
      </c>
    </row>
    <row r="427" spans="1:28" x14ac:dyDescent="0.25">
      <c r="A427" t="s">
        <v>5131</v>
      </c>
      <c r="B427" s="2">
        <v>45807</v>
      </c>
      <c r="C427" t="s">
        <v>4470</v>
      </c>
      <c r="D427" t="str">
        <f>VLOOKUP(C427,customer_imp!$A$2:$H$502,2,FALSE)</f>
        <v>Earl Smith Dds</v>
      </c>
      <c r="E427">
        <f>VLOOKUP(C427,customer_imp!$A$2:$H$502,3,FALSE)</f>
        <v>59</v>
      </c>
      <c r="F427" t="str">
        <f>VLOOKUP(C427,customer_imp!$A$2:$H$502,4,FALSE)</f>
        <v>Male</v>
      </c>
      <c r="G427" t="str">
        <f>VLOOKUP(C427,customer_imp!$A$2:$H$502,5,FALSE)</f>
        <v>West Sarah</v>
      </c>
      <c r="H427" t="str">
        <f>VLOOKUP(C427,customer_imp!$A$2:$H$502,6,FALSE)</f>
        <v>South Dakota</v>
      </c>
      <c r="I427" t="str">
        <f>VLOOKUP(C427,customer_imp!$A$2:$H$502,7,FALSE)</f>
        <v>USA</v>
      </c>
      <c r="J427" t="s">
        <v>4647</v>
      </c>
      <c r="K427" t="str">
        <f>VLOOKUP($J427,prod_imp!$A$2:$I$102,2,FALSE)</f>
        <v>Led Bedside Lamp</v>
      </c>
      <c r="L427" t="str">
        <f>VLOOKUP(J427,prod_imp!$A$2:$I$102,3,FALSE)</f>
        <v>Home</v>
      </c>
      <c r="M427" t="str">
        <f>VLOOKUP(J427,prod_imp!$A$2:$I$102,4,FALSE)</f>
        <v>Lighting</v>
      </c>
      <c r="N427" t="str">
        <f>VLOOKUP(J427,prod_imp!$A$2:$I$102,5,FALSE)</f>
        <v>Aguilar, Horton And Lewis</v>
      </c>
      <c r="O427">
        <f>VLOOKUP(J427,prod_imp!$A$2:$I$102,6,FALSE)</f>
        <v>371</v>
      </c>
      <c r="P427">
        <f>VLOOKUP(J427,prod_imp!$A$2:$I$102,7,FALSE)</f>
        <v>220</v>
      </c>
      <c r="Q427" t="s">
        <v>4688</v>
      </c>
      <c r="R427" t="s">
        <v>1959</v>
      </c>
      <c r="S427" s="5">
        <v>419.92</v>
      </c>
      <c r="T427">
        <v>2</v>
      </c>
      <c r="U427">
        <v>210</v>
      </c>
      <c r="V427">
        <v>0.28000000000000003</v>
      </c>
      <c r="W427" t="str">
        <f>VLOOKUP(Q427,stores_imp!$A$2:$K$100,3,FALSE)</f>
        <v>SOUTH</v>
      </c>
      <c r="X427" t="str">
        <f>VLOOKUP(Q427,stores_imp!$A$2:$K$100,2,TRUE)</f>
        <v>Mann-Austin</v>
      </c>
      <c r="Y427" t="str">
        <f>VLOOKUP(Q427,stores_imp!$A$2:$E$22,4,FALSE)</f>
        <v>East Johnstad</v>
      </c>
      <c r="Z427" t="str">
        <f>VLOOKUP(Q427,stores_imp!$A$2:$K$22,5,FALSE)</f>
        <v>Flagship</v>
      </c>
      <c r="AA427" t="str">
        <f>_xlfn.IFS(sale[[#All],[Age]]&lt;19,"Teens",sale[[#All],[Age]]&lt;30,"Adults",sale[[#All],[Age]]&lt;70,"Elders")</f>
        <v>Elders</v>
      </c>
      <c r="AB427" t="str">
        <f>VLOOKUP(C427,customer_imp!$A$2:$H$505,8,FALSE)</f>
        <v>Gold</v>
      </c>
    </row>
    <row r="428" spans="1:28" x14ac:dyDescent="0.25">
      <c r="A428" t="s">
        <v>5132</v>
      </c>
      <c r="B428" s="2">
        <v>45462</v>
      </c>
      <c r="C428" t="s">
        <v>4154</v>
      </c>
      <c r="D428" t="str">
        <f>VLOOKUP(C428,customer_imp!$A$2:$H$502,2,FALSE)</f>
        <v>Michelle Rogers</v>
      </c>
      <c r="E428">
        <f>VLOOKUP(C428,customer_imp!$A$2:$H$502,3,FALSE)</f>
        <v>56</v>
      </c>
      <c r="F428" t="str">
        <f>VLOOKUP(C428,customer_imp!$A$2:$H$502,4,FALSE)</f>
        <v>Male</v>
      </c>
      <c r="G428" t="str">
        <f>VLOOKUP(C428,customer_imp!$A$2:$H$502,5,FALSE)</f>
        <v>East Jessicaborough</v>
      </c>
      <c r="H428" t="str">
        <f>VLOOKUP(C428,customer_imp!$A$2:$H$502,6,FALSE)</f>
        <v>Hawaii</v>
      </c>
      <c r="I428" t="str">
        <f>VLOOKUP(C428,customer_imp!$A$2:$H$502,7,FALSE)</f>
        <v>USA</v>
      </c>
      <c r="J428" t="s">
        <v>4495</v>
      </c>
      <c r="K428" t="str">
        <f>VLOOKUP($J428,prod_imp!$A$2:$I$102,2,FALSE)</f>
        <v>Brother Laser Printer</v>
      </c>
      <c r="L428" t="str">
        <f>VLOOKUP(J428,prod_imp!$A$2:$I$102,3,FALSE)</f>
        <v>Electronics</v>
      </c>
      <c r="M428" t="str">
        <f>VLOOKUP(J428,prod_imp!$A$2:$I$102,4,FALSE)</f>
        <v>Computer</v>
      </c>
      <c r="N428" t="str">
        <f>VLOOKUP(J428,prod_imp!$A$2:$I$102,5,FALSE)</f>
        <v>Hunt Inc</v>
      </c>
      <c r="O428">
        <f>VLOOKUP(J428,prod_imp!$A$2:$I$102,6,FALSE)</f>
        <v>112</v>
      </c>
      <c r="P428">
        <f>VLOOKUP(J428,prod_imp!$A$2:$I$102,7,FALSE)</f>
        <v>416</v>
      </c>
      <c r="Q428" t="s">
        <v>4700</v>
      </c>
      <c r="R428" t="s">
        <v>4709</v>
      </c>
      <c r="S428" s="5">
        <v>3412.134</v>
      </c>
      <c r="T428">
        <v>4</v>
      </c>
      <c r="U428">
        <v>898</v>
      </c>
      <c r="V428">
        <v>0</v>
      </c>
      <c r="W428" t="str">
        <f>VLOOKUP(Q428,stores_imp!$A$2:$K$100,3,FALSE)</f>
        <v>WEST</v>
      </c>
      <c r="X428" t="str">
        <f>VLOOKUP(Q428,stores_imp!$A$2:$K$100,2,TRUE)</f>
        <v>Frederick-Wright</v>
      </c>
      <c r="Y428" t="str">
        <f>VLOOKUP(Q428,stores_imp!$A$2:$E$22,4,FALSE)</f>
        <v>New Jimmymouth</v>
      </c>
      <c r="Z428" t="str">
        <f>VLOOKUP(Q428,stores_imp!$A$2:$K$22,5,FALSE)</f>
        <v>Flagship</v>
      </c>
      <c r="AA428" t="str">
        <f>_xlfn.IFS(sale[[#All],[Age]]&lt;19,"Teens",sale[[#All],[Age]]&lt;30,"Adults",sale[[#All],[Age]]&lt;70,"Elders")</f>
        <v>Elders</v>
      </c>
      <c r="AB428" t="str">
        <f>VLOOKUP(C428,customer_imp!$A$2:$H$505,8,FALSE)</f>
        <v>Platinum</v>
      </c>
    </row>
    <row r="429" spans="1:28" x14ac:dyDescent="0.25">
      <c r="A429" t="s">
        <v>5133</v>
      </c>
      <c r="B429" s="2">
        <v>45646</v>
      </c>
      <c r="C429" t="s">
        <v>4160</v>
      </c>
      <c r="D429" t="str">
        <f>VLOOKUP(C429,customer_imp!$A$2:$H$502,2,FALSE)</f>
        <v>Erin Ward</v>
      </c>
      <c r="E429">
        <f>VLOOKUP(C429,customer_imp!$A$2:$H$502,3,FALSE)</f>
        <v>60</v>
      </c>
      <c r="F429" t="str">
        <f>VLOOKUP(C429,customer_imp!$A$2:$H$502,4,FALSE)</f>
        <v>Male</v>
      </c>
      <c r="G429" t="str">
        <f>VLOOKUP(C429,customer_imp!$A$2:$H$502,5,FALSE)</f>
        <v>New Brianchester</v>
      </c>
      <c r="H429" t="str">
        <f>VLOOKUP(C429,customer_imp!$A$2:$H$502,6,FALSE)</f>
        <v>New York</v>
      </c>
      <c r="I429" t="str">
        <f>VLOOKUP(C429,customer_imp!$A$2:$H$502,7,FALSE)</f>
        <v>USA</v>
      </c>
      <c r="J429" t="s">
        <v>4609</v>
      </c>
      <c r="K429" t="str">
        <f>VLOOKUP($J429,prod_imp!$A$2:$I$102,2,FALSE)</f>
        <v>Organic Sunscreen Lotion</v>
      </c>
      <c r="L429" t="str">
        <f>VLOOKUP(J429,prod_imp!$A$2:$I$102,3,FALSE)</f>
        <v>Beauty</v>
      </c>
      <c r="M429" t="str">
        <f>VLOOKUP(J429,prod_imp!$A$2:$I$102,4,FALSE)</f>
        <v>Skincare</v>
      </c>
      <c r="N429" t="str">
        <f>VLOOKUP(J429,prod_imp!$A$2:$I$102,5,FALSE)</f>
        <v>Anderson-Riley</v>
      </c>
      <c r="O429">
        <f>VLOOKUP(J429,prod_imp!$A$2:$I$102,6,FALSE)</f>
        <v>267</v>
      </c>
      <c r="P429">
        <f>VLOOKUP(J429,prod_imp!$A$2:$I$102,7,FALSE)</f>
        <v>458</v>
      </c>
      <c r="Q429" t="s">
        <v>4673</v>
      </c>
      <c r="R429" t="s">
        <v>4709</v>
      </c>
      <c r="S429" s="5">
        <v>3111.192</v>
      </c>
      <c r="T429">
        <v>4</v>
      </c>
      <c r="U429">
        <v>926</v>
      </c>
      <c r="V429">
        <v>0.05</v>
      </c>
      <c r="W429" t="str">
        <f>VLOOKUP(Q429,stores_imp!$A$2:$K$100,3,FALSE)</f>
        <v>EAST</v>
      </c>
      <c r="X429" t="str">
        <f>VLOOKUP(Q429,stores_imp!$A$2:$K$100,2,TRUE)</f>
        <v>Rivera-Warner</v>
      </c>
      <c r="Y429" t="str">
        <f>VLOOKUP(Q429,stores_imp!$A$2:$E$22,4,FALSE)</f>
        <v>Washingtonfurt</v>
      </c>
      <c r="Z429" t="str">
        <f>VLOOKUP(Q429,stores_imp!$A$2:$K$22,5,FALSE)</f>
        <v>Flagship</v>
      </c>
      <c r="AA429" t="str">
        <f>_xlfn.IFS(sale[[#All],[Age]]&lt;19,"Teens",sale[[#All],[Age]]&lt;30,"Adults",sale[[#All],[Age]]&lt;70,"Elders")</f>
        <v>Elders</v>
      </c>
      <c r="AB429" t="str">
        <f>VLOOKUP(C429,customer_imp!$A$2:$H$505,8,FALSE)</f>
        <v>Bronze</v>
      </c>
    </row>
    <row r="430" spans="1:28" x14ac:dyDescent="0.25">
      <c r="A430" t="s">
        <v>5134</v>
      </c>
      <c r="B430" s="2">
        <v>45520</v>
      </c>
      <c r="C430" t="s">
        <v>4058</v>
      </c>
      <c r="D430" t="str">
        <f>VLOOKUP(C430,customer_imp!$A$2:$H$502,2,FALSE)</f>
        <v>Christy Hoffman</v>
      </c>
      <c r="E430">
        <f>VLOOKUP(C430,customer_imp!$A$2:$H$502,3,FALSE)</f>
        <v>26</v>
      </c>
      <c r="F430" t="str">
        <f>VLOOKUP(C430,customer_imp!$A$2:$H$502,4,FALSE)</f>
        <v>Female</v>
      </c>
      <c r="G430" t="str">
        <f>VLOOKUP(C430,customer_imp!$A$2:$H$502,5,FALSE)</f>
        <v>Garyberg</v>
      </c>
      <c r="H430" t="str">
        <f>VLOOKUP(C430,customer_imp!$A$2:$H$502,6,FALSE)</f>
        <v>Indiana</v>
      </c>
      <c r="I430" t="str">
        <f>VLOOKUP(C430,customer_imp!$A$2:$H$502,7,FALSE)</f>
        <v>USA</v>
      </c>
      <c r="J430" t="s">
        <v>4586</v>
      </c>
      <c r="K430" t="str">
        <f>VLOOKUP($J430,prod_imp!$A$2:$I$102,2,FALSE)</f>
        <v>Hdmi Cable – 2M</v>
      </c>
      <c r="L430" t="str">
        <f>VLOOKUP(J430,prod_imp!$A$2:$I$102,3,FALSE)</f>
        <v>Electronics</v>
      </c>
      <c r="M430" t="str">
        <f>VLOOKUP(J430,prod_imp!$A$2:$I$102,4,FALSE)</f>
        <v>Accessories</v>
      </c>
      <c r="N430" t="str">
        <f>VLOOKUP(J430,prod_imp!$A$2:$I$102,5,FALSE)</f>
        <v>Bautista, Green And Hale</v>
      </c>
      <c r="O430">
        <f>VLOOKUP(J430,prod_imp!$A$2:$I$102,6,FALSE)</f>
        <v>88</v>
      </c>
      <c r="P430">
        <f>VLOOKUP(J430,prod_imp!$A$2:$I$102,7,FALSE)</f>
        <v>246</v>
      </c>
      <c r="Q430" t="s">
        <v>4683</v>
      </c>
      <c r="R430" t="s">
        <v>4709</v>
      </c>
      <c r="S430" s="5">
        <v>1111.7945999999999</v>
      </c>
      <c r="T430">
        <v>2</v>
      </c>
      <c r="U430">
        <v>573</v>
      </c>
      <c r="V430">
        <v>0.16</v>
      </c>
      <c r="W430" t="str">
        <f>VLOOKUP(Q430,stores_imp!$A$2:$K$100,3,FALSE)</f>
        <v>EAST</v>
      </c>
      <c r="X430" t="str">
        <f>VLOOKUP(Q430,stores_imp!$A$2:$K$100,2,TRUE)</f>
        <v>Mann-Austin</v>
      </c>
      <c r="Y430" t="str">
        <f>VLOOKUP(Q430,stores_imp!$A$2:$E$22,4,FALSE)</f>
        <v>Port Josephberg</v>
      </c>
      <c r="Z430" t="str">
        <f>VLOOKUP(Q430,stores_imp!$A$2:$K$22,5,FALSE)</f>
        <v>Online</v>
      </c>
      <c r="AA430" t="str">
        <f>_xlfn.IFS(sale[[#All],[Age]]&lt;19,"Teens",sale[[#All],[Age]]&lt;30,"Adults",sale[[#All],[Age]]&lt;70,"Elders")</f>
        <v>Adults</v>
      </c>
      <c r="AB430" t="str">
        <f>VLOOKUP(C430,customer_imp!$A$2:$H$505,8,FALSE)</f>
        <v>Platinum</v>
      </c>
    </row>
    <row r="431" spans="1:28" x14ac:dyDescent="0.25">
      <c r="A431" t="s">
        <v>5135</v>
      </c>
      <c r="B431" s="2">
        <v>45731</v>
      </c>
      <c r="C431" t="s">
        <v>4162</v>
      </c>
      <c r="D431" t="str">
        <f>VLOOKUP(C431,customer_imp!$A$2:$H$502,2,FALSE)</f>
        <v>Mario Jacobs</v>
      </c>
      <c r="E431">
        <f>VLOOKUP(C431,customer_imp!$A$2:$H$502,3,FALSE)</f>
        <v>18</v>
      </c>
      <c r="F431" t="str">
        <f>VLOOKUP(C431,customer_imp!$A$2:$H$502,4,FALSE)</f>
        <v>Male</v>
      </c>
      <c r="G431" t="str">
        <f>VLOOKUP(C431,customer_imp!$A$2:$H$502,5,FALSE)</f>
        <v>Port James</v>
      </c>
      <c r="H431" t="str">
        <f>VLOOKUP(C431,customer_imp!$A$2:$H$502,6,FALSE)</f>
        <v>New York</v>
      </c>
      <c r="I431" t="str">
        <f>VLOOKUP(C431,customer_imp!$A$2:$H$502,7,FALSE)</f>
        <v>USA</v>
      </c>
      <c r="J431" t="s">
        <v>4509</v>
      </c>
      <c r="K431" t="str">
        <f>VLOOKUP($J431,prod_imp!$A$2:$I$102,2,FALSE)</f>
        <v>Led Table Lamp</v>
      </c>
      <c r="L431" t="str">
        <f>VLOOKUP(J431,prod_imp!$A$2:$I$102,3,FALSE)</f>
        <v>Home</v>
      </c>
      <c r="M431" t="str">
        <f>VLOOKUP(J431,prod_imp!$A$2:$I$102,4,FALSE)</f>
        <v>Lighting</v>
      </c>
      <c r="N431" t="str">
        <f>VLOOKUP(J431,prod_imp!$A$2:$I$102,5,FALSE)</f>
        <v>Harrell Llc</v>
      </c>
      <c r="O431">
        <f>VLOOKUP(J431,prod_imp!$A$2:$I$102,6,FALSE)</f>
        <v>219</v>
      </c>
      <c r="P431">
        <f>VLOOKUP(J431,prod_imp!$A$2:$I$102,7,FALSE)</f>
        <v>170</v>
      </c>
      <c r="Q431" t="s">
        <v>4681</v>
      </c>
      <c r="R431" t="s">
        <v>1959</v>
      </c>
      <c r="S431" s="5">
        <v>587.33360000000005</v>
      </c>
      <c r="T431">
        <v>4</v>
      </c>
      <c r="U431">
        <v>150</v>
      </c>
      <c r="V431">
        <v>0.03</v>
      </c>
      <c r="W431" t="str">
        <f>VLOOKUP(Q431,stores_imp!$A$2:$K$100,3,FALSE)</f>
        <v>SOUTH</v>
      </c>
      <c r="X431" t="str">
        <f>VLOOKUP(Q431,stores_imp!$A$2:$K$100,2,TRUE)</f>
        <v>Mann-Austin</v>
      </c>
      <c r="Y431" t="str">
        <f>VLOOKUP(Q431,stores_imp!$A$2:$E$22,4,FALSE)</f>
        <v>Port Sharon</v>
      </c>
      <c r="Z431" t="str">
        <f>VLOOKUP(Q431,stores_imp!$A$2:$K$22,5,FALSE)</f>
        <v>Online</v>
      </c>
      <c r="AA431" t="str">
        <f>_xlfn.IFS(sale[[#All],[Age]]&lt;19,"Teens",sale[[#All],[Age]]&lt;30,"Adults",sale[[#All],[Age]]&lt;70,"Elders")</f>
        <v>Teens</v>
      </c>
      <c r="AB431" t="str">
        <f>VLOOKUP(C431,customer_imp!$A$2:$H$505,8,FALSE)</f>
        <v>Platinum</v>
      </c>
    </row>
    <row r="432" spans="1:28" x14ac:dyDescent="0.25">
      <c r="A432" t="s">
        <v>5136</v>
      </c>
      <c r="B432" s="2">
        <v>45445</v>
      </c>
      <c r="C432" t="s">
        <v>3969</v>
      </c>
      <c r="D432" t="str">
        <f>VLOOKUP(C432,customer_imp!$A$2:$H$502,2,FALSE)</f>
        <v>Eugene Nelson</v>
      </c>
      <c r="E432">
        <f>VLOOKUP(C432,customer_imp!$A$2:$H$502,3,FALSE)</f>
        <v>26</v>
      </c>
      <c r="F432" t="str">
        <f>VLOOKUP(C432,customer_imp!$A$2:$H$502,4,FALSE)</f>
        <v>Female</v>
      </c>
      <c r="G432" t="str">
        <f>VLOOKUP(C432,customer_imp!$A$2:$H$502,5,FALSE)</f>
        <v>Phillipsmouth</v>
      </c>
      <c r="H432" t="str">
        <f>VLOOKUP(C432,customer_imp!$A$2:$H$502,6,FALSE)</f>
        <v>North Dakota</v>
      </c>
      <c r="I432" t="str">
        <f>VLOOKUP(C432,customer_imp!$A$2:$H$502,7,FALSE)</f>
        <v>USA</v>
      </c>
      <c r="J432" t="s">
        <v>4586</v>
      </c>
      <c r="K432" t="str">
        <f>VLOOKUP($J432,prod_imp!$A$2:$I$102,2,FALSE)</f>
        <v>Hdmi Cable – 2M</v>
      </c>
      <c r="L432" t="str">
        <f>VLOOKUP(J432,prod_imp!$A$2:$I$102,3,FALSE)</f>
        <v>Electronics</v>
      </c>
      <c r="M432" t="str">
        <f>VLOOKUP(J432,prod_imp!$A$2:$I$102,4,FALSE)</f>
        <v>Accessories</v>
      </c>
      <c r="N432" t="str">
        <f>VLOOKUP(J432,prod_imp!$A$2:$I$102,5,FALSE)</f>
        <v>Bautista, Green And Hale</v>
      </c>
      <c r="O432">
        <f>VLOOKUP(J432,prod_imp!$A$2:$I$102,6,FALSE)</f>
        <v>88</v>
      </c>
      <c r="P432">
        <f>VLOOKUP(J432,prod_imp!$A$2:$I$102,7,FALSE)</f>
        <v>246</v>
      </c>
      <c r="Q432" t="s">
        <v>4697</v>
      </c>
      <c r="R432" t="s">
        <v>4709</v>
      </c>
      <c r="S432" s="5">
        <v>837.23609999999996</v>
      </c>
      <c r="T432">
        <v>3</v>
      </c>
      <c r="U432">
        <v>288</v>
      </c>
      <c r="V432">
        <v>0.02</v>
      </c>
      <c r="W432" t="str">
        <f>VLOOKUP(Q432,stores_imp!$A$2:$K$100,3,FALSE)</f>
        <v>SOUTH</v>
      </c>
      <c r="X432" t="str">
        <f>VLOOKUP(Q432,stores_imp!$A$2:$K$100,2,TRUE)</f>
        <v>Mcdonald Inc</v>
      </c>
      <c r="Y432" t="str">
        <f>VLOOKUP(Q432,stores_imp!$A$2:$E$22,4,FALSE)</f>
        <v>Christopherland</v>
      </c>
      <c r="Z432" t="str">
        <f>VLOOKUP(Q432,stores_imp!$A$2:$K$22,5,FALSE)</f>
        <v>Outlet</v>
      </c>
      <c r="AA432" t="str">
        <f>_xlfn.IFS(sale[[#All],[Age]]&lt;19,"Teens",sale[[#All],[Age]]&lt;30,"Adults",sale[[#All],[Age]]&lt;70,"Elders")</f>
        <v>Adults</v>
      </c>
      <c r="AB432" t="str">
        <f>VLOOKUP(C432,customer_imp!$A$2:$H$505,8,FALSE)</f>
        <v>Platinum</v>
      </c>
    </row>
    <row r="433" spans="1:28" x14ac:dyDescent="0.25">
      <c r="A433" t="s">
        <v>5137</v>
      </c>
      <c r="B433" s="2">
        <v>45860</v>
      </c>
      <c r="C433" t="s">
        <v>4070</v>
      </c>
      <c r="D433" t="str">
        <f>VLOOKUP(C433,customer_imp!$A$2:$H$502,2,FALSE)</f>
        <v>David Patterson</v>
      </c>
      <c r="E433">
        <f>VLOOKUP(C433,customer_imp!$A$2:$H$502,3,FALSE)</f>
        <v>43</v>
      </c>
      <c r="F433" t="str">
        <f>VLOOKUP(C433,customer_imp!$A$2:$H$502,4,FALSE)</f>
        <v>Female</v>
      </c>
      <c r="G433" t="str">
        <f>VLOOKUP(C433,customer_imp!$A$2:$H$502,5,FALSE)</f>
        <v>New Amyport</v>
      </c>
      <c r="H433" t="str">
        <f>VLOOKUP(C433,customer_imp!$A$2:$H$502,6,FALSE)</f>
        <v>Nevada</v>
      </c>
      <c r="I433" t="str">
        <f>VLOOKUP(C433,customer_imp!$A$2:$H$502,7,FALSE)</f>
        <v>USA</v>
      </c>
      <c r="J433" t="s">
        <v>4617</v>
      </c>
      <c r="K433" t="str">
        <f>VLOOKUP($J433,prod_imp!$A$2:$I$102,2,FALSE)</f>
        <v>Smart Led Light Strip</v>
      </c>
      <c r="L433" t="str">
        <f>VLOOKUP(J433,prod_imp!$A$2:$I$102,3,FALSE)</f>
        <v>Electronics</v>
      </c>
      <c r="M433" t="str">
        <f>VLOOKUP(J433,prod_imp!$A$2:$I$102,4,FALSE)</f>
        <v>Accessories</v>
      </c>
      <c r="N433" t="str">
        <f>VLOOKUP(J433,prod_imp!$A$2:$I$102,5,FALSE)</f>
        <v>Flores-Davis</v>
      </c>
      <c r="O433">
        <f>VLOOKUP(J433,prod_imp!$A$2:$I$102,6,FALSE)</f>
        <v>349</v>
      </c>
      <c r="P433">
        <f>VLOOKUP(J433,prod_imp!$A$2:$I$102,7,FALSE)</f>
        <v>476</v>
      </c>
      <c r="Q433" t="s">
        <v>4683</v>
      </c>
      <c r="R433" t="s">
        <v>4709</v>
      </c>
      <c r="S433" s="5">
        <v>1597.624</v>
      </c>
      <c r="T433">
        <v>2</v>
      </c>
      <c r="U433">
        <v>850</v>
      </c>
      <c r="V433">
        <v>0.03</v>
      </c>
      <c r="W433" t="str">
        <f>VLOOKUP(Q433,stores_imp!$A$2:$K$100,3,FALSE)</f>
        <v>EAST</v>
      </c>
      <c r="X433" t="str">
        <f>VLOOKUP(Q433,stores_imp!$A$2:$K$100,2,TRUE)</f>
        <v>Mann-Austin</v>
      </c>
      <c r="Y433" t="str">
        <f>VLOOKUP(Q433,stores_imp!$A$2:$E$22,4,FALSE)</f>
        <v>Port Josephberg</v>
      </c>
      <c r="Z433" t="str">
        <f>VLOOKUP(Q433,stores_imp!$A$2:$K$22,5,FALSE)</f>
        <v>Online</v>
      </c>
      <c r="AA433" t="str">
        <f>_xlfn.IFS(sale[[#All],[Age]]&lt;19,"Teens",sale[[#All],[Age]]&lt;30,"Adults",sale[[#All],[Age]]&lt;70,"Elders")</f>
        <v>Elders</v>
      </c>
      <c r="AB433" t="str">
        <f>VLOOKUP(C433,customer_imp!$A$2:$H$505,8,FALSE)</f>
        <v>Gold</v>
      </c>
    </row>
    <row r="434" spans="1:28" x14ac:dyDescent="0.25">
      <c r="A434" t="s">
        <v>5138</v>
      </c>
      <c r="B434" s="2">
        <v>45725</v>
      </c>
      <c r="C434" t="s">
        <v>3986</v>
      </c>
      <c r="D434" t="str">
        <f>VLOOKUP(C434,customer_imp!$A$2:$H$502,2,FALSE)</f>
        <v>John Scott</v>
      </c>
      <c r="E434">
        <f>VLOOKUP(C434,customer_imp!$A$2:$H$502,3,FALSE)</f>
        <v>24</v>
      </c>
      <c r="F434" t="str">
        <f>VLOOKUP(C434,customer_imp!$A$2:$H$502,4,FALSE)</f>
        <v>Female</v>
      </c>
      <c r="G434" t="str">
        <f>VLOOKUP(C434,customer_imp!$A$2:$H$502,5,FALSE)</f>
        <v>South Christopher</v>
      </c>
      <c r="H434" t="str">
        <f>VLOOKUP(C434,customer_imp!$A$2:$H$502,6,FALSE)</f>
        <v>Pennsylvania</v>
      </c>
      <c r="I434" t="str">
        <f>VLOOKUP(C434,customer_imp!$A$2:$H$502,7,FALSE)</f>
        <v>USA</v>
      </c>
      <c r="J434" t="s">
        <v>4566</v>
      </c>
      <c r="K434" t="str">
        <f>VLOOKUP($J434,prod_imp!$A$2:$I$102,2,FALSE)</f>
        <v>Yoga Exercise Mat</v>
      </c>
      <c r="L434" t="str">
        <f>VLOOKUP(J434,prod_imp!$A$2:$I$102,3,FALSE)</f>
        <v>Sports</v>
      </c>
      <c r="M434" t="str">
        <f>VLOOKUP(J434,prod_imp!$A$2:$I$102,4,FALSE)</f>
        <v>Fitness</v>
      </c>
      <c r="N434" t="str">
        <f>VLOOKUP(J434,prod_imp!$A$2:$I$102,5,FALSE)</f>
        <v>Carroll, Long And Mendoza</v>
      </c>
      <c r="O434">
        <f>VLOOKUP(J434,prod_imp!$A$2:$I$102,6,FALSE)</f>
        <v>313</v>
      </c>
      <c r="P434">
        <f>VLOOKUP(J434,prod_imp!$A$2:$I$102,7,FALSE)</f>
        <v>369</v>
      </c>
      <c r="Q434" t="s">
        <v>4680</v>
      </c>
      <c r="R434" t="s">
        <v>4706</v>
      </c>
      <c r="S434" s="5">
        <v>1042.3728000000001</v>
      </c>
      <c r="T434">
        <v>3</v>
      </c>
      <c r="U434">
        <v>483</v>
      </c>
      <c r="V434">
        <v>0.06</v>
      </c>
      <c r="W434" t="str">
        <f>VLOOKUP(Q434,stores_imp!$A$2:$K$100,3,FALSE)</f>
        <v>NORTH</v>
      </c>
      <c r="X434" t="str">
        <f>VLOOKUP(Q434,stores_imp!$A$2:$K$100,2,TRUE)</f>
        <v>Mann-Austin</v>
      </c>
      <c r="Y434" t="str">
        <f>VLOOKUP(Q434,stores_imp!$A$2:$E$22,4,FALSE)</f>
        <v>Hoodberg</v>
      </c>
      <c r="Z434" t="str">
        <f>VLOOKUP(Q434,stores_imp!$A$2:$K$22,5,FALSE)</f>
        <v>Outlet</v>
      </c>
      <c r="AA434" t="str">
        <f>_xlfn.IFS(sale[[#All],[Age]]&lt;19,"Teens",sale[[#All],[Age]]&lt;30,"Adults",sale[[#All],[Age]]&lt;70,"Elders")</f>
        <v>Adults</v>
      </c>
      <c r="AB434" t="str">
        <f>VLOOKUP(C434,customer_imp!$A$2:$H$505,8,FALSE)</f>
        <v>Bronze</v>
      </c>
    </row>
    <row r="435" spans="1:28" x14ac:dyDescent="0.25">
      <c r="A435" t="s">
        <v>5139</v>
      </c>
      <c r="B435" s="2">
        <v>45699</v>
      </c>
      <c r="C435" t="s">
        <v>4090</v>
      </c>
      <c r="D435" t="str">
        <f>VLOOKUP(C435,customer_imp!$A$2:$H$502,2,FALSE)</f>
        <v>Ryan Hernandez</v>
      </c>
      <c r="E435">
        <f>VLOOKUP(C435,customer_imp!$A$2:$H$502,3,FALSE)</f>
        <v>30</v>
      </c>
      <c r="F435" t="str">
        <f>VLOOKUP(C435,customer_imp!$A$2:$H$502,4,FALSE)</f>
        <v>Male</v>
      </c>
      <c r="G435" t="str">
        <f>VLOOKUP(C435,customer_imp!$A$2:$H$502,5,FALSE)</f>
        <v>East Donna</v>
      </c>
      <c r="H435" t="str">
        <f>VLOOKUP(C435,customer_imp!$A$2:$H$502,6,FALSE)</f>
        <v>Nevada</v>
      </c>
      <c r="I435" t="str">
        <f>VLOOKUP(C435,customer_imp!$A$2:$H$502,7,FALSE)</f>
        <v>USA</v>
      </c>
      <c r="J435" t="s">
        <v>4601</v>
      </c>
      <c r="K435" t="str">
        <f>VLOOKUP($J435,prod_imp!$A$2:$I$102,2,FALSE)</f>
        <v>Men'S Hair Styling Gel</v>
      </c>
      <c r="L435" t="str">
        <f>VLOOKUP(J435,prod_imp!$A$2:$I$102,3,FALSE)</f>
        <v>Beauty</v>
      </c>
      <c r="M435" t="str">
        <f>VLOOKUP(J435,prod_imp!$A$2:$I$102,4,FALSE)</f>
        <v>Haircare</v>
      </c>
      <c r="N435" t="str">
        <f>VLOOKUP(J435,prod_imp!$A$2:$I$102,5,FALSE)</f>
        <v>Cline-Mccarthy</v>
      </c>
      <c r="O435">
        <f>VLOOKUP(J435,prod_imp!$A$2:$I$102,6,FALSE)</f>
        <v>17</v>
      </c>
      <c r="P435">
        <f>VLOOKUP(J435,prod_imp!$A$2:$I$102,7,FALSE)</f>
        <v>399</v>
      </c>
      <c r="Q435" t="s">
        <v>4678</v>
      </c>
      <c r="R435" t="s">
        <v>1959</v>
      </c>
      <c r="S435" s="5">
        <v>129.4</v>
      </c>
      <c r="T435">
        <v>2</v>
      </c>
      <c r="U435">
        <v>65</v>
      </c>
      <c r="V435">
        <v>0.28000000000000003</v>
      </c>
      <c r="W435" t="str">
        <f>VLOOKUP(Q435,stores_imp!$A$2:$K$100,3,FALSE)</f>
        <v>SOUTH</v>
      </c>
      <c r="X435" t="str">
        <f>VLOOKUP(Q435,stores_imp!$A$2:$K$100,2,TRUE)</f>
        <v>Mann-Austin</v>
      </c>
      <c r="Y435" t="str">
        <f>VLOOKUP(Q435,stores_imp!$A$2:$E$22,4,FALSE)</f>
        <v>North Nancyview</v>
      </c>
      <c r="Z435" t="str">
        <f>VLOOKUP(Q435,stores_imp!$A$2:$K$22,5,FALSE)</f>
        <v>Outlet</v>
      </c>
      <c r="AA435" t="str">
        <f>_xlfn.IFS(sale[[#All],[Age]]&lt;19,"Teens",sale[[#All],[Age]]&lt;30,"Adults",sale[[#All],[Age]]&lt;70,"Elders")</f>
        <v>Elders</v>
      </c>
      <c r="AB435" t="str">
        <f>VLOOKUP(C435,customer_imp!$A$2:$H$505,8,FALSE)</f>
        <v>Bronze</v>
      </c>
    </row>
    <row r="436" spans="1:28" x14ac:dyDescent="0.25">
      <c r="A436" t="s">
        <v>5140</v>
      </c>
      <c r="B436" s="2">
        <v>45266</v>
      </c>
      <c r="C436" t="s">
        <v>4126</v>
      </c>
      <c r="D436" t="str">
        <f>VLOOKUP(C436,customer_imp!$A$2:$H$502,2,FALSE)</f>
        <v>Theresa Campbell</v>
      </c>
      <c r="E436">
        <f>VLOOKUP(C436,customer_imp!$A$2:$H$502,3,FALSE)</f>
        <v>42</v>
      </c>
      <c r="F436" t="str">
        <f>VLOOKUP(C436,customer_imp!$A$2:$H$502,4,FALSE)</f>
        <v>Female</v>
      </c>
      <c r="G436" t="str">
        <f>VLOOKUP(C436,customer_imp!$A$2:$H$502,5,FALSE)</f>
        <v>New Brian</v>
      </c>
      <c r="H436" t="str">
        <f>VLOOKUP(C436,customer_imp!$A$2:$H$502,6,FALSE)</f>
        <v>Wisconsin</v>
      </c>
      <c r="I436" t="str">
        <f>VLOOKUP(C436,customer_imp!$A$2:$H$502,7,FALSE)</f>
        <v>USA</v>
      </c>
      <c r="J436" t="s">
        <v>4504</v>
      </c>
      <c r="K436" t="str">
        <f>VLOOKUP($J436,prod_imp!$A$2:$I$102,2,FALSE)</f>
        <v>Men'S Leather Belt</v>
      </c>
      <c r="L436" t="str">
        <f>VLOOKUP(J436,prod_imp!$A$2:$I$102,3,FALSE)</f>
        <v>Clothing</v>
      </c>
      <c r="M436" t="str">
        <f>VLOOKUP(J436,prod_imp!$A$2:$I$102,4,FALSE)</f>
        <v>Accessories</v>
      </c>
      <c r="N436" t="str">
        <f>VLOOKUP(J436,prod_imp!$A$2:$I$102,5,FALSE)</f>
        <v>Baldwin, Garza And Gonzalez</v>
      </c>
      <c r="O436">
        <f>VLOOKUP(J436,prod_imp!$A$2:$I$102,6,FALSE)</f>
        <v>261</v>
      </c>
      <c r="P436">
        <f>VLOOKUP(J436,prod_imp!$A$2:$I$102,7,FALSE)</f>
        <v>59</v>
      </c>
      <c r="Q436" t="s">
        <v>4682</v>
      </c>
      <c r="R436" t="s">
        <v>1959</v>
      </c>
      <c r="S436" s="5">
        <v>1309.4226000000001</v>
      </c>
      <c r="T436">
        <v>3</v>
      </c>
      <c r="U436">
        <v>590</v>
      </c>
      <c r="V436">
        <v>0</v>
      </c>
      <c r="W436" t="str">
        <f>VLOOKUP(Q436,stores_imp!$A$2:$K$100,3,FALSE)</f>
        <v>NORTH</v>
      </c>
      <c r="X436" t="str">
        <f>VLOOKUP(Q436,stores_imp!$A$2:$K$100,2,TRUE)</f>
        <v>Mann-Austin</v>
      </c>
      <c r="Y436" t="str">
        <f>VLOOKUP(Q436,stores_imp!$A$2:$E$22,4,FALSE)</f>
        <v>New Michaelchester</v>
      </c>
      <c r="Z436" t="str">
        <f>VLOOKUP(Q436,stores_imp!$A$2:$K$22,5,FALSE)</f>
        <v>Outlet</v>
      </c>
      <c r="AA436" t="str">
        <f>_xlfn.IFS(sale[[#All],[Age]]&lt;19,"Teens",sale[[#All],[Age]]&lt;30,"Adults",sale[[#All],[Age]]&lt;70,"Elders")</f>
        <v>Elders</v>
      </c>
      <c r="AB436" t="str">
        <f>VLOOKUP(C436,customer_imp!$A$2:$H$505,8,FALSE)</f>
        <v>Bronze</v>
      </c>
    </row>
    <row r="437" spans="1:28" x14ac:dyDescent="0.25">
      <c r="A437" t="s">
        <v>5141</v>
      </c>
      <c r="B437" s="2">
        <v>45889</v>
      </c>
      <c r="C437" t="s">
        <v>4271</v>
      </c>
      <c r="D437" t="str">
        <f>VLOOKUP(C437,customer_imp!$A$2:$H$502,2,FALSE)</f>
        <v>Misty Ferguson</v>
      </c>
      <c r="E437">
        <f>VLOOKUP(C437,customer_imp!$A$2:$H$502,3,FALSE)</f>
        <v>58</v>
      </c>
      <c r="F437" t="str">
        <f>VLOOKUP(C437,customer_imp!$A$2:$H$502,4,FALSE)</f>
        <v>Male</v>
      </c>
      <c r="G437" t="str">
        <f>VLOOKUP(C437,customer_imp!$A$2:$H$502,5,FALSE)</f>
        <v>North Joseside</v>
      </c>
      <c r="H437" t="str">
        <f>VLOOKUP(C437,customer_imp!$A$2:$H$502,6,FALSE)</f>
        <v>Connecticut</v>
      </c>
      <c r="I437" t="str">
        <f>VLOOKUP(C437,customer_imp!$A$2:$H$502,7,FALSE)</f>
        <v>USA</v>
      </c>
      <c r="J437" t="s">
        <v>4500</v>
      </c>
      <c r="K437" t="str">
        <f>VLOOKUP($J437,prod_imp!$A$2:$I$102,2,FALSE)</f>
        <v>Men'S Running Jacket</v>
      </c>
      <c r="L437" t="str">
        <f>VLOOKUP(J437,prod_imp!$A$2:$I$102,3,FALSE)</f>
        <v>Clothing</v>
      </c>
      <c r="M437" t="str">
        <f>VLOOKUP(J437,prod_imp!$A$2:$I$102,4,FALSE)</f>
        <v>Outerwear</v>
      </c>
      <c r="N437" t="str">
        <f>VLOOKUP(J437,prod_imp!$A$2:$I$102,5,FALSE)</f>
        <v>Pineda Ltd</v>
      </c>
      <c r="O437">
        <f>VLOOKUP(J437,prod_imp!$A$2:$I$102,6,FALSE)</f>
        <v>365</v>
      </c>
      <c r="P437">
        <f>VLOOKUP(J437,prod_imp!$A$2:$I$102,7,FALSE)</f>
        <v>452</v>
      </c>
      <c r="Q437" t="s">
        <v>4688</v>
      </c>
      <c r="R437" t="s">
        <v>4709</v>
      </c>
      <c r="S437" s="5">
        <v>2548.5264000000002</v>
      </c>
      <c r="T437">
        <v>4</v>
      </c>
      <c r="U437">
        <v>758</v>
      </c>
      <c r="V437">
        <v>0.26</v>
      </c>
      <c r="W437" t="str">
        <f>VLOOKUP(Q437,stores_imp!$A$2:$K$100,3,FALSE)</f>
        <v>SOUTH</v>
      </c>
      <c r="X437" t="str">
        <f>VLOOKUP(Q437,stores_imp!$A$2:$K$100,2,TRUE)</f>
        <v>Mann-Austin</v>
      </c>
      <c r="Y437" t="str">
        <f>VLOOKUP(Q437,stores_imp!$A$2:$E$22,4,FALSE)</f>
        <v>East Johnstad</v>
      </c>
      <c r="Z437" t="str">
        <f>VLOOKUP(Q437,stores_imp!$A$2:$K$22,5,FALSE)</f>
        <v>Flagship</v>
      </c>
      <c r="AA437" t="str">
        <f>_xlfn.IFS(sale[[#All],[Age]]&lt;19,"Teens",sale[[#All],[Age]]&lt;30,"Adults",sale[[#All],[Age]]&lt;70,"Elders")</f>
        <v>Elders</v>
      </c>
      <c r="AB437" t="str">
        <f>VLOOKUP(C437,customer_imp!$A$2:$H$505,8,FALSE)</f>
        <v>Gold</v>
      </c>
    </row>
    <row r="438" spans="1:28" x14ac:dyDescent="0.25">
      <c r="A438" t="s">
        <v>5142</v>
      </c>
      <c r="B438" s="2">
        <v>45555</v>
      </c>
      <c r="C438" t="s">
        <v>4027</v>
      </c>
      <c r="D438" t="str">
        <f>VLOOKUP(C438,customer_imp!$A$2:$H$502,2,FALSE)</f>
        <v>Sharon Brown</v>
      </c>
      <c r="E438">
        <f>VLOOKUP(C438,customer_imp!$A$2:$H$502,3,FALSE)</f>
        <v>37</v>
      </c>
      <c r="F438" t="str">
        <f>VLOOKUP(C438,customer_imp!$A$2:$H$502,4,FALSE)</f>
        <v>Female</v>
      </c>
      <c r="G438" t="str">
        <f>VLOOKUP(C438,customer_imp!$A$2:$H$502,5,FALSE)</f>
        <v>East Andrea</v>
      </c>
      <c r="H438" t="str">
        <f>VLOOKUP(C438,customer_imp!$A$2:$H$502,6,FALSE)</f>
        <v>Michigan</v>
      </c>
      <c r="I438" t="str">
        <f>VLOOKUP(C438,customer_imp!$A$2:$H$502,7,FALSE)</f>
        <v>USA</v>
      </c>
      <c r="J438" t="s">
        <v>4560</v>
      </c>
      <c r="K438" t="str">
        <f>VLOOKUP($J438,prod_imp!$A$2:$I$102,2,FALSE)</f>
        <v>Men'S Casual Sneakers</v>
      </c>
      <c r="L438" t="str">
        <f>VLOOKUP(J438,prod_imp!$A$2:$I$102,3,FALSE)</f>
        <v>Clothing</v>
      </c>
      <c r="M438" t="str">
        <f>VLOOKUP(J438,prod_imp!$A$2:$I$102,4,FALSE)</f>
        <v>Footwear</v>
      </c>
      <c r="N438" t="str">
        <f>VLOOKUP(J438,prod_imp!$A$2:$I$102,5,FALSE)</f>
        <v>Hogan-Lee</v>
      </c>
      <c r="O438">
        <f>VLOOKUP(J438,prod_imp!$A$2:$I$102,6,FALSE)</f>
        <v>353</v>
      </c>
      <c r="P438">
        <f>VLOOKUP(J438,prod_imp!$A$2:$I$102,7,FALSE)</f>
        <v>214</v>
      </c>
      <c r="Q438" t="s">
        <v>4693</v>
      </c>
      <c r="R438" t="s">
        <v>4709</v>
      </c>
      <c r="S438" s="5">
        <v>2721.1183999999998</v>
      </c>
      <c r="T438">
        <v>4</v>
      </c>
      <c r="U438">
        <v>748</v>
      </c>
      <c r="V438">
        <v>0.16</v>
      </c>
      <c r="W438" t="str">
        <f>VLOOKUP(Q438,stores_imp!$A$2:$K$100,3,FALSE)</f>
        <v>NORTH</v>
      </c>
      <c r="X438" t="str">
        <f>VLOOKUP(Q438,stores_imp!$A$2:$K$100,2,TRUE)</f>
        <v>Thomas, Bridges And Harris</v>
      </c>
      <c r="Y438" t="str">
        <f>VLOOKUP(Q438,stores_imp!$A$2:$E$22,4,FALSE)</f>
        <v>Sabrinatown</v>
      </c>
      <c r="Z438" t="str">
        <f>VLOOKUP(Q438,stores_imp!$A$2:$K$22,5,FALSE)</f>
        <v>Online</v>
      </c>
      <c r="AA438" t="str">
        <f>_xlfn.IFS(sale[[#All],[Age]]&lt;19,"Teens",sale[[#All],[Age]]&lt;30,"Adults",sale[[#All],[Age]]&lt;70,"Elders")</f>
        <v>Elders</v>
      </c>
      <c r="AB438" t="str">
        <f>VLOOKUP(C438,customer_imp!$A$2:$H$505,8,FALSE)</f>
        <v>Gold</v>
      </c>
    </row>
    <row r="439" spans="1:28" x14ac:dyDescent="0.25">
      <c r="A439" t="s">
        <v>5143</v>
      </c>
      <c r="B439" s="2">
        <v>45813</v>
      </c>
      <c r="C439" t="s">
        <v>4234</v>
      </c>
      <c r="D439" t="str">
        <f>VLOOKUP(C439,customer_imp!$A$2:$H$502,2,FALSE)</f>
        <v>Dr. Ashley Yates Md</v>
      </c>
      <c r="E439">
        <f>VLOOKUP(C439,customer_imp!$A$2:$H$502,3,FALSE)</f>
        <v>32</v>
      </c>
      <c r="F439" t="str">
        <f>VLOOKUP(C439,customer_imp!$A$2:$H$502,4,FALSE)</f>
        <v>Male</v>
      </c>
      <c r="G439" t="str">
        <f>VLOOKUP(C439,customer_imp!$A$2:$H$502,5,FALSE)</f>
        <v>New Maria</v>
      </c>
      <c r="H439" t="str">
        <f>VLOOKUP(C439,customer_imp!$A$2:$H$502,6,FALSE)</f>
        <v>Wisconsin</v>
      </c>
      <c r="I439" t="str">
        <f>VLOOKUP(C439,customer_imp!$A$2:$H$502,7,FALSE)</f>
        <v>USA</v>
      </c>
      <c r="J439" t="s">
        <v>4565</v>
      </c>
      <c r="K439" t="str">
        <f>VLOOKUP($J439,prod_imp!$A$2:$I$102,2,FALSE)</f>
        <v>Noise-Canceling Headphones</v>
      </c>
      <c r="L439" t="str">
        <f>VLOOKUP(J439,prod_imp!$A$2:$I$102,3,FALSE)</f>
        <v>Electronics</v>
      </c>
      <c r="M439" t="str">
        <f>VLOOKUP(J439,prod_imp!$A$2:$I$102,4,FALSE)</f>
        <v>Audio</v>
      </c>
      <c r="N439" t="str">
        <f>VLOOKUP(J439,prod_imp!$A$2:$I$102,5,FALSE)</f>
        <v>Taylor-Hart</v>
      </c>
      <c r="O439">
        <f>VLOOKUP(J439,prod_imp!$A$2:$I$102,6,FALSE)</f>
        <v>39</v>
      </c>
      <c r="P439">
        <f>VLOOKUP(J439,prod_imp!$A$2:$I$102,7,FALSE)</f>
        <v>378</v>
      </c>
      <c r="Q439" t="s">
        <v>4701</v>
      </c>
      <c r="R439" t="s">
        <v>4706</v>
      </c>
      <c r="S439" s="5">
        <v>1455.2208000000001</v>
      </c>
      <c r="T439">
        <v>3</v>
      </c>
      <c r="U439">
        <v>551</v>
      </c>
      <c r="V439">
        <v>0.09</v>
      </c>
      <c r="W439" t="str">
        <f>VLOOKUP(Q439,stores_imp!$A$2:$K$100,3,FALSE)</f>
        <v>NORTH</v>
      </c>
      <c r="X439" t="str">
        <f>VLOOKUP(Q439,stores_imp!$A$2:$K$100,2,TRUE)</f>
        <v>Holloway Ltd</v>
      </c>
      <c r="Y439" t="str">
        <f>VLOOKUP(Q439,stores_imp!$A$2:$E$22,4,FALSE)</f>
        <v>Bensonhaven</v>
      </c>
      <c r="Z439" t="str">
        <f>VLOOKUP(Q439,stores_imp!$A$2:$K$22,5,FALSE)</f>
        <v>Flagship</v>
      </c>
      <c r="AA439" t="str">
        <f>_xlfn.IFS(sale[[#All],[Age]]&lt;19,"Teens",sale[[#All],[Age]]&lt;30,"Adults",sale[[#All],[Age]]&lt;70,"Elders")</f>
        <v>Elders</v>
      </c>
      <c r="AB439" t="str">
        <f>VLOOKUP(C439,customer_imp!$A$2:$H$505,8,FALSE)</f>
        <v>Bronze</v>
      </c>
    </row>
    <row r="440" spans="1:28" x14ac:dyDescent="0.25">
      <c r="A440" t="s">
        <v>5144</v>
      </c>
      <c r="B440" s="2">
        <v>45811</v>
      </c>
      <c r="C440" t="s">
        <v>4137</v>
      </c>
      <c r="D440" t="str">
        <f>VLOOKUP(C440,customer_imp!$A$2:$H$502,2,FALSE)</f>
        <v>Brian Choi</v>
      </c>
      <c r="E440">
        <f>VLOOKUP(C440,customer_imp!$A$2:$H$502,3,FALSE)</f>
        <v>46</v>
      </c>
      <c r="F440" t="str">
        <f>VLOOKUP(C440,customer_imp!$A$2:$H$502,4,FALSE)</f>
        <v>Female</v>
      </c>
      <c r="G440" t="str">
        <f>VLOOKUP(C440,customer_imp!$A$2:$H$502,5,FALSE)</f>
        <v>Floydton</v>
      </c>
      <c r="H440" t="str">
        <f>VLOOKUP(C440,customer_imp!$A$2:$H$502,6,FALSE)</f>
        <v>New Jersey</v>
      </c>
      <c r="I440" t="str">
        <f>VLOOKUP(C440,customer_imp!$A$2:$H$502,7,FALSE)</f>
        <v>USA</v>
      </c>
      <c r="J440" t="s">
        <v>4621</v>
      </c>
      <c r="K440" t="str">
        <f>VLOOKUP($J440,prod_imp!$A$2:$I$102,2,FALSE)</f>
        <v>Men'S Sports Shorts</v>
      </c>
      <c r="L440" t="str">
        <f>VLOOKUP(J440,prod_imp!$A$2:$I$102,3,FALSE)</f>
        <v>Clothing</v>
      </c>
      <c r="M440" t="str">
        <f>VLOOKUP(J440,prod_imp!$A$2:$I$102,4,FALSE)</f>
        <v>Bottoms</v>
      </c>
      <c r="N440" t="str">
        <f>VLOOKUP(J440,prod_imp!$A$2:$I$102,5,FALSE)</f>
        <v>Fitzpatrick Ltd</v>
      </c>
      <c r="O440">
        <f>VLOOKUP(J440,prod_imp!$A$2:$I$102,6,FALSE)</f>
        <v>218</v>
      </c>
      <c r="P440">
        <f>VLOOKUP(J440,prod_imp!$A$2:$I$102,7,FALSE)</f>
        <v>224</v>
      </c>
      <c r="Q440" t="s">
        <v>4697</v>
      </c>
      <c r="R440" t="s">
        <v>4706</v>
      </c>
      <c r="S440" s="5">
        <v>874.91959999999995</v>
      </c>
      <c r="T440">
        <v>2</v>
      </c>
      <c r="U440">
        <v>527</v>
      </c>
      <c r="V440">
        <v>0.12</v>
      </c>
      <c r="W440" t="str">
        <f>VLOOKUP(Q440,stores_imp!$A$2:$K$100,3,FALSE)</f>
        <v>SOUTH</v>
      </c>
      <c r="X440" t="str">
        <f>VLOOKUP(Q440,stores_imp!$A$2:$K$100,2,TRUE)</f>
        <v>Mcdonald Inc</v>
      </c>
      <c r="Y440" t="str">
        <f>VLOOKUP(Q440,stores_imp!$A$2:$E$22,4,FALSE)</f>
        <v>Christopherland</v>
      </c>
      <c r="Z440" t="str">
        <f>VLOOKUP(Q440,stores_imp!$A$2:$K$22,5,FALSE)</f>
        <v>Outlet</v>
      </c>
      <c r="AA440" t="str">
        <f>_xlfn.IFS(sale[[#All],[Age]]&lt;19,"Teens",sale[[#All],[Age]]&lt;30,"Adults",sale[[#All],[Age]]&lt;70,"Elders")</f>
        <v>Elders</v>
      </c>
      <c r="AB440" t="str">
        <f>VLOOKUP(C440,customer_imp!$A$2:$H$505,8,FALSE)</f>
        <v>Gold</v>
      </c>
    </row>
    <row r="441" spans="1:28" x14ac:dyDescent="0.25">
      <c r="A441" t="s">
        <v>5145</v>
      </c>
      <c r="B441" s="2">
        <v>45670</v>
      </c>
      <c r="C441" t="s">
        <v>4074</v>
      </c>
      <c r="D441" t="str">
        <f>VLOOKUP(C441,customer_imp!$A$2:$H$502,2,FALSE)</f>
        <v>Brittney Morgan</v>
      </c>
      <c r="E441">
        <f>VLOOKUP(C441,customer_imp!$A$2:$H$502,3,FALSE)</f>
        <v>24</v>
      </c>
      <c r="F441" t="str">
        <f>VLOOKUP(C441,customer_imp!$A$2:$H$502,4,FALSE)</f>
        <v>Male</v>
      </c>
      <c r="G441" t="str">
        <f>VLOOKUP(C441,customer_imp!$A$2:$H$502,5,FALSE)</f>
        <v>Lake Kaylahaven</v>
      </c>
      <c r="H441" t="str">
        <f>VLOOKUP(C441,customer_imp!$A$2:$H$502,6,FALSE)</f>
        <v>Alaska</v>
      </c>
      <c r="I441" t="str">
        <f>VLOOKUP(C441,customer_imp!$A$2:$H$502,7,FALSE)</f>
        <v>USA</v>
      </c>
      <c r="J441" t="s">
        <v>4607</v>
      </c>
      <c r="K441" t="str">
        <f>VLOOKUP($J441,prod_imp!$A$2:$I$102,2,FALSE)</f>
        <v>Laptop Cooling Pad</v>
      </c>
      <c r="L441" t="str">
        <f>VLOOKUP(J441,prod_imp!$A$2:$I$102,3,FALSE)</f>
        <v>Electronics</v>
      </c>
      <c r="M441" t="str">
        <f>VLOOKUP(J441,prod_imp!$A$2:$I$102,4,FALSE)</f>
        <v>Computer</v>
      </c>
      <c r="N441" t="str">
        <f>VLOOKUP(J441,prod_imp!$A$2:$I$102,5,FALSE)</f>
        <v>Murray, Gould And Ware</v>
      </c>
      <c r="O441">
        <f>VLOOKUP(J441,prod_imp!$A$2:$I$102,6,FALSE)</f>
        <v>86</v>
      </c>
      <c r="P441">
        <f>VLOOKUP(J441,prod_imp!$A$2:$I$102,7,FALSE)</f>
        <v>222</v>
      </c>
      <c r="Q441" t="s">
        <v>4682</v>
      </c>
      <c r="R441" t="s">
        <v>1959</v>
      </c>
      <c r="S441" s="5">
        <v>2556.1972000000001</v>
      </c>
      <c r="T441">
        <v>4</v>
      </c>
      <c r="U441">
        <v>875</v>
      </c>
      <c r="V441">
        <v>0.17</v>
      </c>
      <c r="W441" t="str">
        <f>VLOOKUP(Q441,stores_imp!$A$2:$K$100,3,FALSE)</f>
        <v>NORTH</v>
      </c>
      <c r="X441" t="str">
        <f>VLOOKUP(Q441,stores_imp!$A$2:$K$100,2,TRUE)</f>
        <v>Mann-Austin</v>
      </c>
      <c r="Y441" t="str">
        <f>VLOOKUP(Q441,stores_imp!$A$2:$E$22,4,FALSE)</f>
        <v>New Michaelchester</v>
      </c>
      <c r="Z441" t="str">
        <f>VLOOKUP(Q441,stores_imp!$A$2:$K$22,5,FALSE)</f>
        <v>Outlet</v>
      </c>
      <c r="AA441" t="str">
        <f>_xlfn.IFS(sale[[#All],[Age]]&lt;19,"Teens",sale[[#All],[Age]]&lt;30,"Adults",sale[[#All],[Age]]&lt;70,"Elders")</f>
        <v>Adults</v>
      </c>
      <c r="AB441" t="str">
        <f>VLOOKUP(C441,customer_imp!$A$2:$H$505,8,FALSE)</f>
        <v>Gold</v>
      </c>
    </row>
    <row r="442" spans="1:28" x14ac:dyDescent="0.25">
      <c r="A442" t="s">
        <v>5146</v>
      </c>
      <c r="B442" s="2">
        <v>45736</v>
      </c>
      <c r="C442" t="s">
        <v>3977</v>
      </c>
      <c r="D442" t="str">
        <f>VLOOKUP(C442,customer_imp!$A$2:$H$502,2,FALSE)</f>
        <v>Daniel Boyd</v>
      </c>
      <c r="E442">
        <f>VLOOKUP(C442,customer_imp!$A$2:$H$502,3,FALSE)</f>
        <v>29</v>
      </c>
      <c r="F442" t="str">
        <f>VLOOKUP(C442,customer_imp!$A$2:$H$502,4,FALSE)</f>
        <v>Female</v>
      </c>
      <c r="G442" t="str">
        <f>VLOOKUP(C442,customer_imp!$A$2:$H$502,5,FALSE)</f>
        <v>West Pamelafurt</v>
      </c>
      <c r="H442" t="str">
        <f>VLOOKUP(C442,customer_imp!$A$2:$H$502,6,FALSE)</f>
        <v>West Virginia</v>
      </c>
      <c r="I442" t="str">
        <f>VLOOKUP(C442,customer_imp!$A$2:$H$502,7,FALSE)</f>
        <v>USA</v>
      </c>
      <c r="J442" t="s">
        <v>4643</v>
      </c>
      <c r="K442" t="str">
        <f>VLOOKUP($J442,prod_imp!$A$2:$I$102,2,FALSE)</f>
        <v>Women'S Beanie Hat</v>
      </c>
      <c r="L442" t="str">
        <f>VLOOKUP(J442,prod_imp!$A$2:$I$102,3,FALSE)</f>
        <v>Clothing</v>
      </c>
      <c r="M442" t="str">
        <f>VLOOKUP(J442,prod_imp!$A$2:$I$102,4,FALSE)</f>
        <v>Accessories</v>
      </c>
      <c r="N442" t="str">
        <f>VLOOKUP(J442,prod_imp!$A$2:$I$102,5,FALSE)</f>
        <v>Richardson-Carrillo</v>
      </c>
      <c r="O442">
        <f>VLOOKUP(J442,prod_imp!$A$2:$I$102,6,FALSE)</f>
        <v>120</v>
      </c>
      <c r="P442">
        <f>VLOOKUP(J442,prod_imp!$A$2:$I$102,7,FALSE)</f>
        <v>210</v>
      </c>
      <c r="Q442" t="s">
        <v>4673</v>
      </c>
      <c r="R442" t="s">
        <v>1959</v>
      </c>
      <c r="S442" s="5">
        <v>439.27420000000001</v>
      </c>
      <c r="T442">
        <v>2</v>
      </c>
      <c r="U442">
        <v>226</v>
      </c>
      <c r="V442">
        <v>0.27</v>
      </c>
      <c r="W442" t="str">
        <f>VLOOKUP(Q442,stores_imp!$A$2:$K$100,3,FALSE)</f>
        <v>EAST</v>
      </c>
      <c r="X442" t="str">
        <f>VLOOKUP(Q442,stores_imp!$A$2:$K$100,2,TRUE)</f>
        <v>Rivera-Warner</v>
      </c>
      <c r="Y442" t="str">
        <f>VLOOKUP(Q442,stores_imp!$A$2:$E$22,4,FALSE)</f>
        <v>Washingtonfurt</v>
      </c>
      <c r="Z442" t="str">
        <f>VLOOKUP(Q442,stores_imp!$A$2:$K$22,5,FALSE)</f>
        <v>Flagship</v>
      </c>
      <c r="AA442" t="str">
        <f>_xlfn.IFS(sale[[#All],[Age]]&lt;19,"Teens",sale[[#All],[Age]]&lt;30,"Adults",sale[[#All],[Age]]&lt;70,"Elders")</f>
        <v>Adults</v>
      </c>
      <c r="AB442" t="str">
        <f>VLOOKUP(C442,customer_imp!$A$2:$H$505,8,FALSE)</f>
        <v>Bronze</v>
      </c>
    </row>
    <row r="443" spans="1:28" x14ac:dyDescent="0.25">
      <c r="A443" t="s">
        <v>5147</v>
      </c>
      <c r="B443" s="2">
        <v>45480</v>
      </c>
      <c r="C443" t="s">
        <v>4007</v>
      </c>
      <c r="D443" t="str">
        <f>VLOOKUP(C443,customer_imp!$A$2:$H$502,2,FALSE)</f>
        <v>Rachel Myers</v>
      </c>
      <c r="E443">
        <f>VLOOKUP(C443,customer_imp!$A$2:$H$502,3,FALSE)</f>
        <v>52</v>
      </c>
      <c r="F443" t="str">
        <f>VLOOKUP(C443,customer_imp!$A$2:$H$502,4,FALSE)</f>
        <v>Male</v>
      </c>
      <c r="G443" t="str">
        <f>VLOOKUP(C443,customer_imp!$A$2:$H$502,5,FALSE)</f>
        <v>Robertberg</v>
      </c>
      <c r="H443" t="str">
        <f>VLOOKUP(C443,customer_imp!$A$2:$H$502,6,FALSE)</f>
        <v>North Dakota</v>
      </c>
      <c r="I443" t="str">
        <f>VLOOKUP(C443,customer_imp!$A$2:$H$502,7,FALSE)</f>
        <v>USA</v>
      </c>
      <c r="J443" t="s">
        <v>4637</v>
      </c>
      <c r="K443" t="str">
        <f>VLOOKUP($J443,prod_imp!$A$2:$I$102,2,FALSE)</f>
        <v>Decorative Lamp Shade</v>
      </c>
      <c r="L443" t="str">
        <f>VLOOKUP(J443,prod_imp!$A$2:$I$102,3,FALSE)</f>
        <v>Home</v>
      </c>
      <c r="M443" t="str">
        <f>VLOOKUP(J443,prod_imp!$A$2:$I$102,4,FALSE)</f>
        <v>Lighting</v>
      </c>
      <c r="N443" t="str">
        <f>VLOOKUP(J443,prod_imp!$A$2:$I$102,5,FALSE)</f>
        <v>Ramirez-Hanson</v>
      </c>
      <c r="O443">
        <f>VLOOKUP(J443,prod_imp!$A$2:$I$102,6,FALSE)</f>
        <v>229</v>
      </c>
      <c r="P443">
        <f>VLOOKUP(J443,prod_imp!$A$2:$I$102,7,FALSE)</f>
        <v>469</v>
      </c>
      <c r="Q443" t="s">
        <v>4682</v>
      </c>
      <c r="R443" t="s">
        <v>1959</v>
      </c>
      <c r="S443" s="5">
        <v>513.702</v>
      </c>
      <c r="T443">
        <v>2</v>
      </c>
      <c r="U443">
        <v>285</v>
      </c>
      <c r="V443">
        <v>0.03</v>
      </c>
      <c r="W443" t="str">
        <f>VLOOKUP(Q443,stores_imp!$A$2:$K$100,3,FALSE)</f>
        <v>NORTH</v>
      </c>
      <c r="X443" t="str">
        <f>VLOOKUP(Q443,stores_imp!$A$2:$K$100,2,TRUE)</f>
        <v>Mann-Austin</v>
      </c>
      <c r="Y443" t="str">
        <f>VLOOKUP(Q443,stores_imp!$A$2:$E$22,4,FALSE)</f>
        <v>New Michaelchester</v>
      </c>
      <c r="Z443" t="str">
        <f>VLOOKUP(Q443,stores_imp!$A$2:$K$22,5,FALSE)</f>
        <v>Outlet</v>
      </c>
      <c r="AA443" t="str">
        <f>_xlfn.IFS(sale[[#All],[Age]]&lt;19,"Teens",sale[[#All],[Age]]&lt;30,"Adults",sale[[#All],[Age]]&lt;70,"Elders")</f>
        <v>Elders</v>
      </c>
      <c r="AB443" t="str">
        <f>VLOOKUP(C443,customer_imp!$A$2:$H$505,8,FALSE)</f>
        <v>Silver</v>
      </c>
    </row>
    <row r="444" spans="1:28" x14ac:dyDescent="0.25">
      <c r="A444" t="s">
        <v>5148</v>
      </c>
      <c r="B444" s="2">
        <v>45929</v>
      </c>
      <c r="C444" t="s">
        <v>4320</v>
      </c>
      <c r="D444" t="str">
        <f>VLOOKUP(C444,customer_imp!$A$2:$H$502,2,FALSE)</f>
        <v>Mr. Christopher Sims</v>
      </c>
      <c r="E444">
        <f>VLOOKUP(C444,customer_imp!$A$2:$H$502,3,FALSE)</f>
        <v>50</v>
      </c>
      <c r="F444" t="str">
        <f>VLOOKUP(C444,customer_imp!$A$2:$H$502,4,FALSE)</f>
        <v>Female</v>
      </c>
      <c r="G444" t="str">
        <f>VLOOKUP(C444,customer_imp!$A$2:$H$502,5,FALSE)</f>
        <v>Donaldsontown</v>
      </c>
      <c r="H444" t="str">
        <f>VLOOKUP(C444,customer_imp!$A$2:$H$502,6,FALSE)</f>
        <v>Connecticut</v>
      </c>
      <c r="I444" t="str">
        <f>VLOOKUP(C444,customer_imp!$A$2:$H$502,7,FALSE)</f>
        <v>USA</v>
      </c>
      <c r="J444" t="s">
        <v>4516</v>
      </c>
      <c r="K444" t="str">
        <f>VLOOKUP($J444,prod_imp!$A$2:$I$102,2,FALSE)</f>
        <v>Hd Smart Tv Stick</v>
      </c>
      <c r="L444" t="str">
        <f>VLOOKUP(J444,prod_imp!$A$2:$I$102,3,FALSE)</f>
        <v>Electronics</v>
      </c>
      <c r="M444" t="str">
        <f>VLOOKUP(J444,prod_imp!$A$2:$I$102,4,FALSE)</f>
        <v>Accessories</v>
      </c>
      <c r="N444" t="str">
        <f>VLOOKUP(J444,prod_imp!$A$2:$I$102,5,FALSE)</f>
        <v>Gibson, Hobbs And Weaver</v>
      </c>
      <c r="O444">
        <f>VLOOKUP(J444,prod_imp!$A$2:$I$102,6,FALSE)</f>
        <v>449</v>
      </c>
      <c r="P444">
        <f>VLOOKUP(J444,prod_imp!$A$2:$I$102,7,FALSE)</f>
        <v>275</v>
      </c>
      <c r="Q444" t="s">
        <v>4698</v>
      </c>
      <c r="R444" t="s">
        <v>1959</v>
      </c>
      <c r="S444" s="5">
        <v>566.21900000000005</v>
      </c>
      <c r="T444">
        <v>2</v>
      </c>
      <c r="U444">
        <v>298</v>
      </c>
      <c r="V444">
        <v>0.1</v>
      </c>
      <c r="W444" t="str">
        <f>VLOOKUP(Q444,stores_imp!$A$2:$K$100,3,FALSE)</f>
        <v>NORTH</v>
      </c>
      <c r="X444" t="str">
        <f>VLOOKUP(Q444,stores_imp!$A$2:$K$100,2,TRUE)</f>
        <v>Shelton Plc</v>
      </c>
      <c r="Y444" t="str">
        <f>VLOOKUP(Q444,stores_imp!$A$2:$E$22,4,FALSE)</f>
        <v>East Jenniferstad</v>
      </c>
      <c r="Z444" t="str">
        <f>VLOOKUP(Q444,stores_imp!$A$2:$K$22,5,FALSE)</f>
        <v>Flagship</v>
      </c>
      <c r="AA444" t="str">
        <f>_xlfn.IFS(sale[[#All],[Age]]&lt;19,"Teens",sale[[#All],[Age]]&lt;30,"Adults",sale[[#All],[Age]]&lt;70,"Elders")</f>
        <v>Elders</v>
      </c>
      <c r="AB444" t="str">
        <f>VLOOKUP(C444,customer_imp!$A$2:$H$505,8,FALSE)</f>
        <v>Silver</v>
      </c>
    </row>
    <row r="445" spans="1:28" x14ac:dyDescent="0.25">
      <c r="A445" t="s">
        <v>5149</v>
      </c>
      <c r="B445" s="2">
        <v>45626</v>
      </c>
      <c r="C445" t="s">
        <v>4137</v>
      </c>
      <c r="D445" t="str">
        <f>VLOOKUP(C445,customer_imp!$A$2:$H$502,2,FALSE)</f>
        <v>Brian Choi</v>
      </c>
      <c r="E445">
        <f>VLOOKUP(C445,customer_imp!$A$2:$H$502,3,FALSE)</f>
        <v>46</v>
      </c>
      <c r="F445" t="str">
        <f>VLOOKUP(C445,customer_imp!$A$2:$H$502,4,FALSE)</f>
        <v>Female</v>
      </c>
      <c r="G445" t="str">
        <f>VLOOKUP(C445,customer_imp!$A$2:$H$502,5,FALSE)</f>
        <v>Floydton</v>
      </c>
      <c r="H445" t="str">
        <f>VLOOKUP(C445,customer_imp!$A$2:$H$502,6,FALSE)</f>
        <v>New Jersey</v>
      </c>
      <c r="I445" t="str">
        <f>VLOOKUP(C445,customer_imp!$A$2:$H$502,7,FALSE)</f>
        <v>USA</v>
      </c>
      <c r="J445" t="s">
        <v>4565</v>
      </c>
      <c r="K445" t="str">
        <f>VLOOKUP($J445,prod_imp!$A$2:$I$102,2,FALSE)</f>
        <v>Noise-Canceling Headphones</v>
      </c>
      <c r="L445" t="str">
        <f>VLOOKUP(J445,prod_imp!$A$2:$I$102,3,FALSE)</f>
        <v>Electronics</v>
      </c>
      <c r="M445" t="str">
        <f>VLOOKUP(J445,prod_imp!$A$2:$I$102,4,FALSE)</f>
        <v>Audio</v>
      </c>
      <c r="N445" t="str">
        <f>VLOOKUP(J445,prod_imp!$A$2:$I$102,5,FALSE)</f>
        <v>Taylor-Hart</v>
      </c>
      <c r="O445">
        <f>VLOOKUP(J445,prod_imp!$A$2:$I$102,6,FALSE)</f>
        <v>39</v>
      </c>
      <c r="P445">
        <f>VLOOKUP(J445,prod_imp!$A$2:$I$102,7,FALSE)</f>
        <v>378</v>
      </c>
      <c r="Q445" t="s">
        <v>4681</v>
      </c>
      <c r="R445" t="s">
        <v>4709</v>
      </c>
      <c r="S445" s="5">
        <v>2230.3303999999998</v>
      </c>
      <c r="T445">
        <v>4</v>
      </c>
      <c r="U445">
        <v>753</v>
      </c>
      <c r="V445">
        <v>0.05</v>
      </c>
      <c r="W445" t="str">
        <f>VLOOKUP(Q445,stores_imp!$A$2:$K$100,3,FALSE)</f>
        <v>SOUTH</v>
      </c>
      <c r="X445" t="str">
        <f>VLOOKUP(Q445,stores_imp!$A$2:$K$100,2,TRUE)</f>
        <v>Mann-Austin</v>
      </c>
      <c r="Y445" t="str">
        <f>VLOOKUP(Q445,stores_imp!$A$2:$E$22,4,FALSE)</f>
        <v>Port Sharon</v>
      </c>
      <c r="Z445" t="str">
        <f>VLOOKUP(Q445,stores_imp!$A$2:$K$22,5,FALSE)</f>
        <v>Online</v>
      </c>
      <c r="AA445" t="str">
        <f>_xlfn.IFS(sale[[#All],[Age]]&lt;19,"Teens",sale[[#All],[Age]]&lt;30,"Adults",sale[[#All],[Age]]&lt;70,"Elders")</f>
        <v>Elders</v>
      </c>
      <c r="AB445" t="str">
        <f>VLOOKUP(C445,customer_imp!$A$2:$H$505,8,FALSE)</f>
        <v>Gold</v>
      </c>
    </row>
    <row r="446" spans="1:28" x14ac:dyDescent="0.25">
      <c r="A446" t="s">
        <v>5150</v>
      </c>
      <c r="B446" s="2">
        <v>45460</v>
      </c>
      <c r="C446" t="s">
        <v>4481</v>
      </c>
      <c r="D446" t="str">
        <f>VLOOKUP(C446,customer_imp!$A$2:$H$502,2,FALSE)</f>
        <v>Zachary Andrade</v>
      </c>
      <c r="E446">
        <f>VLOOKUP(C446,customer_imp!$A$2:$H$502,3,FALSE)</f>
        <v>23</v>
      </c>
      <c r="F446" t="str">
        <f>VLOOKUP(C446,customer_imp!$A$2:$H$502,4,FALSE)</f>
        <v>Female</v>
      </c>
      <c r="G446" t="str">
        <f>VLOOKUP(C446,customer_imp!$A$2:$H$502,5,FALSE)</f>
        <v>South Davidport</v>
      </c>
      <c r="H446" t="str">
        <f>VLOOKUP(C446,customer_imp!$A$2:$H$502,6,FALSE)</f>
        <v>California</v>
      </c>
      <c r="I446" t="str">
        <f>VLOOKUP(C446,customer_imp!$A$2:$H$502,7,FALSE)</f>
        <v>USA</v>
      </c>
      <c r="J446" t="s">
        <v>4636</v>
      </c>
      <c r="K446" t="str">
        <f>VLOOKUP($J446,prod_imp!$A$2:$I$102,2,FALSE)</f>
        <v>Essential Oil Diffuser</v>
      </c>
      <c r="L446" t="str">
        <f>VLOOKUP(J446,prod_imp!$A$2:$I$102,3,FALSE)</f>
        <v>Home</v>
      </c>
      <c r="M446" t="str">
        <f>VLOOKUP(J446,prod_imp!$A$2:$I$102,4,FALSE)</f>
        <v>Decor</v>
      </c>
      <c r="N446" t="str">
        <f>VLOOKUP(J446,prod_imp!$A$2:$I$102,5,FALSE)</f>
        <v>Hernandez Inc</v>
      </c>
      <c r="O446">
        <f>VLOOKUP(J446,prod_imp!$A$2:$I$102,6,FALSE)</f>
        <v>325</v>
      </c>
      <c r="P446">
        <f>VLOOKUP(J446,prod_imp!$A$2:$I$102,7,FALSE)</f>
        <v>400</v>
      </c>
      <c r="Q446" t="s">
        <v>4693</v>
      </c>
      <c r="R446" t="s">
        <v>4706</v>
      </c>
      <c r="S446" s="5">
        <v>216.44739999999999</v>
      </c>
      <c r="T446">
        <v>2</v>
      </c>
      <c r="U446">
        <v>130</v>
      </c>
      <c r="V446">
        <v>0.26</v>
      </c>
      <c r="W446" t="str">
        <f>VLOOKUP(Q446,stores_imp!$A$2:$K$100,3,FALSE)</f>
        <v>NORTH</v>
      </c>
      <c r="X446" t="str">
        <f>VLOOKUP(Q446,stores_imp!$A$2:$K$100,2,TRUE)</f>
        <v>Thomas, Bridges And Harris</v>
      </c>
      <c r="Y446" t="str">
        <f>VLOOKUP(Q446,stores_imp!$A$2:$E$22,4,FALSE)</f>
        <v>Sabrinatown</v>
      </c>
      <c r="Z446" t="str">
        <f>VLOOKUP(Q446,stores_imp!$A$2:$K$22,5,FALSE)</f>
        <v>Online</v>
      </c>
      <c r="AA446" t="str">
        <f>_xlfn.IFS(sale[[#All],[Age]]&lt;19,"Teens",sale[[#All],[Age]]&lt;30,"Adults",sale[[#All],[Age]]&lt;70,"Elders")</f>
        <v>Adults</v>
      </c>
      <c r="AB446" t="str">
        <f>VLOOKUP(C446,customer_imp!$A$2:$H$505,8,FALSE)</f>
        <v>Platinum</v>
      </c>
    </row>
    <row r="447" spans="1:28" x14ac:dyDescent="0.25">
      <c r="A447" t="s">
        <v>5151</v>
      </c>
      <c r="B447" s="2">
        <v>45709</v>
      </c>
      <c r="C447" t="s">
        <v>4331</v>
      </c>
      <c r="D447" t="str">
        <f>VLOOKUP(C447,customer_imp!$A$2:$H$502,2,FALSE)</f>
        <v>Daniel Nelson</v>
      </c>
      <c r="E447">
        <f>VLOOKUP(C447,customer_imp!$A$2:$H$502,3,FALSE)</f>
        <v>33</v>
      </c>
      <c r="F447" t="str">
        <f>VLOOKUP(C447,customer_imp!$A$2:$H$502,4,FALSE)</f>
        <v>Male</v>
      </c>
      <c r="G447" t="str">
        <f>VLOOKUP(C447,customer_imp!$A$2:$H$502,5,FALSE)</f>
        <v>North Jonathan</v>
      </c>
      <c r="H447" t="str">
        <f>VLOOKUP(C447,customer_imp!$A$2:$H$502,6,FALSE)</f>
        <v>Oklahoma</v>
      </c>
      <c r="I447" t="str">
        <f>VLOOKUP(C447,customer_imp!$A$2:$H$502,7,FALSE)</f>
        <v>USA</v>
      </c>
      <c r="J447" t="s">
        <v>4535</v>
      </c>
      <c r="K447" t="str">
        <f>VLOOKUP($J447,prod_imp!$A$2:$I$102,2,FALSE)</f>
        <v>Carbon Fiber Tennis Racket</v>
      </c>
      <c r="L447" t="str">
        <f>VLOOKUP(J447,prod_imp!$A$2:$I$102,3,FALSE)</f>
        <v>Sports</v>
      </c>
      <c r="M447" t="str">
        <f>VLOOKUP(J447,prod_imp!$A$2:$I$102,4,FALSE)</f>
        <v>Equipment</v>
      </c>
      <c r="N447" t="str">
        <f>VLOOKUP(J447,prod_imp!$A$2:$I$102,5,FALSE)</f>
        <v>Flores, Pineda And Rodriguez</v>
      </c>
      <c r="O447">
        <f>VLOOKUP(J447,prod_imp!$A$2:$I$102,6,FALSE)</f>
        <v>485</v>
      </c>
      <c r="P447">
        <f>VLOOKUP(J447,prod_imp!$A$2:$I$102,7,FALSE)</f>
        <v>432</v>
      </c>
      <c r="Q447" t="s">
        <v>4688</v>
      </c>
      <c r="R447" t="s">
        <v>4706</v>
      </c>
      <c r="S447" s="5">
        <v>649.51919999999996</v>
      </c>
      <c r="T447">
        <v>4</v>
      </c>
      <c r="U447">
        <v>164</v>
      </c>
      <c r="V447">
        <v>0.17</v>
      </c>
      <c r="W447" t="str">
        <f>VLOOKUP(Q447,stores_imp!$A$2:$K$100,3,FALSE)</f>
        <v>SOUTH</v>
      </c>
      <c r="X447" t="str">
        <f>VLOOKUP(Q447,stores_imp!$A$2:$K$100,2,TRUE)</f>
        <v>Mann-Austin</v>
      </c>
      <c r="Y447" t="str">
        <f>VLOOKUP(Q447,stores_imp!$A$2:$E$22,4,FALSE)</f>
        <v>East Johnstad</v>
      </c>
      <c r="Z447" t="str">
        <f>VLOOKUP(Q447,stores_imp!$A$2:$K$22,5,FALSE)</f>
        <v>Flagship</v>
      </c>
      <c r="AA447" t="str">
        <f>_xlfn.IFS(sale[[#All],[Age]]&lt;19,"Teens",sale[[#All],[Age]]&lt;30,"Adults",sale[[#All],[Age]]&lt;70,"Elders")</f>
        <v>Elders</v>
      </c>
      <c r="AB447" t="str">
        <f>VLOOKUP(C447,customer_imp!$A$2:$H$505,8,FALSE)</f>
        <v>Bronze</v>
      </c>
    </row>
    <row r="448" spans="1:28" x14ac:dyDescent="0.25">
      <c r="A448" t="s">
        <v>5152</v>
      </c>
      <c r="B448" s="2">
        <v>45551</v>
      </c>
      <c r="C448" t="s">
        <v>4142</v>
      </c>
      <c r="D448" t="str">
        <f>VLOOKUP(C448,customer_imp!$A$2:$H$502,2,FALSE)</f>
        <v>Daniel Rivas</v>
      </c>
      <c r="E448">
        <f>VLOOKUP(C448,customer_imp!$A$2:$H$502,3,FALSE)</f>
        <v>39</v>
      </c>
      <c r="F448" t="str">
        <f>VLOOKUP(C448,customer_imp!$A$2:$H$502,4,FALSE)</f>
        <v>Female</v>
      </c>
      <c r="G448" t="str">
        <f>VLOOKUP(C448,customer_imp!$A$2:$H$502,5,FALSE)</f>
        <v>Dominiquefort</v>
      </c>
      <c r="H448" t="str">
        <f>VLOOKUP(C448,customer_imp!$A$2:$H$502,6,FALSE)</f>
        <v>Georgia</v>
      </c>
      <c r="I448" t="str">
        <f>VLOOKUP(C448,customer_imp!$A$2:$H$502,7,FALSE)</f>
        <v>USA</v>
      </c>
      <c r="J448" t="s">
        <v>4548</v>
      </c>
      <c r="K448" t="str">
        <f>VLOOKUP($J448,prod_imp!$A$2:$I$102,2,FALSE)</f>
        <v>Fabric Sofa Throw Blanket</v>
      </c>
      <c r="L448" t="str">
        <f>VLOOKUP(J448,prod_imp!$A$2:$I$102,3,FALSE)</f>
        <v>Home</v>
      </c>
      <c r="M448" t="str">
        <f>VLOOKUP(J448,prod_imp!$A$2:$I$102,4,FALSE)</f>
        <v>Decor</v>
      </c>
      <c r="N448" t="str">
        <f>VLOOKUP(J448,prod_imp!$A$2:$I$102,5,FALSE)</f>
        <v>Hoffman Group</v>
      </c>
      <c r="O448">
        <f>VLOOKUP(J448,prod_imp!$A$2:$I$102,6,FALSE)</f>
        <v>218</v>
      </c>
      <c r="P448">
        <f>VLOOKUP(J448,prod_imp!$A$2:$I$102,7,FALSE)</f>
        <v>276</v>
      </c>
      <c r="Q448" t="s">
        <v>4681</v>
      </c>
      <c r="R448" t="s">
        <v>4706</v>
      </c>
      <c r="S448" s="5">
        <v>865.1164</v>
      </c>
      <c r="T448">
        <v>2</v>
      </c>
      <c r="U448">
        <v>528</v>
      </c>
      <c r="V448">
        <v>0.01</v>
      </c>
      <c r="W448" t="str">
        <f>VLOOKUP(Q448,stores_imp!$A$2:$K$100,3,FALSE)</f>
        <v>SOUTH</v>
      </c>
      <c r="X448" t="str">
        <f>VLOOKUP(Q448,stores_imp!$A$2:$K$100,2,TRUE)</f>
        <v>Mann-Austin</v>
      </c>
      <c r="Y448" t="str">
        <f>VLOOKUP(Q448,stores_imp!$A$2:$E$22,4,FALSE)</f>
        <v>Port Sharon</v>
      </c>
      <c r="Z448" t="str">
        <f>VLOOKUP(Q448,stores_imp!$A$2:$K$22,5,FALSE)</f>
        <v>Online</v>
      </c>
      <c r="AA448" t="str">
        <f>_xlfn.IFS(sale[[#All],[Age]]&lt;19,"Teens",sale[[#All],[Age]]&lt;30,"Adults",sale[[#All],[Age]]&lt;70,"Elders")</f>
        <v>Elders</v>
      </c>
      <c r="AB448" t="str">
        <f>VLOOKUP(C448,customer_imp!$A$2:$H$505,8,FALSE)</f>
        <v>Silver</v>
      </c>
    </row>
    <row r="449" spans="1:28" x14ac:dyDescent="0.25">
      <c r="A449" t="s">
        <v>5153</v>
      </c>
      <c r="B449" s="2">
        <v>45939</v>
      </c>
      <c r="C449" t="s">
        <v>4234</v>
      </c>
      <c r="D449" t="str">
        <f>VLOOKUP(C449,customer_imp!$A$2:$H$502,2,FALSE)</f>
        <v>Dr. Ashley Yates Md</v>
      </c>
      <c r="E449">
        <f>VLOOKUP(C449,customer_imp!$A$2:$H$502,3,FALSE)</f>
        <v>32</v>
      </c>
      <c r="F449" t="str">
        <f>VLOOKUP(C449,customer_imp!$A$2:$H$502,4,FALSE)</f>
        <v>Male</v>
      </c>
      <c r="G449" t="str">
        <f>VLOOKUP(C449,customer_imp!$A$2:$H$502,5,FALSE)</f>
        <v>New Maria</v>
      </c>
      <c r="H449" t="str">
        <f>VLOOKUP(C449,customer_imp!$A$2:$H$502,6,FALSE)</f>
        <v>Wisconsin</v>
      </c>
      <c r="I449" t="str">
        <f>VLOOKUP(C449,customer_imp!$A$2:$H$502,7,FALSE)</f>
        <v>USA</v>
      </c>
      <c r="J449" t="s">
        <v>4598</v>
      </c>
      <c r="K449" t="str">
        <f>VLOOKUP($J449,prod_imp!$A$2:$I$102,2,FALSE)</f>
        <v>Foam Roller</v>
      </c>
      <c r="L449" t="str">
        <f>VLOOKUP(J449,prod_imp!$A$2:$I$102,3,FALSE)</f>
        <v>Sports</v>
      </c>
      <c r="M449" t="str">
        <f>VLOOKUP(J449,prod_imp!$A$2:$I$102,4,FALSE)</f>
        <v>Fitness</v>
      </c>
      <c r="N449" t="str">
        <f>VLOOKUP(J449,prod_imp!$A$2:$I$102,5,FALSE)</f>
        <v>Atkinson, Camacho And Oliver</v>
      </c>
      <c r="O449">
        <f>VLOOKUP(J449,prod_imp!$A$2:$I$102,6,FALSE)</f>
        <v>31</v>
      </c>
      <c r="P449">
        <f>VLOOKUP(J449,prod_imp!$A$2:$I$102,7,FALSE)</f>
        <v>138</v>
      </c>
      <c r="Q449" t="s">
        <v>4695</v>
      </c>
      <c r="R449" t="s">
        <v>1959</v>
      </c>
      <c r="S449" s="5">
        <v>1394.5596</v>
      </c>
      <c r="T449">
        <v>3</v>
      </c>
      <c r="U449">
        <v>628</v>
      </c>
      <c r="V449">
        <v>0.18</v>
      </c>
      <c r="W449" t="str">
        <f>VLOOKUP(Q449,stores_imp!$A$2:$K$100,3,FALSE)</f>
        <v>EAST</v>
      </c>
      <c r="X449" t="str">
        <f>VLOOKUP(Q449,stores_imp!$A$2:$K$100,2,TRUE)</f>
        <v>Gardner, Humphrey And Contreras</v>
      </c>
      <c r="Y449" t="str">
        <f>VLOOKUP(Q449,stores_imp!$A$2:$E$22,4,FALSE)</f>
        <v>Johnsonville</v>
      </c>
      <c r="Z449" t="str">
        <f>VLOOKUP(Q449,stores_imp!$A$2:$K$22,5,FALSE)</f>
        <v>Flagship</v>
      </c>
      <c r="AA449" t="str">
        <f>_xlfn.IFS(sale[[#All],[Age]]&lt;19,"Teens",sale[[#All],[Age]]&lt;30,"Adults",sale[[#All],[Age]]&lt;70,"Elders")</f>
        <v>Elders</v>
      </c>
      <c r="AB449" t="str">
        <f>VLOOKUP(C449,customer_imp!$A$2:$H$505,8,FALSE)</f>
        <v>Bronze</v>
      </c>
    </row>
    <row r="450" spans="1:28" x14ac:dyDescent="0.25">
      <c r="A450" t="s">
        <v>5154</v>
      </c>
      <c r="B450" s="2">
        <v>45553</v>
      </c>
      <c r="C450" t="s">
        <v>4251</v>
      </c>
      <c r="D450" t="str">
        <f>VLOOKUP(C450,customer_imp!$A$2:$H$502,2,FALSE)</f>
        <v>Tyrone Olson</v>
      </c>
      <c r="E450">
        <f>VLOOKUP(C450,customer_imp!$A$2:$H$502,3,FALSE)</f>
        <v>45</v>
      </c>
      <c r="F450" t="str">
        <f>VLOOKUP(C450,customer_imp!$A$2:$H$502,4,FALSE)</f>
        <v>Female</v>
      </c>
      <c r="G450" t="str">
        <f>VLOOKUP(C450,customer_imp!$A$2:$H$502,5,FALSE)</f>
        <v>Emilytown</v>
      </c>
      <c r="H450" t="str">
        <f>VLOOKUP(C450,customer_imp!$A$2:$H$502,6,FALSE)</f>
        <v>California</v>
      </c>
      <c r="I450" t="str">
        <f>VLOOKUP(C450,customer_imp!$A$2:$H$502,7,FALSE)</f>
        <v>USA</v>
      </c>
      <c r="J450" t="s">
        <v>4596</v>
      </c>
      <c r="K450" t="str">
        <f>VLOOKUP($J450,prod_imp!$A$2:$I$102,2,FALSE)</f>
        <v>Premium Blanket Throw</v>
      </c>
      <c r="L450" t="str">
        <f>VLOOKUP(J450,prod_imp!$A$2:$I$102,3,FALSE)</f>
        <v>Home</v>
      </c>
      <c r="M450" t="str">
        <f>VLOOKUP(J450,prod_imp!$A$2:$I$102,4,FALSE)</f>
        <v>Decor</v>
      </c>
      <c r="N450" t="str">
        <f>VLOOKUP(J450,prod_imp!$A$2:$I$102,5,FALSE)</f>
        <v>Hernandez, Kennedy And Porter</v>
      </c>
      <c r="O450">
        <f>VLOOKUP(J450,prod_imp!$A$2:$I$102,6,FALSE)</f>
        <v>461</v>
      </c>
      <c r="P450">
        <f>VLOOKUP(J450,prod_imp!$A$2:$I$102,7,FALSE)</f>
        <v>190</v>
      </c>
      <c r="Q450" t="s">
        <v>4680</v>
      </c>
      <c r="R450" t="s">
        <v>1959</v>
      </c>
      <c r="S450" s="5">
        <v>810.57140000000004</v>
      </c>
      <c r="T450">
        <v>1</v>
      </c>
      <c r="U450">
        <v>862</v>
      </c>
      <c r="V450">
        <v>0.26</v>
      </c>
      <c r="W450" t="str">
        <f>VLOOKUP(Q450,stores_imp!$A$2:$K$100,3,FALSE)</f>
        <v>NORTH</v>
      </c>
      <c r="X450" t="str">
        <f>VLOOKUP(Q450,stores_imp!$A$2:$K$100,2,TRUE)</f>
        <v>Mann-Austin</v>
      </c>
      <c r="Y450" t="str">
        <f>VLOOKUP(Q450,stores_imp!$A$2:$E$22,4,FALSE)</f>
        <v>Hoodberg</v>
      </c>
      <c r="Z450" t="str">
        <f>VLOOKUP(Q450,stores_imp!$A$2:$K$22,5,FALSE)</f>
        <v>Outlet</v>
      </c>
      <c r="AA450" t="str">
        <f>_xlfn.IFS(sale[[#All],[Age]]&lt;19,"Teens",sale[[#All],[Age]]&lt;30,"Adults",sale[[#All],[Age]]&lt;70,"Elders")</f>
        <v>Elders</v>
      </c>
      <c r="AB450" t="str">
        <f>VLOOKUP(C450,customer_imp!$A$2:$H$505,8,FALSE)</f>
        <v>Silver</v>
      </c>
    </row>
    <row r="451" spans="1:28" x14ac:dyDescent="0.25">
      <c r="A451" t="s">
        <v>5155</v>
      </c>
      <c r="B451" s="2">
        <v>45806</v>
      </c>
      <c r="C451" t="s">
        <v>4045</v>
      </c>
      <c r="D451" t="str">
        <f>VLOOKUP(C451,customer_imp!$A$2:$H$502,2,FALSE)</f>
        <v>Andrea Perez</v>
      </c>
      <c r="E451">
        <f>VLOOKUP(C451,customer_imp!$A$2:$H$502,3,FALSE)</f>
        <v>61</v>
      </c>
      <c r="F451" t="str">
        <f>VLOOKUP(C451,customer_imp!$A$2:$H$502,4,FALSE)</f>
        <v>Female</v>
      </c>
      <c r="G451" t="str">
        <f>VLOOKUP(C451,customer_imp!$A$2:$H$502,5,FALSE)</f>
        <v>South Shaun</v>
      </c>
      <c r="H451" t="str">
        <f>VLOOKUP(C451,customer_imp!$A$2:$H$502,6,FALSE)</f>
        <v>New Mexico</v>
      </c>
      <c r="I451" t="str">
        <f>VLOOKUP(C451,customer_imp!$A$2:$H$502,7,FALSE)</f>
        <v>USA</v>
      </c>
      <c r="J451" t="s">
        <v>4641</v>
      </c>
      <c r="K451" t="str">
        <f>VLOOKUP($J451,prod_imp!$A$2:$I$102,2,FALSE)</f>
        <v>Hydrating Face Cleanser</v>
      </c>
      <c r="L451" t="str">
        <f>VLOOKUP(J451,prod_imp!$A$2:$I$102,3,FALSE)</f>
        <v>Beauty</v>
      </c>
      <c r="M451" t="str">
        <f>VLOOKUP(J451,prod_imp!$A$2:$I$102,4,FALSE)</f>
        <v>Skincare</v>
      </c>
      <c r="N451" t="str">
        <f>VLOOKUP(J451,prod_imp!$A$2:$I$102,5,FALSE)</f>
        <v>Butler Group</v>
      </c>
      <c r="O451">
        <f>VLOOKUP(J451,prod_imp!$A$2:$I$102,6,FALSE)</f>
        <v>317</v>
      </c>
      <c r="P451">
        <f>VLOOKUP(J451,prod_imp!$A$2:$I$102,7,FALSE)</f>
        <v>159</v>
      </c>
      <c r="Q451" t="s">
        <v>4697</v>
      </c>
      <c r="R451" t="s">
        <v>4709</v>
      </c>
      <c r="S451" s="5">
        <v>1050.2965999999999</v>
      </c>
      <c r="T451">
        <v>2</v>
      </c>
      <c r="U451">
        <v>541</v>
      </c>
      <c r="V451">
        <v>0.06</v>
      </c>
      <c r="W451" t="str">
        <f>VLOOKUP(Q451,stores_imp!$A$2:$K$100,3,FALSE)</f>
        <v>SOUTH</v>
      </c>
      <c r="X451" t="str">
        <f>VLOOKUP(Q451,stores_imp!$A$2:$K$100,2,TRUE)</f>
        <v>Mcdonald Inc</v>
      </c>
      <c r="Y451" t="str">
        <f>VLOOKUP(Q451,stores_imp!$A$2:$E$22,4,FALSE)</f>
        <v>Christopherland</v>
      </c>
      <c r="Z451" t="str">
        <f>VLOOKUP(Q451,stores_imp!$A$2:$K$22,5,FALSE)</f>
        <v>Outlet</v>
      </c>
      <c r="AA451" t="str">
        <f>_xlfn.IFS(sale[[#All],[Age]]&lt;19,"Teens",sale[[#All],[Age]]&lt;30,"Adults",sale[[#All],[Age]]&lt;70,"Elders")</f>
        <v>Elders</v>
      </c>
      <c r="AB451" t="str">
        <f>VLOOKUP(C451,customer_imp!$A$2:$H$505,8,FALSE)</f>
        <v>Gold</v>
      </c>
    </row>
    <row r="452" spans="1:28" x14ac:dyDescent="0.25">
      <c r="A452" t="s">
        <v>5156</v>
      </c>
      <c r="B452" s="2">
        <v>45811</v>
      </c>
      <c r="C452" t="s">
        <v>4469</v>
      </c>
      <c r="D452" t="str">
        <f>VLOOKUP(C452,customer_imp!$A$2:$H$502,2,FALSE)</f>
        <v>Andrea Harris</v>
      </c>
      <c r="E452">
        <f>VLOOKUP(C452,customer_imp!$A$2:$H$502,3,FALSE)</f>
        <v>41</v>
      </c>
      <c r="F452" t="str">
        <f>VLOOKUP(C452,customer_imp!$A$2:$H$502,4,FALSE)</f>
        <v>Female</v>
      </c>
      <c r="G452" t="str">
        <f>VLOOKUP(C452,customer_imp!$A$2:$H$502,5,FALSE)</f>
        <v>West Kelseyberg</v>
      </c>
      <c r="H452" t="str">
        <f>VLOOKUP(C452,customer_imp!$A$2:$H$502,6,FALSE)</f>
        <v>Kansas</v>
      </c>
      <c r="I452" t="str">
        <f>VLOOKUP(C452,customer_imp!$A$2:$H$502,7,FALSE)</f>
        <v>USA</v>
      </c>
      <c r="J452" t="s">
        <v>4632</v>
      </c>
      <c r="K452" t="str">
        <f>VLOOKUP($J452,prod_imp!$A$2:$I$102,2,FALSE)</f>
        <v>Wireless Mouse</v>
      </c>
      <c r="L452" t="str">
        <f>VLOOKUP(J452,prod_imp!$A$2:$I$102,3,FALSE)</f>
        <v>Electronics</v>
      </c>
      <c r="M452" t="str">
        <f>VLOOKUP(J452,prod_imp!$A$2:$I$102,4,FALSE)</f>
        <v>Computer</v>
      </c>
      <c r="N452" t="str">
        <f>VLOOKUP(J452,prod_imp!$A$2:$I$102,5,FALSE)</f>
        <v>Larson Ltd</v>
      </c>
      <c r="O452">
        <f>VLOOKUP(J452,prod_imp!$A$2:$I$102,6,FALSE)</f>
        <v>393</v>
      </c>
      <c r="P452">
        <f>VLOOKUP(J452,prod_imp!$A$2:$I$102,7,FALSE)</f>
        <v>320</v>
      </c>
      <c r="Q452" t="s">
        <v>4700</v>
      </c>
      <c r="R452" t="s">
        <v>4709</v>
      </c>
      <c r="S452" s="5">
        <v>2148.2759999999998</v>
      </c>
      <c r="T452">
        <v>3</v>
      </c>
      <c r="U452">
        <v>762</v>
      </c>
      <c r="V452">
        <v>0.03</v>
      </c>
      <c r="W452" t="str">
        <f>VLOOKUP(Q452,stores_imp!$A$2:$K$100,3,FALSE)</f>
        <v>WEST</v>
      </c>
      <c r="X452" t="str">
        <f>VLOOKUP(Q452,stores_imp!$A$2:$K$100,2,TRUE)</f>
        <v>Frederick-Wright</v>
      </c>
      <c r="Y452" t="str">
        <f>VLOOKUP(Q452,stores_imp!$A$2:$E$22,4,FALSE)</f>
        <v>New Jimmymouth</v>
      </c>
      <c r="Z452" t="str">
        <f>VLOOKUP(Q452,stores_imp!$A$2:$K$22,5,FALSE)</f>
        <v>Flagship</v>
      </c>
      <c r="AA452" t="str">
        <f>_xlfn.IFS(sale[[#All],[Age]]&lt;19,"Teens",sale[[#All],[Age]]&lt;30,"Adults",sale[[#All],[Age]]&lt;70,"Elders")</f>
        <v>Elders</v>
      </c>
      <c r="AB452" t="str">
        <f>VLOOKUP(C452,customer_imp!$A$2:$H$505,8,FALSE)</f>
        <v>Platinum</v>
      </c>
    </row>
    <row r="453" spans="1:28" x14ac:dyDescent="0.25">
      <c r="A453" t="s">
        <v>5157</v>
      </c>
      <c r="B453" s="2">
        <v>45508</v>
      </c>
      <c r="C453" t="s">
        <v>4413</v>
      </c>
      <c r="D453" t="str">
        <f>VLOOKUP(C453,customer_imp!$A$2:$H$502,2,FALSE)</f>
        <v>Brittany Edwards Dds</v>
      </c>
      <c r="E453">
        <f>VLOOKUP(C453,customer_imp!$A$2:$H$502,3,FALSE)</f>
        <v>42</v>
      </c>
      <c r="F453" t="str">
        <f>VLOOKUP(C453,customer_imp!$A$2:$H$502,4,FALSE)</f>
        <v>Female</v>
      </c>
      <c r="G453" t="str">
        <f>VLOOKUP(C453,customer_imp!$A$2:$H$502,5,FALSE)</f>
        <v>Aliciahaven</v>
      </c>
      <c r="H453" t="str">
        <f>VLOOKUP(C453,customer_imp!$A$2:$H$502,6,FALSE)</f>
        <v>Kansas</v>
      </c>
      <c r="I453" t="str">
        <f>VLOOKUP(C453,customer_imp!$A$2:$H$502,7,FALSE)</f>
        <v>USA</v>
      </c>
      <c r="J453" t="s">
        <v>4582</v>
      </c>
      <c r="K453" t="str">
        <f>VLOOKUP($J453,prod_imp!$A$2:$I$102,2,FALSE)</f>
        <v>Men'S Roll-On Perfume</v>
      </c>
      <c r="L453" t="str">
        <f>VLOOKUP(J453,prod_imp!$A$2:$I$102,3,FALSE)</f>
        <v>Beauty</v>
      </c>
      <c r="M453" t="str">
        <f>VLOOKUP(J453,prod_imp!$A$2:$I$102,4,FALSE)</f>
        <v>Fragrance</v>
      </c>
      <c r="N453" t="str">
        <f>VLOOKUP(J453,prod_imp!$A$2:$I$102,5,FALSE)</f>
        <v>Sullivan And Sons</v>
      </c>
      <c r="O453">
        <f>VLOOKUP(J453,prod_imp!$A$2:$I$102,6,FALSE)</f>
        <v>43</v>
      </c>
      <c r="P453">
        <f>VLOOKUP(J453,prod_imp!$A$2:$I$102,7,FALSE)</f>
        <v>267</v>
      </c>
      <c r="Q453" t="s">
        <v>4678</v>
      </c>
      <c r="R453" t="s">
        <v>4706</v>
      </c>
      <c r="S453" s="5">
        <v>2952.5216</v>
      </c>
      <c r="T453">
        <v>4</v>
      </c>
      <c r="U453">
        <v>829</v>
      </c>
      <c r="V453">
        <v>0.06</v>
      </c>
      <c r="W453" t="str">
        <f>VLOOKUP(Q453,stores_imp!$A$2:$K$100,3,FALSE)</f>
        <v>SOUTH</v>
      </c>
      <c r="X453" t="str">
        <f>VLOOKUP(Q453,stores_imp!$A$2:$K$100,2,TRUE)</f>
        <v>Mann-Austin</v>
      </c>
      <c r="Y453" t="str">
        <f>VLOOKUP(Q453,stores_imp!$A$2:$E$22,4,FALSE)</f>
        <v>North Nancyview</v>
      </c>
      <c r="Z453" t="str">
        <f>VLOOKUP(Q453,stores_imp!$A$2:$K$22,5,FALSE)</f>
        <v>Outlet</v>
      </c>
      <c r="AA453" t="str">
        <f>_xlfn.IFS(sale[[#All],[Age]]&lt;19,"Teens",sale[[#All],[Age]]&lt;30,"Adults",sale[[#All],[Age]]&lt;70,"Elders")</f>
        <v>Elders</v>
      </c>
      <c r="AB453" t="str">
        <f>VLOOKUP(C453,customer_imp!$A$2:$H$505,8,FALSE)</f>
        <v>Platinum</v>
      </c>
    </row>
    <row r="454" spans="1:28" x14ac:dyDescent="0.25">
      <c r="A454" t="s">
        <v>5158</v>
      </c>
      <c r="B454" s="2">
        <v>45460</v>
      </c>
      <c r="C454" t="s">
        <v>4394</v>
      </c>
      <c r="D454" t="str">
        <f>VLOOKUP(C454,customer_imp!$A$2:$H$502,2,FALSE)</f>
        <v>David Ross</v>
      </c>
      <c r="E454">
        <f>VLOOKUP(C454,customer_imp!$A$2:$H$502,3,FALSE)</f>
        <v>22</v>
      </c>
      <c r="F454" t="str">
        <f>VLOOKUP(C454,customer_imp!$A$2:$H$502,4,FALSE)</f>
        <v>Female</v>
      </c>
      <c r="G454" t="str">
        <f>VLOOKUP(C454,customer_imp!$A$2:$H$502,5,FALSE)</f>
        <v>South Angela</v>
      </c>
      <c r="H454" t="str">
        <f>VLOOKUP(C454,customer_imp!$A$2:$H$502,6,FALSE)</f>
        <v>Arkansas</v>
      </c>
      <c r="I454" t="str">
        <f>VLOOKUP(C454,customer_imp!$A$2:$H$502,7,FALSE)</f>
        <v>USA</v>
      </c>
      <c r="J454" t="s">
        <v>4537</v>
      </c>
      <c r="K454" t="str">
        <f>VLOOKUP($J454,prod_imp!$A$2:$I$102,2,FALSE)</f>
        <v>Men'S Formal Shirt</v>
      </c>
      <c r="L454" t="str">
        <f>VLOOKUP(J454,prod_imp!$A$2:$I$102,3,FALSE)</f>
        <v>Clothing</v>
      </c>
      <c r="M454" t="str">
        <f>VLOOKUP(J454,prod_imp!$A$2:$I$102,4,FALSE)</f>
        <v>Tops</v>
      </c>
      <c r="N454" t="str">
        <f>VLOOKUP(J454,prod_imp!$A$2:$I$102,5,FALSE)</f>
        <v>Moon, Mora And Santos</v>
      </c>
      <c r="O454">
        <f>VLOOKUP(J454,prod_imp!$A$2:$I$102,6,FALSE)</f>
        <v>317</v>
      </c>
      <c r="P454">
        <f>VLOOKUP(J454,prod_imp!$A$2:$I$102,7,FALSE)</f>
        <v>360</v>
      </c>
      <c r="Q454" t="s">
        <v>4700</v>
      </c>
      <c r="R454" t="s">
        <v>4706</v>
      </c>
      <c r="S454" s="5">
        <v>773.60919999999999</v>
      </c>
      <c r="T454">
        <v>2</v>
      </c>
      <c r="U454">
        <v>425</v>
      </c>
      <c r="V454">
        <v>0.11</v>
      </c>
      <c r="W454" t="str">
        <f>VLOOKUP(Q454,stores_imp!$A$2:$K$100,3,FALSE)</f>
        <v>WEST</v>
      </c>
      <c r="X454" t="str">
        <f>VLOOKUP(Q454,stores_imp!$A$2:$K$100,2,TRUE)</f>
        <v>Frederick-Wright</v>
      </c>
      <c r="Y454" t="str">
        <f>VLOOKUP(Q454,stores_imp!$A$2:$E$22,4,FALSE)</f>
        <v>New Jimmymouth</v>
      </c>
      <c r="Z454" t="str">
        <f>VLOOKUP(Q454,stores_imp!$A$2:$K$22,5,FALSE)</f>
        <v>Flagship</v>
      </c>
      <c r="AA454" t="str">
        <f>_xlfn.IFS(sale[[#All],[Age]]&lt;19,"Teens",sale[[#All],[Age]]&lt;30,"Adults",sale[[#All],[Age]]&lt;70,"Elders")</f>
        <v>Adults</v>
      </c>
      <c r="AB454" t="str">
        <f>VLOOKUP(C454,customer_imp!$A$2:$H$505,8,FALSE)</f>
        <v>Silver</v>
      </c>
    </row>
    <row r="455" spans="1:28" x14ac:dyDescent="0.25">
      <c r="A455" t="s">
        <v>5159</v>
      </c>
      <c r="B455" s="2">
        <v>45311</v>
      </c>
      <c r="C455" t="s">
        <v>4104</v>
      </c>
      <c r="D455" t="str">
        <f>VLOOKUP(C455,customer_imp!$A$2:$H$502,2,FALSE)</f>
        <v>John Mcknight</v>
      </c>
      <c r="E455">
        <f>VLOOKUP(C455,customer_imp!$A$2:$H$502,3,FALSE)</f>
        <v>39</v>
      </c>
      <c r="F455" t="str">
        <f>VLOOKUP(C455,customer_imp!$A$2:$H$502,4,FALSE)</f>
        <v>Male</v>
      </c>
      <c r="G455" t="str">
        <f>VLOOKUP(C455,customer_imp!$A$2:$H$502,5,FALSE)</f>
        <v>South Nathan</v>
      </c>
      <c r="H455" t="str">
        <f>VLOOKUP(C455,customer_imp!$A$2:$H$502,6,FALSE)</f>
        <v>Vermont</v>
      </c>
      <c r="I455" t="str">
        <f>VLOOKUP(C455,customer_imp!$A$2:$H$502,7,FALSE)</f>
        <v>USA</v>
      </c>
      <c r="J455" t="s">
        <v>4594</v>
      </c>
      <c r="K455" t="str">
        <f>VLOOKUP($J455,prod_imp!$A$2:$I$102,2,FALSE)</f>
        <v>Ceramic Plant Pot</v>
      </c>
      <c r="L455" t="str">
        <f>VLOOKUP(J455,prod_imp!$A$2:$I$102,3,FALSE)</f>
        <v>Home</v>
      </c>
      <c r="M455" t="str">
        <f>VLOOKUP(J455,prod_imp!$A$2:$I$102,4,FALSE)</f>
        <v>Decor</v>
      </c>
      <c r="N455" t="str">
        <f>VLOOKUP(J455,prod_imp!$A$2:$I$102,5,FALSE)</f>
        <v>Hatfield, Baird And Torres</v>
      </c>
      <c r="O455">
        <f>VLOOKUP(J455,prod_imp!$A$2:$I$102,6,FALSE)</f>
        <v>82</v>
      </c>
      <c r="P455">
        <f>VLOOKUP(J455,prod_imp!$A$2:$I$102,7,FALSE)</f>
        <v>275</v>
      </c>
      <c r="Q455" t="s">
        <v>4673</v>
      </c>
      <c r="R455" t="s">
        <v>1959</v>
      </c>
      <c r="S455" s="5">
        <v>1640.0519999999999</v>
      </c>
      <c r="T455">
        <v>2</v>
      </c>
      <c r="U455">
        <v>911</v>
      </c>
      <c r="V455">
        <v>0.09</v>
      </c>
      <c r="W455" t="str">
        <f>VLOOKUP(Q455,stores_imp!$A$2:$K$100,3,FALSE)</f>
        <v>EAST</v>
      </c>
      <c r="X455" t="str">
        <f>VLOOKUP(Q455,stores_imp!$A$2:$K$100,2,TRUE)</f>
        <v>Rivera-Warner</v>
      </c>
      <c r="Y455" t="str">
        <f>VLOOKUP(Q455,stores_imp!$A$2:$E$22,4,FALSE)</f>
        <v>Washingtonfurt</v>
      </c>
      <c r="Z455" t="str">
        <f>VLOOKUP(Q455,stores_imp!$A$2:$K$22,5,FALSE)</f>
        <v>Flagship</v>
      </c>
      <c r="AA455" t="str">
        <f>_xlfn.IFS(sale[[#All],[Age]]&lt;19,"Teens",sale[[#All],[Age]]&lt;30,"Adults",sale[[#All],[Age]]&lt;70,"Elders")</f>
        <v>Elders</v>
      </c>
      <c r="AB455" t="str">
        <f>VLOOKUP(C455,customer_imp!$A$2:$H$505,8,FALSE)</f>
        <v>Platinum</v>
      </c>
    </row>
    <row r="456" spans="1:28" x14ac:dyDescent="0.25">
      <c r="A456" t="s">
        <v>5160</v>
      </c>
      <c r="B456" s="2">
        <v>45906</v>
      </c>
      <c r="C456" t="s">
        <v>4058</v>
      </c>
      <c r="D456" t="str">
        <f>VLOOKUP(C456,customer_imp!$A$2:$H$502,2,FALSE)</f>
        <v>Christy Hoffman</v>
      </c>
      <c r="E456">
        <f>VLOOKUP(C456,customer_imp!$A$2:$H$502,3,FALSE)</f>
        <v>26</v>
      </c>
      <c r="F456" t="str">
        <f>VLOOKUP(C456,customer_imp!$A$2:$H$502,4,FALSE)</f>
        <v>Female</v>
      </c>
      <c r="G456" t="str">
        <f>VLOOKUP(C456,customer_imp!$A$2:$H$502,5,FALSE)</f>
        <v>Garyberg</v>
      </c>
      <c r="H456" t="str">
        <f>VLOOKUP(C456,customer_imp!$A$2:$H$502,6,FALSE)</f>
        <v>Indiana</v>
      </c>
      <c r="I456" t="str">
        <f>VLOOKUP(C456,customer_imp!$A$2:$H$502,7,FALSE)</f>
        <v>USA</v>
      </c>
      <c r="J456" t="s">
        <v>4619</v>
      </c>
      <c r="K456" t="str">
        <f>VLOOKUP($J456,prod_imp!$A$2:$I$102,2,FALSE)</f>
        <v>Wooden Nightstand</v>
      </c>
      <c r="L456" t="str">
        <f>VLOOKUP(J456,prod_imp!$A$2:$I$102,3,FALSE)</f>
        <v>Home</v>
      </c>
      <c r="M456" t="str">
        <f>VLOOKUP(J456,prod_imp!$A$2:$I$102,4,FALSE)</f>
        <v>Furniture</v>
      </c>
      <c r="N456" t="str">
        <f>VLOOKUP(J456,prod_imp!$A$2:$I$102,5,FALSE)</f>
        <v>Wolfe, Ross And Hester</v>
      </c>
      <c r="O456">
        <f>VLOOKUP(J456,prod_imp!$A$2:$I$102,6,FALSE)</f>
        <v>244</v>
      </c>
      <c r="P456">
        <f>VLOOKUP(J456,prod_imp!$A$2:$I$102,7,FALSE)</f>
        <v>130</v>
      </c>
      <c r="Q456" t="s">
        <v>4685</v>
      </c>
      <c r="R456" t="s">
        <v>1959</v>
      </c>
      <c r="S456" s="5">
        <v>1729.4748</v>
      </c>
      <c r="T456">
        <v>3</v>
      </c>
      <c r="U456">
        <v>812</v>
      </c>
      <c r="V456">
        <v>0.1</v>
      </c>
      <c r="W456" t="str">
        <f>VLOOKUP(Q456,stores_imp!$A$2:$K$100,3,FALSE)</f>
        <v>WEST</v>
      </c>
      <c r="X456" t="str">
        <f>VLOOKUP(Q456,stores_imp!$A$2:$K$100,2,TRUE)</f>
        <v>Mann-Austin</v>
      </c>
      <c r="Y456" t="str">
        <f>VLOOKUP(Q456,stores_imp!$A$2:$E$22,4,FALSE)</f>
        <v>Thompsonborough</v>
      </c>
      <c r="Z456" t="str">
        <f>VLOOKUP(Q456,stores_imp!$A$2:$K$22,5,FALSE)</f>
        <v>Online</v>
      </c>
      <c r="AA456" t="str">
        <f>_xlfn.IFS(sale[[#All],[Age]]&lt;19,"Teens",sale[[#All],[Age]]&lt;30,"Adults",sale[[#All],[Age]]&lt;70,"Elders")</f>
        <v>Adults</v>
      </c>
      <c r="AB456" t="str">
        <f>VLOOKUP(C456,customer_imp!$A$2:$H$505,8,FALSE)</f>
        <v>Platinum</v>
      </c>
    </row>
    <row r="457" spans="1:28" x14ac:dyDescent="0.25">
      <c r="A457" t="s">
        <v>5161</v>
      </c>
      <c r="B457" s="2">
        <v>45380</v>
      </c>
      <c r="C457" t="s">
        <v>4256</v>
      </c>
      <c r="D457" t="str">
        <f>VLOOKUP(C457,customer_imp!$A$2:$H$502,2,FALSE)</f>
        <v>Samantha Robinson</v>
      </c>
      <c r="E457">
        <f>VLOOKUP(C457,customer_imp!$A$2:$H$502,3,FALSE)</f>
        <v>23</v>
      </c>
      <c r="F457" t="str">
        <f>VLOOKUP(C457,customer_imp!$A$2:$H$502,4,FALSE)</f>
        <v>Male</v>
      </c>
      <c r="G457" t="str">
        <f>VLOOKUP(C457,customer_imp!$A$2:$H$502,5,FALSE)</f>
        <v>North Roy</v>
      </c>
      <c r="H457" t="str">
        <f>VLOOKUP(C457,customer_imp!$A$2:$H$502,6,FALSE)</f>
        <v>Mississippi</v>
      </c>
      <c r="I457" t="str">
        <f>VLOOKUP(C457,customer_imp!$A$2:$H$502,7,FALSE)</f>
        <v>USA</v>
      </c>
      <c r="J457" t="s">
        <v>4551</v>
      </c>
      <c r="K457" t="str">
        <f>VLOOKUP($J457,prod_imp!$A$2:$I$102,2,FALSE)</f>
        <v>Basketball</v>
      </c>
      <c r="L457" t="str">
        <f>VLOOKUP(J457,prod_imp!$A$2:$I$102,3,FALSE)</f>
        <v>Sports</v>
      </c>
      <c r="M457" t="str">
        <f>VLOOKUP(J457,prod_imp!$A$2:$I$102,4,FALSE)</f>
        <v>Team Sports</v>
      </c>
      <c r="N457" t="str">
        <f>VLOOKUP(J457,prod_imp!$A$2:$I$102,5,FALSE)</f>
        <v>Nolan-Snow</v>
      </c>
      <c r="O457">
        <f>VLOOKUP(J457,prod_imp!$A$2:$I$102,6,FALSE)</f>
        <v>204</v>
      </c>
      <c r="P457">
        <f>VLOOKUP(J457,prod_imp!$A$2:$I$102,7,FALSE)</f>
        <v>281</v>
      </c>
      <c r="Q457" t="s">
        <v>4690</v>
      </c>
      <c r="R457" t="s">
        <v>4709</v>
      </c>
      <c r="S457" s="5">
        <v>1372.8879999999999</v>
      </c>
      <c r="T457">
        <v>2</v>
      </c>
      <c r="U457">
        <v>780</v>
      </c>
      <c r="V457">
        <v>0.28999999999999998</v>
      </c>
      <c r="W457" t="str">
        <f>VLOOKUP(Q457,stores_imp!$A$2:$K$100,3,FALSE)</f>
        <v>EAST</v>
      </c>
      <c r="X457" t="str">
        <f>VLOOKUP(Q457,stores_imp!$A$2:$K$100,2,TRUE)</f>
        <v>Martinez, Adkins And Johnson</v>
      </c>
      <c r="Y457" t="str">
        <f>VLOOKUP(Q457,stores_imp!$A$2:$E$22,4,FALSE)</f>
        <v>East Davidville</v>
      </c>
      <c r="Z457" t="str">
        <f>VLOOKUP(Q457,stores_imp!$A$2:$K$22,5,FALSE)</f>
        <v>Online</v>
      </c>
      <c r="AA457" t="str">
        <f>_xlfn.IFS(sale[[#All],[Age]]&lt;19,"Teens",sale[[#All],[Age]]&lt;30,"Adults",sale[[#All],[Age]]&lt;70,"Elders")</f>
        <v>Adults</v>
      </c>
      <c r="AB457" t="str">
        <f>VLOOKUP(C457,customer_imp!$A$2:$H$505,8,FALSE)</f>
        <v>Bronze</v>
      </c>
    </row>
    <row r="458" spans="1:28" x14ac:dyDescent="0.25">
      <c r="A458" t="s">
        <v>5162</v>
      </c>
      <c r="B458" s="2">
        <v>45527</v>
      </c>
      <c r="C458" t="s">
        <v>4194</v>
      </c>
      <c r="D458" t="str">
        <f>VLOOKUP(C458,customer_imp!$A$2:$H$502,2,FALSE)</f>
        <v>Steve Medina</v>
      </c>
      <c r="E458">
        <f>VLOOKUP(C458,customer_imp!$A$2:$H$502,3,FALSE)</f>
        <v>50</v>
      </c>
      <c r="F458" t="str">
        <f>VLOOKUP(C458,customer_imp!$A$2:$H$502,4,FALSE)</f>
        <v>Female</v>
      </c>
      <c r="G458" t="str">
        <f>VLOOKUP(C458,customer_imp!$A$2:$H$502,5,FALSE)</f>
        <v>East Josephside</v>
      </c>
      <c r="H458" t="str">
        <f>VLOOKUP(C458,customer_imp!$A$2:$H$502,6,FALSE)</f>
        <v>Oregon</v>
      </c>
      <c r="I458" t="str">
        <f>VLOOKUP(C458,customer_imp!$A$2:$H$502,7,FALSE)</f>
        <v>USA</v>
      </c>
      <c r="J458" t="s">
        <v>4552</v>
      </c>
      <c r="K458" t="str">
        <f>VLOOKUP($J458,prod_imp!$A$2:$I$102,2,FALSE)</f>
        <v>Vitamin C Face Serum</v>
      </c>
      <c r="L458" t="str">
        <f>VLOOKUP(J458,prod_imp!$A$2:$I$102,3,FALSE)</f>
        <v>Beauty</v>
      </c>
      <c r="M458" t="str">
        <f>VLOOKUP(J458,prod_imp!$A$2:$I$102,4,FALSE)</f>
        <v>Skincare</v>
      </c>
      <c r="N458" t="str">
        <f>VLOOKUP(J458,prod_imp!$A$2:$I$102,5,FALSE)</f>
        <v>Griffin Ltd</v>
      </c>
      <c r="O458">
        <f>VLOOKUP(J458,prod_imp!$A$2:$I$102,6,FALSE)</f>
        <v>284</v>
      </c>
      <c r="P458">
        <f>VLOOKUP(J458,prod_imp!$A$2:$I$102,7,FALSE)</f>
        <v>244</v>
      </c>
      <c r="Q458" t="s">
        <v>4688</v>
      </c>
      <c r="R458" t="s">
        <v>4709</v>
      </c>
      <c r="S458" s="5">
        <v>1023.678</v>
      </c>
      <c r="T458">
        <v>4</v>
      </c>
      <c r="U458">
        <v>316</v>
      </c>
      <c r="V458">
        <v>0.12</v>
      </c>
      <c r="W458" t="str">
        <f>VLOOKUP(Q458,stores_imp!$A$2:$K$100,3,FALSE)</f>
        <v>SOUTH</v>
      </c>
      <c r="X458" t="str">
        <f>VLOOKUP(Q458,stores_imp!$A$2:$K$100,2,TRUE)</f>
        <v>Mann-Austin</v>
      </c>
      <c r="Y458" t="str">
        <f>VLOOKUP(Q458,stores_imp!$A$2:$E$22,4,FALSE)</f>
        <v>East Johnstad</v>
      </c>
      <c r="Z458" t="str">
        <f>VLOOKUP(Q458,stores_imp!$A$2:$K$22,5,FALSE)</f>
        <v>Flagship</v>
      </c>
      <c r="AA458" t="str">
        <f>_xlfn.IFS(sale[[#All],[Age]]&lt;19,"Teens",sale[[#All],[Age]]&lt;30,"Adults",sale[[#All],[Age]]&lt;70,"Elders")</f>
        <v>Elders</v>
      </c>
      <c r="AB458" t="str">
        <f>VLOOKUP(C458,customer_imp!$A$2:$H$505,8,FALSE)</f>
        <v>Gold</v>
      </c>
    </row>
    <row r="459" spans="1:28" x14ac:dyDescent="0.25">
      <c r="A459" t="s">
        <v>5163</v>
      </c>
      <c r="B459" s="2">
        <v>45796</v>
      </c>
      <c r="C459" t="s">
        <v>4210</v>
      </c>
      <c r="D459" t="str">
        <f>VLOOKUP(C459,customer_imp!$A$2:$H$502,2,FALSE)</f>
        <v>Tanner Thompson</v>
      </c>
      <c r="E459">
        <f>VLOOKUP(C459,customer_imp!$A$2:$H$502,3,FALSE)</f>
        <v>32</v>
      </c>
      <c r="F459" t="str">
        <f>VLOOKUP(C459,customer_imp!$A$2:$H$502,4,FALSE)</f>
        <v>Female</v>
      </c>
      <c r="G459" t="str">
        <f>VLOOKUP(C459,customer_imp!$A$2:$H$502,5,FALSE)</f>
        <v>Port Lisashire</v>
      </c>
      <c r="H459" t="str">
        <f>VLOOKUP(C459,customer_imp!$A$2:$H$502,6,FALSE)</f>
        <v>Maryland</v>
      </c>
      <c r="I459" t="str">
        <f>VLOOKUP(C459,customer_imp!$A$2:$H$502,7,FALSE)</f>
        <v>USA</v>
      </c>
      <c r="J459" t="s">
        <v>4589</v>
      </c>
      <c r="K459" t="str">
        <f>VLOOKUP($J459,prod_imp!$A$2:$I$102,2,FALSE)</f>
        <v>Rugby Ball</v>
      </c>
      <c r="L459" t="str">
        <f>VLOOKUP(J459,prod_imp!$A$2:$I$102,3,FALSE)</f>
        <v>Sports</v>
      </c>
      <c r="M459" t="str">
        <f>VLOOKUP(J459,prod_imp!$A$2:$I$102,4,FALSE)</f>
        <v>Team Sports</v>
      </c>
      <c r="N459" t="str">
        <f>VLOOKUP(J459,prod_imp!$A$2:$I$102,5,FALSE)</f>
        <v>Harris Inc</v>
      </c>
      <c r="O459">
        <f>VLOOKUP(J459,prod_imp!$A$2:$I$102,6,FALSE)</f>
        <v>212</v>
      </c>
      <c r="P459">
        <f>VLOOKUP(J459,prod_imp!$A$2:$I$102,7,FALSE)</f>
        <v>82</v>
      </c>
      <c r="Q459" t="s">
        <v>4688</v>
      </c>
      <c r="R459" t="s">
        <v>1959</v>
      </c>
      <c r="S459" s="5">
        <v>1182.8481999999999</v>
      </c>
      <c r="T459">
        <v>2</v>
      </c>
      <c r="U459">
        <v>810</v>
      </c>
      <c r="V459">
        <v>0.19</v>
      </c>
      <c r="W459" t="str">
        <f>VLOOKUP(Q459,stores_imp!$A$2:$K$100,3,FALSE)</f>
        <v>SOUTH</v>
      </c>
      <c r="X459" t="str">
        <f>VLOOKUP(Q459,stores_imp!$A$2:$K$100,2,TRUE)</f>
        <v>Mann-Austin</v>
      </c>
      <c r="Y459" t="str">
        <f>VLOOKUP(Q459,stores_imp!$A$2:$E$22,4,FALSE)</f>
        <v>East Johnstad</v>
      </c>
      <c r="Z459" t="str">
        <f>VLOOKUP(Q459,stores_imp!$A$2:$K$22,5,FALSE)</f>
        <v>Flagship</v>
      </c>
      <c r="AA459" t="str">
        <f>_xlfn.IFS(sale[[#All],[Age]]&lt;19,"Teens",sale[[#All],[Age]]&lt;30,"Adults",sale[[#All],[Age]]&lt;70,"Elders")</f>
        <v>Elders</v>
      </c>
      <c r="AB459" t="str">
        <f>VLOOKUP(C459,customer_imp!$A$2:$H$505,8,FALSE)</f>
        <v>Bronze</v>
      </c>
    </row>
    <row r="460" spans="1:28" x14ac:dyDescent="0.25">
      <c r="A460" t="s">
        <v>5164</v>
      </c>
      <c r="B460" s="2">
        <v>45389</v>
      </c>
      <c r="C460" t="s">
        <v>4184</v>
      </c>
      <c r="D460" t="str">
        <f>VLOOKUP(C460,customer_imp!$A$2:$H$502,2,FALSE)</f>
        <v>Michelle Carpenter</v>
      </c>
      <c r="E460">
        <f>VLOOKUP(C460,customer_imp!$A$2:$H$502,3,FALSE)</f>
        <v>44</v>
      </c>
      <c r="F460" t="str">
        <f>VLOOKUP(C460,customer_imp!$A$2:$H$502,4,FALSE)</f>
        <v>Female</v>
      </c>
      <c r="G460" t="str">
        <f>VLOOKUP(C460,customer_imp!$A$2:$H$502,5,FALSE)</f>
        <v>Lake Danielleton</v>
      </c>
      <c r="H460" t="str">
        <f>VLOOKUP(C460,customer_imp!$A$2:$H$502,6,FALSE)</f>
        <v>New Jersey</v>
      </c>
      <c r="I460" t="str">
        <f>VLOOKUP(C460,customer_imp!$A$2:$H$502,7,FALSE)</f>
        <v>USA</v>
      </c>
      <c r="J460" t="s">
        <v>4642</v>
      </c>
      <c r="K460" t="str">
        <f>VLOOKUP($J460,prod_imp!$A$2:$I$102,2,FALSE)</f>
        <v>Wooden Bookshelf</v>
      </c>
      <c r="L460" t="str">
        <f>VLOOKUP(J460,prod_imp!$A$2:$I$102,3,FALSE)</f>
        <v>Home</v>
      </c>
      <c r="M460" t="str">
        <f>VLOOKUP(J460,prod_imp!$A$2:$I$102,4,FALSE)</f>
        <v>Furniture</v>
      </c>
      <c r="N460" t="str">
        <f>VLOOKUP(J460,prod_imp!$A$2:$I$102,5,FALSE)</f>
        <v>Collins-Stephenson</v>
      </c>
      <c r="O460">
        <f>VLOOKUP(J460,prod_imp!$A$2:$I$102,6,FALSE)</f>
        <v>388</v>
      </c>
      <c r="P460">
        <f>VLOOKUP(J460,prod_imp!$A$2:$I$102,7,FALSE)</f>
        <v>208</v>
      </c>
      <c r="Q460" t="s">
        <v>4681</v>
      </c>
      <c r="R460" t="s">
        <v>4706</v>
      </c>
      <c r="S460" s="5">
        <v>1484.7293999999999</v>
      </c>
      <c r="T460">
        <v>3</v>
      </c>
      <c r="U460">
        <v>505</v>
      </c>
      <c r="V460">
        <v>0.27</v>
      </c>
      <c r="W460" t="str">
        <f>VLOOKUP(Q460,stores_imp!$A$2:$K$100,3,FALSE)</f>
        <v>SOUTH</v>
      </c>
      <c r="X460" t="str">
        <f>VLOOKUP(Q460,stores_imp!$A$2:$K$100,2,TRUE)</f>
        <v>Mann-Austin</v>
      </c>
      <c r="Y460" t="str">
        <f>VLOOKUP(Q460,stores_imp!$A$2:$E$22,4,FALSE)</f>
        <v>Port Sharon</v>
      </c>
      <c r="Z460" t="str">
        <f>VLOOKUP(Q460,stores_imp!$A$2:$K$22,5,FALSE)</f>
        <v>Online</v>
      </c>
      <c r="AA460" t="str">
        <f>_xlfn.IFS(sale[[#All],[Age]]&lt;19,"Teens",sale[[#All],[Age]]&lt;30,"Adults",sale[[#All],[Age]]&lt;70,"Elders")</f>
        <v>Elders</v>
      </c>
      <c r="AB460" t="str">
        <f>VLOOKUP(C460,customer_imp!$A$2:$H$505,8,FALSE)</f>
        <v>Gold</v>
      </c>
    </row>
    <row r="461" spans="1:28" x14ac:dyDescent="0.25">
      <c r="A461" t="s">
        <v>5165</v>
      </c>
      <c r="B461" s="2">
        <v>45315</v>
      </c>
      <c r="C461" t="s">
        <v>4459</v>
      </c>
      <c r="D461" t="str">
        <f>VLOOKUP(C461,customer_imp!$A$2:$H$502,2,FALSE)</f>
        <v>Michael Foley</v>
      </c>
      <c r="E461">
        <f>VLOOKUP(C461,customer_imp!$A$2:$H$502,3,FALSE)</f>
        <v>63</v>
      </c>
      <c r="F461" t="str">
        <f>VLOOKUP(C461,customer_imp!$A$2:$H$502,4,FALSE)</f>
        <v>Female</v>
      </c>
      <c r="G461" t="str">
        <f>VLOOKUP(C461,customer_imp!$A$2:$H$502,5,FALSE)</f>
        <v>Oneillfurt</v>
      </c>
      <c r="H461" t="str">
        <f>VLOOKUP(C461,customer_imp!$A$2:$H$502,6,FALSE)</f>
        <v>Vermont</v>
      </c>
      <c r="I461" t="str">
        <f>VLOOKUP(C461,customer_imp!$A$2:$H$502,7,FALSE)</f>
        <v>USA</v>
      </c>
      <c r="J461" t="s">
        <v>4625</v>
      </c>
      <c r="K461" t="str">
        <f>VLOOKUP($J461,prod_imp!$A$2:$I$102,2,FALSE)</f>
        <v>Professional Jump Rope</v>
      </c>
      <c r="L461" t="str">
        <f>VLOOKUP(J461,prod_imp!$A$2:$I$102,3,FALSE)</f>
        <v>Sports</v>
      </c>
      <c r="M461" t="str">
        <f>VLOOKUP(J461,prod_imp!$A$2:$I$102,4,FALSE)</f>
        <v>Fitness</v>
      </c>
      <c r="N461" t="str">
        <f>VLOOKUP(J461,prod_imp!$A$2:$I$102,5,FALSE)</f>
        <v>Davis Plc</v>
      </c>
      <c r="O461">
        <f>VLOOKUP(J461,prod_imp!$A$2:$I$102,6,FALSE)</f>
        <v>478</v>
      </c>
      <c r="P461">
        <f>VLOOKUP(J461,prod_imp!$A$2:$I$102,7,FALSE)</f>
        <v>300</v>
      </c>
      <c r="Q461" t="s">
        <v>4701</v>
      </c>
      <c r="R461" t="s">
        <v>1959</v>
      </c>
      <c r="S461" s="5">
        <v>1208.27</v>
      </c>
      <c r="T461">
        <v>2</v>
      </c>
      <c r="U461">
        <v>737</v>
      </c>
      <c r="V461">
        <v>0.02</v>
      </c>
      <c r="W461" t="str">
        <f>VLOOKUP(Q461,stores_imp!$A$2:$K$100,3,FALSE)</f>
        <v>NORTH</v>
      </c>
      <c r="X461" t="str">
        <f>VLOOKUP(Q461,stores_imp!$A$2:$K$100,2,TRUE)</f>
        <v>Holloway Ltd</v>
      </c>
      <c r="Y461" t="str">
        <f>VLOOKUP(Q461,stores_imp!$A$2:$E$22,4,FALSE)</f>
        <v>Bensonhaven</v>
      </c>
      <c r="Z461" t="str">
        <f>VLOOKUP(Q461,stores_imp!$A$2:$K$22,5,FALSE)</f>
        <v>Flagship</v>
      </c>
      <c r="AA461" t="str">
        <f>_xlfn.IFS(sale[[#All],[Age]]&lt;19,"Teens",sale[[#All],[Age]]&lt;30,"Adults",sale[[#All],[Age]]&lt;70,"Elders")</f>
        <v>Elders</v>
      </c>
      <c r="AB461" t="str">
        <f>VLOOKUP(C461,customer_imp!$A$2:$H$505,8,FALSE)</f>
        <v>Gold</v>
      </c>
    </row>
    <row r="462" spans="1:28" x14ac:dyDescent="0.25">
      <c r="A462" t="s">
        <v>5166</v>
      </c>
      <c r="B462" s="2">
        <v>45311</v>
      </c>
      <c r="C462" t="s">
        <v>3998</v>
      </c>
      <c r="D462" t="str">
        <f>VLOOKUP(C462,customer_imp!$A$2:$H$502,2,FALSE)</f>
        <v>Leslie Johnson</v>
      </c>
      <c r="E462">
        <f>VLOOKUP(C462,customer_imp!$A$2:$H$502,3,FALSE)</f>
        <v>31</v>
      </c>
      <c r="F462" t="str">
        <f>VLOOKUP(C462,customer_imp!$A$2:$H$502,4,FALSE)</f>
        <v>Male</v>
      </c>
      <c r="G462" t="str">
        <f>VLOOKUP(C462,customer_imp!$A$2:$H$502,5,FALSE)</f>
        <v>Mollyshire</v>
      </c>
      <c r="H462" t="str">
        <f>VLOOKUP(C462,customer_imp!$A$2:$H$502,6,FALSE)</f>
        <v>Utah</v>
      </c>
      <c r="I462" t="str">
        <f>VLOOKUP(C462,customer_imp!$A$2:$H$502,7,FALSE)</f>
        <v>USA</v>
      </c>
      <c r="J462" t="s">
        <v>4633</v>
      </c>
      <c r="K462" t="str">
        <f>VLOOKUP($J462,prod_imp!$A$2:$I$102,2,FALSE)</f>
        <v>Wifi Mesh Router</v>
      </c>
      <c r="L462" t="str">
        <f>VLOOKUP(J462,prod_imp!$A$2:$I$102,3,FALSE)</f>
        <v>Electronics</v>
      </c>
      <c r="M462" t="str">
        <f>VLOOKUP(J462,prod_imp!$A$2:$I$102,4,FALSE)</f>
        <v>Appliances</v>
      </c>
      <c r="N462" t="str">
        <f>VLOOKUP(J462,prod_imp!$A$2:$I$102,5,FALSE)</f>
        <v>White, Reeves And Woods</v>
      </c>
      <c r="O462">
        <f>VLOOKUP(J462,prod_imp!$A$2:$I$102,6,FALSE)</f>
        <v>481</v>
      </c>
      <c r="P462">
        <f>VLOOKUP(J462,prod_imp!$A$2:$I$102,7,FALSE)</f>
        <v>104</v>
      </c>
      <c r="Q462" t="s">
        <v>4688</v>
      </c>
      <c r="R462" t="s">
        <v>4706</v>
      </c>
      <c r="S462" s="5">
        <v>2240.9920000000002</v>
      </c>
      <c r="T462">
        <v>4</v>
      </c>
      <c r="U462">
        <v>700</v>
      </c>
      <c r="V462">
        <v>0.18</v>
      </c>
      <c r="W462" t="str">
        <f>VLOOKUP(Q462,stores_imp!$A$2:$K$100,3,FALSE)</f>
        <v>SOUTH</v>
      </c>
      <c r="X462" t="str">
        <f>VLOOKUP(Q462,stores_imp!$A$2:$K$100,2,TRUE)</f>
        <v>Mann-Austin</v>
      </c>
      <c r="Y462" t="str">
        <f>VLOOKUP(Q462,stores_imp!$A$2:$E$22,4,FALSE)</f>
        <v>East Johnstad</v>
      </c>
      <c r="Z462" t="str">
        <f>VLOOKUP(Q462,stores_imp!$A$2:$K$22,5,FALSE)</f>
        <v>Flagship</v>
      </c>
      <c r="AA462" t="str">
        <f>_xlfn.IFS(sale[[#All],[Age]]&lt;19,"Teens",sale[[#All],[Age]]&lt;30,"Adults",sale[[#All],[Age]]&lt;70,"Elders")</f>
        <v>Elders</v>
      </c>
      <c r="AB462" t="str">
        <f>VLOOKUP(C462,customer_imp!$A$2:$H$505,8,FALSE)</f>
        <v>UnKno</v>
      </c>
    </row>
    <row r="463" spans="1:28" x14ac:dyDescent="0.25">
      <c r="A463" t="s">
        <v>5167</v>
      </c>
      <c r="B463" s="2">
        <v>45270</v>
      </c>
      <c r="C463" t="s">
        <v>4106</v>
      </c>
      <c r="D463" t="str">
        <f>VLOOKUP(C463,customer_imp!$A$2:$H$502,2,FALSE)</f>
        <v>Jessica Mitchell</v>
      </c>
      <c r="E463">
        <f>VLOOKUP(C463,customer_imp!$A$2:$H$502,3,FALSE)</f>
        <v>43</v>
      </c>
      <c r="F463" t="str">
        <f>VLOOKUP(C463,customer_imp!$A$2:$H$502,4,FALSE)</f>
        <v>Female</v>
      </c>
      <c r="G463" t="str">
        <f>VLOOKUP(C463,customer_imp!$A$2:$H$502,5,FALSE)</f>
        <v>Matthewbury</v>
      </c>
      <c r="H463" t="str">
        <f>VLOOKUP(C463,customer_imp!$A$2:$H$502,6,FALSE)</f>
        <v>South Dakota</v>
      </c>
      <c r="I463" t="str">
        <f>VLOOKUP(C463,customer_imp!$A$2:$H$502,7,FALSE)</f>
        <v>USA</v>
      </c>
      <c r="J463" t="s">
        <v>4655</v>
      </c>
      <c r="K463" t="str">
        <f>VLOOKUP($J463,prod_imp!$A$2:$I$102,2,FALSE)</f>
        <v>Women'S High Heels</v>
      </c>
      <c r="L463" t="str">
        <f>VLOOKUP(J463,prod_imp!$A$2:$I$102,3,FALSE)</f>
        <v>Clothing</v>
      </c>
      <c r="M463" t="str">
        <f>VLOOKUP(J463,prod_imp!$A$2:$I$102,4,FALSE)</f>
        <v>Footwear</v>
      </c>
      <c r="N463" t="str">
        <f>VLOOKUP(J463,prod_imp!$A$2:$I$102,5,FALSE)</f>
        <v>Smith-Charles</v>
      </c>
      <c r="O463">
        <f>VLOOKUP(J463,prod_imp!$A$2:$I$102,6,FALSE)</f>
        <v>438</v>
      </c>
      <c r="P463">
        <f>VLOOKUP(J463,prod_imp!$A$2:$I$102,7,FALSE)</f>
        <v>496</v>
      </c>
      <c r="Q463" t="s">
        <v>4692</v>
      </c>
      <c r="R463" t="s">
        <v>1959</v>
      </c>
      <c r="S463" s="5">
        <v>615.47839999999997</v>
      </c>
      <c r="T463">
        <v>4</v>
      </c>
      <c r="U463">
        <v>202</v>
      </c>
      <c r="V463">
        <v>0.2</v>
      </c>
      <c r="W463" t="str">
        <f>VLOOKUP(Q463,stores_imp!$A$2:$K$100,3,FALSE)</f>
        <v>SOUTH</v>
      </c>
      <c r="X463" t="str">
        <f>VLOOKUP(Q463,stores_imp!$A$2:$K$100,2,TRUE)</f>
        <v>Aguirre-Keller</v>
      </c>
      <c r="Y463" t="str">
        <f>VLOOKUP(Q463,stores_imp!$A$2:$E$22,4,FALSE)</f>
        <v>Lake Michael</v>
      </c>
      <c r="Z463" t="str">
        <f>VLOOKUP(Q463,stores_imp!$A$2:$K$22,5,FALSE)</f>
        <v>Online</v>
      </c>
      <c r="AA463" t="str">
        <f>_xlfn.IFS(sale[[#All],[Age]]&lt;19,"Teens",sale[[#All],[Age]]&lt;30,"Adults",sale[[#All],[Age]]&lt;70,"Elders")</f>
        <v>Elders</v>
      </c>
      <c r="AB463" t="str">
        <f>VLOOKUP(C463,customer_imp!$A$2:$H$505,8,FALSE)</f>
        <v>Silver</v>
      </c>
    </row>
    <row r="464" spans="1:28" x14ac:dyDescent="0.25">
      <c r="A464" t="s">
        <v>5168</v>
      </c>
      <c r="B464" s="2">
        <v>45279</v>
      </c>
      <c r="C464" t="s">
        <v>4247</v>
      </c>
      <c r="D464" t="str">
        <f>VLOOKUP(C464,customer_imp!$A$2:$H$502,2,FALSE)</f>
        <v>Tracy Kelly</v>
      </c>
      <c r="E464">
        <f>VLOOKUP(C464,customer_imp!$A$2:$H$502,3,FALSE)</f>
        <v>38</v>
      </c>
      <c r="F464" t="str">
        <f>VLOOKUP(C464,customer_imp!$A$2:$H$502,4,FALSE)</f>
        <v>Male</v>
      </c>
      <c r="G464" t="str">
        <f>VLOOKUP(C464,customer_imp!$A$2:$H$502,5,FALSE)</f>
        <v>West Jamieport</v>
      </c>
      <c r="H464" t="str">
        <f>VLOOKUP(C464,customer_imp!$A$2:$H$502,6,FALSE)</f>
        <v>Tennessee</v>
      </c>
      <c r="I464" t="str">
        <f>VLOOKUP(C464,customer_imp!$A$2:$H$502,7,FALSE)</f>
        <v>USA</v>
      </c>
      <c r="J464" t="s">
        <v>4647</v>
      </c>
      <c r="K464" t="str">
        <f>VLOOKUP($J464,prod_imp!$A$2:$I$102,2,FALSE)</f>
        <v>Led Bedside Lamp</v>
      </c>
      <c r="L464" t="str">
        <f>VLOOKUP(J464,prod_imp!$A$2:$I$102,3,FALSE)</f>
        <v>Home</v>
      </c>
      <c r="M464" t="str">
        <f>VLOOKUP(J464,prod_imp!$A$2:$I$102,4,FALSE)</f>
        <v>Lighting</v>
      </c>
      <c r="N464" t="str">
        <f>VLOOKUP(J464,prod_imp!$A$2:$I$102,5,FALSE)</f>
        <v>Aguilar, Horton And Lewis</v>
      </c>
      <c r="O464">
        <f>VLOOKUP(J464,prod_imp!$A$2:$I$102,6,FALSE)</f>
        <v>371</v>
      </c>
      <c r="P464">
        <f>VLOOKUP(J464,prod_imp!$A$2:$I$102,7,FALSE)</f>
        <v>220</v>
      </c>
      <c r="Q464" t="s">
        <v>4675</v>
      </c>
      <c r="R464" t="s">
        <v>4706</v>
      </c>
      <c r="S464" s="5">
        <v>437.76</v>
      </c>
      <c r="T464">
        <v>2</v>
      </c>
      <c r="U464">
        <v>292</v>
      </c>
      <c r="V464">
        <v>0.24</v>
      </c>
      <c r="W464" t="str">
        <f>VLOOKUP(Q464,stores_imp!$A$2:$K$100,3,FALSE)</f>
        <v>NORTH</v>
      </c>
      <c r="X464" t="str">
        <f>VLOOKUP(Q464,stores_imp!$A$2:$K$100,2,TRUE)</f>
        <v>Martinez, Adkins And Johnson</v>
      </c>
      <c r="Y464" t="str">
        <f>VLOOKUP(Q464,stores_imp!$A$2:$E$22,4,FALSE)</f>
        <v>Danielmouth</v>
      </c>
      <c r="Z464" t="str">
        <f>VLOOKUP(Q464,stores_imp!$A$2:$K$22,5,FALSE)</f>
        <v>Flagship</v>
      </c>
      <c r="AA464" t="str">
        <f>_xlfn.IFS(sale[[#All],[Age]]&lt;19,"Teens",sale[[#All],[Age]]&lt;30,"Adults",sale[[#All],[Age]]&lt;70,"Elders")</f>
        <v>Elders</v>
      </c>
      <c r="AB464" t="str">
        <f>VLOOKUP(C464,customer_imp!$A$2:$H$505,8,FALSE)</f>
        <v>Silver</v>
      </c>
    </row>
    <row r="465" spans="1:28" x14ac:dyDescent="0.25">
      <c r="A465" t="s">
        <v>5169</v>
      </c>
      <c r="B465" s="2">
        <v>45252</v>
      </c>
      <c r="C465" t="s">
        <v>4141</v>
      </c>
      <c r="D465" t="str">
        <f>VLOOKUP(C465,customer_imp!$A$2:$H$502,2,FALSE)</f>
        <v>Joseph Jones</v>
      </c>
      <c r="E465">
        <f>VLOOKUP(C465,customer_imp!$A$2:$H$502,3,FALSE)</f>
        <v>21</v>
      </c>
      <c r="F465" t="str">
        <f>VLOOKUP(C465,customer_imp!$A$2:$H$502,4,FALSE)</f>
        <v>Male</v>
      </c>
      <c r="G465" t="str">
        <f>VLOOKUP(C465,customer_imp!$A$2:$H$502,5,FALSE)</f>
        <v>North Matthew</v>
      </c>
      <c r="H465" t="str">
        <f>VLOOKUP(C465,customer_imp!$A$2:$H$502,6,FALSE)</f>
        <v>Illinois</v>
      </c>
      <c r="I465" t="str">
        <f>VLOOKUP(C465,customer_imp!$A$2:$H$502,7,FALSE)</f>
        <v>USA</v>
      </c>
      <c r="J465" t="s">
        <v>4667</v>
      </c>
      <c r="K465" t="str">
        <f>VLOOKUP($J465,prod_imp!$A$2:$I$102,2,FALSE)</f>
        <v>Cricket Bat</v>
      </c>
      <c r="L465" t="str">
        <f>VLOOKUP(J465,prod_imp!$A$2:$I$102,3,FALSE)</f>
        <v>Sports</v>
      </c>
      <c r="M465" t="str">
        <f>VLOOKUP(J465,prod_imp!$A$2:$I$102,4,FALSE)</f>
        <v>Team Sports</v>
      </c>
      <c r="N465" t="str">
        <f>VLOOKUP(J465,prod_imp!$A$2:$I$102,5,FALSE)</f>
        <v>Khan Llc</v>
      </c>
      <c r="O465">
        <f>VLOOKUP(J465,prod_imp!$A$2:$I$102,6,FALSE)</f>
        <v>246</v>
      </c>
      <c r="P465">
        <f>VLOOKUP(J465,prod_imp!$A$2:$I$102,7,FALSE)</f>
        <v>471</v>
      </c>
      <c r="Q465" t="s">
        <v>4682</v>
      </c>
      <c r="R465" t="s">
        <v>1959</v>
      </c>
      <c r="S465" s="5">
        <v>434.05680000000001</v>
      </c>
      <c r="T465">
        <v>2</v>
      </c>
      <c r="U465">
        <v>261</v>
      </c>
      <c r="V465">
        <v>0.25</v>
      </c>
      <c r="W465" t="str">
        <f>VLOOKUP(Q465,stores_imp!$A$2:$K$100,3,FALSE)</f>
        <v>NORTH</v>
      </c>
      <c r="X465" t="str">
        <f>VLOOKUP(Q465,stores_imp!$A$2:$K$100,2,TRUE)</f>
        <v>Mann-Austin</v>
      </c>
      <c r="Y465" t="str">
        <f>VLOOKUP(Q465,stores_imp!$A$2:$E$22,4,FALSE)</f>
        <v>New Michaelchester</v>
      </c>
      <c r="Z465" t="str">
        <f>VLOOKUP(Q465,stores_imp!$A$2:$K$22,5,FALSE)</f>
        <v>Outlet</v>
      </c>
      <c r="AA465" t="str">
        <f>_xlfn.IFS(sale[[#All],[Age]]&lt;19,"Teens",sale[[#All],[Age]]&lt;30,"Adults",sale[[#All],[Age]]&lt;70,"Elders")</f>
        <v>Adults</v>
      </c>
      <c r="AB465" t="str">
        <f>VLOOKUP(C465,customer_imp!$A$2:$H$505,8,FALSE)</f>
        <v>Bronze</v>
      </c>
    </row>
    <row r="466" spans="1:28" x14ac:dyDescent="0.25">
      <c r="A466" t="s">
        <v>5170</v>
      </c>
      <c r="B466" s="2">
        <v>45938</v>
      </c>
      <c r="C466" t="s">
        <v>4284</v>
      </c>
      <c r="D466" t="str">
        <f>VLOOKUP(C466,customer_imp!$A$2:$H$502,2,FALSE)</f>
        <v>Matthew Avery</v>
      </c>
      <c r="E466">
        <f>VLOOKUP(C466,customer_imp!$A$2:$H$502,3,FALSE)</f>
        <v>29</v>
      </c>
      <c r="F466" t="str">
        <f>VLOOKUP(C466,customer_imp!$A$2:$H$502,4,FALSE)</f>
        <v>Male</v>
      </c>
      <c r="G466" t="str">
        <f>VLOOKUP(C466,customer_imp!$A$2:$H$502,5,FALSE)</f>
        <v>Lake Melissashire</v>
      </c>
      <c r="H466" t="str">
        <f>VLOOKUP(C466,customer_imp!$A$2:$H$502,6,FALSE)</f>
        <v>Oregon</v>
      </c>
      <c r="I466" t="str">
        <f>VLOOKUP(C466,customer_imp!$A$2:$H$502,7,FALSE)</f>
        <v>USA</v>
      </c>
      <c r="J466" t="s">
        <v>4558</v>
      </c>
      <c r="K466" t="str">
        <f>VLOOKUP($J466,prod_imp!$A$2:$I$102,2,FALSE)</f>
        <v>Women'S Summer Dress</v>
      </c>
      <c r="L466" t="str">
        <f>VLOOKUP(J466,prod_imp!$A$2:$I$102,3,FALSE)</f>
        <v>Clothing</v>
      </c>
      <c r="M466" t="str">
        <f>VLOOKUP(J466,prod_imp!$A$2:$I$102,4,FALSE)</f>
        <v>Tops</v>
      </c>
      <c r="N466" t="str">
        <f>VLOOKUP(J466,prod_imp!$A$2:$I$102,5,FALSE)</f>
        <v>Smith-Mills</v>
      </c>
      <c r="O466">
        <f>VLOOKUP(J466,prod_imp!$A$2:$I$102,6,FALSE)</f>
        <v>223</v>
      </c>
      <c r="P466">
        <f>VLOOKUP(J466,prod_imp!$A$2:$I$102,7,FALSE)</f>
        <v>154</v>
      </c>
      <c r="Q466" t="s">
        <v>4697</v>
      </c>
      <c r="R466" t="s">
        <v>4706</v>
      </c>
      <c r="S466" s="5">
        <v>612.59760000000006</v>
      </c>
      <c r="T466">
        <v>1</v>
      </c>
      <c r="U466">
        <v>851</v>
      </c>
      <c r="V466">
        <v>0.17</v>
      </c>
      <c r="W466" t="str">
        <f>VLOOKUP(Q466,stores_imp!$A$2:$K$100,3,FALSE)</f>
        <v>SOUTH</v>
      </c>
      <c r="X466" t="str">
        <f>VLOOKUP(Q466,stores_imp!$A$2:$K$100,2,TRUE)</f>
        <v>Mcdonald Inc</v>
      </c>
      <c r="Y466" t="str">
        <f>VLOOKUP(Q466,stores_imp!$A$2:$E$22,4,FALSE)</f>
        <v>Christopherland</v>
      </c>
      <c r="Z466" t="str">
        <f>VLOOKUP(Q466,stores_imp!$A$2:$K$22,5,FALSE)</f>
        <v>Outlet</v>
      </c>
      <c r="AA466" t="str">
        <f>_xlfn.IFS(sale[[#All],[Age]]&lt;19,"Teens",sale[[#All],[Age]]&lt;30,"Adults",sale[[#All],[Age]]&lt;70,"Elders")</f>
        <v>Adults</v>
      </c>
      <c r="AB466" t="str">
        <f>VLOOKUP(C466,customer_imp!$A$2:$H$505,8,FALSE)</f>
        <v>Silver</v>
      </c>
    </row>
    <row r="467" spans="1:28" x14ac:dyDescent="0.25">
      <c r="A467" t="s">
        <v>5171</v>
      </c>
      <c r="B467" s="2">
        <v>45711</v>
      </c>
      <c r="C467" t="s">
        <v>4395</v>
      </c>
      <c r="D467" t="str">
        <f>VLOOKUP(C467,customer_imp!$A$2:$H$502,2,FALSE)</f>
        <v>Eric Wolfe</v>
      </c>
      <c r="E467">
        <f>VLOOKUP(C467,customer_imp!$A$2:$H$502,3,FALSE)</f>
        <v>18</v>
      </c>
      <c r="F467" t="str">
        <f>VLOOKUP(C467,customer_imp!$A$2:$H$502,4,FALSE)</f>
        <v>Female</v>
      </c>
      <c r="G467" t="str">
        <f>VLOOKUP(C467,customer_imp!$A$2:$H$502,5,FALSE)</f>
        <v>Garciaview</v>
      </c>
      <c r="H467" t="str">
        <f>VLOOKUP(C467,customer_imp!$A$2:$H$502,6,FALSE)</f>
        <v>Louisiana</v>
      </c>
      <c r="I467" t="str">
        <f>VLOOKUP(C467,customer_imp!$A$2:$H$502,7,FALSE)</f>
        <v>USA</v>
      </c>
      <c r="J467" t="s">
        <v>4576</v>
      </c>
      <c r="K467" t="str">
        <f>VLOOKUP($J467,prod_imp!$A$2:$I$102,2,FALSE)</f>
        <v>Men'S Winter Jacket</v>
      </c>
      <c r="L467" t="str">
        <f>VLOOKUP(J467,prod_imp!$A$2:$I$102,3,FALSE)</f>
        <v>Clothing</v>
      </c>
      <c r="M467" t="str">
        <f>VLOOKUP(J467,prod_imp!$A$2:$I$102,4,FALSE)</f>
        <v>Outerwear</v>
      </c>
      <c r="N467" t="str">
        <f>VLOOKUP(J467,prod_imp!$A$2:$I$102,5,FALSE)</f>
        <v>Kelly, Smith And Perez</v>
      </c>
      <c r="O467">
        <f>VLOOKUP(J467,prod_imp!$A$2:$I$102,6,FALSE)</f>
        <v>167</v>
      </c>
      <c r="P467">
        <f>VLOOKUP(J467,prod_imp!$A$2:$I$102,7,FALSE)</f>
        <v>296</v>
      </c>
      <c r="Q467" t="s">
        <v>4688</v>
      </c>
      <c r="R467" t="s">
        <v>1959</v>
      </c>
      <c r="S467" s="5">
        <v>79.638499999999993</v>
      </c>
      <c r="T467">
        <v>1</v>
      </c>
      <c r="U467">
        <v>84</v>
      </c>
      <c r="V467">
        <v>0.28000000000000003</v>
      </c>
      <c r="W467" t="str">
        <f>VLOOKUP(Q467,stores_imp!$A$2:$K$100,3,FALSE)</f>
        <v>SOUTH</v>
      </c>
      <c r="X467" t="str">
        <f>VLOOKUP(Q467,stores_imp!$A$2:$K$100,2,TRUE)</f>
        <v>Mann-Austin</v>
      </c>
      <c r="Y467" t="str">
        <f>VLOOKUP(Q467,stores_imp!$A$2:$E$22,4,FALSE)</f>
        <v>East Johnstad</v>
      </c>
      <c r="Z467" t="str">
        <f>VLOOKUP(Q467,stores_imp!$A$2:$K$22,5,FALSE)</f>
        <v>Flagship</v>
      </c>
      <c r="AA467" t="str">
        <f>_xlfn.IFS(sale[[#All],[Age]]&lt;19,"Teens",sale[[#All],[Age]]&lt;30,"Adults",sale[[#All],[Age]]&lt;70,"Elders")</f>
        <v>Teens</v>
      </c>
      <c r="AB467" t="str">
        <f>VLOOKUP(C467,customer_imp!$A$2:$H$505,8,FALSE)</f>
        <v>Gold</v>
      </c>
    </row>
    <row r="468" spans="1:28" x14ac:dyDescent="0.25">
      <c r="A468" t="s">
        <v>5172</v>
      </c>
      <c r="B468" s="2">
        <v>45713</v>
      </c>
      <c r="C468" t="s">
        <v>3976</v>
      </c>
      <c r="D468" t="str">
        <f>VLOOKUP(C468,customer_imp!$A$2:$H$502,2,FALSE)</f>
        <v>Amber Jackson</v>
      </c>
      <c r="E468">
        <f>VLOOKUP(C468,customer_imp!$A$2:$H$502,3,FALSE)</f>
        <v>29</v>
      </c>
      <c r="F468" t="str">
        <f>VLOOKUP(C468,customer_imp!$A$2:$H$502,4,FALSE)</f>
        <v>Female</v>
      </c>
      <c r="G468" t="str">
        <f>VLOOKUP(C468,customer_imp!$A$2:$H$502,5,FALSE)</f>
        <v>Deborahborough</v>
      </c>
      <c r="H468" t="str">
        <f>VLOOKUP(C468,customer_imp!$A$2:$H$502,6,FALSE)</f>
        <v>South Dakota</v>
      </c>
      <c r="I468" t="str">
        <f>VLOOKUP(C468,customer_imp!$A$2:$H$502,7,FALSE)</f>
        <v>USA</v>
      </c>
      <c r="J468" t="s">
        <v>4650</v>
      </c>
      <c r="K468" t="str">
        <f>VLOOKUP($J468,prod_imp!$A$2:$I$102,2,FALSE)</f>
        <v>Sports Wrist Sweatbands</v>
      </c>
      <c r="L468" t="str">
        <f>VLOOKUP(J468,prod_imp!$A$2:$I$102,3,FALSE)</f>
        <v>Sports</v>
      </c>
      <c r="M468" t="str">
        <f>VLOOKUP(J468,prod_imp!$A$2:$I$102,4,FALSE)</f>
        <v>Accessories</v>
      </c>
      <c r="N468" t="str">
        <f>VLOOKUP(J468,prod_imp!$A$2:$I$102,5,FALSE)</f>
        <v>Olsen-Daniels</v>
      </c>
      <c r="O468">
        <f>VLOOKUP(J468,prod_imp!$A$2:$I$102,6,FALSE)</f>
        <v>131</v>
      </c>
      <c r="P468">
        <f>VLOOKUP(J468,prod_imp!$A$2:$I$102,7,FALSE)</f>
        <v>232</v>
      </c>
      <c r="Q468" t="s">
        <v>4700</v>
      </c>
      <c r="R468" t="s">
        <v>4709</v>
      </c>
      <c r="S468" s="5">
        <v>1403.8920000000001</v>
      </c>
      <c r="T468">
        <v>3</v>
      </c>
      <c r="U468">
        <v>650</v>
      </c>
      <c r="V468">
        <v>0.05</v>
      </c>
      <c r="W468" t="str">
        <f>VLOOKUP(Q468,stores_imp!$A$2:$K$100,3,FALSE)</f>
        <v>WEST</v>
      </c>
      <c r="X468" t="str">
        <f>VLOOKUP(Q468,stores_imp!$A$2:$K$100,2,TRUE)</f>
        <v>Frederick-Wright</v>
      </c>
      <c r="Y468" t="str">
        <f>VLOOKUP(Q468,stores_imp!$A$2:$E$22,4,FALSE)</f>
        <v>New Jimmymouth</v>
      </c>
      <c r="Z468" t="str">
        <f>VLOOKUP(Q468,stores_imp!$A$2:$K$22,5,FALSE)</f>
        <v>Flagship</v>
      </c>
      <c r="AA468" t="str">
        <f>_xlfn.IFS(sale[[#All],[Age]]&lt;19,"Teens",sale[[#All],[Age]]&lt;30,"Adults",sale[[#All],[Age]]&lt;70,"Elders")</f>
        <v>Adults</v>
      </c>
      <c r="AB468" t="str">
        <f>VLOOKUP(C468,customer_imp!$A$2:$H$505,8,FALSE)</f>
        <v>Platinum</v>
      </c>
    </row>
    <row r="469" spans="1:28" x14ac:dyDescent="0.25">
      <c r="A469" t="s">
        <v>5173</v>
      </c>
      <c r="B469" s="2">
        <v>45565</v>
      </c>
      <c r="C469" t="s">
        <v>4355</v>
      </c>
      <c r="D469" t="str">
        <f>VLOOKUP(C469,customer_imp!$A$2:$H$502,2,FALSE)</f>
        <v>Mallory Allen</v>
      </c>
      <c r="E469">
        <f>VLOOKUP(C469,customer_imp!$A$2:$H$502,3,FALSE)</f>
        <v>40</v>
      </c>
      <c r="F469" t="str">
        <f>VLOOKUP(C469,customer_imp!$A$2:$H$502,4,FALSE)</f>
        <v>Female</v>
      </c>
      <c r="G469" t="str">
        <f>VLOOKUP(C469,customer_imp!$A$2:$H$502,5,FALSE)</f>
        <v>North Theresa</v>
      </c>
      <c r="H469" t="str">
        <f>VLOOKUP(C469,customer_imp!$A$2:$H$502,6,FALSE)</f>
        <v>Alabama</v>
      </c>
      <c r="I469" t="str">
        <f>VLOOKUP(C469,customer_imp!$A$2:$H$502,7,FALSE)</f>
        <v>USA</v>
      </c>
      <c r="J469" t="s">
        <v>4627</v>
      </c>
      <c r="K469" t="str">
        <f>VLOOKUP($J469,prod_imp!$A$2:$I$102,2,FALSE)</f>
        <v>Shin Guards – Adult</v>
      </c>
      <c r="L469" t="str">
        <f>VLOOKUP(J469,prod_imp!$A$2:$I$102,3,FALSE)</f>
        <v>Sports</v>
      </c>
      <c r="M469" t="str">
        <f>VLOOKUP(J469,prod_imp!$A$2:$I$102,4,FALSE)</f>
        <v>Team Sports</v>
      </c>
      <c r="N469" t="str">
        <f>VLOOKUP(J469,prod_imp!$A$2:$I$102,5,FALSE)</f>
        <v>French Ltd</v>
      </c>
      <c r="O469">
        <f>VLOOKUP(J469,prod_imp!$A$2:$I$102,6,FALSE)</f>
        <v>107</v>
      </c>
      <c r="P469">
        <f>VLOOKUP(J469,prod_imp!$A$2:$I$102,7,FALSE)</f>
        <v>359</v>
      </c>
      <c r="Q469" t="s">
        <v>4683</v>
      </c>
      <c r="R469" t="s">
        <v>4706</v>
      </c>
      <c r="S469" s="5">
        <v>3066.6687999999999</v>
      </c>
      <c r="T469">
        <v>4</v>
      </c>
      <c r="U469">
        <v>935</v>
      </c>
      <c r="V469">
        <v>0.28000000000000003</v>
      </c>
      <c r="W469" t="str">
        <f>VLOOKUP(Q469,stores_imp!$A$2:$K$100,3,FALSE)</f>
        <v>EAST</v>
      </c>
      <c r="X469" t="str">
        <f>VLOOKUP(Q469,stores_imp!$A$2:$K$100,2,TRUE)</f>
        <v>Mann-Austin</v>
      </c>
      <c r="Y469" t="str">
        <f>VLOOKUP(Q469,stores_imp!$A$2:$E$22,4,FALSE)</f>
        <v>Port Josephberg</v>
      </c>
      <c r="Z469" t="str">
        <f>VLOOKUP(Q469,stores_imp!$A$2:$K$22,5,FALSE)</f>
        <v>Online</v>
      </c>
      <c r="AA469" t="str">
        <f>_xlfn.IFS(sale[[#All],[Age]]&lt;19,"Teens",sale[[#All],[Age]]&lt;30,"Adults",sale[[#All],[Age]]&lt;70,"Elders")</f>
        <v>Elders</v>
      </c>
      <c r="AB469" t="str">
        <f>VLOOKUP(C469,customer_imp!$A$2:$H$505,8,FALSE)</f>
        <v>Platinum</v>
      </c>
    </row>
    <row r="470" spans="1:28" x14ac:dyDescent="0.25">
      <c r="A470" t="s">
        <v>5174</v>
      </c>
      <c r="B470" s="2">
        <v>45279</v>
      </c>
      <c r="C470" t="s">
        <v>4185</v>
      </c>
      <c r="D470" t="str">
        <f>VLOOKUP(C470,customer_imp!$A$2:$H$502,2,FALSE)</f>
        <v>Ronald Jones</v>
      </c>
      <c r="E470">
        <f>VLOOKUP(C470,customer_imp!$A$2:$H$502,3,FALSE)</f>
        <v>26</v>
      </c>
      <c r="F470" t="str">
        <f>VLOOKUP(C470,customer_imp!$A$2:$H$502,4,FALSE)</f>
        <v>Female</v>
      </c>
      <c r="G470" t="str">
        <f>VLOOKUP(C470,customer_imp!$A$2:$H$502,5,FALSE)</f>
        <v>Brownshire</v>
      </c>
      <c r="H470" t="str">
        <f>VLOOKUP(C470,customer_imp!$A$2:$H$502,6,FALSE)</f>
        <v>Tennessee</v>
      </c>
      <c r="I470" t="str">
        <f>VLOOKUP(C470,customer_imp!$A$2:$H$502,7,FALSE)</f>
        <v>USA</v>
      </c>
      <c r="J470" t="s">
        <v>4528</v>
      </c>
      <c r="K470" t="str">
        <f>VLOOKUP($J470,prod_imp!$A$2:$I$102,2,FALSE)</f>
        <v>Soccer Training Cone Set</v>
      </c>
      <c r="L470" t="str">
        <f>VLOOKUP(J470,prod_imp!$A$2:$I$102,3,FALSE)</f>
        <v>Sports</v>
      </c>
      <c r="M470" t="str">
        <f>VLOOKUP(J470,prod_imp!$A$2:$I$102,4,FALSE)</f>
        <v>Accessories</v>
      </c>
      <c r="N470" t="str">
        <f>VLOOKUP(J470,prod_imp!$A$2:$I$102,5,FALSE)</f>
        <v>Ford, Murphy And Wilson</v>
      </c>
      <c r="O470">
        <f>VLOOKUP(J470,prod_imp!$A$2:$I$102,6,FALSE)</f>
        <v>145</v>
      </c>
      <c r="P470">
        <f>VLOOKUP(J470,prod_imp!$A$2:$I$102,7,FALSE)</f>
        <v>367</v>
      </c>
      <c r="Q470" t="s">
        <v>4697</v>
      </c>
      <c r="R470" t="s">
        <v>4709</v>
      </c>
      <c r="S470" s="5">
        <v>766.37429999999995</v>
      </c>
      <c r="T470">
        <v>1</v>
      </c>
      <c r="U470">
        <v>881</v>
      </c>
      <c r="V470">
        <v>0.18</v>
      </c>
      <c r="W470" t="str">
        <f>VLOOKUP(Q470,stores_imp!$A$2:$K$100,3,FALSE)</f>
        <v>SOUTH</v>
      </c>
      <c r="X470" t="str">
        <f>VLOOKUP(Q470,stores_imp!$A$2:$K$100,2,TRUE)</f>
        <v>Mcdonald Inc</v>
      </c>
      <c r="Y470" t="str">
        <f>VLOOKUP(Q470,stores_imp!$A$2:$E$22,4,FALSE)</f>
        <v>Christopherland</v>
      </c>
      <c r="Z470" t="str">
        <f>VLOOKUP(Q470,stores_imp!$A$2:$K$22,5,FALSE)</f>
        <v>Outlet</v>
      </c>
      <c r="AA470" t="str">
        <f>_xlfn.IFS(sale[[#All],[Age]]&lt;19,"Teens",sale[[#All],[Age]]&lt;30,"Adults",sale[[#All],[Age]]&lt;70,"Elders")</f>
        <v>Adults</v>
      </c>
      <c r="AB470" t="str">
        <f>VLOOKUP(C470,customer_imp!$A$2:$H$505,8,FALSE)</f>
        <v>Silver</v>
      </c>
    </row>
    <row r="471" spans="1:28" x14ac:dyDescent="0.25">
      <c r="A471" t="s">
        <v>5175</v>
      </c>
      <c r="B471" s="2">
        <v>45614</v>
      </c>
      <c r="C471" t="s">
        <v>4469</v>
      </c>
      <c r="D471" t="str">
        <f>VLOOKUP(C471,customer_imp!$A$2:$H$502,2,FALSE)</f>
        <v>Andrea Harris</v>
      </c>
      <c r="E471">
        <f>VLOOKUP(C471,customer_imp!$A$2:$H$502,3,FALSE)</f>
        <v>41</v>
      </c>
      <c r="F471" t="str">
        <f>VLOOKUP(C471,customer_imp!$A$2:$H$502,4,FALSE)</f>
        <v>Female</v>
      </c>
      <c r="G471" t="str">
        <f>VLOOKUP(C471,customer_imp!$A$2:$H$502,5,FALSE)</f>
        <v>West Kelseyberg</v>
      </c>
      <c r="H471" t="str">
        <f>VLOOKUP(C471,customer_imp!$A$2:$H$502,6,FALSE)</f>
        <v>Kansas</v>
      </c>
      <c r="I471" t="str">
        <f>VLOOKUP(C471,customer_imp!$A$2:$H$502,7,FALSE)</f>
        <v>USA</v>
      </c>
      <c r="J471" t="s">
        <v>4669</v>
      </c>
      <c r="K471" t="str">
        <f>VLOOKUP($J471,prod_imp!$A$2:$I$102,2,FALSE)</f>
        <v>Portable Bluetooth Speaker</v>
      </c>
      <c r="L471" t="str">
        <f>VLOOKUP(J471,prod_imp!$A$2:$I$102,3,FALSE)</f>
        <v>Electronics</v>
      </c>
      <c r="M471" t="str">
        <f>VLOOKUP(J471,prod_imp!$A$2:$I$102,4,FALSE)</f>
        <v>Audio</v>
      </c>
      <c r="N471" t="str">
        <f>VLOOKUP(J471,prod_imp!$A$2:$I$102,5,FALSE)</f>
        <v>Flores-King</v>
      </c>
      <c r="O471">
        <f>VLOOKUP(J471,prod_imp!$A$2:$I$102,6,FALSE)</f>
        <v>432</v>
      </c>
      <c r="P471">
        <f>VLOOKUP(J471,prod_imp!$A$2:$I$102,7,FALSE)</f>
        <v>73</v>
      </c>
      <c r="Q471" t="s">
        <v>4685</v>
      </c>
      <c r="R471" t="s">
        <v>4706</v>
      </c>
      <c r="S471" s="5">
        <v>2198.16</v>
      </c>
      <c r="T471">
        <v>4</v>
      </c>
      <c r="U471">
        <v>611</v>
      </c>
      <c r="V471">
        <v>0.13</v>
      </c>
      <c r="W471" t="str">
        <f>VLOOKUP(Q471,stores_imp!$A$2:$K$100,3,FALSE)</f>
        <v>WEST</v>
      </c>
      <c r="X471" t="str">
        <f>VLOOKUP(Q471,stores_imp!$A$2:$K$100,2,TRUE)</f>
        <v>Mann-Austin</v>
      </c>
      <c r="Y471" t="str">
        <f>VLOOKUP(Q471,stores_imp!$A$2:$E$22,4,FALSE)</f>
        <v>Thompsonborough</v>
      </c>
      <c r="Z471" t="str">
        <f>VLOOKUP(Q471,stores_imp!$A$2:$K$22,5,FALSE)</f>
        <v>Online</v>
      </c>
      <c r="AA471" t="str">
        <f>_xlfn.IFS(sale[[#All],[Age]]&lt;19,"Teens",sale[[#All],[Age]]&lt;30,"Adults",sale[[#All],[Age]]&lt;70,"Elders")</f>
        <v>Elders</v>
      </c>
      <c r="AB471" t="str">
        <f>VLOOKUP(C471,customer_imp!$A$2:$H$505,8,FALSE)</f>
        <v>Platinum</v>
      </c>
    </row>
    <row r="472" spans="1:28" x14ac:dyDescent="0.25">
      <c r="A472" t="s">
        <v>5176</v>
      </c>
      <c r="B472" s="2">
        <v>45912</v>
      </c>
      <c r="C472" t="s">
        <v>4049</v>
      </c>
      <c r="D472" t="str">
        <f>VLOOKUP(C472,customer_imp!$A$2:$H$502,2,FALSE)</f>
        <v>Rhonda Morales</v>
      </c>
      <c r="E472">
        <f>VLOOKUP(C472,customer_imp!$A$2:$H$502,3,FALSE)</f>
        <v>61</v>
      </c>
      <c r="F472" t="str">
        <f>VLOOKUP(C472,customer_imp!$A$2:$H$502,4,FALSE)</f>
        <v>Female</v>
      </c>
      <c r="G472" t="str">
        <f>VLOOKUP(C472,customer_imp!$A$2:$H$502,5,FALSE)</f>
        <v>Lake Barryfurt</v>
      </c>
      <c r="H472" t="str">
        <f>VLOOKUP(C472,customer_imp!$A$2:$H$502,6,FALSE)</f>
        <v>California</v>
      </c>
      <c r="I472" t="str">
        <f>VLOOKUP(C472,customer_imp!$A$2:$H$502,7,FALSE)</f>
        <v>USA</v>
      </c>
      <c r="J472" t="s">
        <v>4547</v>
      </c>
      <c r="K472" t="str">
        <f>VLOOKUP($J472,prod_imp!$A$2:$I$102,2,FALSE)</f>
        <v>Sports Stopwatch Timer</v>
      </c>
      <c r="L472" t="str">
        <f>VLOOKUP(J472,prod_imp!$A$2:$I$102,3,FALSE)</f>
        <v>Sports</v>
      </c>
      <c r="M472" t="str">
        <f>VLOOKUP(J472,prod_imp!$A$2:$I$102,4,FALSE)</f>
        <v>Accessories</v>
      </c>
      <c r="N472" t="str">
        <f>VLOOKUP(J472,prod_imp!$A$2:$I$102,5,FALSE)</f>
        <v>Burns-Hansen</v>
      </c>
      <c r="O472">
        <f>VLOOKUP(J472,prod_imp!$A$2:$I$102,6,FALSE)</f>
        <v>39</v>
      </c>
      <c r="P472">
        <f>VLOOKUP(J472,prod_imp!$A$2:$I$102,7,FALSE)</f>
        <v>137</v>
      </c>
      <c r="Q472" t="s">
        <v>4702</v>
      </c>
      <c r="R472" t="s">
        <v>1959</v>
      </c>
      <c r="S472" s="5">
        <v>411.35199999999998</v>
      </c>
      <c r="T472">
        <v>1</v>
      </c>
      <c r="U472">
        <v>514</v>
      </c>
      <c r="V472">
        <v>0.1</v>
      </c>
      <c r="W472" t="str">
        <f>VLOOKUP(Q472,stores_imp!$A$2:$K$100,3,FALSE)</f>
        <v>EAST</v>
      </c>
      <c r="X472" t="str">
        <f>VLOOKUP(Q472,stores_imp!$A$2:$K$100,2,TRUE)</f>
        <v>Guerrero-Schmitt</v>
      </c>
      <c r="Y472" t="str">
        <f>VLOOKUP(Q472,stores_imp!$A$2:$E$22,4,FALSE)</f>
        <v>East Stevechester</v>
      </c>
      <c r="Z472" t="str">
        <f>VLOOKUP(Q472,stores_imp!$A$2:$K$22,5,FALSE)</f>
        <v>Flagship</v>
      </c>
      <c r="AA472" t="str">
        <f>_xlfn.IFS(sale[[#All],[Age]]&lt;19,"Teens",sale[[#All],[Age]]&lt;30,"Adults",sale[[#All],[Age]]&lt;70,"Elders")</f>
        <v>Elders</v>
      </c>
      <c r="AB472" t="str">
        <f>VLOOKUP(C472,customer_imp!$A$2:$H$505,8,FALSE)</f>
        <v>Gold</v>
      </c>
    </row>
    <row r="473" spans="1:28" x14ac:dyDescent="0.25">
      <c r="A473" t="s">
        <v>5177</v>
      </c>
      <c r="B473" s="2">
        <v>45688</v>
      </c>
      <c r="C473" t="s">
        <v>4389</v>
      </c>
      <c r="D473" t="str">
        <f>VLOOKUP(C473,customer_imp!$A$2:$H$502,2,FALSE)</f>
        <v>John Donaldson</v>
      </c>
      <c r="E473">
        <f>VLOOKUP(C473,customer_imp!$A$2:$H$502,3,FALSE)</f>
        <v>27</v>
      </c>
      <c r="F473" t="str">
        <f>VLOOKUP(C473,customer_imp!$A$2:$H$502,4,FALSE)</f>
        <v>Male</v>
      </c>
      <c r="G473" t="str">
        <f>VLOOKUP(C473,customer_imp!$A$2:$H$502,5,FALSE)</f>
        <v>New Edward</v>
      </c>
      <c r="H473" t="str">
        <f>VLOOKUP(C473,customer_imp!$A$2:$H$502,6,FALSE)</f>
        <v>Maine</v>
      </c>
      <c r="I473" t="str">
        <f>VLOOKUP(C473,customer_imp!$A$2:$H$502,7,FALSE)</f>
        <v>USA</v>
      </c>
      <c r="J473" t="s">
        <v>4560</v>
      </c>
      <c r="K473" t="str">
        <f>VLOOKUP($J473,prod_imp!$A$2:$I$102,2,FALSE)</f>
        <v>Men'S Casual Sneakers</v>
      </c>
      <c r="L473" t="str">
        <f>VLOOKUP(J473,prod_imp!$A$2:$I$102,3,FALSE)</f>
        <v>Clothing</v>
      </c>
      <c r="M473" t="str">
        <f>VLOOKUP(J473,prod_imp!$A$2:$I$102,4,FALSE)</f>
        <v>Footwear</v>
      </c>
      <c r="N473" t="str">
        <f>VLOOKUP(J473,prod_imp!$A$2:$I$102,5,FALSE)</f>
        <v>Hogan-Lee</v>
      </c>
      <c r="O473">
        <f>VLOOKUP(J473,prod_imp!$A$2:$I$102,6,FALSE)</f>
        <v>353</v>
      </c>
      <c r="P473">
        <f>VLOOKUP(J473,prod_imp!$A$2:$I$102,7,FALSE)</f>
        <v>214</v>
      </c>
      <c r="Q473" t="s">
        <v>4695</v>
      </c>
      <c r="R473" t="s">
        <v>4706</v>
      </c>
      <c r="S473" s="5">
        <v>426.036</v>
      </c>
      <c r="T473">
        <v>1</v>
      </c>
      <c r="U473">
        <v>546</v>
      </c>
      <c r="V473">
        <v>0.2</v>
      </c>
      <c r="W473" t="str">
        <f>VLOOKUP(Q473,stores_imp!$A$2:$K$100,3,FALSE)</f>
        <v>EAST</v>
      </c>
      <c r="X473" t="str">
        <f>VLOOKUP(Q473,stores_imp!$A$2:$K$100,2,TRUE)</f>
        <v>Gardner, Humphrey And Contreras</v>
      </c>
      <c r="Y473" t="str">
        <f>VLOOKUP(Q473,stores_imp!$A$2:$E$22,4,FALSE)</f>
        <v>Johnsonville</v>
      </c>
      <c r="Z473" t="str">
        <f>VLOOKUP(Q473,stores_imp!$A$2:$K$22,5,FALSE)</f>
        <v>Flagship</v>
      </c>
      <c r="AA473" t="str">
        <f>_xlfn.IFS(sale[[#All],[Age]]&lt;19,"Teens",sale[[#All],[Age]]&lt;30,"Adults",sale[[#All],[Age]]&lt;70,"Elders")</f>
        <v>Adults</v>
      </c>
      <c r="AB473" t="str">
        <f>VLOOKUP(C473,customer_imp!$A$2:$H$505,8,FALSE)</f>
        <v>Bronze</v>
      </c>
    </row>
    <row r="474" spans="1:28" x14ac:dyDescent="0.25">
      <c r="A474" t="s">
        <v>5178</v>
      </c>
      <c r="B474" s="2">
        <v>45591</v>
      </c>
      <c r="C474" t="s">
        <v>4176</v>
      </c>
      <c r="D474" t="str">
        <f>VLOOKUP(C474,customer_imp!$A$2:$H$502,2,FALSE)</f>
        <v>Andrea Jacobs</v>
      </c>
      <c r="E474">
        <f>VLOOKUP(C474,customer_imp!$A$2:$H$502,3,FALSE)</f>
        <v>45</v>
      </c>
      <c r="F474" t="str">
        <f>VLOOKUP(C474,customer_imp!$A$2:$H$502,4,FALSE)</f>
        <v>Female</v>
      </c>
      <c r="G474" t="str">
        <f>VLOOKUP(C474,customer_imp!$A$2:$H$502,5,FALSE)</f>
        <v>Christopherland</v>
      </c>
      <c r="H474" t="str">
        <f>VLOOKUP(C474,customer_imp!$A$2:$H$502,6,FALSE)</f>
        <v>Minnesota</v>
      </c>
      <c r="I474" t="str">
        <f>VLOOKUP(C474,customer_imp!$A$2:$H$502,7,FALSE)</f>
        <v>USA</v>
      </c>
      <c r="J474" t="s">
        <v>4560</v>
      </c>
      <c r="K474" t="str">
        <f>VLOOKUP($J474,prod_imp!$A$2:$I$102,2,FALSE)</f>
        <v>Men'S Casual Sneakers</v>
      </c>
      <c r="L474" t="str">
        <f>VLOOKUP(J474,prod_imp!$A$2:$I$102,3,FALSE)</f>
        <v>Clothing</v>
      </c>
      <c r="M474" t="str">
        <f>VLOOKUP(J474,prod_imp!$A$2:$I$102,4,FALSE)</f>
        <v>Footwear</v>
      </c>
      <c r="N474" t="str">
        <f>VLOOKUP(J474,prod_imp!$A$2:$I$102,5,FALSE)</f>
        <v>Hogan-Lee</v>
      </c>
      <c r="O474">
        <f>VLOOKUP(J474,prod_imp!$A$2:$I$102,6,FALSE)</f>
        <v>353</v>
      </c>
      <c r="P474">
        <f>VLOOKUP(J474,prod_imp!$A$2:$I$102,7,FALSE)</f>
        <v>214</v>
      </c>
      <c r="Q474" t="s">
        <v>4673</v>
      </c>
      <c r="R474" t="s">
        <v>1959</v>
      </c>
      <c r="S474" s="5">
        <v>1223.0694000000001</v>
      </c>
      <c r="T474">
        <v>3</v>
      </c>
      <c r="U474">
        <v>416</v>
      </c>
      <c r="V474">
        <v>0.22</v>
      </c>
      <c r="W474" t="str">
        <f>VLOOKUP(Q474,stores_imp!$A$2:$K$100,3,FALSE)</f>
        <v>EAST</v>
      </c>
      <c r="X474" t="str">
        <f>VLOOKUP(Q474,stores_imp!$A$2:$K$100,2,TRUE)</f>
        <v>Rivera-Warner</v>
      </c>
      <c r="Y474" t="str">
        <f>VLOOKUP(Q474,stores_imp!$A$2:$E$22,4,FALSE)</f>
        <v>Washingtonfurt</v>
      </c>
      <c r="Z474" t="str">
        <f>VLOOKUP(Q474,stores_imp!$A$2:$K$22,5,FALSE)</f>
        <v>Flagship</v>
      </c>
      <c r="AA474" t="str">
        <f>_xlfn.IFS(sale[[#All],[Age]]&lt;19,"Teens",sale[[#All],[Age]]&lt;30,"Adults",sale[[#All],[Age]]&lt;70,"Elders")</f>
        <v>Elders</v>
      </c>
      <c r="AB474" t="str">
        <f>VLOOKUP(C474,customer_imp!$A$2:$H$505,8,FALSE)</f>
        <v>Platinum</v>
      </c>
    </row>
    <row r="475" spans="1:28" x14ac:dyDescent="0.25">
      <c r="A475" t="s">
        <v>5179</v>
      </c>
      <c r="B475" s="2">
        <v>45864</v>
      </c>
      <c r="C475" t="s">
        <v>4373</v>
      </c>
      <c r="D475" t="str">
        <f>VLOOKUP(C475,customer_imp!$A$2:$H$502,2,FALSE)</f>
        <v>Andrew Mason</v>
      </c>
      <c r="E475">
        <f>VLOOKUP(C475,customer_imp!$A$2:$H$502,3,FALSE)</f>
        <v>52</v>
      </c>
      <c r="F475" t="str">
        <f>VLOOKUP(C475,customer_imp!$A$2:$H$502,4,FALSE)</f>
        <v>Female</v>
      </c>
      <c r="G475" t="str">
        <f>VLOOKUP(C475,customer_imp!$A$2:$H$502,5,FALSE)</f>
        <v>North Michael</v>
      </c>
      <c r="H475" t="str">
        <f>VLOOKUP(C475,customer_imp!$A$2:$H$502,6,FALSE)</f>
        <v>Iowa</v>
      </c>
      <c r="I475" t="str">
        <f>VLOOKUP(C475,customer_imp!$A$2:$H$502,7,FALSE)</f>
        <v>USA</v>
      </c>
      <c r="J475" t="s">
        <v>4628</v>
      </c>
      <c r="K475" t="str">
        <f>VLOOKUP($J475,prod_imp!$A$2:$I$102,2,FALSE)</f>
        <v>Bluetooth Car Audio System</v>
      </c>
      <c r="L475" t="str">
        <f>VLOOKUP(J475,prod_imp!$A$2:$I$102,3,FALSE)</f>
        <v>Electronics</v>
      </c>
      <c r="M475" t="str">
        <f>VLOOKUP(J475,prod_imp!$A$2:$I$102,4,FALSE)</f>
        <v>Audio</v>
      </c>
      <c r="N475" t="str">
        <f>VLOOKUP(J475,prod_imp!$A$2:$I$102,5,FALSE)</f>
        <v>Bruce-Bowen</v>
      </c>
      <c r="O475">
        <f>VLOOKUP(J475,prod_imp!$A$2:$I$102,6,FALSE)</f>
        <v>404</v>
      </c>
      <c r="P475">
        <f>VLOOKUP(J475,prod_imp!$A$2:$I$102,7,FALSE)</f>
        <v>159</v>
      </c>
      <c r="Q475" t="s">
        <v>4690</v>
      </c>
      <c r="R475" t="s">
        <v>4709</v>
      </c>
      <c r="S475" s="5">
        <v>24.442599999999999</v>
      </c>
      <c r="T475">
        <v>1</v>
      </c>
      <c r="U475">
        <v>31</v>
      </c>
      <c r="V475">
        <v>0.02</v>
      </c>
      <c r="W475" t="str">
        <f>VLOOKUP(Q475,stores_imp!$A$2:$K$100,3,FALSE)</f>
        <v>EAST</v>
      </c>
      <c r="X475" t="str">
        <f>VLOOKUP(Q475,stores_imp!$A$2:$K$100,2,TRUE)</f>
        <v>Martinez, Adkins And Johnson</v>
      </c>
      <c r="Y475" t="str">
        <f>VLOOKUP(Q475,stores_imp!$A$2:$E$22,4,FALSE)</f>
        <v>East Davidville</v>
      </c>
      <c r="Z475" t="str">
        <f>VLOOKUP(Q475,stores_imp!$A$2:$K$22,5,FALSE)</f>
        <v>Online</v>
      </c>
      <c r="AA475" t="str">
        <f>_xlfn.IFS(sale[[#All],[Age]]&lt;19,"Teens",sale[[#All],[Age]]&lt;30,"Adults",sale[[#All],[Age]]&lt;70,"Elders")</f>
        <v>Elders</v>
      </c>
      <c r="AB475" t="str">
        <f>VLOOKUP(C475,customer_imp!$A$2:$H$505,8,FALSE)</f>
        <v>Bronze</v>
      </c>
    </row>
    <row r="476" spans="1:28" x14ac:dyDescent="0.25">
      <c r="A476" t="s">
        <v>5180</v>
      </c>
      <c r="B476" s="2">
        <v>45875</v>
      </c>
      <c r="C476" t="s">
        <v>4179</v>
      </c>
      <c r="D476" t="str">
        <f>VLOOKUP(C476,customer_imp!$A$2:$H$502,2,FALSE)</f>
        <v>Anna Perez</v>
      </c>
      <c r="E476">
        <f>VLOOKUP(C476,customer_imp!$A$2:$H$502,3,FALSE)</f>
        <v>30</v>
      </c>
      <c r="F476" t="str">
        <f>VLOOKUP(C476,customer_imp!$A$2:$H$502,4,FALSE)</f>
        <v>Male</v>
      </c>
      <c r="G476" t="str">
        <f>VLOOKUP(C476,customer_imp!$A$2:$H$502,5,FALSE)</f>
        <v>South Jerry</v>
      </c>
      <c r="H476" t="str">
        <f>VLOOKUP(C476,customer_imp!$A$2:$H$502,6,FALSE)</f>
        <v>Maine</v>
      </c>
      <c r="I476" t="str">
        <f>VLOOKUP(C476,customer_imp!$A$2:$H$502,7,FALSE)</f>
        <v>USA</v>
      </c>
      <c r="J476" t="s">
        <v>4600</v>
      </c>
      <c r="K476" t="str">
        <f>VLOOKUP($J476,prod_imp!$A$2:$I$102,2,FALSE)</f>
        <v>Womens Cotton Scarf</v>
      </c>
      <c r="L476" t="str">
        <f>VLOOKUP(J476,prod_imp!$A$2:$I$102,3,FALSE)</f>
        <v>Clothing</v>
      </c>
      <c r="M476" t="str">
        <f>VLOOKUP(J476,prod_imp!$A$2:$I$102,4,FALSE)</f>
        <v>Accessories</v>
      </c>
      <c r="N476" t="str">
        <f>VLOOKUP(J476,prod_imp!$A$2:$I$102,5,FALSE)</f>
        <v>Shepherd-Gould</v>
      </c>
      <c r="O476">
        <f>VLOOKUP(J476,prod_imp!$A$2:$I$102,6,FALSE)</f>
        <v>114</v>
      </c>
      <c r="P476">
        <f>VLOOKUP(J476,prod_imp!$A$2:$I$102,7,FALSE)</f>
        <v>485</v>
      </c>
      <c r="Q476" t="s">
        <v>4700</v>
      </c>
      <c r="R476" t="s">
        <v>4709</v>
      </c>
      <c r="S476" s="5">
        <v>1579.3443</v>
      </c>
      <c r="T476">
        <v>3</v>
      </c>
      <c r="U476">
        <v>666</v>
      </c>
      <c r="V476">
        <v>0.21</v>
      </c>
      <c r="W476" t="str">
        <f>VLOOKUP(Q476,stores_imp!$A$2:$K$100,3,FALSE)</f>
        <v>WEST</v>
      </c>
      <c r="X476" t="str">
        <f>VLOOKUP(Q476,stores_imp!$A$2:$K$100,2,TRUE)</f>
        <v>Frederick-Wright</v>
      </c>
      <c r="Y476" t="str">
        <f>VLOOKUP(Q476,stores_imp!$A$2:$E$22,4,FALSE)</f>
        <v>New Jimmymouth</v>
      </c>
      <c r="Z476" t="str">
        <f>VLOOKUP(Q476,stores_imp!$A$2:$K$22,5,FALSE)</f>
        <v>Flagship</v>
      </c>
      <c r="AA476" t="str">
        <f>_xlfn.IFS(sale[[#All],[Age]]&lt;19,"Teens",sale[[#All],[Age]]&lt;30,"Adults",sale[[#All],[Age]]&lt;70,"Elders")</f>
        <v>Elders</v>
      </c>
      <c r="AB476" t="str">
        <f>VLOOKUP(C476,customer_imp!$A$2:$H$505,8,FALSE)</f>
        <v>Platinum</v>
      </c>
    </row>
    <row r="477" spans="1:28" x14ac:dyDescent="0.25">
      <c r="A477" t="s">
        <v>5181</v>
      </c>
      <c r="B477" s="2">
        <v>45797</v>
      </c>
      <c r="C477" t="s">
        <v>4144</v>
      </c>
      <c r="D477" t="str">
        <f>VLOOKUP(C477,customer_imp!$A$2:$H$502,2,FALSE)</f>
        <v>Patricia Gardner</v>
      </c>
      <c r="E477">
        <f>VLOOKUP(C477,customer_imp!$A$2:$H$502,3,FALSE)</f>
        <v>25</v>
      </c>
      <c r="F477" t="str">
        <f>VLOOKUP(C477,customer_imp!$A$2:$H$502,4,FALSE)</f>
        <v>Female</v>
      </c>
      <c r="G477" t="str">
        <f>VLOOKUP(C477,customer_imp!$A$2:$H$502,5,FALSE)</f>
        <v>South Ashleyton</v>
      </c>
      <c r="H477" t="str">
        <f>VLOOKUP(C477,customer_imp!$A$2:$H$502,6,FALSE)</f>
        <v>Michigan</v>
      </c>
      <c r="I477" t="str">
        <f>VLOOKUP(C477,customer_imp!$A$2:$H$502,7,FALSE)</f>
        <v>USA</v>
      </c>
      <c r="J477" t="s">
        <v>4639</v>
      </c>
      <c r="K477" t="str">
        <f>VLOOKUP($J477,prod_imp!$A$2:$I$102,2,FALSE)</f>
        <v>Badminton Racket Set</v>
      </c>
      <c r="L477" t="str">
        <f>VLOOKUP(J477,prod_imp!$A$2:$I$102,3,FALSE)</f>
        <v>Sports</v>
      </c>
      <c r="M477" t="str">
        <f>VLOOKUP(J477,prod_imp!$A$2:$I$102,4,FALSE)</f>
        <v>Equipment</v>
      </c>
      <c r="N477" t="str">
        <f>VLOOKUP(J477,prod_imp!$A$2:$I$102,5,FALSE)</f>
        <v>Robinson-Brown</v>
      </c>
      <c r="O477">
        <f>VLOOKUP(J477,prod_imp!$A$2:$I$102,6,FALSE)</f>
        <v>286</v>
      </c>
      <c r="P477">
        <f>VLOOKUP(J477,prod_imp!$A$2:$I$102,7,FALSE)</f>
        <v>358</v>
      </c>
      <c r="Q477" t="s">
        <v>4690</v>
      </c>
      <c r="R477" t="s">
        <v>4706</v>
      </c>
      <c r="S477" s="5">
        <v>235.3212</v>
      </c>
      <c r="T477">
        <v>2</v>
      </c>
      <c r="U477">
        <v>145</v>
      </c>
      <c r="V477">
        <v>0.21</v>
      </c>
      <c r="W477" t="str">
        <f>VLOOKUP(Q477,stores_imp!$A$2:$K$100,3,FALSE)</f>
        <v>EAST</v>
      </c>
      <c r="X477" t="str">
        <f>VLOOKUP(Q477,stores_imp!$A$2:$K$100,2,TRUE)</f>
        <v>Martinez, Adkins And Johnson</v>
      </c>
      <c r="Y477" t="str">
        <f>VLOOKUP(Q477,stores_imp!$A$2:$E$22,4,FALSE)</f>
        <v>East Davidville</v>
      </c>
      <c r="Z477" t="str">
        <f>VLOOKUP(Q477,stores_imp!$A$2:$K$22,5,FALSE)</f>
        <v>Online</v>
      </c>
      <c r="AA477" t="str">
        <f>_xlfn.IFS(sale[[#All],[Age]]&lt;19,"Teens",sale[[#All],[Age]]&lt;30,"Adults",sale[[#All],[Age]]&lt;70,"Elders")</f>
        <v>Adults</v>
      </c>
      <c r="AB477" t="str">
        <f>VLOOKUP(C477,customer_imp!$A$2:$H$505,8,FALSE)</f>
        <v>Silver</v>
      </c>
    </row>
    <row r="478" spans="1:28" x14ac:dyDescent="0.25">
      <c r="A478" t="s">
        <v>5182</v>
      </c>
      <c r="B478" s="2">
        <v>45364</v>
      </c>
      <c r="C478" t="s">
        <v>4094</v>
      </c>
      <c r="D478" t="str">
        <f>VLOOKUP(C478,customer_imp!$A$2:$H$502,2,FALSE)</f>
        <v>Earl Allen</v>
      </c>
      <c r="E478">
        <f>VLOOKUP(C478,customer_imp!$A$2:$H$502,3,FALSE)</f>
        <v>36</v>
      </c>
      <c r="F478" t="str">
        <f>VLOOKUP(C478,customer_imp!$A$2:$H$502,4,FALSE)</f>
        <v>Male</v>
      </c>
      <c r="G478" t="str">
        <f>VLOOKUP(C478,customer_imp!$A$2:$H$502,5,FALSE)</f>
        <v>New Jenniferburgh</v>
      </c>
      <c r="H478" t="str">
        <f>VLOOKUP(C478,customer_imp!$A$2:$H$502,6,FALSE)</f>
        <v>Nebraska</v>
      </c>
      <c r="I478" t="str">
        <f>VLOOKUP(C478,customer_imp!$A$2:$H$502,7,FALSE)</f>
        <v>USA</v>
      </c>
      <c r="J478" t="s">
        <v>4655</v>
      </c>
      <c r="K478" t="str">
        <f>VLOOKUP($J478,prod_imp!$A$2:$I$102,2,FALSE)</f>
        <v>Women'S High Heels</v>
      </c>
      <c r="L478" t="str">
        <f>VLOOKUP(J478,prod_imp!$A$2:$I$102,3,FALSE)</f>
        <v>Clothing</v>
      </c>
      <c r="M478" t="str">
        <f>VLOOKUP(J478,prod_imp!$A$2:$I$102,4,FALSE)</f>
        <v>Footwear</v>
      </c>
      <c r="N478" t="str">
        <f>VLOOKUP(J478,prod_imp!$A$2:$I$102,5,FALSE)</f>
        <v>Smith-Charles</v>
      </c>
      <c r="O478">
        <f>VLOOKUP(J478,prod_imp!$A$2:$I$102,6,FALSE)</f>
        <v>438</v>
      </c>
      <c r="P478">
        <f>VLOOKUP(J478,prod_imp!$A$2:$I$102,7,FALSE)</f>
        <v>496</v>
      </c>
      <c r="Q478" t="s">
        <v>4682</v>
      </c>
      <c r="R478" t="s">
        <v>4709</v>
      </c>
      <c r="S478" s="5">
        <v>2859.9407999999999</v>
      </c>
      <c r="T478">
        <v>4</v>
      </c>
      <c r="U478">
        <v>941</v>
      </c>
      <c r="V478">
        <v>0.19</v>
      </c>
      <c r="W478" t="str">
        <f>VLOOKUP(Q478,stores_imp!$A$2:$K$100,3,FALSE)</f>
        <v>NORTH</v>
      </c>
      <c r="X478" t="str">
        <f>VLOOKUP(Q478,stores_imp!$A$2:$K$100,2,TRUE)</f>
        <v>Mann-Austin</v>
      </c>
      <c r="Y478" t="str">
        <f>VLOOKUP(Q478,stores_imp!$A$2:$E$22,4,FALSE)</f>
        <v>New Michaelchester</v>
      </c>
      <c r="Z478" t="str">
        <f>VLOOKUP(Q478,stores_imp!$A$2:$K$22,5,FALSE)</f>
        <v>Outlet</v>
      </c>
      <c r="AA478" t="str">
        <f>_xlfn.IFS(sale[[#All],[Age]]&lt;19,"Teens",sale[[#All],[Age]]&lt;30,"Adults",sale[[#All],[Age]]&lt;70,"Elders")</f>
        <v>Elders</v>
      </c>
      <c r="AB478" t="str">
        <f>VLOOKUP(C478,customer_imp!$A$2:$H$505,8,FALSE)</f>
        <v>Platinum</v>
      </c>
    </row>
    <row r="479" spans="1:28" x14ac:dyDescent="0.25">
      <c r="A479" t="s">
        <v>5183</v>
      </c>
      <c r="B479" s="2">
        <v>45700</v>
      </c>
      <c r="C479" t="s">
        <v>4461</v>
      </c>
      <c r="D479" t="str">
        <f>VLOOKUP(C479,customer_imp!$A$2:$H$502,2,FALSE)</f>
        <v>James Foster</v>
      </c>
      <c r="E479">
        <f>VLOOKUP(C479,customer_imp!$A$2:$H$502,3,FALSE)</f>
        <v>19</v>
      </c>
      <c r="F479" t="str">
        <f>VLOOKUP(C479,customer_imp!$A$2:$H$502,4,FALSE)</f>
        <v>Male</v>
      </c>
      <c r="G479" t="str">
        <f>VLOOKUP(C479,customer_imp!$A$2:$H$502,5,FALSE)</f>
        <v>East Audrey</v>
      </c>
      <c r="H479" t="str">
        <f>VLOOKUP(C479,customer_imp!$A$2:$H$502,6,FALSE)</f>
        <v>Utah</v>
      </c>
      <c r="I479" t="str">
        <f>VLOOKUP(C479,customer_imp!$A$2:$H$502,7,FALSE)</f>
        <v>USA</v>
      </c>
      <c r="J479" t="s">
        <v>4576</v>
      </c>
      <c r="K479" t="str">
        <f>VLOOKUP($J479,prod_imp!$A$2:$I$102,2,FALSE)</f>
        <v>Men'S Winter Jacket</v>
      </c>
      <c r="L479" t="str">
        <f>VLOOKUP(J479,prod_imp!$A$2:$I$102,3,FALSE)</f>
        <v>Clothing</v>
      </c>
      <c r="M479" t="str">
        <f>VLOOKUP(J479,prod_imp!$A$2:$I$102,4,FALSE)</f>
        <v>Outerwear</v>
      </c>
      <c r="N479" t="str">
        <f>VLOOKUP(J479,prod_imp!$A$2:$I$102,5,FALSE)</f>
        <v>Kelly, Smith And Perez</v>
      </c>
      <c r="O479">
        <f>VLOOKUP(J479,prod_imp!$A$2:$I$102,6,FALSE)</f>
        <v>167</v>
      </c>
      <c r="P479">
        <f>VLOOKUP(J479,prod_imp!$A$2:$I$102,7,FALSE)</f>
        <v>296</v>
      </c>
      <c r="Q479" t="s">
        <v>4701</v>
      </c>
      <c r="R479" t="s">
        <v>1959</v>
      </c>
      <c r="S479" s="5">
        <v>645.08079999999995</v>
      </c>
      <c r="T479">
        <v>1</v>
      </c>
      <c r="U479">
        <v>709</v>
      </c>
      <c r="V479">
        <v>0.24</v>
      </c>
      <c r="W479" t="str">
        <f>VLOOKUP(Q479,stores_imp!$A$2:$K$100,3,FALSE)</f>
        <v>NORTH</v>
      </c>
      <c r="X479" t="str">
        <f>VLOOKUP(Q479,stores_imp!$A$2:$K$100,2,TRUE)</f>
        <v>Holloway Ltd</v>
      </c>
      <c r="Y479" t="str">
        <f>VLOOKUP(Q479,stores_imp!$A$2:$E$22,4,FALSE)</f>
        <v>Bensonhaven</v>
      </c>
      <c r="Z479" t="str">
        <f>VLOOKUP(Q479,stores_imp!$A$2:$K$22,5,FALSE)</f>
        <v>Flagship</v>
      </c>
      <c r="AA479" t="str">
        <f>_xlfn.IFS(sale[[#All],[Age]]&lt;19,"Teens",sale[[#All],[Age]]&lt;30,"Adults",sale[[#All],[Age]]&lt;70,"Elders")</f>
        <v>Adults</v>
      </c>
      <c r="AB479" t="str">
        <f>VLOOKUP(C479,customer_imp!$A$2:$H$505,8,FALSE)</f>
        <v>Gold</v>
      </c>
    </row>
    <row r="480" spans="1:28" x14ac:dyDescent="0.25">
      <c r="A480" t="s">
        <v>5184</v>
      </c>
      <c r="B480" s="2">
        <v>45924</v>
      </c>
      <c r="C480" t="s">
        <v>4292</v>
      </c>
      <c r="D480" t="str">
        <f>VLOOKUP(C480,customer_imp!$A$2:$H$502,2,FALSE)</f>
        <v>Brandy Thompson</v>
      </c>
      <c r="E480">
        <f>VLOOKUP(C480,customer_imp!$A$2:$H$502,3,FALSE)</f>
        <v>56</v>
      </c>
      <c r="F480" t="str">
        <f>VLOOKUP(C480,customer_imp!$A$2:$H$502,4,FALSE)</f>
        <v>Female</v>
      </c>
      <c r="G480" t="str">
        <f>VLOOKUP(C480,customer_imp!$A$2:$H$502,5,FALSE)</f>
        <v>West Patriciaview</v>
      </c>
      <c r="H480" t="str">
        <f>VLOOKUP(C480,customer_imp!$A$2:$H$502,6,FALSE)</f>
        <v>Alabama</v>
      </c>
      <c r="I480" t="str">
        <f>VLOOKUP(C480,customer_imp!$A$2:$H$502,7,FALSE)</f>
        <v>USA</v>
      </c>
      <c r="J480" t="s">
        <v>4549</v>
      </c>
      <c r="K480" t="str">
        <f>VLOOKUP($J480,prod_imp!$A$2:$I$102,2,FALSE)</f>
        <v>Stainless Steel Cutlery Set</v>
      </c>
      <c r="L480" t="str">
        <f>VLOOKUP(J480,prod_imp!$A$2:$I$102,3,FALSE)</f>
        <v>Home</v>
      </c>
      <c r="M480" t="str">
        <f>VLOOKUP(J480,prod_imp!$A$2:$I$102,4,FALSE)</f>
        <v>Kitchen</v>
      </c>
      <c r="N480" t="str">
        <f>VLOOKUP(J480,prod_imp!$A$2:$I$102,5,FALSE)</f>
        <v>Stevens, Fernandez And Martin</v>
      </c>
      <c r="O480">
        <f>VLOOKUP(J480,prod_imp!$A$2:$I$102,6,FALSE)</f>
        <v>20</v>
      </c>
      <c r="P480">
        <f>VLOOKUP(J480,prod_imp!$A$2:$I$102,7,FALSE)</f>
        <v>57</v>
      </c>
      <c r="Q480" t="s">
        <v>4678</v>
      </c>
      <c r="R480" t="s">
        <v>4706</v>
      </c>
      <c r="S480" s="5">
        <v>600.95479999999998</v>
      </c>
      <c r="T480">
        <v>1</v>
      </c>
      <c r="U480">
        <v>791</v>
      </c>
      <c r="V480">
        <v>0.09</v>
      </c>
      <c r="W480" t="str">
        <f>VLOOKUP(Q480,stores_imp!$A$2:$K$100,3,FALSE)</f>
        <v>SOUTH</v>
      </c>
      <c r="X480" t="str">
        <f>VLOOKUP(Q480,stores_imp!$A$2:$K$100,2,TRUE)</f>
        <v>Mann-Austin</v>
      </c>
      <c r="Y480" t="str">
        <f>VLOOKUP(Q480,stores_imp!$A$2:$E$22,4,FALSE)</f>
        <v>North Nancyview</v>
      </c>
      <c r="Z480" t="str">
        <f>VLOOKUP(Q480,stores_imp!$A$2:$K$22,5,FALSE)</f>
        <v>Outlet</v>
      </c>
      <c r="AA480" t="str">
        <f>_xlfn.IFS(sale[[#All],[Age]]&lt;19,"Teens",sale[[#All],[Age]]&lt;30,"Adults",sale[[#All],[Age]]&lt;70,"Elders")</f>
        <v>Elders</v>
      </c>
      <c r="AB480" t="str">
        <f>VLOOKUP(C480,customer_imp!$A$2:$H$505,8,FALSE)</f>
        <v>Bronze</v>
      </c>
    </row>
    <row r="481" spans="1:28" x14ac:dyDescent="0.25">
      <c r="A481" t="s">
        <v>5185</v>
      </c>
      <c r="B481" s="2">
        <v>45574</v>
      </c>
      <c r="C481" t="s">
        <v>4441</v>
      </c>
      <c r="D481" t="str">
        <f>VLOOKUP(C481,customer_imp!$A$2:$H$502,2,FALSE)</f>
        <v>William Cortez</v>
      </c>
      <c r="E481">
        <f>VLOOKUP(C481,customer_imp!$A$2:$H$502,3,FALSE)</f>
        <v>29</v>
      </c>
      <c r="F481" t="str">
        <f>VLOOKUP(C481,customer_imp!$A$2:$H$502,4,FALSE)</f>
        <v>Male</v>
      </c>
      <c r="G481" t="str">
        <f>VLOOKUP(C481,customer_imp!$A$2:$H$502,5,FALSE)</f>
        <v>Port Hannahport</v>
      </c>
      <c r="H481" t="str">
        <f>VLOOKUP(C481,customer_imp!$A$2:$H$502,6,FALSE)</f>
        <v>Ohio</v>
      </c>
      <c r="I481" t="str">
        <f>VLOOKUP(C481,customer_imp!$A$2:$H$502,7,FALSE)</f>
        <v>USA</v>
      </c>
      <c r="J481" t="s">
        <v>4525</v>
      </c>
      <c r="K481" t="str">
        <f>VLOOKUP($J481,prod_imp!$A$2:$I$102,2,FALSE)</f>
        <v>4K Home Projector</v>
      </c>
      <c r="L481" t="str">
        <f>VLOOKUP(J481,prod_imp!$A$2:$I$102,3,FALSE)</f>
        <v>Electronics</v>
      </c>
      <c r="M481" t="str">
        <f>VLOOKUP(J481,prod_imp!$A$2:$I$102,4,FALSE)</f>
        <v>Appliances</v>
      </c>
      <c r="N481" t="str">
        <f>VLOOKUP(J481,prod_imp!$A$2:$I$102,5,FALSE)</f>
        <v>Thomas Llc</v>
      </c>
      <c r="O481">
        <f>VLOOKUP(J481,prod_imp!$A$2:$I$102,6,FALSE)</f>
        <v>465</v>
      </c>
      <c r="P481">
        <f>VLOOKUP(J481,prod_imp!$A$2:$I$102,7,FALSE)</f>
        <v>301</v>
      </c>
      <c r="Q481" t="s">
        <v>4688</v>
      </c>
      <c r="R481" t="s">
        <v>4706</v>
      </c>
      <c r="S481" s="5">
        <v>1733.9049</v>
      </c>
      <c r="T481">
        <v>3</v>
      </c>
      <c r="U481">
        <v>635</v>
      </c>
      <c r="V481">
        <v>0.24</v>
      </c>
      <c r="W481" t="str">
        <f>VLOOKUP(Q481,stores_imp!$A$2:$K$100,3,FALSE)</f>
        <v>SOUTH</v>
      </c>
      <c r="X481" t="str">
        <f>VLOOKUP(Q481,stores_imp!$A$2:$K$100,2,TRUE)</f>
        <v>Mann-Austin</v>
      </c>
      <c r="Y481" t="str">
        <f>VLOOKUP(Q481,stores_imp!$A$2:$E$22,4,FALSE)</f>
        <v>East Johnstad</v>
      </c>
      <c r="Z481" t="str">
        <f>VLOOKUP(Q481,stores_imp!$A$2:$K$22,5,FALSE)</f>
        <v>Flagship</v>
      </c>
      <c r="AA481" t="str">
        <f>_xlfn.IFS(sale[[#All],[Age]]&lt;19,"Teens",sale[[#All],[Age]]&lt;30,"Adults",sale[[#All],[Age]]&lt;70,"Elders")</f>
        <v>Adults</v>
      </c>
      <c r="AB481" t="str">
        <f>VLOOKUP(C481,customer_imp!$A$2:$H$505,8,FALSE)</f>
        <v>Bronze</v>
      </c>
    </row>
    <row r="482" spans="1:28" x14ac:dyDescent="0.25">
      <c r="A482" t="s">
        <v>5186</v>
      </c>
      <c r="B482" s="2">
        <v>45233</v>
      </c>
      <c r="C482" t="s">
        <v>4248</v>
      </c>
      <c r="D482" t="str">
        <f>VLOOKUP(C482,customer_imp!$A$2:$H$502,2,FALSE)</f>
        <v>Cynthia Payne</v>
      </c>
      <c r="E482">
        <f>VLOOKUP(C482,customer_imp!$A$2:$H$502,3,FALSE)</f>
        <v>32</v>
      </c>
      <c r="F482" t="str">
        <f>VLOOKUP(C482,customer_imp!$A$2:$H$502,4,FALSE)</f>
        <v>Female</v>
      </c>
      <c r="G482" t="str">
        <f>VLOOKUP(C482,customer_imp!$A$2:$H$502,5,FALSE)</f>
        <v>South Gina</v>
      </c>
      <c r="H482" t="str">
        <f>VLOOKUP(C482,customer_imp!$A$2:$H$502,6,FALSE)</f>
        <v>Kentucky</v>
      </c>
      <c r="I482" t="str">
        <f>VLOOKUP(C482,customer_imp!$A$2:$H$502,7,FALSE)</f>
        <v>USA</v>
      </c>
      <c r="J482" t="s">
        <v>4659</v>
      </c>
      <c r="K482" t="str">
        <f>VLOOKUP($J482,prod_imp!$A$2:$I$102,2,FALSE)</f>
        <v>Usb-C Laptop Charger</v>
      </c>
      <c r="L482" t="str">
        <f>VLOOKUP(J482,prod_imp!$A$2:$I$102,3,FALSE)</f>
        <v>Electronics</v>
      </c>
      <c r="M482" t="str">
        <f>VLOOKUP(J482,prod_imp!$A$2:$I$102,4,FALSE)</f>
        <v>Computer</v>
      </c>
      <c r="N482" t="str">
        <f>VLOOKUP(J482,prod_imp!$A$2:$I$102,5,FALSE)</f>
        <v>Martin Llc</v>
      </c>
      <c r="O482">
        <f>VLOOKUP(J482,prod_imp!$A$2:$I$102,6,FALSE)</f>
        <v>378</v>
      </c>
      <c r="P482">
        <f>VLOOKUP(J482,prod_imp!$A$2:$I$102,7,FALSE)</f>
        <v>485</v>
      </c>
      <c r="Q482" t="s">
        <v>4697</v>
      </c>
      <c r="R482" t="s">
        <v>4709</v>
      </c>
      <c r="S482" s="5">
        <v>633.14800000000002</v>
      </c>
      <c r="T482">
        <v>1</v>
      </c>
      <c r="U482">
        <v>745</v>
      </c>
      <c r="V482">
        <v>0.09</v>
      </c>
      <c r="W482" t="str">
        <f>VLOOKUP(Q482,stores_imp!$A$2:$K$100,3,FALSE)</f>
        <v>SOUTH</v>
      </c>
      <c r="X482" t="str">
        <f>VLOOKUP(Q482,stores_imp!$A$2:$K$100,2,TRUE)</f>
        <v>Mcdonald Inc</v>
      </c>
      <c r="Y482" t="str">
        <f>VLOOKUP(Q482,stores_imp!$A$2:$E$22,4,FALSE)</f>
        <v>Christopherland</v>
      </c>
      <c r="Z482" t="str">
        <f>VLOOKUP(Q482,stores_imp!$A$2:$K$22,5,FALSE)</f>
        <v>Outlet</v>
      </c>
      <c r="AA482" t="str">
        <f>_xlfn.IFS(sale[[#All],[Age]]&lt;19,"Teens",sale[[#All],[Age]]&lt;30,"Adults",sale[[#All],[Age]]&lt;70,"Elders")</f>
        <v>Elders</v>
      </c>
      <c r="AB482" t="str">
        <f>VLOOKUP(C482,customer_imp!$A$2:$H$505,8,FALSE)</f>
        <v>Bronze</v>
      </c>
    </row>
    <row r="483" spans="1:28" x14ac:dyDescent="0.25">
      <c r="A483" t="s">
        <v>5187</v>
      </c>
      <c r="B483" s="2">
        <v>45745</v>
      </c>
      <c r="C483" t="s">
        <v>4162</v>
      </c>
      <c r="D483" t="str">
        <f>VLOOKUP(C483,customer_imp!$A$2:$H$502,2,FALSE)</f>
        <v>Mario Jacobs</v>
      </c>
      <c r="E483">
        <f>VLOOKUP(C483,customer_imp!$A$2:$H$502,3,FALSE)</f>
        <v>18</v>
      </c>
      <c r="F483" t="str">
        <f>VLOOKUP(C483,customer_imp!$A$2:$H$502,4,FALSE)</f>
        <v>Male</v>
      </c>
      <c r="G483" t="str">
        <f>VLOOKUP(C483,customer_imp!$A$2:$H$502,5,FALSE)</f>
        <v>Port James</v>
      </c>
      <c r="H483" t="str">
        <f>VLOOKUP(C483,customer_imp!$A$2:$H$502,6,FALSE)</f>
        <v>New York</v>
      </c>
      <c r="I483" t="str">
        <f>VLOOKUP(C483,customer_imp!$A$2:$H$502,7,FALSE)</f>
        <v>USA</v>
      </c>
      <c r="J483" t="s">
        <v>4547</v>
      </c>
      <c r="K483" t="str">
        <f>VLOOKUP($J483,prod_imp!$A$2:$I$102,2,FALSE)</f>
        <v>Sports Stopwatch Timer</v>
      </c>
      <c r="L483" t="str">
        <f>VLOOKUP(J483,prod_imp!$A$2:$I$102,3,FALSE)</f>
        <v>Sports</v>
      </c>
      <c r="M483" t="str">
        <f>VLOOKUP(J483,prod_imp!$A$2:$I$102,4,FALSE)</f>
        <v>Accessories</v>
      </c>
      <c r="N483" t="str">
        <f>VLOOKUP(J483,prod_imp!$A$2:$I$102,5,FALSE)</f>
        <v>Burns-Hansen</v>
      </c>
      <c r="O483">
        <f>VLOOKUP(J483,prod_imp!$A$2:$I$102,6,FALSE)</f>
        <v>39</v>
      </c>
      <c r="P483">
        <f>VLOOKUP(J483,prod_imp!$A$2:$I$102,7,FALSE)</f>
        <v>137</v>
      </c>
      <c r="Q483" t="s">
        <v>4675</v>
      </c>
      <c r="R483" t="s">
        <v>1959</v>
      </c>
      <c r="S483" s="5">
        <v>462.01499999999999</v>
      </c>
      <c r="T483">
        <v>3</v>
      </c>
      <c r="U483">
        <v>205</v>
      </c>
      <c r="V483">
        <v>0.15</v>
      </c>
      <c r="W483" t="str">
        <f>VLOOKUP(Q483,stores_imp!$A$2:$K$100,3,FALSE)</f>
        <v>NORTH</v>
      </c>
      <c r="X483" t="str">
        <f>VLOOKUP(Q483,stores_imp!$A$2:$K$100,2,TRUE)</f>
        <v>Martinez, Adkins And Johnson</v>
      </c>
      <c r="Y483" t="str">
        <f>VLOOKUP(Q483,stores_imp!$A$2:$E$22,4,FALSE)</f>
        <v>Danielmouth</v>
      </c>
      <c r="Z483" t="str">
        <f>VLOOKUP(Q483,stores_imp!$A$2:$K$22,5,FALSE)</f>
        <v>Flagship</v>
      </c>
      <c r="AA483" t="str">
        <f>_xlfn.IFS(sale[[#All],[Age]]&lt;19,"Teens",sale[[#All],[Age]]&lt;30,"Adults",sale[[#All],[Age]]&lt;70,"Elders")</f>
        <v>Teens</v>
      </c>
      <c r="AB483" t="str">
        <f>VLOOKUP(C483,customer_imp!$A$2:$H$505,8,FALSE)</f>
        <v>Platinum</v>
      </c>
    </row>
    <row r="484" spans="1:28" x14ac:dyDescent="0.25">
      <c r="A484" t="s">
        <v>5188</v>
      </c>
      <c r="B484" s="2">
        <v>45851</v>
      </c>
      <c r="C484" t="s">
        <v>4409</v>
      </c>
      <c r="D484" t="str">
        <f>VLOOKUP(C484,customer_imp!$A$2:$H$502,2,FALSE)</f>
        <v>Monica Miller</v>
      </c>
      <c r="E484">
        <f>VLOOKUP(C484,customer_imp!$A$2:$H$502,3,FALSE)</f>
        <v>33</v>
      </c>
      <c r="F484" t="str">
        <f>VLOOKUP(C484,customer_imp!$A$2:$H$502,4,FALSE)</f>
        <v>Male</v>
      </c>
      <c r="G484" t="str">
        <f>VLOOKUP(C484,customer_imp!$A$2:$H$502,5,FALSE)</f>
        <v>Lake David</v>
      </c>
      <c r="H484" t="str">
        <f>VLOOKUP(C484,customer_imp!$A$2:$H$502,6,FALSE)</f>
        <v>Mississippi</v>
      </c>
      <c r="I484" t="str">
        <f>VLOOKUP(C484,customer_imp!$A$2:$H$502,7,FALSE)</f>
        <v>USA</v>
      </c>
      <c r="J484" t="s">
        <v>4548</v>
      </c>
      <c r="K484" t="str">
        <f>VLOOKUP($J484,prod_imp!$A$2:$I$102,2,FALSE)</f>
        <v>Fabric Sofa Throw Blanket</v>
      </c>
      <c r="L484" t="str">
        <f>VLOOKUP(J484,prod_imp!$A$2:$I$102,3,FALSE)</f>
        <v>Home</v>
      </c>
      <c r="M484" t="str">
        <f>VLOOKUP(J484,prod_imp!$A$2:$I$102,4,FALSE)</f>
        <v>Decor</v>
      </c>
      <c r="N484" t="str">
        <f>VLOOKUP(J484,prod_imp!$A$2:$I$102,5,FALSE)</f>
        <v>Hoffman Group</v>
      </c>
      <c r="O484">
        <f>VLOOKUP(J484,prod_imp!$A$2:$I$102,6,FALSE)</f>
        <v>218</v>
      </c>
      <c r="P484">
        <f>VLOOKUP(J484,prod_imp!$A$2:$I$102,7,FALSE)</f>
        <v>276</v>
      </c>
      <c r="Q484" t="s">
        <v>4685</v>
      </c>
      <c r="R484" t="s">
        <v>1959</v>
      </c>
      <c r="S484" s="5">
        <v>1286.56</v>
      </c>
      <c r="T484">
        <v>2</v>
      </c>
      <c r="U484">
        <v>757</v>
      </c>
      <c r="V484">
        <v>0.25</v>
      </c>
      <c r="W484" t="str">
        <f>VLOOKUP(Q484,stores_imp!$A$2:$K$100,3,FALSE)</f>
        <v>WEST</v>
      </c>
      <c r="X484" t="str">
        <f>VLOOKUP(Q484,stores_imp!$A$2:$K$100,2,TRUE)</f>
        <v>Mann-Austin</v>
      </c>
      <c r="Y484" t="str">
        <f>VLOOKUP(Q484,stores_imp!$A$2:$E$22,4,FALSE)</f>
        <v>Thompsonborough</v>
      </c>
      <c r="Z484" t="str">
        <f>VLOOKUP(Q484,stores_imp!$A$2:$K$22,5,FALSE)</f>
        <v>Online</v>
      </c>
      <c r="AA484" t="str">
        <f>_xlfn.IFS(sale[[#All],[Age]]&lt;19,"Teens",sale[[#All],[Age]]&lt;30,"Adults",sale[[#All],[Age]]&lt;70,"Elders")</f>
        <v>Elders</v>
      </c>
      <c r="AB484" t="str">
        <f>VLOOKUP(C484,customer_imp!$A$2:$H$505,8,FALSE)</f>
        <v>Gold</v>
      </c>
    </row>
    <row r="485" spans="1:28" x14ac:dyDescent="0.25">
      <c r="A485" t="s">
        <v>5189</v>
      </c>
      <c r="B485" s="2">
        <v>45308</v>
      </c>
      <c r="C485" t="s">
        <v>4016</v>
      </c>
      <c r="D485" t="str">
        <f>VLOOKUP(C485,customer_imp!$A$2:$H$502,2,FALSE)</f>
        <v>Denise Williams</v>
      </c>
      <c r="E485">
        <f>VLOOKUP(C485,customer_imp!$A$2:$H$502,3,FALSE)</f>
        <v>34</v>
      </c>
      <c r="F485" t="str">
        <f>VLOOKUP(C485,customer_imp!$A$2:$H$502,4,FALSE)</f>
        <v>Male</v>
      </c>
      <c r="G485" t="str">
        <f>VLOOKUP(C485,customer_imp!$A$2:$H$502,5,FALSE)</f>
        <v>Christianstad</v>
      </c>
      <c r="H485" t="str">
        <f>VLOOKUP(C485,customer_imp!$A$2:$H$502,6,FALSE)</f>
        <v>Hawaii</v>
      </c>
      <c r="I485" t="str">
        <f>VLOOKUP(C485,customer_imp!$A$2:$H$502,7,FALSE)</f>
        <v>USA</v>
      </c>
      <c r="J485" t="s">
        <v>4534</v>
      </c>
      <c r="K485" t="str">
        <f>VLOOKUP($J485,prod_imp!$A$2:$I$102,2,FALSE)</f>
        <v>Multi-Purpose Storage Box</v>
      </c>
      <c r="L485" t="str">
        <f>VLOOKUP(J485,prod_imp!$A$2:$I$102,3,FALSE)</f>
        <v>Home</v>
      </c>
      <c r="M485" t="str">
        <f>VLOOKUP(J485,prod_imp!$A$2:$I$102,4,FALSE)</f>
        <v>Storage</v>
      </c>
      <c r="N485" t="str">
        <f>VLOOKUP(J485,prod_imp!$A$2:$I$102,5,FALSE)</f>
        <v>Gardner-Montes</v>
      </c>
      <c r="O485">
        <f>VLOOKUP(J485,prod_imp!$A$2:$I$102,6,FALSE)</f>
        <v>123</v>
      </c>
      <c r="P485">
        <f>VLOOKUP(J485,prod_imp!$A$2:$I$102,7,FALSE)</f>
        <v>76</v>
      </c>
      <c r="Q485" t="s">
        <v>4690</v>
      </c>
      <c r="R485" t="s">
        <v>1959</v>
      </c>
      <c r="S485" s="5">
        <v>617.38400000000001</v>
      </c>
      <c r="T485">
        <v>1</v>
      </c>
      <c r="U485">
        <v>772</v>
      </c>
      <c r="V485">
        <v>0.15</v>
      </c>
      <c r="W485" t="str">
        <f>VLOOKUP(Q485,stores_imp!$A$2:$K$100,3,FALSE)</f>
        <v>EAST</v>
      </c>
      <c r="X485" t="str">
        <f>VLOOKUP(Q485,stores_imp!$A$2:$K$100,2,TRUE)</f>
        <v>Martinez, Adkins And Johnson</v>
      </c>
      <c r="Y485" t="str">
        <f>VLOOKUP(Q485,stores_imp!$A$2:$E$22,4,FALSE)</f>
        <v>East Davidville</v>
      </c>
      <c r="Z485" t="str">
        <f>VLOOKUP(Q485,stores_imp!$A$2:$K$22,5,FALSE)</f>
        <v>Online</v>
      </c>
      <c r="AA485" t="str">
        <f>_xlfn.IFS(sale[[#All],[Age]]&lt;19,"Teens",sale[[#All],[Age]]&lt;30,"Adults",sale[[#All],[Age]]&lt;70,"Elders")</f>
        <v>Elders</v>
      </c>
      <c r="AB485" t="str">
        <f>VLOOKUP(C485,customer_imp!$A$2:$H$505,8,FALSE)</f>
        <v>Bronze</v>
      </c>
    </row>
    <row r="486" spans="1:28" x14ac:dyDescent="0.25">
      <c r="A486" t="s">
        <v>5190</v>
      </c>
      <c r="B486" s="2">
        <v>45639</v>
      </c>
      <c r="C486" t="s">
        <v>4472</v>
      </c>
      <c r="D486" t="str">
        <f>VLOOKUP(C486,customer_imp!$A$2:$H$502,2,FALSE)</f>
        <v>Dylan Gutierrez</v>
      </c>
      <c r="E486">
        <f>VLOOKUP(C486,customer_imp!$A$2:$H$502,3,FALSE)</f>
        <v>40</v>
      </c>
      <c r="F486" t="str">
        <f>VLOOKUP(C486,customer_imp!$A$2:$H$502,4,FALSE)</f>
        <v>Male</v>
      </c>
      <c r="G486" t="str">
        <f>VLOOKUP(C486,customer_imp!$A$2:$H$502,5,FALSE)</f>
        <v>New Jamesview</v>
      </c>
      <c r="H486" t="str">
        <f>VLOOKUP(C486,customer_imp!$A$2:$H$502,6,FALSE)</f>
        <v>West Virginia</v>
      </c>
      <c r="I486" t="str">
        <f>VLOOKUP(C486,customer_imp!$A$2:$H$502,7,FALSE)</f>
        <v>USA</v>
      </c>
      <c r="J486" t="s">
        <v>4614</v>
      </c>
      <c r="K486" t="str">
        <f>VLOOKUP($J486,prod_imp!$A$2:$I$102,2,FALSE)</f>
        <v>Women'S Hair Dryer Brush</v>
      </c>
      <c r="L486" t="str">
        <f>VLOOKUP(J486,prod_imp!$A$2:$I$102,3,FALSE)</f>
        <v>Beauty</v>
      </c>
      <c r="M486" t="str">
        <f>VLOOKUP(J486,prod_imp!$A$2:$I$102,4,FALSE)</f>
        <v>Haircare</v>
      </c>
      <c r="N486" t="str">
        <f>VLOOKUP(J486,prod_imp!$A$2:$I$102,5,FALSE)</f>
        <v>Torres, Spencer And Potter</v>
      </c>
      <c r="O486">
        <f>VLOOKUP(J486,prod_imp!$A$2:$I$102,6,FALSE)</f>
        <v>340</v>
      </c>
      <c r="P486">
        <f>VLOOKUP(J486,prod_imp!$A$2:$I$102,7,FALSE)</f>
        <v>177</v>
      </c>
      <c r="Q486" t="s">
        <v>4701</v>
      </c>
      <c r="R486" t="s">
        <v>4706</v>
      </c>
      <c r="S486" s="5">
        <v>426.98430000000002</v>
      </c>
      <c r="T486">
        <v>1</v>
      </c>
      <c r="U486">
        <v>440</v>
      </c>
      <c r="V486">
        <v>0.2</v>
      </c>
      <c r="W486" t="str">
        <f>VLOOKUP(Q486,stores_imp!$A$2:$K$100,3,FALSE)</f>
        <v>NORTH</v>
      </c>
      <c r="X486" t="str">
        <f>VLOOKUP(Q486,stores_imp!$A$2:$K$100,2,TRUE)</f>
        <v>Holloway Ltd</v>
      </c>
      <c r="Y486" t="str">
        <f>VLOOKUP(Q486,stores_imp!$A$2:$E$22,4,FALSE)</f>
        <v>Bensonhaven</v>
      </c>
      <c r="Z486" t="str">
        <f>VLOOKUP(Q486,stores_imp!$A$2:$K$22,5,FALSE)</f>
        <v>Flagship</v>
      </c>
      <c r="AA486" t="str">
        <f>_xlfn.IFS(sale[[#All],[Age]]&lt;19,"Teens",sale[[#All],[Age]]&lt;30,"Adults",sale[[#All],[Age]]&lt;70,"Elders")</f>
        <v>Elders</v>
      </c>
      <c r="AB486" t="str">
        <f>VLOOKUP(C486,customer_imp!$A$2:$H$505,8,FALSE)</f>
        <v>Bronze</v>
      </c>
    </row>
    <row r="487" spans="1:28" x14ac:dyDescent="0.25">
      <c r="A487" t="s">
        <v>5191</v>
      </c>
      <c r="B487" s="2">
        <v>45919</v>
      </c>
      <c r="C487" t="s">
        <v>4021</v>
      </c>
      <c r="D487" t="str">
        <f>VLOOKUP(C487,customer_imp!$A$2:$H$502,2,FALSE)</f>
        <v>Gina Knight</v>
      </c>
      <c r="E487">
        <f>VLOOKUP(C487,customer_imp!$A$2:$H$502,3,FALSE)</f>
        <v>54</v>
      </c>
      <c r="F487" t="str">
        <f>VLOOKUP(C487,customer_imp!$A$2:$H$502,4,FALSE)</f>
        <v>Female</v>
      </c>
      <c r="G487" t="str">
        <f>VLOOKUP(C487,customer_imp!$A$2:$H$502,5,FALSE)</f>
        <v>Lake Roberthaven</v>
      </c>
      <c r="H487" t="str">
        <f>VLOOKUP(C487,customer_imp!$A$2:$H$502,6,FALSE)</f>
        <v>Nevada</v>
      </c>
      <c r="I487" t="str">
        <f>VLOOKUP(C487,customer_imp!$A$2:$H$502,7,FALSE)</f>
        <v>USA</v>
      </c>
      <c r="J487" t="s">
        <v>4502</v>
      </c>
      <c r="K487" t="str">
        <f>VLOOKUP($J487,prod_imp!$A$2:$I$102,2,FALSE)</f>
        <v>Women'S Yoga Pants</v>
      </c>
      <c r="L487" t="str">
        <f>VLOOKUP(J487,prod_imp!$A$2:$I$102,3,FALSE)</f>
        <v>Clothing</v>
      </c>
      <c r="M487" t="str">
        <f>VLOOKUP(J487,prod_imp!$A$2:$I$102,4,FALSE)</f>
        <v>Bottoms</v>
      </c>
      <c r="N487" t="str">
        <f>VLOOKUP(J487,prod_imp!$A$2:$I$102,5,FALSE)</f>
        <v>Gonzales-Davis</v>
      </c>
      <c r="O487">
        <f>VLOOKUP(J487,prod_imp!$A$2:$I$102,6,FALSE)</f>
        <v>306</v>
      </c>
      <c r="P487">
        <f>VLOOKUP(J487,prod_imp!$A$2:$I$102,7,FALSE)</f>
        <v>487</v>
      </c>
      <c r="Q487" t="s">
        <v>4678</v>
      </c>
      <c r="R487" t="s">
        <v>1959</v>
      </c>
      <c r="S487" s="5">
        <v>678.94</v>
      </c>
      <c r="T487">
        <v>2</v>
      </c>
      <c r="U487">
        <v>409</v>
      </c>
      <c r="V487">
        <v>0.03</v>
      </c>
      <c r="W487" t="str">
        <f>VLOOKUP(Q487,stores_imp!$A$2:$K$100,3,FALSE)</f>
        <v>SOUTH</v>
      </c>
      <c r="X487" t="str">
        <f>VLOOKUP(Q487,stores_imp!$A$2:$K$100,2,TRUE)</f>
        <v>Mann-Austin</v>
      </c>
      <c r="Y487" t="str">
        <f>VLOOKUP(Q487,stores_imp!$A$2:$E$22,4,FALSE)</f>
        <v>North Nancyview</v>
      </c>
      <c r="Z487" t="str">
        <f>VLOOKUP(Q487,stores_imp!$A$2:$K$22,5,FALSE)</f>
        <v>Outlet</v>
      </c>
      <c r="AA487" t="str">
        <f>_xlfn.IFS(sale[[#All],[Age]]&lt;19,"Teens",sale[[#All],[Age]]&lt;30,"Adults",sale[[#All],[Age]]&lt;70,"Elders")</f>
        <v>Elders</v>
      </c>
      <c r="AB487" t="str">
        <f>VLOOKUP(C487,customer_imp!$A$2:$H$505,8,FALSE)</f>
        <v>Silver</v>
      </c>
    </row>
    <row r="488" spans="1:28" x14ac:dyDescent="0.25">
      <c r="A488" t="s">
        <v>5192</v>
      </c>
      <c r="B488" s="2">
        <v>45333</v>
      </c>
      <c r="C488" t="s">
        <v>4329</v>
      </c>
      <c r="D488" t="str">
        <f>VLOOKUP(C488,customer_imp!$A$2:$H$502,2,FALSE)</f>
        <v>Ryan Moore</v>
      </c>
      <c r="E488">
        <f>VLOOKUP(C488,customer_imp!$A$2:$H$502,3,FALSE)</f>
        <v>38</v>
      </c>
      <c r="F488" t="str">
        <f>VLOOKUP(C488,customer_imp!$A$2:$H$502,4,FALSE)</f>
        <v>Male</v>
      </c>
      <c r="G488" t="str">
        <f>VLOOKUP(C488,customer_imp!$A$2:$H$502,5,FALSE)</f>
        <v>Cartershire</v>
      </c>
      <c r="H488" t="str">
        <f>VLOOKUP(C488,customer_imp!$A$2:$H$502,6,FALSE)</f>
        <v>Virginia</v>
      </c>
      <c r="I488" t="str">
        <f>VLOOKUP(C488,customer_imp!$A$2:$H$502,7,FALSE)</f>
        <v>USA</v>
      </c>
      <c r="J488" t="s">
        <v>4562</v>
      </c>
      <c r="K488" t="str">
        <f>VLOOKUP($J488,prod_imp!$A$2:$I$102,2,FALSE)</f>
        <v>Sports Water Hydration Pack</v>
      </c>
      <c r="L488" t="str">
        <f>VLOOKUP(J488,prod_imp!$A$2:$I$102,3,FALSE)</f>
        <v>Sports</v>
      </c>
      <c r="M488" t="str">
        <f>VLOOKUP(J488,prod_imp!$A$2:$I$102,4,FALSE)</f>
        <v>Outdoor</v>
      </c>
      <c r="N488" t="str">
        <f>VLOOKUP(J488,prod_imp!$A$2:$I$102,5,FALSE)</f>
        <v>Sims-Smith</v>
      </c>
      <c r="O488">
        <f>VLOOKUP(J488,prod_imp!$A$2:$I$102,6,FALSE)</f>
        <v>136</v>
      </c>
      <c r="P488">
        <f>VLOOKUP(J488,prod_imp!$A$2:$I$102,7,FALSE)</f>
        <v>394</v>
      </c>
      <c r="Q488" t="s">
        <v>4703</v>
      </c>
      <c r="R488" t="s">
        <v>4709</v>
      </c>
      <c r="S488" s="5">
        <v>387.59039999999999</v>
      </c>
      <c r="T488">
        <v>3</v>
      </c>
      <c r="U488">
        <v>135</v>
      </c>
      <c r="V488">
        <v>0.17</v>
      </c>
      <c r="W488" t="str">
        <f>VLOOKUP(Q488,stores_imp!$A$2:$K$100,3,FALSE)</f>
        <v>EAST</v>
      </c>
      <c r="X488" t="str">
        <f>VLOOKUP(Q488,stores_imp!$A$2:$K$100,2,TRUE)</f>
        <v>Mann-Austin</v>
      </c>
      <c r="Y488" t="str">
        <f>VLOOKUP(Q488,stores_imp!$A$2:$E$22,4,FALSE)</f>
        <v>Vasquezborough</v>
      </c>
      <c r="Z488" t="str">
        <f>VLOOKUP(Q488,stores_imp!$A$2:$K$22,5,FALSE)</f>
        <v>Online</v>
      </c>
      <c r="AA488" t="str">
        <f>_xlfn.IFS(sale[[#All],[Age]]&lt;19,"Teens",sale[[#All],[Age]]&lt;30,"Adults",sale[[#All],[Age]]&lt;70,"Elders")</f>
        <v>Elders</v>
      </c>
      <c r="AB488" t="str">
        <f>VLOOKUP(C488,customer_imp!$A$2:$H$505,8,FALSE)</f>
        <v>Bronze</v>
      </c>
    </row>
    <row r="489" spans="1:28" x14ac:dyDescent="0.25">
      <c r="A489" t="s">
        <v>5193</v>
      </c>
      <c r="B489" s="2">
        <v>45811</v>
      </c>
      <c r="C489" t="s">
        <v>4335</v>
      </c>
      <c r="D489" t="str">
        <f>VLOOKUP(C489,customer_imp!$A$2:$H$502,2,FALSE)</f>
        <v>Sherry Cabrera</v>
      </c>
      <c r="E489">
        <f>VLOOKUP(C489,customer_imp!$A$2:$H$502,3,FALSE)</f>
        <v>55</v>
      </c>
      <c r="F489" t="str">
        <f>VLOOKUP(C489,customer_imp!$A$2:$H$502,4,FALSE)</f>
        <v>Male</v>
      </c>
      <c r="G489" t="str">
        <f>VLOOKUP(C489,customer_imp!$A$2:$H$502,5,FALSE)</f>
        <v>Shannonview</v>
      </c>
      <c r="H489" t="str">
        <f>VLOOKUP(C489,customer_imp!$A$2:$H$502,6,FALSE)</f>
        <v>Pennsylvania</v>
      </c>
      <c r="I489" t="str">
        <f>VLOOKUP(C489,customer_imp!$A$2:$H$502,7,FALSE)</f>
        <v>USA</v>
      </c>
      <c r="J489" t="s">
        <v>4563</v>
      </c>
      <c r="K489" t="str">
        <f>VLOOKUP($J489,prod_imp!$A$2:$I$102,2,FALSE)</f>
        <v>Portable Power Bank</v>
      </c>
      <c r="L489" t="str">
        <f>VLOOKUP(J489,prod_imp!$A$2:$I$102,3,FALSE)</f>
        <v>Electronics</v>
      </c>
      <c r="M489" t="str">
        <f>VLOOKUP(J489,prod_imp!$A$2:$I$102,4,FALSE)</f>
        <v>Mobile</v>
      </c>
      <c r="N489" t="str">
        <f>VLOOKUP(J489,prod_imp!$A$2:$I$102,5,FALSE)</f>
        <v>Cummings And Sons</v>
      </c>
      <c r="O489">
        <f>VLOOKUP(J489,prod_imp!$A$2:$I$102,6,FALSE)</f>
        <v>326</v>
      </c>
      <c r="P489">
        <f>VLOOKUP(J489,prod_imp!$A$2:$I$102,7,FALSE)</f>
        <v>301</v>
      </c>
      <c r="Q489" t="s">
        <v>4684</v>
      </c>
      <c r="R489" t="s">
        <v>1959</v>
      </c>
      <c r="S489" s="5">
        <v>1115.0047999999999</v>
      </c>
      <c r="T489">
        <v>4</v>
      </c>
      <c r="U489">
        <v>284</v>
      </c>
      <c r="V489">
        <v>0.04</v>
      </c>
      <c r="W489" t="str">
        <f>VLOOKUP(Q489,stores_imp!$A$2:$K$100,3,FALSE)</f>
        <v>SOUTH</v>
      </c>
      <c r="X489" t="str">
        <f>VLOOKUP(Q489,stores_imp!$A$2:$K$100,2,TRUE)</f>
        <v>Mann-Austin</v>
      </c>
      <c r="Y489" t="str">
        <f>VLOOKUP(Q489,stores_imp!$A$2:$E$22,4,FALSE)</f>
        <v>Williamsfurt</v>
      </c>
      <c r="Z489" t="str">
        <f>VLOOKUP(Q489,stores_imp!$A$2:$K$22,5,FALSE)</f>
        <v>Online</v>
      </c>
      <c r="AA489" t="str">
        <f>_xlfn.IFS(sale[[#All],[Age]]&lt;19,"Teens",sale[[#All],[Age]]&lt;30,"Adults",sale[[#All],[Age]]&lt;70,"Elders")</f>
        <v>Elders</v>
      </c>
      <c r="AB489" t="str">
        <f>VLOOKUP(C489,customer_imp!$A$2:$H$505,8,FALSE)</f>
        <v>Silver</v>
      </c>
    </row>
    <row r="490" spans="1:28" x14ac:dyDescent="0.25">
      <c r="A490" t="s">
        <v>5194</v>
      </c>
      <c r="B490" s="2">
        <v>45726</v>
      </c>
      <c r="C490" t="s">
        <v>4395</v>
      </c>
      <c r="D490" t="str">
        <f>VLOOKUP(C490,customer_imp!$A$2:$H$502,2,FALSE)</f>
        <v>Eric Wolfe</v>
      </c>
      <c r="E490">
        <f>VLOOKUP(C490,customer_imp!$A$2:$H$502,3,FALSE)</f>
        <v>18</v>
      </c>
      <c r="F490" t="str">
        <f>VLOOKUP(C490,customer_imp!$A$2:$H$502,4,FALSE)</f>
        <v>Female</v>
      </c>
      <c r="G490" t="str">
        <f>VLOOKUP(C490,customer_imp!$A$2:$H$502,5,FALSE)</f>
        <v>Garciaview</v>
      </c>
      <c r="H490" t="str">
        <f>VLOOKUP(C490,customer_imp!$A$2:$H$502,6,FALSE)</f>
        <v>Louisiana</v>
      </c>
      <c r="I490" t="str">
        <f>VLOOKUP(C490,customer_imp!$A$2:$H$502,7,FALSE)</f>
        <v>USA</v>
      </c>
      <c r="J490" t="s">
        <v>4627</v>
      </c>
      <c r="K490" t="str">
        <f>VLOOKUP($J490,prod_imp!$A$2:$I$102,2,FALSE)</f>
        <v>Shin Guards – Adult</v>
      </c>
      <c r="L490" t="str">
        <f>VLOOKUP(J490,prod_imp!$A$2:$I$102,3,FALSE)</f>
        <v>Sports</v>
      </c>
      <c r="M490" t="str">
        <f>VLOOKUP(J490,prod_imp!$A$2:$I$102,4,FALSE)</f>
        <v>Team Sports</v>
      </c>
      <c r="N490" t="str">
        <f>VLOOKUP(J490,prod_imp!$A$2:$I$102,5,FALSE)</f>
        <v>French Ltd</v>
      </c>
      <c r="O490">
        <f>VLOOKUP(J490,prod_imp!$A$2:$I$102,6,FALSE)</f>
        <v>107</v>
      </c>
      <c r="P490">
        <f>VLOOKUP(J490,prod_imp!$A$2:$I$102,7,FALSE)</f>
        <v>359</v>
      </c>
      <c r="Q490" t="s">
        <v>4695</v>
      </c>
      <c r="R490" t="s">
        <v>1959</v>
      </c>
      <c r="S490" s="5">
        <v>3100.2384000000002</v>
      </c>
      <c r="T490">
        <v>4</v>
      </c>
      <c r="U490">
        <v>923</v>
      </c>
      <c r="V490">
        <v>0.02</v>
      </c>
      <c r="W490" t="str">
        <f>VLOOKUP(Q490,stores_imp!$A$2:$K$100,3,FALSE)</f>
        <v>EAST</v>
      </c>
      <c r="X490" t="str">
        <f>VLOOKUP(Q490,stores_imp!$A$2:$K$100,2,TRUE)</f>
        <v>Gardner, Humphrey And Contreras</v>
      </c>
      <c r="Y490" t="str">
        <f>VLOOKUP(Q490,stores_imp!$A$2:$E$22,4,FALSE)</f>
        <v>Johnsonville</v>
      </c>
      <c r="Z490" t="str">
        <f>VLOOKUP(Q490,stores_imp!$A$2:$K$22,5,FALSE)</f>
        <v>Flagship</v>
      </c>
      <c r="AA490" t="str">
        <f>_xlfn.IFS(sale[[#All],[Age]]&lt;19,"Teens",sale[[#All],[Age]]&lt;30,"Adults",sale[[#All],[Age]]&lt;70,"Elders")</f>
        <v>Teens</v>
      </c>
      <c r="AB490" t="str">
        <f>VLOOKUP(C490,customer_imp!$A$2:$H$505,8,FALSE)</f>
        <v>Gold</v>
      </c>
    </row>
    <row r="491" spans="1:28" x14ac:dyDescent="0.25">
      <c r="A491" t="s">
        <v>5195</v>
      </c>
      <c r="B491" s="2">
        <v>45644</v>
      </c>
      <c r="C491" t="s">
        <v>4258</v>
      </c>
      <c r="D491" t="str">
        <f>VLOOKUP(C491,customer_imp!$A$2:$H$502,2,FALSE)</f>
        <v>Shannon Miller</v>
      </c>
      <c r="E491">
        <f>VLOOKUP(C491,customer_imp!$A$2:$H$502,3,FALSE)</f>
        <v>22</v>
      </c>
      <c r="F491" t="str">
        <f>VLOOKUP(C491,customer_imp!$A$2:$H$502,4,FALSE)</f>
        <v>Male</v>
      </c>
      <c r="G491" t="str">
        <f>VLOOKUP(C491,customer_imp!$A$2:$H$502,5,FALSE)</f>
        <v>North Austinport</v>
      </c>
      <c r="H491" t="str">
        <f>VLOOKUP(C491,customer_imp!$A$2:$H$502,6,FALSE)</f>
        <v>Kentucky</v>
      </c>
      <c r="I491" t="str">
        <f>VLOOKUP(C491,customer_imp!$A$2:$H$502,7,FALSE)</f>
        <v>USA</v>
      </c>
      <c r="J491" t="s">
        <v>4558</v>
      </c>
      <c r="K491" t="str">
        <f>VLOOKUP($J491,prod_imp!$A$2:$I$102,2,FALSE)</f>
        <v>Women'S Summer Dress</v>
      </c>
      <c r="L491" t="str">
        <f>VLOOKUP(J491,prod_imp!$A$2:$I$102,3,FALSE)</f>
        <v>Clothing</v>
      </c>
      <c r="M491" t="str">
        <f>VLOOKUP(J491,prod_imp!$A$2:$I$102,4,FALSE)</f>
        <v>Tops</v>
      </c>
      <c r="N491" t="str">
        <f>VLOOKUP(J491,prod_imp!$A$2:$I$102,5,FALSE)</f>
        <v>Smith-Mills</v>
      </c>
      <c r="O491">
        <f>VLOOKUP(J491,prod_imp!$A$2:$I$102,6,FALSE)</f>
        <v>223</v>
      </c>
      <c r="P491">
        <f>VLOOKUP(J491,prod_imp!$A$2:$I$102,7,FALSE)</f>
        <v>154</v>
      </c>
      <c r="Q491" t="s">
        <v>4683</v>
      </c>
      <c r="R491" t="s">
        <v>1959</v>
      </c>
      <c r="S491" s="5">
        <v>1429.2719999999999</v>
      </c>
      <c r="T491">
        <v>2</v>
      </c>
      <c r="U491">
        <v>993</v>
      </c>
      <c r="V491">
        <v>0.16</v>
      </c>
      <c r="W491" t="str">
        <f>VLOOKUP(Q491,stores_imp!$A$2:$K$100,3,FALSE)</f>
        <v>EAST</v>
      </c>
      <c r="X491" t="str">
        <f>VLOOKUP(Q491,stores_imp!$A$2:$K$100,2,TRUE)</f>
        <v>Mann-Austin</v>
      </c>
      <c r="Y491" t="str">
        <f>VLOOKUP(Q491,stores_imp!$A$2:$E$22,4,FALSE)</f>
        <v>Port Josephberg</v>
      </c>
      <c r="Z491" t="str">
        <f>VLOOKUP(Q491,stores_imp!$A$2:$K$22,5,FALSE)</f>
        <v>Online</v>
      </c>
      <c r="AA491" t="str">
        <f>_xlfn.IFS(sale[[#All],[Age]]&lt;19,"Teens",sale[[#All],[Age]]&lt;30,"Adults",sale[[#All],[Age]]&lt;70,"Elders")</f>
        <v>Adults</v>
      </c>
      <c r="AB491" t="str">
        <f>VLOOKUP(C491,customer_imp!$A$2:$H$505,8,FALSE)</f>
        <v>Gold</v>
      </c>
    </row>
    <row r="492" spans="1:28" x14ac:dyDescent="0.25">
      <c r="A492" t="s">
        <v>5196</v>
      </c>
      <c r="B492" s="2">
        <v>45371</v>
      </c>
      <c r="C492" t="s">
        <v>4408</v>
      </c>
      <c r="D492" t="str">
        <f>VLOOKUP(C492,customer_imp!$A$2:$H$502,2,FALSE)</f>
        <v>Luke Parks</v>
      </c>
      <c r="E492">
        <f>VLOOKUP(C492,customer_imp!$A$2:$H$502,3,FALSE)</f>
        <v>60</v>
      </c>
      <c r="F492" t="str">
        <f>VLOOKUP(C492,customer_imp!$A$2:$H$502,4,FALSE)</f>
        <v>Female</v>
      </c>
      <c r="G492" t="str">
        <f>VLOOKUP(C492,customer_imp!$A$2:$H$502,5,FALSE)</f>
        <v>West Mario</v>
      </c>
      <c r="H492" t="str">
        <f>VLOOKUP(C492,customer_imp!$A$2:$H$502,6,FALSE)</f>
        <v>New Hampshire</v>
      </c>
      <c r="I492" t="str">
        <f>VLOOKUP(C492,customer_imp!$A$2:$H$502,7,FALSE)</f>
        <v>USA</v>
      </c>
      <c r="J492" t="s">
        <v>4651</v>
      </c>
      <c r="K492" t="str">
        <f>VLOOKUP($J492,prod_imp!$A$2:$I$102,2,FALSE)</f>
        <v>Face Foundation Kit</v>
      </c>
      <c r="L492" t="str">
        <f>VLOOKUP(J492,prod_imp!$A$2:$I$102,3,FALSE)</f>
        <v>Beauty</v>
      </c>
      <c r="M492" t="str">
        <f>VLOOKUP(J492,prod_imp!$A$2:$I$102,4,FALSE)</f>
        <v>Makeup</v>
      </c>
      <c r="N492" t="str">
        <f>VLOOKUP(J492,prod_imp!$A$2:$I$102,5,FALSE)</f>
        <v>Taylor-Elliott</v>
      </c>
      <c r="O492">
        <f>VLOOKUP(J492,prod_imp!$A$2:$I$102,6,FALSE)</f>
        <v>183</v>
      </c>
      <c r="P492">
        <f>VLOOKUP(J492,prod_imp!$A$2:$I$102,7,FALSE)</f>
        <v>457</v>
      </c>
      <c r="Q492" t="s">
        <v>4702</v>
      </c>
      <c r="R492" t="s">
        <v>1959</v>
      </c>
      <c r="S492" s="5">
        <v>165.31710000000001</v>
      </c>
      <c r="T492">
        <v>1</v>
      </c>
      <c r="U492">
        <v>170</v>
      </c>
      <c r="V492">
        <v>0.28000000000000003</v>
      </c>
      <c r="W492" t="str">
        <f>VLOOKUP(Q492,stores_imp!$A$2:$K$100,3,FALSE)</f>
        <v>EAST</v>
      </c>
      <c r="X492" t="str">
        <f>VLOOKUP(Q492,stores_imp!$A$2:$K$100,2,TRUE)</f>
        <v>Guerrero-Schmitt</v>
      </c>
      <c r="Y492" t="str">
        <f>VLOOKUP(Q492,stores_imp!$A$2:$E$22,4,FALSE)</f>
        <v>East Stevechester</v>
      </c>
      <c r="Z492" t="str">
        <f>VLOOKUP(Q492,stores_imp!$A$2:$K$22,5,FALSE)</f>
        <v>Flagship</v>
      </c>
      <c r="AA492" t="str">
        <f>_xlfn.IFS(sale[[#All],[Age]]&lt;19,"Teens",sale[[#All],[Age]]&lt;30,"Adults",sale[[#All],[Age]]&lt;70,"Elders")</f>
        <v>Elders</v>
      </c>
      <c r="AB492" t="str">
        <f>VLOOKUP(C492,customer_imp!$A$2:$H$505,8,FALSE)</f>
        <v>Silver</v>
      </c>
    </row>
    <row r="493" spans="1:28" x14ac:dyDescent="0.25">
      <c r="A493" t="s">
        <v>5197</v>
      </c>
      <c r="B493" s="2">
        <v>45462</v>
      </c>
      <c r="C493" t="s">
        <v>4203</v>
      </c>
      <c r="D493" t="str">
        <f>VLOOKUP(C493,customer_imp!$A$2:$H$502,2,FALSE)</f>
        <v>Robert Harris</v>
      </c>
      <c r="E493">
        <f>VLOOKUP(C493,customer_imp!$A$2:$H$502,3,FALSE)</f>
        <v>50</v>
      </c>
      <c r="F493" t="str">
        <f>VLOOKUP(C493,customer_imp!$A$2:$H$502,4,FALSE)</f>
        <v>Male</v>
      </c>
      <c r="G493" t="str">
        <f>VLOOKUP(C493,customer_imp!$A$2:$H$502,5,FALSE)</f>
        <v>East Jeremy</v>
      </c>
      <c r="H493" t="str">
        <f>VLOOKUP(C493,customer_imp!$A$2:$H$502,6,FALSE)</f>
        <v>Iowa</v>
      </c>
      <c r="I493" t="str">
        <f>VLOOKUP(C493,customer_imp!$A$2:$H$502,7,FALSE)</f>
        <v>USA</v>
      </c>
      <c r="J493" t="s">
        <v>4625</v>
      </c>
      <c r="K493" t="str">
        <f>VLOOKUP($J493,prod_imp!$A$2:$I$102,2,FALSE)</f>
        <v>Professional Jump Rope</v>
      </c>
      <c r="L493" t="str">
        <f>VLOOKUP(J493,prod_imp!$A$2:$I$102,3,FALSE)</f>
        <v>Sports</v>
      </c>
      <c r="M493" t="str">
        <f>VLOOKUP(J493,prod_imp!$A$2:$I$102,4,FALSE)</f>
        <v>Fitness</v>
      </c>
      <c r="N493" t="str">
        <f>VLOOKUP(J493,prod_imp!$A$2:$I$102,5,FALSE)</f>
        <v>Davis Plc</v>
      </c>
      <c r="O493">
        <f>VLOOKUP(J493,prod_imp!$A$2:$I$102,6,FALSE)</f>
        <v>478</v>
      </c>
      <c r="P493">
        <f>VLOOKUP(J493,prod_imp!$A$2:$I$102,7,FALSE)</f>
        <v>300</v>
      </c>
      <c r="Q493" t="s">
        <v>4678</v>
      </c>
      <c r="R493" t="s">
        <v>1959</v>
      </c>
      <c r="S493" s="5">
        <v>1398.2841000000001</v>
      </c>
      <c r="T493">
        <v>3</v>
      </c>
      <c r="U493">
        <v>481</v>
      </c>
      <c r="V493">
        <v>0.03</v>
      </c>
      <c r="W493" t="str">
        <f>VLOOKUP(Q493,stores_imp!$A$2:$K$100,3,FALSE)</f>
        <v>SOUTH</v>
      </c>
      <c r="X493" t="str">
        <f>VLOOKUP(Q493,stores_imp!$A$2:$K$100,2,TRUE)</f>
        <v>Mann-Austin</v>
      </c>
      <c r="Y493" t="str">
        <f>VLOOKUP(Q493,stores_imp!$A$2:$E$22,4,FALSE)</f>
        <v>North Nancyview</v>
      </c>
      <c r="Z493" t="str">
        <f>VLOOKUP(Q493,stores_imp!$A$2:$K$22,5,FALSE)</f>
        <v>Outlet</v>
      </c>
      <c r="AA493" t="str">
        <f>_xlfn.IFS(sale[[#All],[Age]]&lt;19,"Teens",sale[[#All],[Age]]&lt;30,"Adults",sale[[#All],[Age]]&lt;70,"Elders")</f>
        <v>Elders</v>
      </c>
      <c r="AB493" t="str">
        <f>VLOOKUP(C493,customer_imp!$A$2:$H$505,8,FALSE)</f>
        <v>Platinum</v>
      </c>
    </row>
    <row r="494" spans="1:28" x14ac:dyDescent="0.25">
      <c r="A494" t="s">
        <v>5198</v>
      </c>
      <c r="B494" s="2">
        <v>45632</v>
      </c>
      <c r="C494" t="s">
        <v>4134</v>
      </c>
      <c r="D494" t="str">
        <f>VLOOKUP(C494,customer_imp!$A$2:$H$502,2,FALSE)</f>
        <v>Maria Sanchez</v>
      </c>
      <c r="E494">
        <f>VLOOKUP(C494,customer_imp!$A$2:$H$502,3,FALSE)</f>
        <v>46</v>
      </c>
      <c r="F494" t="str">
        <f>VLOOKUP(C494,customer_imp!$A$2:$H$502,4,FALSE)</f>
        <v>Male</v>
      </c>
      <c r="G494" t="str">
        <f>VLOOKUP(C494,customer_imp!$A$2:$H$502,5,FALSE)</f>
        <v>East Peterbury</v>
      </c>
      <c r="H494" t="str">
        <f>VLOOKUP(C494,customer_imp!$A$2:$H$502,6,FALSE)</f>
        <v>North Dakota</v>
      </c>
      <c r="I494" t="str">
        <f>VLOOKUP(C494,customer_imp!$A$2:$H$502,7,FALSE)</f>
        <v>USA</v>
      </c>
      <c r="J494" t="s">
        <v>4582</v>
      </c>
      <c r="K494" t="str">
        <f>VLOOKUP($J494,prod_imp!$A$2:$I$102,2,FALSE)</f>
        <v>Men'S Roll-On Perfume</v>
      </c>
      <c r="L494" t="str">
        <f>VLOOKUP(J494,prod_imp!$A$2:$I$102,3,FALSE)</f>
        <v>Beauty</v>
      </c>
      <c r="M494" t="str">
        <f>VLOOKUP(J494,prod_imp!$A$2:$I$102,4,FALSE)</f>
        <v>Fragrance</v>
      </c>
      <c r="N494" t="str">
        <f>VLOOKUP(J494,prod_imp!$A$2:$I$102,5,FALSE)</f>
        <v>Sullivan And Sons</v>
      </c>
      <c r="O494">
        <f>VLOOKUP(J494,prod_imp!$A$2:$I$102,6,FALSE)</f>
        <v>43</v>
      </c>
      <c r="P494">
        <f>VLOOKUP(J494,prod_imp!$A$2:$I$102,7,FALSE)</f>
        <v>267</v>
      </c>
      <c r="Q494" t="s">
        <v>4684</v>
      </c>
      <c r="R494" t="s">
        <v>4709</v>
      </c>
      <c r="S494" s="5">
        <v>1357.0372</v>
      </c>
      <c r="T494">
        <v>2</v>
      </c>
      <c r="U494">
        <v>956</v>
      </c>
      <c r="V494">
        <v>0.03</v>
      </c>
      <c r="W494" t="str">
        <f>VLOOKUP(Q494,stores_imp!$A$2:$K$100,3,FALSE)</f>
        <v>SOUTH</v>
      </c>
      <c r="X494" t="str">
        <f>VLOOKUP(Q494,stores_imp!$A$2:$K$100,2,TRUE)</f>
        <v>Mann-Austin</v>
      </c>
      <c r="Y494" t="str">
        <f>VLOOKUP(Q494,stores_imp!$A$2:$E$22,4,FALSE)</f>
        <v>Williamsfurt</v>
      </c>
      <c r="Z494" t="str">
        <f>VLOOKUP(Q494,stores_imp!$A$2:$K$22,5,FALSE)</f>
        <v>Online</v>
      </c>
      <c r="AA494" t="str">
        <f>_xlfn.IFS(sale[[#All],[Age]]&lt;19,"Teens",sale[[#All],[Age]]&lt;30,"Adults",sale[[#All],[Age]]&lt;70,"Elders")</f>
        <v>Elders</v>
      </c>
      <c r="AB494" t="str">
        <f>VLOOKUP(C494,customer_imp!$A$2:$H$505,8,FALSE)</f>
        <v>Bronze</v>
      </c>
    </row>
    <row r="495" spans="1:28" x14ac:dyDescent="0.25">
      <c r="A495" t="s">
        <v>5199</v>
      </c>
      <c r="B495" s="2">
        <v>45863</v>
      </c>
      <c r="C495" t="s">
        <v>4443</v>
      </c>
      <c r="D495" t="str">
        <f>VLOOKUP(C495,customer_imp!$A$2:$H$502,2,FALSE)</f>
        <v>Ashley Roberts</v>
      </c>
      <c r="E495">
        <f>VLOOKUP(C495,customer_imp!$A$2:$H$502,3,FALSE)</f>
        <v>46</v>
      </c>
      <c r="F495" t="str">
        <f>VLOOKUP(C495,customer_imp!$A$2:$H$502,4,FALSE)</f>
        <v>Male</v>
      </c>
      <c r="G495" t="str">
        <f>VLOOKUP(C495,customer_imp!$A$2:$H$502,5,FALSE)</f>
        <v>Josephmouth</v>
      </c>
      <c r="H495" t="str">
        <f>VLOOKUP(C495,customer_imp!$A$2:$H$502,6,FALSE)</f>
        <v>New Mexico</v>
      </c>
      <c r="I495" t="str">
        <f>VLOOKUP(C495,customer_imp!$A$2:$H$502,7,FALSE)</f>
        <v>USA</v>
      </c>
      <c r="J495" t="s">
        <v>4625</v>
      </c>
      <c r="K495" t="str">
        <f>VLOOKUP($J495,prod_imp!$A$2:$I$102,2,FALSE)</f>
        <v>Professional Jump Rope</v>
      </c>
      <c r="L495" t="str">
        <f>VLOOKUP(J495,prod_imp!$A$2:$I$102,3,FALSE)</f>
        <v>Sports</v>
      </c>
      <c r="M495" t="str">
        <f>VLOOKUP(J495,prod_imp!$A$2:$I$102,4,FALSE)</f>
        <v>Fitness</v>
      </c>
      <c r="N495" t="str">
        <f>VLOOKUP(J495,prod_imp!$A$2:$I$102,5,FALSE)</f>
        <v>Davis Plc</v>
      </c>
      <c r="O495">
        <f>VLOOKUP(J495,prod_imp!$A$2:$I$102,6,FALSE)</f>
        <v>478</v>
      </c>
      <c r="P495">
        <f>VLOOKUP(J495,prod_imp!$A$2:$I$102,7,FALSE)</f>
        <v>300</v>
      </c>
      <c r="Q495" t="s">
        <v>4673</v>
      </c>
      <c r="R495" t="s">
        <v>4706</v>
      </c>
      <c r="S495" s="5">
        <v>712.50919999999996</v>
      </c>
      <c r="T495">
        <v>2</v>
      </c>
      <c r="U495">
        <v>488</v>
      </c>
      <c r="V495">
        <v>0.28999999999999998</v>
      </c>
      <c r="W495" t="str">
        <f>VLOOKUP(Q495,stores_imp!$A$2:$K$100,3,FALSE)</f>
        <v>EAST</v>
      </c>
      <c r="X495" t="str">
        <f>VLOOKUP(Q495,stores_imp!$A$2:$K$100,2,TRUE)</f>
        <v>Rivera-Warner</v>
      </c>
      <c r="Y495" t="str">
        <f>VLOOKUP(Q495,stores_imp!$A$2:$E$22,4,FALSE)</f>
        <v>Washingtonfurt</v>
      </c>
      <c r="Z495" t="str">
        <f>VLOOKUP(Q495,stores_imp!$A$2:$K$22,5,FALSE)</f>
        <v>Flagship</v>
      </c>
      <c r="AA495" t="str">
        <f>_xlfn.IFS(sale[[#All],[Age]]&lt;19,"Teens",sale[[#All],[Age]]&lt;30,"Adults",sale[[#All],[Age]]&lt;70,"Elders")</f>
        <v>Elders</v>
      </c>
      <c r="AB495" t="str">
        <f>VLOOKUP(C495,customer_imp!$A$2:$H$505,8,FALSE)</f>
        <v>Gold</v>
      </c>
    </row>
    <row r="496" spans="1:28" x14ac:dyDescent="0.25">
      <c r="A496" t="s">
        <v>5200</v>
      </c>
      <c r="B496" s="2">
        <v>45501</v>
      </c>
      <c r="C496" t="s">
        <v>4221</v>
      </c>
      <c r="D496" t="str">
        <f>VLOOKUP(C496,customer_imp!$A$2:$H$502,2,FALSE)</f>
        <v>William Hull</v>
      </c>
      <c r="E496">
        <f>VLOOKUP(C496,customer_imp!$A$2:$H$502,3,FALSE)</f>
        <v>59</v>
      </c>
      <c r="F496" t="str">
        <f>VLOOKUP(C496,customer_imp!$A$2:$H$502,4,FALSE)</f>
        <v>Female</v>
      </c>
      <c r="G496" t="str">
        <f>VLOOKUP(C496,customer_imp!$A$2:$H$502,5,FALSE)</f>
        <v>Heathfort</v>
      </c>
      <c r="H496" t="str">
        <f>VLOOKUP(C496,customer_imp!$A$2:$H$502,6,FALSE)</f>
        <v>Michigan</v>
      </c>
      <c r="I496" t="str">
        <f>VLOOKUP(C496,customer_imp!$A$2:$H$502,7,FALSE)</f>
        <v>USA</v>
      </c>
      <c r="J496" t="s">
        <v>4530</v>
      </c>
      <c r="K496" t="str">
        <f>VLOOKUP($J496,prod_imp!$A$2:$I$102,2,FALSE)</f>
        <v>Women'S Denim Jeans</v>
      </c>
      <c r="L496" t="str">
        <f>VLOOKUP(J496,prod_imp!$A$2:$I$102,3,FALSE)</f>
        <v>Clothing</v>
      </c>
      <c r="M496" t="str">
        <f>VLOOKUP(J496,prod_imp!$A$2:$I$102,4,FALSE)</f>
        <v>Bottoms</v>
      </c>
      <c r="N496" t="str">
        <f>VLOOKUP(J496,prod_imp!$A$2:$I$102,5,FALSE)</f>
        <v>Guerra-Hendrix</v>
      </c>
      <c r="O496">
        <f>VLOOKUP(J496,prod_imp!$A$2:$I$102,6,FALSE)</f>
        <v>317</v>
      </c>
      <c r="P496">
        <f>VLOOKUP(J496,prod_imp!$A$2:$I$102,7,FALSE)</f>
        <v>343</v>
      </c>
      <c r="Q496" t="s">
        <v>4673</v>
      </c>
      <c r="R496" t="s">
        <v>4709</v>
      </c>
      <c r="S496" s="5">
        <v>797.93790000000001</v>
      </c>
      <c r="T496">
        <v>1</v>
      </c>
      <c r="U496">
        <v>917</v>
      </c>
      <c r="V496">
        <v>0.27</v>
      </c>
      <c r="W496" t="str">
        <f>VLOOKUP(Q496,stores_imp!$A$2:$K$100,3,FALSE)</f>
        <v>EAST</v>
      </c>
      <c r="X496" t="str">
        <f>VLOOKUP(Q496,stores_imp!$A$2:$K$100,2,TRUE)</f>
        <v>Rivera-Warner</v>
      </c>
      <c r="Y496" t="str">
        <f>VLOOKUP(Q496,stores_imp!$A$2:$E$22,4,FALSE)</f>
        <v>Washingtonfurt</v>
      </c>
      <c r="Z496" t="str">
        <f>VLOOKUP(Q496,stores_imp!$A$2:$K$22,5,FALSE)</f>
        <v>Flagship</v>
      </c>
      <c r="AA496" t="str">
        <f>_xlfn.IFS(sale[[#All],[Age]]&lt;19,"Teens",sale[[#All],[Age]]&lt;30,"Adults",sale[[#All],[Age]]&lt;70,"Elders")</f>
        <v>Elders</v>
      </c>
      <c r="AB496" t="str">
        <f>VLOOKUP(C496,customer_imp!$A$2:$H$505,8,FALSE)</f>
        <v>Platinum</v>
      </c>
    </row>
    <row r="497" spans="1:28" x14ac:dyDescent="0.25">
      <c r="A497" t="s">
        <v>5201</v>
      </c>
      <c r="B497" s="2">
        <v>45568</v>
      </c>
      <c r="C497" t="s">
        <v>4309</v>
      </c>
      <c r="D497" t="str">
        <f>VLOOKUP(C497,customer_imp!$A$2:$H$502,2,FALSE)</f>
        <v>Alex Mann Ii</v>
      </c>
      <c r="E497">
        <f>VLOOKUP(C497,customer_imp!$A$2:$H$502,3,FALSE)</f>
        <v>58</v>
      </c>
      <c r="F497" t="str">
        <f>VLOOKUP(C497,customer_imp!$A$2:$H$502,4,FALSE)</f>
        <v>Male</v>
      </c>
      <c r="G497" t="str">
        <f>VLOOKUP(C497,customer_imp!$A$2:$H$502,5,FALSE)</f>
        <v>South Zacharychester</v>
      </c>
      <c r="H497" t="str">
        <f>VLOOKUP(C497,customer_imp!$A$2:$H$502,6,FALSE)</f>
        <v>Oklahoma</v>
      </c>
      <c r="I497" t="str">
        <f>VLOOKUP(C497,customer_imp!$A$2:$H$502,7,FALSE)</f>
        <v>USA</v>
      </c>
      <c r="J497" t="s">
        <v>4512</v>
      </c>
      <c r="K497" t="str">
        <f>VLOOKUP($J497,prod_imp!$A$2:$I$102,2,FALSE)</f>
        <v>Wireless Bluetooth Earbuds</v>
      </c>
      <c r="L497" t="str">
        <f>VLOOKUP(J497,prod_imp!$A$2:$I$102,3,FALSE)</f>
        <v>Electronics</v>
      </c>
      <c r="M497" t="str">
        <f>VLOOKUP(J497,prod_imp!$A$2:$I$102,4,FALSE)</f>
        <v>Audio</v>
      </c>
      <c r="N497" t="str">
        <f>VLOOKUP(J497,prod_imp!$A$2:$I$102,5,FALSE)</f>
        <v>Perez-Johnston</v>
      </c>
      <c r="O497">
        <f>VLOOKUP(J497,prod_imp!$A$2:$I$102,6,FALSE)</f>
        <v>439</v>
      </c>
      <c r="P497">
        <f>VLOOKUP(J497,prod_imp!$A$2:$I$102,7,FALSE)</f>
        <v>142</v>
      </c>
      <c r="Q497" t="s">
        <v>4682</v>
      </c>
      <c r="R497" t="s">
        <v>4706</v>
      </c>
      <c r="S497" s="5">
        <v>569.04399999999998</v>
      </c>
      <c r="T497">
        <v>2</v>
      </c>
      <c r="U497">
        <v>406</v>
      </c>
      <c r="V497">
        <v>0.13</v>
      </c>
      <c r="W497" t="str">
        <f>VLOOKUP(Q497,stores_imp!$A$2:$K$100,3,FALSE)</f>
        <v>NORTH</v>
      </c>
      <c r="X497" t="str">
        <f>VLOOKUP(Q497,stores_imp!$A$2:$K$100,2,TRUE)</f>
        <v>Mann-Austin</v>
      </c>
      <c r="Y497" t="str">
        <f>VLOOKUP(Q497,stores_imp!$A$2:$E$22,4,FALSE)</f>
        <v>New Michaelchester</v>
      </c>
      <c r="Z497" t="str">
        <f>VLOOKUP(Q497,stores_imp!$A$2:$K$22,5,FALSE)</f>
        <v>Outlet</v>
      </c>
      <c r="AA497" t="str">
        <f>_xlfn.IFS(sale[[#All],[Age]]&lt;19,"Teens",sale[[#All],[Age]]&lt;30,"Adults",sale[[#All],[Age]]&lt;70,"Elders")</f>
        <v>Elders</v>
      </c>
      <c r="AB497" t="str">
        <f>VLOOKUP(C497,customer_imp!$A$2:$H$505,8,FALSE)</f>
        <v>Bronze</v>
      </c>
    </row>
    <row r="498" spans="1:28" x14ac:dyDescent="0.25">
      <c r="A498" t="s">
        <v>5202</v>
      </c>
      <c r="B498" s="2">
        <v>45238</v>
      </c>
      <c r="C498" t="s">
        <v>4213</v>
      </c>
      <c r="D498" t="str">
        <f>VLOOKUP(C498,customer_imp!$A$2:$H$502,2,FALSE)</f>
        <v>Christy Hill</v>
      </c>
      <c r="E498">
        <f>VLOOKUP(C498,customer_imp!$A$2:$H$502,3,FALSE)</f>
        <v>27</v>
      </c>
      <c r="F498" t="str">
        <f>VLOOKUP(C498,customer_imp!$A$2:$H$502,4,FALSE)</f>
        <v>Female</v>
      </c>
      <c r="G498" t="str">
        <f>VLOOKUP(C498,customer_imp!$A$2:$H$502,5,FALSE)</f>
        <v>Tammyton</v>
      </c>
      <c r="H498" t="str">
        <f>VLOOKUP(C498,customer_imp!$A$2:$H$502,6,FALSE)</f>
        <v>New Jersey</v>
      </c>
      <c r="I498" t="str">
        <f>VLOOKUP(C498,customer_imp!$A$2:$H$502,7,FALSE)</f>
        <v>USA</v>
      </c>
      <c r="J498" t="s">
        <v>4663</v>
      </c>
      <c r="K498" t="str">
        <f>VLOOKUP($J498,prod_imp!$A$2:$I$102,2,FALSE)</f>
        <v>Sports Stopwatch Basic</v>
      </c>
      <c r="L498" t="str">
        <f>VLOOKUP(J498,prod_imp!$A$2:$I$102,3,FALSE)</f>
        <v>Sports</v>
      </c>
      <c r="M498" t="str">
        <f>VLOOKUP(J498,prod_imp!$A$2:$I$102,4,FALSE)</f>
        <v>Accessories</v>
      </c>
      <c r="N498" t="str">
        <f>VLOOKUP(J498,prod_imp!$A$2:$I$102,5,FALSE)</f>
        <v>Wilson Group</v>
      </c>
      <c r="O498">
        <f>VLOOKUP(J498,prod_imp!$A$2:$I$102,6,FALSE)</f>
        <v>61</v>
      </c>
      <c r="P498">
        <f>VLOOKUP(J498,prod_imp!$A$2:$I$102,7,FALSE)</f>
        <v>75</v>
      </c>
      <c r="Q498" t="s">
        <v>4673</v>
      </c>
      <c r="R498" t="s">
        <v>4709</v>
      </c>
      <c r="S498" s="5">
        <v>470.61419999999998</v>
      </c>
      <c r="T498">
        <v>2</v>
      </c>
      <c r="U498">
        <v>264</v>
      </c>
      <c r="V498">
        <v>0.3</v>
      </c>
      <c r="W498" t="str">
        <f>VLOOKUP(Q498,stores_imp!$A$2:$K$100,3,FALSE)</f>
        <v>EAST</v>
      </c>
      <c r="X498" t="str">
        <f>VLOOKUP(Q498,stores_imp!$A$2:$K$100,2,TRUE)</f>
        <v>Rivera-Warner</v>
      </c>
      <c r="Y498" t="str">
        <f>VLOOKUP(Q498,stores_imp!$A$2:$E$22,4,FALSE)</f>
        <v>Washingtonfurt</v>
      </c>
      <c r="Z498" t="str">
        <f>VLOOKUP(Q498,stores_imp!$A$2:$K$22,5,FALSE)</f>
        <v>Flagship</v>
      </c>
      <c r="AA498" t="str">
        <f>_xlfn.IFS(sale[[#All],[Age]]&lt;19,"Teens",sale[[#All],[Age]]&lt;30,"Adults",sale[[#All],[Age]]&lt;70,"Elders")</f>
        <v>Adults</v>
      </c>
      <c r="AB498" t="str">
        <f>VLOOKUP(C498,customer_imp!$A$2:$H$505,8,FALSE)</f>
        <v>Platinum</v>
      </c>
    </row>
    <row r="499" spans="1:28" x14ac:dyDescent="0.25">
      <c r="A499" t="s">
        <v>5203</v>
      </c>
      <c r="B499" s="2">
        <v>45754</v>
      </c>
      <c r="C499" t="s">
        <v>4170</v>
      </c>
      <c r="D499" t="str">
        <f>VLOOKUP(C499,customer_imp!$A$2:$H$502,2,FALSE)</f>
        <v>Todd Poole</v>
      </c>
      <c r="E499">
        <f>VLOOKUP(C499,customer_imp!$A$2:$H$502,3,FALSE)</f>
        <v>29</v>
      </c>
      <c r="F499" t="str">
        <f>VLOOKUP(C499,customer_imp!$A$2:$H$502,4,FALSE)</f>
        <v>Female</v>
      </c>
      <c r="G499" t="str">
        <f>VLOOKUP(C499,customer_imp!$A$2:$H$502,5,FALSE)</f>
        <v>Johnsonshire</v>
      </c>
      <c r="H499" t="str">
        <f>VLOOKUP(C499,customer_imp!$A$2:$H$502,6,FALSE)</f>
        <v>Ohio</v>
      </c>
      <c r="I499" t="str">
        <f>VLOOKUP(C499,customer_imp!$A$2:$H$502,7,FALSE)</f>
        <v>USA</v>
      </c>
      <c r="J499" t="s">
        <v>4619</v>
      </c>
      <c r="K499" t="str">
        <f>VLOOKUP($J499,prod_imp!$A$2:$I$102,2,FALSE)</f>
        <v>Wooden Nightstand</v>
      </c>
      <c r="L499" t="str">
        <f>VLOOKUP(J499,prod_imp!$A$2:$I$102,3,FALSE)</f>
        <v>Home</v>
      </c>
      <c r="M499" t="str">
        <f>VLOOKUP(J499,prod_imp!$A$2:$I$102,4,FALSE)</f>
        <v>Furniture</v>
      </c>
      <c r="N499" t="str">
        <f>VLOOKUP(J499,prod_imp!$A$2:$I$102,5,FALSE)</f>
        <v>Wolfe, Ross And Hester</v>
      </c>
      <c r="O499">
        <f>VLOOKUP(J499,prod_imp!$A$2:$I$102,6,FALSE)</f>
        <v>244</v>
      </c>
      <c r="P499">
        <f>VLOOKUP(J499,prod_imp!$A$2:$I$102,7,FALSE)</f>
        <v>130</v>
      </c>
      <c r="Q499" t="s">
        <v>4700</v>
      </c>
      <c r="R499" t="s">
        <v>4706</v>
      </c>
      <c r="S499" s="5">
        <v>323.67660000000001</v>
      </c>
      <c r="T499">
        <v>1</v>
      </c>
      <c r="U499">
        <v>415</v>
      </c>
      <c r="V499">
        <v>0.11</v>
      </c>
      <c r="W499" t="str">
        <f>VLOOKUP(Q499,stores_imp!$A$2:$K$100,3,FALSE)</f>
        <v>WEST</v>
      </c>
      <c r="X499" t="str">
        <f>VLOOKUP(Q499,stores_imp!$A$2:$K$100,2,TRUE)</f>
        <v>Frederick-Wright</v>
      </c>
      <c r="Y499" t="str">
        <f>VLOOKUP(Q499,stores_imp!$A$2:$E$22,4,FALSE)</f>
        <v>New Jimmymouth</v>
      </c>
      <c r="Z499" t="str">
        <f>VLOOKUP(Q499,stores_imp!$A$2:$K$22,5,FALSE)</f>
        <v>Flagship</v>
      </c>
      <c r="AA499" t="str">
        <f>_xlfn.IFS(sale[[#All],[Age]]&lt;19,"Teens",sale[[#All],[Age]]&lt;30,"Adults",sale[[#All],[Age]]&lt;70,"Elders")</f>
        <v>Adults</v>
      </c>
      <c r="AB499" t="str">
        <f>VLOOKUP(C499,customer_imp!$A$2:$H$505,8,FALSE)</f>
        <v>Bronze</v>
      </c>
    </row>
    <row r="500" spans="1:28" x14ac:dyDescent="0.25">
      <c r="A500" t="s">
        <v>5204</v>
      </c>
      <c r="B500" s="2">
        <v>45280</v>
      </c>
      <c r="C500" t="s">
        <v>4124</v>
      </c>
      <c r="D500" t="str">
        <f>VLOOKUP(C500,customer_imp!$A$2:$H$502,2,FALSE)</f>
        <v>Edward Rivera</v>
      </c>
      <c r="E500">
        <f>VLOOKUP(C500,customer_imp!$A$2:$H$502,3,FALSE)</f>
        <v>32</v>
      </c>
      <c r="F500" t="str">
        <f>VLOOKUP(C500,customer_imp!$A$2:$H$502,4,FALSE)</f>
        <v>Female</v>
      </c>
      <c r="G500" t="str">
        <f>VLOOKUP(C500,customer_imp!$A$2:$H$502,5,FALSE)</f>
        <v>Chungmouth</v>
      </c>
      <c r="H500" t="str">
        <f>VLOOKUP(C500,customer_imp!$A$2:$H$502,6,FALSE)</f>
        <v>South Carolina</v>
      </c>
      <c r="I500" t="str">
        <f>VLOOKUP(C500,customer_imp!$A$2:$H$502,7,FALSE)</f>
        <v>USA</v>
      </c>
      <c r="J500" t="s">
        <v>4541</v>
      </c>
      <c r="K500" t="str">
        <f>VLOOKUP($J500,prod_imp!$A$2:$I$102,2,FALSE)</f>
        <v>Women'S Scarf Set</v>
      </c>
      <c r="L500" t="str">
        <f>VLOOKUP(J500,prod_imp!$A$2:$I$102,3,FALSE)</f>
        <v>Clothing</v>
      </c>
      <c r="M500" t="str">
        <f>VLOOKUP(J500,prod_imp!$A$2:$I$102,4,FALSE)</f>
        <v>Accessories</v>
      </c>
      <c r="N500" t="str">
        <f>VLOOKUP(J500,prod_imp!$A$2:$I$102,5,FALSE)</f>
        <v>Brown And Sons</v>
      </c>
      <c r="O500">
        <f>VLOOKUP(J500,prod_imp!$A$2:$I$102,6,FALSE)</f>
        <v>174</v>
      </c>
      <c r="P500">
        <f>VLOOKUP(J500,prod_imp!$A$2:$I$102,7,FALSE)</f>
        <v>268</v>
      </c>
      <c r="Q500" t="s">
        <v>4693</v>
      </c>
      <c r="R500" t="s">
        <v>4709</v>
      </c>
      <c r="S500" s="5">
        <v>933.61599999999999</v>
      </c>
      <c r="T500">
        <v>2</v>
      </c>
      <c r="U500">
        <v>584</v>
      </c>
      <c r="V500">
        <v>0.22</v>
      </c>
      <c r="W500" t="str">
        <f>VLOOKUP(Q500,stores_imp!$A$2:$K$100,3,FALSE)</f>
        <v>NORTH</v>
      </c>
      <c r="X500" t="str">
        <f>VLOOKUP(Q500,stores_imp!$A$2:$K$100,2,TRUE)</f>
        <v>Thomas, Bridges And Harris</v>
      </c>
      <c r="Y500" t="str">
        <f>VLOOKUP(Q500,stores_imp!$A$2:$E$22,4,FALSE)</f>
        <v>Sabrinatown</v>
      </c>
      <c r="Z500" t="str">
        <f>VLOOKUP(Q500,stores_imp!$A$2:$K$22,5,FALSE)</f>
        <v>Online</v>
      </c>
      <c r="AA500" t="str">
        <f>_xlfn.IFS(sale[[#All],[Age]]&lt;19,"Teens",sale[[#All],[Age]]&lt;30,"Adults",sale[[#All],[Age]]&lt;70,"Elders")</f>
        <v>Elders</v>
      </c>
      <c r="AB500" t="str">
        <f>VLOOKUP(C500,customer_imp!$A$2:$H$505,8,FALSE)</f>
        <v>Gold</v>
      </c>
    </row>
    <row r="501" spans="1:28" x14ac:dyDescent="0.25">
      <c r="A501" t="s">
        <v>5205</v>
      </c>
      <c r="B501" s="2">
        <v>45911</v>
      </c>
      <c r="C501" t="s">
        <v>3981</v>
      </c>
      <c r="D501" t="str">
        <f>VLOOKUP(C501,customer_imp!$A$2:$H$502,2,FALSE)</f>
        <v>Brian Lopez</v>
      </c>
      <c r="E501">
        <f>VLOOKUP(C501,customer_imp!$A$2:$H$502,3,FALSE)</f>
        <v>28</v>
      </c>
      <c r="F501" t="str">
        <f>VLOOKUP(C501,customer_imp!$A$2:$H$502,4,FALSE)</f>
        <v>Female</v>
      </c>
      <c r="G501" t="str">
        <f>VLOOKUP(C501,customer_imp!$A$2:$H$502,5,FALSE)</f>
        <v>East Krista</v>
      </c>
      <c r="H501" t="str">
        <f>VLOOKUP(C501,customer_imp!$A$2:$H$502,6,FALSE)</f>
        <v>New York</v>
      </c>
      <c r="I501" t="str">
        <f>VLOOKUP(C501,customer_imp!$A$2:$H$502,7,FALSE)</f>
        <v>USA</v>
      </c>
      <c r="J501" t="s">
        <v>4551</v>
      </c>
      <c r="K501" t="str">
        <f>VLOOKUP($J501,prod_imp!$A$2:$I$102,2,FALSE)</f>
        <v>Basketball</v>
      </c>
      <c r="L501" t="str">
        <f>VLOOKUP(J501,prod_imp!$A$2:$I$102,3,FALSE)</f>
        <v>Sports</v>
      </c>
      <c r="M501" t="str">
        <f>VLOOKUP(J501,prod_imp!$A$2:$I$102,4,FALSE)</f>
        <v>Team Sports</v>
      </c>
      <c r="N501" t="str">
        <f>VLOOKUP(J501,prod_imp!$A$2:$I$102,5,FALSE)</f>
        <v>Nolan-Snow</v>
      </c>
      <c r="O501">
        <f>VLOOKUP(J501,prod_imp!$A$2:$I$102,6,FALSE)</f>
        <v>204</v>
      </c>
      <c r="P501">
        <f>VLOOKUP(J501,prod_imp!$A$2:$I$102,7,FALSE)</f>
        <v>281</v>
      </c>
      <c r="Q501" t="s">
        <v>4701</v>
      </c>
      <c r="R501" t="s">
        <v>4706</v>
      </c>
      <c r="S501" s="5">
        <v>560.37950000000001</v>
      </c>
      <c r="T501">
        <v>1</v>
      </c>
      <c r="U501">
        <v>659</v>
      </c>
      <c r="V501">
        <v>0.2</v>
      </c>
      <c r="W501" t="str">
        <f>VLOOKUP(Q501,stores_imp!$A$2:$K$100,3,FALSE)</f>
        <v>NORTH</v>
      </c>
      <c r="X501" t="str">
        <f>VLOOKUP(Q501,stores_imp!$A$2:$K$100,2,TRUE)</f>
        <v>Holloway Ltd</v>
      </c>
      <c r="Y501" t="str">
        <f>VLOOKUP(Q501,stores_imp!$A$2:$E$22,4,FALSE)</f>
        <v>Bensonhaven</v>
      </c>
      <c r="Z501" t="str">
        <f>VLOOKUP(Q501,stores_imp!$A$2:$K$22,5,FALSE)</f>
        <v>Flagship</v>
      </c>
      <c r="AA501" t="str">
        <f>_xlfn.IFS(sale[[#All],[Age]]&lt;19,"Teens",sale[[#All],[Age]]&lt;30,"Adults",sale[[#All],[Age]]&lt;70,"Elders")</f>
        <v>Adults</v>
      </c>
      <c r="AB501" t="str">
        <f>VLOOKUP(C501,customer_imp!$A$2:$H$505,8,FALSE)</f>
        <v>Gold</v>
      </c>
    </row>
    <row r="502" spans="1:28" x14ac:dyDescent="0.25">
      <c r="A502" t="s">
        <v>5206</v>
      </c>
      <c r="B502" s="2">
        <v>45627</v>
      </c>
      <c r="C502" t="s">
        <v>4437</v>
      </c>
      <c r="D502" t="str">
        <f>VLOOKUP(C502,customer_imp!$A$2:$H$502,2,FALSE)</f>
        <v>Gene Lee</v>
      </c>
      <c r="E502">
        <f>VLOOKUP(C502,customer_imp!$A$2:$H$502,3,FALSE)</f>
        <v>41</v>
      </c>
      <c r="F502" t="str">
        <f>VLOOKUP(C502,customer_imp!$A$2:$H$502,4,FALSE)</f>
        <v>Female</v>
      </c>
      <c r="G502" t="str">
        <f>VLOOKUP(C502,customer_imp!$A$2:$H$502,5,FALSE)</f>
        <v>Mcfarlandmouth</v>
      </c>
      <c r="H502" t="str">
        <f>VLOOKUP(C502,customer_imp!$A$2:$H$502,6,FALSE)</f>
        <v>Virginia</v>
      </c>
      <c r="I502" t="str">
        <f>VLOOKUP(C502,customer_imp!$A$2:$H$502,7,FALSE)</f>
        <v>USA</v>
      </c>
      <c r="J502" t="s">
        <v>4498</v>
      </c>
      <c r="K502" t="str">
        <f>VLOOKUP($J502,prod_imp!$A$2:$I$102,2,FALSE)</f>
        <v>Women'S Casual Hoodie</v>
      </c>
      <c r="L502" t="str">
        <f>VLOOKUP(J502,prod_imp!$A$2:$I$102,3,FALSE)</f>
        <v>Clothing</v>
      </c>
      <c r="M502" t="str">
        <f>VLOOKUP(J502,prod_imp!$A$2:$I$102,4,FALSE)</f>
        <v>Outerwear</v>
      </c>
      <c r="N502" t="str">
        <f>VLOOKUP(J502,prod_imp!$A$2:$I$102,5,FALSE)</f>
        <v>Sims Inc</v>
      </c>
      <c r="O502">
        <f>VLOOKUP(J502,prod_imp!$A$2:$I$102,6,FALSE)</f>
        <v>317</v>
      </c>
      <c r="P502">
        <f>VLOOKUP(J502,prod_imp!$A$2:$I$102,7,FALSE)</f>
        <v>352</v>
      </c>
      <c r="Q502" t="s">
        <v>4681</v>
      </c>
      <c r="R502" t="s">
        <v>4709</v>
      </c>
      <c r="S502" s="5">
        <v>341.31200000000001</v>
      </c>
      <c r="T502">
        <v>4</v>
      </c>
      <c r="U502">
        <v>107</v>
      </c>
      <c r="V502">
        <v>0.15</v>
      </c>
      <c r="W502" t="str">
        <f>VLOOKUP(Q502,stores_imp!$A$2:$K$100,3,FALSE)</f>
        <v>SOUTH</v>
      </c>
      <c r="X502" t="str">
        <f>VLOOKUP(Q502,stores_imp!$A$2:$K$100,2,TRUE)</f>
        <v>Mann-Austin</v>
      </c>
      <c r="Y502" t="str">
        <f>VLOOKUP(Q502,stores_imp!$A$2:$E$22,4,FALSE)</f>
        <v>Port Sharon</v>
      </c>
      <c r="Z502" t="str">
        <f>VLOOKUP(Q502,stores_imp!$A$2:$K$22,5,FALSE)</f>
        <v>Online</v>
      </c>
      <c r="AA502" t="str">
        <f>_xlfn.IFS(sale[[#All],[Age]]&lt;19,"Teens",sale[[#All],[Age]]&lt;30,"Adults",sale[[#All],[Age]]&lt;70,"Elders")</f>
        <v>Elders</v>
      </c>
      <c r="AB502" t="str">
        <f>VLOOKUP(C502,customer_imp!$A$2:$H$505,8,FALSE)</f>
        <v>Platinum</v>
      </c>
    </row>
    <row r="503" spans="1:28" x14ac:dyDescent="0.25">
      <c r="A503" t="s">
        <v>5207</v>
      </c>
      <c r="B503" s="2">
        <v>45617</v>
      </c>
      <c r="C503" t="s">
        <v>4141</v>
      </c>
      <c r="D503" t="str">
        <f>VLOOKUP(C503,customer_imp!$A$2:$H$502,2,FALSE)</f>
        <v>Joseph Jones</v>
      </c>
      <c r="E503">
        <f>VLOOKUP(C503,customer_imp!$A$2:$H$502,3,FALSE)</f>
        <v>21</v>
      </c>
      <c r="F503" t="str">
        <f>VLOOKUP(C503,customer_imp!$A$2:$H$502,4,FALSE)</f>
        <v>Male</v>
      </c>
      <c r="G503" t="str">
        <f>VLOOKUP(C503,customer_imp!$A$2:$H$502,5,FALSE)</f>
        <v>North Matthew</v>
      </c>
      <c r="H503" t="str">
        <f>VLOOKUP(C503,customer_imp!$A$2:$H$502,6,FALSE)</f>
        <v>Illinois</v>
      </c>
      <c r="I503" t="str">
        <f>VLOOKUP(C503,customer_imp!$A$2:$H$502,7,FALSE)</f>
        <v>USA</v>
      </c>
      <c r="J503" t="s">
        <v>4515</v>
      </c>
      <c r="K503" t="str">
        <f>VLOOKUP($J503,prod_imp!$A$2:$I$102,2,FALSE)</f>
        <v>Ceramic Kitchen Bowl Set</v>
      </c>
      <c r="L503" t="str">
        <f>VLOOKUP(J503,prod_imp!$A$2:$I$102,3,FALSE)</f>
        <v>Home</v>
      </c>
      <c r="M503" t="str">
        <f>VLOOKUP(J503,prod_imp!$A$2:$I$102,4,FALSE)</f>
        <v>Kitchen</v>
      </c>
      <c r="N503" t="str">
        <f>VLOOKUP(J503,prod_imp!$A$2:$I$102,5,FALSE)</f>
        <v>Hamilton Group</v>
      </c>
      <c r="O503">
        <f>VLOOKUP(J503,prod_imp!$A$2:$I$102,6,FALSE)</f>
        <v>299</v>
      </c>
      <c r="P503">
        <f>VLOOKUP(J503,prod_imp!$A$2:$I$102,7,FALSE)</f>
        <v>308</v>
      </c>
      <c r="Q503" t="s">
        <v>4682</v>
      </c>
      <c r="R503" t="s">
        <v>4706</v>
      </c>
      <c r="S503" s="5">
        <v>573.07000000000005</v>
      </c>
      <c r="T503">
        <v>4</v>
      </c>
      <c r="U503">
        <v>169</v>
      </c>
      <c r="V503">
        <v>0.2</v>
      </c>
      <c r="W503" t="str">
        <f>VLOOKUP(Q503,stores_imp!$A$2:$K$100,3,FALSE)</f>
        <v>NORTH</v>
      </c>
      <c r="X503" t="str">
        <f>VLOOKUP(Q503,stores_imp!$A$2:$K$100,2,TRUE)</f>
        <v>Mann-Austin</v>
      </c>
      <c r="Y503" t="str">
        <f>VLOOKUP(Q503,stores_imp!$A$2:$E$22,4,FALSE)</f>
        <v>New Michaelchester</v>
      </c>
      <c r="Z503" t="str">
        <f>VLOOKUP(Q503,stores_imp!$A$2:$K$22,5,FALSE)</f>
        <v>Outlet</v>
      </c>
      <c r="AA503" t="str">
        <f>_xlfn.IFS(sale[[#All],[Age]]&lt;19,"Teens",sale[[#All],[Age]]&lt;30,"Adults",sale[[#All],[Age]]&lt;70,"Elders")</f>
        <v>Adults</v>
      </c>
      <c r="AB503" t="str">
        <f>VLOOKUP(C503,customer_imp!$A$2:$H$505,8,FALSE)</f>
        <v>Bronze</v>
      </c>
    </row>
    <row r="504" spans="1:28" x14ac:dyDescent="0.25">
      <c r="A504" t="s">
        <v>5208</v>
      </c>
      <c r="B504" s="2">
        <v>45899</v>
      </c>
      <c r="C504" t="s">
        <v>4481</v>
      </c>
      <c r="D504" t="str">
        <f>VLOOKUP(C504,customer_imp!$A$2:$H$502,2,FALSE)</f>
        <v>Zachary Andrade</v>
      </c>
      <c r="E504">
        <f>VLOOKUP(C504,customer_imp!$A$2:$H$502,3,FALSE)</f>
        <v>23</v>
      </c>
      <c r="F504" t="str">
        <f>VLOOKUP(C504,customer_imp!$A$2:$H$502,4,FALSE)</f>
        <v>Female</v>
      </c>
      <c r="G504" t="str">
        <f>VLOOKUP(C504,customer_imp!$A$2:$H$502,5,FALSE)</f>
        <v>South Davidport</v>
      </c>
      <c r="H504" t="str">
        <f>VLOOKUP(C504,customer_imp!$A$2:$H$502,6,FALSE)</f>
        <v>California</v>
      </c>
      <c r="I504" t="str">
        <f>VLOOKUP(C504,customer_imp!$A$2:$H$502,7,FALSE)</f>
        <v>USA</v>
      </c>
      <c r="J504" t="s">
        <v>4573</v>
      </c>
      <c r="K504" t="str">
        <f>VLOOKUP($J504,prod_imp!$A$2:$I$102,2,FALSE)</f>
        <v>Adjustable Jump Rope</v>
      </c>
      <c r="L504" t="str">
        <f>VLOOKUP(J504,prod_imp!$A$2:$I$102,3,FALSE)</f>
        <v>Sports</v>
      </c>
      <c r="M504" t="str">
        <f>VLOOKUP(J504,prod_imp!$A$2:$I$102,4,FALSE)</f>
        <v>Fitness</v>
      </c>
      <c r="N504" t="str">
        <f>VLOOKUP(J504,prod_imp!$A$2:$I$102,5,FALSE)</f>
        <v>Cox Inc</v>
      </c>
      <c r="O504">
        <f>VLOOKUP(J504,prod_imp!$A$2:$I$102,6,FALSE)</f>
        <v>167</v>
      </c>
      <c r="P504">
        <f>VLOOKUP(J504,prod_imp!$A$2:$I$102,7,FALSE)</f>
        <v>316</v>
      </c>
      <c r="Q504" t="s">
        <v>4678</v>
      </c>
      <c r="R504" t="s">
        <v>4709</v>
      </c>
      <c r="S504" s="5">
        <v>216.69820000000001</v>
      </c>
      <c r="T504">
        <v>1</v>
      </c>
      <c r="U504">
        <v>231</v>
      </c>
      <c r="V504">
        <v>0.15</v>
      </c>
      <c r="W504" t="str">
        <f>VLOOKUP(Q504,stores_imp!$A$2:$K$100,3,FALSE)</f>
        <v>SOUTH</v>
      </c>
      <c r="X504" t="str">
        <f>VLOOKUP(Q504,stores_imp!$A$2:$K$100,2,TRUE)</f>
        <v>Mann-Austin</v>
      </c>
      <c r="Y504" t="str">
        <f>VLOOKUP(Q504,stores_imp!$A$2:$E$22,4,FALSE)</f>
        <v>North Nancyview</v>
      </c>
      <c r="Z504" t="str">
        <f>VLOOKUP(Q504,stores_imp!$A$2:$K$22,5,FALSE)</f>
        <v>Outlet</v>
      </c>
      <c r="AA504" t="str">
        <f>_xlfn.IFS(sale[[#All],[Age]]&lt;19,"Teens",sale[[#All],[Age]]&lt;30,"Adults",sale[[#All],[Age]]&lt;70,"Elders")</f>
        <v>Adults</v>
      </c>
      <c r="AB504" t="str">
        <f>VLOOKUP(C504,customer_imp!$A$2:$H$505,8,FALSE)</f>
        <v>Platinum</v>
      </c>
    </row>
    <row r="505" spans="1:28" x14ac:dyDescent="0.25">
      <c r="A505" t="s">
        <v>5209</v>
      </c>
      <c r="B505" s="2">
        <v>45889</v>
      </c>
      <c r="C505" t="s">
        <v>3977</v>
      </c>
      <c r="D505" t="str">
        <f>VLOOKUP(C505,customer_imp!$A$2:$H$502,2,FALSE)</f>
        <v>Daniel Boyd</v>
      </c>
      <c r="E505">
        <f>VLOOKUP(C505,customer_imp!$A$2:$H$502,3,FALSE)</f>
        <v>29</v>
      </c>
      <c r="F505" t="str">
        <f>VLOOKUP(C505,customer_imp!$A$2:$H$502,4,FALSE)</f>
        <v>Female</v>
      </c>
      <c r="G505" t="str">
        <f>VLOOKUP(C505,customer_imp!$A$2:$H$502,5,FALSE)</f>
        <v>West Pamelafurt</v>
      </c>
      <c r="H505" t="str">
        <f>VLOOKUP(C505,customer_imp!$A$2:$H$502,6,FALSE)</f>
        <v>West Virginia</v>
      </c>
      <c r="I505" t="str">
        <f>VLOOKUP(C505,customer_imp!$A$2:$H$502,7,FALSE)</f>
        <v>USA</v>
      </c>
      <c r="J505" t="s">
        <v>4593</v>
      </c>
      <c r="K505" t="str">
        <f>VLOOKUP($J505,prod_imp!$A$2:$I$102,2,FALSE)</f>
        <v>Sports Stopwatch Pro</v>
      </c>
      <c r="L505" t="str">
        <f>VLOOKUP(J505,prod_imp!$A$2:$I$102,3,FALSE)</f>
        <v>Sports</v>
      </c>
      <c r="M505" t="str">
        <f>VLOOKUP(J505,prod_imp!$A$2:$I$102,4,FALSE)</f>
        <v>Accessories</v>
      </c>
      <c r="N505" t="str">
        <f>VLOOKUP(J505,prod_imp!$A$2:$I$102,5,FALSE)</f>
        <v>Thompson-French</v>
      </c>
      <c r="O505">
        <f>VLOOKUP(J505,prod_imp!$A$2:$I$102,6,FALSE)</f>
        <v>435</v>
      </c>
      <c r="P505">
        <f>VLOOKUP(J505,prod_imp!$A$2:$I$102,7,FALSE)</f>
        <v>185</v>
      </c>
      <c r="Q505" t="s">
        <v>4675</v>
      </c>
      <c r="R505" t="s">
        <v>4709</v>
      </c>
      <c r="S505" s="5">
        <v>618.41340000000002</v>
      </c>
      <c r="T505">
        <v>2</v>
      </c>
      <c r="U505">
        <v>355</v>
      </c>
      <c r="V505">
        <v>0.06</v>
      </c>
      <c r="W505" t="str">
        <f>VLOOKUP(Q505,stores_imp!$A$2:$K$100,3,FALSE)</f>
        <v>NORTH</v>
      </c>
      <c r="X505" t="str">
        <f>VLOOKUP(Q505,stores_imp!$A$2:$K$100,2,TRUE)</f>
        <v>Martinez, Adkins And Johnson</v>
      </c>
      <c r="Y505" t="str">
        <f>VLOOKUP(Q505,stores_imp!$A$2:$E$22,4,FALSE)</f>
        <v>Danielmouth</v>
      </c>
      <c r="Z505" t="str">
        <f>VLOOKUP(Q505,stores_imp!$A$2:$K$22,5,FALSE)</f>
        <v>Flagship</v>
      </c>
      <c r="AA505" t="str">
        <f>_xlfn.IFS(sale[[#All],[Age]]&lt;19,"Teens",sale[[#All],[Age]]&lt;30,"Adults",sale[[#All],[Age]]&lt;70,"Elders")</f>
        <v>Adults</v>
      </c>
      <c r="AB505" t="str">
        <f>VLOOKUP(C505,customer_imp!$A$2:$H$505,8,FALSE)</f>
        <v>Bronze</v>
      </c>
    </row>
    <row r="506" spans="1:28" x14ac:dyDescent="0.25">
      <c r="A506" t="s">
        <v>5210</v>
      </c>
      <c r="B506" s="2">
        <v>45943</v>
      </c>
      <c r="C506" t="s">
        <v>4145</v>
      </c>
      <c r="D506" t="str">
        <f>VLOOKUP(C506,customer_imp!$A$2:$H$502,2,FALSE)</f>
        <v>Antonio Wade</v>
      </c>
      <c r="E506">
        <f>VLOOKUP(C506,customer_imp!$A$2:$H$502,3,FALSE)</f>
        <v>36</v>
      </c>
      <c r="F506" t="str">
        <f>VLOOKUP(C506,customer_imp!$A$2:$H$502,4,FALSE)</f>
        <v>Female</v>
      </c>
      <c r="G506" t="str">
        <f>VLOOKUP(C506,customer_imp!$A$2:$H$502,5,FALSE)</f>
        <v>New Jasonmouth</v>
      </c>
      <c r="H506" t="str">
        <f>VLOOKUP(C506,customer_imp!$A$2:$H$502,6,FALSE)</f>
        <v>Tennessee</v>
      </c>
      <c r="I506" t="str">
        <f>VLOOKUP(C506,customer_imp!$A$2:$H$502,7,FALSE)</f>
        <v>USA</v>
      </c>
      <c r="J506" t="s">
        <v>4579</v>
      </c>
      <c r="K506" t="str">
        <f>VLOOKUP($J506,prod_imp!$A$2:$I$102,2,FALSE)</f>
        <v>Makeup Brush Set</v>
      </c>
      <c r="L506" t="str">
        <f>VLOOKUP(J506,prod_imp!$A$2:$I$102,3,FALSE)</f>
        <v>Beauty</v>
      </c>
      <c r="M506" t="str">
        <f>VLOOKUP(J506,prod_imp!$A$2:$I$102,4,FALSE)</f>
        <v>Makeup</v>
      </c>
      <c r="N506" t="str">
        <f>VLOOKUP(J506,prod_imp!$A$2:$I$102,5,FALSE)</f>
        <v>Cook Inc</v>
      </c>
      <c r="O506">
        <f>VLOOKUP(J506,prod_imp!$A$2:$I$102,6,FALSE)</f>
        <v>317</v>
      </c>
      <c r="P506">
        <f>VLOOKUP(J506,prod_imp!$A$2:$I$102,7,FALSE)</f>
        <v>431</v>
      </c>
      <c r="Q506" t="s">
        <v>4678</v>
      </c>
      <c r="R506" t="s">
        <v>1959</v>
      </c>
      <c r="S506" s="5">
        <v>1973.6496</v>
      </c>
      <c r="T506">
        <v>3</v>
      </c>
      <c r="U506">
        <v>843</v>
      </c>
      <c r="V506">
        <v>0.13</v>
      </c>
      <c r="W506" t="str">
        <f>VLOOKUP(Q506,stores_imp!$A$2:$K$100,3,FALSE)</f>
        <v>SOUTH</v>
      </c>
      <c r="X506" t="str">
        <f>VLOOKUP(Q506,stores_imp!$A$2:$K$100,2,TRUE)</f>
        <v>Mann-Austin</v>
      </c>
      <c r="Y506" t="str">
        <f>VLOOKUP(Q506,stores_imp!$A$2:$E$22,4,FALSE)</f>
        <v>North Nancyview</v>
      </c>
      <c r="Z506" t="str">
        <f>VLOOKUP(Q506,stores_imp!$A$2:$K$22,5,FALSE)</f>
        <v>Outlet</v>
      </c>
      <c r="AA506" t="str">
        <f>_xlfn.IFS(sale[[#All],[Age]]&lt;19,"Teens",sale[[#All],[Age]]&lt;30,"Adults",sale[[#All],[Age]]&lt;70,"Elders")</f>
        <v>Elders</v>
      </c>
      <c r="AB506" t="str">
        <f>VLOOKUP(C506,customer_imp!$A$2:$H$505,8,FALSE)</f>
        <v>Gold</v>
      </c>
    </row>
    <row r="507" spans="1:28" x14ac:dyDescent="0.25">
      <c r="A507" t="s">
        <v>5211</v>
      </c>
      <c r="B507" s="2">
        <v>45306</v>
      </c>
      <c r="C507" t="s">
        <v>4141</v>
      </c>
      <c r="D507" t="str">
        <f>VLOOKUP(C507,customer_imp!$A$2:$H$502,2,FALSE)</f>
        <v>Joseph Jones</v>
      </c>
      <c r="E507">
        <f>VLOOKUP(C507,customer_imp!$A$2:$H$502,3,FALSE)</f>
        <v>21</v>
      </c>
      <c r="F507" t="str">
        <f>VLOOKUP(C507,customer_imp!$A$2:$H$502,4,FALSE)</f>
        <v>Male</v>
      </c>
      <c r="G507" t="str">
        <f>VLOOKUP(C507,customer_imp!$A$2:$H$502,5,FALSE)</f>
        <v>North Matthew</v>
      </c>
      <c r="H507" t="str">
        <f>VLOOKUP(C507,customer_imp!$A$2:$H$502,6,FALSE)</f>
        <v>Illinois</v>
      </c>
      <c r="I507" t="str">
        <f>VLOOKUP(C507,customer_imp!$A$2:$H$502,7,FALSE)</f>
        <v>USA</v>
      </c>
      <c r="J507" t="s">
        <v>4663</v>
      </c>
      <c r="K507" t="str">
        <f>VLOOKUP($J507,prod_imp!$A$2:$I$102,2,FALSE)</f>
        <v>Sports Stopwatch Basic</v>
      </c>
      <c r="L507" t="str">
        <f>VLOOKUP(J507,prod_imp!$A$2:$I$102,3,FALSE)</f>
        <v>Sports</v>
      </c>
      <c r="M507" t="str">
        <f>VLOOKUP(J507,prod_imp!$A$2:$I$102,4,FALSE)</f>
        <v>Accessories</v>
      </c>
      <c r="N507" t="str">
        <f>VLOOKUP(J507,prod_imp!$A$2:$I$102,5,FALSE)</f>
        <v>Wilson Group</v>
      </c>
      <c r="O507">
        <f>VLOOKUP(J507,prod_imp!$A$2:$I$102,6,FALSE)</f>
        <v>61</v>
      </c>
      <c r="P507">
        <f>VLOOKUP(J507,prod_imp!$A$2:$I$102,7,FALSE)</f>
        <v>75</v>
      </c>
      <c r="Q507" t="s">
        <v>4675</v>
      </c>
      <c r="R507" t="s">
        <v>1959</v>
      </c>
      <c r="S507" s="5">
        <v>220.16800000000001</v>
      </c>
      <c r="T507">
        <v>1</v>
      </c>
      <c r="U507">
        <v>302</v>
      </c>
      <c r="V507">
        <v>0.22</v>
      </c>
      <c r="W507" t="str">
        <f>VLOOKUP(Q507,stores_imp!$A$2:$K$100,3,FALSE)</f>
        <v>NORTH</v>
      </c>
      <c r="X507" t="str">
        <f>VLOOKUP(Q507,stores_imp!$A$2:$K$100,2,TRUE)</f>
        <v>Martinez, Adkins And Johnson</v>
      </c>
      <c r="Y507" t="str">
        <f>VLOOKUP(Q507,stores_imp!$A$2:$E$22,4,FALSE)</f>
        <v>Danielmouth</v>
      </c>
      <c r="Z507" t="str">
        <f>VLOOKUP(Q507,stores_imp!$A$2:$K$22,5,FALSE)</f>
        <v>Flagship</v>
      </c>
      <c r="AA507" t="str">
        <f>_xlfn.IFS(sale[[#All],[Age]]&lt;19,"Teens",sale[[#All],[Age]]&lt;30,"Adults",sale[[#All],[Age]]&lt;70,"Elders")</f>
        <v>Adults</v>
      </c>
      <c r="AB507" t="str">
        <f>VLOOKUP(C507,customer_imp!$A$2:$H$505,8,FALSE)</f>
        <v>Bronze</v>
      </c>
    </row>
    <row r="508" spans="1:28" x14ac:dyDescent="0.25">
      <c r="A508" t="s">
        <v>5212</v>
      </c>
      <c r="B508" s="2">
        <v>45772</v>
      </c>
      <c r="C508" t="s">
        <v>4014</v>
      </c>
      <c r="D508" t="str">
        <f>VLOOKUP(C508,customer_imp!$A$2:$H$502,2,FALSE)</f>
        <v>William Martin</v>
      </c>
      <c r="E508">
        <f>VLOOKUP(C508,customer_imp!$A$2:$H$502,3,FALSE)</f>
        <v>19</v>
      </c>
      <c r="F508" t="str">
        <f>VLOOKUP(C508,customer_imp!$A$2:$H$502,4,FALSE)</f>
        <v>Male</v>
      </c>
      <c r="G508" t="str">
        <f>VLOOKUP(C508,customer_imp!$A$2:$H$502,5,FALSE)</f>
        <v>Ryanburgh</v>
      </c>
      <c r="H508" t="str">
        <f>VLOOKUP(C508,customer_imp!$A$2:$H$502,6,FALSE)</f>
        <v>Connecticut</v>
      </c>
      <c r="I508" t="str">
        <f>VLOOKUP(C508,customer_imp!$A$2:$H$502,7,FALSE)</f>
        <v>USA</v>
      </c>
      <c r="J508" t="s">
        <v>4651</v>
      </c>
      <c r="K508" t="str">
        <f>VLOOKUP($J508,prod_imp!$A$2:$I$102,2,FALSE)</f>
        <v>Face Foundation Kit</v>
      </c>
      <c r="L508" t="str">
        <f>VLOOKUP(J508,prod_imp!$A$2:$I$102,3,FALSE)</f>
        <v>Beauty</v>
      </c>
      <c r="M508" t="str">
        <f>VLOOKUP(J508,prod_imp!$A$2:$I$102,4,FALSE)</f>
        <v>Makeup</v>
      </c>
      <c r="N508" t="str">
        <f>VLOOKUP(J508,prod_imp!$A$2:$I$102,5,FALSE)</f>
        <v>Taylor-Elliott</v>
      </c>
      <c r="O508">
        <f>VLOOKUP(J508,prod_imp!$A$2:$I$102,6,FALSE)</f>
        <v>183</v>
      </c>
      <c r="P508">
        <f>VLOOKUP(J508,prod_imp!$A$2:$I$102,7,FALSE)</f>
        <v>457</v>
      </c>
      <c r="Q508" t="s">
        <v>4678</v>
      </c>
      <c r="R508" t="s">
        <v>4709</v>
      </c>
      <c r="S508" s="5">
        <v>54.406799999999997</v>
      </c>
      <c r="T508">
        <v>3</v>
      </c>
      <c r="U508">
        <v>22</v>
      </c>
      <c r="V508">
        <v>0.27</v>
      </c>
      <c r="W508" t="str">
        <f>VLOOKUP(Q508,stores_imp!$A$2:$K$100,3,FALSE)</f>
        <v>SOUTH</v>
      </c>
      <c r="X508" t="str">
        <f>VLOOKUP(Q508,stores_imp!$A$2:$K$100,2,TRUE)</f>
        <v>Mann-Austin</v>
      </c>
      <c r="Y508" t="str">
        <f>VLOOKUP(Q508,stores_imp!$A$2:$E$22,4,FALSE)</f>
        <v>North Nancyview</v>
      </c>
      <c r="Z508" t="str">
        <f>VLOOKUP(Q508,stores_imp!$A$2:$K$22,5,FALSE)</f>
        <v>Outlet</v>
      </c>
      <c r="AA508" t="str">
        <f>_xlfn.IFS(sale[[#All],[Age]]&lt;19,"Teens",sale[[#All],[Age]]&lt;30,"Adults",sale[[#All],[Age]]&lt;70,"Elders")</f>
        <v>Adults</v>
      </c>
      <c r="AB508" t="str">
        <f>VLOOKUP(C508,customer_imp!$A$2:$H$505,8,FALSE)</f>
        <v>Platinum</v>
      </c>
    </row>
    <row r="509" spans="1:28" x14ac:dyDescent="0.25">
      <c r="A509" t="s">
        <v>5213</v>
      </c>
      <c r="B509" s="2">
        <v>45346</v>
      </c>
      <c r="C509" t="s">
        <v>4191</v>
      </c>
      <c r="D509" t="str">
        <f>VLOOKUP(C509,customer_imp!$A$2:$H$502,2,FALSE)</f>
        <v>Blake Harrison</v>
      </c>
      <c r="E509">
        <f>VLOOKUP(C509,customer_imp!$A$2:$H$502,3,FALSE)</f>
        <v>63</v>
      </c>
      <c r="F509" t="str">
        <f>VLOOKUP(C509,customer_imp!$A$2:$H$502,4,FALSE)</f>
        <v>Female</v>
      </c>
      <c r="G509" t="str">
        <f>VLOOKUP(C509,customer_imp!$A$2:$H$502,5,FALSE)</f>
        <v>Lyonsfort</v>
      </c>
      <c r="H509" t="str">
        <f>VLOOKUP(C509,customer_imp!$A$2:$H$502,6,FALSE)</f>
        <v>Washington</v>
      </c>
      <c r="I509" t="str">
        <f>VLOOKUP(C509,customer_imp!$A$2:$H$502,7,FALSE)</f>
        <v>USA</v>
      </c>
      <c r="J509" t="s">
        <v>4521</v>
      </c>
      <c r="K509" t="str">
        <f>VLOOKUP($J509,prod_imp!$A$2:$I$102,2,FALSE)</f>
        <v>Usb-C Fast Charger</v>
      </c>
      <c r="L509" t="str">
        <f>VLOOKUP(J509,prod_imp!$A$2:$I$102,3,FALSE)</f>
        <v>Electronics</v>
      </c>
      <c r="M509" t="str">
        <f>VLOOKUP(J509,prod_imp!$A$2:$I$102,4,FALSE)</f>
        <v>Accessories</v>
      </c>
      <c r="N509" t="str">
        <f>VLOOKUP(J509,prod_imp!$A$2:$I$102,5,FALSE)</f>
        <v>Dawson-Perkins</v>
      </c>
      <c r="O509">
        <f>VLOOKUP(J509,prod_imp!$A$2:$I$102,6,FALSE)</f>
        <v>242</v>
      </c>
      <c r="P509">
        <f>VLOOKUP(J509,prod_imp!$A$2:$I$102,7,FALSE)</f>
        <v>453</v>
      </c>
      <c r="Q509" t="s">
        <v>4678</v>
      </c>
      <c r="R509" t="s">
        <v>1959</v>
      </c>
      <c r="S509" s="5">
        <v>1034.6335999999999</v>
      </c>
      <c r="T509">
        <v>4</v>
      </c>
      <c r="U509">
        <v>284</v>
      </c>
      <c r="V509">
        <v>0.16</v>
      </c>
      <c r="W509" t="str">
        <f>VLOOKUP(Q509,stores_imp!$A$2:$K$100,3,FALSE)</f>
        <v>SOUTH</v>
      </c>
      <c r="X509" t="str">
        <f>VLOOKUP(Q509,stores_imp!$A$2:$K$100,2,TRUE)</f>
        <v>Mann-Austin</v>
      </c>
      <c r="Y509" t="str">
        <f>VLOOKUP(Q509,stores_imp!$A$2:$E$22,4,FALSE)</f>
        <v>North Nancyview</v>
      </c>
      <c r="Z509" t="str">
        <f>VLOOKUP(Q509,stores_imp!$A$2:$K$22,5,FALSE)</f>
        <v>Outlet</v>
      </c>
      <c r="AA509" t="str">
        <f>_xlfn.IFS(sale[[#All],[Age]]&lt;19,"Teens",sale[[#All],[Age]]&lt;30,"Adults",sale[[#All],[Age]]&lt;70,"Elders")</f>
        <v>Elders</v>
      </c>
      <c r="AB509" t="str">
        <f>VLOOKUP(C509,customer_imp!$A$2:$H$505,8,FALSE)</f>
        <v>Platinum</v>
      </c>
    </row>
    <row r="510" spans="1:28" x14ac:dyDescent="0.25">
      <c r="A510" t="s">
        <v>5214</v>
      </c>
      <c r="B510" s="2">
        <v>45656</v>
      </c>
      <c r="C510" t="s">
        <v>4357</v>
      </c>
      <c r="D510" t="str">
        <f>VLOOKUP(C510,customer_imp!$A$2:$H$502,2,FALSE)</f>
        <v>Miranda King</v>
      </c>
      <c r="E510">
        <f>VLOOKUP(C510,customer_imp!$A$2:$H$502,3,FALSE)</f>
        <v>34</v>
      </c>
      <c r="F510" t="str">
        <f>VLOOKUP(C510,customer_imp!$A$2:$H$502,4,FALSE)</f>
        <v>Female</v>
      </c>
      <c r="G510" t="str">
        <f>VLOOKUP(C510,customer_imp!$A$2:$H$502,5,FALSE)</f>
        <v>West Mathew</v>
      </c>
      <c r="H510" t="str">
        <f>VLOOKUP(C510,customer_imp!$A$2:$H$502,6,FALSE)</f>
        <v>New York</v>
      </c>
      <c r="I510" t="str">
        <f>VLOOKUP(C510,customer_imp!$A$2:$H$502,7,FALSE)</f>
        <v>USA</v>
      </c>
      <c r="J510" t="s">
        <v>4504</v>
      </c>
      <c r="K510" t="str">
        <f>VLOOKUP($J510,prod_imp!$A$2:$I$102,2,FALSE)</f>
        <v>Men'S Leather Belt</v>
      </c>
      <c r="L510" t="str">
        <f>VLOOKUP(J510,prod_imp!$A$2:$I$102,3,FALSE)</f>
        <v>Clothing</v>
      </c>
      <c r="M510" t="str">
        <f>VLOOKUP(J510,prod_imp!$A$2:$I$102,4,FALSE)</f>
        <v>Accessories</v>
      </c>
      <c r="N510" t="str">
        <f>VLOOKUP(J510,prod_imp!$A$2:$I$102,5,FALSE)</f>
        <v>Baldwin, Garza And Gonzalez</v>
      </c>
      <c r="O510">
        <f>VLOOKUP(J510,prod_imp!$A$2:$I$102,6,FALSE)</f>
        <v>261</v>
      </c>
      <c r="P510">
        <f>VLOOKUP(J510,prod_imp!$A$2:$I$102,7,FALSE)</f>
        <v>59</v>
      </c>
      <c r="Q510" t="s">
        <v>4688</v>
      </c>
      <c r="R510" t="s">
        <v>4706</v>
      </c>
      <c r="S510" s="5">
        <v>139.86799999999999</v>
      </c>
      <c r="T510">
        <v>1</v>
      </c>
      <c r="U510">
        <v>192</v>
      </c>
      <c r="V510">
        <v>0.09</v>
      </c>
      <c r="W510" t="str">
        <f>VLOOKUP(Q510,stores_imp!$A$2:$K$100,3,FALSE)</f>
        <v>SOUTH</v>
      </c>
      <c r="X510" t="str">
        <f>VLOOKUP(Q510,stores_imp!$A$2:$K$100,2,TRUE)</f>
        <v>Mann-Austin</v>
      </c>
      <c r="Y510" t="str">
        <f>VLOOKUP(Q510,stores_imp!$A$2:$E$22,4,FALSE)</f>
        <v>East Johnstad</v>
      </c>
      <c r="Z510" t="str">
        <f>VLOOKUP(Q510,stores_imp!$A$2:$K$22,5,FALSE)</f>
        <v>Flagship</v>
      </c>
      <c r="AA510" t="str">
        <f>_xlfn.IFS(sale[[#All],[Age]]&lt;19,"Teens",sale[[#All],[Age]]&lt;30,"Adults",sale[[#All],[Age]]&lt;70,"Elders")</f>
        <v>Elders</v>
      </c>
      <c r="AB510" t="str">
        <f>VLOOKUP(C510,customer_imp!$A$2:$H$505,8,FALSE)</f>
        <v>Platinum</v>
      </c>
    </row>
    <row r="511" spans="1:28" x14ac:dyDescent="0.25">
      <c r="A511" t="s">
        <v>5215</v>
      </c>
      <c r="B511" s="2">
        <v>45762</v>
      </c>
      <c r="C511" t="s">
        <v>4296</v>
      </c>
      <c r="D511" t="str">
        <f>VLOOKUP(C511,customer_imp!$A$2:$H$502,2,FALSE)</f>
        <v>Kevin Larson</v>
      </c>
      <c r="E511">
        <f>VLOOKUP(C511,customer_imp!$A$2:$H$502,3,FALSE)</f>
        <v>35</v>
      </c>
      <c r="F511" t="str">
        <f>VLOOKUP(C511,customer_imp!$A$2:$H$502,4,FALSE)</f>
        <v>Male</v>
      </c>
      <c r="G511" t="str">
        <f>VLOOKUP(C511,customer_imp!$A$2:$H$502,5,FALSE)</f>
        <v>Port Edwardmouth</v>
      </c>
      <c r="H511" t="str">
        <f>VLOOKUP(C511,customer_imp!$A$2:$H$502,6,FALSE)</f>
        <v>Oregon</v>
      </c>
      <c r="I511" t="str">
        <f>VLOOKUP(C511,customer_imp!$A$2:$H$502,7,FALSE)</f>
        <v>USA</v>
      </c>
      <c r="J511" t="s">
        <v>4636</v>
      </c>
      <c r="K511" t="str">
        <f>VLOOKUP($J511,prod_imp!$A$2:$I$102,2,FALSE)</f>
        <v>Essential Oil Diffuser</v>
      </c>
      <c r="L511" t="str">
        <f>VLOOKUP(J511,prod_imp!$A$2:$I$102,3,FALSE)</f>
        <v>Home</v>
      </c>
      <c r="M511" t="str">
        <f>VLOOKUP(J511,prod_imp!$A$2:$I$102,4,FALSE)</f>
        <v>Decor</v>
      </c>
      <c r="N511" t="str">
        <f>VLOOKUP(J511,prod_imp!$A$2:$I$102,5,FALSE)</f>
        <v>Hernandez Inc</v>
      </c>
      <c r="O511">
        <f>VLOOKUP(J511,prod_imp!$A$2:$I$102,6,FALSE)</f>
        <v>325</v>
      </c>
      <c r="P511">
        <f>VLOOKUP(J511,prod_imp!$A$2:$I$102,7,FALSE)</f>
        <v>400</v>
      </c>
      <c r="Q511" t="s">
        <v>4693</v>
      </c>
      <c r="R511" t="s">
        <v>1959</v>
      </c>
      <c r="S511" s="5">
        <v>962.47320000000002</v>
      </c>
      <c r="T511">
        <v>2</v>
      </c>
      <c r="U511">
        <v>617</v>
      </c>
      <c r="V511">
        <v>0.27</v>
      </c>
      <c r="W511" t="str">
        <f>VLOOKUP(Q511,stores_imp!$A$2:$K$100,3,FALSE)</f>
        <v>NORTH</v>
      </c>
      <c r="X511" t="str">
        <f>VLOOKUP(Q511,stores_imp!$A$2:$K$100,2,TRUE)</f>
        <v>Thomas, Bridges And Harris</v>
      </c>
      <c r="Y511" t="str">
        <f>VLOOKUP(Q511,stores_imp!$A$2:$E$22,4,FALSE)</f>
        <v>Sabrinatown</v>
      </c>
      <c r="Z511" t="str">
        <f>VLOOKUP(Q511,stores_imp!$A$2:$K$22,5,FALSE)</f>
        <v>Online</v>
      </c>
      <c r="AA511" t="str">
        <f>_xlfn.IFS(sale[[#All],[Age]]&lt;19,"Teens",sale[[#All],[Age]]&lt;30,"Adults",sale[[#All],[Age]]&lt;70,"Elders")</f>
        <v>Elders</v>
      </c>
      <c r="AB511" t="str">
        <f>VLOOKUP(C511,customer_imp!$A$2:$H$505,8,FALSE)</f>
        <v>Platinum</v>
      </c>
    </row>
    <row r="512" spans="1:28" x14ac:dyDescent="0.25">
      <c r="A512" t="s">
        <v>5216</v>
      </c>
      <c r="B512" s="2">
        <v>45580</v>
      </c>
      <c r="C512" t="s">
        <v>4146</v>
      </c>
      <c r="D512" t="str">
        <f>VLOOKUP(C512,customer_imp!$A$2:$H$502,2,FALSE)</f>
        <v>Daniel Contreras</v>
      </c>
      <c r="E512">
        <f>VLOOKUP(C512,customer_imp!$A$2:$H$502,3,FALSE)</f>
        <v>36</v>
      </c>
      <c r="F512" t="str">
        <f>VLOOKUP(C512,customer_imp!$A$2:$H$502,4,FALSE)</f>
        <v>Female</v>
      </c>
      <c r="G512" t="str">
        <f>VLOOKUP(C512,customer_imp!$A$2:$H$502,5,FALSE)</f>
        <v>Robertview</v>
      </c>
      <c r="H512" t="str">
        <f>VLOOKUP(C512,customer_imp!$A$2:$H$502,6,FALSE)</f>
        <v>Florida</v>
      </c>
      <c r="I512" t="str">
        <f>VLOOKUP(C512,customer_imp!$A$2:$H$502,7,FALSE)</f>
        <v>USA</v>
      </c>
      <c r="J512" t="s">
        <v>4547</v>
      </c>
      <c r="K512" t="str">
        <f>VLOOKUP($J512,prod_imp!$A$2:$I$102,2,FALSE)</f>
        <v>Sports Stopwatch Timer</v>
      </c>
      <c r="L512" t="str">
        <f>VLOOKUP(J512,prod_imp!$A$2:$I$102,3,FALSE)</f>
        <v>Sports</v>
      </c>
      <c r="M512" t="str">
        <f>VLOOKUP(J512,prod_imp!$A$2:$I$102,4,FALSE)</f>
        <v>Accessories</v>
      </c>
      <c r="N512" t="str">
        <f>VLOOKUP(J512,prod_imp!$A$2:$I$102,5,FALSE)</f>
        <v>Burns-Hansen</v>
      </c>
      <c r="O512">
        <f>VLOOKUP(J512,prod_imp!$A$2:$I$102,6,FALSE)</f>
        <v>39</v>
      </c>
      <c r="P512">
        <f>VLOOKUP(J512,prod_imp!$A$2:$I$102,7,FALSE)</f>
        <v>137</v>
      </c>
      <c r="Q512" t="s">
        <v>4690</v>
      </c>
      <c r="R512" t="s">
        <v>4709</v>
      </c>
      <c r="S512" s="5">
        <v>279.00959999999998</v>
      </c>
      <c r="T512">
        <v>3</v>
      </c>
      <c r="U512">
        <v>126</v>
      </c>
      <c r="V512">
        <v>0.22</v>
      </c>
      <c r="W512" t="str">
        <f>VLOOKUP(Q512,stores_imp!$A$2:$K$100,3,FALSE)</f>
        <v>EAST</v>
      </c>
      <c r="X512" t="str">
        <f>VLOOKUP(Q512,stores_imp!$A$2:$K$100,2,TRUE)</f>
        <v>Martinez, Adkins And Johnson</v>
      </c>
      <c r="Y512" t="str">
        <f>VLOOKUP(Q512,stores_imp!$A$2:$E$22,4,FALSE)</f>
        <v>East Davidville</v>
      </c>
      <c r="Z512" t="str">
        <f>VLOOKUP(Q512,stores_imp!$A$2:$K$22,5,FALSE)</f>
        <v>Online</v>
      </c>
      <c r="AA512" t="str">
        <f>_xlfn.IFS(sale[[#All],[Age]]&lt;19,"Teens",sale[[#All],[Age]]&lt;30,"Adults",sale[[#All],[Age]]&lt;70,"Elders")</f>
        <v>Elders</v>
      </c>
      <c r="AB512" t="str">
        <f>VLOOKUP(C512,customer_imp!$A$2:$H$505,8,FALSE)</f>
        <v>Platinum</v>
      </c>
    </row>
    <row r="513" spans="1:28" x14ac:dyDescent="0.25">
      <c r="A513" t="s">
        <v>5217</v>
      </c>
      <c r="B513" s="2">
        <v>45676</v>
      </c>
      <c r="C513" t="s">
        <v>4339</v>
      </c>
      <c r="D513" t="str">
        <f>VLOOKUP(C513,customer_imp!$A$2:$H$502,2,FALSE)</f>
        <v>Michael Greene</v>
      </c>
      <c r="E513">
        <f>VLOOKUP(C513,customer_imp!$A$2:$H$502,3,FALSE)</f>
        <v>52</v>
      </c>
      <c r="F513" t="str">
        <f>VLOOKUP(C513,customer_imp!$A$2:$H$502,4,FALSE)</f>
        <v>Female</v>
      </c>
      <c r="G513" t="str">
        <f>VLOOKUP(C513,customer_imp!$A$2:$H$502,5,FALSE)</f>
        <v>Port Saramouth</v>
      </c>
      <c r="H513" t="str">
        <f>VLOOKUP(C513,customer_imp!$A$2:$H$502,6,FALSE)</f>
        <v>Wisconsin</v>
      </c>
      <c r="I513" t="str">
        <f>VLOOKUP(C513,customer_imp!$A$2:$H$502,7,FALSE)</f>
        <v>USA</v>
      </c>
      <c r="J513" t="s">
        <v>4571</v>
      </c>
      <c r="K513" t="str">
        <f>VLOOKUP($J513,prod_imp!$A$2:$I$102,2,FALSE)</f>
        <v>Usb External Hard Drive</v>
      </c>
      <c r="L513" t="str">
        <f>VLOOKUP(J513,prod_imp!$A$2:$I$102,3,FALSE)</f>
        <v>Electronics</v>
      </c>
      <c r="M513" t="str">
        <f>VLOOKUP(J513,prod_imp!$A$2:$I$102,4,FALSE)</f>
        <v>Computer</v>
      </c>
      <c r="N513" t="str">
        <f>VLOOKUP(J513,prod_imp!$A$2:$I$102,5,FALSE)</f>
        <v>Robinson Inc</v>
      </c>
      <c r="O513">
        <f>VLOOKUP(J513,prod_imp!$A$2:$I$102,6,FALSE)</f>
        <v>253</v>
      </c>
      <c r="P513">
        <f>VLOOKUP(J513,prod_imp!$A$2:$I$102,7,FALSE)</f>
        <v>266</v>
      </c>
      <c r="Q513" t="s">
        <v>4681</v>
      </c>
      <c r="R513" t="s">
        <v>1959</v>
      </c>
      <c r="S513" s="5">
        <v>701.05439999999999</v>
      </c>
      <c r="T513">
        <v>3</v>
      </c>
      <c r="U513">
        <v>307</v>
      </c>
      <c r="V513">
        <v>0.26</v>
      </c>
      <c r="W513" t="str">
        <f>VLOOKUP(Q513,stores_imp!$A$2:$K$100,3,FALSE)</f>
        <v>SOUTH</v>
      </c>
      <c r="X513" t="str">
        <f>VLOOKUP(Q513,stores_imp!$A$2:$K$100,2,TRUE)</f>
        <v>Mann-Austin</v>
      </c>
      <c r="Y513" t="str">
        <f>VLOOKUP(Q513,stores_imp!$A$2:$E$22,4,FALSE)</f>
        <v>Port Sharon</v>
      </c>
      <c r="Z513" t="str">
        <f>VLOOKUP(Q513,stores_imp!$A$2:$K$22,5,FALSE)</f>
        <v>Online</v>
      </c>
      <c r="AA513" t="str">
        <f>_xlfn.IFS(sale[[#All],[Age]]&lt;19,"Teens",sale[[#All],[Age]]&lt;30,"Adults",sale[[#All],[Age]]&lt;70,"Elders")</f>
        <v>Elders</v>
      </c>
      <c r="AB513" t="str">
        <f>VLOOKUP(C513,customer_imp!$A$2:$H$505,8,FALSE)</f>
        <v>Silver</v>
      </c>
    </row>
    <row r="514" spans="1:28" x14ac:dyDescent="0.25">
      <c r="A514" t="s">
        <v>5218</v>
      </c>
      <c r="B514" s="2">
        <v>45495</v>
      </c>
      <c r="C514" t="s">
        <v>4282</v>
      </c>
      <c r="D514" t="str">
        <f>VLOOKUP(C514,customer_imp!$A$2:$H$502,2,FALSE)</f>
        <v>Tracy Stephens</v>
      </c>
      <c r="E514">
        <f>VLOOKUP(C514,customer_imp!$A$2:$H$502,3,FALSE)</f>
        <v>64</v>
      </c>
      <c r="F514" t="str">
        <f>VLOOKUP(C514,customer_imp!$A$2:$H$502,4,FALSE)</f>
        <v>Male</v>
      </c>
      <c r="G514" t="str">
        <f>VLOOKUP(C514,customer_imp!$A$2:$H$502,5,FALSE)</f>
        <v>New Joshuatown</v>
      </c>
      <c r="H514" t="str">
        <f>VLOOKUP(C514,customer_imp!$A$2:$H$502,6,FALSE)</f>
        <v>Maine</v>
      </c>
      <c r="I514" t="str">
        <f>VLOOKUP(C514,customer_imp!$A$2:$H$502,7,FALSE)</f>
        <v>USA</v>
      </c>
      <c r="J514" t="s">
        <v>4498</v>
      </c>
      <c r="K514" t="str">
        <f>VLOOKUP($J514,prod_imp!$A$2:$I$102,2,FALSE)</f>
        <v>Women'S Casual Hoodie</v>
      </c>
      <c r="L514" t="str">
        <f>VLOOKUP(J514,prod_imp!$A$2:$I$102,3,FALSE)</f>
        <v>Clothing</v>
      </c>
      <c r="M514" t="str">
        <f>VLOOKUP(J514,prod_imp!$A$2:$I$102,4,FALSE)</f>
        <v>Outerwear</v>
      </c>
      <c r="N514" t="str">
        <f>VLOOKUP(J514,prod_imp!$A$2:$I$102,5,FALSE)</f>
        <v>Sims Inc</v>
      </c>
      <c r="O514">
        <f>VLOOKUP(J514,prod_imp!$A$2:$I$102,6,FALSE)</f>
        <v>317</v>
      </c>
      <c r="P514">
        <f>VLOOKUP(J514,prod_imp!$A$2:$I$102,7,FALSE)</f>
        <v>352</v>
      </c>
      <c r="Q514" t="s">
        <v>4703</v>
      </c>
      <c r="R514" t="s">
        <v>1959</v>
      </c>
      <c r="S514" s="5">
        <v>449.65469999999999</v>
      </c>
      <c r="T514">
        <v>1</v>
      </c>
      <c r="U514">
        <v>505</v>
      </c>
      <c r="V514">
        <v>0.24</v>
      </c>
      <c r="W514" t="str">
        <f>VLOOKUP(Q514,stores_imp!$A$2:$K$100,3,FALSE)</f>
        <v>EAST</v>
      </c>
      <c r="X514" t="str">
        <f>VLOOKUP(Q514,stores_imp!$A$2:$K$100,2,TRUE)</f>
        <v>Mann-Austin</v>
      </c>
      <c r="Y514" t="str">
        <f>VLOOKUP(Q514,stores_imp!$A$2:$E$22,4,FALSE)</f>
        <v>Vasquezborough</v>
      </c>
      <c r="Z514" t="str">
        <f>VLOOKUP(Q514,stores_imp!$A$2:$K$22,5,FALSE)</f>
        <v>Online</v>
      </c>
      <c r="AA514" t="str">
        <f>_xlfn.IFS(sale[[#All],[Age]]&lt;19,"Teens",sale[[#All],[Age]]&lt;30,"Adults",sale[[#All],[Age]]&lt;70,"Elders")</f>
        <v>Elders</v>
      </c>
      <c r="AB514" t="str">
        <f>VLOOKUP(C514,customer_imp!$A$2:$H$505,8,FALSE)</f>
        <v>Platinum</v>
      </c>
    </row>
    <row r="515" spans="1:28" x14ac:dyDescent="0.25">
      <c r="A515" t="s">
        <v>5219</v>
      </c>
      <c r="B515" s="2">
        <v>45735</v>
      </c>
      <c r="C515" t="s">
        <v>4354</v>
      </c>
      <c r="D515" t="str">
        <f>VLOOKUP(C515,customer_imp!$A$2:$H$502,2,FALSE)</f>
        <v>Brandon Mcbride</v>
      </c>
      <c r="E515">
        <f>VLOOKUP(C515,customer_imp!$A$2:$H$502,3,FALSE)</f>
        <v>63</v>
      </c>
      <c r="F515" t="str">
        <f>VLOOKUP(C515,customer_imp!$A$2:$H$502,4,FALSE)</f>
        <v>Female</v>
      </c>
      <c r="G515" t="str">
        <f>VLOOKUP(C515,customer_imp!$A$2:$H$502,5,FALSE)</f>
        <v>Kellyside</v>
      </c>
      <c r="H515" t="str">
        <f>VLOOKUP(C515,customer_imp!$A$2:$H$502,6,FALSE)</f>
        <v>Alaska</v>
      </c>
      <c r="I515" t="str">
        <f>VLOOKUP(C515,customer_imp!$A$2:$H$502,7,FALSE)</f>
        <v>USA</v>
      </c>
      <c r="J515" t="s">
        <v>4574</v>
      </c>
      <c r="K515" t="str">
        <f>VLOOKUP($J515,prod_imp!$A$2:$I$102,2,FALSE)</f>
        <v>High-Grip Football</v>
      </c>
      <c r="L515" t="str">
        <f>VLOOKUP(J515,prod_imp!$A$2:$I$102,3,FALSE)</f>
        <v>Sports</v>
      </c>
      <c r="M515" t="str">
        <f>VLOOKUP(J515,prod_imp!$A$2:$I$102,4,FALSE)</f>
        <v>Team Sports</v>
      </c>
      <c r="N515" t="str">
        <f>VLOOKUP(J515,prod_imp!$A$2:$I$102,5,FALSE)</f>
        <v>Bridges, Banks And Cummings</v>
      </c>
      <c r="O515">
        <f>VLOOKUP(J515,prod_imp!$A$2:$I$102,6,FALSE)</f>
        <v>319</v>
      </c>
      <c r="P515">
        <f>VLOOKUP(J515,prod_imp!$A$2:$I$102,7,FALSE)</f>
        <v>114</v>
      </c>
      <c r="Q515" t="s">
        <v>4700</v>
      </c>
      <c r="R515" t="s">
        <v>4709</v>
      </c>
      <c r="S515" s="5">
        <v>691.02719999999999</v>
      </c>
      <c r="T515">
        <v>1</v>
      </c>
      <c r="U515">
        <v>853</v>
      </c>
      <c r="V515">
        <v>0.11</v>
      </c>
      <c r="W515" t="str">
        <f>VLOOKUP(Q515,stores_imp!$A$2:$K$100,3,FALSE)</f>
        <v>WEST</v>
      </c>
      <c r="X515" t="str">
        <f>VLOOKUP(Q515,stores_imp!$A$2:$K$100,2,TRUE)</f>
        <v>Frederick-Wright</v>
      </c>
      <c r="Y515" t="str">
        <f>VLOOKUP(Q515,stores_imp!$A$2:$E$22,4,FALSE)</f>
        <v>New Jimmymouth</v>
      </c>
      <c r="Z515" t="str">
        <f>VLOOKUP(Q515,stores_imp!$A$2:$K$22,5,FALSE)</f>
        <v>Flagship</v>
      </c>
      <c r="AA515" t="str">
        <f>_xlfn.IFS(sale[[#All],[Age]]&lt;19,"Teens",sale[[#All],[Age]]&lt;30,"Adults",sale[[#All],[Age]]&lt;70,"Elders")</f>
        <v>Elders</v>
      </c>
      <c r="AB515" t="str">
        <f>VLOOKUP(C515,customer_imp!$A$2:$H$505,8,FALSE)</f>
        <v>Platinum</v>
      </c>
    </row>
    <row r="516" spans="1:28" x14ac:dyDescent="0.25">
      <c r="A516" t="s">
        <v>5220</v>
      </c>
      <c r="B516" s="2">
        <v>45312</v>
      </c>
      <c r="C516" t="s">
        <v>4106</v>
      </c>
      <c r="D516" t="str">
        <f>VLOOKUP(C516,customer_imp!$A$2:$H$502,2,FALSE)</f>
        <v>Jessica Mitchell</v>
      </c>
      <c r="E516">
        <f>VLOOKUP(C516,customer_imp!$A$2:$H$502,3,FALSE)</f>
        <v>43</v>
      </c>
      <c r="F516" t="str">
        <f>VLOOKUP(C516,customer_imp!$A$2:$H$502,4,FALSE)</f>
        <v>Female</v>
      </c>
      <c r="G516" t="str">
        <f>VLOOKUP(C516,customer_imp!$A$2:$H$502,5,FALSE)</f>
        <v>Matthewbury</v>
      </c>
      <c r="H516" t="str">
        <f>VLOOKUP(C516,customer_imp!$A$2:$H$502,6,FALSE)</f>
        <v>South Dakota</v>
      </c>
      <c r="I516" t="str">
        <f>VLOOKUP(C516,customer_imp!$A$2:$H$502,7,FALSE)</f>
        <v>USA</v>
      </c>
      <c r="J516" t="s">
        <v>4495</v>
      </c>
      <c r="K516" t="str">
        <f>VLOOKUP($J516,prod_imp!$A$2:$I$102,2,FALSE)</f>
        <v>Brother Laser Printer</v>
      </c>
      <c r="L516" t="str">
        <f>VLOOKUP(J516,prod_imp!$A$2:$I$102,3,FALSE)</f>
        <v>Electronics</v>
      </c>
      <c r="M516" t="str">
        <f>VLOOKUP(J516,prod_imp!$A$2:$I$102,4,FALSE)</f>
        <v>Computer</v>
      </c>
      <c r="N516" t="str">
        <f>VLOOKUP(J516,prod_imp!$A$2:$I$102,5,FALSE)</f>
        <v>Hunt Inc</v>
      </c>
      <c r="O516">
        <f>VLOOKUP(J516,prod_imp!$A$2:$I$102,6,FALSE)</f>
        <v>112</v>
      </c>
      <c r="P516">
        <f>VLOOKUP(J516,prod_imp!$A$2:$I$102,7,FALSE)</f>
        <v>416</v>
      </c>
      <c r="Q516" t="s">
        <v>4684</v>
      </c>
      <c r="R516" t="s">
        <v>4706</v>
      </c>
      <c r="S516" s="5">
        <v>620.94600000000003</v>
      </c>
      <c r="T516">
        <v>4</v>
      </c>
      <c r="U516">
        <v>192</v>
      </c>
      <c r="V516">
        <v>0.19</v>
      </c>
      <c r="W516" t="str">
        <f>VLOOKUP(Q516,stores_imp!$A$2:$K$100,3,FALSE)</f>
        <v>SOUTH</v>
      </c>
      <c r="X516" t="str">
        <f>VLOOKUP(Q516,stores_imp!$A$2:$K$100,2,TRUE)</f>
        <v>Mann-Austin</v>
      </c>
      <c r="Y516" t="str">
        <f>VLOOKUP(Q516,stores_imp!$A$2:$E$22,4,FALSE)</f>
        <v>Williamsfurt</v>
      </c>
      <c r="Z516" t="str">
        <f>VLOOKUP(Q516,stores_imp!$A$2:$K$22,5,FALSE)</f>
        <v>Online</v>
      </c>
      <c r="AA516" t="str">
        <f>_xlfn.IFS(sale[[#All],[Age]]&lt;19,"Teens",sale[[#All],[Age]]&lt;30,"Adults",sale[[#All],[Age]]&lt;70,"Elders")</f>
        <v>Elders</v>
      </c>
      <c r="AB516" t="str">
        <f>VLOOKUP(C516,customer_imp!$A$2:$H$505,8,FALSE)</f>
        <v>Silver</v>
      </c>
    </row>
    <row r="517" spans="1:28" x14ac:dyDescent="0.25">
      <c r="A517" t="s">
        <v>5221</v>
      </c>
      <c r="B517" s="2">
        <v>45286</v>
      </c>
      <c r="C517" t="s">
        <v>4138</v>
      </c>
      <c r="D517" t="str">
        <f>VLOOKUP(C517,customer_imp!$A$2:$H$502,2,FALSE)</f>
        <v>John Lawson</v>
      </c>
      <c r="E517">
        <f>VLOOKUP(C517,customer_imp!$A$2:$H$502,3,FALSE)</f>
        <v>41</v>
      </c>
      <c r="F517" t="str">
        <f>VLOOKUP(C517,customer_imp!$A$2:$H$502,4,FALSE)</f>
        <v>Female</v>
      </c>
      <c r="G517" t="str">
        <f>VLOOKUP(C517,customer_imp!$A$2:$H$502,5,FALSE)</f>
        <v>New Juliemouth</v>
      </c>
      <c r="H517" t="str">
        <f>VLOOKUP(C517,customer_imp!$A$2:$H$502,6,FALSE)</f>
        <v>North Carolina</v>
      </c>
      <c r="I517" t="str">
        <f>VLOOKUP(C517,customer_imp!$A$2:$H$502,7,FALSE)</f>
        <v>USA</v>
      </c>
      <c r="J517" t="s">
        <v>4579</v>
      </c>
      <c r="K517" t="str">
        <f>VLOOKUP($J517,prod_imp!$A$2:$I$102,2,FALSE)</f>
        <v>Makeup Brush Set</v>
      </c>
      <c r="L517" t="str">
        <f>VLOOKUP(J517,prod_imp!$A$2:$I$102,3,FALSE)</f>
        <v>Beauty</v>
      </c>
      <c r="M517" t="str">
        <f>VLOOKUP(J517,prod_imp!$A$2:$I$102,4,FALSE)</f>
        <v>Makeup</v>
      </c>
      <c r="N517" t="str">
        <f>VLOOKUP(J517,prod_imp!$A$2:$I$102,5,FALSE)</f>
        <v>Cook Inc</v>
      </c>
      <c r="O517">
        <f>VLOOKUP(J517,prod_imp!$A$2:$I$102,6,FALSE)</f>
        <v>317</v>
      </c>
      <c r="P517">
        <f>VLOOKUP(J517,prod_imp!$A$2:$I$102,7,FALSE)</f>
        <v>431</v>
      </c>
      <c r="Q517" t="s">
        <v>4680</v>
      </c>
      <c r="R517" t="s">
        <v>1959</v>
      </c>
      <c r="S517" s="5">
        <v>132.35820000000001</v>
      </c>
      <c r="T517">
        <v>1</v>
      </c>
      <c r="U517">
        <v>170</v>
      </c>
      <c r="V517">
        <v>0.19</v>
      </c>
      <c r="W517" t="str">
        <f>VLOOKUP(Q517,stores_imp!$A$2:$K$100,3,FALSE)</f>
        <v>NORTH</v>
      </c>
      <c r="X517" t="str">
        <f>VLOOKUP(Q517,stores_imp!$A$2:$K$100,2,TRUE)</f>
        <v>Mann-Austin</v>
      </c>
      <c r="Y517" t="str">
        <f>VLOOKUP(Q517,stores_imp!$A$2:$E$22,4,FALSE)</f>
        <v>Hoodberg</v>
      </c>
      <c r="Z517" t="str">
        <f>VLOOKUP(Q517,stores_imp!$A$2:$K$22,5,FALSE)</f>
        <v>Outlet</v>
      </c>
      <c r="AA517" t="str">
        <f>_xlfn.IFS(sale[[#All],[Age]]&lt;19,"Teens",sale[[#All],[Age]]&lt;30,"Adults",sale[[#All],[Age]]&lt;70,"Elders")</f>
        <v>Elders</v>
      </c>
      <c r="AB517" t="str">
        <f>VLOOKUP(C517,customer_imp!$A$2:$H$505,8,FALSE)</f>
        <v>Platinum</v>
      </c>
    </row>
    <row r="518" spans="1:28" x14ac:dyDescent="0.25">
      <c r="A518" t="s">
        <v>5222</v>
      </c>
      <c r="B518" s="2">
        <v>45372</v>
      </c>
      <c r="C518" t="s">
        <v>4154</v>
      </c>
      <c r="D518" t="str">
        <f>VLOOKUP(C518,customer_imp!$A$2:$H$502,2,FALSE)</f>
        <v>Michelle Rogers</v>
      </c>
      <c r="E518">
        <f>VLOOKUP(C518,customer_imp!$A$2:$H$502,3,FALSE)</f>
        <v>56</v>
      </c>
      <c r="F518" t="str">
        <f>VLOOKUP(C518,customer_imp!$A$2:$H$502,4,FALSE)</f>
        <v>Male</v>
      </c>
      <c r="G518" t="str">
        <f>VLOOKUP(C518,customer_imp!$A$2:$H$502,5,FALSE)</f>
        <v>East Jessicaborough</v>
      </c>
      <c r="H518" t="str">
        <f>VLOOKUP(C518,customer_imp!$A$2:$H$502,6,FALSE)</f>
        <v>Hawaii</v>
      </c>
      <c r="I518" t="str">
        <f>VLOOKUP(C518,customer_imp!$A$2:$H$502,7,FALSE)</f>
        <v>USA</v>
      </c>
      <c r="J518" t="s">
        <v>4607</v>
      </c>
      <c r="K518" t="str">
        <f>VLOOKUP($J518,prod_imp!$A$2:$I$102,2,FALSE)</f>
        <v>Laptop Cooling Pad</v>
      </c>
      <c r="L518" t="str">
        <f>VLOOKUP(J518,prod_imp!$A$2:$I$102,3,FALSE)</f>
        <v>Electronics</v>
      </c>
      <c r="M518" t="str">
        <f>VLOOKUP(J518,prod_imp!$A$2:$I$102,4,FALSE)</f>
        <v>Computer</v>
      </c>
      <c r="N518" t="str">
        <f>VLOOKUP(J518,prod_imp!$A$2:$I$102,5,FALSE)</f>
        <v>Murray, Gould And Ware</v>
      </c>
      <c r="O518">
        <f>VLOOKUP(J518,prod_imp!$A$2:$I$102,6,FALSE)</f>
        <v>86</v>
      </c>
      <c r="P518">
        <f>VLOOKUP(J518,prod_imp!$A$2:$I$102,7,FALSE)</f>
        <v>222</v>
      </c>
      <c r="Q518" t="s">
        <v>4697</v>
      </c>
      <c r="R518" t="s">
        <v>1959</v>
      </c>
      <c r="S518" s="5">
        <v>133.79560000000001</v>
      </c>
      <c r="T518">
        <v>1</v>
      </c>
      <c r="U518">
        <v>145</v>
      </c>
      <c r="V518">
        <v>0.22</v>
      </c>
      <c r="W518" t="str">
        <f>VLOOKUP(Q518,stores_imp!$A$2:$K$100,3,FALSE)</f>
        <v>SOUTH</v>
      </c>
      <c r="X518" t="str">
        <f>VLOOKUP(Q518,stores_imp!$A$2:$K$100,2,TRUE)</f>
        <v>Mcdonald Inc</v>
      </c>
      <c r="Y518" t="str">
        <f>VLOOKUP(Q518,stores_imp!$A$2:$E$22,4,FALSE)</f>
        <v>Christopherland</v>
      </c>
      <c r="Z518" t="str">
        <f>VLOOKUP(Q518,stores_imp!$A$2:$K$22,5,FALSE)</f>
        <v>Outlet</v>
      </c>
      <c r="AA518" t="str">
        <f>_xlfn.IFS(sale[[#All],[Age]]&lt;19,"Teens",sale[[#All],[Age]]&lt;30,"Adults",sale[[#All],[Age]]&lt;70,"Elders")</f>
        <v>Elders</v>
      </c>
      <c r="AB518" t="str">
        <f>VLOOKUP(C518,customer_imp!$A$2:$H$505,8,FALSE)</f>
        <v>Platinum</v>
      </c>
    </row>
    <row r="519" spans="1:28" x14ac:dyDescent="0.25">
      <c r="A519" t="s">
        <v>5223</v>
      </c>
      <c r="B519" s="2">
        <v>45633</v>
      </c>
      <c r="C519" t="s">
        <v>4058</v>
      </c>
      <c r="D519" t="str">
        <f>VLOOKUP(C519,customer_imp!$A$2:$H$502,2,FALSE)</f>
        <v>Christy Hoffman</v>
      </c>
      <c r="E519">
        <f>VLOOKUP(C519,customer_imp!$A$2:$H$502,3,FALSE)</f>
        <v>26</v>
      </c>
      <c r="F519" t="str">
        <f>VLOOKUP(C519,customer_imp!$A$2:$H$502,4,FALSE)</f>
        <v>Female</v>
      </c>
      <c r="G519" t="str">
        <f>VLOOKUP(C519,customer_imp!$A$2:$H$502,5,FALSE)</f>
        <v>Garyberg</v>
      </c>
      <c r="H519" t="str">
        <f>VLOOKUP(C519,customer_imp!$A$2:$H$502,6,FALSE)</f>
        <v>Indiana</v>
      </c>
      <c r="I519" t="str">
        <f>VLOOKUP(C519,customer_imp!$A$2:$H$502,7,FALSE)</f>
        <v>USA</v>
      </c>
      <c r="J519" t="s">
        <v>4659</v>
      </c>
      <c r="K519" t="str">
        <f>VLOOKUP($J519,prod_imp!$A$2:$I$102,2,FALSE)</f>
        <v>Usb-C Laptop Charger</v>
      </c>
      <c r="L519" t="str">
        <f>VLOOKUP(J519,prod_imp!$A$2:$I$102,3,FALSE)</f>
        <v>Electronics</v>
      </c>
      <c r="M519" t="str">
        <f>VLOOKUP(J519,prod_imp!$A$2:$I$102,4,FALSE)</f>
        <v>Computer</v>
      </c>
      <c r="N519" t="str">
        <f>VLOOKUP(J519,prod_imp!$A$2:$I$102,5,FALSE)</f>
        <v>Martin Llc</v>
      </c>
      <c r="O519">
        <f>VLOOKUP(J519,prod_imp!$A$2:$I$102,6,FALSE)</f>
        <v>378</v>
      </c>
      <c r="P519">
        <f>VLOOKUP(J519,prod_imp!$A$2:$I$102,7,FALSE)</f>
        <v>485</v>
      </c>
      <c r="Q519" t="s">
        <v>4693</v>
      </c>
      <c r="R519" t="s">
        <v>1959</v>
      </c>
      <c r="S519" s="5">
        <v>2750.1219999999998</v>
      </c>
      <c r="T519">
        <v>4</v>
      </c>
      <c r="U519">
        <v>828</v>
      </c>
      <c r="V519">
        <v>0.08</v>
      </c>
      <c r="W519" t="str">
        <f>VLOOKUP(Q519,stores_imp!$A$2:$K$100,3,FALSE)</f>
        <v>NORTH</v>
      </c>
      <c r="X519" t="str">
        <f>VLOOKUP(Q519,stores_imp!$A$2:$K$100,2,TRUE)</f>
        <v>Thomas, Bridges And Harris</v>
      </c>
      <c r="Y519" t="str">
        <f>VLOOKUP(Q519,stores_imp!$A$2:$E$22,4,FALSE)</f>
        <v>Sabrinatown</v>
      </c>
      <c r="Z519" t="str">
        <f>VLOOKUP(Q519,stores_imp!$A$2:$K$22,5,FALSE)</f>
        <v>Online</v>
      </c>
      <c r="AA519" t="str">
        <f>_xlfn.IFS(sale[[#All],[Age]]&lt;19,"Teens",sale[[#All],[Age]]&lt;30,"Adults",sale[[#All],[Age]]&lt;70,"Elders")</f>
        <v>Adults</v>
      </c>
      <c r="AB519" t="str">
        <f>VLOOKUP(C519,customer_imp!$A$2:$H$505,8,FALSE)</f>
        <v>Platinum</v>
      </c>
    </row>
    <row r="520" spans="1:28" x14ac:dyDescent="0.25">
      <c r="A520" t="s">
        <v>5224</v>
      </c>
      <c r="B520" s="2">
        <v>45598</v>
      </c>
      <c r="C520" t="s">
        <v>4350</v>
      </c>
      <c r="D520" t="str">
        <f>VLOOKUP(C520,customer_imp!$A$2:$H$502,2,FALSE)</f>
        <v>Joshua Smith Dvm</v>
      </c>
      <c r="E520">
        <f>VLOOKUP(C520,customer_imp!$A$2:$H$502,3,FALSE)</f>
        <v>60</v>
      </c>
      <c r="F520" t="str">
        <f>VLOOKUP(C520,customer_imp!$A$2:$H$502,4,FALSE)</f>
        <v>Male</v>
      </c>
      <c r="G520" t="str">
        <f>VLOOKUP(C520,customer_imp!$A$2:$H$502,5,FALSE)</f>
        <v>Melvinton</v>
      </c>
      <c r="H520" t="str">
        <f>VLOOKUP(C520,customer_imp!$A$2:$H$502,6,FALSE)</f>
        <v>Alaska</v>
      </c>
      <c r="I520" t="str">
        <f>VLOOKUP(C520,customer_imp!$A$2:$H$502,7,FALSE)</f>
        <v>USA</v>
      </c>
      <c r="J520" t="s">
        <v>4663</v>
      </c>
      <c r="K520" t="str">
        <f>VLOOKUP($J520,prod_imp!$A$2:$I$102,2,FALSE)</f>
        <v>Sports Stopwatch Basic</v>
      </c>
      <c r="L520" t="str">
        <f>VLOOKUP(J520,prod_imp!$A$2:$I$102,3,FALSE)</f>
        <v>Sports</v>
      </c>
      <c r="M520" t="str">
        <f>VLOOKUP(J520,prod_imp!$A$2:$I$102,4,FALSE)</f>
        <v>Accessories</v>
      </c>
      <c r="N520" t="str">
        <f>VLOOKUP(J520,prod_imp!$A$2:$I$102,5,FALSE)</f>
        <v>Wilson Group</v>
      </c>
      <c r="O520">
        <f>VLOOKUP(J520,prod_imp!$A$2:$I$102,6,FALSE)</f>
        <v>61</v>
      </c>
      <c r="P520">
        <f>VLOOKUP(J520,prod_imp!$A$2:$I$102,7,FALSE)</f>
        <v>75</v>
      </c>
      <c r="Q520" t="s">
        <v>4684</v>
      </c>
      <c r="R520" t="s">
        <v>4706</v>
      </c>
      <c r="S520" s="5">
        <v>798.21720000000005</v>
      </c>
      <c r="T520">
        <v>3</v>
      </c>
      <c r="U520">
        <v>269</v>
      </c>
      <c r="V520">
        <v>0.17</v>
      </c>
      <c r="W520" t="str">
        <f>VLOOKUP(Q520,stores_imp!$A$2:$K$100,3,FALSE)</f>
        <v>SOUTH</v>
      </c>
      <c r="X520" t="str">
        <f>VLOOKUP(Q520,stores_imp!$A$2:$K$100,2,TRUE)</f>
        <v>Mann-Austin</v>
      </c>
      <c r="Y520" t="str">
        <f>VLOOKUP(Q520,stores_imp!$A$2:$E$22,4,FALSE)</f>
        <v>Williamsfurt</v>
      </c>
      <c r="Z520" t="str">
        <f>VLOOKUP(Q520,stores_imp!$A$2:$K$22,5,FALSE)</f>
        <v>Online</v>
      </c>
      <c r="AA520" t="str">
        <f>_xlfn.IFS(sale[[#All],[Age]]&lt;19,"Teens",sale[[#All],[Age]]&lt;30,"Adults",sale[[#All],[Age]]&lt;70,"Elders")</f>
        <v>Elders</v>
      </c>
      <c r="AB520" t="str">
        <f>VLOOKUP(C520,customer_imp!$A$2:$H$505,8,FALSE)</f>
        <v>Gold</v>
      </c>
    </row>
    <row r="521" spans="1:28" x14ac:dyDescent="0.25">
      <c r="A521" t="s">
        <v>5225</v>
      </c>
      <c r="B521" s="2">
        <v>45495</v>
      </c>
      <c r="C521" t="s">
        <v>4214</v>
      </c>
      <c r="D521" t="str">
        <f>VLOOKUP(C521,customer_imp!$A$2:$H$502,2,FALSE)</f>
        <v>Michelle Gonzalez</v>
      </c>
      <c r="E521">
        <f>VLOOKUP(C521,customer_imp!$A$2:$H$502,3,FALSE)</f>
        <v>59</v>
      </c>
      <c r="F521" t="str">
        <f>VLOOKUP(C521,customer_imp!$A$2:$H$502,4,FALSE)</f>
        <v>Male</v>
      </c>
      <c r="G521" t="str">
        <f>VLOOKUP(C521,customer_imp!$A$2:$H$502,5,FALSE)</f>
        <v>Clarkport</v>
      </c>
      <c r="H521" t="str">
        <f>VLOOKUP(C521,customer_imp!$A$2:$H$502,6,FALSE)</f>
        <v>West Virginia</v>
      </c>
      <c r="I521" t="str">
        <f>VLOOKUP(C521,customer_imp!$A$2:$H$502,7,FALSE)</f>
        <v>USA</v>
      </c>
      <c r="J521" t="s">
        <v>4650</v>
      </c>
      <c r="K521" t="str">
        <f>VLOOKUP($J521,prod_imp!$A$2:$I$102,2,FALSE)</f>
        <v>Sports Wrist Sweatbands</v>
      </c>
      <c r="L521" t="str">
        <f>VLOOKUP(J521,prod_imp!$A$2:$I$102,3,FALSE)</f>
        <v>Sports</v>
      </c>
      <c r="M521" t="str">
        <f>VLOOKUP(J521,prod_imp!$A$2:$I$102,4,FALSE)</f>
        <v>Accessories</v>
      </c>
      <c r="N521" t="str">
        <f>VLOOKUP(J521,prod_imp!$A$2:$I$102,5,FALSE)</f>
        <v>Olsen-Daniels</v>
      </c>
      <c r="O521">
        <f>VLOOKUP(J521,prod_imp!$A$2:$I$102,6,FALSE)</f>
        <v>131</v>
      </c>
      <c r="P521">
        <f>VLOOKUP(J521,prod_imp!$A$2:$I$102,7,FALSE)</f>
        <v>232</v>
      </c>
      <c r="Q521" t="s">
        <v>4673</v>
      </c>
      <c r="R521" t="s">
        <v>4709</v>
      </c>
      <c r="S521" s="5">
        <v>1154.6808000000001</v>
      </c>
      <c r="T521">
        <v>4</v>
      </c>
      <c r="U521">
        <v>370</v>
      </c>
      <c r="V521">
        <v>0.01</v>
      </c>
      <c r="W521" t="str">
        <f>VLOOKUP(Q521,stores_imp!$A$2:$K$100,3,FALSE)</f>
        <v>EAST</v>
      </c>
      <c r="X521" t="str">
        <f>VLOOKUP(Q521,stores_imp!$A$2:$K$100,2,TRUE)</f>
        <v>Rivera-Warner</v>
      </c>
      <c r="Y521" t="str">
        <f>VLOOKUP(Q521,stores_imp!$A$2:$E$22,4,FALSE)</f>
        <v>Washingtonfurt</v>
      </c>
      <c r="Z521" t="str">
        <f>VLOOKUP(Q521,stores_imp!$A$2:$K$22,5,FALSE)</f>
        <v>Flagship</v>
      </c>
      <c r="AA521" t="str">
        <f>_xlfn.IFS(sale[[#All],[Age]]&lt;19,"Teens",sale[[#All],[Age]]&lt;30,"Adults",sale[[#All],[Age]]&lt;70,"Elders")</f>
        <v>Elders</v>
      </c>
      <c r="AB521" t="str">
        <f>VLOOKUP(C521,customer_imp!$A$2:$H$505,8,FALSE)</f>
        <v>Silver</v>
      </c>
    </row>
    <row r="522" spans="1:28" x14ac:dyDescent="0.25">
      <c r="A522" t="s">
        <v>5226</v>
      </c>
      <c r="B522" s="2">
        <v>45229</v>
      </c>
      <c r="C522" t="s">
        <v>4234</v>
      </c>
      <c r="D522" t="str">
        <f>VLOOKUP(C522,customer_imp!$A$2:$H$502,2,FALSE)</f>
        <v>Dr. Ashley Yates Md</v>
      </c>
      <c r="E522">
        <f>VLOOKUP(C522,customer_imp!$A$2:$H$502,3,FALSE)</f>
        <v>32</v>
      </c>
      <c r="F522" t="str">
        <f>VLOOKUP(C522,customer_imp!$A$2:$H$502,4,FALSE)</f>
        <v>Male</v>
      </c>
      <c r="G522" t="str">
        <f>VLOOKUP(C522,customer_imp!$A$2:$H$502,5,FALSE)</f>
        <v>New Maria</v>
      </c>
      <c r="H522" t="str">
        <f>VLOOKUP(C522,customer_imp!$A$2:$H$502,6,FALSE)</f>
        <v>Wisconsin</v>
      </c>
      <c r="I522" t="str">
        <f>VLOOKUP(C522,customer_imp!$A$2:$H$502,7,FALSE)</f>
        <v>USA</v>
      </c>
      <c r="J522" t="s">
        <v>4636</v>
      </c>
      <c r="K522" t="str">
        <f>VLOOKUP($J522,prod_imp!$A$2:$I$102,2,FALSE)</f>
        <v>Essential Oil Diffuser</v>
      </c>
      <c r="L522" t="str">
        <f>VLOOKUP(J522,prod_imp!$A$2:$I$102,3,FALSE)</f>
        <v>Home</v>
      </c>
      <c r="M522" t="str">
        <f>VLOOKUP(J522,prod_imp!$A$2:$I$102,4,FALSE)</f>
        <v>Decor</v>
      </c>
      <c r="N522" t="str">
        <f>VLOOKUP(J522,prod_imp!$A$2:$I$102,5,FALSE)</f>
        <v>Hernandez Inc</v>
      </c>
      <c r="O522">
        <f>VLOOKUP(J522,prod_imp!$A$2:$I$102,6,FALSE)</f>
        <v>325</v>
      </c>
      <c r="P522">
        <f>VLOOKUP(J522,prod_imp!$A$2:$I$102,7,FALSE)</f>
        <v>400</v>
      </c>
      <c r="Q522" t="s">
        <v>4683</v>
      </c>
      <c r="R522" t="s">
        <v>4706</v>
      </c>
      <c r="S522" s="5">
        <v>1813.5174</v>
      </c>
      <c r="T522">
        <v>3</v>
      </c>
      <c r="U522">
        <v>679</v>
      </c>
      <c r="V522">
        <v>0.22</v>
      </c>
      <c r="W522" t="str">
        <f>VLOOKUP(Q522,stores_imp!$A$2:$K$100,3,FALSE)</f>
        <v>EAST</v>
      </c>
      <c r="X522" t="str">
        <f>VLOOKUP(Q522,stores_imp!$A$2:$K$100,2,TRUE)</f>
        <v>Mann-Austin</v>
      </c>
      <c r="Y522" t="str">
        <f>VLOOKUP(Q522,stores_imp!$A$2:$E$22,4,FALSE)</f>
        <v>Port Josephberg</v>
      </c>
      <c r="Z522" t="str">
        <f>VLOOKUP(Q522,stores_imp!$A$2:$K$22,5,FALSE)</f>
        <v>Online</v>
      </c>
      <c r="AA522" t="str">
        <f>_xlfn.IFS(sale[[#All],[Age]]&lt;19,"Teens",sale[[#All],[Age]]&lt;30,"Adults",sale[[#All],[Age]]&lt;70,"Elders")</f>
        <v>Elders</v>
      </c>
      <c r="AB522" t="str">
        <f>VLOOKUP(C522,customer_imp!$A$2:$H$505,8,FALSE)</f>
        <v>Bronze</v>
      </c>
    </row>
    <row r="523" spans="1:28" x14ac:dyDescent="0.25">
      <c r="A523" t="s">
        <v>5227</v>
      </c>
      <c r="B523" s="2">
        <v>45433</v>
      </c>
      <c r="C523" t="s">
        <v>4362</v>
      </c>
      <c r="D523" t="str">
        <f>VLOOKUP(C523,customer_imp!$A$2:$H$502,2,FALSE)</f>
        <v>James Orozco</v>
      </c>
      <c r="E523">
        <f>VLOOKUP(C523,customer_imp!$A$2:$H$502,3,FALSE)</f>
        <v>37</v>
      </c>
      <c r="F523" t="str">
        <f>VLOOKUP(C523,customer_imp!$A$2:$H$502,4,FALSE)</f>
        <v>Female</v>
      </c>
      <c r="G523" t="str">
        <f>VLOOKUP(C523,customer_imp!$A$2:$H$502,5,FALSE)</f>
        <v>Simpsonfort</v>
      </c>
      <c r="H523" t="str">
        <f>VLOOKUP(C523,customer_imp!$A$2:$H$502,6,FALSE)</f>
        <v>Maine</v>
      </c>
      <c r="I523" t="str">
        <f>VLOOKUP(C523,customer_imp!$A$2:$H$502,7,FALSE)</f>
        <v>USA</v>
      </c>
      <c r="J523" t="s">
        <v>4627</v>
      </c>
      <c r="K523" t="str">
        <f>VLOOKUP($J523,prod_imp!$A$2:$I$102,2,FALSE)</f>
        <v>Shin Guards – Adult</v>
      </c>
      <c r="L523" t="str">
        <f>VLOOKUP(J523,prod_imp!$A$2:$I$102,3,FALSE)</f>
        <v>Sports</v>
      </c>
      <c r="M523" t="str">
        <f>VLOOKUP(J523,prod_imp!$A$2:$I$102,4,FALSE)</f>
        <v>Team Sports</v>
      </c>
      <c r="N523" t="str">
        <f>VLOOKUP(J523,prod_imp!$A$2:$I$102,5,FALSE)</f>
        <v>French Ltd</v>
      </c>
      <c r="O523">
        <f>VLOOKUP(J523,prod_imp!$A$2:$I$102,6,FALSE)</f>
        <v>107</v>
      </c>
      <c r="P523">
        <f>VLOOKUP(J523,prod_imp!$A$2:$I$102,7,FALSE)</f>
        <v>359</v>
      </c>
      <c r="Q523" t="s">
        <v>4673</v>
      </c>
      <c r="R523" t="s">
        <v>4709</v>
      </c>
      <c r="S523" s="5">
        <v>2107.8629999999998</v>
      </c>
      <c r="T523">
        <v>3</v>
      </c>
      <c r="U523">
        <v>781</v>
      </c>
      <c r="V523">
        <v>0.11</v>
      </c>
      <c r="W523" t="str">
        <f>VLOOKUP(Q523,stores_imp!$A$2:$K$100,3,FALSE)</f>
        <v>EAST</v>
      </c>
      <c r="X523" t="str">
        <f>VLOOKUP(Q523,stores_imp!$A$2:$K$100,2,TRUE)</f>
        <v>Rivera-Warner</v>
      </c>
      <c r="Y523" t="str">
        <f>VLOOKUP(Q523,stores_imp!$A$2:$E$22,4,FALSE)</f>
        <v>Washingtonfurt</v>
      </c>
      <c r="Z523" t="str">
        <f>VLOOKUP(Q523,stores_imp!$A$2:$K$22,5,FALSE)</f>
        <v>Flagship</v>
      </c>
      <c r="AA523" t="str">
        <f>_xlfn.IFS(sale[[#All],[Age]]&lt;19,"Teens",sale[[#All],[Age]]&lt;30,"Adults",sale[[#All],[Age]]&lt;70,"Elders")</f>
        <v>Elders</v>
      </c>
      <c r="AB523" t="str">
        <f>VLOOKUP(C523,customer_imp!$A$2:$H$505,8,FALSE)</f>
        <v>Gold</v>
      </c>
    </row>
    <row r="524" spans="1:28" x14ac:dyDescent="0.25">
      <c r="A524" t="s">
        <v>5228</v>
      </c>
      <c r="B524" s="2">
        <v>45766</v>
      </c>
      <c r="C524" t="s">
        <v>4243</v>
      </c>
      <c r="D524" t="str">
        <f>VLOOKUP(C524,customer_imp!$A$2:$H$502,2,FALSE)</f>
        <v>Carol Bishop</v>
      </c>
      <c r="E524">
        <f>VLOOKUP(C524,customer_imp!$A$2:$H$502,3,FALSE)</f>
        <v>27</v>
      </c>
      <c r="F524" t="str">
        <f>VLOOKUP(C524,customer_imp!$A$2:$H$502,4,FALSE)</f>
        <v>Female</v>
      </c>
      <c r="G524" t="str">
        <f>VLOOKUP(C524,customer_imp!$A$2:$H$502,5,FALSE)</f>
        <v>Lake Saramouth</v>
      </c>
      <c r="H524" t="str">
        <f>VLOOKUP(C524,customer_imp!$A$2:$H$502,6,FALSE)</f>
        <v>Oregon</v>
      </c>
      <c r="I524" t="str">
        <f>VLOOKUP(C524,customer_imp!$A$2:$H$502,7,FALSE)</f>
        <v>USA</v>
      </c>
      <c r="J524" t="s">
        <v>4568</v>
      </c>
      <c r="K524" t="str">
        <f>VLOOKUP($J524,prod_imp!$A$2:$I$102,2,FALSE)</f>
        <v>Smart Home Wifi Camera</v>
      </c>
      <c r="L524" t="str">
        <f>VLOOKUP(J524,prod_imp!$A$2:$I$102,3,FALSE)</f>
        <v>Electronics</v>
      </c>
      <c r="M524" t="str">
        <f>VLOOKUP(J524,prod_imp!$A$2:$I$102,4,FALSE)</f>
        <v>Accessories</v>
      </c>
      <c r="N524" t="str">
        <f>VLOOKUP(J524,prod_imp!$A$2:$I$102,5,FALSE)</f>
        <v>Holmes Llc</v>
      </c>
      <c r="O524">
        <f>VLOOKUP(J524,prod_imp!$A$2:$I$102,6,FALSE)</f>
        <v>451</v>
      </c>
      <c r="P524">
        <f>VLOOKUP(J524,prod_imp!$A$2:$I$102,7,FALSE)</f>
        <v>389</v>
      </c>
      <c r="Q524" t="s">
        <v>4678</v>
      </c>
      <c r="R524" t="s">
        <v>4706</v>
      </c>
      <c r="S524" s="5">
        <v>70.470799999999997</v>
      </c>
      <c r="T524">
        <v>2</v>
      </c>
      <c r="U524">
        <v>43</v>
      </c>
      <c r="V524">
        <v>0.1</v>
      </c>
      <c r="W524" t="str">
        <f>VLOOKUP(Q524,stores_imp!$A$2:$K$100,3,FALSE)</f>
        <v>SOUTH</v>
      </c>
      <c r="X524" t="str">
        <f>VLOOKUP(Q524,stores_imp!$A$2:$K$100,2,TRUE)</f>
        <v>Mann-Austin</v>
      </c>
      <c r="Y524" t="str">
        <f>VLOOKUP(Q524,stores_imp!$A$2:$E$22,4,FALSE)</f>
        <v>North Nancyview</v>
      </c>
      <c r="Z524" t="str">
        <f>VLOOKUP(Q524,stores_imp!$A$2:$K$22,5,FALSE)</f>
        <v>Outlet</v>
      </c>
      <c r="AA524" t="str">
        <f>_xlfn.IFS(sale[[#All],[Age]]&lt;19,"Teens",sale[[#All],[Age]]&lt;30,"Adults",sale[[#All],[Age]]&lt;70,"Elders")</f>
        <v>Adults</v>
      </c>
      <c r="AB524" t="str">
        <f>VLOOKUP(C524,customer_imp!$A$2:$H$505,8,FALSE)</f>
        <v>Silver</v>
      </c>
    </row>
    <row r="525" spans="1:28" x14ac:dyDescent="0.25">
      <c r="A525" t="s">
        <v>5229</v>
      </c>
      <c r="B525" s="2">
        <v>45639</v>
      </c>
      <c r="C525" t="s">
        <v>4269</v>
      </c>
      <c r="D525" t="str">
        <f>VLOOKUP(C525,customer_imp!$A$2:$H$502,2,FALSE)</f>
        <v>Tommy Roberts</v>
      </c>
      <c r="E525">
        <f>VLOOKUP(C525,customer_imp!$A$2:$H$502,3,FALSE)</f>
        <v>22</v>
      </c>
      <c r="F525" t="str">
        <f>VLOOKUP(C525,customer_imp!$A$2:$H$502,4,FALSE)</f>
        <v>Male</v>
      </c>
      <c r="G525" t="str">
        <f>VLOOKUP(C525,customer_imp!$A$2:$H$502,5,FALSE)</f>
        <v>Port Tonyfort</v>
      </c>
      <c r="H525" t="str">
        <f>VLOOKUP(C525,customer_imp!$A$2:$H$502,6,FALSE)</f>
        <v>South Dakota</v>
      </c>
      <c r="I525" t="str">
        <f>VLOOKUP(C525,customer_imp!$A$2:$H$502,7,FALSE)</f>
        <v>USA</v>
      </c>
      <c r="J525" t="s">
        <v>4640</v>
      </c>
      <c r="K525" t="str">
        <f>VLOOKUP($J525,prod_imp!$A$2:$I$102,2,FALSE)</f>
        <v>Fitness Resistance Bands</v>
      </c>
      <c r="L525" t="str">
        <f>VLOOKUP(J525,prod_imp!$A$2:$I$102,3,FALSE)</f>
        <v>Sports</v>
      </c>
      <c r="M525" t="str">
        <f>VLOOKUP(J525,prod_imp!$A$2:$I$102,4,FALSE)</f>
        <v>Fitness</v>
      </c>
      <c r="N525" t="str">
        <f>VLOOKUP(J525,prod_imp!$A$2:$I$102,5,FALSE)</f>
        <v>Reese-Watson</v>
      </c>
      <c r="O525">
        <f>VLOOKUP(J525,prod_imp!$A$2:$I$102,6,FALSE)</f>
        <v>153</v>
      </c>
      <c r="P525">
        <f>VLOOKUP(J525,prod_imp!$A$2:$I$102,7,FALSE)</f>
        <v>281</v>
      </c>
      <c r="Q525" t="s">
        <v>4673</v>
      </c>
      <c r="R525" t="s">
        <v>4706</v>
      </c>
      <c r="S525" s="5">
        <v>3178.2564000000002</v>
      </c>
      <c r="T525">
        <v>4</v>
      </c>
      <c r="U525">
        <v>854</v>
      </c>
      <c r="V525">
        <v>0.18</v>
      </c>
      <c r="W525" t="str">
        <f>VLOOKUP(Q525,stores_imp!$A$2:$K$100,3,FALSE)</f>
        <v>EAST</v>
      </c>
      <c r="X525" t="str">
        <f>VLOOKUP(Q525,stores_imp!$A$2:$K$100,2,TRUE)</f>
        <v>Rivera-Warner</v>
      </c>
      <c r="Y525" t="str">
        <f>VLOOKUP(Q525,stores_imp!$A$2:$E$22,4,FALSE)</f>
        <v>Washingtonfurt</v>
      </c>
      <c r="Z525" t="str">
        <f>VLOOKUP(Q525,stores_imp!$A$2:$K$22,5,FALSE)</f>
        <v>Flagship</v>
      </c>
      <c r="AA525" t="str">
        <f>_xlfn.IFS(sale[[#All],[Age]]&lt;19,"Teens",sale[[#All],[Age]]&lt;30,"Adults",sale[[#All],[Age]]&lt;70,"Elders")</f>
        <v>Adults</v>
      </c>
      <c r="AB525" t="str">
        <f>VLOOKUP(C525,customer_imp!$A$2:$H$505,8,FALSE)</f>
        <v>Silver</v>
      </c>
    </row>
    <row r="526" spans="1:28" x14ac:dyDescent="0.25">
      <c r="A526" t="s">
        <v>5230</v>
      </c>
      <c r="B526" s="2">
        <v>45774</v>
      </c>
      <c r="C526" t="s">
        <v>4076</v>
      </c>
      <c r="D526" t="str">
        <f>VLOOKUP(C526,customer_imp!$A$2:$H$502,2,FALSE)</f>
        <v>Diane Watson</v>
      </c>
      <c r="E526">
        <f>VLOOKUP(C526,customer_imp!$A$2:$H$502,3,FALSE)</f>
        <v>53</v>
      </c>
      <c r="F526" t="str">
        <f>VLOOKUP(C526,customer_imp!$A$2:$H$502,4,FALSE)</f>
        <v>Female</v>
      </c>
      <c r="G526" t="str">
        <f>VLOOKUP(C526,customer_imp!$A$2:$H$502,5,FALSE)</f>
        <v>North Codyport</v>
      </c>
      <c r="H526" t="str">
        <f>VLOOKUP(C526,customer_imp!$A$2:$H$502,6,FALSE)</f>
        <v>Texas</v>
      </c>
      <c r="I526" t="str">
        <f>VLOOKUP(C526,customer_imp!$A$2:$H$502,7,FALSE)</f>
        <v>USA</v>
      </c>
      <c r="J526" t="s">
        <v>4540</v>
      </c>
      <c r="K526" t="str">
        <f>VLOOKUP($J526,prod_imp!$A$2:$I$102,2,FALSE)</f>
        <v>Foldable Camping Chair</v>
      </c>
      <c r="L526" t="str">
        <f>VLOOKUP(J526,prod_imp!$A$2:$I$102,3,FALSE)</f>
        <v>Sports</v>
      </c>
      <c r="M526" t="str">
        <f>VLOOKUP(J526,prod_imp!$A$2:$I$102,4,FALSE)</f>
        <v>Outdoor</v>
      </c>
      <c r="N526" t="str">
        <f>VLOOKUP(J526,prod_imp!$A$2:$I$102,5,FALSE)</f>
        <v>Cook Ltd</v>
      </c>
      <c r="O526">
        <f>VLOOKUP(J526,prod_imp!$A$2:$I$102,6,FALSE)</f>
        <v>166</v>
      </c>
      <c r="P526">
        <f>VLOOKUP(J526,prod_imp!$A$2:$I$102,7,FALSE)</f>
        <v>340</v>
      </c>
      <c r="Q526" t="s">
        <v>4700</v>
      </c>
      <c r="R526" t="s">
        <v>4709</v>
      </c>
      <c r="S526" s="5">
        <v>769.89760000000001</v>
      </c>
      <c r="T526">
        <v>2</v>
      </c>
      <c r="U526">
        <v>410</v>
      </c>
      <c r="V526">
        <v>7.0000000000000007E-2</v>
      </c>
      <c r="W526" t="str">
        <f>VLOOKUP(Q526,stores_imp!$A$2:$K$100,3,FALSE)</f>
        <v>WEST</v>
      </c>
      <c r="X526" t="str">
        <f>VLOOKUP(Q526,stores_imp!$A$2:$K$100,2,TRUE)</f>
        <v>Frederick-Wright</v>
      </c>
      <c r="Y526" t="str">
        <f>VLOOKUP(Q526,stores_imp!$A$2:$E$22,4,FALSE)</f>
        <v>New Jimmymouth</v>
      </c>
      <c r="Z526" t="str">
        <f>VLOOKUP(Q526,stores_imp!$A$2:$K$22,5,FALSE)</f>
        <v>Flagship</v>
      </c>
      <c r="AA526" t="str">
        <f>_xlfn.IFS(sale[[#All],[Age]]&lt;19,"Teens",sale[[#All],[Age]]&lt;30,"Adults",sale[[#All],[Age]]&lt;70,"Elders")</f>
        <v>Elders</v>
      </c>
      <c r="AB526" t="str">
        <f>VLOOKUP(C526,customer_imp!$A$2:$H$505,8,FALSE)</f>
        <v>Platinum</v>
      </c>
    </row>
    <row r="527" spans="1:28" x14ac:dyDescent="0.25">
      <c r="A527" t="s">
        <v>5231</v>
      </c>
      <c r="B527" s="2">
        <v>45569</v>
      </c>
      <c r="C527" t="s">
        <v>4142</v>
      </c>
      <c r="D527" t="str">
        <f>VLOOKUP(C527,customer_imp!$A$2:$H$502,2,FALSE)</f>
        <v>Daniel Rivas</v>
      </c>
      <c r="E527">
        <f>VLOOKUP(C527,customer_imp!$A$2:$H$502,3,FALSE)</f>
        <v>39</v>
      </c>
      <c r="F527" t="str">
        <f>VLOOKUP(C527,customer_imp!$A$2:$H$502,4,FALSE)</f>
        <v>Female</v>
      </c>
      <c r="G527" t="str">
        <f>VLOOKUP(C527,customer_imp!$A$2:$H$502,5,FALSE)</f>
        <v>Dominiquefort</v>
      </c>
      <c r="H527" t="str">
        <f>VLOOKUP(C527,customer_imp!$A$2:$H$502,6,FALSE)</f>
        <v>Georgia</v>
      </c>
      <c r="I527" t="str">
        <f>VLOOKUP(C527,customer_imp!$A$2:$H$502,7,FALSE)</f>
        <v>USA</v>
      </c>
      <c r="J527" t="s">
        <v>4628</v>
      </c>
      <c r="K527" t="str">
        <f>VLOOKUP($J527,prod_imp!$A$2:$I$102,2,FALSE)</f>
        <v>Bluetooth Car Audio System</v>
      </c>
      <c r="L527" t="str">
        <f>VLOOKUP(J527,prod_imp!$A$2:$I$102,3,FALSE)</f>
        <v>Electronics</v>
      </c>
      <c r="M527" t="str">
        <f>VLOOKUP(J527,prod_imp!$A$2:$I$102,4,FALSE)</f>
        <v>Audio</v>
      </c>
      <c r="N527" t="str">
        <f>VLOOKUP(J527,prod_imp!$A$2:$I$102,5,FALSE)</f>
        <v>Bruce-Bowen</v>
      </c>
      <c r="O527">
        <f>VLOOKUP(J527,prod_imp!$A$2:$I$102,6,FALSE)</f>
        <v>404</v>
      </c>
      <c r="P527">
        <f>VLOOKUP(J527,prod_imp!$A$2:$I$102,7,FALSE)</f>
        <v>159</v>
      </c>
      <c r="Q527" t="s">
        <v>4690</v>
      </c>
      <c r="R527" t="s">
        <v>1959</v>
      </c>
      <c r="S527" s="5">
        <v>643.78679999999997</v>
      </c>
      <c r="T527">
        <v>2</v>
      </c>
      <c r="U527">
        <v>407</v>
      </c>
      <c r="V527">
        <v>0.06</v>
      </c>
      <c r="W527" t="str">
        <f>VLOOKUP(Q527,stores_imp!$A$2:$K$100,3,FALSE)</f>
        <v>EAST</v>
      </c>
      <c r="X527" t="str">
        <f>VLOOKUP(Q527,stores_imp!$A$2:$K$100,2,TRUE)</f>
        <v>Martinez, Adkins And Johnson</v>
      </c>
      <c r="Y527" t="str">
        <f>VLOOKUP(Q527,stores_imp!$A$2:$E$22,4,FALSE)</f>
        <v>East Davidville</v>
      </c>
      <c r="Z527" t="str">
        <f>VLOOKUP(Q527,stores_imp!$A$2:$K$22,5,FALSE)</f>
        <v>Online</v>
      </c>
      <c r="AA527" t="str">
        <f>_xlfn.IFS(sale[[#All],[Age]]&lt;19,"Teens",sale[[#All],[Age]]&lt;30,"Adults",sale[[#All],[Age]]&lt;70,"Elders")</f>
        <v>Elders</v>
      </c>
      <c r="AB527" t="str">
        <f>VLOOKUP(C527,customer_imp!$A$2:$H$505,8,FALSE)</f>
        <v>Silver</v>
      </c>
    </row>
    <row r="528" spans="1:28" x14ac:dyDescent="0.25">
      <c r="A528" t="s">
        <v>5232</v>
      </c>
      <c r="B528" s="2">
        <v>45856</v>
      </c>
      <c r="C528" t="s">
        <v>4209</v>
      </c>
      <c r="D528" t="str">
        <f>VLOOKUP(C528,customer_imp!$A$2:$H$502,2,FALSE)</f>
        <v>Casey Flores</v>
      </c>
      <c r="E528">
        <f>VLOOKUP(C528,customer_imp!$A$2:$H$502,3,FALSE)</f>
        <v>52</v>
      </c>
      <c r="F528" t="str">
        <f>VLOOKUP(C528,customer_imp!$A$2:$H$502,4,FALSE)</f>
        <v>Female</v>
      </c>
      <c r="G528" t="str">
        <f>VLOOKUP(C528,customer_imp!$A$2:$H$502,5,FALSE)</f>
        <v>Lake Michael</v>
      </c>
      <c r="H528" t="str">
        <f>VLOOKUP(C528,customer_imp!$A$2:$H$502,6,FALSE)</f>
        <v>Utah</v>
      </c>
      <c r="I528" t="str">
        <f>VLOOKUP(C528,customer_imp!$A$2:$H$502,7,FALSE)</f>
        <v>USA</v>
      </c>
      <c r="J528" t="s">
        <v>4502</v>
      </c>
      <c r="K528" t="str">
        <f>VLOOKUP($J528,prod_imp!$A$2:$I$102,2,FALSE)</f>
        <v>Women'S Yoga Pants</v>
      </c>
      <c r="L528" t="str">
        <f>VLOOKUP(J528,prod_imp!$A$2:$I$102,3,FALSE)</f>
        <v>Clothing</v>
      </c>
      <c r="M528" t="str">
        <f>VLOOKUP(J528,prod_imp!$A$2:$I$102,4,FALSE)</f>
        <v>Bottoms</v>
      </c>
      <c r="N528" t="str">
        <f>VLOOKUP(J528,prod_imp!$A$2:$I$102,5,FALSE)</f>
        <v>Gonzales-Davis</v>
      </c>
      <c r="O528">
        <f>VLOOKUP(J528,prod_imp!$A$2:$I$102,6,FALSE)</f>
        <v>306</v>
      </c>
      <c r="P528">
        <f>VLOOKUP(J528,prod_imp!$A$2:$I$102,7,FALSE)</f>
        <v>487</v>
      </c>
      <c r="Q528" t="s">
        <v>4685</v>
      </c>
      <c r="R528" t="s">
        <v>4706</v>
      </c>
      <c r="S528" s="5">
        <v>524.76480000000004</v>
      </c>
      <c r="T528">
        <v>1</v>
      </c>
      <c r="U528">
        <v>729</v>
      </c>
      <c r="V528">
        <v>0.21</v>
      </c>
      <c r="W528" t="str">
        <f>VLOOKUP(Q528,stores_imp!$A$2:$K$100,3,FALSE)</f>
        <v>WEST</v>
      </c>
      <c r="X528" t="str">
        <f>VLOOKUP(Q528,stores_imp!$A$2:$K$100,2,TRUE)</f>
        <v>Mann-Austin</v>
      </c>
      <c r="Y528" t="str">
        <f>VLOOKUP(Q528,stores_imp!$A$2:$E$22,4,FALSE)</f>
        <v>Thompsonborough</v>
      </c>
      <c r="Z528" t="str">
        <f>VLOOKUP(Q528,stores_imp!$A$2:$K$22,5,FALSE)</f>
        <v>Online</v>
      </c>
      <c r="AA528" t="str">
        <f>_xlfn.IFS(sale[[#All],[Age]]&lt;19,"Teens",sale[[#All],[Age]]&lt;30,"Adults",sale[[#All],[Age]]&lt;70,"Elders")</f>
        <v>Elders</v>
      </c>
      <c r="AB528" t="str">
        <f>VLOOKUP(C528,customer_imp!$A$2:$H$505,8,FALSE)</f>
        <v>Gold</v>
      </c>
    </row>
    <row r="529" spans="1:28" x14ac:dyDescent="0.25">
      <c r="A529" t="s">
        <v>5233</v>
      </c>
      <c r="B529" s="2">
        <v>45362</v>
      </c>
      <c r="C529" t="s">
        <v>4445</v>
      </c>
      <c r="D529" t="str">
        <f>VLOOKUP(C529,customer_imp!$A$2:$H$502,2,FALSE)</f>
        <v>April Phillips</v>
      </c>
      <c r="E529">
        <f>VLOOKUP(C529,customer_imp!$A$2:$H$502,3,FALSE)</f>
        <v>62</v>
      </c>
      <c r="F529" t="str">
        <f>VLOOKUP(C529,customer_imp!$A$2:$H$502,4,FALSE)</f>
        <v>Female</v>
      </c>
      <c r="G529" t="str">
        <f>VLOOKUP(C529,customer_imp!$A$2:$H$502,5,FALSE)</f>
        <v>Lake Carolyn</v>
      </c>
      <c r="H529" t="str">
        <f>VLOOKUP(C529,customer_imp!$A$2:$H$502,6,FALSE)</f>
        <v>Hawaii</v>
      </c>
      <c r="I529" t="str">
        <f>VLOOKUP(C529,customer_imp!$A$2:$H$502,7,FALSE)</f>
        <v>USA</v>
      </c>
      <c r="J529" t="s">
        <v>4636</v>
      </c>
      <c r="K529" t="str">
        <f>VLOOKUP($J529,prod_imp!$A$2:$I$102,2,FALSE)</f>
        <v>Essential Oil Diffuser</v>
      </c>
      <c r="L529" t="str">
        <f>VLOOKUP(J529,prod_imp!$A$2:$I$102,3,FALSE)</f>
        <v>Home</v>
      </c>
      <c r="M529" t="str">
        <f>VLOOKUP(J529,prod_imp!$A$2:$I$102,4,FALSE)</f>
        <v>Decor</v>
      </c>
      <c r="N529" t="str">
        <f>VLOOKUP(J529,prod_imp!$A$2:$I$102,5,FALSE)</f>
        <v>Hernandez Inc</v>
      </c>
      <c r="O529">
        <f>VLOOKUP(J529,prod_imp!$A$2:$I$102,6,FALSE)</f>
        <v>325</v>
      </c>
      <c r="P529">
        <f>VLOOKUP(J529,prod_imp!$A$2:$I$102,7,FALSE)</f>
        <v>400</v>
      </c>
      <c r="Q529" t="s">
        <v>4683</v>
      </c>
      <c r="R529" t="s">
        <v>4706</v>
      </c>
      <c r="S529" s="5">
        <v>1719.4431999999999</v>
      </c>
      <c r="T529">
        <v>4</v>
      </c>
      <c r="U529">
        <v>467</v>
      </c>
      <c r="V529">
        <v>0.28000000000000003</v>
      </c>
      <c r="W529" t="str">
        <f>VLOOKUP(Q529,stores_imp!$A$2:$K$100,3,FALSE)</f>
        <v>EAST</v>
      </c>
      <c r="X529" t="str">
        <f>VLOOKUP(Q529,stores_imp!$A$2:$K$100,2,TRUE)</f>
        <v>Mann-Austin</v>
      </c>
      <c r="Y529" t="str">
        <f>VLOOKUP(Q529,stores_imp!$A$2:$E$22,4,FALSE)</f>
        <v>Port Josephberg</v>
      </c>
      <c r="Z529" t="str">
        <f>VLOOKUP(Q529,stores_imp!$A$2:$K$22,5,FALSE)</f>
        <v>Online</v>
      </c>
      <c r="AA529" t="str">
        <f>_xlfn.IFS(sale[[#All],[Age]]&lt;19,"Teens",sale[[#All],[Age]]&lt;30,"Adults",sale[[#All],[Age]]&lt;70,"Elders")</f>
        <v>Elders</v>
      </c>
      <c r="AB529" t="str">
        <f>VLOOKUP(C529,customer_imp!$A$2:$H$505,8,FALSE)</f>
        <v>Platinum</v>
      </c>
    </row>
    <row r="530" spans="1:28" x14ac:dyDescent="0.25">
      <c r="A530" t="s">
        <v>5234</v>
      </c>
      <c r="B530" s="2">
        <v>45457</v>
      </c>
      <c r="C530" t="s">
        <v>4068</v>
      </c>
      <c r="D530" t="str">
        <f>VLOOKUP(C530,customer_imp!$A$2:$H$502,2,FALSE)</f>
        <v>Robert Jackson</v>
      </c>
      <c r="E530">
        <f>VLOOKUP(C530,customer_imp!$A$2:$H$502,3,FALSE)</f>
        <v>44</v>
      </c>
      <c r="F530" t="str">
        <f>VLOOKUP(C530,customer_imp!$A$2:$H$502,4,FALSE)</f>
        <v>Female</v>
      </c>
      <c r="G530" t="str">
        <f>VLOOKUP(C530,customer_imp!$A$2:$H$502,5,FALSE)</f>
        <v>Lake Brandy</v>
      </c>
      <c r="H530" t="str">
        <f>VLOOKUP(C530,customer_imp!$A$2:$H$502,6,FALSE)</f>
        <v>Tennessee</v>
      </c>
      <c r="I530" t="str">
        <f>VLOOKUP(C530,customer_imp!$A$2:$H$502,7,FALSE)</f>
        <v>USA</v>
      </c>
      <c r="J530" t="s">
        <v>4515</v>
      </c>
      <c r="K530" t="str">
        <f>VLOOKUP($J530,prod_imp!$A$2:$I$102,2,FALSE)</f>
        <v>Ceramic Kitchen Bowl Set</v>
      </c>
      <c r="L530" t="str">
        <f>VLOOKUP(J530,prod_imp!$A$2:$I$102,3,FALSE)</f>
        <v>Home</v>
      </c>
      <c r="M530" t="str">
        <f>VLOOKUP(J530,prod_imp!$A$2:$I$102,4,FALSE)</f>
        <v>Kitchen</v>
      </c>
      <c r="N530" t="str">
        <f>VLOOKUP(J530,prod_imp!$A$2:$I$102,5,FALSE)</f>
        <v>Hamilton Group</v>
      </c>
      <c r="O530">
        <f>VLOOKUP(J530,prod_imp!$A$2:$I$102,6,FALSE)</f>
        <v>299</v>
      </c>
      <c r="P530">
        <f>VLOOKUP(J530,prod_imp!$A$2:$I$102,7,FALSE)</f>
        <v>308</v>
      </c>
      <c r="Q530" t="s">
        <v>4692</v>
      </c>
      <c r="R530" t="s">
        <v>4706</v>
      </c>
      <c r="S530" s="5">
        <v>50.407800000000002</v>
      </c>
      <c r="T530">
        <v>1</v>
      </c>
      <c r="U530">
        <v>58</v>
      </c>
      <c r="V530">
        <v>0.08</v>
      </c>
      <c r="W530" t="str">
        <f>VLOOKUP(Q530,stores_imp!$A$2:$K$100,3,FALSE)</f>
        <v>SOUTH</v>
      </c>
      <c r="X530" t="str">
        <f>VLOOKUP(Q530,stores_imp!$A$2:$K$100,2,TRUE)</f>
        <v>Aguirre-Keller</v>
      </c>
      <c r="Y530" t="str">
        <f>VLOOKUP(Q530,stores_imp!$A$2:$E$22,4,FALSE)</f>
        <v>Lake Michael</v>
      </c>
      <c r="Z530" t="str">
        <f>VLOOKUP(Q530,stores_imp!$A$2:$K$22,5,FALSE)</f>
        <v>Online</v>
      </c>
      <c r="AA530" t="str">
        <f>_xlfn.IFS(sale[[#All],[Age]]&lt;19,"Teens",sale[[#All],[Age]]&lt;30,"Adults",sale[[#All],[Age]]&lt;70,"Elders")</f>
        <v>Elders</v>
      </c>
      <c r="AB530" t="str">
        <f>VLOOKUP(C530,customer_imp!$A$2:$H$505,8,FALSE)</f>
        <v>Platinum</v>
      </c>
    </row>
    <row r="531" spans="1:28" x14ac:dyDescent="0.25">
      <c r="A531" t="s">
        <v>5235</v>
      </c>
      <c r="B531" s="2">
        <v>45338</v>
      </c>
      <c r="C531" t="s">
        <v>4330</v>
      </c>
      <c r="D531" t="str">
        <f>VLOOKUP(C531,customer_imp!$A$2:$H$502,2,FALSE)</f>
        <v>Evelyn Brown</v>
      </c>
      <c r="E531">
        <f>VLOOKUP(C531,customer_imp!$A$2:$H$502,3,FALSE)</f>
        <v>39</v>
      </c>
      <c r="F531" t="str">
        <f>VLOOKUP(C531,customer_imp!$A$2:$H$502,4,FALSE)</f>
        <v>Male</v>
      </c>
      <c r="G531" t="str">
        <f>VLOOKUP(C531,customer_imp!$A$2:$H$502,5,FALSE)</f>
        <v>West Victoriaborough</v>
      </c>
      <c r="H531" t="str">
        <f>VLOOKUP(C531,customer_imp!$A$2:$H$502,6,FALSE)</f>
        <v>New Mexico</v>
      </c>
      <c r="I531" t="str">
        <f>VLOOKUP(C531,customer_imp!$A$2:$H$502,7,FALSE)</f>
        <v>USA</v>
      </c>
      <c r="J531" t="s">
        <v>4582</v>
      </c>
      <c r="K531" t="str">
        <f>VLOOKUP($J531,prod_imp!$A$2:$I$102,2,FALSE)</f>
        <v>Men'S Roll-On Perfume</v>
      </c>
      <c r="L531" t="str">
        <f>VLOOKUP(J531,prod_imp!$A$2:$I$102,3,FALSE)</f>
        <v>Beauty</v>
      </c>
      <c r="M531" t="str">
        <f>VLOOKUP(J531,prod_imp!$A$2:$I$102,4,FALSE)</f>
        <v>Fragrance</v>
      </c>
      <c r="N531" t="str">
        <f>VLOOKUP(J531,prod_imp!$A$2:$I$102,5,FALSE)</f>
        <v>Sullivan And Sons</v>
      </c>
      <c r="O531">
        <f>VLOOKUP(J531,prod_imp!$A$2:$I$102,6,FALSE)</f>
        <v>43</v>
      </c>
      <c r="P531">
        <f>VLOOKUP(J531,prod_imp!$A$2:$I$102,7,FALSE)</f>
        <v>267</v>
      </c>
      <c r="Q531" t="s">
        <v>4701</v>
      </c>
      <c r="R531" t="s">
        <v>1959</v>
      </c>
      <c r="S531" s="5">
        <v>421.27800000000002</v>
      </c>
      <c r="T531">
        <v>1</v>
      </c>
      <c r="U531">
        <v>540</v>
      </c>
      <c r="V531">
        <v>0.13</v>
      </c>
      <c r="W531" t="str">
        <f>VLOOKUP(Q531,stores_imp!$A$2:$K$100,3,FALSE)</f>
        <v>NORTH</v>
      </c>
      <c r="X531" t="str">
        <f>VLOOKUP(Q531,stores_imp!$A$2:$K$100,2,TRUE)</f>
        <v>Holloway Ltd</v>
      </c>
      <c r="Y531" t="str">
        <f>VLOOKUP(Q531,stores_imp!$A$2:$E$22,4,FALSE)</f>
        <v>Bensonhaven</v>
      </c>
      <c r="Z531" t="str">
        <f>VLOOKUP(Q531,stores_imp!$A$2:$K$22,5,FALSE)</f>
        <v>Flagship</v>
      </c>
      <c r="AA531" t="str">
        <f>_xlfn.IFS(sale[[#All],[Age]]&lt;19,"Teens",sale[[#All],[Age]]&lt;30,"Adults",sale[[#All],[Age]]&lt;70,"Elders")</f>
        <v>Elders</v>
      </c>
      <c r="AB531" t="str">
        <f>VLOOKUP(C531,customer_imp!$A$2:$H$505,8,FALSE)</f>
        <v>Gold</v>
      </c>
    </row>
    <row r="532" spans="1:28" x14ac:dyDescent="0.25">
      <c r="A532" t="s">
        <v>5236</v>
      </c>
      <c r="B532" s="2">
        <v>45552</v>
      </c>
      <c r="C532" t="s">
        <v>4051</v>
      </c>
      <c r="D532" t="str">
        <f>VLOOKUP(C532,customer_imp!$A$2:$H$502,2,FALSE)</f>
        <v>Katherine Young</v>
      </c>
      <c r="E532">
        <f>VLOOKUP(C532,customer_imp!$A$2:$H$502,3,FALSE)</f>
        <v>29</v>
      </c>
      <c r="F532" t="str">
        <f>VLOOKUP(C532,customer_imp!$A$2:$H$502,4,FALSE)</f>
        <v>Male</v>
      </c>
      <c r="G532" t="str">
        <f>VLOOKUP(C532,customer_imp!$A$2:$H$502,5,FALSE)</f>
        <v>North Valeriemouth</v>
      </c>
      <c r="H532" t="str">
        <f>VLOOKUP(C532,customer_imp!$A$2:$H$502,6,FALSE)</f>
        <v>Vermont</v>
      </c>
      <c r="I532" t="str">
        <f>VLOOKUP(C532,customer_imp!$A$2:$H$502,7,FALSE)</f>
        <v>USA</v>
      </c>
      <c r="J532" t="s">
        <v>4512</v>
      </c>
      <c r="K532" t="str">
        <f>VLOOKUP($J532,prod_imp!$A$2:$I$102,2,FALSE)</f>
        <v>Wireless Bluetooth Earbuds</v>
      </c>
      <c r="L532" t="str">
        <f>VLOOKUP(J532,prod_imp!$A$2:$I$102,3,FALSE)</f>
        <v>Electronics</v>
      </c>
      <c r="M532" t="str">
        <f>VLOOKUP(J532,prod_imp!$A$2:$I$102,4,FALSE)</f>
        <v>Audio</v>
      </c>
      <c r="N532" t="str">
        <f>VLOOKUP(J532,prod_imp!$A$2:$I$102,5,FALSE)</f>
        <v>Perez-Johnston</v>
      </c>
      <c r="O532">
        <f>VLOOKUP(J532,prod_imp!$A$2:$I$102,6,FALSE)</f>
        <v>439</v>
      </c>
      <c r="P532">
        <f>VLOOKUP(J532,prod_imp!$A$2:$I$102,7,FALSE)</f>
        <v>142</v>
      </c>
      <c r="Q532" t="s">
        <v>4703</v>
      </c>
      <c r="R532" t="s">
        <v>4709</v>
      </c>
      <c r="S532" s="5">
        <v>2775.3519999999999</v>
      </c>
      <c r="T532">
        <v>4</v>
      </c>
      <c r="U532">
        <v>816</v>
      </c>
      <c r="V532">
        <v>0.22</v>
      </c>
      <c r="W532" t="str">
        <f>VLOOKUP(Q532,stores_imp!$A$2:$K$100,3,FALSE)</f>
        <v>EAST</v>
      </c>
      <c r="X532" t="str">
        <f>VLOOKUP(Q532,stores_imp!$A$2:$K$100,2,TRUE)</f>
        <v>Mann-Austin</v>
      </c>
      <c r="Y532" t="str">
        <f>VLOOKUP(Q532,stores_imp!$A$2:$E$22,4,FALSE)</f>
        <v>Vasquezborough</v>
      </c>
      <c r="Z532" t="str">
        <f>VLOOKUP(Q532,stores_imp!$A$2:$K$22,5,FALSE)</f>
        <v>Online</v>
      </c>
      <c r="AA532" t="str">
        <f>_xlfn.IFS(sale[[#All],[Age]]&lt;19,"Teens",sale[[#All],[Age]]&lt;30,"Adults",sale[[#All],[Age]]&lt;70,"Elders")</f>
        <v>Adults</v>
      </c>
      <c r="AB532" t="str">
        <f>VLOOKUP(C532,customer_imp!$A$2:$H$505,8,FALSE)</f>
        <v>Gold</v>
      </c>
    </row>
    <row r="533" spans="1:28" x14ac:dyDescent="0.25">
      <c r="A533" t="s">
        <v>5237</v>
      </c>
      <c r="B533" s="2">
        <v>45895</v>
      </c>
      <c r="C533" t="s">
        <v>4157</v>
      </c>
      <c r="D533" t="str">
        <f>VLOOKUP(C533,customer_imp!$A$2:$H$502,2,FALSE)</f>
        <v>Michelle Myers</v>
      </c>
      <c r="E533">
        <f>VLOOKUP(C533,customer_imp!$A$2:$H$502,3,FALSE)</f>
        <v>33</v>
      </c>
      <c r="F533" t="str">
        <f>VLOOKUP(C533,customer_imp!$A$2:$H$502,4,FALSE)</f>
        <v>Female</v>
      </c>
      <c r="G533" t="str">
        <f>VLOOKUP(C533,customer_imp!$A$2:$H$502,5,FALSE)</f>
        <v>West Daniel</v>
      </c>
      <c r="H533" t="str">
        <f>VLOOKUP(C533,customer_imp!$A$2:$H$502,6,FALSE)</f>
        <v>South Carolina</v>
      </c>
      <c r="I533" t="str">
        <f>VLOOKUP(C533,customer_imp!$A$2:$H$502,7,FALSE)</f>
        <v>USA</v>
      </c>
      <c r="J533" t="s">
        <v>4568</v>
      </c>
      <c r="K533" t="str">
        <f>VLOOKUP($J533,prod_imp!$A$2:$I$102,2,FALSE)</f>
        <v>Smart Home Wifi Camera</v>
      </c>
      <c r="L533" t="str">
        <f>VLOOKUP(J533,prod_imp!$A$2:$I$102,3,FALSE)</f>
        <v>Electronics</v>
      </c>
      <c r="M533" t="str">
        <f>VLOOKUP(J533,prod_imp!$A$2:$I$102,4,FALSE)</f>
        <v>Accessories</v>
      </c>
      <c r="N533" t="str">
        <f>VLOOKUP(J533,prod_imp!$A$2:$I$102,5,FALSE)</f>
        <v>Holmes Llc</v>
      </c>
      <c r="O533">
        <f>VLOOKUP(J533,prod_imp!$A$2:$I$102,6,FALSE)</f>
        <v>451</v>
      </c>
      <c r="P533">
        <f>VLOOKUP(J533,prod_imp!$A$2:$I$102,7,FALSE)</f>
        <v>389</v>
      </c>
      <c r="Q533" t="s">
        <v>4685</v>
      </c>
      <c r="R533" t="s">
        <v>1959</v>
      </c>
      <c r="S533" s="5">
        <v>2589.8643999999999</v>
      </c>
      <c r="T533">
        <v>4</v>
      </c>
      <c r="U533">
        <v>727</v>
      </c>
      <c r="V533">
        <v>0.15</v>
      </c>
      <c r="W533" t="str">
        <f>VLOOKUP(Q533,stores_imp!$A$2:$K$100,3,FALSE)</f>
        <v>WEST</v>
      </c>
      <c r="X533" t="str">
        <f>VLOOKUP(Q533,stores_imp!$A$2:$K$100,2,TRUE)</f>
        <v>Mann-Austin</v>
      </c>
      <c r="Y533" t="str">
        <f>VLOOKUP(Q533,stores_imp!$A$2:$E$22,4,FALSE)</f>
        <v>Thompsonborough</v>
      </c>
      <c r="Z533" t="str">
        <f>VLOOKUP(Q533,stores_imp!$A$2:$K$22,5,FALSE)</f>
        <v>Online</v>
      </c>
      <c r="AA533" t="str">
        <f>_xlfn.IFS(sale[[#All],[Age]]&lt;19,"Teens",sale[[#All],[Age]]&lt;30,"Adults",sale[[#All],[Age]]&lt;70,"Elders")</f>
        <v>Elders</v>
      </c>
      <c r="AB533" t="str">
        <f>VLOOKUP(C533,customer_imp!$A$2:$H$505,8,FALSE)</f>
        <v>Bronze</v>
      </c>
    </row>
    <row r="534" spans="1:28" x14ac:dyDescent="0.25">
      <c r="A534" t="s">
        <v>5238</v>
      </c>
      <c r="B534" s="2">
        <v>45447</v>
      </c>
      <c r="C534" t="s">
        <v>4150</v>
      </c>
      <c r="D534" t="str">
        <f>VLOOKUP(C534,customer_imp!$A$2:$H$502,2,FALSE)</f>
        <v>Amy Wilson</v>
      </c>
      <c r="E534">
        <f>VLOOKUP(C534,customer_imp!$A$2:$H$502,3,FALSE)</f>
        <v>44</v>
      </c>
      <c r="F534" t="str">
        <f>VLOOKUP(C534,customer_imp!$A$2:$H$502,4,FALSE)</f>
        <v>Female</v>
      </c>
      <c r="G534" t="str">
        <f>VLOOKUP(C534,customer_imp!$A$2:$H$502,5,FALSE)</f>
        <v>Morrisburgh</v>
      </c>
      <c r="H534" t="str">
        <f>VLOOKUP(C534,customer_imp!$A$2:$H$502,6,FALSE)</f>
        <v>Indiana</v>
      </c>
      <c r="I534" t="str">
        <f>VLOOKUP(C534,customer_imp!$A$2:$H$502,7,FALSE)</f>
        <v>USA</v>
      </c>
      <c r="J534" t="s">
        <v>4645</v>
      </c>
      <c r="K534" t="str">
        <f>VLOOKUP($J534,prod_imp!$A$2:$I$102,2,FALSE)</f>
        <v>Kitchen Cutting Board</v>
      </c>
      <c r="L534" t="str">
        <f>VLOOKUP(J534,prod_imp!$A$2:$I$102,3,FALSE)</f>
        <v>Home</v>
      </c>
      <c r="M534" t="str">
        <f>VLOOKUP(J534,prod_imp!$A$2:$I$102,4,FALSE)</f>
        <v>Kitchen</v>
      </c>
      <c r="N534" t="str">
        <f>VLOOKUP(J534,prod_imp!$A$2:$I$102,5,FALSE)</f>
        <v>Taylor, Dodson And Johnston</v>
      </c>
      <c r="O534">
        <f>VLOOKUP(J534,prod_imp!$A$2:$I$102,6,FALSE)</f>
        <v>176</v>
      </c>
      <c r="P534">
        <f>VLOOKUP(J534,prod_imp!$A$2:$I$102,7,FALSE)</f>
        <v>82</v>
      </c>
      <c r="Q534" t="s">
        <v>4695</v>
      </c>
      <c r="R534" t="s">
        <v>1959</v>
      </c>
      <c r="S534" s="5">
        <v>2584.6271999999999</v>
      </c>
      <c r="T534">
        <v>4</v>
      </c>
      <c r="U534">
        <v>818</v>
      </c>
      <c r="V534">
        <v>0.11</v>
      </c>
      <c r="W534" t="str">
        <f>VLOOKUP(Q534,stores_imp!$A$2:$K$100,3,FALSE)</f>
        <v>EAST</v>
      </c>
      <c r="X534" t="str">
        <f>VLOOKUP(Q534,stores_imp!$A$2:$K$100,2,TRUE)</f>
        <v>Gardner, Humphrey And Contreras</v>
      </c>
      <c r="Y534" t="str">
        <f>VLOOKUP(Q534,stores_imp!$A$2:$E$22,4,FALSE)</f>
        <v>Johnsonville</v>
      </c>
      <c r="Z534" t="str">
        <f>VLOOKUP(Q534,stores_imp!$A$2:$K$22,5,FALSE)</f>
        <v>Flagship</v>
      </c>
      <c r="AA534" t="str">
        <f>_xlfn.IFS(sale[[#All],[Age]]&lt;19,"Teens",sale[[#All],[Age]]&lt;30,"Adults",sale[[#All],[Age]]&lt;70,"Elders")</f>
        <v>Elders</v>
      </c>
      <c r="AB534" t="str">
        <f>VLOOKUP(C534,customer_imp!$A$2:$H$505,8,FALSE)</f>
        <v>Platinum</v>
      </c>
    </row>
    <row r="535" spans="1:28" x14ac:dyDescent="0.25">
      <c r="A535" t="s">
        <v>5239</v>
      </c>
      <c r="B535" s="2">
        <v>45578</v>
      </c>
      <c r="C535" t="s">
        <v>4311</v>
      </c>
      <c r="D535" t="str">
        <f>VLOOKUP(C535,customer_imp!$A$2:$H$502,2,FALSE)</f>
        <v>Andrew Smith</v>
      </c>
      <c r="E535">
        <f>VLOOKUP(C535,customer_imp!$A$2:$H$502,3,FALSE)</f>
        <v>60</v>
      </c>
      <c r="F535" t="str">
        <f>VLOOKUP(C535,customer_imp!$A$2:$H$502,4,FALSE)</f>
        <v>Male</v>
      </c>
      <c r="G535" t="str">
        <f>VLOOKUP(C535,customer_imp!$A$2:$H$502,5,FALSE)</f>
        <v>East Matthew</v>
      </c>
      <c r="H535" t="str">
        <f>VLOOKUP(C535,customer_imp!$A$2:$H$502,6,FALSE)</f>
        <v>Wisconsin</v>
      </c>
      <c r="I535" t="str">
        <f>VLOOKUP(C535,customer_imp!$A$2:$H$502,7,FALSE)</f>
        <v>USA</v>
      </c>
      <c r="J535" t="s">
        <v>4562</v>
      </c>
      <c r="K535" t="str">
        <f>VLOOKUP($J535,prod_imp!$A$2:$I$102,2,FALSE)</f>
        <v>Sports Water Hydration Pack</v>
      </c>
      <c r="L535" t="str">
        <f>VLOOKUP(J535,prod_imp!$A$2:$I$102,3,FALSE)</f>
        <v>Sports</v>
      </c>
      <c r="M535" t="str">
        <f>VLOOKUP(J535,prod_imp!$A$2:$I$102,4,FALSE)</f>
        <v>Outdoor</v>
      </c>
      <c r="N535" t="str">
        <f>VLOOKUP(J535,prod_imp!$A$2:$I$102,5,FALSE)</f>
        <v>Sims-Smith</v>
      </c>
      <c r="O535">
        <f>VLOOKUP(J535,prod_imp!$A$2:$I$102,6,FALSE)</f>
        <v>136</v>
      </c>
      <c r="P535">
        <f>VLOOKUP(J535,prod_imp!$A$2:$I$102,7,FALSE)</f>
        <v>394</v>
      </c>
      <c r="Q535" t="s">
        <v>4684</v>
      </c>
      <c r="R535" t="s">
        <v>4709</v>
      </c>
      <c r="S535" s="5">
        <v>666.71699999999998</v>
      </c>
      <c r="T535">
        <v>2</v>
      </c>
      <c r="U535">
        <v>358</v>
      </c>
      <c r="V535">
        <v>0.21</v>
      </c>
      <c r="W535" t="str">
        <f>VLOOKUP(Q535,stores_imp!$A$2:$K$100,3,FALSE)</f>
        <v>SOUTH</v>
      </c>
      <c r="X535" t="str">
        <f>VLOOKUP(Q535,stores_imp!$A$2:$K$100,2,TRUE)</f>
        <v>Mann-Austin</v>
      </c>
      <c r="Y535" t="str">
        <f>VLOOKUP(Q535,stores_imp!$A$2:$E$22,4,FALSE)</f>
        <v>Williamsfurt</v>
      </c>
      <c r="Z535" t="str">
        <f>VLOOKUP(Q535,stores_imp!$A$2:$K$22,5,FALSE)</f>
        <v>Online</v>
      </c>
      <c r="AA535" t="str">
        <f>_xlfn.IFS(sale[[#All],[Age]]&lt;19,"Teens",sale[[#All],[Age]]&lt;30,"Adults",sale[[#All],[Age]]&lt;70,"Elders")</f>
        <v>Elders</v>
      </c>
      <c r="AB535" t="str">
        <f>VLOOKUP(C535,customer_imp!$A$2:$H$505,8,FALSE)</f>
        <v>Bronze</v>
      </c>
    </row>
    <row r="536" spans="1:28" x14ac:dyDescent="0.25">
      <c r="A536" t="s">
        <v>5240</v>
      </c>
      <c r="B536" s="2">
        <v>45697</v>
      </c>
      <c r="C536" t="s">
        <v>4180</v>
      </c>
      <c r="D536" t="str">
        <f>VLOOKUP(C536,customer_imp!$A$2:$H$502,2,FALSE)</f>
        <v>Mary Boyd</v>
      </c>
      <c r="E536">
        <f>VLOOKUP(C536,customer_imp!$A$2:$H$502,3,FALSE)</f>
        <v>25</v>
      </c>
      <c r="F536" t="str">
        <f>VLOOKUP(C536,customer_imp!$A$2:$H$502,4,FALSE)</f>
        <v>Female</v>
      </c>
      <c r="G536" t="str">
        <f>VLOOKUP(C536,customer_imp!$A$2:$H$502,5,FALSE)</f>
        <v>New Logan</v>
      </c>
      <c r="H536" t="str">
        <f>VLOOKUP(C536,customer_imp!$A$2:$H$502,6,FALSE)</f>
        <v>Michigan</v>
      </c>
      <c r="I536" t="str">
        <f>VLOOKUP(C536,customer_imp!$A$2:$H$502,7,FALSE)</f>
        <v>USA</v>
      </c>
      <c r="J536" t="s">
        <v>4647</v>
      </c>
      <c r="K536" t="str">
        <f>VLOOKUP($J536,prod_imp!$A$2:$I$102,2,FALSE)</f>
        <v>Led Bedside Lamp</v>
      </c>
      <c r="L536" t="str">
        <f>VLOOKUP(J536,prod_imp!$A$2:$I$102,3,FALSE)</f>
        <v>Home</v>
      </c>
      <c r="M536" t="str">
        <f>VLOOKUP(J536,prod_imp!$A$2:$I$102,4,FALSE)</f>
        <v>Lighting</v>
      </c>
      <c r="N536" t="str">
        <f>VLOOKUP(J536,prod_imp!$A$2:$I$102,5,FALSE)</f>
        <v>Aguilar, Horton And Lewis</v>
      </c>
      <c r="O536">
        <f>VLOOKUP(J536,prod_imp!$A$2:$I$102,6,FALSE)</f>
        <v>371</v>
      </c>
      <c r="P536">
        <f>VLOOKUP(J536,prod_imp!$A$2:$I$102,7,FALSE)</f>
        <v>220</v>
      </c>
      <c r="Q536" t="s">
        <v>4688</v>
      </c>
      <c r="R536" t="s">
        <v>4709</v>
      </c>
      <c r="S536" s="5">
        <v>680.44200000000001</v>
      </c>
      <c r="T536">
        <v>1</v>
      </c>
      <c r="U536">
        <v>972</v>
      </c>
      <c r="V536">
        <v>7.0000000000000007E-2</v>
      </c>
      <c r="W536" t="str">
        <f>VLOOKUP(Q536,stores_imp!$A$2:$K$100,3,FALSE)</f>
        <v>SOUTH</v>
      </c>
      <c r="X536" t="str">
        <f>VLOOKUP(Q536,stores_imp!$A$2:$K$100,2,TRUE)</f>
        <v>Mann-Austin</v>
      </c>
      <c r="Y536" t="str">
        <f>VLOOKUP(Q536,stores_imp!$A$2:$E$22,4,FALSE)</f>
        <v>East Johnstad</v>
      </c>
      <c r="Z536" t="str">
        <f>VLOOKUP(Q536,stores_imp!$A$2:$K$22,5,FALSE)</f>
        <v>Flagship</v>
      </c>
      <c r="AA536" t="str">
        <f>_xlfn.IFS(sale[[#All],[Age]]&lt;19,"Teens",sale[[#All],[Age]]&lt;30,"Adults",sale[[#All],[Age]]&lt;70,"Elders")</f>
        <v>Adults</v>
      </c>
      <c r="AB536" t="str">
        <f>VLOOKUP(C536,customer_imp!$A$2:$H$505,8,FALSE)</f>
        <v>Bronze</v>
      </c>
    </row>
    <row r="537" spans="1:28" x14ac:dyDescent="0.25">
      <c r="A537" t="s">
        <v>5241</v>
      </c>
      <c r="B537" s="2">
        <v>45281</v>
      </c>
      <c r="C537" t="s">
        <v>4003</v>
      </c>
      <c r="D537" t="str">
        <f>VLOOKUP(C537,customer_imp!$A$2:$H$502,2,FALSE)</f>
        <v>Mike Jennings</v>
      </c>
      <c r="E537">
        <f>VLOOKUP(C537,customer_imp!$A$2:$H$502,3,FALSE)</f>
        <v>48</v>
      </c>
      <c r="F537" t="str">
        <f>VLOOKUP(C537,customer_imp!$A$2:$H$502,4,FALSE)</f>
        <v>Female</v>
      </c>
      <c r="G537" t="str">
        <f>VLOOKUP(C537,customer_imp!$A$2:$H$502,5,FALSE)</f>
        <v>Fostermouth</v>
      </c>
      <c r="H537" t="str">
        <f>VLOOKUP(C537,customer_imp!$A$2:$H$502,6,FALSE)</f>
        <v>Arizona</v>
      </c>
      <c r="I537" t="str">
        <f>VLOOKUP(C537,customer_imp!$A$2:$H$502,7,FALSE)</f>
        <v>USA</v>
      </c>
      <c r="J537" t="s">
        <v>4527</v>
      </c>
      <c r="K537" t="str">
        <f>VLOOKUP($J537,prod_imp!$A$2:$I$102,2,FALSE)</f>
        <v>Beard Grooming Kit</v>
      </c>
      <c r="L537" t="str">
        <f>VLOOKUP(J537,prod_imp!$A$2:$I$102,3,FALSE)</f>
        <v>Beauty</v>
      </c>
      <c r="M537" t="str">
        <f>VLOOKUP(J537,prod_imp!$A$2:$I$102,4,FALSE)</f>
        <v>Grooming</v>
      </c>
      <c r="N537" t="str">
        <f>VLOOKUP(J537,prod_imp!$A$2:$I$102,5,FALSE)</f>
        <v>Erickson-Green</v>
      </c>
      <c r="O537">
        <f>VLOOKUP(J537,prod_imp!$A$2:$I$102,6,FALSE)</f>
        <v>337</v>
      </c>
      <c r="P537">
        <f>VLOOKUP(J537,prod_imp!$A$2:$I$102,7,FALSE)</f>
        <v>256</v>
      </c>
      <c r="Q537" t="s">
        <v>4673</v>
      </c>
      <c r="R537" t="s">
        <v>4706</v>
      </c>
      <c r="S537" s="5">
        <v>743.87840000000006</v>
      </c>
      <c r="T537">
        <v>1</v>
      </c>
      <c r="U537">
        <v>791</v>
      </c>
      <c r="V537">
        <v>0.3</v>
      </c>
      <c r="W537" t="str">
        <f>VLOOKUP(Q537,stores_imp!$A$2:$K$100,3,FALSE)</f>
        <v>EAST</v>
      </c>
      <c r="X537" t="str">
        <f>VLOOKUP(Q537,stores_imp!$A$2:$K$100,2,TRUE)</f>
        <v>Rivera-Warner</v>
      </c>
      <c r="Y537" t="str">
        <f>VLOOKUP(Q537,stores_imp!$A$2:$E$22,4,FALSE)</f>
        <v>Washingtonfurt</v>
      </c>
      <c r="Z537" t="str">
        <f>VLOOKUP(Q537,stores_imp!$A$2:$K$22,5,FALSE)</f>
        <v>Flagship</v>
      </c>
      <c r="AA537" t="str">
        <f>_xlfn.IFS(sale[[#All],[Age]]&lt;19,"Teens",sale[[#All],[Age]]&lt;30,"Adults",sale[[#All],[Age]]&lt;70,"Elders")</f>
        <v>Elders</v>
      </c>
      <c r="AB537" t="str">
        <f>VLOOKUP(C537,customer_imp!$A$2:$H$505,8,FALSE)</f>
        <v>Gold</v>
      </c>
    </row>
    <row r="538" spans="1:28" x14ac:dyDescent="0.25">
      <c r="A538" t="s">
        <v>5242</v>
      </c>
      <c r="B538" s="2">
        <v>45855</v>
      </c>
      <c r="C538" t="s">
        <v>4299</v>
      </c>
      <c r="D538" t="str">
        <f>VLOOKUP(C538,customer_imp!$A$2:$H$502,2,FALSE)</f>
        <v>Elizabeth Johnson</v>
      </c>
      <c r="E538">
        <f>VLOOKUP(C538,customer_imp!$A$2:$H$502,3,FALSE)</f>
        <v>53</v>
      </c>
      <c r="F538" t="str">
        <f>VLOOKUP(C538,customer_imp!$A$2:$H$502,4,FALSE)</f>
        <v>Female</v>
      </c>
      <c r="G538" t="str">
        <f>VLOOKUP(C538,customer_imp!$A$2:$H$502,5,FALSE)</f>
        <v>Anitaland</v>
      </c>
      <c r="H538" t="str">
        <f>VLOOKUP(C538,customer_imp!$A$2:$H$502,6,FALSE)</f>
        <v>Washington</v>
      </c>
      <c r="I538" t="str">
        <f>VLOOKUP(C538,customer_imp!$A$2:$H$502,7,FALSE)</f>
        <v>USA</v>
      </c>
      <c r="J538" t="s">
        <v>4610</v>
      </c>
      <c r="K538" t="str">
        <f>VLOOKUP($J538,prod_imp!$A$2:$I$102,2,FALSE)</f>
        <v>Matte Lipstick Set</v>
      </c>
      <c r="L538" t="str">
        <f>VLOOKUP(J538,prod_imp!$A$2:$I$102,3,FALSE)</f>
        <v>Beauty</v>
      </c>
      <c r="M538" t="str">
        <f>VLOOKUP(J538,prod_imp!$A$2:$I$102,4,FALSE)</f>
        <v>Makeup</v>
      </c>
      <c r="N538" t="str">
        <f>VLOOKUP(J538,prod_imp!$A$2:$I$102,5,FALSE)</f>
        <v>Zhang Inc</v>
      </c>
      <c r="O538">
        <f>VLOOKUP(J538,prod_imp!$A$2:$I$102,6,FALSE)</f>
        <v>299</v>
      </c>
      <c r="P538">
        <f>VLOOKUP(J538,prod_imp!$A$2:$I$102,7,FALSE)</f>
        <v>118</v>
      </c>
      <c r="Q538" t="s">
        <v>4682</v>
      </c>
      <c r="R538" t="s">
        <v>4709</v>
      </c>
      <c r="S538" s="5">
        <v>2485.364</v>
      </c>
      <c r="T538">
        <v>4</v>
      </c>
      <c r="U538">
        <v>840</v>
      </c>
      <c r="V538">
        <v>0.06</v>
      </c>
      <c r="W538" t="str">
        <f>VLOOKUP(Q538,stores_imp!$A$2:$K$100,3,FALSE)</f>
        <v>NORTH</v>
      </c>
      <c r="X538" t="str">
        <f>VLOOKUP(Q538,stores_imp!$A$2:$K$100,2,TRUE)</f>
        <v>Mann-Austin</v>
      </c>
      <c r="Y538" t="str">
        <f>VLOOKUP(Q538,stores_imp!$A$2:$E$22,4,FALSE)</f>
        <v>New Michaelchester</v>
      </c>
      <c r="Z538" t="str">
        <f>VLOOKUP(Q538,stores_imp!$A$2:$K$22,5,FALSE)</f>
        <v>Outlet</v>
      </c>
      <c r="AA538" t="str">
        <f>_xlfn.IFS(sale[[#All],[Age]]&lt;19,"Teens",sale[[#All],[Age]]&lt;30,"Adults",sale[[#All],[Age]]&lt;70,"Elders")</f>
        <v>Elders</v>
      </c>
      <c r="AB538" t="str">
        <f>VLOOKUP(C538,customer_imp!$A$2:$H$505,8,FALSE)</f>
        <v>Silver</v>
      </c>
    </row>
    <row r="539" spans="1:28" x14ac:dyDescent="0.25">
      <c r="A539" t="s">
        <v>5243</v>
      </c>
      <c r="B539" s="2">
        <v>45793</v>
      </c>
      <c r="C539" t="s">
        <v>4237</v>
      </c>
      <c r="D539" t="str">
        <f>VLOOKUP(C539,customer_imp!$A$2:$H$502,2,FALSE)</f>
        <v>Damon Perez</v>
      </c>
      <c r="E539">
        <f>VLOOKUP(C539,customer_imp!$A$2:$H$502,3,FALSE)</f>
        <v>21</v>
      </c>
      <c r="F539" t="str">
        <f>VLOOKUP(C539,customer_imp!$A$2:$H$502,4,FALSE)</f>
        <v>Male</v>
      </c>
      <c r="G539" t="str">
        <f>VLOOKUP(C539,customer_imp!$A$2:$H$502,5,FALSE)</f>
        <v>Jasonton</v>
      </c>
      <c r="H539" t="str">
        <f>VLOOKUP(C539,customer_imp!$A$2:$H$502,6,FALSE)</f>
        <v>Ohio</v>
      </c>
      <c r="I539" t="str">
        <f>VLOOKUP(C539,customer_imp!$A$2:$H$502,7,FALSE)</f>
        <v>USA</v>
      </c>
      <c r="J539" t="s">
        <v>4625</v>
      </c>
      <c r="K539" t="str">
        <f>VLOOKUP($J539,prod_imp!$A$2:$I$102,2,FALSE)</f>
        <v>Professional Jump Rope</v>
      </c>
      <c r="L539" t="str">
        <f>VLOOKUP(J539,prod_imp!$A$2:$I$102,3,FALSE)</f>
        <v>Sports</v>
      </c>
      <c r="M539" t="str">
        <f>VLOOKUP(J539,prod_imp!$A$2:$I$102,4,FALSE)</f>
        <v>Fitness</v>
      </c>
      <c r="N539" t="str">
        <f>VLOOKUP(J539,prod_imp!$A$2:$I$102,5,FALSE)</f>
        <v>Davis Plc</v>
      </c>
      <c r="O539">
        <f>VLOOKUP(J539,prod_imp!$A$2:$I$102,6,FALSE)</f>
        <v>478</v>
      </c>
      <c r="P539">
        <f>VLOOKUP(J539,prod_imp!$A$2:$I$102,7,FALSE)</f>
        <v>300</v>
      </c>
      <c r="Q539" t="s">
        <v>4678</v>
      </c>
      <c r="R539" t="s">
        <v>4709</v>
      </c>
      <c r="S539" s="5">
        <v>437.0256</v>
      </c>
      <c r="T539">
        <v>2</v>
      </c>
      <c r="U539">
        <v>246</v>
      </c>
      <c r="V539">
        <v>0.26</v>
      </c>
      <c r="W539" t="str">
        <f>VLOOKUP(Q539,stores_imp!$A$2:$K$100,3,FALSE)</f>
        <v>SOUTH</v>
      </c>
      <c r="X539" t="str">
        <f>VLOOKUP(Q539,stores_imp!$A$2:$K$100,2,TRUE)</f>
        <v>Mann-Austin</v>
      </c>
      <c r="Y539" t="str">
        <f>VLOOKUP(Q539,stores_imp!$A$2:$E$22,4,FALSE)</f>
        <v>North Nancyview</v>
      </c>
      <c r="Z539" t="str">
        <f>VLOOKUP(Q539,stores_imp!$A$2:$K$22,5,FALSE)</f>
        <v>Outlet</v>
      </c>
      <c r="AA539" t="str">
        <f>_xlfn.IFS(sale[[#All],[Age]]&lt;19,"Teens",sale[[#All],[Age]]&lt;30,"Adults",sale[[#All],[Age]]&lt;70,"Elders")</f>
        <v>Adults</v>
      </c>
      <c r="AB539" t="str">
        <f>VLOOKUP(C539,customer_imp!$A$2:$H$505,8,FALSE)</f>
        <v>Gold</v>
      </c>
    </row>
    <row r="540" spans="1:28" x14ac:dyDescent="0.25">
      <c r="A540" t="s">
        <v>5244</v>
      </c>
      <c r="B540" s="2">
        <v>45881</v>
      </c>
      <c r="C540" t="s">
        <v>4377</v>
      </c>
      <c r="D540" t="str">
        <f>VLOOKUP(C540,customer_imp!$A$2:$H$502,2,FALSE)</f>
        <v>Timothy Valenzuela</v>
      </c>
      <c r="E540">
        <f>VLOOKUP(C540,customer_imp!$A$2:$H$502,3,FALSE)</f>
        <v>53</v>
      </c>
      <c r="F540" t="str">
        <f>VLOOKUP(C540,customer_imp!$A$2:$H$502,4,FALSE)</f>
        <v>Male</v>
      </c>
      <c r="G540" t="str">
        <f>VLOOKUP(C540,customer_imp!$A$2:$H$502,5,FALSE)</f>
        <v>Stevensshire</v>
      </c>
      <c r="H540" t="str">
        <f>VLOOKUP(C540,customer_imp!$A$2:$H$502,6,FALSE)</f>
        <v>Missouri</v>
      </c>
      <c r="I540" t="str">
        <f>VLOOKUP(C540,customer_imp!$A$2:$H$502,7,FALSE)</f>
        <v>USA</v>
      </c>
      <c r="J540" t="s">
        <v>4640</v>
      </c>
      <c r="K540" t="str">
        <f>VLOOKUP($J540,prod_imp!$A$2:$I$102,2,FALSE)</f>
        <v>Fitness Resistance Bands</v>
      </c>
      <c r="L540" t="str">
        <f>VLOOKUP(J540,prod_imp!$A$2:$I$102,3,FALSE)</f>
        <v>Sports</v>
      </c>
      <c r="M540" t="str">
        <f>VLOOKUP(J540,prod_imp!$A$2:$I$102,4,FALSE)</f>
        <v>Fitness</v>
      </c>
      <c r="N540" t="str">
        <f>VLOOKUP(J540,prod_imp!$A$2:$I$102,5,FALSE)</f>
        <v>Reese-Watson</v>
      </c>
      <c r="O540">
        <f>VLOOKUP(J540,prod_imp!$A$2:$I$102,6,FALSE)</f>
        <v>153</v>
      </c>
      <c r="P540">
        <f>VLOOKUP(J540,prod_imp!$A$2:$I$102,7,FALSE)</f>
        <v>281</v>
      </c>
      <c r="Q540" t="s">
        <v>4685</v>
      </c>
      <c r="R540" t="s">
        <v>4706</v>
      </c>
      <c r="S540" s="5">
        <v>2221.9061999999999</v>
      </c>
      <c r="T540">
        <v>3</v>
      </c>
      <c r="U540">
        <v>788</v>
      </c>
      <c r="V540">
        <v>0.11</v>
      </c>
      <c r="W540" t="str">
        <f>VLOOKUP(Q540,stores_imp!$A$2:$K$100,3,FALSE)</f>
        <v>WEST</v>
      </c>
      <c r="X540" t="str">
        <f>VLOOKUP(Q540,stores_imp!$A$2:$K$100,2,TRUE)</f>
        <v>Mann-Austin</v>
      </c>
      <c r="Y540" t="str">
        <f>VLOOKUP(Q540,stores_imp!$A$2:$E$22,4,FALSE)</f>
        <v>Thompsonborough</v>
      </c>
      <c r="Z540" t="str">
        <f>VLOOKUP(Q540,stores_imp!$A$2:$K$22,5,FALSE)</f>
        <v>Online</v>
      </c>
      <c r="AA540" t="str">
        <f>_xlfn.IFS(sale[[#All],[Age]]&lt;19,"Teens",sale[[#All],[Age]]&lt;30,"Adults",sale[[#All],[Age]]&lt;70,"Elders")</f>
        <v>Elders</v>
      </c>
      <c r="AB540" t="str">
        <f>VLOOKUP(C540,customer_imp!$A$2:$H$505,8,FALSE)</f>
        <v>Platinum</v>
      </c>
    </row>
    <row r="541" spans="1:28" x14ac:dyDescent="0.25">
      <c r="A541" t="s">
        <v>5245</v>
      </c>
      <c r="B541" s="2">
        <v>45890</v>
      </c>
      <c r="C541" t="s">
        <v>4027</v>
      </c>
      <c r="D541" t="str">
        <f>VLOOKUP(C541,customer_imp!$A$2:$H$502,2,FALSE)</f>
        <v>Sharon Brown</v>
      </c>
      <c r="E541">
        <f>VLOOKUP(C541,customer_imp!$A$2:$H$502,3,FALSE)</f>
        <v>37</v>
      </c>
      <c r="F541" t="str">
        <f>VLOOKUP(C541,customer_imp!$A$2:$H$502,4,FALSE)</f>
        <v>Female</v>
      </c>
      <c r="G541" t="str">
        <f>VLOOKUP(C541,customer_imp!$A$2:$H$502,5,FALSE)</f>
        <v>East Andrea</v>
      </c>
      <c r="H541" t="str">
        <f>VLOOKUP(C541,customer_imp!$A$2:$H$502,6,FALSE)</f>
        <v>Michigan</v>
      </c>
      <c r="I541" t="str">
        <f>VLOOKUP(C541,customer_imp!$A$2:$H$502,7,FALSE)</f>
        <v>USA</v>
      </c>
      <c r="J541" t="s">
        <v>4629</v>
      </c>
      <c r="K541" t="str">
        <f>VLOOKUP($J541,prod_imp!$A$2:$I$102,2,FALSE)</f>
        <v>Women'S Ankle Boots</v>
      </c>
      <c r="L541" t="str">
        <f>VLOOKUP(J541,prod_imp!$A$2:$I$102,3,FALSE)</f>
        <v>Clothing</v>
      </c>
      <c r="M541" t="str">
        <f>VLOOKUP(J541,prod_imp!$A$2:$I$102,4,FALSE)</f>
        <v>Footwear</v>
      </c>
      <c r="N541" t="str">
        <f>VLOOKUP(J541,prod_imp!$A$2:$I$102,5,FALSE)</f>
        <v>Poole Plc</v>
      </c>
      <c r="O541">
        <f>VLOOKUP(J541,prod_imp!$A$2:$I$102,6,FALSE)</f>
        <v>158</v>
      </c>
      <c r="P541">
        <f>VLOOKUP(J541,prod_imp!$A$2:$I$102,7,FALSE)</f>
        <v>82</v>
      </c>
      <c r="Q541" t="s">
        <v>4681</v>
      </c>
      <c r="R541" t="s">
        <v>1959</v>
      </c>
      <c r="S541" s="5">
        <v>1106.3052</v>
      </c>
      <c r="T541">
        <v>2</v>
      </c>
      <c r="U541">
        <v>709</v>
      </c>
      <c r="V541">
        <v>0.06</v>
      </c>
      <c r="W541" t="str">
        <f>VLOOKUP(Q541,stores_imp!$A$2:$K$100,3,FALSE)</f>
        <v>SOUTH</v>
      </c>
      <c r="X541" t="str">
        <f>VLOOKUP(Q541,stores_imp!$A$2:$K$100,2,TRUE)</f>
        <v>Mann-Austin</v>
      </c>
      <c r="Y541" t="str">
        <f>VLOOKUP(Q541,stores_imp!$A$2:$E$22,4,FALSE)</f>
        <v>Port Sharon</v>
      </c>
      <c r="Z541" t="str">
        <f>VLOOKUP(Q541,stores_imp!$A$2:$K$22,5,FALSE)</f>
        <v>Online</v>
      </c>
      <c r="AA541" t="str">
        <f>_xlfn.IFS(sale[[#All],[Age]]&lt;19,"Teens",sale[[#All],[Age]]&lt;30,"Adults",sale[[#All],[Age]]&lt;70,"Elders")</f>
        <v>Elders</v>
      </c>
      <c r="AB541" t="str">
        <f>VLOOKUP(C541,customer_imp!$A$2:$H$505,8,FALSE)</f>
        <v>Gold</v>
      </c>
    </row>
    <row r="542" spans="1:28" x14ac:dyDescent="0.25">
      <c r="A542" t="s">
        <v>5246</v>
      </c>
      <c r="B542" s="2">
        <v>45251</v>
      </c>
      <c r="C542" t="s">
        <v>4216</v>
      </c>
      <c r="D542" t="str">
        <f>VLOOKUP(C542,customer_imp!$A$2:$H$502,2,FALSE)</f>
        <v>Jon Ortiz</v>
      </c>
      <c r="E542">
        <f>VLOOKUP(C542,customer_imp!$A$2:$H$502,3,FALSE)</f>
        <v>28</v>
      </c>
      <c r="F542" t="str">
        <f>VLOOKUP(C542,customer_imp!$A$2:$H$502,4,FALSE)</f>
        <v>Female</v>
      </c>
      <c r="G542" t="str">
        <f>VLOOKUP(C542,customer_imp!$A$2:$H$502,5,FALSE)</f>
        <v>South Angelaport</v>
      </c>
      <c r="H542" t="str">
        <f>VLOOKUP(C542,customer_imp!$A$2:$H$502,6,FALSE)</f>
        <v>Delaware</v>
      </c>
      <c r="I542" t="str">
        <f>VLOOKUP(C542,customer_imp!$A$2:$H$502,7,FALSE)</f>
        <v>USA</v>
      </c>
      <c r="J542" t="s">
        <v>4655</v>
      </c>
      <c r="K542" t="str">
        <f>VLOOKUP($J542,prod_imp!$A$2:$I$102,2,FALSE)</f>
        <v>Women'S High Heels</v>
      </c>
      <c r="L542" t="str">
        <f>VLOOKUP(J542,prod_imp!$A$2:$I$102,3,FALSE)</f>
        <v>Clothing</v>
      </c>
      <c r="M542" t="str">
        <f>VLOOKUP(J542,prod_imp!$A$2:$I$102,4,FALSE)</f>
        <v>Footwear</v>
      </c>
      <c r="N542" t="str">
        <f>VLOOKUP(J542,prod_imp!$A$2:$I$102,5,FALSE)</f>
        <v>Smith-Charles</v>
      </c>
      <c r="O542">
        <f>VLOOKUP(J542,prod_imp!$A$2:$I$102,6,FALSE)</f>
        <v>438</v>
      </c>
      <c r="P542">
        <f>VLOOKUP(J542,prod_imp!$A$2:$I$102,7,FALSE)</f>
        <v>496</v>
      </c>
      <c r="Q542" t="s">
        <v>4684</v>
      </c>
      <c r="R542" t="s">
        <v>1959</v>
      </c>
      <c r="S542" s="5">
        <v>929.02080000000001</v>
      </c>
      <c r="T542">
        <v>2</v>
      </c>
      <c r="U542">
        <v>534</v>
      </c>
      <c r="V542">
        <v>0.22</v>
      </c>
      <c r="W542" t="str">
        <f>VLOOKUP(Q542,stores_imp!$A$2:$K$100,3,FALSE)</f>
        <v>SOUTH</v>
      </c>
      <c r="X542" t="str">
        <f>VLOOKUP(Q542,stores_imp!$A$2:$K$100,2,TRUE)</f>
        <v>Mann-Austin</v>
      </c>
      <c r="Y542" t="str">
        <f>VLOOKUP(Q542,stores_imp!$A$2:$E$22,4,FALSE)</f>
        <v>Williamsfurt</v>
      </c>
      <c r="Z542" t="str">
        <f>VLOOKUP(Q542,stores_imp!$A$2:$K$22,5,FALSE)</f>
        <v>Online</v>
      </c>
      <c r="AA542" t="str">
        <f>_xlfn.IFS(sale[[#All],[Age]]&lt;19,"Teens",sale[[#All],[Age]]&lt;30,"Adults",sale[[#All],[Age]]&lt;70,"Elders")</f>
        <v>Adults</v>
      </c>
      <c r="AB542" t="str">
        <f>VLOOKUP(C542,customer_imp!$A$2:$H$505,8,FALSE)</f>
        <v>Bronze</v>
      </c>
    </row>
    <row r="543" spans="1:28" x14ac:dyDescent="0.25">
      <c r="A543" t="s">
        <v>5247</v>
      </c>
      <c r="B543" s="2">
        <v>45695</v>
      </c>
      <c r="C543" t="s">
        <v>4485</v>
      </c>
      <c r="D543" t="str">
        <f>VLOOKUP(C543,customer_imp!$A$2:$H$502,2,FALSE)</f>
        <v>Darrell Miller</v>
      </c>
      <c r="E543">
        <f>VLOOKUP(C543,customer_imp!$A$2:$H$502,3,FALSE)</f>
        <v>59</v>
      </c>
      <c r="F543" t="str">
        <f>VLOOKUP(C543,customer_imp!$A$2:$H$502,4,FALSE)</f>
        <v>Female</v>
      </c>
      <c r="G543" t="str">
        <f>VLOOKUP(C543,customer_imp!$A$2:$H$502,5,FALSE)</f>
        <v>Port Carol</v>
      </c>
      <c r="H543" t="str">
        <f>VLOOKUP(C543,customer_imp!$A$2:$H$502,6,FALSE)</f>
        <v>Florida</v>
      </c>
      <c r="I543" t="str">
        <f>VLOOKUP(C543,customer_imp!$A$2:$H$502,7,FALSE)</f>
        <v>USA</v>
      </c>
      <c r="J543" t="s">
        <v>4568</v>
      </c>
      <c r="K543" t="str">
        <f>VLOOKUP($J543,prod_imp!$A$2:$I$102,2,FALSE)</f>
        <v>Smart Home Wifi Camera</v>
      </c>
      <c r="L543" t="str">
        <f>VLOOKUP(J543,prod_imp!$A$2:$I$102,3,FALSE)</f>
        <v>Electronics</v>
      </c>
      <c r="M543" t="str">
        <f>VLOOKUP(J543,prod_imp!$A$2:$I$102,4,FALSE)</f>
        <v>Accessories</v>
      </c>
      <c r="N543" t="str">
        <f>VLOOKUP(J543,prod_imp!$A$2:$I$102,5,FALSE)</f>
        <v>Holmes Llc</v>
      </c>
      <c r="O543">
        <f>VLOOKUP(J543,prod_imp!$A$2:$I$102,6,FALSE)</f>
        <v>451</v>
      </c>
      <c r="P543">
        <f>VLOOKUP(J543,prod_imp!$A$2:$I$102,7,FALSE)</f>
        <v>389</v>
      </c>
      <c r="Q543" t="s">
        <v>4673</v>
      </c>
      <c r="R543" t="s">
        <v>4709</v>
      </c>
      <c r="S543" s="5">
        <v>632.76480000000004</v>
      </c>
      <c r="T543">
        <v>1</v>
      </c>
      <c r="U543">
        <v>879</v>
      </c>
      <c r="V543">
        <v>0.13</v>
      </c>
      <c r="W543" t="str">
        <f>VLOOKUP(Q543,stores_imp!$A$2:$K$100,3,FALSE)</f>
        <v>EAST</v>
      </c>
      <c r="X543" t="str">
        <f>VLOOKUP(Q543,stores_imp!$A$2:$K$100,2,TRUE)</f>
        <v>Rivera-Warner</v>
      </c>
      <c r="Y543" t="str">
        <f>VLOOKUP(Q543,stores_imp!$A$2:$E$22,4,FALSE)</f>
        <v>Washingtonfurt</v>
      </c>
      <c r="Z543" t="str">
        <f>VLOOKUP(Q543,stores_imp!$A$2:$K$22,5,FALSE)</f>
        <v>Flagship</v>
      </c>
      <c r="AA543" t="str">
        <f>_xlfn.IFS(sale[[#All],[Age]]&lt;19,"Teens",sale[[#All],[Age]]&lt;30,"Adults",sale[[#All],[Age]]&lt;70,"Elders")</f>
        <v>Elders</v>
      </c>
      <c r="AB543" t="str">
        <f>VLOOKUP(C543,customer_imp!$A$2:$H$505,8,FALSE)</f>
        <v>Platinum</v>
      </c>
    </row>
    <row r="544" spans="1:28" x14ac:dyDescent="0.25">
      <c r="A544" t="s">
        <v>5248</v>
      </c>
      <c r="B544" s="2">
        <v>45287</v>
      </c>
      <c r="C544" t="s">
        <v>4183</v>
      </c>
      <c r="D544" t="str">
        <f>VLOOKUP(C544,customer_imp!$A$2:$H$502,2,FALSE)</f>
        <v>Tiffany Herrera</v>
      </c>
      <c r="E544">
        <f>VLOOKUP(C544,customer_imp!$A$2:$H$502,3,FALSE)</f>
        <v>52</v>
      </c>
      <c r="F544" t="str">
        <f>VLOOKUP(C544,customer_imp!$A$2:$H$502,4,FALSE)</f>
        <v>Male</v>
      </c>
      <c r="G544" t="str">
        <f>VLOOKUP(C544,customer_imp!$A$2:$H$502,5,FALSE)</f>
        <v>New Dianebury</v>
      </c>
      <c r="H544" t="str">
        <f>VLOOKUP(C544,customer_imp!$A$2:$H$502,6,FALSE)</f>
        <v>Virginia</v>
      </c>
      <c r="I544" t="str">
        <f>VLOOKUP(C544,customer_imp!$A$2:$H$502,7,FALSE)</f>
        <v>USA</v>
      </c>
      <c r="J544" t="s">
        <v>4573</v>
      </c>
      <c r="K544" t="str">
        <f>VLOOKUP($J544,prod_imp!$A$2:$I$102,2,FALSE)</f>
        <v>Adjustable Jump Rope</v>
      </c>
      <c r="L544" t="str">
        <f>VLOOKUP(J544,prod_imp!$A$2:$I$102,3,FALSE)</f>
        <v>Sports</v>
      </c>
      <c r="M544" t="str">
        <f>VLOOKUP(J544,prod_imp!$A$2:$I$102,4,FALSE)</f>
        <v>Fitness</v>
      </c>
      <c r="N544" t="str">
        <f>VLOOKUP(J544,prod_imp!$A$2:$I$102,5,FALSE)</f>
        <v>Cox Inc</v>
      </c>
      <c r="O544">
        <f>VLOOKUP(J544,prod_imp!$A$2:$I$102,6,FALSE)</f>
        <v>167</v>
      </c>
      <c r="P544">
        <f>VLOOKUP(J544,prod_imp!$A$2:$I$102,7,FALSE)</f>
        <v>316</v>
      </c>
      <c r="Q544" t="s">
        <v>4700</v>
      </c>
      <c r="R544" t="s">
        <v>1959</v>
      </c>
      <c r="S544" s="5">
        <v>380.42959999999999</v>
      </c>
      <c r="T544">
        <v>1</v>
      </c>
      <c r="U544">
        <v>442</v>
      </c>
      <c r="V544">
        <v>0.28000000000000003</v>
      </c>
      <c r="W544" t="str">
        <f>VLOOKUP(Q544,stores_imp!$A$2:$K$100,3,FALSE)</f>
        <v>WEST</v>
      </c>
      <c r="X544" t="str">
        <f>VLOOKUP(Q544,stores_imp!$A$2:$K$100,2,TRUE)</f>
        <v>Frederick-Wright</v>
      </c>
      <c r="Y544" t="str">
        <f>VLOOKUP(Q544,stores_imp!$A$2:$E$22,4,FALSE)</f>
        <v>New Jimmymouth</v>
      </c>
      <c r="Z544" t="str">
        <f>VLOOKUP(Q544,stores_imp!$A$2:$K$22,5,FALSE)</f>
        <v>Flagship</v>
      </c>
      <c r="AA544" t="str">
        <f>_xlfn.IFS(sale[[#All],[Age]]&lt;19,"Teens",sale[[#All],[Age]]&lt;30,"Adults",sale[[#All],[Age]]&lt;70,"Elders")</f>
        <v>Elders</v>
      </c>
      <c r="AB544" t="str">
        <f>VLOOKUP(C544,customer_imp!$A$2:$H$505,8,FALSE)</f>
        <v>Platinum</v>
      </c>
    </row>
    <row r="545" spans="1:28" x14ac:dyDescent="0.25">
      <c r="A545" t="s">
        <v>5249</v>
      </c>
      <c r="B545" s="2">
        <v>45711</v>
      </c>
      <c r="C545" t="s">
        <v>4319</v>
      </c>
      <c r="D545" t="str">
        <f>VLOOKUP(C545,customer_imp!$A$2:$H$502,2,FALSE)</f>
        <v>Teresa Johnson</v>
      </c>
      <c r="E545">
        <f>VLOOKUP(C545,customer_imp!$A$2:$H$502,3,FALSE)</f>
        <v>64</v>
      </c>
      <c r="F545" t="str">
        <f>VLOOKUP(C545,customer_imp!$A$2:$H$502,4,FALSE)</f>
        <v>Female</v>
      </c>
      <c r="G545" t="str">
        <f>VLOOKUP(C545,customer_imp!$A$2:$H$502,5,FALSE)</f>
        <v>Johnsonbury</v>
      </c>
      <c r="H545" t="str">
        <f>VLOOKUP(C545,customer_imp!$A$2:$H$502,6,FALSE)</f>
        <v>Georgia</v>
      </c>
      <c r="I545" t="str">
        <f>VLOOKUP(C545,customer_imp!$A$2:$H$502,7,FALSE)</f>
        <v>USA</v>
      </c>
      <c r="J545" t="s">
        <v>4556</v>
      </c>
      <c r="K545" t="str">
        <f>VLOOKUP($J545,prod_imp!$A$2:$I$102,2,FALSE)</f>
        <v>Bedroom Table Lamp</v>
      </c>
      <c r="L545" t="str">
        <f>VLOOKUP(J545,prod_imp!$A$2:$I$102,3,FALSE)</f>
        <v>Home</v>
      </c>
      <c r="M545" t="str">
        <f>VLOOKUP(J545,prod_imp!$A$2:$I$102,4,FALSE)</f>
        <v>Lighting</v>
      </c>
      <c r="N545" t="str">
        <f>VLOOKUP(J545,prod_imp!$A$2:$I$102,5,FALSE)</f>
        <v>Jones Llc</v>
      </c>
      <c r="O545">
        <f>VLOOKUP(J545,prod_imp!$A$2:$I$102,6,FALSE)</f>
        <v>382</v>
      </c>
      <c r="P545">
        <f>VLOOKUP(J545,prod_imp!$A$2:$I$102,7,FALSE)</f>
        <v>329</v>
      </c>
      <c r="Q545" t="s">
        <v>4683</v>
      </c>
      <c r="R545" t="s">
        <v>4709</v>
      </c>
      <c r="S545" s="5">
        <v>679.37260000000003</v>
      </c>
      <c r="T545">
        <v>1</v>
      </c>
      <c r="U545">
        <v>763</v>
      </c>
      <c r="V545">
        <v>0.14000000000000001</v>
      </c>
      <c r="W545" t="str">
        <f>VLOOKUP(Q545,stores_imp!$A$2:$K$100,3,FALSE)</f>
        <v>EAST</v>
      </c>
      <c r="X545" t="str">
        <f>VLOOKUP(Q545,stores_imp!$A$2:$K$100,2,TRUE)</f>
        <v>Mann-Austin</v>
      </c>
      <c r="Y545" t="str">
        <f>VLOOKUP(Q545,stores_imp!$A$2:$E$22,4,FALSE)</f>
        <v>Port Josephberg</v>
      </c>
      <c r="Z545" t="str">
        <f>VLOOKUP(Q545,stores_imp!$A$2:$K$22,5,FALSE)</f>
        <v>Online</v>
      </c>
      <c r="AA545" t="str">
        <f>_xlfn.IFS(sale[[#All],[Age]]&lt;19,"Teens",sale[[#All],[Age]]&lt;30,"Adults",sale[[#All],[Age]]&lt;70,"Elders")</f>
        <v>Elders</v>
      </c>
      <c r="AB545" t="str">
        <f>VLOOKUP(C545,customer_imp!$A$2:$H$505,8,FALSE)</f>
        <v>Gold</v>
      </c>
    </row>
    <row r="546" spans="1:28" x14ac:dyDescent="0.25">
      <c r="A546" t="s">
        <v>5250</v>
      </c>
      <c r="B546" s="2">
        <v>45842</v>
      </c>
      <c r="C546" t="s">
        <v>4144</v>
      </c>
      <c r="D546" t="str">
        <f>VLOOKUP(C546,customer_imp!$A$2:$H$502,2,FALSE)</f>
        <v>Patricia Gardner</v>
      </c>
      <c r="E546">
        <f>VLOOKUP(C546,customer_imp!$A$2:$H$502,3,FALSE)</f>
        <v>25</v>
      </c>
      <c r="F546" t="str">
        <f>VLOOKUP(C546,customer_imp!$A$2:$H$502,4,FALSE)</f>
        <v>Female</v>
      </c>
      <c r="G546" t="str">
        <f>VLOOKUP(C546,customer_imp!$A$2:$H$502,5,FALSE)</f>
        <v>South Ashleyton</v>
      </c>
      <c r="H546" t="str">
        <f>VLOOKUP(C546,customer_imp!$A$2:$H$502,6,FALSE)</f>
        <v>Michigan</v>
      </c>
      <c r="I546" t="str">
        <f>VLOOKUP(C546,customer_imp!$A$2:$H$502,7,FALSE)</f>
        <v>USA</v>
      </c>
      <c r="J546" t="s">
        <v>4601</v>
      </c>
      <c r="K546" t="str">
        <f>VLOOKUP($J546,prod_imp!$A$2:$I$102,2,FALSE)</f>
        <v>Men'S Hair Styling Gel</v>
      </c>
      <c r="L546" t="str">
        <f>VLOOKUP(J546,prod_imp!$A$2:$I$102,3,FALSE)</f>
        <v>Beauty</v>
      </c>
      <c r="M546" t="str">
        <f>VLOOKUP(J546,prod_imp!$A$2:$I$102,4,FALSE)</f>
        <v>Haircare</v>
      </c>
      <c r="N546" t="str">
        <f>VLOOKUP(J546,prod_imp!$A$2:$I$102,5,FALSE)</f>
        <v>Cline-Mccarthy</v>
      </c>
      <c r="O546">
        <f>VLOOKUP(J546,prod_imp!$A$2:$I$102,6,FALSE)</f>
        <v>17</v>
      </c>
      <c r="P546">
        <f>VLOOKUP(J546,prod_imp!$A$2:$I$102,7,FALSE)</f>
        <v>399</v>
      </c>
      <c r="Q546" t="s">
        <v>4702</v>
      </c>
      <c r="R546" t="s">
        <v>4709</v>
      </c>
      <c r="S546" s="5">
        <v>454.46100000000001</v>
      </c>
      <c r="T546">
        <v>3</v>
      </c>
      <c r="U546">
        <v>178</v>
      </c>
      <c r="V546">
        <v>0.11</v>
      </c>
      <c r="W546" t="str">
        <f>VLOOKUP(Q546,stores_imp!$A$2:$K$100,3,FALSE)</f>
        <v>EAST</v>
      </c>
      <c r="X546" t="str">
        <f>VLOOKUP(Q546,stores_imp!$A$2:$K$100,2,TRUE)</f>
        <v>Guerrero-Schmitt</v>
      </c>
      <c r="Y546" t="str">
        <f>VLOOKUP(Q546,stores_imp!$A$2:$E$22,4,FALSE)</f>
        <v>East Stevechester</v>
      </c>
      <c r="Z546" t="str">
        <f>VLOOKUP(Q546,stores_imp!$A$2:$K$22,5,FALSE)</f>
        <v>Flagship</v>
      </c>
      <c r="AA546" t="str">
        <f>_xlfn.IFS(sale[[#All],[Age]]&lt;19,"Teens",sale[[#All],[Age]]&lt;30,"Adults",sale[[#All],[Age]]&lt;70,"Elders")</f>
        <v>Adults</v>
      </c>
      <c r="AB546" t="str">
        <f>VLOOKUP(C546,customer_imp!$A$2:$H$505,8,FALSE)</f>
        <v>Silver</v>
      </c>
    </row>
    <row r="547" spans="1:28" x14ac:dyDescent="0.25">
      <c r="A547" t="s">
        <v>5251</v>
      </c>
      <c r="B547" s="2">
        <v>45255</v>
      </c>
      <c r="C547" t="s">
        <v>4079</v>
      </c>
      <c r="D547" t="str">
        <f>VLOOKUP(C547,customer_imp!$A$2:$H$502,2,FALSE)</f>
        <v>Steven Stein</v>
      </c>
      <c r="E547">
        <f>VLOOKUP(C547,customer_imp!$A$2:$H$502,3,FALSE)</f>
        <v>21</v>
      </c>
      <c r="F547" t="str">
        <f>VLOOKUP(C547,customer_imp!$A$2:$H$502,4,FALSE)</f>
        <v>Male</v>
      </c>
      <c r="G547" t="str">
        <f>VLOOKUP(C547,customer_imp!$A$2:$H$502,5,FALSE)</f>
        <v>West Lauren</v>
      </c>
      <c r="H547" t="str">
        <f>VLOOKUP(C547,customer_imp!$A$2:$H$502,6,FALSE)</f>
        <v>Connecticut</v>
      </c>
      <c r="I547" t="str">
        <f>VLOOKUP(C547,customer_imp!$A$2:$H$502,7,FALSE)</f>
        <v>USA</v>
      </c>
      <c r="J547" t="s">
        <v>4544</v>
      </c>
      <c r="K547" t="str">
        <f>VLOOKUP($J547,prod_imp!$A$2:$I$102,2,FALSE)</f>
        <v>Wireless Bluetooth Speaker</v>
      </c>
      <c r="L547" t="str">
        <f>VLOOKUP(J547,prod_imp!$A$2:$I$102,3,FALSE)</f>
        <v>Electronics</v>
      </c>
      <c r="M547" t="str">
        <f>VLOOKUP(J547,prod_imp!$A$2:$I$102,4,FALSE)</f>
        <v>Audio</v>
      </c>
      <c r="N547" t="str">
        <f>VLOOKUP(J547,prod_imp!$A$2:$I$102,5,FALSE)</f>
        <v>Reed-Schmidt</v>
      </c>
      <c r="O547">
        <f>VLOOKUP(J547,prod_imp!$A$2:$I$102,6,FALSE)</f>
        <v>322</v>
      </c>
      <c r="P547">
        <f>VLOOKUP(J547,prod_imp!$A$2:$I$102,7,FALSE)</f>
        <v>213</v>
      </c>
      <c r="Q547" t="s">
        <v>4675</v>
      </c>
      <c r="R547" t="s">
        <v>4706</v>
      </c>
      <c r="S547" s="5">
        <v>332.37759999999997</v>
      </c>
      <c r="T547">
        <v>4</v>
      </c>
      <c r="U547">
        <v>90</v>
      </c>
      <c r="V547">
        <v>0.15</v>
      </c>
      <c r="W547" t="str">
        <f>VLOOKUP(Q547,stores_imp!$A$2:$K$100,3,FALSE)</f>
        <v>NORTH</v>
      </c>
      <c r="X547" t="str">
        <f>VLOOKUP(Q547,stores_imp!$A$2:$K$100,2,TRUE)</f>
        <v>Martinez, Adkins And Johnson</v>
      </c>
      <c r="Y547" t="str">
        <f>VLOOKUP(Q547,stores_imp!$A$2:$E$22,4,FALSE)</f>
        <v>Danielmouth</v>
      </c>
      <c r="Z547" t="str">
        <f>VLOOKUP(Q547,stores_imp!$A$2:$K$22,5,FALSE)</f>
        <v>Flagship</v>
      </c>
      <c r="AA547" t="str">
        <f>_xlfn.IFS(sale[[#All],[Age]]&lt;19,"Teens",sale[[#All],[Age]]&lt;30,"Adults",sale[[#All],[Age]]&lt;70,"Elders")</f>
        <v>Adults</v>
      </c>
      <c r="AB547" t="str">
        <f>VLOOKUP(C547,customer_imp!$A$2:$H$505,8,FALSE)</f>
        <v>Bronze</v>
      </c>
    </row>
    <row r="548" spans="1:28" x14ac:dyDescent="0.25">
      <c r="A548" t="s">
        <v>5252</v>
      </c>
      <c r="B548" s="2">
        <v>45695</v>
      </c>
      <c r="C548" t="s">
        <v>4367</v>
      </c>
      <c r="D548" t="str">
        <f>VLOOKUP(C548,customer_imp!$A$2:$H$502,2,FALSE)</f>
        <v>Frank Stewart</v>
      </c>
      <c r="E548">
        <f>VLOOKUP(C548,customer_imp!$A$2:$H$502,3,FALSE)</f>
        <v>44</v>
      </c>
      <c r="F548" t="str">
        <f>VLOOKUP(C548,customer_imp!$A$2:$H$502,4,FALSE)</f>
        <v>Female</v>
      </c>
      <c r="G548" t="str">
        <f>VLOOKUP(C548,customer_imp!$A$2:$H$502,5,FALSE)</f>
        <v>Fischerborough</v>
      </c>
      <c r="H548" t="str">
        <f>VLOOKUP(C548,customer_imp!$A$2:$H$502,6,FALSE)</f>
        <v>Delaware</v>
      </c>
      <c r="I548" t="str">
        <f>VLOOKUP(C548,customer_imp!$A$2:$H$502,7,FALSE)</f>
        <v>USA</v>
      </c>
      <c r="J548" t="s">
        <v>4515</v>
      </c>
      <c r="K548" t="str">
        <f>VLOOKUP($J548,prod_imp!$A$2:$I$102,2,FALSE)</f>
        <v>Ceramic Kitchen Bowl Set</v>
      </c>
      <c r="L548" t="str">
        <f>VLOOKUP(J548,prod_imp!$A$2:$I$102,3,FALSE)</f>
        <v>Home</v>
      </c>
      <c r="M548" t="str">
        <f>VLOOKUP(J548,prod_imp!$A$2:$I$102,4,FALSE)</f>
        <v>Kitchen</v>
      </c>
      <c r="N548" t="str">
        <f>VLOOKUP(J548,prod_imp!$A$2:$I$102,5,FALSE)</f>
        <v>Hamilton Group</v>
      </c>
      <c r="O548">
        <f>VLOOKUP(J548,prod_imp!$A$2:$I$102,6,FALSE)</f>
        <v>299</v>
      </c>
      <c r="P548">
        <f>VLOOKUP(J548,prod_imp!$A$2:$I$102,7,FALSE)</f>
        <v>308</v>
      </c>
      <c r="Q548" t="s">
        <v>4683</v>
      </c>
      <c r="R548" t="s">
        <v>1959</v>
      </c>
      <c r="S548" s="5">
        <v>1112.79</v>
      </c>
      <c r="T548">
        <v>3</v>
      </c>
      <c r="U548">
        <v>371</v>
      </c>
      <c r="V548">
        <v>0.08</v>
      </c>
      <c r="W548" t="str">
        <f>VLOOKUP(Q548,stores_imp!$A$2:$K$100,3,FALSE)</f>
        <v>EAST</v>
      </c>
      <c r="X548" t="str">
        <f>VLOOKUP(Q548,stores_imp!$A$2:$K$100,2,TRUE)</f>
        <v>Mann-Austin</v>
      </c>
      <c r="Y548" t="str">
        <f>VLOOKUP(Q548,stores_imp!$A$2:$E$22,4,FALSE)</f>
        <v>Port Josephberg</v>
      </c>
      <c r="Z548" t="str">
        <f>VLOOKUP(Q548,stores_imp!$A$2:$K$22,5,FALSE)</f>
        <v>Online</v>
      </c>
      <c r="AA548" t="str">
        <f>_xlfn.IFS(sale[[#All],[Age]]&lt;19,"Teens",sale[[#All],[Age]]&lt;30,"Adults",sale[[#All],[Age]]&lt;70,"Elders")</f>
        <v>Elders</v>
      </c>
      <c r="AB548" t="str">
        <f>VLOOKUP(C548,customer_imp!$A$2:$H$505,8,FALSE)</f>
        <v>Bronze</v>
      </c>
    </row>
    <row r="549" spans="1:28" x14ac:dyDescent="0.25">
      <c r="A549" t="s">
        <v>5253</v>
      </c>
      <c r="B549" s="2">
        <v>45281</v>
      </c>
      <c r="C549" t="s">
        <v>4019</v>
      </c>
      <c r="D549" t="str">
        <f>VLOOKUP(C549,customer_imp!$A$2:$H$502,2,FALSE)</f>
        <v>Michelle Garcia Dds</v>
      </c>
      <c r="E549">
        <f>VLOOKUP(C549,customer_imp!$A$2:$H$502,3,FALSE)</f>
        <v>55</v>
      </c>
      <c r="F549" t="str">
        <f>VLOOKUP(C549,customer_imp!$A$2:$H$502,4,FALSE)</f>
        <v>Female</v>
      </c>
      <c r="G549" t="str">
        <f>VLOOKUP(C549,customer_imp!$A$2:$H$502,5,FALSE)</f>
        <v>Perezbury</v>
      </c>
      <c r="H549" t="str">
        <f>VLOOKUP(C549,customer_imp!$A$2:$H$502,6,FALSE)</f>
        <v>Ohio</v>
      </c>
      <c r="I549" t="str">
        <f>VLOOKUP(C549,customer_imp!$A$2:$H$502,7,FALSE)</f>
        <v>USA</v>
      </c>
      <c r="J549" t="s">
        <v>4537</v>
      </c>
      <c r="K549" t="str">
        <f>VLOOKUP($J549,prod_imp!$A$2:$I$102,2,FALSE)</f>
        <v>Men'S Formal Shirt</v>
      </c>
      <c r="L549" t="str">
        <f>VLOOKUP(J549,prod_imp!$A$2:$I$102,3,FALSE)</f>
        <v>Clothing</v>
      </c>
      <c r="M549" t="str">
        <f>VLOOKUP(J549,prod_imp!$A$2:$I$102,4,FALSE)</f>
        <v>Tops</v>
      </c>
      <c r="N549" t="str">
        <f>VLOOKUP(J549,prod_imp!$A$2:$I$102,5,FALSE)</f>
        <v>Moon, Mora And Santos</v>
      </c>
      <c r="O549">
        <f>VLOOKUP(J549,prod_imp!$A$2:$I$102,6,FALSE)</f>
        <v>317</v>
      </c>
      <c r="P549">
        <f>VLOOKUP(J549,prod_imp!$A$2:$I$102,7,FALSE)</f>
        <v>360</v>
      </c>
      <c r="Q549" t="s">
        <v>4698</v>
      </c>
      <c r="R549" t="s">
        <v>4706</v>
      </c>
      <c r="S549" s="5">
        <v>303.08980000000003</v>
      </c>
      <c r="T549">
        <v>1</v>
      </c>
      <c r="U549">
        <v>352</v>
      </c>
      <c r="V549">
        <v>0</v>
      </c>
      <c r="W549" t="str">
        <f>VLOOKUP(Q549,stores_imp!$A$2:$K$100,3,FALSE)</f>
        <v>NORTH</v>
      </c>
      <c r="X549" t="str">
        <f>VLOOKUP(Q549,stores_imp!$A$2:$K$100,2,TRUE)</f>
        <v>Shelton Plc</v>
      </c>
      <c r="Y549" t="str">
        <f>VLOOKUP(Q549,stores_imp!$A$2:$E$22,4,FALSE)</f>
        <v>East Jenniferstad</v>
      </c>
      <c r="Z549" t="str">
        <f>VLOOKUP(Q549,stores_imp!$A$2:$K$22,5,FALSE)</f>
        <v>Flagship</v>
      </c>
      <c r="AA549" t="str">
        <f>_xlfn.IFS(sale[[#All],[Age]]&lt;19,"Teens",sale[[#All],[Age]]&lt;30,"Adults",sale[[#All],[Age]]&lt;70,"Elders")</f>
        <v>Elders</v>
      </c>
      <c r="AB549" t="str">
        <f>VLOOKUP(C549,customer_imp!$A$2:$H$505,8,FALSE)</f>
        <v>Platinum</v>
      </c>
    </row>
    <row r="550" spans="1:28" x14ac:dyDescent="0.25">
      <c r="A550" t="s">
        <v>5254</v>
      </c>
      <c r="B550" s="2">
        <v>45295</v>
      </c>
      <c r="C550" t="s">
        <v>4100</v>
      </c>
      <c r="D550" t="str">
        <f>VLOOKUP(C550,customer_imp!$A$2:$H$502,2,FALSE)</f>
        <v>Erin Hopkins</v>
      </c>
      <c r="E550">
        <f>VLOOKUP(C550,customer_imp!$A$2:$H$502,3,FALSE)</f>
        <v>40</v>
      </c>
      <c r="F550" t="str">
        <f>VLOOKUP(C550,customer_imp!$A$2:$H$502,4,FALSE)</f>
        <v>Male</v>
      </c>
      <c r="G550" t="str">
        <f>VLOOKUP(C550,customer_imp!$A$2:$H$502,5,FALSE)</f>
        <v>North Sabrina</v>
      </c>
      <c r="H550" t="str">
        <f>VLOOKUP(C550,customer_imp!$A$2:$H$502,6,FALSE)</f>
        <v>Iowa</v>
      </c>
      <c r="I550" t="str">
        <f>VLOOKUP(C550,customer_imp!$A$2:$H$502,7,FALSE)</f>
        <v>USA</v>
      </c>
      <c r="J550" t="s">
        <v>4519</v>
      </c>
      <c r="K550" t="str">
        <f>VLOOKUP($J550,prod_imp!$A$2:$I$102,2,FALSE)</f>
        <v>Hair Strengthening Shampoo</v>
      </c>
      <c r="L550" t="str">
        <f>VLOOKUP(J550,prod_imp!$A$2:$I$102,3,FALSE)</f>
        <v>Beauty</v>
      </c>
      <c r="M550" t="str">
        <f>VLOOKUP(J550,prod_imp!$A$2:$I$102,4,FALSE)</f>
        <v>Haircare</v>
      </c>
      <c r="N550" t="str">
        <f>VLOOKUP(J550,prod_imp!$A$2:$I$102,5,FALSE)</f>
        <v>Rice Llc</v>
      </c>
      <c r="O550">
        <f>VLOOKUP(J550,prod_imp!$A$2:$I$102,6,FALSE)</f>
        <v>116</v>
      </c>
      <c r="P550">
        <f>VLOOKUP(J550,prod_imp!$A$2:$I$102,7,FALSE)</f>
        <v>460</v>
      </c>
      <c r="Q550" t="s">
        <v>4698</v>
      </c>
      <c r="R550" t="s">
        <v>1959</v>
      </c>
      <c r="S550" s="5">
        <v>900.75199999999995</v>
      </c>
      <c r="T550">
        <v>2</v>
      </c>
      <c r="U550">
        <v>563</v>
      </c>
      <c r="V550">
        <v>0.14000000000000001</v>
      </c>
      <c r="W550" t="str">
        <f>VLOOKUP(Q550,stores_imp!$A$2:$K$100,3,FALSE)</f>
        <v>NORTH</v>
      </c>
      <c r="X550" t="str">
        <f>VLOOKUP(Q550,stores_imp!$A$2:$K$100,2,TRUE)</f>
        <v>Shelton Plc</v>
      </c>
      <c r="Y550" t="str">
        <f>VLOOKUP(Q550,stores_imp!$A$2:$E$22,4,FALSE)</f>
        <v>East Jenniferstad</v>
      </c>
      <c r="Z550" t="str">
        <f>VLOOKUP(Q550,stores_imp!$A$2:$K$22,5,FALSE)</f>
        <v>Flagship</v>
      </c>
      <c r="AA550" t="str">
        <f>_xlfn.IFS(sale[[#All],[Age]]&lt;19,"Teens",sale[[#All],[Age]]&lt;30,"Adults",sale[[#All],[Age]]&lt;70,"Elders")</f>
        <v>Elders</v>
      </c>
      <c r="AB550" t="str">
        <f>VLOOKUP(C550,customer_imp!$A$2:$H$505,8,FALSE)</f>
        <v>Silver</v>
      </c>
    </row>
    <row r="551" spans="1:28" x14ac:dyDescent="0.25">
      <c r="A551" t="s">
        <v>5255</v>
      </c>
      <c r="B551" s="2">
        <v>45260</v>
      </c>
      <c r="C551" t="s">
        <v>4135</v>
      </c>
      <c r="D551" t="str">
        <f>VLOOKUP(C551,customer_imp!$A$2:$H$502,2,FALSE)</f>
        <v>Paul Zamora</v>
      </c>
      <c r="E551">
        <f>VLOOKUP(C551,customer_imp!$A$2:$H$502,3,FALSE)</f>
        <v>59</v>
      </c>
      <c r="F551" t="str">
        <f>VLOOKUP(C551,customer_imp!$A$2:$H$502,4,FALSE)</f>
        <v>Male</v>
      </c>
      <c r="G551" t="str">
        <f>VLOOKUP(C551,customer_imp!$A$2:$H$502,5,FALSE)</f>
        <v>North Larryfurt</v>
      </c>
      <c r="H551" t="str">
        <f>VLOOKUP(C551,customer_imp!$A$2:$H$502,6,FALSE)</f>
        <v>North Dakota</v>
      </c>
      <c r="I551" t="str">
        <f>VLOOKUP(C551,customer_imp!$A$2:$H$502,7,FALSE)</f>
        <v>USA</v>
      </c>
      <c r="J551" t="s">
        <v>4594</v>
      </c>
      <c r="K551" t="str">
        <f>VLOOKUP($J551,prod_imp!$A$2:$I$102,2,FALSE)</f>
        <v>Ceramic Plant Pot</v>
      </c>
      <c r="L551" t="str">
        <f>VLOOKUP(J551,prod_imp!$A$2:$I$102,3,FALSE)</f>
        <v>Home</v>
      </c>
      <c r="M551" t="str">
        <f>VLOOKUP(J551,prod_imp!$A$2:$I$102,4,FALSE)</f>
        <v>Decor</v>
      </c>
      <c r="N551" t="str">
        <f>VLOOKUP(J551,prod_imp!$A$2:$I$102,5,FALSE)</f>
        <v>Hatfield, Baird And Torres</v>
      </c>
      <c r="O551">
        <f>VLOOKUP(J551,prod_imp!$A$2:$I$102,6,FALSE)</f>
        <v>82</v>
      </c>
      <c r="P551">
        <f>VLOOKUP(J551,prod_imp!$A$2:$I$102,7,FALSE)</f>
        <v>275</v>
      </c>
      <c r="Q551" t="s">
        <v>4684</v>
      </c>
      <c r="R551" t="s">
        <v>4706</v>
      </c>
      <c r="S551" s="5">
        <v>460.108</v>
      </c>
      <c r="T551">
        <v>1</v>
      </c>
      <c r="U551">
        <v>523</v>
      </c>
      <c r="V551">
        <v>0.2</v>
      </c>
      <c r="W551" t="str">
        <f>VLOOKUP(Q551,stores_imp!$A$2:$K$100,3,FALSE)</f>
        <v>SOUTH</v>
      </c>
      <c r="X551" t="str">
        <f>VLOOKUP(Q551,stores_imp!$A$2:$K$100,2,TRUE)</f>
        <v>Mann-Austin</v>
      </c>
      <c r="Y551" t="str">
        <f>VLOOKUP(Q551,stores_imp!$A$2:$E$22,4,FALSE)</f>
        <v>Williamsfurt</v>
      </c>
      <c r="Z551" t="str">
        <f>VLOOKUP(Q551,stores_imp!$A$2:$K$22,5,FALSE)</f>
        <v>Online</v>
      </c>
      <c r="AA551" t="str">
        <f>_xlfn.IFS(sale[[#All],[Age]]&lt;19,"Teens",sale[[#All],[Age]]&lt;30,"Adults",sale[[#All],[Age]]&lt;70,"Elders")</f>
        <v>Elders</v>
      </c>
      <c r="AB551" t="str">
        <f>VLOOKUP(C551,customer_imp!$A$2:$H$505,8,FALSE)</f>
        <v>Platinum</v>
      </c>
    </row>
    <row r="552" spans="1:28" x14ac:dyDescent="0.25">
      <c r="A552" t="s">
        <v>5256</v>
      </c>
      <c r="B552" s="2">
        <v>45851</v>
      </c>
      <c r="C552" t="s">
        <v>4336</v>
      </c>
      <c r="D552" t="str">
        <f>VLOOKUP(C552,customer_imp!$A$2:$H$502,2,FALSE)</f>
        <v>Heather Valenzuela</v>
      </c>
      <c r="E552">
        <f>VLOOKUP(C552,customer_imp!$A$2:$H$502,3,FALSE)</f>
        <v>31</v>
      </c>
      <c r="F552" t="str">
        <f>VLOOKUP(C552,customer_imp!$A$2:$H$502,4,FALSE)</f>
        <v>Male</v>
      </c>
      <c r="G552" t="str">
        <f>VLOOKUP(C552,customer_imp!$A$2:$H$502,5,FALSE)</f>
        <v>New Angiefurt</v>
      </c>
      <c r="H552" t="str">
        <f>VLOOKUP(C552,customer_imp!$A$2:$H$502,6,FALSE)</f>
        <v>Alaska</v>
      </c>
      <c r="I552" t="str">
        <f>VLOOKUP(C552,customer_imp!$A$2:$H$502,7,FALSE)</f>
        <v>USA</v>
      </c>
      <c r="J552" t="s">
        <v>4534</v>
      </c>
      <c r="K552" t="str">
        <f>VLOOKUP($J552,prod_imp!$A$2:$I$102,2,FALSE)</f>
        <v>Multi-Purpose Storage Box</v>
      </c>
      <c r="L552" t="str">
        <f>VLOOKUP(J552,prod_imp!$A$2:$I$102,3,FALSE)</f>
        <v>Home</v>
      </c>
      <c r="M552" t="str">
        <f>VLOOKUP(J552,prod_imp!$A$2:$I$102,4,FALSE)</f>
        <v>Storage</v>
      </c>
      <c r="N552" t="str">
        <f>VLOOKUP(J552,prod_imp!$A$2:$I$102,5,FALSE)</f>
        <v>Gardner-Montes</v>
      </c>
      <c r="O552">
        <f>VLOOKUP(J552,prod_imp!$A$2:$I$102,6,FALSE)</f>
        <v>123</v>
      </c>
      <c r="P552">
        <f>VLOOKUP(J552,prod_imp!$A$2:$I$102,7,FALSE)</f>
        <v>76</v>
      </c>
      <c r="Q552" t="s">
        <v>4700</v>
      </c>
      <c r="R552" t="s">
        <v>1959</v>
      </c>
      <c r="S552" s="5">
        <v>2430.6260000000002</v>
      </c>
      <c r="T552">
        <v>4</v>
      </c>
      <c r="U552">
        <v>715</v>
      </c>
      <c r="V552">
        <v>0.12</v>
      </c>
      <c r="W552" t="str">
        <f>VLOOKUP(Q552,stores_imp!$A$2:$K$100,3,FALSE)</f>
        <v>WEST</v>
      </c>
      <c r="X552" t="str">
        <f>VLOOKUP(Q552,stores_imp!$A$2:$K$100,2,TRUE)</f>
        <v>Frederick-Wright</v>
      </c>
      <c r="Y552" t="str">
        <f>VLOOKUP(Q552,stores_imp!$A$2:$E$22,4,FALSE)</f>
        <v>New Jimmymouth</v>
      </c>
      <c r="Z552" t="str">
        <f>VLOOKUP(Q552,stores_imp!$A$2:$K$22,5,FALSE)</f>
        <v>Flagship</v>
      </c>
      <c r="AA552" t="str">
        <f>_xlfn.IFS(sale[[#All],[Age]]&lt;19,"Teens",sale[[#All],[Age]]&lt;30,"Adults",sale[[#All],[Age]]&lt;70,"Elders")</f>
        <v>Elders</v>
      </c>
      <c r="AB552" t="str">
        <f>VLOOKUP(C552,customer_imp!$A$2:$H$505,8,FALSE)</f>
        <v>Bronze</v>
      </c>
    </row>
    <row r="553" spans="1:28" x14ac:dyDescent="0.25">
      <c r="A553" t="s">
        <v>5257</v>
      </c>
      <c r="B553" s="2">
        <v>45222</v>
      </c>
      <c r="C553" t="s">
        <v>4166</v>
      </c>
      <c r="D553" t="str">
        <f>VLOOKUP(C553,customer_imp!$A$2:$H$502,2,FALSE)</f>
        <v>Dr. Suzanne Bullock</v>
      </c>
      <c r="E553">
        <f>VLOOKUP(C553,customer_imp!$A$2:$H$502,3,FALSE)</f>
        <v>60</v>
      </c>
      <c r="F553" t="str">
        <f>VLOOKUP(C553,customer_imp!$A$2:$H$502,4,FALSE)</f>
        <v>Female</v>
      </c>
      <c r="G553" t="str">
        <f>VLOOKUP(C553,customer_imp!$A$2:$H$502,5,FALSE)</f>
        <v>Lake Blaketon</v>
      </c>
      <c r="H553" t="str">
        <f>VLOOKUP(C553,customer_imp!$A$2:$H$502,6,FALSE)</f>
        <v>Alabama</v>
      </c>
      <c r="I553" t="str">
        <f>VLOOKUP(C553,customer_imp!$A$2:$H$502,7,FALSE)</f>
        <v>USA</v>
      </c>
      <c r="J553" t="s">
        <v>4571</v>
      </c>
      <c r="K553" t="str">
        <f>VLOOKUP($J553,prod_imp!$A$2:$I$102,2,FALSE)</f>
        <v>Usb External Hard Drive</v>
      </c>
      <c r="L553" t="str">
        <f>VLOOKUP(J553,prod_imp!$A$2:$I$102,3,FALSE)</f>
        <v>Electronics</v>
      </c>
      <c r="M553" t="str">
        <f>VLOOKUP(J553,prod_imp!$A$2:$I$102,4,FALSE)</f>
        <v>Computer</v>
      </c>
      <c r="N553" t="str">
        <f>VLOOKUP(J553,prod_imp!$A$2:$I$102,5,FALSE)</f>
        <v>Robinson Inc</v>
      </c>
      <c r="O553">
        <f>VLOOKUP(J553,prod_imp!$A$2:$I$102,6,FALSE)</f>
        <v>253</v>
      </c>
      <c r="P553">
        <f>VLOOKUP(J553,prod_imp!$A$2:$I$102,7,FALSE)</f>
        <v>266</v>
      </c>
      <c r="Q553" t="s">
        <v>4678</v>
      </c>
      <c r="R553" t="s">
        <v>4706</v>
      </c>
      <c r="S553" s="5">
        <v>305.8494</v>
      </c>
      <c r="T553">
        <v>3</v>
      </c>
      <c r="U553">
        <v>138</v>
      </c>
      <c r="V553">
        <v>0.15</v>
      </c>
      <c r="W553" t="str">
        <f>VLOOKUP(Q553,stores_imp!$A$2:$K$100,3,FALSE)</f>
        <v>SOUTH</v>
      </c>
      <c r="X553" t="str">
        <f>VLOOKUP(Q553,stores_imp!$A$2:$K$100,2,TRUE)</f>
        <v>Mann-Austin</v>
      </c>
      <c r="Y553" t="str">
        <f>VLOOKUP(Q553,stores_imp!$A$2:$E$22,4,FALSE)</f>
        <v>North Nancyview</v>
      </c>
      <c r="Z553" t="str">
        <f>VLOOKUP(Q553,stores_imp!$A$2:$K$22,5,FALSE)</f>
        <v>Outlet</v>
      </c>
      <c r="AA553" t="str">
        <f>_xlfn.IFS(sale[[#All],[Age]]&lt;19,"Teens",sale[[#All],[Age]]&lt;30,"Adults",sale[[#All],[Age]]&lt;70,"Elders")</f>
        <v>Elders</v>
      </c>
      <c r="AB553" t="str">
        <f>VLOOKUP(C553,customer_imp!$A$2:$H$505,8,FALSE)</f>
        <v>Platinum</v>
      </c>
    </row>
    <row r="554" spans="1:28" x14ac:dyDescent="0.25">
      <c r="A554" t="s">
        <v>5258</v>
      </c>
      <c r="B554" s="2">
        <v>45940</v>
      </c>
      <c r="C554" t="s">
        <v>3998</v>
      </c>
      <c r="D554" t="str">
        <f>VLOOKUP(C554,customer_imp!$A$2:$H$502,2,FALSE)</f>
        <v>Leslie Johnson</v>
      </c>
      <c r="E554">
        <f>VLOOKUP(C554,customer_imp!$A$2:$H$502,3,FALSE)</f>
        <v>31</v>
      </c>
      <c r="F554" t="str">
        <f>VLOOKUP(C554,customer_imp!$A$2:$H$502,4,FALSE)</f>
        <v>Male</v>
      </c>
      <c r="G554" t="str">
        <f>VLOOKUP(C554,customer_imp!$A$2:$H$502,5,FALSE)</f>
        <v>Mollyshire</v>
      </c>
      <c r="H554" t="str">
        <f>VLOOKUP(C554,customer_imp!$A$2:$H$502,6,FALSE)</f>
        <v>Utah</v>
      </c>
      <c r="I554" t="str">
        <f>VLOOKUP(C554,customer_imp!$A$2:$H$502,7,FALSE)</f>
        <v>USA</v>
      </c>
      <c r="J554" t="s">
        <v>4657</v>
      </c>
      <c r="K554" t="str">
        <f>VLOOKUP($J554,prod_imp!$A$2:$I$102,2,FALSE)</f>
        <v>Microwave Oven</v>
      </c>
      <c r="L554" t="str">
        <f>VLOOKUP(J554,prod_imp!$A$2:$I$102,3,FALSE)</f>
        <v>Home</v>
      </c>
      <c r="M554" t="str">
        <f>VLOOKUP(J554,prod_imp!$A$2:$I$102,4,FALSE)</f>
        <v>Appliances</v>
      </c>
      <c r="N554" t="str">
        <f>VLOOKUP(J554,prod_imp!$A$2:$I$102,5,FALSE)</f>
        <v>Green, Powell And Palmer</v>
      </c>
      <c r="O554">
        <f>VLOOKUP(J554,prod_imp!$A$2:$I$102,6,FALSE)</f>
        <v>447</v>
      </c>
      <c r="P554">
        <f>VLOOKUP(J554,prod_imp!$A$2:$I$102,7,FALSE)</f>
        <v>191</v>
      </c>
      <c r="Q554" t="s">
        <v>4692</v>
      </c>
      <c r="R554" t="s">
        <v>4706</v>
      </c>
      <c r="S554" s="5">
        <v>2017.5011999999999</v>
      </c>
      <c r="T554">
        <v>3</v>
      </c>
      <c r="U554">
        <v>862</v>
      </c>
      <c r="V554">
        <v>0.26</v>
      </c>
      <c r="W554" t="str">
        <f>VLOOKUP(Q554,stores_imp!$A$2:$K$100,3,FALSE)</f>
        <v>SOUTH</v>
      </c>
      <c r="X554" t="str">
        <f>VLOOKUP(Q554,stores_imp!$A$2:$K$100,2,TRUE)</f>
        <v>Aguirre-Keller</v>
      </c>
      <c r="Y554" t="str">
        <f>VLOOKUP(Q554,stores_imp!$A$2:$E$22,4,FALSE)</f>
        <v>Lake Michael</v>
      </c>
      <c r="Z554" t="str">
        <f>VLOOKUP(Q554,stores_imp!$A$2:$K$22,5,FALSE)</f>
        <v>Online</v>
      </c>
      <c r="AA554" t="str">
        <f>_xlfn.IFS(sale[[#All],[Age]]&lt;19,"Teens",sale[[#All],[Age]]&lt;30,"Adults",sale[[#All],[Age]]&lt;70,"Elders")</f>
        <v>Elders</v>
      </c>
      <c r="AB554" t="str">
        <f>VLOOKUP(C554,customer_imp!$A$2:$H$505,8,FALSE)</f>
        <v>UnKno</v>
      </c>
    </row>
    <row r="555" spans="1:28" x14ac:dyDescent="0.25">
      <c r="A555" t="s">
        <v>5259</v>
      </c>
      <c r="B555" s="2">
        <v>45822</v>
      </c>
      <c r="C555" t="s">
        <v>4031</v>
      </c>
      <c r="D555" t="str">
        <f>VLOOKUP(C555,customer_imp!$A$2:$H$502,2,FALSE)</f>
        <v>Jay Patel</v>
      </c>
      <c r="E555">
        <f>VLOOKUP(C555,customer_imp!$A$2:$H$502,3,FALSE)</f>
        <v>43</v>
      </c>
      <c r="F555" t="str">
        <f>VLOOKUP(C555,customer_imp!$A$2:$H$502,4,FALSE)</f>
        <v>Female</v>
      </c>
      <c r="G555" t="str">
        <f>VLOOKUP(C555,customer_imp!$A$2:$H$502,5,FALSE)</f>
        <v>Morrisbury</v>
      </c>
      <c r="H555" t="str">
        <f>VLOOKUP(C555,customer_imp!$A$2:$H$502,6,FALSE)</f>
        <v>Rhode Island</v>
      </c>
      <c r="I555" t="str">
        <f>VLOOKUP(C555,customer_imp!$A$2:$H$502,7,FALSE)</f>
        <v>USA</v>
      </c>
      <c r="J555" t="s">
        <v>4562</v>
      </c>
      <c r="K555" t="str">
        <f>VLOOKUP($J555,prod_imp!$A$2:$I$102,2,FALSE)</f>
        <v>Sports Water Hydration Pack</v>
      </c>
      <c r="L555" t="str">
        <f>VLOOKUP(J555,prod_imp!$A$2:$I$102,3,FALSE)</f>
        <v>Sports</v>
      </c>
      <c r="M555" t="str">
        <f>VLOOKUP(J555,prod_imp!$A$2:$I$102,4,FALSE)</f>
        <v>Outdoor</v>
      </c>
      <c r="N555" t="str">
        <f>VLOOKUP(J555,prod_imp!$A$2:$I$102,5,FALSE)</f>
        <v>Sims-Smith</v>
      </c>
      <c r="O555">
        <f>VLOOKUP(J555,prod_imp!$A$2:$I$102,6,FALSE)</f>
        <v>136</v>
      </c>
      <c r="P555">
        <f>VLOOKUP(J555,prod_imp!$A$2:$I$102,7,FALSE)</f>
        <v>394</v>
      </c>
      <c r="Q555" t="s">
        <v>4697</v>
      </c>
      <c r="R555" t="s">
        <v>4706</v>
      </c>
      <c r="S555" s="5">
        <v>1267.1328000000001</v>
      </c>
      <c r="T555">
        <v>2</v>
      </c>
      <c r="U555">
        <v>834</v>
      </c>
      <c r="V555">
        <v>0.22</v>
      </c>
      <c r="W555" t="str">
        <f>VLOOKUP(Q555,stores_imp!$A$2:$K$100,3,FALSE)</f>
        <v>SOUTH</v>
      </c>
      <c r="X555" t="str">
        <f>VLOOKUP(Q555,stores_imp!$A$2:$K$100,2,TRUE)</f>
        <v>Mcdonald Inc</v>
      </c>
      <c r="Y555" t="str">
        <f>VLOOKUP(Q555,stores_imp!$A$2:$E$22,4,FALSE)</f>
        <v>Christopherland</v>
      </c>
      <c r="Z555" t="str">
        <f>VLOOKUP(Q555,stores_imp!$A$2:$K$22,5,FALSE)</f>
        <v>Outlet</v>
      </c>
      <c r="AA555" t="str">
        <f>_xlfn.IFS(sale[[#All],[Age]]&lt;19,"Teens",sale[[#All],[Age]]&lt;30,"Adults",sale[[#All],[Age]]&lt;70,"Elders")</f>
        <v>Elders</v>
      </c>
      <c r="AB555" t="str">
        <f>VLOOKUP(C555,customer_imp!$A$2:$H$505,8,FALSE)</f>
        <v>Platinum</v>
      </c>
    </row>
    <row r="556" spans="1:28" x14ac:dyDescent="0.25">
      <c r="A556" t="s">
        <v>5260</v>
      </c>
      <c r="B556" s="2">
        <v>45752</v>
      </c>
      <c r="C556" t="s">
        <v>4252</v>
      </c>
      <c r="D556" t="str">
        <f>VLOOKUP(C556,customer_imp!$A$2:$H$502,2,FALSE)</f>
        <v>Brian Garcia</v>
      </c>
      <c r="E556">
        <f>VLOOKUP(C556,customer_imp!$A$2:$H$502,3,FALSE)</f>
        <v>31</v>
      </c>
      <c r="F556" t="str">
        <f>VLOOKUP(C556,customer_imp!$A$2:$H$502,4,FALSE)</f>
        <v>Female</v>
      </c>
      <c r="G556" t="str">
        <f>VLOOKUP(C556,customer_imp!$A$2:$H$502,5,FALSE)</f>
        <v>Ramosmouth</v>
      </c>
      <c r="H556" t="str">
        <f>VLOOKUP(C556,customer_imp!$A$2:$H$502,6,FALSE)</f>
        <v>Louisiana</v>
      </c>
      <c r="I556" t="str">
        <f>VLOOKUP(C556,customer_imp!$A$2:$H$502,7,FALSE)</f>
        <v>USA</v>
      </c>
      <c r="J556" t="s">
        <v>4532</v>
      </c>
      <c r="K556" t="str">
        <f>VLOOKUP($J556,prod_imp!$A$2:$I$102,2,FALSE)</f>
        <v>Knee Support Brace</v>
      </c>
      <c r="L556" t="str">
        <f>VLOOKUP(J556,prod_imp!$A$2:$I$102,3,FALSE)</f>
        <v>Sports</v>
      </c>
      <c r="M556" t="str">
        <f>VLOOKUP(J556,prod_imp!$A$2:$I$102,4,FALSE)</f>
        <v>Equipment</v>
      </c>
      <c r="N556" t="str">
        <f>VLOOKUP(J556,prod_imp!$A$2:$I$102,5,FALSE)</f>
        <v>May-Reese</v>
      </c>
      <c r="O556">
        <f>VLOOKUP(J556,prod_imp!$A$2:$I$102,6,FALSE)</f>
        <v>21</v>
      </c>
      <c r="P556">
        <f>VLOOKUP(J556,prod_imp!$A$2:$I$102,7,FALSE)</f>
        <v>65</v>
      </c>
      <c r="Q556" t="s">
        <v>4698</v>
      </c>
      <c r="R556" t="s">
        <v>4709</v>
      </c>
      <c r="S556" s="5">
        <v>1548.1769999999999</v>
      </c>
      <c r="T556">
        <v>3</v>
      </c>
      <c r="U556">
        <v>543</v>
      </c>
      <c r="V556">
        <v>0.24</v>
      </c>
      <c r="W556" t="str">
        <f>VLOOKUP(Q556,stores_imp!$A$2:$K$100,3,FALSE)</f>
        <v>NORTH</v>
      </c>
      <c r="X556" t="str">
        <f>VLOOKUP(Q556,stores_imp!$A$2:$K$100,2,TRUE)</f>
        <v>Shelton Plc</v>
      </c>
      <c r="Y556" t="str">
        <f>VLOOKUP(Q556,stores_imp!$A$2:$E$22,4,FALSE)</f>
        <v>East Jenniferstad</v>
      </c>
      <c r="Z556" t="str">
        <f>VLOOKUP(Q556,stores_imp!$A$2:$K$22,5,FALSE)</f>
        <v>Flagship</v>
      </c>
      <c r="AA556" t="str">
        <f>_xlfn.IFS(sale[[#All],[Age]]&lt;19,"Teens",sale[[#All],[Age]]&lt;30,"Adults",sale[[#All],[Age]]&lt;70,"Elders")</f>
        <v>Elders</v>
      </c>
      <c r="AB556" t="str">
        <f>VLOOKUP(C556,customer_imp!$A$2:$H$505,8,FALSE)</f>
        <v>Gold</v>
      </c>
    </row>
    <row r="557" spans="1:28" x14ac:dyDescent="0.25">
      <c r="A557" t="s">
        <v>5261</v>
      </c>
      <c r="B557" s="2">
        <v>45677</v>
      </c>
      <c r="C557" t="s">
        <v>4261</v>
      </c>
      <c r="D557" t="str">
        <f>VLOOKUP(C557,customer_imp!$A$2:$H$502,2,FALSE)</f>
        <v>Stephen Fowler</v>
      </c>
      <c r="E557">
        <f>VLOOKUP(C557,customer_imp!$A$2:$H$502,3,FALSE)</f>
        <v>42</v>
      </c>
      <c r="F557" t="str">
        <f>VLOOKUP(C557,customer_imp!$A$2:$H$502,4,FALSE)</f>
        <v>Female</v>
      </c>
      <c r="G557" t="str">
        <f>VLOOKUP(C557,customer_imp!$A$2:$H$502,5,FALSE)</f>
        <v>Port Mariastad</v>
      </c>
      <c r="H557" t="str">
        <f>VLOOKUP(C557,customer_imp!$A$2:$H$502,6,FALSE)</f>
        <v>Rhode Island</v>
      </c>
      <c r="I557" t="str">
        <f>VLOOKUP(C557,customer_imp!$A$2:$H$502,7,FALSE)</f>
        <v>USA</v>
      </c>
      <c r="J557" t="s">
        <v>4650</v>
      </c>
      <c r="K557" t="str">
        <f>VLOOKUP($J557,prod_imp!$A$2:$I$102,2,FALSE)</f>
        <v>Sports Wrist Sweatbands</v>
      </c>
      <c r="L557" t="str">
        <f>VLOOKUP(J557,prod_imp!$A$2:$I$102,3,FALSE)</f>
        <v>Sports</v>
      </c>
      <c r="M557" t="str">
        <f>VLOOKUP(J557,prod_imp!$A$2:$I$102,4,FALSE)</f>
        <v>Accessories</v>
      </c>
      <c r="N557" t="str">
        <f>VLOOKUP(J557,prod_imp!$A$2:$I$102,5,FALSE)</f>
        <v>Olsen-Daniels</v>
      </c>
      <c r="O557">
        <f>VLOOKUP(J557,prod_imp!$A$2:$I$102,6,FALSE)</f>
        <v>131</v>
      </c>
      <c r="P557">
        <f>VLOOKUP(J557,prod_imp!$A$2:$I$102,7,FALSE)</f>
        <v>232</v>
      </c>
      <c r="Q557" t="s">
        <v>4678</v>
      </c>
      <c r="R557" t="s">
        <v>4709</v>
      </c>
      <c r="S557" s="5">
        <v>1824.2927999999999</v>
      </c>
      <c r="T557">
        <v>3</v>
      </c>
      <c r="U557">
        <v>691</v>
      </c>
      <c r="V557">
        <v>0.05</v>
      </c>
      <c r="W557" t="str">
        <f>VLOOKUP(Q557,stores_imp!$A$2:$K$100,3,FALSE)</f>
        <v>SOUTH</v>
      </c>
      <c r="X557" t="str">
        <f>VLOOKUP(Q557,stores_imp!$A$2:$K$100,2,TRUE)</f>
        <v>Mann-Austin</v>
      </c>
      <c r="Y557" t="str">
        <f>VLOOKUP(Q557,stores_imp!$A$2:$E$22,4,FALSE)</f>
        <v>North Nancyview</v>
      </c>
      <c r="Z557" t="str">
        <f>VLOOKUP(Q557,stores_imp!$A$2:$K$22,5,FALSE)</f>
        <v>Outlet</v>
      </c>
      <c r="AA557" t="str">
        <f>_xlfn.IFS(sale[[#All],[Age]]&lt;19,"Teens",sale[[#All],[Age]]&lt;30,"Adults",sale[[#All],[Age]]&lt;70,"Elders")</f>
        <v>Elders</v>
      </c>
      <c r="AB557" t="str">
        <f>VLOOKUP(C557,customer_imp!$A$2:$H$505,8,FALSE)</f>
        <v>Platinum</v>
      </c>
    </row>
    <row r="558" spans="1:28" x14ac:dyDescent="0.25">
      <c r="A558" t="s">
        <v>5262</v>
      </c>
      <c r="B558" s="2">
        <v>45253</v>
      </c>
      <c r="C558" t="s">
        <v>4062</v>
      </c>
      <c r="D558" t="str">
        <f>VLOOKUP(C558,customer_imp!$A$2:$H$502,2,FALSE)</f>
        <v>Melissa Duffy Md</v>
      </c>
      <c r="E558">
        <f>VLOOKUP(C558,customer_imp!$A$2:$H$502,3,FALSE)</f>
        <v>58</v>
      </c>
      <c r="F558" t="str">
        <f>VLOOKUP(C558,customer_imp!$A$2:$H$502,4,FALSE)</f>
        <v>Female</v>
      </c>
      <c r="G558" t="str">
        <f>VLOOKUP(C558,customer_imp!$A$2:$H$502,5,FALSE)</f>
        <v>East Jenna</v>
      </c>
      <c r="H558" t="str">
        <f>VLOOKUP(C558,customer_imp!$A$2:$H$502,6,FALSE)</f>
        <v>South Carolina</v>
      </c>
      <c r="I558" t="str">
        <f>VLOOKUP(C558,customer_imp!$A$2:$H$502,7,FALSE)</f>
        <v>USA</v>
      </c>
      <c r="J558" t="s">
        <v>4645</v>
      </c>
      <c r="K558" t="str">
        <f>VLOOKUP($J558,prod_imp!$A$2:$I$102,2,FALSE)</f>
        <v>Kitchen Cutting Board</v>
      </c>
      <c r="L558" t="str">
        <f>VLOOKUP(J558,prod_imp!$A$2:$I$102,3,FALSE)</f>
        <v>Home</v>
      </c>
      <c r="M558" t="str">
        <f>VLOOKUP(J558,prod_imp!$A$2:$I$102,4,FALSE)</f>
        <v>Kitchen</v>
      </c>
      <c r="N558" t="str">
        <f>VLOOKUP(J558,prod_imp!$A$2:$I$102,5,FALSE)</f>
        <v>Taylor, Dodson And Johnston</v>
      </c>
      <c r="O558">
        <f>VLOOKUP(J558,prod_imp!$A$2:$I$102,6,FALSE)</f>
        <v>176</v>
      </c>
      <c r="P558">
        <f>VLOOKUP(J558,prod_imp!$A$2:$I$102,7,FALSE)</f>
        <v>82</v>
      </c>
      <c r="Q558" t="s">
        <v>4701</v>
      </c>
      <c r="R558" t="s">
        <v>1959</v>
      </c>
      <c r="S558" s="5">
        <v>1111.0344</v>
      </c>
      <c r="T558">
        <v>4</v>
      </c>
      <c r="U558">
        <v>339</v>
      </c>
      <c r="V558">
        <v>0.12</v>
      </c>
      <c r="W558" t="str">
        <f>VLOOKUP(Q558,stores_imp!$A$2:$K$100,3,FALSE)</f>
        <v>NORTH</v>
      </c>
      <c r="X558" t="str">
        <f>VLOOKUP(Q558,stores_imp!$A$2:$K$100,2,TRUE)</f>
        <v>Holloway Ltd</v>
      </c>
      <c r="Y558" t="str">
        <f>VLOOKUP(Q558,stores_imp!$A$2:$E$22,4,FALSE)</f>
        <v>Bensonhaven</v>
      </c>
      <c r="Z558" t="str">
        <f>VLOOKUP(Q558,stores_imp!$A$2:$K$22,5,FALSE)</f>
        <v>Flagship</v>
      </c>
      <c r="AA558" t="str">
        <f>_xlfn.IFS(sale[[#All],[Age]]&lt;19,"Teens",sale[[#All],[Age]]&lt;30,"Adults",sale[[#All],[Age]]&lt;70,"Elders")</f>
        <v>Elders</v>
      </c>
      <c r="AB558" t="str">
        <f>VLOOKUP(C558,customer_imp!$A$2:$H$505,8,FALSE)</f>
        <v>Bronze</v>
      </c>
    </row>
    <row r="559" spans="1:28" x14ac:dyDescent="0.25">
      <c r="A559" t="s">
        <v>5263</v>
      </c>
      <c r="B559" s="2">
        <v>45389</v>
      </c>
      <c r="C559" t="s">
        <v>4036</v>
      </c>
      <c r="D559" t="str">
        <f>VLOOKUP(C559,customer_imp!$A$2:$H$502,2,FALSE)</f>
        <v>James Bean</v>
      </c>
      <c r="E559">
        <f>VLOOKUP(C559,customer_imp!$A$2:$H$502,3,FALSE)</f>
        <v>50</v>
      </c>
      <c r="F559" t="str">
        <f>VLOOKUP(C559,customer_imp!$A$2:$H$502,4,FALSE)</f>
        <v>Male</v>
      </c>
      <c r="G559" t="str">
        <f>VLOOKUP(C559,customer_imp!$A$2:$H$502,5,FALSE)</f>
        <v>Stevensonton</v>
      </c>
      <c r="H559" t="str">
        <f>VLOOKUP(C559,customer_imp!$A$2:$H$502,6,FALSE)</f>
        <v>New Mexico</v>
      </c>
      <c r="I559" t="str">
        <f>VLOOKUP(C559,customer_imp!$A$2:$H$502,7,FALSE)</f>
        <v>USA</v>
      </c>
      <c r="J559" t="s">
        <v>4642</v>
      </c>
      <c r="K559" t="str">
        <f>VLOOKUP($J559,prod_imp!$A$2:$I$102,2,FALSE)</f>
        <v>Wooden Bookshelf</v>
      </c>
      <c r="L559" t="str">
        <f>VLOOKUP(J559,prod_imp!$A$2:$I$102,3,FALSE)</f>
        <v>Home</v>
      </c>
      <c r="M559" t="str">
        <f>VLOOKUP(J559,prod_imp!$A$2:$I$102,4,FALSE)</f>
        <v>Furniture</v>
      </c>
      <c r="N559" t="str">
        <f>VLOOKUP(J559,prod_imp!$A$2:$I$102,5,FALSE)</f>
        <v>Collins-Stephenson</v>
      </c>
      <c r="O559">
        <f>VLOOKUP(J559,prod_imp!$A$2:$I$102,6,FALSE)</f>
        <v>388</v>
      </c>
      <c r="P559">
        <f>VLOOKUP(J559,prod_imp!$A$2:$I$102,7,FALSE)</f>
        <v>208</v>
      </c>
      <c r="Q559" t="s">
        <v>4700</v>
      </c>
      <c r="R559" t="s">
        <v>1959</v>
      </c>
      <c r="S559" s="5">
        <v>1043.328</v>
      </c>
      <c r="T559">
        <v>3</v>
      </c>
      <c r="U559">
        <v>366</v>
      </c>
      <c r="V559">
        <v>0.18</v>
      </c>
      <c r="W559" t="str">
        <f>VLOOKUP(Q559,stores_imp!$A$2:$K$100,3,FALSE)</f>
        <v>WEST</v>
      </c>
      <c r="X559" t="str">
        <f>VLOOKUP(Q559,stores_imp!$A$2:$K$100,2,TRUE)</f>
        <v>Frederick-Wright</v>
      </c>
      <c r="Y559" t="str">
        <f>VLOOKUP(Q559,stores_imp!$A$2:$E$22,4,FALSE)</f>
        <v>New Jimmymouth</v>
      </c>
      <c r="Z559" t="str">
        <f>VLOOKUP(Q559,stores_imp!$A$2:$K$22,5,FALSE)</f>
        <v>Flagship</v>
      </c>
      <c r="AA559" t="str">
        <f>_xlfn.IFS(sale[[#All],[Age]]&lt;19,"Teens",sale[[#All],[Age]]&lt;30,"Adults",sale[[#All],[Age]]&lt;70,"Elders")</f>
        <v>Elders</v>
      </c>
      <c r="AB559" t="str">
        <f>VLOOKUP(C559,customer_imp!$A$2:$H$505,8,FALSE)</f>
        <v>Bronze</v>
      </c>
    </row>
    <row r="560" spans="1:28" x14ac:dyDescent="0.25">
      <c r="A560" t="s">
        <v>5264</v>
      </c>
      <c r="B560" s="2">
        <v>45840</v>
      </c>
      <c r="C560" t="s">
        <v>4081</v>
      </c>
      <c r="D560" t="str">
        <f>VLOOKUP(C560,customer_imp!$A$2:$H$502,2,FALSE)</f>
        <v>Lance Baker</v>
      </c>
      <c r="E560">
        <f>VLOOKUP(C560,customer_imp!$A$2:$H$502,3,FALSE)</f>
        <v>50</v>
      </c>
      <c r="F560" t="str">
        <f>VLOOKUP(C560,customer_imp!$A$2:$H$502,4,FALSE)</f>
        <v>Female</v>
      </c>
      <c r="G560" t="str">
        <f>VLOOKUP(C560,customer_imp!$A$2:$H$502,5,FALSE)</f>
        <v>Port Victoria</v>
      </c>
      <c r="H560" t="str">
        <f>VLOOKUP(C560,customer_imp!$A$2:$H$502,6,FALSE)</f>
        <v>Florida</v>
      </c>
      <c r="I560" t="str">
        <f>VLOOKUP(C560,customer_imp!$A$2:$H$502,7,FALSE)</f>
        <v>USA</v>
      </c>
      <c r="J560" t="s">
        <v>4521</v>
      </c>
      <c r="K560" t="str">
        <f>VLOOKUP($J560,prod_imp!$A$2:$I$102,2,FALSE)</f>
        <v>Usb-C Fast Charger</v>
      </c>
      <c r="L560" t="str">
        <f>VLOOKUP(J560,prod_imp!$A$2:$I$102,3,FALSE)</f>
        <v>Electronics</v>
      </c>
      <c r="M560" t="str">
        <f>VLOOKUP(J560,prod_imp!$A$2:$I$102,4,FALSE)</f>
        <v>Accessories</v>
      </c>
      <c r="N560" t="str">
        <f>VLOOKUP(J560,prod_imp!$A$2:$I$102,5,FALSE)</f>
        <v>Dawson-Perkins</v>
      </c>
      <c r="O560">
        <f>VLOOKUP(J560,prod_imp!$A$2:$I$102,6,FALSE)</f>
        <v>242</v>
      </c>
      <c r="P560">
        <f>VLOOKUP(J560,prod_imp!$A$2:$I$102,7,FALSE)</f>
        <v>453</v>
      </c>
      <c r="Q560" t="s">
        <v>4695</v>
      </c>
      <c r="R560" t="s">
        <v>4709</v>
      </c>
      <c r="S560" s="5">
        <v>1553.7023999999999</v>
      </c>
      <c r="T560">
        <v>4</v>
      </c>
      <c r="U560">
        <v>539</v>
      </c>
      <c r="V560">
        <v>0.05</v>
      </c>
      <c r="W560" t="str">
        <f>VLOOKUP(Q560,stores_imp!$A$2:$K$100,3,FALSE)</f>
        <v>EAST</v>
      </c>
      <c r="X560" t="str">
        <f>VLOOKUP(Q560,stores_imp!$A$2:$K$100,2,TRUE)</f>
        <v>Gardner, Humphrey And Contreras</v>
      </c>
      <c r="Y560" t="str">
        <f>VLOOKUP(Q560,stores_imp!$A$2:$E$22,4,FALSE)</f>
        <v>Johnsonville</v>
      </c>
      <c r="Z560" t="str">
        <f>VLOOKUP(Q560,stores_imp!$A$2:$K$22,5,FALSE)</f>
        <v>Flagship</v>
      </c>
      <c r="AA560" t="str">
        <f>_xlfn.IFS(sale[[#All],[Age]]&lt;19,"Teens",sale[[#All],[Age]]&lt;30,"Adults",sale[[#All],[Age]]&lt;70,"Elders")</f>
        <v>Elders</v>
      </c>
      <c r="AB560" t="str">
        <f>VLOOKUP(C560,customer_imp!$A$2:$H$505,8,FALSE)</f>
        <v>Gold</v>
      </c>
    </row>
    <row r="561" spans="1:28" x14ac:dyDescent="0.25">
      <c r="A561" t="s">
        <v>5265</v>
      </c>
      <c r="B561" s="2">
        <v>45256</v>
      </c>
      <c r="C561" t="s">
        <v>4378</v>
      </c>
      <c r="D561" t="str">
        <f>VLOOKUP(C561,customer_imp!$A$2:$H$502,2,FALSE)</f>
        <v>Cynthia Lopez</v>
      </c>
      <c r="E561">
        <f>VLOOKUP(C561,customer_imp!$A$2:$H$502,3,FALSE)</f>
        <v>50</v>
      </c>
      <c r="F561" t="str">
        <f>VLOOKUP(C561,customer_imp!$A$2:$H$502,4,FALSE)</f>
        <v>Male</v>
      </c>
      <c r="G561" t="str">
        <f>VLOOKUP(C561,customer_imp!$A$2:$H$502,5,FALSE)</f>
        <v>Joseland</v>
      </c>
      <c r="H561" t="str">
        <f>VLOOKUP(C561,customer_imp!$A$2:$H$502,6,FALSE)</f>
        <v>Nebraska</v>
      </c>
      <c r="I561" t="str">
        <f>VLOOKUP(C561,customer_imp!$A$2:$H$502,7,FALSE)</f>
        <v>USA</v>
      </c>
      <c r="J561" t="s">
        <v>4655</v>
      </c>
      <c r="K561" t="str">
        <f>VLOOKUP($J561,prod_imp!$A$2:$I$102,2,FALSE)</f>
        <v>Women'S High Heels</v>
      </c>
      <c r="L561" t="str">
        <f>VLOOKUP(J561,prod_imp!$A$2:$I$102,3,FALSE)</f>
        <v>Clothing</v>
      </c>
      <c r="M561" t="str">
        <f>VLOOKUP(J561,prod_imp!$A$2:$I$102,4,FALSE)</f>
        <v>Footwear</v>
      </c>
      <c r="N561" t="str">
        <f>VLOOKUP(J561,prod_imp!$A$2:$I$102,5,FALSE)</f>
        <v>Smith-Charles</v>
      </c>
      <c r="O561">
        <f>VLOOKUP(J561,prod_imp!$A$2:$I$102,6,FALSE)</f>
        <v>438</v>
      </c>
      <c r="P561">
        <f>VLOOKUP(J561,prod_imp!$A$2:$I$102,7,FALSE)</f>
        <v>496</v>
      </c>
      <c r="Q561" t="s">
        <v>4700</v>
      </c>
      <c r="R561" t="s">
        <v>4709</v>
      </c>
      <c r="S561" s="5">
        <v>484.60230000000001</v>
      </c>
      <c r="T561">
        <v>1</v>
      </c>
      <c r="U561">
        <v>500</v>
      </c>
      <c r="V561">
        <v>0.28000000000000003</v>
      </c>
      <c r="W561" t="str">
        <f>VLOOKUP(Q561,stores_imp!$A$2:$K$100,3,FALSE)</f>
        <v>WEST</v>
      </c>
      <c r="X561" t="str">
        <f>VLOOKUP(Q561,stores_imp!$A$2:$K$100,2,TRUE)</f>
        <v>Frederick-Wright</v>
      </c>
      <c r="Y561" t="str">
        <f>VLOOKUP(Q561,stores_imp!$A$2:$E$22,4,FALSE)</f>
        <v>New Jimmymouth</v>
      </c>
      <c r="Z561" t="str">
        <f>VLOOKUP(Q561,stores_imp!$A$2:$K$22,5,FALSE)</f>
        <v>Flagship</v>
      </c>
      <c r="AA561" t="str">
        <f>_xlfn.IFS(sale[[#All],[Age]]&lt;19,"Teens",sale[[#All],[Age]]&lt;30,"Adults",sale[[#All],[Age]]&lt;70,"Elders")</f>
        <v>Elders</v>
      </c>
      <c r="AB561" t="str">
        <f>VLOOKUP(C561,customer_imp!$A$2:$H$505,8,FALSE)</f>
        <v>Platinum</v>
      </c>
    </row>
    <row r="562" spans="1:28" x14ac:dyDescent="0.25">
      <c r="A562" t="s">
        <v>5266</v>
      </c>
      <c r="B562" s="2">
        <v>45326</v>
      </c>
      <c r="C562" t="s">
        <v>4167</v>
      </c>
      <c r="D562" t="str">
        <f>VLOOKUP(C562,customer_imp!$A$2:$H$502,2,FALSE)</f>
        <v>Kimberly Brooks</v>
      </c>
      <c r="E562">
        <f>VLOOKUP(C562,customer_imp!$A$2:$H$502,3,FALSE)</f>
        <v>42</v>
      </c>
      <c r="F562" t="str">
        <f>VLOOKUP(C562,customer_imp!$A$2:$H$502,4,FALSE)</f>
        <v>Male</v>
      </c>
      <c r="G562" t="str">
        <f>VLOOKUP(C562,customer_imp!$A$2:$H$502,5,FALSE)</f>
        <v>Kingfort</v>
      </c>
      <c r="H562" t="str">
        <f>VLOOKUP(C562,customer_imp!$A$2:$H$502,6,FALSE)</f>
        <v>New Mexico</v>
      </c>
      <c r="I562" t="str">
        <f>VLOOKUP(C562,customer_imp!$A$2:$H$502,7,FALSE)</f>
        <v>USA</v>
      </c>
      <c r="J562" t="s">
        <v>4549</v>
      </c>
      <c r="K562" t="str">
        <f>VLOOKUP($J562,prod_imp!$A$2:$I$102,2,FALSE)</f>
        <v>Stainless Steel Cutlery Set</v>
      </c>
      <c r="L562" t="str">
        <f>VLOOKUP(J562,prod_imp!$A$2:$I$102,3,FALSE)</f>
        <v>Home</v>
      </c>
      <c r="M562" t="str">
        <f>VLOOKUP(J562,prod_imp!$A$2:$I$102,4,FALSE)</f>
        <v>Kitchen</v>
      </c>
      <c r="N562" t="str">
        <f>VLOOKUP(J562,prod_imp!$A$2:$I$102,5,FALSE)</f>
        <v>Stevens, Fernandez And Martin</v>
      </c>
      <c r="O562">
        <f>VLOOKUP(J562,prod_imp!$A$2:$I$102,6,FALSE)</f>
        <v>20</v>
      </c>
      <c r="P562">
        <f>VLOOKUP(J562,prod_imp!$A$2:$I$102,7,FALSE)</f>
        <v>57</v>
      </c>
      <c r="Q562" t="s">
        <v>4685</v>
      </c>
      <c r="R562" t="s">
        <v>1959</v>
      </c>
      <c r="S562" s="5">
        <v>792.096</v>
      </c>
      <c r="T562">
        <v>3</v>
      </c>
      <c r="U562">
        <v>330</v>
      </c>
      <c r="V562">
        <v>0.03</v>
      </c>
      <c r="W562" t="str">
        <f>VLOOKUP(Q562,stores_imp!$A$2:$K$100,3,FALSE)</f>
        <v>WEST</v>
      </c>
      <c r="X562" t="str">
        <f>VLOOKUP(Q562,stores_imp!$A$2:$K$100,2,TRUE)</f>
        <v>Mann-Austin</v>
      </c>
      <c r="Y562" t="str">
        <f>VLOOKUP(Q562,stores_imp!$A$2:$E$22,4,FALSE)</f>
        <v>Thompsonborough</v>
      </c>
      <c r="Z562" t="str">
        <f>VLOOKUP(Q562,stores_imp!$A$2:$K$22,5,FALSE)</f>
        <v>Online</v>
      </c>
      <c r="AA562" t="str">
        <f>_xlfn.IFS(sale[[#All],[Age]]&lt;19,"Teens",sale[[#All],[Age]]&lt;30,"Adults",sale[[#All],[Age]]&lt;70,"Elders")</f>
        <v>Elders</v>
      </c>
      <c r="AB562" t="str">
        <f>VLOOKUP(C562,customer_imp!$A$2:$H$505,8,FALSE)</f>
        <v>Silver</v>
      </c>
    </row>
    <row r="563" spans="1:28" x14ac:dyDescent="0.25">
      <c r="A563" t="s">
        <v>5267</v>
      </c>
      <c r="B563" s="2">
        <v>45459</v>
      </c>
      <c r="C563" t="s">
        <v>4161</v>
      </c>
      <c r="D563" t="str">
        <f>VLOOKUP(C563,customer_imp!$A$2:$H$502,2,FALSE)</f>
        <v>Melissa Hamilton</v>
      </c>
      <c r="E563">
        <f>VLOOKUP(C563,customer_imp!$A$2:$H$502,3,FALSE)</f>
        <v>23</v>
      </c>
      <c r="F563" t="str">
        <f>VLOOKUP(C563,customer_imp!$A$2:$H$502,4,FALSE)</f>
        <v>Female</v>
      </c>
      <c r="G563" t="str">
        <f>VLOOKUP(C563,customer_imp!$A$2:$H$502,5,FALSE)</f>
        <v>Hutchinsonville</v>
      </c>
      <c r="H563" t="str">
        <f>VLOOKUP(C563,customer_imp!$A$2:$H$502,6,FALSE)</f>
        <v>Oklahoma</v>
      </c>
      <c r="I563" t="str">
        <f>VLOOKUP(C563,customer_imp!$A$2:$H$502,7,FALSE)</f>
        <v>USA</v>
      </c>
      <c r="J563" t="s">
        <v>4516</v>
      </c>
      <c r="K563" t="str">
        <f>VLOOKUP($J563,prod_imp!$A$2:$I$102,2,FALSE)</f>
        <v>Hd Smart Tv Stick</v>
      </c>
      <c r="L563" t="str">
        <f>VLOOKUP(J563,prod_imp!$A$2:$I$102,3,FALSE)</f>
        <v>Electronics</v>
      </c>
      <c r="M563" t="str">
        <f>VLOOKUP(J563,prod_imp!$A$2:$I$102,4,FALSE)</f>
        <v>Accessories</v>
      </c>
      <c r="N563" t="str">
        <f>VLOOKUP(J563,prod_imp!$A$2:$I$102,5,FALSE)</f>
        <v>Gibson, Hobbs And Weaver</v>
      </c>
      <c r="O563">
        <f>VLOOKUP(J563,prod_imp!$A$2:$I$102,6,FALSE)</f>
        <v>449</v>
      </c>
      <c r="P563">
        <f>VLOOKUP(J563,prod_imp!$A$2:$I$102,7,FALSE)</f>
        <v>275</v>
      </c>
      <c r="Q563" t="s">
        <v>4701</v>
      </c>
      <c r="R563" t="s">
        <v>4706</v>
      </c>
      <c r="S563" s="5">
        <v>1528.4588000000001</v>
      </c>
      <c r="T563">
        <v>2</v>
      </c>
      <c r="U563">
        <v>813</v>
      </c>
      <c r="V563">
        <v>0.2</v>
      </c>
      <c r="W563" t="str">
        <f>VLOOKUP(Q563,stores_imp!$A$2:$K$100,3,FALSE)</f>
        <v>NORTH</v>
      </c>
      <c r="X563" t="str">
        <f>VLOOKUP(Q563,stores_imp!$A$2:$K$100,2,TRUE)</f>
        <v>Holloway Ltd</v>
      </c>
      <c r="Y563" t="str">
        <f>VLOOKUP(Q563,stores_imp!$A$2:$E$22,4,FALSE)</f>
        <v>Bensonhaven</v>
      </c>
      <c r="Z563" t="str">
        <f>VLOOKUP(Q563,stores_imp!$A$2:$K$22,5,FALSE)</f>
        <v>Flagship</v>
      </c>
      <c r="AA563" t="str">
        <f>_xlfn.IFS(sale[[#All],[Age]]&lt;19,"Teens",sale[[#All],[Age]]&lt;30,"Adults",sale[[#All],[Age]]&lt;70,"Elders")</f>
        <v>Adults</v>
      </c>
      <c r="AB563" t="str">
        <f>VLOOKUP(C563,customer_imp!$A$2:$H$505,8,FALSE)</f>
        <v>Silver</v>
      </c>
    </row>
    <row r="564" spans="1:28" x14ac:dyDescent="0.25">
      <c r="A564" t="s">
        <v>5268</v>
      </c>
      <c r="B564" s="2">
        <v>45715</v>
      </c>
      <c r="C564" t="s">
        <v>3997</v>
      </c>
      <c r="D564" t="str">
        <f>VLOOKUP(C564,customer_imp!$A$2:$H$502,2,FALSE)</f>
        <v>Amber Carlson</v>
      </c>
      <c r="E564">
        <f>VLOOKUP(C564,customer_imp!$A$2:$H$502,3,FALSE)</f>
        <v>18</v>
      </c>
      <c r="F564" t="str">
        <f>VLOOKUP(C564,customer_imp!$A$2:$H$502,4,FALSE)</f>
        <v>Female</v>
      </c>
      <c r="G564" t="str">
        <f>VLOOKUP(C564,customer_imp!$A$2:$H$502,5,FALSE)</f>
        <v>East Michellemouth</v>
      </c>
      <c r="H564" t="str">
        <f>VLOOKUP(C564,customer_imp!$A$2:$H$502,6,FALSE)</f>
        <v>Missouri</v>
      </c>
      <c r="I564" t="str">
        <f>VLOOKUP(C564,customer_imp!$A$2:$H$502,7,FALSE)</f>
        <v>USA</v>
      </c>
      <c r="J564" t="s">
        <v>4496</v>
      </c>
      <c r="K564" t="str">
        <f>VLOOKUP($J564,prod_imp!$A$2:$I$102,2,FALSE)</f>
        <v>Men'S Graphic T-Shirt</v>
      </c>
      <c r="L564" t="str">
        <f>VLOOKUP(J564,prod_imp!$A$2:$I$102,3,FALSE)</f>
        <v>Clothing</v>
      </c>
      <c r="M564" t="str">
        <f>VLOOKUP(J564,prod_imp!$A$2:$I$102,4,FALSE)</f>
        <v>Tops</v>
      </c>
      <c r="N564" t="str">
        <f>VLOOKUP(J564,prod_imp!$A$2:$I$102,5,FALSE)</f>
        <v>Terry-Moore</v>
      </c>
      <c r="O564">
        <f>VLOOKUP(J564,prod_imp!$A$2:$I$102,6,FALSE)</f>
        <v>343</v>
      </c>
      <c r="P564">
        <f>VLOOKUP(J564,prod_imp!$A$2:$I$102,7,FALSE)</f>
        <v>181</v>
      </c>
      <c r="Q564" t="s">
        <v>4678</v>
      </c>
      <c r="R564" t="s">
        <v>4706</v>
      </c>
      <c r="S564" s="5">
        <v>794.62400000000002</v>
      </c>
      <c r="T564">
        <v>4</v>
      </c>
      <c r="U564">
        <v>205</v>
      </c>
      <c r="V564">
        <v>0.06</v>
      </c>
      <c r="W564" t="str">
        <f>VLOOKUP(Q564,stores_imp!$A$2:$K$100,3,FALSE)</f>
        <v>SOUTH</v>
      </c>
      <c r="X564" t="str">
        <f>VLOOKUP(Q564,stores_imp!$A$2:$K$100,2,TRUE)</f>
        <v>Mann-Austin</v>
      </c>
      <c r="Y564" t="str">
        <f>VLOOKUP(Q564,stores_imp!$A$2:$E$22,4,FALSE)</f>
        <v>North Nancyview</v>
      </c>
      <c r="Z564" t="str">
        <f>VLOOKUP(Q564,stores_imp!$A$2:$K$22,5,FALSE)</f>
        <v>Outlet</v>
      </c>
      <c r="AA564" t="str">
        <f>_xlfn.IFS(sale[[#All],[Age]]&lt;19,"Teens",sale[[#All],[Age]]&lt;30,"Adults",sale[[#All],[Age]]&lt;70,"Elders")</f>
        <v>Teens</v>
      </c>
      <c r="AB564" t="str">
        <f>VLOOKUP(C564,customer_imp!$A$2:$H$505,8,FALSE)</f>
        <v>Gold</v>
      </c>
    </row>
    <row r="565" spans="1:28" x14ac:dyDescent="0.25">
      <c r="A565" t="s">
        <v>5269</v>
      </c>
      <c r="B565" s="2">
        <v>45223</v>
      </c>
      <c r="C565" t="s">
        <v>3981</v>
      </c>
      <c r="D565" t="str">
        <f>VLOOKUP(C565,customer_imp!$A$2:$H$502,2,FALSE)</f>
        <v>Brian Lopez</v>
      </c>
      <c r="E565">
        <f>VLOOKUP(C565,customer_imp!$A$2:$H$502,3,FALSE)</f>
        <v>28</v>
      </c>
      <c r="F565" t="str">
        <f>VLOOKUP(C565,customer_imp!$A$2:$H$502,4,FALSE)</f>
        <v>Female</v>
      </c>
      <c r="G565" t="str">
        <f>VLOOKUP(C565,customer_imp!$A$2:$H$502,5,FALSE)</f>
        <v>East Krista</v>
      </c>
      <c r="H565" t="str">
        <f>VLOOKUP(C565,customer_imp!$A$2:$H$502,6,FALSE)</f>
        <v>New York</v>
      </c>
      <c r="I565" t="str">
        <f>VLOOKUP(C565,customer_imp!$A$2:$H$502,7,FALSE)</f>
        <v>USA</v>
      </c>
      <c r="J565" t="s">
        <v>4500</v>
      </c>
      <c r="K565" t="str">
        <f>VLOOKUP($J565,prod_imp!$A$2:$I$102,2,FALSE)</f>
        <v>Men'S Running Jacket</v>
      </c>
      <c r="L565" t="str">
        <f>VLOOKUP(J565,prod_imp!$A$2:$I$102,3,FALSE)</f>
        <v>Clothing</v>
      </c>
      <c r="M565" t="str">
        <f>VLOOKUP(J565,prod_imp!$A$2:$I$102,4,FALSE)</f>
        <v>Outerwear</v>
      </c>
      <c r="N565" t="str">
        <f>VLOOKUP(J565,prod_imp!$A$2:$I$102,5,FALSE)</f>
        <v>Pineda Ltd</v>
      </c>
      <c r="O565">
        <f>VLOOKUP(J565,prod_imp!$A$2:$I$102,6,FALSE)</f>
        <v>365</v>
      </c>
      <c r="P565">
        <f>VLOOKUP(J565,prod_imp!$A$2:$I$102,7,FALSE)</f>
        <v>452</v>
      </c>
      <c r="Q565" t="s">
        <v>4680</v>
      </c>
      <c r="R565" t="s">
        <v>1959</v>
      </c>
      <c r="S565" s="5">
        <v>2163.1104</v>
      </c>
      <c r="T565">
        <v>3</v>
      </c>
      <c r="U565">
        <v>728</v>
      </c>
      <c r="V565">
        <v>0.03</v>
      </c>
      <c r="W565" t="str">
        <f>VLOOKUP(Q565,stores_imp!$A$2:$K$100,3,FALSE)</f>
        <v>NORTH</v>
      </c>
      <c r="X565" t="str">
        <f>VLOOKUP(Q565,stores_imp!$A$2:$K$100,2,TRUE)</f>
        <v>Mann-Austin</v>
      </c>
      <c r="Y565" t="str">
        <f>VLOOKUP(Q565,stores_imp!$A$2:$E$22,4,FALSE)</f>
        <v>Hoodberg</v>
      </c>
      <c r="Z565" t="str">
        <f>VLOOKUP(Q565,stores_imp!$A$2:$K$22,5,FALSE)</f>
        <v>Outlet</v>
      </c>
      <c r="AA565" t="str">
        <f>_xlfn.IFS(sale[[#All],[Age]]&lt;19,"Teens",sale[[#All],[Age]]&lt;30,"Adults",sale[[#All],[Age]]&lt;70,"Elders")</f>
        <v>Adults</v>
      </c>
      <c r="AB565" t="str">
        <f>VLOOKUP(C565,customer_imp!$A$2:$H$505,8,FALSE)</f>
        <v>Gold</v>
      </c>
    </row>
    <row r="566" spans="1:28" x14ac:dyDescent="0.25">
      <c r="A566" t="s">
        <v>5270</v>
      </c>
      <c r="B566" s="2">
        <v>45507</v>
      </c>
      <c r="C566" t="s">
        <v>4444</v>
      </c>
      <c r="D566" t="str">
        <f>VLOOKUP(C566,customer_imp!$A$2:$H$502,2,FALSE)</f>
        <v>Jeffery Wolf</v>
      </c>
      <c r="E566">
        <f>VLOOKUP(C566,customer_imp!$A$2:$H$502,3,FALSE)</f>
        <v>60</v>
      </c>
      <c r="F566" t="str">
        <f>VLOOKUP(C566,customer_imp!$A$2:$H$502,4,FALSE)</f>
        <v>Female</v>
      </c>
      <c r="G566" t="str">
        <f>VLOOKUP(C566,customer_imp!$A$2:$H$502,5,FALSE)</f>
        <v>New Laura</v>
      </c>
      <c r="H566" t="str">
        <f>VLOOKUP(C566,customer_imp!$A$2:$H$502,6,FALSE)</f>
        <v>Mississippi</v>
      </c>
      <c r="I566" t="str">
        <f>VLOOKUP(C566,customer_imp!$A$2:$H$502,7,FALSE)</f>
        <v>USA</v>
      </c>
      <c r="J566" t="s">
        <v>4601</v>
      </c>
      <c r="K566" t="str">
        <f>VLOOKUP($J566,prod_imp!$A$2:$I$102,2,FALSE)</f>
        <v>Men'S Hair Styling Gel</v>
      </c>
      <c r="L566" t="str">
        <f>VLOOKUP(J566,prod_imp!$A$2:$I$102,3,FALSE)</f>
        <v>Beauty</v>
      </c>
      <c r="M566" t="str">
        <f>VLOOKUP(J566,prod_imp!$A$2:$I$102,4,FALSE)</f>
        <v>Haircare</v>
      </c>
      <c r="N566" t="str">
        <f>VLOOKUP(J566,prod_imp!$A$2:$I$102,5,FALSE)</f>
        <v>Cline-Mccarthy</v>
      </c>
      <c r="O566">
        <f>VLOOKUP(J566,prod_imp!$A$2:$I$102,6,FALSE)</f>
        <v>17</v>
      </c>
      <c r="P566">
        <f>VLOOKUP(J566,prod_imp!$A$2:$I$102,7,FALSE)</f>
        <v>399</v>
      </c>
      <c r="Q566" t="s">
        <v>4684</v>
      </c>
      <c r="R566" t="s">
        <v>1959</v>
      </c>
      <c r="S566" s="5">
        <v>2509.1999999999998</v>
      </c>
      <c r="T566">
        <v>3</v>
      </c>
      <c r="U566">
        <v>836</v>
      </c>
      <c r="V566">
        <v>0.01</v>
      </c>
      <c r="W566" t="str">
        <f>VLOOKUP(Q566,stores_imp!$A$2:$K$100,3,FALSE)</f>
        <v>SOUTH</v>
      </c>
      <c r="X566" t="str">
        <f>VLOOKUP(Q566,stores_imp!$A$2:$K$100,2,TRUE)</f>
        <v>Mann-Austin</v>
      </c>
      <c r="Y566" t="str">
        <f>VLOOKUP(Q566,stores_imp!$A$2:$E$22,4,FALSE)</f>
        <v>Williamsfurt</v>
      </c>
      <c r="Z566" t="str">
        <f>VLOOKUP(Q566,stores_imp!$A$2:$K$22,5,FALSE)</f>
        <v>Online</v>
      </c>
      <c r="AA566" t="str">
        <f>_xlfn.IFS(sale[[#All],[Age]]&lt;19,"Teens",sale[[#All],[Age]]&lt;30,"Adults",sale[[#All],[Age]]&lt;70,"Elders")</f>
        <v>Elders</v>
      </c>
      <c r="AB566" t="str">
        <f>VLOOKUP(C566,customer_imp!$A$2:$H$505,8,FALSE)</f>
        <v>Bronze</v>
      </c>
    </row>
    <row r="567" spans="1:28" x14ac:dyDescent="0.25">
      <c r="A567" t="s">
        <v>5271</v>
      </c>
      <c r="B567" s="2">
        <v>45843</v>
      </c>
      <c r="C567" t="s">
        <v>4127</v>
      </c>
      <c r="D567" t="str">
        <f>VLOOKUP(C567,customer_imp!$A$2:$H$502,2,FALSE)</f>
        <v>Denise Griffin</v>
      </c>
      <c r="E567">
        <f>VLOOKUP(C567,customer_imp!$A$2:$H$502,3,FALSE)</f>
        <v>33</v>
      </c>
      <c r="F567" t="str">
        <f>VLOOKUP(C567,customer_imp!$A$2:$H$502,4,FALSE)</f>
        <v>Male</v>
      </c>
      <c r="G567" t="str">
        <f>VLOOKUP(C567,customer_imp!$A$2:$H$502,5,FALSE)</f>
        <v>West Markhaven</v>
      </c>
      <c r="H567" t="str">
        <f>VLOOKUP(C567,customer_imp!$A$2:$H$502,6,FALSE)</f>
        <v>Florida</v>
      </c>
      <c r="I567" t="str">
        <f>VLOOKUP(C567,customer_imp!$A$2:$H$502,7,FALSE)</f>
        <v>USA</v>
      </c>
      <c r="J567" t="s">
        <v>4652</v>
      </c>
      <c r="K567" t="str">
        <f>VLOOKUP($J567,prod_imp!$A$2:$I$102,2,FALSE)</f>
        <v>Gaming Mouse Pad Xl</v>
      </c>
      <c r="L567" t="str">
        <f>VLOOKUP(J567,prod_imp!$A$2:$I$102,3,FALSE)</f>
        <v>Electronics</v>
      </c>
      <c r="M567" t="str">
        <f>VLOOKUP(J567,prod_imp!$A$2:$I$102,4,FALSE)</f>
        <v>Accessories</v>
      </c>
      <c r="N567" t="str">
        <f>VLOOKUP(J567,prod_imp!$A$2:$I$102,5,FALSE)</f>
        <v>Sharp, Taylor And Rodriguez</v>
      </c>
      <c r="O567">
        <f>VLOOKUP(J567,prod_imp!$A$2:$I$102,6,FALSE)</f>
        <v>340</v>
      </c>
      <c r="P567">
        <f>VLOOKUP(J567,prod_imp!$A$2:$I$102,7,FALSE)</f>
        <v>361</v>
      </c>
      <c r="Q567" t="s">
        <v>4693</v>
      </c>
      <c r="R567" t="s">
        <v>4709</v>
      </c>
      <c r="S567" s="5">
        <v>764.55679999999995</v>
      </c>
      <c r="T567">
        <v>1</v>
      </c>
      <c r="U567">
        <v>780</v>
      </c>
      <c r="V567">
        <v>0</v>
      </c>
      <c r="W567" t="str">
        <f>VLOOKUP(Q567,stores_imp!$A$2:$K$100,3,FALSE)</f>
        <v>NORTH</v>
      </c>
      <c r="X567" t="str">
        <f>VLOOKUP(Q567,stores_imp!$A$2:$K$100,2,TRUE)</f>
        <v>Thomas, Bridges And Harris</v>
      </c>
      <c r="Y567" t="str">
        <f>VLOOKUP(Q567,stores_imp!$A$2:$E$22,4,FALSE)</f>
        <v>Sabrinatown</v>
      </c>
      <c r="Z567" t="str">
        <f>VLOOKUP(Q567,stores_imp!$A$2:$K$22,5,FALSE)</f>
        <v>Online</v>
      </c>
      <c r="AA567" t="str">
        <f>_xlfn.IFS(sale[[#All],[Age]]&lt;19,"Teens",sale[[#All],[Age]]&lt;30,"Adults",sale[[#All],[Age]]&lt;70,"Elders")</f>
        <v>Elders</v>
      </c>
      <c r="AB567" t="str">
        <f>VLOOKUP(C567,customer_imp!$A$2:$H$505,8,FALSE)</f>
        <v>Platinum</v>
      </c>
    </row>
    <row r="568" spans="1:28" x14ac:dyDescent="0.25">
      <c r="A568" t="s">
        <v>5272</v>
      </c>
      <c r="B568" s="2">
        <v>45804</v>
      </c>
      <c r="C568" t="s">
        <v>4462</v>
      </c>
      <c r="D568" t="str">
        <f>VLOOKUP(C568,customer_imp!$A$2:$H$502,2,FALSE)</f>
        <v>Manuel Fisher</v>
      </c>
      <c r="E568">
        <f>VLOOKUP(C568,customer_imp!$A$2:$H$502,3,FALSE)</f>
        <v>21</v>
      </c>
      <c r="F568" t="str">
        <f>VLOOKUP(C568,customer_imp!$A$2:$H$502,4,FALSE)</f>
        <v>Female</v>
      </c>
      <c r="G568" t="str">
        <f>VLOOKUP(C568,customer_imp!$A$2:$H$502,5,FALSE)</f>
        <v>Kanebury</v>
      </c>
      <c r="H568" t="str">
        <f>VLOOKUP(C568,customer_imp!$A$2:$H$502,6,FALSE)</f>
        <v>New Hampshire</v>
      </c>
      <c r="I568" t="str">
        <f>VLOOKUP(C568,customer_imp!$A$2:$H$502,7,FALSE)</f>
        <v>USA</v>
      </c>
      <c r="J568" t="s">
        <v>4576</v>
      </c>
      <c r="K568" t="str">
        <f>VLOOKUP($J568,prod_imp!$A$2:$I$102,2,FALSE)</f>
        <v>Men'S Winter Jacket</v>
      </c>
      <c r="L568" t="str">
        <f>VLOOKUP(J568,prod_imp!$A$2:$I$102,3,FALSE)</f>
        <v>Clothing</v>
      </c>
      <c r="M568" t="str">
        <f>VLOOKUP(J568,prod_imp!$A$2:$I$102,4,FALSE)</f>
        <v>Outerwear</v>
      </c>
      <c r="N568" t="str">
        <f>VLOOKUP(J568,prod_imp!$A$2:$I$102,5,FALSE)</f>
        <v>Kelly, Smith And Perez</v>
      </c>
      <c r="O568">
        <f>VLOOKUP(J568,prod_imp!$A$2:$I$102,6,FALSE)</f>
        <v>167</v>
      </c>
      <c r="P568">
        <f>VLOOKUP(J568,prod_imp!$A$2:$I$102,7,FALSE)</f>
        <v>296</v>
      </c>
      <c r="Q568" t="s">
        <v>4695</v>
      </c>
      <c r="R568" t="s">
        <v>4706</v>
      </c>
      <c r="S568" s="5">
        <v>1331.4911999999999</v>
      </c>
      <c r="T568">
        <v>4</v>
      </c>
      <c r="U568">
        <v>354</v>
      </c>
      <c r="V568">
        <v>0.02</v>
      </c>
      <c r="W568" t="str">
        <f>VLOOKUP(Q568,stores_imp!$A$2:$K$100,3,FALSE)</f>
        <v>EAST</v>
      </c>
      <c r="X568" t="str">
        <f>VLOOKUP(Q568,stores_imp!$A$2:$K$100,2,TRUE)</f>
        <v>Gardner, Humphrey And Contreras</v>
      </c>
      <c r="Y568" t="str">
        <f>VLOOKUP(Q568,stores_imp!$A$2:$E$22,4,FALSE)</f>
        <v>Johnsonville</v>
      </c>
      <c r="Z568" t="str">
        <f>VLOOKUP(Q568,stores_imp!$A$2:$K$22,5,FALSE)</f>
        <v>Flagship</v>
      </c>
      <c r="AA568" t="str">
        <f>_xlfn.IFS(sale[[#All],[Age]]&lt;19,"Teens",sale[[#All],[Age]]&lt;30,"Adults",sale[[#All],[Age]]&lt;70,"Elders")</f>
        <v>Adults</v>
      </c>
      <c r="AB568" t="str">
        <f>VLOOKUP(C568,customer_imp!$A$2:$H$505,8,FALSE)</f>
        <v>Gold</v>
      </c>
    </row>
    <row r="569" spans="1:28" x14ac:dyDescent="0.25">
      <c r="A569" t="s">
        <v>5273</v>
      </c>
      <c r="B569" s="2">
        <v>45602</v>
      </c>
      <c r="C569" t="s">
        <v>4444</v>
      </c>
      <c r="D569" t="str">
        <f>VLOOKUP(C569,customer_imp!$A$2:$H$502,2,FALSE)</f>
        <v>Jeffery Wolf</v>
      </c>
      <c r="E569">
        <f>VLOOKUP(C569,customer_imp!$A$2:$H$502,3,FALSE)</f>
        <v>60</v>
      </c>
      <c r="F569" t="str">
        <f>VLOOKUP(C569,customer_imp!$A$2:$H$502,4,FALSE)</f>
        <v>Female</v>
      </c>
      <c r="G569" t="str">
        <f>VLOOKUP(C569,customer_imp!$A$2:$H$502,5,FALSE)</f>
        <v>New Laura</v>
      </c>
      <c r="H569" t="str">
        <f>VLOOKUP(C569,customer_imp!$A$2:$H$502,6,FALSE)</f>
        <v>Mississippi</v>
      </c>
      <c r="I569" t="str">
        <f>VLOOKUP(C569,customer_imp!$A$2:$H$502,7,FALSE)</f>
        <v>USA</v>
      </c>
      <c r="J569" t="s">
        <v>4609</v>
      </c>
      <c r="K569" t="str">
        <f>VLOOKUP($J569,prod_imp!$A$2:$I$102,2,FALSE)</f>
        <v>Organic Sunscreen Lotion</v>
      </c>
      <c r="L569" t="str">
        <f>VLOOKUP(J569,prod_imp!$A$2:$I$102,3,FALSE)</f>
        <v>Beauty</v>
      </c>
      <c r="M569" t="str">
        <f>VLOOKUP(J569,prod_imp!$A$2:$I$102,4,FALSE)</f>
        <v>Skincare</v>
      </c>
      <c r="N569" t="str">
        <f>VLOOKUP(J569,prod_imp!$A$2:$I$102,5,FALSE)</f>
        <v>Anderson-Riley</v>
      </c>
      <c r="O569">
        <f>VLOOKUP(J569,prod_imp!$A$2:$I$102,6,FALSE)</f>
        <v>267</v>
      </c>
      <c r="P569">
        <f>VLOOKUP(J569,prod_imp!$A$2:$I$102,7,FALSE)</f>
        <v>458</v>
      </c>
      <c r="Q569" t="s">
        <v>4678</v>
      </c>
      <c r="R569" t="s">
        <v>4706</v>
      </c>
      <c r="S569" s="5">
        <v>1005.6288</v>
      </c>
      <c r="T569">
        <v>4</v>
      </c>
      <c r="U569">
        <v>282</v>
      </c>
      <c r="V569">
        <v>0.06</v>
      </c>
      <c r="W569" t="str">
        <f>VLOOKUP(Q569,stores_imp!$A$2:$K$100,3,FALSE)</f>
        <v>SOUTH</v>
      </c>
      <c r="X569" t="str">
        <f>VLOOKUP(Q569,stores_imp!$A$2:$K$100,2,TRUE)</f>
        <v>Mann-Austin</v>
      </c>
      <c r="Y569" t="str">
        <f>VLOOKUP(Q569,stores_imp!$A$2:$E$22,4,FALSE)</f>
        <v>North Nancyview</v>
      </c>
      <c r="Z569" t="str">
        <f>VLOOKUP(Q569,stores_imp!$A$2:$K$22,5,FALSE)</f>
        <v>Outlet</v>
      </c>
      <c r="AA569" t="str">
        <f>_xlfn.IFS(sale[[#All],[Age]]&lt;19,"Teens",sale[[#All],[Age]]&lt;30,"Adults",sale[[#All],[Age]]&lt;70,"Elders")</f>
        <v>Elders</v>
      </c>
      <c r="AB569" t="str">
        <f>VLOOKUP(C569,customer_imp!$A$2:$H$505,8,FALSE)</f>
        <v>Bronze</v>
      </c>
    </row>
    <row r="570" spans="1:28" x14ac:dyDescent="0.25">
      <c r="A570" t="s">
        <v>5274</v>
      </c>
      <c r="B570" s="2">
        <v>45446</v>
      </c>
      <c r="C570" t="s">
        <v>4314</v>
      </c>
      <c r="D570" t="str">
        <f>VLOOKUP(C570,customer_imp!$A$2:$H$502,2,FALSE)</f>
        <v>Mario Harvey Jr.</v>
      </c>
      <c r="E570">
        <f>VLOOKUP(C570,customer_imp!$A$2:$H$502,3,FALSE)</f>
        <v>46</v>
      </c>
      <c r="F570" t="str">
        <f>VLOOKUP(C570,customer_imp!$A$2:$H$502,4,FALSE)</f>
        <v>Male</v>
      </c>
      <c r="G570" t="str">
        <f>VLOOKUP(C570,customer_imp!$A$2:$H$502,5,FALSE)</f>
        <v>Jessicaport</v>
      </c>
      <c r="H570" t="str">
        <f>VLOOKUP(C570,customer_imp!$A$2:$H$502,6,FALSE)</f>
        <v>Minnesota</v>
      </c>
      <c r="I570" t="str">
        <f>VLOOKUP(C570,customer_imp!$A$2:$H$502,7,FALSE)</f>
        <v>USA</v>
      </c>
      <c r="J570" t="s">
        <v>4533</v>
      </c>
      <c r="K570" t="str">
        <f>VLOOKUP($J570,prod_imp!$A$2:$I$102,2,FALSE)</f>
        <v>Outdoor Sports Water Bottle</v>
      </c>
      <c r="L570" t="str">
        <f>VLOOKUP(J570,prod_imp!$A$2:$I$102,3,FALSE)</f>
        <v>Sports</v>
      </c>
      <c r="M570" t="str">
        <f>VLOOKUP(J570,prod_imp!$A$2:$I$102,4,FALSE)</f>
        <v>Accessories</v>
      </c>
      <c r="N570" t="str">
        <f>VLOOKUP(J570,prod_imp!$A$2:$I$102,5,FALSE)</f>
        <v>Soto-Ellis</v>
      </c>
      <c r="O570">
        <f>VLOOKUP(J570,prod_imp!$A$2:$I$102,6,FALSE)</f>
        <v>132</v>
      </c>
      <c r="P570">
        <f>VLOOKUP(J570,prod_imp!$A$2:$I$102,7,FALSE)</f>
        <v>275</v>
      </c>
      <c r="Q570" t="s">
        <v>4683</v>
      </c>
      <c r="R570" t="s">
        <v>4706</v>
      </c>
      <c r="S570" s="5">
        <v>1451.7328</v>
      </c>
      <c r="T570">
        <v>2</v>
      </c>
      <c r="U570">
        <v>741</v>
      </c>
      <c r="V570">
        <v>0.11</v>
      </c>
      <c r="W570" t="str">
        <f>VLOOKUP(Q570,stores_imp!$A$2:$K$100,3,FALSE)</f>
        <v>EAST</v>
      </c>
      <c r="X570" t="str">
        <f>VLOOKUP(Q570,stores_imp!$A$2:$K$100,2,TRUE)</f>
        <v>Mann-Austin</v>
      </c>
      <c r="Y570" t="str">
        <f>VLOOKUP(Q570,stores_imp!$A$2:$E$22,4,FALSE)</f>
        <v>Port Josephberg</v>
      </c>
      <c r="Z570" t="str">
        <f>VLOOKUP(Q570,stores_imp!$A$2:$K$22,5,FALSE)</f>
        <v>Online</v>
      </c>
      <c r="AA570" t="str">
        <f>_xlfn.IFS(sale[[#All],[Age]]&lt;19,"Teens",sale[[#All],[Age]]&lt;30,"Adults",sale[[#All],[Age]]&lt;70,"Elders")</f>
        <v>Elders</v>
      </c>
      <c r="AB570" t="str">
        <f>VLOOKUP(C570,customer_imp!$A$2:$H$505,8,FALSE)</f>
        <v>Platinum</v>
      </c>
    </row>
    <row r="571" spans="1:28" x14ac:dyDescent="0.25">
      <c r="A571" t="s">
        <v>5275</v>
      </c>
      <c r="B571" s="2">
        <v>45384</v>
      </c>
      <c r="C571" t="s">
        <v>4081</v>
      </c>
      <c r="D571" t="str">
        <f>VLOOKUP(C571,customer_imp!$A$2:$H$502,2,FALSE)</f>
        <v>Lance Baker</v>
      </c>
      <c r="E571">
        <f>VLOOKUP(C571,customer_imp!$A$2:$H$502,3,FALSE)</f>
        <v>50</v>
      </c>
      <c r="F571" t="str">
        <f>VLOOKUP(C571,customer_imp!$A$2:$H$502,4,FALSE)</f>
        <v>Female</v>
      </c>
      <c r="G571" t="str">
        <f>VLOOKUP(C571,customer_imp!$A$2:$H$502,5,FALSE)</f>
        <v>Port Victoria</v>
      </c>
      <c r="H571" t="str">
        <f>VLOOKUP(C571,customer_imp!$A$2:$H$502,6,FALSE)</f>
        <v>Florida</v>
      </c>
      <c r="I571" t="str">
        <f>VLOOKUP(C571,customer_imp!$A$2:$H$502,7,FALSE)</f>
        <v>USA</v>
      </c>
      <c r="J571" t="s">
        <v>4596</v>
      </c>
      <c r="K571" t="str">
        <f>VLOOKUP($J571,prod_imp!$A$2:$I$102,2,FALSE)</f>
        <v>Premium Blanket Throw</v>
      </c>
      <c r="L571" t="str">
        <f>VLOOKUP(J571,prod_imp!$A$2:$I$102,3,FALSE)</f>
        <v>Home</v>
      </c>
      <c r="M571" t="str">
        <f>VLOOKUP(J571,prod_imp!$A$2:$I$102,4,FALSE)</f>
        <v>Decor</v>
      </c>
      <c r="N571" t="str">
        <f>VLOOKUP(J571,prod_imp!$A$2:$I$102,5,FALSE)</f>
        <v>Hernandez, Kennedy And Porter</v>
      </c>
      <c r="O571">
        <f>VLOOKUP(J571,prod_imp!$A$2:$I$102,6,FALSE)</f>
        <v>461</v>
      </c>
      <c r="P571">
        <f>VLOOKUP(J571,prod_imp!$A$2:$I$102,7,FALSE)</f>
        <v>190</v>
      </c>
      <c r="Q571" t="s">
        <v>4688</v>
      </c>
      <c r="R571" t="s">
        <v>4709</v>
      </c>
      <c r="S571" s="5">
        <v>1279.2354</v>
      </c>
      <c r="T571">
        <v>3</v>
      </c>
      <c r="U571">
        <v>601</v>
      </c>
      <c r="V571">
        <v>0.02</v>
      </c>
      <c r="W571" t="str">
        <f>VLOOKUP(Q571,stores_imp!$A$2:$K$100,3,FALSE)</f>
        <v>SOUTH</v>
      </c>
      <c r="X571" t="str">
        <f>VLOOKUP(Q571,stores_imp!$A$2:$K$100,2,TRUE)</f>
        <v>Mann-Austin</v>
      </c>
      <c r="Y571" t="str">
        <f>VLOOKUP(Q571,stores_imp!$A$2:$E$22,4,FALSE)</f>
        <v>East Johnstad</v>
      </c>
      <c r="Z571" t="str">
        <f>VLOOKUP(Q571,stores_imp!$A$2:$K$22,5,FALSE)</f>
        <v>Flagship</v>
      </c>
      <c r="AA571" t="str">
        <f>_xlfn.IFS(sale[[#All],[Age]]&lt;19,"Teens",sale[[#All],[Age]]&lt;30,"Adults",sale[[#All],[Age]]&lt;70,"Elders")</f>
        <v>Elders</v>
      </c>
      <c r="AB571" t="str">
        <f>VLOOKUP(C571,customer_imp!$A$2:$H$505,8,FALSE)</f>
        <v>Gold</v>
      </c>
    </row>
    <row r="572" spans="1:28" x14ac:dyDescent="0.25">
      <c r="A572" t="s">
        <v>5276</v>
      </c>
      <c r="B572" s="2">
        <v>45348</v>
      </c>
      <c r="C572" t="s">
        <v>4453</v>
      </c>
      <c r="D572" t="str">
        <f>VLOOKUP(C572,customer_imp!$A$2:$H$502,2,FALSE)</f>
        <v>Paul Cox</v>
      </c>
      <c r="E572">
        <f>VLOOKUP(C572,customer_imp!$A$2:$H$502,3,FALSE)</f>
        <v>60</v>
      </c>
      <c r="F572" t="str">
        <f>VLOOKUP(C572,customer_imp!$A$2:$H$502,4,FALSE)</f>
        <v>Female</v>
      </c>
      <c r="G572" t="str">
        <f>VLOOKUP(C572,customer_imp!$A$2:$H$502,5,FALSE)</f>
        <v>East Julie</v>
      </c>
      <c r="H572" t="str">
        <f>VLOOKUP(C572,customer_imp!$A$2:$H$502,6,FALSE)</f>
        <v>Kansas</v>
      </c>
      <c r="I572" t="str">
        <f>VLOOKUP(C572,customer_imp!$A$2:$H$502,7,FALSE)</f>
        <v>USA</v>
      </c>
      <c r="J572" t="s">
        <v>4611</v>
      </c>
      <c r="K572" t="str">
        <f>VLOOKUP($J572,prod_imp!$A$2:$I$102,2,FALSE)</f>
        <v>Adjustable Dumbbells 20Kg</v>
      </c>
      <c r="L572" t="str">
        <f>VLOOKUP(J572,prod_imp!$A$2:$I$102,3,FALSE)</f>
        <v>Sports</v>
      </c>
      <c r="M572" t="str">
        <f>VLOOKUP(J572,prod_imp!$A$2:$I$102,4,FALSE)</f>
        <v>Fitness</v>
      </c>
      <c r="N572" t="str">
        <f>VLOOKUP(J572,prod_imp!$A$2:$I$102,5,FALSE)</f>
        <v>Montgomery, Benton And Miller</v>
      </c>
      <c r="O572">
        <f>VLOOKUP(J572,prod_imp!$A$2:$I$102,6,FALSE)</f>
        <v>241</v>
      </c>
      <c r="P572">
        <f>VLOOKUP(J572,prod_imp!$A$2:$I$102,7,FALSE)</f>
        <v>423</v>
      </c>
      <c r="Q572" t="s">
        <v>4680</v>
      </c>
      <c r="R572" t="s">
        <v>1959</v>
      </c>
      <c r="S572" s="5">
        <v>808.65719999999999</v>
      </c>
      <c r="T572">
        <v>3</v>
      </c>
      <c r="U572">
        <v>346</v>
      </c>
      <c r="V572">
        <v>0.28999999999999998</v>
      </c>
      <c r="W572" t="str">
        <f>VLOOKUP(Q572,stores_imp!$A$2:$K$100,3,FALSE)</f>
        <v>NORTH</v>
      </c>
      <c r="X572" t="str">
        <f>VLOOKUP(Q572,stores_imp!$A$2:$K$100,2,TRUE)</f>
        <v>Mann-Austin</v>
      </c>
      <c r="Y572" t="str">
        <f>VLOOKUP(Q572,stores_imp!$A$2:$E$22,4,FALSE)</f>
        <v>Hoodberg</v>
      </c>
      <c r="Z572" t="str">
        <f>VLOOKUP(Q572,stores_imp!$A$2:$K$22,5,FALSE)</f>
        <v>Outlet</v>
      </c>
      <c r="AA572" t="str">
        <f>_xlfn.IFS(sale[[#All],[Age]]&lt;19,"Teens",sale[[#All],[Age]]&lt;30,"Adults",sale[[#All],[Age]]&lt;70,"Elders")</f>
        <v>Elders</v>
      </c>
      <c r="AB572" t="str">
        <f>VLOOKUP(C572,customer_imp!$A$2:$H$505,8,FALSE)</f>
        <v>Silver</v>
      </c>
    </row>
    <row r="573" spans="1:28" x14ac:dyDescent="0.25">
      <c r="A573" t="s">
        <v>5277</v>
      </c>
      <c r="B573" s="2">
        <v>45688</v>
      </c>
      <c r="C573" t="s">
        <v>4267</v>
      </c>
      <c r="D573" t="str">
        <f>VLOOKUP(C573,customer_imp!$A$2:$H$502,2,FALSE)</f>
        <v>Hunter Sutton</v>
      </c>
      <c r="E573">
        <f>VLOOKUP(C573,customer_imp!$A$2:$H$502,3,FALSE)</f>
        <v>54</v>
      </c>
      <c r="F573" t="str">
        <f>VLOOKUP(C573,customer_imp!$A$2:$H$502,4,FALSE)</f>
        <v>Male</v>
      </c>
      <c r="G573" t="str">
        <f>VLOOKUP(C573,customer_imp!$A$2:$H$502,5,FALSE)</f>
        <v>Patrickshire</v>
      </c>
      <c r="H573" t="str">
        <f>VLOOKUP(C573,customer_imp!$A$2:$H$502,6,FALSE)</f>
        <v>Connecticut</v>
      </c>
      <c r="I573" t="str">
        <f>VLOOKUP(C573,customer_imp!$A$2:$H$502,7,FALSE)</f>
        <v>USA</v>
      </c>
      <c r="J573" t="s">
        <v>4530</v>
      </c>
      <c r="K573" t="str">
        <f>VLOOKUP($J573,prod_imp!$A$2:$I$102,2,FALSE)</f>
        <v>Women'S Denim Jeans</v>
      </c>
      <c r="L573" t="str">
        <f>VLOOKUP(J573,prod_imp!$A$2:$I$102,3,FALSE)</f>
        <v>Clothing</v>
      </c>
      <c r="M573" t="str">
        <f>VLOOKUP(J573,prod_imp!$A$2:$I$102,4,FALSE)</f>
        <v>Bottoms</v>
      </c>
      <c r="N573" t="str">
        <f>VLOOKUP(J573,prod_imp!$A$2:$I$102,5,FALSE)</f>
        <v>Guerra-Hendrix</v>
      </c>
      <c r="O573">
        <f>VLOOKUP(J573,prod_imp!$A$2:$I$102,6,FALSE)</f>
        <v>317</v>
      </c>
      <c r="P573">
        <f>VLOOKUP(J573,prod_imp!$A$2:$I$102,7,FALSE)</f>
        <v>343</v>
      </c>
      <c r="Q573" t="s">
        <v>4692</v>
      </c>
      <c r="R573" t="s">
        <v>4706</v>
      </c>
      <c r="S573" s="5">
        <v>964.77480000000003</v>
      </c>
      <c r="T573">
        <v>1</v>
      </c>
      <c r="U573">
        <v>975</v>
      </c>
      <c r="V573">
        <v>0.22</v>
      </c>
      <c r="W573" t="str">
        <f>VLOOKUP(Q573,stores_imp!$A$2:$K$100,3,FALSE)</f>
        <v>SOUTH</v>
      </c>
      <c r="X573" t="str">
        <f>VLOOKUP(Q573,stores_imp!$A$2:$K$100,2,TRUE)</f>
        <v>Aguirre-Keller</v>
      </c>
      <c r="Y573" t="str">
        <f>VLOOKUP(Q573,stores_imp!$A$2:$E$22,4,FALSE)</f>
        <v>Lake Michael</v>
      </c>
      <c r="Z573" t="str">
        <f>VLOOKUP(Q573,stores_imp!$A$2:$K$22,5,FALSE)</f>
        <v>Online</v>
      </c>
      <c r="AA573" t="str">
        <f>_xlfn.IFS(sale[[#All],[Age]]&lt;19,"Teens",sale[[#All],[Age]]&lt;30,"Adults",sale[[#All],[Age]]&lt;70,"Elders")</f>
        <v>Elders</v>
      </c>
      <c r="AB573" t="str">
        <f>VLOOKUP(C573,customer_imp!$A$2:$H$505,8,FALSE)</f>
        <v>Gold</v>
      </c>
    </row>
    <row r="574" spans="1:28" x14ac:dyDescent="0.25">
      <c r="A574" t="s">
        <v>5278</v>
      </c>
      <c r="B574" s="2">
        <v>45249</v>
      </c>
      <c r="C574" t="s">
        <v>4012</v>
      </c>
      <c r="D574" t="str">
        <f>VLOOKUP(C574,customer_imp!$A$2:$H$502,2,FALSE)</f>
        <v>Eric Vega</v>
      </c>
      <c r="E574">
        <f>VLOOKUP(C574,customer_imp!$A$2:$H$502,3,FALSE)</f>
        <v>50</v>
      </c>
      <c r="F574" t="str">
        <f>VLOOKUP(C574,customer_imp!$A$2:$H$502,4,FALSE)</f>
        <v>Male</v>
      </c>
      <c r="G574" t="str">
        <f>VLOOKUP(C574,customer_imp!$A$2:$H$502,5,FALSE)</f>
        <v>Williamsonland</v>
      </c>
      <c r="H574" t="str">
        <f>VLOOKUP(C574,customer_imp!$A$2:$H$502,6,FALSE)</f>
        <v>Kansas</v>
      </c>
      <c r="I574" t="str">
        <f>VLOOKUP(C574,customer_imp!$A$2:$H$502,7,FALSE)</f>
        <v>USA</v>
      </c>
      <c r="J574" t="s">
        <v>4528</v>
      </c>
      <c r="K574" t="str">
        <f>VLOOKUP($J574,prod_imp!$A$2:$I$102,2,FALSE)</f>
        <v>Soccer Training Cone Set</v>
      </c>
      <c r="L574" t="str">
        <f>VLOOKUP(J574,prod_imp!$A$2:$I$102,3,FALSE)</f>
        <v>Sports</v>
      </c>
      <c r="M574" t="str">
        <f>VLOOKUP(J574,prod_imp!$A$2:$I$102,4,FALSE)</f>
        <v>Accessories</v>
      </c>
      <c r="N574" t="str">
        <f>VLOOKUP(J574,prod_imp!$A$2:$I$102,5,FALSE)</f>
        <v>Ford, Murphy And Wilson</v>
      </c>
      <c r="O574">
        <f>VLOOKUP(J574,prod_imp!$A$2:$I$102,6,FALSE)</f>
        <v>145</v>
      </c>
      <c r="P574">
        <f>VLOOKUP(J574,prod_imp!$A$2:$I$102,7,FALSE)</f>
        <v>367</v>
      </c>
      <c r="Q574" t="s">
        <v>4675</v>
      </c>
      <c r="R574" t="s">
        <v>1959</v>
      </c>
      <c r="S574" s="5">
        <v>787.70069999999998</v>
      </c>
      <c r="T574">
        <v>3</v>
      </c>
      <c r="U574">
        <v>282</v>
      </c>
      <c r="V574">
        <v>0.01</v>
      </c>
      <c r="W574" t="str">
        <f>VLOOKUP(Q574,stores_imp!$A$2:$K$100,3,FALSE)</f>
        <v>NORTH</v>
      </c>
      <c r="X574" t="str">
        <f>VLOOKUP(Q574,stores_imp!$A$2:$K$100,2,TRUE)</f>
        <v>Martinez, Adkins And Johnson</v>
      </c>
      <c r="Y574" t="str">
        <f>VLOOKUP(Q574,stores_imp!$A$2:$E$22,4,FALSE)</f>
        <v>Danielmouth</v>
      </c>
      <c r="Z574" t="str">
        <f>VLOOKUP(Q574,stores_imp!$A$2:$K$22,5,FALSE)</f>
        <v>Flagship</v>
      </c>
      <c r="AA574" t="str">
        <f>_xlfn.IFS(sale[[#All],[Age]]&lt;19,"Teens",sale[[#All],[Age]]&lt;30,"Adults",sale[[#All],[Age]]&lt;70,"Elders")</f>
        <v>Elders</v>
      </c>
      <c r="AB574" t="str">
        <f>VLOOKUP(C574,customer_imp!$A$2:$H$505,8,FALSE)</f>
        <v>Gold</v>
      </c>
    </row>
    <row r="575" spans="1:28" x14ac:dyDescent="0.25">
      <c r="A575" t="s">
        <v>5279</v>
      </c>
      <c r="B575" s="2">
        <v>45726</v>
      </c>
      <c r="C575" t="s">
        <v>4371</v>
      </c>
      <c r="D575" t="str">
        <f>VLOOKUP(C575,customer_imp!$A$2:$H$502,2,FALSE)</f>
        <v>Martha Brown</v>
      </c>
      <c r="E575">
        <f>VLOOKUP(C575,customer_imp!$A$2:$H$502,3,FALSE)</f>
        <v>20</v>
      </c>
      <c r="F575" t="str">
        <f>VLOOKUP(C575,customer_imp!$A$2:$H$502,4,FALSE)</f>
        <v>Female</v>
      </c>
      <c r="G575" t="str">
        <f>VLOOKUP(C575,customer_imp!$A$2:$H$502,5,FALSE)</f>
        <v>Novakstad</v>
      </c>
      <c r="H575" t="str">
        <f>VLOOKUP(C575,customer_imp!$A$2:$H$502,6,FALSE)</f>
        <v>California</v>
      </c>
      <c r="I575" t="str">
        <f>VLOOKUP(C575,customer_imp!$A$2:$H$502,7,FALSE)</f>
        <v>USA</v>
      </c>
      <c r="J575" t="s">
        <v>4632</v>
      </c>
      <c r="K575" t="str">
        <f>VLOOKUP($J575,prod_imp!$A$2:$I$102,2,FALSE)</f>
        <v>Wireless Mouse</v>
      </c>
      <c r="L575" t="str">
        <f>VLOOKUP(J575,prod_imp!$A$2:$I$102,3,FALSE)</f>
        <v>Electronics</v>
      </c>
      <c r="M575" t="str">
        <f>VLOOKUP(J575,prod_imp!$A$2:$I$102,4,FALSE)</f>
        <v>Computer</v>
      </c>
      <c r="N575" t="str">
        <f>VLOOKUP(J575,prod_imp!$A$2:$I$102,5,FALSE)</f>
        <v>Larson Ltd</v>
      </c>
      <c r="O575">
        <f>VLOOKUP(J575,prod_imp!$A$2:$I$102,6,FALSE)</f>
        <v>393</v>
      </c>
      <c r="P575">
        <f>VLOOKUP(J575,prod_imp!$A$2:$I$102,7,FALSE)</f>
        <v>320</v>
      </c>
      <c r="Q575" t="s">
        <v>4703</v>
      </c>
      <c r="R575" t="s">
        <v>4706</v>
      </c>
      <c r="S575" s="5">
        <v>576.7944</v>
      </c>
      <c r="T575">
        <v>4</v>
      </c>
      <c r="U575">
        <v>158</v>
      </c>
      <c r="V575">
        <v>7.0000000000000007E-2</v>
      </c>
      <c r="W575" t="str">
        <f>VLOOKUP(Q575,stores_imp!$A$2:$K$100,3,FALSE)</f>
        <v>EAST</v>
      </c>
      <c r="X575" t="str">
        <f>VLOOKUP(Q575,stores_imp!$A$2:$K$100,2,TRUE)</f>
        <v>Mann-Austin</v>
      </c>
      <c r="Y575" t="str">
        <f>VLOOKUP(Q575,stores_imp!$A$2:$E$22,4,FALSE)</f>
        <v>Vasquezborough</v>
      </c>
      <c r="Z575" t="str">
        <f>VLOOKUP(Q575,stores_imp!$A$2:$K$22,5,FALSE)</f>
        <v>Online</v>
      </c>
      <c r="AA575" t="str">
        <f>_xlfn.IFS(sale[[#All],[Age]]&lt;19,"Teens",sale[[#All],[Age]]&lt;30,"Adults",sale[[#All],[Age]]&lt;70,"Elders")</f>
        <v>Adults</v>
      </c>
      <c r="AB575" t="str">
        <f>VLOOKUP(C575,customer_imp!$A$2:$H$505,8,FALSE)</f>
        <v>Gold</v>
      </c>
    </row>
    <row r="576" spans="1:28" x14ac:dyDescent="0.25">
      <c r="A576" t="s">
        <v>5280</v>
      </c>
      <c r="B576" s="2">
        <v>45283</v>
      </c>
      <c r="C576" t="s">
        <v>4329</v>
      </c>
      <c r="D576" t="str">
        <f>VLOOKUP(C576,customer_imp!$A$2:$H$502,2,FALSE)</f>
        <v>Ryan Moore</v>
      </c>
      <c r="E576">
        <f>VLOOKUP(C576,customer_imp!$A$2:$H$502,3,FALSE)</f>
        <v>38</v>
      </c>
      <c r="F576" t="str">
        <f>VLOOKUP(C576,customer_imp!$A$2:$H$502,4,FALSE)</f>
        <v>Male</v>
      </c>
      <c r="G576" t="str">
        <f>VLOOKUP(C576,customer_imp!$A$2:$H$502,5,FALSE)</f>
        <v>Cartershire</v>
      </c>
      <c r="H576" t="str">
        <f>VLOOKUP(C576,customer_imp!$A$2:$H$502,6,FALSE)</f>
        <v>Virginia</v>
      </c>
      <c r="I576" t="str">
        <f>VLOOKUP(C576,customer_imp!$A$2:$H$502,7,FALSE)</f>
        <v>USA</v>
      </c>
      <c r="J576" t="s">
        <v>4594</v>
      </c>
      <c r="K576" t="str">
        <f>VLOOKUP($J576,prod_imp!$A$2:$I$102,2,FALSE)</f>
        <v>Ceramic Plant Pot</v>
      </c>
      <c r="L576" t="str">
        <f>VLOOKUP(J576,prod_imp!$A$2:$I$102,3,FALSE)</f>
        <v>Home</v>
      </c>
      <c r="M576" t="str">
        <f>VLOOKUP(J576,prod_imp!$A$2:$I$102,4,FALSE)</f>
        <v>Decor</v>
      </c>
      <c r="N576" t="str">
        <f>VLOOKUP(J576,prod_imp!$A$2:$I$102,5,FALSE)</f>
        <v>Hatfield, Baird And Torres</v>
      </c>
      <c r="O576">
        <f>VLOOKUP(J576,prod_imp!$A$2:$I$102,6,FALSE)</f>
        <v>82</v>
      </c>
      <c r="P576">
        <f>VLOOKUP(J576,prod_imp!$A$2:$I$102,7,FALSE)</f>
        <v>275</v>
      </c>
      <c r="Q576" t="s">
        <v>4684</v>
      </c>
      <c r="R576" t="s">
        <v>4709</v>
      </c>
      <c r="S576" s="5">
        <v>1385.8368</v>
      </c>
      <c r="T576">
        <v>2</v>
      </c>
      <c r="U576">
        <v>779</v>
      </c>
      <c r="V576">
        <v>0.09</v>
      </c>
      <c r="W576" t="str">
        <f>VLOOKUP(Q576,stores_imp!$A$2:$K$100,3,FALSE)</f>
        <v>SOUTH</v>
      </c>
      <c r="X576" t="str">
        <f>VLOOKUP(Q576,stores_imp!$A$2:$K$100,2,TRUE)</f>
        <v>Mann-Austin</v>
      </c>
      <c r="Y576" t="str">
        <f>VLOOKUP(Q576,stores_imp!$A$2:$E$22,4,FALSE)</f>
        <v>Williamsfurt</v>
      </c>
      <c r="Z576" t="str">
        <f>VLOOKUP(Q576,stores_imp!$A$2:$K$22,5,FALSE)</f>
        <v>Online</v>
      </c>
      <c r="AA576" t="str">
        <f>_xlfn.IFS(sale[[#All],[Age]]&lt;19,"Teens",sale[[#All],[Age]]&lt;30,"Adults",sale[[#All],[Age]]&lt;70,"Elders")</f>
        <v>Elders</v>
      </c>
      <c r="AB576" t="str">
        <f>VLOOKUP(C576,customer_imp!$A$2:$H$505,8,FALSE)</f>
        <v>Bronze</v>
      </c>
    </row>
    <row r="577" spans="1:28" x14ac:dyDescent="0.25">
      <c r="A577" t="s">
        <v>5281</v>
      </c>
      <c r="B577" s="2">
        <v>45353</v>
      </c>
      <c r="C577" t="s">
        <v>4218</v>
      </c>
      <c r="D577" t="str">
        <f>VLOOKUP(C577,customer_imp!$A$2:$H$502,2,FALSE)</f>
        <v>Wesley Short</v>
      </c>
      <c r="E577">
        <f>VLOOKUP(C577,customer_imp!$A$2:$H$502,3,FALSE)</f>
        <v>41</v>
      </c>
      <c r="F577" t="str">
        <f>VLOOKUP(C577,customer_imp!$A$2:$H$502,4,FALSE)</f>
        <v>Female</v>
      </c>
      <c r="G577" t="str">
        <f>VLOOKUP(C577,customer_imp!$A$2:$H$502,5,FALSE)</f>
        <v>Susanstad</v>
      </c>
      <c r="H577" t="str">
        <f>VLOOKUP(C577,customer_imp!$A$2:$H$502,6,FALSE)</f>
        <v>Montana</v>
      </c>
      <c r="I577" t="str">
        <f>VLOOKUP(C577,customer_imp!$A$2:$H$502,7,FALSE)</f>
        <v>USA</v>
      </c>
      <c r="J577" t="s">
        <v>4585</v>
      </c>
      <c r="K577" t="str">
        <f>VLOOKUP($J577,prod_imp!$A$2:$I$102,2,FALSE)</f>
        <v>Boxing Hand Wraps</v>
      </c>
      <c r="L577" t="str">
        <f>VLOOKUP(J577,prod_imp!$A$2:$I$102,3,FALSE)</f>
        <v>Sports</v>
      </c>
      <c r="M577" t="str">
        <f>VLOOKUP(J577,prod_imp!$A$2:$I$102,4,FALSE)</f>
        <v>Fitness</v>
      </c>
      <c r="N577" t="str">
        <f>VLOOKUP(J577,prod_imp!$A$2:$I$102,5,FALSE)</f>
        <v>Smith-King</v>
      </c>
      <c r="O577">
        <f>VLOOKUP(J577,prod_imp!$A$2:$I$102,6,FALSE)</f>
        <v>190</v>
      </c>
      <c r="P577">
        <f>VLOOKUP(J577,prod_imp!$A$2:$I$102,7,FALSE)</f>
        <v>260</v>
      </c>
      <c r="Q577" t="s">
        <v>4703</v>
      </c>
      <c r="R577" t="s">
        <v>4709</v>
      </c>
      <c r="S577" s="5">
        <v>918.9248</v>
      </c>
      <c r="T577">
        <v>4</v>
      </c>
      <c r="U577">
        <v>280</v>
      </c>
      <c r="V577">
        <v>0.11</v>
      </c>
      <c r="W577" t="str">
        <f>VLOOKUP(Q577,stores_imp!$A$2:$K$100,3,FALSE)</f>
        <v>EAST</v>
      </c>
      <c r="X577" t="str">
        <f>VLOOKUP(Q577,stores_imp!$A$2:$K$100,2,TRUE)</f>
        <v>Mann-Austin</v>
      </c>
      <c r="Y577" t="str">
        <f>VLOOKUP(Q577,stores_imp!$A$2:$E$22,4,FALSE)</f>
        <v>Vasquezborough</v>
      </c>
      <c r="Z577" t="str">
        <f>VLOOKUP(Q577,stores_imp!$A$2:$K$22,5,FALSE)</f>
        <v>Online</v>
      </c>
      <c r="AA577" t="str">
        <f>_xlfn.IFS(sale[[#All],[Age]]&lt;19,"Teens",sale[[#All],[Age]]&lt;30,"Adults",sale[[#All],[Age]]&lt;70,"Elders")</f>
        <v>Elders</v>
      </c>
      <c r="AB577" t="str">
        <f>VLOOKUP(C577,customer_imp!$A$2:$H$505,8,FALSE)</f>
        <v>Gold</v>
      </c>
    </row>
    <row r="578" spans="1:28" x14ac:dyDescent="0.25">
      <c r="A578" t="s">
        <v>5282</v>
      </c>
      <c r="B578" s="2">
        <v>45592</v>
      </c>
      <c r="C578" t="s">
        <v>4270</v>
      </c>
      <c r="D578" t="str">
        <f>VLOOKUP(C578,customer_imp!$A$2:$H$502,2,FALSE)</f>
        <v>Cynthia Roberts</v>
      </c>
      <c r="E578">
        <f>VLOOKUP(C578,customer_imp!$A$2:$H$502,3,FALSE)</f>
        <v>22</v>
      </c>
      <c r="F578" t="str">
        <f>VLOOKUP(C578,customer_imp!$A$2:$H$502,4,FALSE)</f>
        <v>Female</v>
      </c>
      <c r="G578" t="str">
        <f>VLOOKUP(C578,customer_imp!$A$2:$H$502,5,FALSE)</f>
        <v>Millerfort</v>
      </c>
      <c r="H578" t="str">
        <f>VLOOKUP(C578,customer_imp!$A$2:$H$502,6,FALSE)</f>
        <v>Vermont</v>
      </c>
      <c r="I578" t="str">
        <f>VLOOKUP(C578,customer_imp!$A$2:$H$502,7,FALSE)</f>
        <v>USA</v>
      </c>
      <c r="J578" t="s">
        <v>4624</v>
      </c>
      <c r="K578" t="str">
        <f>VLOOKUP($J578,prod_imp!$A$2:$I$102,2,FALSE)</f>
        <v>Hair Repair Oil Treatment</v>
      </c>
      <c r="L578" t="str">
        <f>VLOOKUP(J578,prod_imp!$A$2:$I$102,3,FALSE)</f>
        <v>Beauty</v>
      </c>
      <c r="M578" t="str">
        <f>VLOOKUP(J578,prod_imp!$A$2:$I$102,4,FALSE)</f>
        <v>Haircare</v>
      </c>
      <c r="N578" t="str">
        <f>VLOOKUP(J578,prod_imp!$A$2:$I$102,5,FALSE)</f>
        <v>Hopkins Ltd</v>
      </c>
      <c r="O578">
        <f>VLOOKUP(J578,prod_imp!$A$2:$I$102,6,FALSE)</f>
        <v>214</v>
      </c>
      <c r="P578">
        <f>VLOOKUP(J578,prod_imp!$A$2:$I$102,7,FALSE)</f>
        <v>383</v>
      </c>
      <c r="Q578" t="s">
        <v>4695</v>
      </c>
      <c r="R578" t="s">
        <v>4706</v>
      </c>
      <c r="S578" s="5">
        <v>922.36099999999999</v>
      </c>
      <c r="T578">
        <v>2</v>
      </c>
      <c r="U578">
        <v>650</v>
      </c>
      <c r="V578">
        <v>0.18</v>
      </c>
      <c r="W578" t="str">
        <f>VLOOKUP(Q578,stores_imp!$A$2:$K$100,3,FALSE)</f>
        <v>EAST</v>
      </c>
      <c r="X578" t="str">
        <f>VLOOKUP(Q578,stores_imp!$A$2:$K$100,2,TRUE)</f>
        <v>Gardner, Humphrey And Contreras</v>
      </c>
      <c r="Y578" t="str">
        <f>VLOOKUP(Q578,stores_imp!$A$2:$E$22,4,FALSE)</f>
        <v>Johnsonville</v>
      </c>
      <c r="Z578" t="str">
        <f>VLOOKUP(Q578,stores_imp!$A$2:$K$22,5,FALSE)</f>
        <v>Flagship</v>
      </c>
      <c r="AA578" t="str">
        <f>_xlfn.IFS(sale[[#All],[Age]]&lt;19,"Teens",sale[[#All],[Age]]&lt;30,"Adults",sale[[#All],[Age]]&lt;70,"Elders")</f>
        <v>Adults</v>
      </c>
      <c r="AB578" t="str">
        <f>VLOOKUP(C578,customer_imp!$A$2:$H$505,8,FALSE)</f>
        <v>Gold</v>
      </c>
    </row>
    <row r="579" spans="1:28" x14ac:dyDescent="0.25">
      <c r="A579" t="s">
        <v>5283</v>
      </c>
      <c r="B579" s="2">
        <v>45360</v>
      </c>
      <c r="C579" t="s">
        <v>3977</v>
      </c>
      <c r="D579" t="str">
        <f>VLOOKUP(C579,customer_imp!$A$2:$H$502,2,FALSE)</f>
        <v>Daniel Boyd</v>
      </c>
      <c r="E579">
        <f>VLOOKUP(C579,customer_imp!$A$2:$H$502,3,FALSE)</f>
        <v>29</v>
      </c>
      <c r="F579" t="str">
        <f>VLOOKUP(C579,customer_imp!$A$2:$H$502,4,FALSE)</f>
        <v>Female</v>
      </c>
      <c r="G579" t="str">
        <f>VLOOKUP(C579,customer_imp!$A$2:$H$502,5,FALSE)</f>
        <v>West Pamelafurt</v>
      </c>
      <c r="H579" t="str">
        <f>VLOOKUP(C579,customer_imp!$A$2:$H$502,6,FALSE)</f>
        <v>West Virginia</v>
      </c>
      <c r="I579" t="str">
        <f>VLOOKUP(C579,customer_imp!$A$2:$H$502,7,FALSE)</f>
        <v>USA</v>
      </c>
      <c r="J579" t="s">
        <v>4650</v>
      </c>
      <c r="K579" t="str">
        <f>VLOOKUP($J579,prod_imp!$A$2:$I$102,2,FALSE)</f>
        <v>Sports Wrist Sweatbands</v>
      </c>
      <c r="L579" t="str">
        <f>VLOOKUP(J579,prod_imp!$A$2:$I$102,3,FALSE)</f>
        <v>Sports</v>
      </c>
      <c r="M579" t="str">
        <f>VLOOKUP(J579,prod_imp!$A$2:$I$102,4,FALSE)</f>
        <v>Accessories</v>
      </c>
      <c r="N579" t="str">
        <f>VLOOKUP(J579,prod_imp!$A$2:$I$102,5,FALSE)</f>
        <v>Olsen-Daniels</v>
      </c>
      <c r="O579">
        <f>VLOOKUP(J579,prod_imp!$A$2:$I$102,6,FALSE)</f>
        <v>131</v>
      </c>
      <c r="P579">
        <f>VLOOKUP(J579,prod_imp!$A$2:$I$102,7,FALSE)</f>
        <v>232</v>
      </c>
      <c r="Q579" t="s">
        <v>4678</v>
      </c>
      <c r="R579" t="s">
        <v>4706</v>
      </c>
      <c r="S579" s="5">
        <v>1451.7072000000001</v>
      </c>
      <c r="T579">
        <v>2</v>
      </c>
      <c r="U579">
        <v>994</v>
      </c>
      <c r="V579">
        <v>0.28999999999999998</v>
      </c>
      <c r="W579" t="str">
        <f>VLOOKUP(Q579,stores_imp!$A$2:$K$100,3,FALSE)</f>
        <v>SOUTH</v>
      </c>
      <c r="X579" t="str">
        <f>VLOOKUP(Q579,stores_imp!$A$2:$K$100,2,TRUE)</f>
        <v>Mann-Austin</v>
      </c>
      <c r="Y579" t="str">
        <f>VLOOKUP(Q579,stores_imp!$A$2:$E$22,4,FALSE)</f>
        <v>North Nancyview</v>
      </c>
      <c r="Z579" t="str">
        <f>VLOOKUP(Q579,stores_imp!$A$2:$K$22,5,FALSE)</f>
        <v>Outlet</v>
      </c>
      <c r="AA579" t="str">
        <f>_xlfn.IFS(sale[[#All],[Age]]&lt;19,"Teens",sale[[#All],[Age]]&lt;30,"Adults",sale[[#All],[Age]]&lt;70,"Elders")</f>
        <v>Adults</v>
      </c>
      <c r="AB579" t="str">
        <f>VLOOKUP(C579,customer_imp!$A$2:$H$505,8,FALSE)</f>
        <v>Bronze</v>
      </c>
    </row>
    <row r="580" spans="1:28" x14ac:dyDescent="0.25">
      <c r="A580" t="s">
        <v>5284</v>
      </c>
      <c r="B580" s="2">
        <v>45649</v>
      </c>
      <c r="C580" t="s">
        <v>4203</v>
      </c>
      <c r="D580" t="str">
        <f>VLOOKUP(C580,customer_imp!$A$2:$H$502,2,FALSE)</f>
        <v>Robert Harris</v>
      </c>
      <c r="E580">
        <f>VLOOKUP(C580,customer_imp!$A$2:$H$502,3,FALSE)</f>
        <v>50</v>
      </c>
      <c r="F580" t="str">
        <f>VLOOKUP(C580,customer_imp!$A$2:$H$502,4,FALSE)</f>
        <v>Male</v>
      </c>
      <c r="G580" t="str">
        <f>VLOOKUP(C580,customer_imp!$A$2:$H$502,5,FALSE)</f>
        <v>East Jeremy</v>
      </c>
      <c r="H580" t="str">
        <f>VLOOKUP(C580,customer_imp!$A$2:$H$502,6,FALSE)</f>
        <v>Iowa</v>
      </c>
      <c r="I580" t="str">
        <f>VLOOKUP(C580,customer_imp!$A$2:$H$502,7,FALSE)</f>
        <v>USA</v>
      </c>
      <c r="J580" t="s">
        <v>4639</v>
      </c>
      <c r="K580" t="str">
        <f>VLOOKUP($J580,prod_imp!$A$2:$I$102,2,FALSE)</f>
        <v>Badminton Racket Set</v>
      </c>
      <c r="L580" t="str">
        <f>VLOOKUP(J580,prod_imp!$A$2:$I$102,3,FALSE)</f>
        <v>Sports</v>
      </c>
      <c r="M580" t="str">
        <f>VLOOKUP(J580,prod_imp!$A$2:$I$102,4,FALSE)</f>
        <v>Equipment</v>
      </c>
      <c r="N580" t="str">
        <f>VLOOKUP(J580,prod_imp!$A$2:$I$102,5,FALSE)</f>
        <v>Robinson-Brown</v>
      </c>
      <c r="O580">
        <f>VLOOKUP(J580,prod_imp!$A$2:$I$102,6,FALSE)</f>
        <v>286</v>
      </c>
      <c r="P580">
        <f>VLOOKUP(J580,prod_imp!$A$2:$I$102,7,FALSE)</f>
        <v>358</v>
      </c>
      <c r="Q580" t="s">
        <v>4693</v>
      </c>
      <c r="R580" t="s">
        <v>4706</v>
      </c>
      <c r="S580" s="5">
        <v>51.302599999999998</v>
      </c>
      <c r="T580">
        <v>1</v>
      </c>
      <c r="U580">
        <v>65</v>
      </c>
      <c r="V580">
        <v>0.27</v>
      </c>
      <c r="W580" t="str">
        <f>VLOOKUP(Q580,stores_imp!$A$2:$K$100,3,FALSE)</f>
        <v>NORTH</v>
      </c>
      <c r="X580" t="str">
        <f>VLOOKUP(Q580,stores_imp!$A$2:$K$100,2,TRUE)</f>
        <v>Thomas, Bridges And Harris</v>
      </c>
      <c r="Y580" t="str">
        <f>VLOOKUP(Q580,stores_imp!$A$2:$E$22,4,FALSE)</f>
        <v>Sabrinatown</v>
      </c>
      <c r="Z580" t="str">
        <f>VLOOKUP(Q580,stores_imp!$A$2:$K$22,5,FALSE)</f>
        <v>Online</v>
      </c>
      <c r="AA580" t="str">
        <f>_xlfn.IFS(sale[[#All],[Age]]&lt;19,"Teens",sale[[#All],[Age]]&lt;30,"Adults",sale[[#All],[Age]]&lt;70,"Elders")</f>
        <v>Elders</v>
      </c>
      <c r="AB580" t="str">
        <f>VLOOKUP(C580,customer_imp!$A$2:$H$505,8,FALSE)</f>
        <v>Platinum</v>
      </c>
    </row>
    <row r="581" spans="1:28" x14ac:dyDescent="0.25">
      <c r="A581" t="s">
        <v>5285</v>
      </c>
      <c r="B581" s="2">
        <v>45709</v>
      </c>
      <c r="C581" t="s">
        <v>4114</v>
      </c>
      <c r="D581" t="str">
        <f>VLOOKUP(C581,customer_imp!$A$2:$H$502,2,FALSE)</f>
        <v>Patrick Coleman</v>
      </c>
      <c r="E581">
        <f>VLOOKUP(C581,customer_imp!$A$2:$H$502,3,FALSE)</f>
        <v>29</v>
      </c>
      <c r="F581" t="str">
        <f>VLOOKUP(C581,customer_imp!$A$2:$H$502,4,FALSE)</f>
        <v>Male</v>
      </c>
      <c r="G581" t="str">
        <f>VLOOKUP(C581,customer_imp!$A$2:$H$502,5,FALSE)</f>
        <v>New Jeffrey</v>
      </c>
      <c r="H581" t="str">
        <f>VLOOKUP(C581,customer_imp!$A$2:$H$502,6,FALSE)</f>
        <v>Nebraska</v>
      </c>
      <c r="I581" t="str">
        <f>VLOOKUP(C581,customer_imp!$A$2:$H$502,7,FALSE)</f>
        <v>USA</v>
      </c>
      <c r="J581" t="s">
        <v>4563</v>
      </c>
      <c r="K581" t="str">
        <f>VLOOKUP($J581,prod_imp!$A$2:$I$102,2,FALSE)</f>
        <v>Portable Power Bank</v>
      </c>
      <c r="L581" t="str">
        <f>VLOOKUP(J581,prod_imp!$A$2:$I$102,3,FALSE)</f>
        <v>Electronics</v>
      </c>
      <c r="M581" t="str">
        <f>VLOOKUP(J581,prod_imp!$A$2:$I$102,4,FALSE)</f>
        <v>Mobile</v>
      </c>
      <c r="N581" t="str">
        <f>VLOOKUP(J581,prod_imp!$A$2:$I$102,5,FALSE)</f>
        <v>Cummings And Sons</v>
      </c>
      <c r="O581">
        <f>VLOOKUP(J581,prod_imp!$A$2:$I$102,6,FALSE)</f>
        <v>326</v>
      </c>
      <c r="P581">
        <f>VLOOKUP(J581,prod_imp!$A$2:$I$102,7,FALSE)</f>
        <v>301</v>
      </c>
      <c r="Q581" t="s">
        <v>4684</v>
      </c>
      <c r="R581" t="s">
        <v>4709</v>
      </c>
      <c r="S581" s="5">
        <v>1015.32</v>
      </c>
      <c r="T581">
        <v>2</v>
      </c>
      <c r="U581">
        <v>508</v>
      </c>
      <c r="V581">
        <v>0.21</v>
      </c>
      <c r="W581" t="str">
        <f>VLOOKUP(Q581,stores_imp!$A$2:$K$100,3,FALSE)</f>
        <v>SOUTH</v>
      </c>
      <c r="X581" t="str">
        <f>VLOOKUP(Q581,stores_imp!$A$2:$K$100,2,TRUE)</f>
        <v>Mann-Austin</v>
      </c>
      <c r="Y581" t="str">
        <f>VLOOKUP(Q581,stores_imp!$A$2:$E$22,4,FALSE)</f>
        <v>Williamsfurt</v>
      </c>
      <c r="Z581" t="str">
        <f>VLOOKUP(Q581,stores_imp!$A$2:$K$22,5,FALSE)</f>
        <v>Online</v>
      </c>
      <c r="AA581" t="str">
        <f>_xlfn.IFS(sale[[#All],[Age]]&lt;19,"Teens",sale[[#All],[Age]]&lt;30,"Adults",sale[[#All],[Age]]&lt;70,"Elders")</f>
        <v>Adults</v>
      </c>
      <c r="AB581" t="str">
        <f>VLOOKUP(C581,customer_imp!$A$2:$H$505,8,FALSE)</f>
        <v>Silver</v>
      </c>
    </row>
    <row r="582" spans="1:28" x14ac:dyDescent="0.25">
      <c r="A582" t="s">
        <v>5286</v>
      </c>
      <c r="B582" s="2">
        <v>45273</v>
      </c>
      <c r="C582" t="s">
        <v>4223</v>
      </c>
      <c r="D582" t="str">
        <f>VLOOKUP(C582,customer_imp!$A$2:$H$502,2,FALSE)</f>
        <v>William Jackson</v>
      </c>
      <c r="E582">
        <f>VLOOKUP(C582,customer_imp!$A$2:$H$502,3,FALSE)</f>
        <v>58</v>
      </c>
      <c r="F582" t="str">
        <f>VLOOKUP(C582,customer_imp!$A$2:$H$502,4,FALSE)</f>
        <v>Female</v>
      </c>
      <c r="G582" t="str">
        <f>VLOOKUP(C582,customer_imp!$A$2:$H$502,5,FALSE)</f>
        <v>New Tina</v>
      </c>
      <c r="H582" t="str">
        <f>VLOOKUP(C582,customer_imp!$A$2:$H$502,6,FALSE)</f>
        <v>Connecticut</v>
      </c>
      <c r="I582" t="str">
        <f>VLOOKUP(C582,customer_imp!$A$2:$H$502,7,FALSE)</f>
        <v>USA</v>
      </c>
      <c r="J582" t="s">
        <v>4639</v>
      </c>
      <c r="K582" t="str">
        <f>VLOOKUP($J582,prod_imp!$A$2:$I$102,2,FALSE)</f>
        <v>Badminton Racket Set</v>
      </c>
      <c r="L582" t="str">
        <f>VLOOKUP(J582,prod_imp!$A$2:$I$102,3,FALSE)</f>
        <v>Sports</v>
      </c>
      <c r="M582" t="str">
        <f>VLOOKUP(J582,prod_imp!$A$2:$I$102,4,FALSE)</f>
        <v>Equipment</v>
      </c>
      <c r="N582" t="str">
        <f>VLOOKUP(J582,prod_imp!$A$2:$I$102,5,FALSE)</f>
        <v>Robinson-Brown</v>
      </c>
      <c r="O582">
        <f>VLOOKUP(J582,prod_imp!$A$2:$I$102,6,FALSE)</f>
        <v>286</v>
      </c>
      <c r="P582">
        <f>VLOOKUP(J582,prod_imp!$A$2:$I$102,7,FALSE)</f>
        <v>358</v>
      </c>
      <c r="Q582" t="s">
        <v>4681</v>
      </c>
      <c r="R582" t="s">
        <v>4706</v>
      </c>
      <c r="S582" s="5">
        <v>3756.8876</v>
      </c>
      <c r="T582">
        <v>4</v>
      </c>
      <c r="U582">
        <v>968</v>
      </c>
      <c r="V582">
        <v>0</v>
      </c>
      <c r="W582" t="str">
        <f>VLOOKUP(Q582,stores_imp!$A$2:$K$100,3,FALSE)</f>
        <v>SOUTH</v>
      </c>
      <c r="X582" t="str">
        <f>VLOOKUP(Q582,stores_imp!$A$2:$K$100,2,TRUE)</f>
        <v>Mann-Austin</v>
      </c>
      <c r="Y582" t="str">
        <f>VLOOKUP(Q582,stores_imp!$A$2:$E$22,4,FALSE)</f>
        <v>Port Sharon</v>
      </c>
      <c r="Z582" t="str">
        <f>VLOOKUP(Q582,stores_imp!$A$2:$K$22,5,FALSE)</f>
        <v>Online</v>
      </c>
      <c r="AA582" t="str">
        <f>_xlfn.IFS(sale[[#All],[Age]]&lt;19,"Teens",sale[[#All],[Age]]&lt;30,"Adults",sale[[#All],[Age]]&lt;70,"Elders")</f>
        <v>Elders</v>
      </c>
      <c r="AB582" t="str">
        <f>VLOOKUP(C582,customer_imp!$A$2:$H$505,8,FALSE)</f>
        <v>Silver</v>
      </c>
    </row>
    <row r="583" spans="1:28" x14ac:dyDescent="0.25">
      <c r="A583" t="s">
        <v>5287</v>
      </c>
      <c r="B583" s="2">
        <v>45250</v>
      </c>
      <c r="C583" t="s">
        <v>3987</v>
      </c>
      <c r="D583" t="str">
        <f>VLOOKUP(C583,customer_imp!$A$2:$H$502,2,FALSE)</f>
        <v>Adam Cruz</v>
      </c>
      <c r="E583">
        <f>VLOOKUP(C583,customer_imp!$A$2:$H$502,3,FALSE)</f>
        <v>60</v>
      </c>
      <c r="F583" t="str">
        <f>VLOOKUP(C583,customer_imp!$A$2:$H$502,4,FALSE)</f>
        <v>Female</v>
      </c>
      <c r="G583" t="str">
        <f>VLOOKUP(C583,customer_imp!$A$2:$H$502,5,FALSE)</f>
        <v>Brandonville</v>
      </c>
      <c r="H583" t="str">
        <f>VLOOKUP(C583,customer_imp!$A$2:$H$502,6,FALSE)</f>
        <v>Georgia</v>
      </c>
      <c r="I583" t="str">
        <f>VLOOKUP(C583,customer_imp!$A$2:$H$502,7,FALSE)</f>
        <v>USA</v>
      </c>
      <c r="J583" t="s">
        <v>4650</v>
      </c>
      <c r="K583" t="str">
        <f>VLOOKUP($J583,prod_imp!$A$2:$I$102,2,FALSE)</f>
        <v>Sports Wrist Sweatbands</v>
      </c>
      <c r="L583" t="str">
        <f>VLOOKUP(J583,prod_imp!$A$2:$I$102,3,FALSE)</f>
        <v>Sports</v>
      </c>
      <c r="M583" t="str">
        <f>VLOOKUP(J583,prod_imp!$A$2:$I$102,4,FALSE)</f>
        <v>Accessories</v>
      </c>
      <c r="N583" t="str">
        <f>VLOOKUP(J583,prod_imp!$A$2:$I$102,5,FALSE)</f>
        <v>Olsen-Daniels</v>
      </c>
      <c r="O583">
        <f>VLOOKUP(J583,prod_imp!$A$2:$I$102,6,FALSE)</f>
        <v>131</v>
      </c>
      <c r="P583">
        <f>VLOOKUP(J583,prod_imp!$A$2:$I$102,7,FALSE)</f>
        <v>232</v>
      </c>
      <c r="Q583" t="s">
        <v>4682</v>
      </c>
      <c r="R583" t="s">
        <v>4706</v>
      </c>
      <c r="S583" s="5">
        <v>1633.056</v>
      </c>
      <c r="T583">
        <v>4</v>
      </c>
      <c r="U583">
        <v>510</v>
      </c>
      <c r="V583">
        <v>0.03</v>
      </c>
      <c r="W583" t="str">
        <f>VLOOKUP(Q583,stores_imp!$A$2:$K$100,3,FALSE)</f>
        <v>NORTH</v>
      </c>
      <c r="X583" t="str">
        <f>VLOOKUP(Q583,stores_imp!$A$2:$K$100,2,TRUE)</f>
        <v>Mann-Austin</v>
      </c>
      <c r="Y583" t="str">
        <f>VLOOKUP(Q583,stores_imp!$A$2:$E$22,4,FALSE)</f>
        <v>New Michaelchester</v>
      </c>
      <c r="Z583" t="str">
        <f>VLOOKUP(Q583,stores_imp!$A$2:$K$22,5,FALSE)</f>
        <v>Outlet</v>
      </c>
      <c r="AA583" t="str">
        <f>_xlfn.IFS(sale[[#All],[Age]]&lt;19,"Teens",sale[[#All],[Age]]&lt;30,"Adults",sale[[#All],[Age]]&lt;70,"Elders")</f>
        <v>Elders</v>
      </c>
      <c r="AB583" t="str">
        <f>VLOOKUP(C583,customer_imp!$A$2:$H$505,8,FALSE)</f>
        <v>Platinum</v>
      </c>
    </row>
    <row r="584" spans="1:28" x14ac:dyDescent="0.25">
      <c r="A584" t="s">
        <v>5288</v>
      </c>
      <c r="B584" s="2">
        <v>45539</v>
      </c>
      <c r="C584" t="s">
        <v>3981</v>
      </c>
      <c r="D584" t="str">
        <f>VLOOKUP(C584,customer_imp!$A$2:$H$502,2,FALSE)</f>
        <v>Brian Lopez</v>
      </c>
      <c r="E584">
        <f>VLOOKUP(C584,customer_imp!$A$2:$H$502,3,FALSE)</f>
        <v>28</v>
      </c>
      <c r="F584" t="str">
        <f>VLOOKUP(C584,customer_imp!$A$2:$H$502,4,FALSE)</f>
        <v>Female</v>
      </c>
      <c r="G584" t="str">
        <f>VLOOKUP(C584,customer_imp!$A$2:$H$502,5,FALSE)</f>
        <v>East Krista</v>
      </c>
      <c r="H584" t="str">
        <f>VLOOKUP(C584,customer_imp!$A$2:$H$502,6,FALSE)</f>
        <v>New York</v>
      </c>
      <c r="I584" t="str">
        <f>VLOOKUP(C584,customer_imp!$A$2:$H$502,7,FALSE)</f>
        <v>USA</v>
      </c>
      <c r="J584" t="s">
        <v>4573</v>
      </c>
      <c r="K584" t="str">
        <f>VLOOKUP($J584,prod_imp!$A$2:$I$102,2,FALSE)</f>
        <v>Adjustable Jump Rope</v>
      </c>
      <c r="L584" t="str">
        <f>VLOOKUP(J584,prod_imp!$A$2:$I$102,3,FALSE)</f>
        <v>Sports</v>
      </c>
      <c r="M584" t="str">
        <f>VLOOKUP(J584,prod_imp!$A$2:$I$102,4,FALSE)</f>
        <v>Fitness</v>
      </c>
      <c r="N584" t="str">
        <f>VLOOKUP(J584,prod_imp!$A$2:$I$102,5,FALSE)</f>
        <v>Cox Inc</v>
      </c>
      <c r="O584">
        <f>VLOOKUP(J584,prod_imp!$A$2:$I$102,6,FALSE)</f>
        <v>167</v>
      </c>
      <c r="P584">
        <f>VLOOKUP(J584,prod_imp!$A$2:$I$102,7,FALSE)</f>
        <v>316</v>
      </c>
      <c r="Q584" t="s">
        <v>4703</v>
      </c>
      <c r="R584" t="s">
        <v>4709</v>
      </c>
      <c r="S584" s="5">
        <v>257.03719999999998</v>
      </c>
      <c r="T584">
        <v>2</v>
      </c>
      <c r="U584">
        <v>157</v>
      </c>
      <c r="V584">
        <v>0.2</v>
      </c>
      <c r="W584" t="str">
        <f>VLOOKUP(Q584,stores_imp!$A$2:$K$100,3,FALSE)</f>
        <v>EAST</v>
      </c>
      <c r="X584" t="str">
        <f>VLOOKUP(Q584,stores_imp!$A$2:$K$100,2,TRUE)</f>
        <v>Mann-Austin</v>
      </c>
      <c r="Y584" t="str">
        <f>VLOOKUP(Q584,stores_imp!$A$2:$E$22,4,FALSE)</f>
        <v>Vasquezborough</v>
      </c>
      <c r="Z584" t="str">
        <f>VLOOKUP(Q584,stores_imp!$A$2:$K$22,5,FALSE)</f>
        <v>Online</v>
      </c>
      <c r="AA584" t="str">
        <f>_xlfn.IFS(sale[[#All],[Age]]&lt;19,"Teens",sale[[#All],[Age]]&lt;30,"Adults",sale[[#All],[Age]]&lt;70,"Elders")</f>
        <v>Adults</v>
      </c>
      <c r="AB584" t="str">
        <f>VLOOKUP(C584,customer_imp!$A$2:$H$505,8,FALSE)</f>
        <v>Gold</v>
      </c>
    </row>
    <row r="585" spans="1:28" x14ac:dyDescent="0.25">
      <c r="A585" t="s">
        <v>5289</v>
      </c>
      <c r="B585" s="2">
        <v>45810</v>
      </c>
      <c r="C585" t="s">
        <v>4120</v>
      </c>
      <c r="D585" t="str">
        <f>VLOOKUP(C585,customer_imp!$A$2:$H$502,2,FALSE)</f>
        <v>Maria Ramirez</v>
      </c>
      <c r="E585">
        <f>VLOOKUP(C585,customer_imp!$A$2:$H$502,3,FALSE)</f>
        <v>37</v>
      </c>
      <c r="F585" t="str">
        <f>VLOOKUP(C585,customer_imp!$A$2:$H$502,4,FALSE)</f>
        <v>Male</v>
      </c>
      <c r="G585" t="str">
        <f>VLOOKUP(C585,customer_imp!$A$2:$H$502,5,FALSE)</f>
        <v>West Brandon</v>
      </c>
      <c r="H585" t="str">
        <f>VLOOKUP(C585,customer_imp!$A$2:$H$502,6,FALSE)</f>
        <v>Montana</v>
      </c>
      <c r="I585" t="str">
        <f>VLOOKUP(C585,customer_imp!$A$2:$H$502,7,FALSE)</f>
        <v>USA</v>
      </c>
      <c r="J585" t="s">
        <v>4670</v>
      </c>
      <c r="K585" t="str">
        <f>VLOOKUP($J585,prod_imp!$A$2:$I$102,2,FALSE)</f>
        <v>Stainless Steel Cookware Set</v>
      </c>
      <c r="L585" t="str">
        <f>VLOOKUP(J585,prod_imp!$A$2:$I$102,3,FALSE)</f>
        <v>Home</v>
      </c>
      <c r="M585" t="str">
        <f>VLOOKUP(J585,prod_imp!$A$2:$I$102,4,FALSE)</f>
        <v>Kitchen</v>
      </c>
      <c r="N585" t="str">
        <f>VLOOKUP(J585,prod_imp!$A$2:$I$102,5,FALSE)</f>
        <v>Campbell Ltd</v>
      </c>
      <c r="O585">
        <f>VLOOKUP(J585,prod_imp!$A$2:$I$102,6,FALSE)</f>
        <v>201</v>
      </c>
      <c r="P585">
        <f>VLOOKUP(J585,prod_imp!$A$2:$I$102,7,FALSE)</f>
        <v>146</v>
      </c>
      <c r="Q585" t="s">
        <v>4690</v>
      </c>
      <c r="R585" t="s">
        <v>1959</v>
      </c>
      <c r="S585" s="5">
        <v>122.7324</v>
      </c>
      <c r="T585">
        <v>3</v>
      </c>
      <c r="U585">
        <v>54</v>
      </c>
      <c r="V585">
        <v>0.18</v>
      </c>
      <c r="W585" t="str">
        <f>VLOOKUP(Q585,stores_imp!$A$2:$K$100,3,FALSE)</f>
        <v>EAST</v>
      </c>
      <c r="X585" t="str">
        <f>VLOOKUP(Q585,stores_imp!$A$2:$K$100,2,TRUE)</f>
        <v>Martinez, Adkins And Johnson</v>
      </c>
      <c r="Y585" t="str">
        <f>VLOOKUP(Q585,stores_imp!$A$2:$E$22,4,FALSE)</f>
        <v>East Davidville</v>
      </c>
      <c r="Z585" t="str">
        <f>VLOOKUP(Q585,stores_imp!$A$2:$K$22,5,FALSE)</f>
        <v>Online</v>
      </c>
      <c r="AA585" t="str">
        <f>_xlfn.IFS(sale[[#All],[Age]]&lt;19,"Teens",sale[[#All],[Age]]&lt;30,"Adults",sale[[#All],[Age]]&lt;70,"Elders")</f>
        <v>Elders</v>
      </c>
      <c r="AB585" t="str">
        <f>VLOOKUP(C585,customer_imp!$A$2:$H$505,8,FALSE)</f>
        <v>Bronze</v>
      </c>
    </row>
    <row r="586" spans="1:28" x14ac:dyDescent="0.25">
      <c r="A586" t="s">
        <v>5290</v>
      </c>
      <c r="B586" s="2">
        <v>45350</v>
      </c>
      <c r="C586" t="s">
        <v>4366</v>
      </c>
      <c r="D586" t="str">
        <f>VLOOKUP(C586,customer_imp!$A$2:$H$502,2,FALSE)</f>
        <v>Charles Conley</v>
      </c>
      <c r="E586">
        <f>VLOOKUP(C586,customer_imp!$A$2:$H$502,3,FALSE)</f>
        <v>39</v>
      </c>
      <c r="F586" t="str">
        <f>VLOOKUP(C586,customer_imp!$A$2:$H$502,4,FALSE)</f>
        <v>Female</v>
      </c>
      <c r="G586" t="str">
        <f>VLOOKUP(C586,customer_imp!$A$2:$H$502,5,FALSE)</f>
        <v>Nathanshire</v>
      </c>
      <c r="H586" t="str">
        <f>VLOOKUP(C586,customer_imp!$A$2:$H$502,6,FALSE)</f>
        <v>Maine</v>
      </c>
      <c r="I586" t="str">
        <f>VLOOKUP(C586,customer_imp!$A$2:$H$502,7,FALSE)</f>
        <v>USA</v>
      </c>
      <c r="J586" t="s">
        <v>4636</v>
      </c>
      <c r="K586" t="str">
        <f>VLOOKUP($J586,prod_imp!$A$2:$I$102,2,FALSE)</f>
        <v>Essential Oil Diffuser</v>
      </c>
      <c r="L586" t="str">
        <f>VLOOKUP(J586,prod_imp!$A$2:$I$102,3,FALSE)</f>
        <v>Home</v>
      </c>
      <c r="M586" t="str">
        <f>VLOOKUP(J586,prod_imp!$A$2:$I$102,4,FALSE)</f>
        <v>Decor</v>
      </c>
      <c r="N586" t="str">
        <f>VLOOKUP(J586,prod_imp!$A$2:$I$102,5,FALSE)</f>
        <v>Hernandez Inc</v>
      </c>
      <c r="O586">
        <f>VLOOKUP(J586,prod_imp!$A$2:$I$102,6,FALSE)</f>
        <v>325</v>
      </c>
      <c r="P586">
        <f>VLOOKUP(J586,prod_imp!$A$2:$I$102,7,FALSE)</f>
        <v>400</v>
      </c>
      <c r="Q586" t="s">
        <v>4681</v>
      </c>
      <c r="R586" t="s">
        <v>4709</v>
      </c>
      <c r="S586" s="5">
        <v>31.239000000000001</v>
      </c>
      <c r="T586">
        <v>1</v>
      </c>
      <c r="U586">
        <v>35</v>
      </c>
      <c r="V586">
        <v>0.24</v>
      </c>
      <c r="W586" t="str">
        <f>VLOOKUP(Q586,stores_imp!$A$2:$K$100,3,FALSE)</f>
        <v>SOUTH</v>
      </c>
      <c r="X586" t="str">
        <f>VLOOKUP(Q586,stores_imp!$A$2:$K$100,2,TRUE)</f>
        <v>Mann-Austin</v>
      </c>
      <c r="Y586" t="str">
        <f>VLOOKUP(Q586,stores_imp!$A$2:$E$22,4,FALSE)</f>
        <v>Port Sharon</v>
      </c>
      <c r="Z586" t="str">
        <f>VLOOKUP(Q586,stores_imp!$A$2:$K$22,5,FALSE)</f>
        <v>Online</v>
      </c>
      <c r="AA586" t="str">
        <f>_xlfn.IFS(sale[[#All],[Age]]&lt;19,"Teens",sale[[#All],[Age]]&lt;30,"Adults",sale[[#All],[Age]]&lt;70,"Elders")</f>
        <v>Elders</v>
      </c>
      <c r="AB586" t="str">
        <f>VLOOKUP(C586,customer_imp!$A$2:$H$505,8,FALSE)</f>
        <v>Gold</v>
      </c>
    </row>
    <row r="587" spans="1:28" x14ac:dyDescent="0.25">
      <c r="A587" t="s">
        <v>5291</v>
      </c>
      <c r="B587" s="2">
        <v>45633</v>
      </c>
      <c r="C587" t="s">
        <v>4210</v>
      </c>
      <c r="D587" t="str">
        <f>VLOOKUP(C587,customer_imp!$A$2:$H$502,2,FALSE)</f>
        <v>Tanner Thompson</v>
      </c>
      <c r="E587">
        <f>VLOOKUP(C587,customer_imp!$A$2:$H$502,3,FALSE)</f>
        <v>32</v>
      </c>
      <c r="F587" t="str">
        <f>VLOOKUP(C587,customer_imp!$A$2:$H$502,4,FALSE)</f>
        <v>Female</v>
      </c>
      <c r="G587" t="str">
        <f>VLOOKUP(C587,customer_imp!$A$2:$H$502,5,FALSE)</f>
        <v>Port Lisashire</v>
      </c>
      <c r="H587" t="str">
        <f>VLOOKUP(C587,customer_imp!$A$2:$H$502,6,FALSE)</f>
        <v>Maryland</v>
      </c>
      <c r="I587" t="str">
        <f>VLOOKUP(C587,customer_imp!$A$2:$H$502,7,FALSE)</f>
        <v>USA</v>
      </c>
      <c r="J587" t="s">
        <v>4633</v>
      </c>
      <c r="K587" t="str">
        <f>VLOOKUP($J587,prod_imp!$A$2:$I$102,2,FALSE)</f>
        <v>Wifi Mesh Router</v>
      </c>
      <c r="L587" t="str">
        <f>VLOOKUP(J587,prod_imp!$A$2:$I$102,3,FALSE)</f>
        <v>Electronics</v>
      </c>
      <c r="M587" t="str">
        <f>VLOOKUP(J587,prod_imp!$A$2:$I$102,4,FALSE)</f>
        <v>Appliances</v>
      </c>
      <c r="N587" t="str">
        <f>VLOOKUP(J587,prod_imp!$A$2:$I$102,5,FALSE)</f>
        <v>White, Reeves And Woods</v>
      </c>
      <c r="O587">
        <f>VLOOKUP(J587,prod_imp!$A$2:$I$102,6,FALSE)</f>
        <v>481</v>
      </c>
      <c r="P587">
        <f>VLOOKUP(J587,prod_imp!$A$2:$I$102,7,FALSE)</f>
        <v>104</v>
      </c>
      <c r="Q587" t="s">
        <v>4675</v>
      </c>
      <c r="R587" t="s">
        <v>4706</v>
      </c>
      <c r="S587" s="5">
        <v>1475.8869999999999</v>
      </c>
      <c r="T587">
        <v>2</v>
      </c>
      <c r="U587">
        <v>829</v>
      </c>
      <c r="V587">
        <v>0.1</v>
      </c>
      <c r="W587" t="str">
        <f>VLOOKUP(Q587,stores_imp!$A$2:$K$100,3,FALSE)</f>
        <v>NORTH</v>
      </c>
      <c r="X587" t="str">
        <f>VLOOKUP(Q587,stores_imp!$A$2:$K$100,2,TRUE)</f>
        <v>Martinez, Adkins And Johnson</v>
      </c>
      <c r="Y587" t="str">
        <f>VLOOKUP(Q587,stores_imp!$A$2:$E$22,4,FALSE)</f>
        <v>Danielmouth</v>
      </c>
      <c r="Z587" t="str">
        <f>VLOOKUP(Q587,stores_imp!$A$2:$K$22,5,FALSE)</f>
        <v>Flagship</v>
      </c>
      <c r="AA587" t="str">
        <f>_xlfn.IFS(sale[[#All],[Age]]&lt;19,"Teens",sale[[#All],[Age]]&lt;30,"Adults",sale[[#All],[Age]]&lt;70,"Elders")</f>
        <v>Elders</v>
      </c>
      <c r="AB587" t="str">
        <f>VLOOKUP(C587,customer_imp!$A$2:$H$505,8,FALSE)</f>
        <v>Bronze</v>
      </c>
    </row>
    <row r="588" spans="1:28" x14ac:dyDescent="0.25">
      <c r="A588" t="s">
        <v>5292</v>
      </c>
      <c r="B588" s="2">
        <v>45798</v>
      </c>
      <c r="C588" t="s">
        <v>4246</v>
      </c>
      <c r="D588" t="str">
        <f>VLOOKUP(C588,customer_imp!$A$2:$H$502,2,FALSE)</f>
        <v>Matthew Payne</v>
      </c>
      <c r="E588">
        <f>VLOOKUP(C588,customer_imp!$A$2:$H$502,3,FALSE)</f>
        <v>25</v>
      </c>
      <c r="F588" t="str">
        <f>VLOOKUP(C588,customer_imp!$A$2:$H$502,4,FALSE)</f>
        <v>Male</v>
      </c>
      <c r="G588" t="str">
        <f>VLOOKUP(C588,customer_imp!$A$2:$H$502,5,FALSE)</f>
        <v>Grahamfurt</v>
      </c>
      <c r="H588" t="str">
        <f>VLOOKUP(C588,customer_imp!$A$2:$H$502,6,FALSE)</f>
        <v>Wyoming</v>
      </c>
      <c r="I588" t="str">
        <f>VLOOKUP(C588,customer_imp!$A$2:$H$502,7,FALSE)</f>
        <v>USA</v>
      </c>
      <c r="J588" t="s">
        <v>4669</v>
      </c>
      <c r="K588" t="str">
        <f>VLOOKUP($J588,prod_imp!$A$2:$I$102,2,FALSE)</f>
        <v>Portable Bluetooth Speaker</v>
      </c>
      <c r="L588" t="str">
        <f>VLOOKUP(J588,prod_imp!$A$2:$I$102,3,FALSE)</f>
        <v>Electronics</v>
      </c>
      <c r="M588" t="str">
        <f>VLOOKUP(J588,prod_imp!$A$2:$I$102,4,FALSE)</f>
        <v>Audio</v>
      </c>
      <c r="N588" t="str">
        <f>VLOOKUP(J588,prod_imp!$A$2:$I$102,5,FALSE)</f>
        <v>Flores-King</v>
      </c>
      <c r="O588">
        <f>VLOOKUP(J588,prod_imp!$A$2:$I$102,6,FALSE)</f>
        <v>432</v>
      </c>
      <c r="P588">
        <f>VLOOKUP(J588,prod_imp!$A$2:$I$102,7,FALSE)</f>
        <v>73</v>
      </c>
      <c r="Q588" t="s">
        <v>4680</v>
      </c>
      <c r="R588" t="s">
        <v>4709</v>
      </c>
      <c r="S588" s="5">
        <v>867.34799999999996</v>
      </c>
      <c r="T588">
        <v>2</v>
      </c>
      <c r="U588">
        <v>482</v>
      </c>
      <c r="V588">
        <v>0.11</v>
      </c>
      <c r="W588" t="str">
        <f>VLOOKUP(Q588,stores_imp!$A$2:$K$100,3,FALSE)</f>
        <v>NORTH</v>
      </c>
      <c r="X588" t="str">
        <f>VLOOKUP(Q588,stores_imp!$A$2:$K$100,2,TRUE)</f>
        <v>Mann-Austin</v>
      </c>
      <c r="Y588" t="str">
        <f>VLOOKUP(Q588,stores_imp!$A$2:$E$22,4,FALSE)</f>
        <v>Hoodberg</v>
      </c>
      <c r="Z588" t="str">
        <f>VLOOKUP(Q588,stores_imp!$A$2:$K$22,5,FALSE)</f>
        <v>Outlet</v>
      </c>
      <c r="AA588" t="str">
        <f>_xlfn.IFS(sale[[#All],[Age]]&lt;19,"Teens",sale[[#All],[Age]]&lt;30,"Adults",sale[[#All],[Age]]&lt;70,"Elders")</f>
        <v>Adults</v>
      </c>
      <c r="AB588" t="str">
        <f>VLOOKUP(C588,customer_imp!$A$2:$H$505,8,FALSE)</f>
        <v>Gold</v>
      </c>
    </row>
    <row r="589" spans="1:28" x14ac:dyDescent="0.25">
      <c r="A589" t="s">
        <v>5293</v>
      </c>
      <c r="B589" s="2">
        <v>45354</v>
      </c>
      <c r="C589" t="s">
        <v>4125</v>
      </c>
      <c r="D589" t="str">
        <f>VLOOKUP(C589,customer_imp!$A$2:$H$502,2,FALSE)</f>
        <v>Rhonda Young</v>
      </c>
      <c r="E589">
        <f>VLOOKUP(C589,customer_imp!$A$2:$H$502,3,FALSE)</f>
        <v>49</v>
      </c>
      <c r="F589" t="str">
        <f>VLOOKUP(C589,customer_imp!$A$2:$H$502,4,FALSE)</f>
        <v>Female</v>
      </c>
      <c r="G589" t="str">
        <f>VLOOKUP(C589,customer_imp!$A$2:$H$502,5,FALSE)</f>
        <v>Lake Nathanfort</v>
      </c>
      <c r="H589" t="str">
        <f>VLOOKUP(C589,customer_imp!$A$2:$H$502,6,FALSE)</f>
        <v>Alaska</v>
      </c>
      <c r="I589" t="str">
        <f>VLOOKUP(C589,customer_imp!$A$2:$H$502,7,FALSE)</f>
        <v>USA</v>
      </c>
      <c r="J589" t="s">
        <v>4589</v>
      </c>
      <c r="K589" t="str">
        <f>VLOOKUP($J589,prod_imp!$A$2:$I$102,2,FALSE)</f>
        <v>Rugby Ball</v>
      </c>
      <c r="L589" t="str">
        <f>VLOOKUP(J589,prod_imp!$A$2:$I$102,3,FALSE)</f>
        <v>Sports</v>
      </c>
      <c r="M589" t="str">
        <f>VLOOKUP(J589,prod_imp!$A$2:$I$102,4,FALSE)</f>
        <v>Team Sports</v>
      </c>
      <c r="N589" t="str">
        <f>VLOOKUP(J589,prod_imp!$A$2:$I$102,5,FALSE)</f>
        <v>Harris Inc</v>
      </c>
      <c r="O589">
        <f>VLOOKUP(J589,prod_imp!$A$2:$I$102,6,FALSE)</f>
        <v>212</v>
      </c>
      <c r="P589">
        <f>VLOOKUP(J589,prod_imp!$A$2:$I$102,7,FALSE)</f>
        <v>82</v>
      </c>
      <c r="Q589" t="s">
        <v>4684</v>
      </c>
      <c r="R589" t="s">
        <v>4709</v>
      </c>
      <c r="S589" s="5">
        <v>2965.1507999999999</v>
      </c>
      <c r="T589">
        <v>4</v>
      </c>
      <c r="U589">
        <v>915</v>
      </c>
      <c r="V589">
        <v>0.1</v>
      </c>
      <c r="W589" t="str">
        <f>VLOOKUP(Q589,stores_imp!$A$2:$K$100,3,FALSE)</f>
        <v>SOUTH</v>
      </c>
      <c r="X589" t="str">
        <f>VLOOKUP(Q589,stores_imp!$A$2:$K$100,2,TRUE)</f>
        <v>Mann-Austin</v>
      </c>
      <c r="Y589" t="str">
        <f>VLOOKUP(Q589,stores_imp!$A$2:$E$22,4,FALSE)</f>
        <v>Williamsfurt</v>
      </c>
      <c r="Z589" t="str">
        <f>VLOOKUP(Q589,stores_imp!$A$2:$K$22,5,FALSE)</f>
        <v>Online</v>
      </c>
      <c r="AA589" t="str">
        <f>_xlfn.IFS(sale[[#All],[Age]]&lt;19,"Teens",sale[[#All],[Age]]&lt;30,"Adults",sale[[#All],[Age]]&lt;70,"Elders")</f>
        <v>Elders</v>
      </c>
      <c r="AB589" t="str">
        <f>VLOOKUP(C589,customer_imp!$A$2:$H$505,8,FALSE)</f>
        <v>Platinum</v>
      </c>
    </row>
    <row r="590" spans="1:28" x14ac:dyDescent="0.25">
      <c r="A590" t="s">
        <v>5294</v>
      </c>
      <c r="B590" s="2">
        <v>45357</v>
      </c>
      <c r="C590" t="s">
        <v>4193</v>
      </c>
      <c r="D590" t="str">
        <f>VLOOKUP(C590,customer_imp!$A$2:$H$502,2,FALSE)</f>
        <v>Eric Todd</v>
      </c>
      <c r="E590">
        <f>VLOOKUP(C590,customer_imp!$A$2:$H$502,3,FALSE)</f>
        <v>61</v>
      </c>
      <c r="F590" t="str">
        <f>VLOOKUP(C590,customer_imp!$A$2:$H$502,4,FALSE)</f>
        <v>Male</v>
      </c>
      <c r="G590" t="str">
        <f>VLOOKUP(C590,customer_imp!$A$2:$H$502,5,FALSE)</f>
        <v>Danielstad</v>
      </c>
      <c r="H590" t="str">
        <f>VLOOKUP(C590,customer_imp!$A$2:$H$502,6,FALSE)</f>
        <v>Montana</v>
      </c>
      <c r="I590" t="str">
        <f>VLOOKUP(C590,customer_imp!$A$2:$H$502,7,FALSE)</f>
        <v>USA</v>
      </c>
      <c r="J590" t="s">
        <v>4624</v>
      </c>
      <c r="K590" t="str">
        <f>VLOOKUP($J590,prod_imp!$A$2:$I$102,2,FALSE)</f>
        <v>Hair Repair Oil Treatment</v>
      </c>
      <c r="L590" t="str">
        <f>VLOOKUP(J590,prod_imp!$A$2:$I$102,3,FALSE)</f>
        <v>Beauty</v>
      </c>
      <c r="M590" t="str">
        <f>VLOOKUP(J590,prod_imp!$A$2:$I$102,4,FALSE)</f>
        <v>Haircare</v>
      </c>
      <c r="N590" t="str">
        <f>VLOOKUP(J590,prod_imp!$A$2:$I$102,5,FALSE)</f>
        <v>Hopkins Ltd</v>
      </c>
      <c r="O590">
        <f>VLOOKUP(J590,prod_imp!$A$2:$I$102,6,FALSE)</f>
        <v>214</v>
      </c>
      <c r="P590">
        <f>VLOOKUP(J590,prod_imp!$A$2:$I$102,7,FALSE)</f>
        <v>383</v>
      </c>
      <c r="Q590" t="s">
        <v>4702</v>
      </c>
      <c r="R590" t="s">
        <v>4706</v>
      </c>
      <c r="S590" s="5">
        <v>243.42150000000001</v>
      </c>
      <c r="T590">
        <v>1</v>
      </c>
      <c r="U590">
        <v>251</v>
      </c>
      <c r="V590">
        <v>0.19</v>
      </c>
      <c r="W590" t="str">
        <f>VLOOKUP(Q590,stores_imp!$A$2:$K$100,3,FALSE)</f>
        <v>EAST</v>
      </c>
      <c r="X590" t="str">
        <f>VLOOKUP(Q590,stores_imp!$A$2:$K$100,2,TRUE)</f>
        <v>Guerrero-Schmitt</v>
      </c>
      <c r="Y590" t="str">
        <f>VLOOKUP(Q590,stores_imp!$A$2:$E$22,4,FALSE)</f>
        <v>East Stevechester</v>
      </c>
      <c r="Z590" t="str">
        <f>VLOOKUP(Q590,stores_imp!$A$2:$K$22,5,FALSE)</f>
        <v>Flagship</v>
      </c>
      <c r="AA590" t="str">
        <f>_xlfn.IFS(sale[[#All],[Age]]&lt;19,"Teens",sale[[#All],[Age]]&lt;30,"Adults",sale[[#All],[Age]]&lt;70,"Elders")</f>
        <v>Elders</v>
      </c>
      <c r="AB590" t="str">
        <f>VLOOKUP(C590,customer_imp!$A$2:$H$505,8,FALSE)</f>
        <v>Gold</v>
      </c>
    </row>
    <row r="591" spans="1:28" x14ac:dyDescent="0.25">
      <c r="A591" t="s">
        <v>5295</v>
      </c>
      <c r="B591" s="2">
        <v>45257</v>
      </c>
      <c r="C591" t="s">
        <v>4311</v>
      </c>
      <c r="D591" t="str">
        <f>VLOOKUP(C591,customer_imp!$A$2:$H$502,2,FALSE)</f>
        <v>Andrew Smith</v>
      </c>
      <c r="E591">
        <f>VLOOKUP(C591,customer_imp!$A$2:$H$502,3,FALSE)</f>
        <v>60</v>
      </c>
      <c r="F591" t="str">
        <f>VLOOKUP(C591,customer_imp!$A$2:$H$502,4,FALSE)</f>
        <v>Male</v>
      </c>
      <c r="G591" t="str">
        <f>VLOOKUP(C591,customer_imp!$A$2:$H$502,5,FALSE)</f>
        <v>East Matthew</v>
      </c>
      <c r="H591" t="str">
        <f>VLOOKUP(C591,customer_imp!$A$2:$H$502,6,FALSE)</f>
        <v>Wisconsin</v>
      </c>
      <c r="I591" t="str">
        <f>VLOOKUP(C591,customer_imp!$A$2:$H$502,7,FALSE)</f>
        <v>USA</v>
      </c>
      <c r="J591" t="s">
        <v>4664</v>
      </c>
      <c r="K591" t="str">
        <f>VLOOKUP($J591,prod_imp!$A$2:$I$102,2,FALSE)</f>
        <v>Women'S Formal Blazer</v>
      </c>
      <c r="L591" t="str">
        <f>VLOOKUP(J591,prod_imp!$A$2:$I$102,3,FALSE)</f>
        <v>Clothing</v>
      </c>
      <c r="M591" t="str">
        <f>VLOOKUP(J591,prod_imp!$A$2:$I$102,4,FALSE)</f>
        <v>Outerwear</v>
      </c>
      <c r="N591" t="str">
        <f>VLOOKUP(J591,prod_imp!$A$2:$I$102,5,FALSE)</f>
        <v>Phillips And Sons</v>
      </c>
      <c r="O591">
        <f>VLOOKUP(J591,prod_imp!$A$2:$I$102,6,FALSE)</f>
        <v>358</v>
      </c>
      <c r="P591">
        <f>VLOOKUP(J591,prod_imp!$A$2:$I$102,7,FALSE)</f>
        <v>143</v>
      </c>
      <c r="Q591" t="s">
        <v>4682</v>
      </c>
      <c r="R591" t="s">
        <v>1959</v>
      </c>
      <c r="S591" s="5">
        <v>2383.6680000000001</v>
      </c>
      <c r="T591">
        <v>3</v>
      </c>
      <c r="U591">
        <v>883</v>
      </c>
      <c r="V591">
        <v>0.03</v>
      </c>
      <c r="W591" t="str">
        <f>VLOOKUP(Q591,stores_imp!$A$2:$K$100,3,FALSE)</f>
        <v>NORTH</v>
      </c>
      <c r="X591" t="str">
        <f>VLOOKUP(Q591,stores_imp!$A$2:$K$100,2,TRUE)</f>
        <v>Mann-Austin</v>
      </c>
      <c r="Y591" t="str">
        <f>VLOOKUP(Q591,stores_imp!$A$2:$E$22,4,FALSE)</f>
        <v>New Michaelchester</v>
      </c>
      <c r="Z591" t="str">
        <f>VLOOKUP(Q591,stores_imp!$A$2:$K$22,5,FALSE)</f>
        <v>Outlet</v>
      </c>
      <c r="AA591" t="str">
        <f>_xlfn.IFS(sale[[#All],[Age]]&lt;19,"Teens",sale[[#All],[Age]]&lt;30,"Adults",sale[[#All],[Age]]&lt;70,"Elders")</f>
        <v>Elders</v>
      </c>
      <c r="AB591" t="str">
        <f>VLOOKUP(C591,customer_imp!$A$2:$H$505,8,FALSE)</f>
        <v>Bronze</v>
      </c>
    </row>
    <row r="592" spans="1:28" x14ac:dyDescent="0.25">
      <c r="A592" t="s">
        <v>5296</v>
      </c>
      <c r="B592" s="2">
        <v>45702</v>
      </c>
      <c r="C592" t="s">
        <v>4116</v>
      </c>
      <c r="D592" t="str">
        <f>VLOOKUP(C592,customer_imp!$A$2:$H$502,2,FALSE)</f>
        <v>Sean Roth</v>
      </c>
      <c r="E592">
        <f>VLOOKUP(C592,customer_imp!$A$2:$H$502,3,FALSE)</f>
        <v>43</v>
      </c>
      <c r="F592" t="str">
        <f>VLOOKUP(C592,customer_imp!$A$2:$H$502,4,FALSE)</f>
        <v>Male</v>
      </c>
      <c r="G592" t="str">
        <f>VLOOKUP(C592,customer_imp!$A$2:$H$502,5,FALSE)</f>
        <v>Lake Michael</v>
      </c>
      <c r="H592" t="str">
        <f>VLOOKUP(C592,customer_imp!$A$2:$H$502,6,FALSE)</f>
        <v>Virginia</v>
      </c>
      <c r="I592" t="str">
        <f>VLOOKUP(C592,customer_imp!$A$2:$H$502,7,FALSE)</f>
        <v>USA</v>
      </c>
      <c r="J592" t="s">
        <v>4532</v>
      </c>
      <c r="K592" t="str">
        <f>VLOOKUP($J592,prod_imp!$A$2:$I$102,2,FALSE)</f>
        <v>Knee Support Brace</v>
      </c>
      <c r="L592" t="str">
        <f>VLOOKUP(J592,prod_imp!$A$2:$I$102,3,FALSE)</f>
        <v>Sports</v>
      </c>
      <c r="M592" t="str">
        <f>VLOOKUP(J592,prod_imp!$A$2:$I$102,4,FALSE)</f>
        <v>Equipment</v>
      </c>
      <c r="N592" t="str">
        <f>VLOOKUP(J592,prod_imp!$A$2:$I$102,5,FALSE)</f>
        <v>May-Reese</v>
      </c>
      <c r="O592">
        <f>VLOOKUP(J592,prod_imp!$A$2:$I$102,6,FALSE)</f>
        <v>21</v>
      </c>
      <c r="P592">
        <f>VLOOKUP(J592,prod_imp!$A$2:$I$102,7,FALSE)</f>
        <v>65</v>
      </c>
      <c r="Q592" t="s">
        <v>4702</v>
      </c>
      <c r="R592" t="s">
        <v>4709</v>
      </c>
      <c r="S592" s="5">
        <v>2201.7408</v>
      </c>
      <c r="T592">
        <v>4</v>
      </c>
      <c r="U592">
        <v>573</v>
      </c>
      <c r="V592">
        <v>0.1</v>
      </c>
      <c r="W592" t="str">
        <f>VLOOKUP(Q592,stores_imp!$A$2:$K$100,3,FALSE)</f>
        <v>EAST</v>
      </c>
      <c r="X592" t="str">
        <f>VLOOKUP(Q592,stores_imp!$A$2:$K$100,2,TRUE)</f>
        <v>Guerrero-Schmitt</v>
      </c>
      <c r="Y592" t="str">
        <f>VLOOKUP(Q592,stores_imp!$A$2:$E$22,4,FALSE)</f>
        <v>East Stevechester</v>
      </c>
      <c r="Z592" t="str">
        <f>VLOOKUP(Q592,stores_imp!$A$2:$K$22,5,FALSE)</f>
        <v>Flagship</v>
      </c>
      <c r="AA592" t="str">
        <f>_xlfn.IFS(sale[[#All],[Age]]&lt;19,"Teens",sale[[#All],[Age]]&lt;30,"Adults",sale[[#All],[Age]]&lt;70,"Elders")</f>
        <v>Elders</v>
      </c>
      <c r="AB592" t="str">
        <f>VLOOKUP(C592,customer_imp!$A$2:$H$505,8,FALSE)</f>
        <v>Gold</v>
      </c>
    </row>
    <row r="593" spans="1:28" x14ac:dyDescent="0.25">
      <c r="A593" t="s">
        <v>5297</v>
      </c>
      <c r="B593" s="2">
        <v>45318</v>
      </c>
      <c r="C593" t="s">
        <v>4032</v>
      </c>
      <c r="D593" t="str">
        <f>VLOOKUP(C593,customer_imp!$A$2:$H$502,2,FALSE)</f>
        <v>Cheryl Copeland</v>
      </c>
      <c r="E593">
        <f>VLOOKUP(C593,customer_imp!$A$2:$H$502,3,FALSE)</f>
        <v>51</v>
      </c>
      <c r="F593" t="str">
        <f>VLOOKUP(C593,customer_imp!$A$2:$H$502,4,FALSE)</f>
        <v>Male</v>
      </c>
      <c r="G593" t="str">
        <f>VLOOKUP(C593,customer_imp!$A$2:$H$502,5,FALSE)</f>
        <v>Snowmouth</v>
      </c>
      <c r="H593" t="str">
        <f>VLOOKUP(C593,customer_imp!$A$2:$H$502,6,FALSE)</f>
        <v>Maryland</v>
      </c>
      <c r="I593" t="str">
        <f>VLOOKUP(C593,customer_imp!$A$2:$H$502,7,FALSE)</f>
        <v>USA</v>
      </c>
      <c r="J593" t="s">
        <v>4552</v>
      </c>
      <c r="K593" t="str">
        <f>VLOOKUP($J593,prod_imp!$A$2:$I$102,2,FALSE)</f>
        <v>Vitamin C Face Serum</v>
      </c>
      <c r="L593" t="str">
        <f>VLOOKUP(J593,prod_imp!$A$2:$I$102,3,FALSE)</f>
        <v>Beauty</v>
      </c>
      <c r="M593" t="str">
        <f>VLOOKUP(J593,prod_imp!$A$2:$I$102,4,FALSE)</f>
        <v>Skincare</v>
      </c>
      <c r="N593" t="str">
        <f>VLOOKUP(J593,prod_imp!$A$2:$I$102,5,FALSE)</f>
        <v>Griffin Ltd</v>
      </c>
      <c r="O593">
        <f>VLOOKUP(J593,prod_imp!$A$2:$I$102,6,FALSE)</f>
        <v>284</v>
      </c>
      <c r="P593">
        <f>VLOOKUP(J593,prod_imp!$A$2:$I$102,7,FALSE)</f>
        <v>244</v>
      </c>
      <c r="Q593" t="s">
        <v>4693</v>
      </c>
      <c r="R593" t="s">
        <v>1959</v>
      </c>
      <c r="S593" s="5">
        <v>1793.4336000000001</v>
      </c>
      <c r="T593">
        <v>3</v>
      </c>
      <c r="U593">
        <v>623</v>
      </c>
      <c r="V593">
        <v>0.04</v>
      </c>
      <c r="W593" t="str">
        <f>VLOOKUP(Q593,stores_imp!$A$2:$K$100,3,FALSE)</f>
        <v>NORTH</v>
      </c>
      <c r="X593" t="str">
        <f>VLOOKUP(Q593,stores_imp!$A$2:$K$100,2,TRUE)</f>
        <v>Thomas, Bridges And Harris</v>
      </c>
      <c r="Y593" t="str">
        <f>VLOOKUP(Q593,stores_imp!$A$2:$E$22,4,FALSE)</f>
        <v>Sabrinatown</v>
      </c>
      <c r="Z593" t="str">
        <f>VLOOKUP(Q593,stores_imp!$A$2:$K$22,5,FALSE)</f>
        <v>Online</v>
      </c>
      <c r="AA593" t="str">
        <f>_xlfn.IFS(sale[[#All],[Age]]&lt;19,"Teens",sale[[#All],[Age]]&lt;30,"Adults",sale[[#All],[Age]]&lt;70,"Elders")</f>
        <v>Elders</v>
      </c>
      <c r="AB593" t="str">
        <f>VLOOKUP(C593,customer_imp!$A$2:$H$505,8,FALSE)</f>
        <v>Platinum</v>
      </c>
    </row>
    <row r="594" spans="1:28" x14ac:dyDescent="0.25">
      <c r="A594" t="s">
        <v>5298</v>
      </c>
      <c r="B594" s="2">
        <v>45943</v>
      </c>
      <c r="C594" t="s">
        <v>4377</v>
      </c>
      <c r="D594" t="str">
        <f>VLOOKUP(C594,customer_imp!$A$2:$H$502,2,FALSE)</f>
        <v>Timothy Valenzuela</v>
      </c>
      <c r="E594">
        <f>VLOOKUP(C594,customer_imp!$A$2:$H$502,3,FALSE)</f>
        <v>53</v>
      </c>
      <c r="F594" t="str">
        <f>VLOOKUP(C594,customer_imp!$A$2:$H$502,4,FALSE)</f>
        <v>Male</v>
      </c>
      <c r="G594" t="str">
        <f>VLOOKUP(C594,customer_imp!$A$2:$H$502,5,FALSE)</f>
        <v>Stevensshire</v>
      </c>
      <c r="H594" t="str">
        <f>VLOOKUP(C594,customer_imp!$A$2:$H$502,6,FALSE)</f>
        <v>Missouri</v>
      </c>
      <c r="I594" t="str">
        <f>VLOOKUP(C594,customer_imp!$A$2:$H$502,7,FALSE)</f>
        <v>USA</v>
      </c>
      <c r="J594" t="s">
        <v>4657</v>
      </c>
      <c r="K594" t="str">
        <f>VLOOKUP($J594,prod_imp!$A$2:$I$102,2,FALSE)</f>
        <v>Microwave Oven</v>
      </c>
      <c r="L594" t="str">
        <f>VLOOKUP(J594,prod_imp!$A$2:$I$102,3,FALSE)</f>
        <v>Home</v>
      </c>
      <c r="M594" t="str">
        <f>VLOOKUP(J594,prod_imp!$A$2:$I$102,4,FALSE)</f>
        <v>Appliances</v>
      </c>
      <c r="N594" t="str">
        <f>VLOOKUP(J594,prod_imp!$A$2:$I$102,5,FALSE)</f>
        <v>Green, Powell And Palmer</v>
      </c>
      <c r="O594">
        <f>VLOOKUP(J594,prod_imp!$A$2:$I$102,6,FALSE)</f>
        <v>447</v>
      </c>
      <c r="P594">
        <f>VLOOKUP(J594,prod_imp!$A$2:$I$102,7,FALSE)</f>
        <v>191</v>
      </c>
      <c r="Q594" t="s">
        <v>4701</v>
      </c>
      <c r="R594" t="s">
        <v>1959</v>
      </c>
      <c r="S594" s="5">
        <v>592.20719999999994</v>
      </c>
      <c r="T594">
        <v>3</v>
      </c>
      <c r="U594">
        <v>260</v>
      </c>
      <c r="V594">
        <v>0.04</v>
      </c>
      <c r="W594" t="str">
        <f>VLOOKUP(Q594,stores_imp!$A$2:$K$100,3,FALSE)</f>
        <v>NORTH</v>
      </c>
      <c r="X594" t="str">
        <f>VLOOKUP(Q594,stores_imp!$A$2:$K$100,2,TRUE)</f>
        <v>Holloway Ltd</v>
      </c>
      <c r="Y594" t="str">
        <f>VLOOKUP(Q594,stores_imp!$A$2:$E$22,4,FALSE)</f>
        <v>Bensonhaven</v>
      </c>
      <c r="Z594" t="str">
        <f>VLOOKUP(Q594,stores_imp!$A$2:$K$22,5,FALSE)</f>
        <v>Flagship</v>
      </c>
      <c r="AA594" t="str">
        <f>_xlfn.IFS(sale[[#All],[Age]]&lt;19,"Teens",sale[[#All],[Age]]&lt;30,"Adults",sale[[#All],[Age]]&lt;70,"Elders")</f>
        <v>Elders</v>
      </c>
      <c r="AB594" t="str">
        <f>VLOOKUP(C594,customer_imp!$A$2:$H$505,8,FALSE)</f>
        <v>Platinum</v>
      </c>
    </row>
    <row r="595" spans="1:28" x14ac:dyDescent="0.25">
      <c r="A595" t="s">
        <v>5299</v>
      </c>
      <c r="B595" s="2">
        <v>45769</v>
      </c>
      <c r="C595" t="s">
        <v>4028</v>
      </c>
      <c r="D595" t="str">
        <f>VLOOKUP(C595,customer_imp!$A$2:$H$502,2,FALSE)</f>
        <v>Katherine Dorsey</v>
      </c>
      <c r="E595">
        <f>VLOOKUP(C595,customer_imp!$A$2:$H$502,3,FALSE)</f>
        <v>24</v>
      </c>
      <c r="F595" t="str">
        <f>VLOOKUP(C595,customer_imp!$A$2:$H$502,4,FALSE)</f>
        <v>Male</v>
      </c>
      <c r="G595" t="str">
        <f>VLOOKUP(C595,customer_imp!$A$2:$H$502,5,FALSE)</f>
        <v>Christopherland</v>
      </c>
      <c r="H595" t="str">
        <f>VLOOKUP(C595,customer_imp!$A$2:$H$502,6,FALSE)</f>
        <v>Oklahoma</v>
      </c>
      <c r="I595" t="str">
        <f>VLOOKUP(C595,customer_imp!$A$2:$H$502,7,FALSE)</f>
        <v>USA</v>
      </c>
      <c r="J595" t="s">
        <v>4547</v>
      </c>
      <c r="K595" t="str">
        <f>VLOOKUP($J595,prod_imp!$A$2:$I$102,2,FALSE)</f>
        <v>Sports Stopwatch Timer</v>
      </c>
      <c r="L595" t="str">
        <f>VLOOKUP(J595,prod_imp!$A$2:$I$102,3,FALSE)</f>
        <v>Sports</v>
      </c>
      <c r="M595" t="str">
        <f>VLOOKUP(J595,prod_imp!$A$2:$I$102,4,FALSE)</f>
        <v>Accessories</v>
      </c>
      <c r="N595" t="str">
        <f>VLOOKUP(J595,prod_imp!$A$2:$I$102,5,FALSE)</f>
        <v>Burns-Hansen</v>
      </c>
      <c r="O595">
        <f>VLOOKUP(J595,prod_imp!$A$2:$I$102,6,FALSE)</f>
        <v>39</v>
      </c>
      <c r="P595">
        <f>VLOOKUP(J595,prod_imp!$A$2:$I$102,7,FALSE)</f>
        <v>137</v>
      </c>
      <c r="Q595" t="s">
        <v>4695</v>
      </c>
      <c r="R595" t="s">
        <v>4709</v>
      </c>
      <c r="S595" s="5">
        <v>3271.7496000000001</v>
      </c>
      <c r="T595">
        <v>4</v>
      </c>
      <c r="U595">
        <v>951</v>
      </c>
      <c r="V595">
        <v>0.24</v>
      </c>
      <c r="W595" t="str">
        <f>VLOOKUP(Q595,stores_imp!$A$2:$K$100,3,FALSE)</f>
        <v>EAST</v>
      </c>
      <c r="X595" t="str">
        <f>VLOOKUP(Q595,stores_imp!$A$2:$K$100,2,TRUE)</f>
        <v>Gardner, Humphrey And Contreras</v>
      </c>
      <c r="Y595" t="str">
        <f>VLOOKUP(Q595,stores_imp!$A$2:$E$22,4,FALSE)</f>
        <v>Johnsonville</v>
      </c>
      <c r="Z595" t="str">
        <f>VLOOKUP(Q595,stores_imp!$A$2:$K$22,5,FALSE)</f>
        <v>Flagship</v>
      </c>
      <c r="AA595" t="str">
        <f>_xlfn.IFS(sale[[#All],[Age]]&lt;19,"Teens",sale[[#All],[Age]]&lt;30,"Adults",sale[[#All],[Age]]&lt;70,"Elders")</f>
        <v>Adults</v>
      </c>
      <c r="AB595" t="str">
        <f>VLOOKUP(C595,customer_imp!$A$2:$H$505,8,FALSE)</f>
        <v>Platinum</v>
      </c>
    </row>
    <row r="596" spans="1:28" x14ac:dyDescent="0.25">
      <c r="A596" t="s">
        <v>5300</v>
      </c>
      <c r="B596" s="2">
        <v>45765</v>
      </c>
      <c r="C596" t="s">
        <v>4178</v>
      </c>
      <c r="D596" t="str">
        <f>VLOOKUP(C596,customer_imp!$A$2:$H$502,2,FALSE)</f>
        <v>Carmen Price</v>
      </c>
      <c r="E596">
        <f>VLOOKUP(C596,customer_imp!$A$2:$H$502,3,FALSE)</f>
        <v>46</v>
      </c>
      <c r="F596" t="str">
        <f>VLOOKUP(C596,customer_imp!$A$2:$H$502,4,FALSE)</f>
        <v>Male</v>
      </c>
      <c r="G596" t="str">
        <f>VLOOKUP(C596,customer_imp!$A$2:$H$502,5,FALSE)</f>
        <v>North Briannamouth</v>
      </c>
      <c r="H596" t="str">
        <f>VLOOKUP(C596,customer_imp!$A$2:$H$502,6,FALSE)</f>
        <v>Tennessee</v>
      </c>
      <c r="I596" t="str">
        <f>VLOOKUP(C596,customer_imp!$A$2:$H$502,7,FALSE)</f>
        <v>USA</v>
      </c>
      <c r="J596" t="s">
        <v>4670</v>
      </c>
      <c r="K596" t="str">
        <f>VLOOKUP($J596,prod_imp!$A$2:$I$102,2,FALSE)</f>
        <v>Stainless Steel Cookware Set</v>
      </c>
      <c r="L596" t="str">
        <f>VLOOKUP(J596,prod_imp!$A$2:$I$102,3,FALSE)</f>
        <v>Home</v>
      </c>
      <c r="M596" t="str">
        <f>VLOOKUP(J596,prod_imp!$A$2:$I$102,4,FALSE)</f>
        <v>Kitchen</v>
      </c>
      <c r="N596" t="str">
        <f>VLOOKUP(J596,prod_imp!$A$2:$I$102,5,FALSE)</f>
        <v>Campbell Ltd</v>
      </c>
      <c r="O596">
        <f>VLOOKUP(J596,prod_imp!$A$2:$I$102,6,FALSE)</f>
        <v>201</v>
      </c>
      <c r="P596">
        <f>VLOOKUP(J596,prod_imp!$A$2:$I$102,7,FALSE)</f>
        <v>146</v>
      </c>
      <c r="Q596" t="s">
        <v>4678</v>
      </c>
      <c r="R596" t="s">
        <v>4709</v>
      </c>
      <c r="S596" s="5">
        <v>55.216700000000003</v>
      </c>
      <c r="T596">
        <v>1</v>
      </c>
      <c r="U596">
        <v>72</v>
      </c>
      <c r="V596">
        <v>0.14000000000000001</v>
      </c>
      <c r="W596" t="str">
        <f>VLOOKUP(Q596,stores_imp!$A$2:$K$100,3,FALSE)</f>
        <v>SOUTH</v>
      </c>
      <c r="X596" t="str">
        <f>VLOOKUP(Q596,stores_imp!$A$2:$K$100,2,TRUE)</f>
        <v>Mann-Austin</v>
      </c>
      <c r="Y596" t="str">
        <f>VLOOKUP(Q596,stores_imp!$A$2:$E$22,4,FALSE)</f>
        <v>North Nancyview</v>
      </c>
      <c r="Z596" t="str">
        <f>VLOOKUP(Q596,stores_imp!$A$2:$K$22,5,FALSE)</f>
        <v>Outlet</v>
      </c>
      <c r="AA596" t="str">
        <f>_xlfn.IFS(sale[[#All],[Age]]&lt;19,"Teens",sale[[#All],[Age]]&lt;30,"Adults",sale[[#All],[Age]]&lt;70,"Elders")</f>
        <v>Elders</v>
      </c>
      <c r="AB596" t="str">
        <f>VLOOKUP(C596,customer_imp!$A$2:$H$505,8,FALSE)</f>
        <v>Bronze</v>
      </c>
    </row>
    <row r="597" spans="1:28" x14ac:dyDescent="0.25">
      <c r="A597" t="s">
        <v>5301</v>
      </c>
      <c r="B597" s="2">
        <v>45891</v>
      </c>
      <c r="C597" t="s">
        <v>4152</v>
      </c>
      <c r="D597" t="str">
        <f>VLOOKUP(C597,customer_imp!$A$2:$H$502,2,FALSE)</f>
        <v>Teresa Stokes</v>
      </c>
      <c r="E597">
        <f>VLOOKUP(C597,customer_imp!$A$2:$H$502,3,FALSE)</f>
        <v>41</v>
      </c>
      <c r="F597" t="str">
        <f>VLOOKUP(C597,customer_imp!$A$2:$H$502,4,FALSE)</f>
        <v>Female</v>
      </c>
      <c r="G597" t="str">
        <f>VLOOKUP(C597,customer_imp!$A$2:$H$502,5,FALSE)</f>
        <v>New William</v>
      </c>
      <c r="H597" t="str">
        <f>VLOOKUP(C597,customer_imp!$A$2:$H$502,6,FALSE)</f>
        <v>Iowa</v>
      </c>
      <c r="I597" t="str">
        <f>VLOOKUP(C597,customer_imp!$A$2:$H$502,7,FALSE)</f>
        <v>USA</v>
      </c>
      <c r="J597" t="s">
        <v>4533</v>
      </c>
      <c r="K597" t="str">
        <f>VLOOKUP($J597,prod_imp!$A$2:$I$102,2,FALSE)</f>
        <v>Outdoor Sports Water Bottle</v>
      </c>
      <c r="L597" t="str">
        <f>VLOOKUP(J597,prod_imp!$A$2:$I$102,3,FALSE)</f>
        <v>Sports</v>
      </c>
      <c r="M597" t="str">
        <f>VLOOKUP(J597,prod_imp!$A$2:$I$102,4,FALSE)</f>
        <v>Accessories</v>
      </c>
      <c r="N597" t="str">
        <f>VLOOKUP(J597,prod_imp!$A$2:$I$102,5,FALSE)</f>
        <v>Soto-Ellis</v>
      </c>
      <c r="O597">
        <f>VLOOKUP(J597,prod_imp!$A$2:$I$102,6,FALSE)</f>
        <v>132</v>
      </c>
      <c r="P597">
        <f>VLOOKUP(J597,prod_imp!$A$2:$I$102,7,FALSE)</f>
        <v>275</v>
      </c>
      <c r="Q597" t="s">
        <v>4684</v>
      </c>
      <c r="R597" t="s">
        <v>4709</v>
      </c>
      <c r="S597" s="5">
        <v>3400.7339999999999</v>
      </c>
      <c r="T597">
        <v>4</v>
      </c>
      <c r="U597">
        <v>895</v>
      </c>
      <c r="V597">
        <v>0.23</v>
      </c>
      <c r="W597" t="str">
        <f>VLOOKUP(Q597,stores_imp!$A$2:$K$100,3,FALSE)</f>
        <v>SOUTH</v>
      </c>
      <c r="X597" t="str">
        <f>VLOOKUP(Q597,stores_imp!$A$2:$K$100,2,TRUE)</f>
        <v>Mann-Austin</v>
      </c>
      <c r="Y597" t="str">
        <f>VLOOKUP(Q597,stores_imp!$A$2:$E$22,4,FALSE)</f>
        <v>Williamsfurt</v>
      </c>
      <c r="Z597" t="str">
        <f>VLOOKUP(Q597,stores_imp!$A$2:$K$22,5,FALSE)</f>
        <v>Online</v>
      </c>
      <c r="AA597" t="str">
        <f>_xlfn.IFS(sale[[#All],[Age]]&lt;19,"Teens",sale[[#All],[Age]]&lt;30,"Adults",sale[[#All],[Age]]&lt;70,"Elders")</f>
        <v>Elders</v>
      </c>
      <c r="AB597" t="str">
        <f>VLOOKUP(C597,customer_imp!$A$2:$H$505,8,FALSE)</f>
        <v>Platinum</v>
      </c>
    </row>
    <row r="598" spans="1:28" x14ac:dyDescent="0.25">
      <c r="A598" t="s">
        <v>5302</v>
      </c>
      <c r="B598" s="2">
        <v>45842</v>
      </c>
      <c r="C598" t="s">
        <v>4181</v>
      </c>
      <c r="D598" t="str">
        <f>VLOOKUP(C598,customer_imp!$A$2:$H$502,2,FALSE)</f>
        <v>Christina Garcia</v>
      </c>
      <c r="E598">
        <f>VLOOKUP(C598,customer_imp!$A$2:$H$502,3,FALSE)</f>
        <v>37</v>
      </c>
      <c r="F598" t="str">
        <f>VLOOKUP(C598,customer_imp!$A$2:$H$502,4,FALSE)</f>
        <v>Female</v>
      </c>
      <c r="G598" t="str">
        <f>VLOOKUP(C598,customer_imp!$A$2:$H$502,5,FALSE)</f>
        <v>Clarkeside</v>
      </c>
      <c r="H598" t="str">
        <f>VLOOKUP(C598,customer_imp!$A$2:$H$502,6,FALSE)</f>
        <v>Kansas</v>
      </c>
      <c r="I598" t="str">
        <f>VLOOKUP(C598,customer_imp!$A$2:$H$502,7,FALSE)</f>
        <v>USA</v>
      </c>
      <c r="J598" t="s">
        <v>4636</v>
      </c>
      <c r="K598" t="str">
        <f>VLOOKUP($J598,prod_imp!$A$2:$I$102,2,FALSE)</f>
        <v>Essential Oil Diffuser</v>
      </c>
      <c r="L598" t="str">
        <f>VLOOKUP(J598,prod_imp!$A$2:$I$102,3,FALSE)</f>
        <v>Home</v>
      </c>
      <c r="M598" t="str">
        <f>VLOOKUP(J598,prod_imp!$A$2:$I$102,4,FALSE)</f>
        <v>Decor</v>
      </c>
      <c r="N598" t="str">
        <f>VLOOKUP(J598,prod_imp!$A$2:$I$102,5,FALSE)</f>
        <v>Hernandez Inc</v>
      </c>
      <c r="O598">
        <f>VLOOKUP(J598,prod_imp!$A$2:$I$102,6,FALSE)</f>
        <v>325</v>
      </c>
      <c r="P598">
        <f>VLOOKUP(J598,prod_imp!$A$2:$I$102,7,FALSE)</f>
        <v>400</v>
      </c>
      <c r="Q598" t="s">
        <v>4685</v>
      </c>
      <c r="R598" t="s">
        <v>4709</v>
      </c>
      <c r="S598" s="5">
        <v>3028.2264</v>
      </c>
      <c r="T598">
        <v>4</v>
      </c>
      <c r="U598">
        <v>870</v>
      </c>
      <c r="V598">
        <v>0.05</v>
      </c>
      <c r="W598" t="str">
        <f>VLOOKUP(Q598,stores_imp!$A$2:$K$100,3,FALSE)</f>
        <v>WEST</v>
      </c>
      <c r="X598" t="str">
        <f>VLOOKUP(Q598,stores_imp!$A$2:$K$100,2,TRUE)</f>
        <v>Mann-Austin</v>
      </c>
      <c r="Y598" t="str">
        <f>VLOOKUP(Q598,stores_imp!$A$2:$E$22,4,FALSE)</f>
        <v>Thompsonborough</v>
      </c>
      <c r="Z598" t="str">
        <f>VLOOKUP(Q598,stores_imp!$A$2:$K$22,5,FALSE)</f>
        <v>Online</v>
      </c>
      <c r="AA598" t="str">
        <f>_xlfn.IFS(sale[[#All],[Age]]&lt;19,"Teens",sale[[#All],[Age]]&lt;30,"Adults",sale[[#All],[Age]]&lt;70,"Elders")</f>
        <v>Elders</v>
      </c>
      <c r="AB598" t="str">
        <f>VLOOKUP(C598,customer_imp!$A$2:$H$505,8,FALSE)</f>
        <v>Platinum</v>
      </c>
    </row>
    <row r="599" spans="1:28" x14ac:dyDescent="0.25">
      <c r="A599" t="s">
        <v>5303</v>
      </c>
      <c r="B599" s="2">
        <v>45382</v>
      </c>
      <c r="C599" t="s">
        <v>4261</v>
      </c>
      <c r="D599" t="str">
        <f>VLOOKUP(C599,customer_imp!$A$2:$H$502,2,FALSE)</f>
        <v>Stephen Fowler</v>
      </c>
      <c r="E599">
        <f>VLOOKUP(C599,customer_imp!$A$2:$H$502,3,FALSE)</f>
        <v>42</v>
      </c>
      <c r="F599" t="str">
        <f>VLOOKUP(C599,customer_imp!$A$2:$H$502,4,FALSE)</f>
        <v>Female</v>
      </c>
      <c r="G599" t="str">
        <f>VLOOKUP(C599,customer_imp!$A$2:$H$502,5,FALSE)</f>
        <v>Port Mariastad</v>
      </c>
      <c r="H599" t="str">
        <f>VLOOKUP(C599,customer_imp!$A$2:$H$502,6,FALSE)</f>
        <v>Rhode Island</v>
      </c>
      <c r="I599" t="str">
        <f>VLOOKUP(C599,customer_imp!$A$2:$H$502,7,FALSE)</f>
        <v>USA</v>
      </c>
      <c r="J599" t="s">
        <v>4610</v>
      </c>
      <c r="K599" t="str">
        <f>VLOOKUP($J599,prod_imp!$A$2:$I$102,2,FALSE)</f>
        <v>Matte Lipstick Set</v>
      </c>
      <c r="L599" t="str">
        <f>VLOOKUP(J599,prod_imp!$A$2:$I$102,3,FALSE)</f>
        <v>Beauty</v>
      </c>
      <c r="M599" t="str">
        <f>VLOOKUP(J599,prod_imp!$A$2:$I$102,4,FALSE)</f>
        <v>Makeup</v>
      </c>
      <c r="N599" t="str">
        <f>VLOOKUP(J599,prod_imp!$A$2:$I$102,5,FALSE)</f>
        <v>Zhang Inc</v>
      </c>
      <c r="O599">
        <f>VLOOKUP(J599,prod_imp!$A$2:$I$102,6,FALSE)</f>
        <v>299</v>
      </c>
      <c r="P599">
        <f>VLOOKUP(J599,prod_imp!$A$2:$I$102,7,FALSE)</f>
        <v>118</v>
      </c>
      <c r="Q599" t="s">
        <v>4678</v>
      </c>
      <c r="R599" t="s">
        <v>4706</v>
      </c>
      <c r="S599" s="5">
        <v>1039.1135999999999</v>
      </c>
      <c r="T599">
        <v>2</v>
      </c>
      <c r="U599">
        <v>553</v>
      </c>
      <c r="V599">
        <v>0.13</v>
      </c>
      <c r="W599" t="str">
        <f>VLOOKUP(Q599,stores_imp!$A$2:$K$100,3,FALSE)</f>
        <v>SOUTH</v>
      </c>
      <c r="X599" t="str">
        <f>VLOOKUP(Q599,stores_imp!$A$2:$K$100,2,TRUE)</f>
        <v>Mann-Austin</v>
      </c>
      <c r="Y599" t="str">
        <f>VLOOKUP(Q599,stores_imp!$A$2:$E$22,4,FALSE)</f>
        <v>North Nancyview</v>
      </c>
      <c r="Z599" t="str">
        <f>VLOOKUP(Q599,stores_imp!$A$2:$K$22,5,FALSE)</f>
        <v>Outlet</v>
      </c>
      <c r="AA599" t="str">
        <f>_xlfn.IFS(sale[[#All],[Age]]&lt;19,"Teens",sale[[#All],[Age]]&lt;30,"Adults",sale[[#All],[Age]]&lt;70,"Elders")</f>
        <v>Elders</v>
      </c>
      <c r="AB599" t="str">
        <f>VLOOKUP(C599,customer_imp!$A$2:$H$505,8,FALSE)</f>
        <v>Platinum</v>
      </c>
    </row>
    <row r="600" spans="1:28" x14ac:dyDescent="0.25">
      <c r="A600" t="s">
        <v>5304</v>
      </c>
      <c r="B600" s="2">
        <v>45236</v>
      </c>
      <c r="C600" t="s">
        <v>4227</v>
      </c>
      <c r="D600" t="str">
        <f>VLOOKUP(C600,customer_imp!$A$2:$H$502,2,FALSE)</f>
        <v>Mary Russell</v>
      </c>
      <c r="E600">
        <f>VLOOKUP(C600,customer_imp!$A$2:$H$502,3,FALSE)</f>
        <v>58</v>
      </c>
      <c r="F600" t="str">
        <f>VLOOKUP(C600,customer_imp!$A$2:$H$502,4,FALSE)</f>
        <v>Male</v>
      </c>
      <c r="G600" t="str">
        <f>VLOOKUP(C600,customer_imp!$A$2:$H$502,5,FALSE)</f>
        <v>South Regina</v>
      </c>
      <c r="H600" t="str">
        <f>VLOOKUP(C600,customer_imp!$A$2:$H$502,6,FALSE)</f>
        <v>Arkansas</v>
      </c>
      <c r="I600" t="str">
        <f>VLOOKUP(C600,customer_imp!$A$2:$H$502,7,FALSE)</f>
        <v>USA</v>
      </c>
      <c r="J600" t="s">
        <v>4563</v>
      </c>
      <c r="K600" t="str">
        <f>VLOOKUP($J600,prod_imp!$A$2:$I$102,2,FALSE)</f>
        <v>Portable Power Bank</v>
      </c>
      <c r="L600" t="str">
        <f>VLOOKUP(J600,prod_imp!$A$2:$I$102,3,FALSE)</f>
        <v>Electronics</v>
      </c>
      <c r="M600" t="str">
        <f>VLOOKUP(J600,prod_imp!$A$2:$I$102,4,FALSE)</f>
        <v>Mobile</v>
      </c>
      <c r="N600" t="str">
        <f>VLOOKUP(J600,prod_imp!$A$2:$I$102,5,FALSE)</f>
        <v>Cummings And Sons</v>
      </c>
      <c r="O600">
        <f>VLOOKUP(J600,prod_imp!$A$2:$I$102,6,FALSE)</f>
        <v>326</v>
      </c>
      <c r="P600">
        <f>VLOOKUP(J600,prod_imp!$A$2:$I$102,7,FALSE)</f>
        <v>301</v>
      </c>
      <c r="Q600" t="s">
        <v>4685</v>
      </c>
      <c r="R600" t="s">
        <v>4709</v>
      </c>
      <c r="S600" s="5">
        <v>2080.2770999999998</v>
      </c>
      <c r="T600">
        <v>3</v>
      </c>
      <c r="U600">
        <v>700</v>
      </c>
      <c r="V600">
        <v>0.06</v>
      </c>
      <c r="W600" t="str">
        <f>VLOOKUP(Q600,stores_imp!$A$2:$K$100,3,FALSE)</f>
        <v>WEST</v>
      </c>
      <c r="X600" t="str">
        <f>VLOOKUP(Q600,stores_imp!$A$2:$K$100,2,TRUE)</f>
        <v>Mann-Austin</v>
      </c>
      <c r="Y600" t="str">
        <f>VLOOKUP(Q600,stores_imp!$A$2:$E$22,4,FALSE)</f>
        <v>Thompsonborough</v>
      </c>
      <c r="Z600" t="str">
        <f>VLOOKUP(Q600,stores_imp!$A$2:$K$22,5,FALSE)</f>
        <v>Online</v>
      </c>
      <c r="AA600" t="str">
        <f>_xlfn.IFS(sale[[#All],[Age]]&lt;19,"Teens",sale[[#All],[Age]]&lt;30,"Adults",sale[[#All],[Age]]&lt;70,"Elders")</f>
        <v>Elders</v>
      </c>
      <c r="AB600" t="str">
        <f>VLOOKUP(C600,customer_imp!$A$2:$H$505,8,FALSE)</f>
        <v>Bronze</v>
      </c>
    </row>
    <row r="601" spans="1:28" x14ac:dyDescent="0.25">
      <c r="A601" t="s">
        <v>5305</v>
      </c>
      <c r="B601" s="2">
        <v>45806</v>
      </c>
      <c r="C601" t="s">
        <v>4325</v>
      </c>
      <c r="D601" t="str">
        <f>VLOOKUP(C601,customer_imp!$A$2:$H$502,2,FALSE)</f>
        <v>Mrs. Susan Buckley</v>
      </c>
      <c r="E601">
        <f>VLOOKUP(C601,customer_imp!$A$2:$H$502,3,FALSE)</f>
        <v>52</v>
      </c>
      <c r="F601" t="str">
        <f>VLOOKUP(C601,customer_imp!$A$2:$H$502,4,FALSE)</f>
        <v>Female</v>
      </c>
      <c r="G601" t="str">
        <f>VLOOKUP(C601,customer_imp!$A$2:$H$502,5,FALSE)</f>
        <v>Stevensbury</v>
      </c>
      <c r="H601" t="str">
        <f>VLOOKUP(C601,customer_imp!$A$2:$H$502,6,FALSE)</f>
        <v>Arizona</v>
      </c>
      <c r="I601" t="str">
        <f>VLOOKUP(C601,customer_imp!$A$2:$H$502,7,FALSE)</f>
        <v>USA</v>
      </c>
      <c r="J601" t="s">
        <v>4513</v>
      </c>
      <c r="K601" t="str">
        <f>VLOOKUP($J601,prod_imp!$A$2:$I$102,2,FALSE)</f>
        <v>Adjustable Dumbbell Set</v>
      </c>
      <c r="L601" t="str">
        <f>VLOOKUP(J601,prod_imp!$A$2:$I$102,3,FALSE)</f>
        <v>Sports</v>
      </c>
      <c r="M601" t="str">
        <f>VLOOKUP(J601,prod_imp!$A$2:$I$102,4,FALSE)</f>
        <v>Fitness</v>
      </c>
      <c r="N601" t="str">
        <f>VLOOKUP(J601,prod_imp!$A$2:$I$102,5,FALSE)</f>
        <v>Hill Plc</v>
      </c>
      <c r="O601">
        <f>VLOOKUP(J601,prod_imp!$A$2:$I$102,6,FALSE)</f>
        <v>496</v>
      </c>
      <c r="P601">
        <f>VLOOKUP(J601,prod_imp!$A$2:$I$102,7,FALSE)</f>
        <v>323</v>
      </c>
      <c r="Q601" t="s">
        <v>4678</v>
      </c>
      <c r="R601" t="s">
        <v>4706</v>
      </c>
      <c r="S601" s="5">
        <v>1349.7692</v>
      </c>
      <c r="T601">
        <v>2</v>
      </c>
      <c r="U601">
        <v>823</v>
      </c>
      <c r="V601">
        <v>0.01</v>
      </c>
      <c r="W601" t="str">
        <f>VLOOKUP(Q601,stores_imp!$A$2:$K$100,3,FALSE)</f>
        <v>SOUTH</v>
      </c>
      <c r="X601" t="str">
        <f>VLOOKUP(Q601,stores_imp!$A$2:$K$100,2,TRUE)</f>
        <v>Mann-Austin</v>
      </c>
      <c r="Y601" t="str">
        <f>VLOOKUP(Q601,stores_imp!$A$2:$E$22,4,FALSE)</f>
        <v>North Nancyview</v>
      </c>
      <c r="Z601" t="str">
        <f>VLOOKUP(Q601,stores_imp!$A$2:$K$22,5,FALSE)</f>
        <v>Outlet</v>
      </c>
      <c r="AA601" t="str">
        <f>_xlfn.IFS(sale[[#All],[Age]]&lt;19,"Teens",sale[[#All],[Age]]&lt;30,"Adults",sale[[#All],[Age]]&lt;70,"Elders")</f>
        <v>Elders</v>
      </c>
      <c r="AB601" t="str">
        <f>VLOOKUP(C601,customer_imp!$A$2:$H$505,8,FALSE)</f>
        <v>Platinum</v>
      </c>
    </row>
    <row r="602" spans="1:28" x14ac:dyDescent="0.25">
      <c r="A602" t="s">
        <v>5306</v>
      </c>
      <c r="B602" s="2">
        <v>45401</v>
      </c>
      <c r="C602" t="s">
        <v>4237</v>
      </c>
      <c r="D602" t="str">
        <f>VLOOKUP(C602,customer_imp!$A$2:$H$502,2,FALSE)</f>
        <v>Damon Perez</v>
      </c>
      <c r="E602">
        <f>VLOOKUP(C602,customer_imp!$A$2:$H$502,3,FALSE)</f>
        <v>21</v>
      </c>
      <c r="F602" t="str">
        <f>VLOOKUP(C602,customer_imp!$A$2:$H$502,4,FALSE)</f>
        <v>Male</v>
      </c>
      <c r="G602" t="str">
        <f>VLOOKUP(C602,customer_imp!$A$2:$H$502,5,FALSE)</f>
        <v>Jasonton</v>
      </c>
      <c r="H602" t="str">
        <f>VLOOKUP(C602,customer_imp!$A$2:$H$502,6,FALSE)</f>
        <v>Ohio</v>
      </c>
      <c r="I602" t="str">
        <f>VLOOKUP(C602,customer_imp!$A$2:$H$502,7,FALSE)</f>
        <v>USA</v>
      </c>
      <c r="J602" t="s">
        <v>4657</v>
      </c>
      <c r="K602" t="str">
        <f>VLOOKUP($J602,prod_imp!$A$2:$I$102,2,FALSE)</f>
        <v>Microwave Oven</v>
      </c>
      <c r="L602" t="str">
        <f>VLOOKUP(J602,prod_imp!$A$2:$I$102,3,FALSE)</f>
        <v>Home</v>
      </c>
      <c r="M602" t="str">
        <f>VLOOKUP(J602,prod_imp!$A$2:$I$102,4,FALSE)</f>
        <v>Appliances</v>
      </c>
      <c r="N602" t="str">
        <f>VLOOKUP(J602,prod_imp!$A$2:$I$102,5,FALSE)</f>
        <v>Green, Powell And Palmer</v>
      </c>
      <c r="O602">
        <f>VLOOKUP(J602,prod_imp!$A$2:$I$102,6,FALSE)</f>
        <v>447</v>
      </c>
      <c r="P602">
        <f>VLOOKUP(J602,prod_imp!$A$2:$I$102,7,FALSE)</f>
        <v>191</v>
      </c>
      <c r="Q602" t="s">
        <v>4683</v>
      </c>
      <c r="R602" t="s">
        <v>1959</v>
      </c>
      <c r="S602" s="5">
        <v>92.722300000000004</v>
      </c>
      <c r="T602">
        <v>1</v>
      </c>
      <c r="U602">
        <v>117</v>
      </c>
      <c r="V602">
        <v>0.18</v>
      </c>
      <c r="W602" t="str">
        <f>VLOOKUP(Q602,stores_imp!$A$2:$K$100,3,FALSE)</f>
        <v>EAST</v>
      </c>
      <c r="X602" t="str">
        <f>VLOOKUP(Q602,stores_imp!$A$2:$K$100,2,TRUE)</f>
        <v>Mann-Austin</v>
      </c>
      <c r="Y602" t="str">
        <f>VLOOKUP(Q602,stores_imp!$A$2:$E$22,4,FALSE)</f>
        <v>Port Josephberg</v>
      </c>
      <c r="Z602" t="str">
        <f>VLOOKUP(Q602,stores_imp!$A$2:$K$22,5,FALSE)</f>
        <v>Online</v>
      </c>
      <c r="AA602" t="str">
        <f>_xlfn.IFS(sale[[#All],[Age]]&lt;19,"Teens",sale[[#All],[Age]]&lt;30,"Adults",sale[[#All],[Age]]&lt;70,"Elders")</f>
        <v>Adults</v>
      </c>
      <c r="AB602" t="str">
        <f>VLOOKUP(C602,customer_imp!$A$2:$H$505,8,FALSE)</f>
        <v>Gold</v>
      </c>
    </row>
    <row r="603" spans="1:28" x14ac:dyDescent="0.25">
      <c r="A603" t="s">
        <v>5307</v>
      </c>
      <c r="B603" s="2">
        <v>45716</v>
      </c>
      <c r="C603" t="s">
        <v>4080</v>
      </c>
      <c r="D603" t="str">
        <f>VLOOKUP(C603,customer_imp!$A$2:$H$502,2,FALSE)</f>
        <v>Christopher Lester</v>
      </c>
      <c r="E603">
        <f>VLOOKUP(C603,customer_imp!$A$2:$H$502,3,FALSE)</f>
        <v>64</v>
      </c>
      <c r="F603" t="str">
        <f>VLOOKUP(C603,customer_imp!$A$2:$H$502,4,FALSE)</f>
        <v>Male</v>
      </c>
      <c r="G603" t="str">
        <f>VLOOKUP(C603,customer_imp!$A$2:$H$502,5,FALSE)</f>
        <v>South Jenniferville</v>
      </c>
      <c r="H603" t="str">
        <f>VLOOKUP(C603,customer_imp!$A$2:$H$502,6,FALSE)</f>
        <v>Georgia</v>
      </c>
      <c r="I603" t="str">
        <f>VLOOKUP(C603,customer_imp!$A$2:$H$502,7,FALSE)</f>
        <v>USA</v>
      </c>
      <c r="J603" t="s">
        <v>4596</v>
      </c>
      <c r="K603" t="str">
        <f>VLOOKUP($J603,prod_imp!$A$2:$I$102,2,FALSE)</f>
        <v>Premium Blanket Throw</v>
      </c>
      <c r="L603" t="str">
        <f>VLOOKUP(J603,prod_imp!$A$2:$I$102,3,FALSE)</f>
        <v>Home</v>
      </c>
      <c r="M603" t="str">
        <f>VLOOKUP(J603,prod_imp!$A$2:$I$102,4,FALSE)</f>
        <v>Decor</v>
      </c>
      <c r="N603" t="str">
        <f>VLOOKUP(J603,prod_imp!$A$2:$I$102,5,FALSE)</f>
        <v>Hernandez, Kennedy And Porter</v>
      </c>
      <c r="O603">
        <f>VLOOKUP(J603,prod_imp!$A$2:$I$102,6,FALSE)</f>
        <v>461</v>
      </c>
      <c r="P603">
        <f>VLOOKUP(J603,prod_imp!$A$2:$I$102,7,FALSE)</f>
        <v>190</v>
      </c>
      <c r="Q603" t="s">
        <v>4675</v>
      </c>
      <c r="R603" t="s">
        <v>1959</v>
      </c>
      <c r="S603" s="5">
        <v>469.6508</v>
      </c>
      <c r="T603">
        <v>4</v>
      </c>
      <c r="U603">
        <v>165</v>
      </c>
      <c r="V603">
        <v>0.21</v>
      </c>
      <c r="W603" t="str">
        <f>VLOOKUP(Q603,stores_imp!$A$2:$K$100,3,FALSE)</f>
        <v>NORTH</v>
      </c>
      <c r="X603" t="str">
        <f>VLOOKUP(Q603,stores_imp!$A$2:$K$100,2,TRUE)</f>
        <v>Martinez, Adkins And Johnson</v>
      </c>
      <c r="Y603" t="str">
        <f>VLOOKUP(Q603,stores_imp!$A$2:$E$22,4,FALSE)</f>
        <v>Danielmouth</v>
      </c>
      <c r="Z603" t="str">
        <f>VLOOKUP(Q603,stores_imp!$A$2:$K$22,5,FALSE)</f>
        <v>Flagship</v>
      </c>
      <c r="AA603" t="str">
        <f>_xlfn.IFS(sale[[#All],[Age]]&lt;19,"Teens",sale[[#All],[Age]]&lt;30,"Adults",sale[[#All],[Age]]&lt;70,"Elders")</f>
        <v>Elders</v>
      </c>
      <c r="AB603" t="str">
        <f>VLOOKUP(C603,customer_imp!$A$2:$H$505,8,FALSE)</f>
        <v>Silver</v>
      </c>
    </row>
    <row r="604" spans="1:28" x14ac:dyDescent="0.25">
      <c r="A604" t="s">
        <v>5308</v>
      </c>
      <c r="B604" s="2">
        <v>45718</v>
      </c>
      <c r="C604" t="s">
        <v>4367</v>
      </c>
      <c r="D604" t="str">
        <f>VLOOKUP(C604,customer_imp!$A$2:$H$502,2,FALSE)</f>
        <v>Frank Stewart</v>
      </c>
      <c r="E604">
        <f>VLOOKUP(C604,customer_imp!$A$2:$H$502,3,FALSE)</f>
        <v>44</v>
      </c>
      <c r="F604" t="str">
        <f>VLOOKUP(C604,customer_imp!$A$2:$H$502,4,FALSE)</f>
        <v>Female</v>
      </c>
      <c r="G604" t="str">
        <f>VLOOKUP(C604,customer_imp!$A$2:$H$502,5,FALSE)</f>
        <v>Fischerborough</v>
      </c>
      <c r="H604" t="str">
        <f>VLOOKUP(C604,customer_imp!$A$2:$H$502,6,FALSE)</f>
        <v>Delaware</v>
      </c>
      <c r="I604" t="str">
        <f>VLOOKUP(C604,customer_imp!$A$2:$H$502,7,FALSE)</f>
        <v>USA</v>
      </c>
      <c r="J604" t="s">
        <v>4507</v>
      </c>
      <c r="K604" t="str">
        <f>VLOOKUP($J604,prod_imp!$A$2:$I$102,2,FALSE)</f>
        <v>Herbal Face Moisturizer</v>
      </c>
      <c r="L604" t="str">
        <f>VLOOKUP(J604,prod_imp!$A$2:$I$102,3,FALSE)</f>
        <v>Beauty</v>
      </c>
      <c r="M604" t="str">
        <f>VLOOKUP(J604,prod_imp!$A$2:$I$102,4,FALSE)</f>
        <v>Skincare</v>
      </c>
      <c r="N604" t="str">
        <f>VLOOKUP(J604,prod_imp!$A$2:$I$102,5,FALSE)</f>
        <v>Davidson Plc</v>
      </c>
      <c r="O604">
        <f>VLOOKUP(J604,prod_imp!$A$2:$I$102,6,FALSE)</f>
        <v>313</v>
      </c>
      <c r="P604">
        <f>VLOOKUP(J604,prod_imp!$A$2:$I$102,7,FALSE)</f>
        <v>350</v>
      </c>
      <c r="Q604" t="s">
        <v>4690</v>
      </c>
      <c r="R604" t="s">
        <v>1959</v>
      </c>
      <c r="S604" s="5">
        <v>1376.721</v>
      </c>
      <c r="T604">
        <v>3</v>
      </c>
      <c r="U604">
        <v>483</v>
      </c>
      <c r="V604">
        <v>0.28999999999999998</v>
      </c>
      <c r="W604" t="str">
        <f>VLOOKUP(Q604,stores_imp!$A$2:$K$100,3,FALSE)</f>
        <v>EAST</v>
      </c>
      <c r="X604" t="str">
        <f>VLOOKUP(Q604,stores_imp!$A$2:$K$100,2,TRUE)</f>
        <v>Martinez, Adkins And Johnson</v>
      </c>
      <c r="Y604" t="str">
        <f>VLOOKUP(Q604,stores_imp!$A$2:$E$22,4,FALSE)</f>
        <v>East Davidville</v>
      </c>
      <c r="Z604" t="str">
        <f>VLOOKUP(Q604,stores_imp!$A$2:$K$22,5,FALSE)</f>
        <v>Online</v>
      </c>
      <c r="AA604" t="str">
        <f>_xlfn.IFS(sale[[#All],[Age]]&lt;19,"Teens",sale[[#All],[Age]]&lt;30,"Adults",sale[[#All],[Age]]&lt;70,"Elders")</f>
        <v>Elders</v>
      </c>
      <c r="AB604" t="str">
        <f>VLOOKUP(C604,customer_imp!$A$2:$H$505,8,FALSE)</f>
        <v>Bronze</v>
      </c>
    </row>
    <row r="605" spans="1:28" x14ac:dyDescent="0.25">
      <c r="A605" t="s">
        <v>5309</v>
      </c>
      <c r="B605" s="2">
        <v>45379</v>
      </c>
      <c r="C605" t="s">
        <v>4277</v>
      </c>
      <c r="D605" t="str">
        <f>VLOOKUP(C605,customer_imp!$A$2:$H$502,2,FALSE)</f>
        <v>Gloria Taylor</v>
      </c>
      <c r="E605">
        <f>VLOOKUP(C605,customer_imp!$A$2:$H$502,3,FALSE)</f>
        <v>56</v>
      </c>
      <c r="F605" t="str">
        <f>VLOOKUP(C605,customer_imp!$A$2:$H$502,4,FALSE)</f>
        <v>Female</v>
      </c>
      <c r="G605" t="str">
        <f>VLOOKUP(C605,customer_imp!$A$2:$H$502,5,FALSE)</f>
        <v>North Daniel</v>
      </c>
      <c r="H605" t="str">
        <f>VLOOKUP(C605,customer_imp!$A$2:$H$502,6,FALSE)</f>
        <v>Louisiana</v>
      </c>
      <c r="I605" t="str">
        <f>VLOOKUP(C605,customer_imp!$A$2:$H$502,7,FALSE)</f>
        <v>USA</v>
      </c>
      <c r="J605" t="s">
        <v>4639</v>
      </c>
      <c r="K605" t="str">
        <f>VLOOKUP($J605,prod_imp!$A$2:$I$102,2,FALSE)</f>
        <v>Badminton Racket Set</v>
      </c>
      <c r="L605" t="str">
        <f>VLOOKUP(J605,prod_imp!$A$2:$I$102,3,FALSE)</f>
        <v>Sports</v>
      </c>
      <c r="M605" t="str">
        <f>VLOOKUP(J605,prod_imp!$A$2:$I$102,4,FALSE)</f>
        <v>Equipment</v>
      </c>
      <c r="N605" t="str">
        <f>VLOOKUP(J605,prod_imp!$A$2:$I$102,5,FALSE)</f>
        <v>Robinson-Brown</v>
      </c>
      <c r="O605">
        <f>VLOOKUP(J605,prod_imp!$A$2:$I$102,6,FALSE)</f>
        <v>286</v>
      </c>
      <c r="P605">
        <f>VLOOKUP(J605,prod_imp!$A$2:$I$102,7,FALSE)</f>
        <v>358</v>
      </c>
      <c r="Q605" t="s">
        <v>4684</v>
      </c>
      <c r="R605" t="s">
        <v>4706</v>
      </c>
      <c r="S605" s="5">
        <v>796.63199999999995</v>
      </c>
      <c r="T605">
        <v>4</v>
      </c>
      <c r="U605">
        <v>262</v>
      </c>
      <c r="V605">
        <v>0.05</v>
      </c>
      <c r="W605" t="str">
        <f>VLOOKUP(Q605,stores_imp!$A$2:$K$100,3,FALSE)</f>
        <v>SOUTH</v>
      </c>
      <c r="X605" t="str">
        <f>VLOOKUP(Q605,stores_imp!$A$2:$K$100,2,TRUE)</f>
        <v>Mann-Austin</v>
      </c>
      <c r="Y605" t="str">
        <f>VLOOKUP(Q605,stores_imp!$A$2:$E$22,4,FALSE)</f>
        <v>Williamsfurt</v>
      </c>
      <c r="Z605" t="str">
        <f>VLOOKUP(Q605,stores_imp!$A$2:$K$22,5,FALSE)</f>
        <v>Online</v>
      </c>
      <c r="AA605" t="str">
        <f>_xlfn.IFS(sale[[#All],[Age]]&lt;19,"Teens",sale[[#All],[Age]]&lt;30,"Adults",sale[[#All],[Age]]&lt;70,"Elders")</f>
        <v>Elders</v>
      </c>
      <c r="AB605" t="str">
        <f>VLOOKUP(C605,customer_imp!$A$2:$H$505,8,FALSE)</f>
        <v>Platinum</v>
      </c>
    </row>
    <row r="606" spans="1:28" x14ac:dyDescent="0.25">
      <c r="A606" t="s">
        <v>5310</v>
      </c>
      <c r="B606" s="2">
        <v>45635</v>
      </c>
      <c r="C606" t="s">
        <v>4455</v>
      </c>
      <c r="D606" t="str">
        <f>VLOOKUP(C606,customer_imp!$A$2:$H$502,2,FALSE)</f>
        <v>Samantha Lee</v>
      </c>
      <c r="E606">
        <f>VLOOKUP(C606,customer_imp!$A$2:$H$502,3,FALSE)</f>
        <v>36</v>
      </c>
      <c r="F606" t="str">
        <f>VLOOKUP(C606,customer_imp!$A$2:$H$502,4,FALSE)</f>
        <v>Female</v>
      </c>
      <c r="G606" t="str">
        <f>VLOOKUP(C606,customer_imp!$A$2:$H$502,5,FALSE)</f>
        <v>Port Anthony</v>
      </c>
      <c r="H606" t="str">
        <f>VLOOKUP(C606,customer_imp!$A$2:$H$502,6,FALSE)</f>
        <v>Connecticut</v>
      </c>
      <c r="I606" t="str">
        <f>VLOOKUP(C606,customer_imp!$A$2:$H$502,7,FALSE)</f>
        <v>USA</v>
      </c>
      <c r="J606" t="s">
        <v>4523</v>
      </c>
      <c r="K606" t="str">
        <f>VLOOKUP($J606,prod_imp!$A$2:$I$102,2,FALSE)</f>
        <v>Decorative Wall Mirror</v>
      </c>
      <c r="L606" t="str">
        <f>VLOOKUP(J606,prod_imp!$A$2:$I$102,3,FALSE)</f>
        <v>Home</v>
      </c>
      <c r="M606" t="str">
        <f>VLOOKUP(J606,prod_imp!$A$2:$I$102,4,FALSE)</f>
        <v>Decor</v>
      </c>
      <c r="N606" t="str">
        <f>VLOOKUP(J606,prod_imp!$A$2:$I$102,5,FALSE)</f>
        <v>Luna, Anderson And Bowman</v>
      </c>
      <c r="O606">
        <f>VLOOKUP(J606,prod_imp!$A$2:$I$102,6,FALSE)</f>
        <v>48</v>
      </c>
      <c r="P606">
        <f>VLOOKUP(J606,prod_imp!$A$2:$I$102,7,FALSE)</f>
        <v>439</v>
      </c>
      <c r="Q606" t="s">
        <v>4697</v>
      </c>
      <c r="R606" t="s">
        <v>4709</v>
      </c>
      <c r="S606" s="5">
        <v>2592.2763</v>
      </c>
      <c r="T606">
        <v>3</v>
      </c>
      <c r="U606">
        <v>971</v>
      </c>
      <c r="V606">
        <v>0.24</v>
      </c>
      <c r="W606" t="str">
        <f>VLOOKUP(Q606,stores_imp!$A$2:$K$100,3,FALSE)</f>
        <v>SOUTH</v>
      </c>
      <c r="X606" t="str">
        <f>VLOOKUP(Q606,stores_imp!$A$2:$K$100,2,TRUE)</f>
        <v>Mcdonald Inc</v>
      </c>
      <c r="Y606" t="str">
        <f>VLOOKUP(Q606,stores_imp!$A$2:$E$22,4,FALSE)</f>
        <v>Christopherland</v>
      </c>
      <c r="Z606" t="str">
        <f>VLOOKUP(Q606,stores_imp!$A$2:$K$22,5,FALSE)</f>
        <v>Outlet</v>
      </c>
      <c r="AA606" t="str">
        <f>_xlfn.IFS(sale[[#All],[Age]]&lt;19,"Teens",sale[[#All],[Age]]&lt;30,"Adults",sale[[#All],[Age]]&lt;70,"Elders")</f>
        <v>Elders</v>
      </c>
      <c r="AB606" t="str">
        <f>VLOOKUP(C606,customer_imp!$A$2:$H$505,8,FALSE)</f>
        <v>Bronze</v>
      </c>
    </row>
    <row r="607" spans="1:28" x14ac:dyDescent="0.25">
      <c r="A607" t="s">
        <v>5311</v>
      </c>
      <c r="B607" s="2">
        <v>45222</v>
      </c>
      <c r="C607" t="s">
        <v>4195</v>
      </c>
      <c r="D607" t="str">
        <f>VLOOKUP(C607,customer_imp!$A$2:$H$502,2,FALSE)</f>
        <v>Kathryn Garcia</v>
      </c>
      <c r="E607">
        <f>VLOOKUP(C607,customer_imp!$A$2:$H$502,3,FALSE)</f>
        <v>44</v>
      </c>
      <c r="F607" t="str">
        <f>VLOOKUP(C607,customer_imp!$A$2:$H$502,4,FALSE)</f>
        <v>Male</v>
      </c>
      <c r="G607" t="str">
        <f>VLOOKUP(C607,customer_imp!$A$2:$H$502,5,FALSE)</f>
        <v>Morrismouth</v>
      </c>
      <c r="H607" t="str">
        <f>VLOOKUP(C607,customer_imp!$A$2:$H$502,6,FALSE)</f>
        <v>California</v>
      </c>
      <c r="I607" t="str">
        <f>VLOOKUP(C607,customer_imp!$A$2:$H$502,7,FALSE)</f>
        <v>USA</v>
      </c>
      <c r="J607" t="s">
        <v>4625</v>
      </c>
      <c r="K607" t="str">
        <f>VLOOKUP($J607,prod_imp!$A$2:$I$102,2,FALSE)</f>
        <v>Professional Jump Rope</v>
      </c>
      <c r="L607" t="str">
        <f>VLOOKUP(J607,prod_imp!$A$2:$I$102,3,FALSE)</f>
        <v>Sports</v>
      </c>
      <c r="M607" t="str">
        <f>VLOOKUP(J607,prod_imp!$A$2:$I$102,4,FALSE)</f>
        <v>Fitness</v>
      </c>
      <c r="N607" t="str">
        <f>VLOOKUP(J607,prod_imp!$A$2:$I$102,5,FALSE)</f>
        <v>Davis Plc</v>
      </c>
      <c r="O607">
        <f>VLOOKUP(J607,prod_imp!$A$2:$I$102,6,FALSE)</f>
        <v>478</v>
      </c>
      <c r="P607">
        <f>VLOOKUP(J607,prod_imp!$A$2:$I$102,7,FALSE)</f>
        <v>300</v>
      </c>
      <c r="Q607" t="s">
        <v>4673</v>
      </c>
      <c r="R607" t="s">
        <v>4706</v>
      </c>
      <c r="S607" s="5">
        <v>54.999000000000002</v>
      </c>
      <c r="T607">
        <v>1</v>
      </c>
      <c r="U607">
        <v>61</v>
      </c>
      <c r="V607">
        <v>0.11</v>
      </c>
      <c r="W607" t="str">
        <f>VLOOKUP(Q607,stores_imp!$A$2:$K$100,3,FALSE)</f>
        <v>EAST</v>
      </c>
      <c r="X607" t="str">
        <f>VLOOKUP(Q607,stores_imp!$A$2:$K$100,2,TRUE)</f>
        <v>Rivera-Warner</v>
      </c>
      <c r="Y607" t="str">
        <f>VLOOKUP(Q607,stores_imp!$A$2:$E$22,4,FALSE)</f>
        <v>Washingtonfurt</v>
      </c>
      <c r="Z607" t="str">
        <f>VLOOKUP(Q607,stores_imp!$A$2:$K$22,5,FALSE)</f>
        <v>Flagship</v>
      </c>
      <c r="AA607" t="str">
        <f>_xlfn.IFS(sale[[#All],[Age]]&lt;19,"Teens",sale[[#All],[Age]]&lt;30,"Adults",sale[[#All],[Age]]&lt;70,"Elders")</f>
        <v>Elders</v>
      </c>
      <c r="AB607" t="str">
        <f>VLOOKUP(C607,customer_imp!$A$2:$H$505,8,FALSE)</f>
        <v>Platinum</v>
      </c>
    </row>
    <row r="608" spans="1:28" x14ac:dyDescent="0.25">
      <c r="A608" t="s">
        <v>5312</v>
      </c>
      <c r="B608" s="2">
        <v>45555</v>
      </c>
      <c r="C608" t="s">
        <v>4000</v>
      </c>
      <c r="D608" t="str">
        <f>VLOOKUP(C608,customer_imp!$A$2:$H$502,2,FALSE)</f>
        <v>David Arnold</v>
      </c>
      <c r="E608">
        <f>VLOOKUP(C608,customer_imp!$A$2:$H$502,3,FALSE)</f>
        <v>54</v>
      </c>
      <c r="F608" t="str">
        <f>VLOOKUP(C608,customer_imp!$A$2:$H$502,4,FALSE)</f>
        <v>Female</v>
      </c>
      <c r="G608" t="str">
        <f>VLOOKUP(C608,customer_imp!$A$2:$H$502,5,FALSE)</f>
        <v>East Jennifer</v>
      </c>
      <c r="H608" t="str">
        <f>VLOOKUP(C608,customer_imp!$A$2:$H$502,6,FALSE)</f>
        <v>California</v>
      </c>
      <c r="I608" t="str">
        <f>VLOOKUP(C608,customer_imp!$A$2:$H$502,7,FALSE)</f>
        <v>USA</v>
      </c>
      <c r="J608" t="s">
        <v>4545</v>
      </c>
      <c r="K608" t="str">
        <f>VLOOKUP($J608,prod_imp!$A$2:$I$102,2,FALSE)</f>
        <v>Decorative Floor Vase</v>
      </c>
      <c r="L608" t="str">
        <f>VLOOKUP(J608,prod_imp!$A$2:$I$102,3,FALSE)</f>
        <v>Home</v>
      </c>
      <c r="M608" t="str">
        <f>VLOOKUP(J608,prod_imp!$A$2:$I$102,4,FALSE)</f>
        <v>Decor</v>
      </c>
      <c r="N608" t="str">
        <f>VLOOKUP(J608,prod_imp!$A$2:$I$102,5,FALSE)</f>
        <v>Khan, Jones And Paul</v>
      </c>
      <c r="O608">
        <f>VLOOKUP(J608,prod_imp!$A$2:$I$102,6,FALSE)</f>
        <v>317</v>
      </c>
      <c r="P608">
        <f>VLOOKUP(J608,prod_imp!$A$2:$I$102,7,FALSE)</f>
        <v>378</v>
      </c>
      <c r="Q608" t="s">
        <v>4685</v>
      </c>
      <c r="R608" t="s">
        <v>4706</v>
      </c>
      <c r="S608" s="5">
        <v>2011.7483999999999</v>
      </c>
      <c r="T608">
        <v>3</v>
      </c>
      <c r="U608">
        <v>828</v>
      </c>
      <c r="V608">
        <v>0.1</v>
      </c>
      <c r="W608" t="str">
        <f>VLOOKUP(Q608,stores_imp!$A$2:$K$100,3,FALSE)</f>
        <v>WEST</v>
      </c>
      <c r="X608" t="str">
        <f>VLOOKUP(Q608,stores_imp!$A$2:$K$100,2,TRUE)</f>
        <v>Mann-Austin</v>
      </c>
      <c r="Y608" t="str">
        <f>VLOOKUP(Q608,stores_imp!$A$2:$E$22,4,FALSE)</f>
        <v>Thompsonborough</v>
      </c>
      <c r="Z608" t="str">
        <f>VLOOKUP(Q608,stores_imp!$A$2:$K$22,5,FALSE)</f>
        <v>Online</v>
      </c>
      <c r="AA608" t="str">
        <f>_xlfn.IFS(sale[[#All],[Age]]&lt;19,"Teens",sale[[#All],[Age]]&lt;30,"Adults",sale[[#All],[Age]]&lt;70,"Elders")</f>
        <v>Elders</v>
      </c>
      <c r="AB608" t="str">
        <f>VLOOKUP(C608,customer_imp!$A$2:$H$505,8,FALSE)</f>
        <v>Silver</v>
      </c>
    </row>
    <row r="609" spans="1:28" x14ac:dyDescent="0.25">
      <c r="A609" t="s">
        <v>5313</v>
      </c>
      <c r="B609" s="2">
        <v>45583</v>
      </c>
      <c r="C609" t="s">
        <v>4422</v>
      </c>
      <c r="D609" t="str">
        <f>VLOOKUP(C609,customer_imp!$A$2:$H$502,2,FALSE)</f>
        <v>Kimberly Roberts</v>
      </c>
      <c r="E609">
        <f>VLOOKUP(C609,customer_imp!$A$2:$H$502,3,FALSE)</f>
        <v>36</v>
      </c>
      <c r="F609" t="str">
        <f>VLOOKUP(C609,customer_imp!$A$2:$H$502,4,FALSE)</f>
        <v>Female</v>
      </c>
      <c r="G609" t="str">
        <f>VLOOKUP(C609,customer_imp!$A$2:$H$502,5,FALSE)</f>
        <v>Josephchester</v>
      </c>
      <c r="H609" t="str">
        <f>VLOOKUP(C609,customer_imp!$A$2:$H$502,6,FALSE)</f>
        <v>New Jersey</v>
      </c>
      <c r="I609" t="str">
        <f>VLOOKUP(C609,customer_imp!$A$2:$H$502,7,FALSE)</f>
        <v>USA</v>
      </c>
      <c r="J609" t="s">
        <v>4647</v>
      </c>
      <c r="K609" t="str">
        <f>VLOOKUP($J609,prod_imp!$A$2:$I$102,2,FALSE)</f>
        <v>Led Bedside Lamp</v>
      </c>
      <c r="L609" t="str">
        <f>VLOOKUP(J609,prod_imp!$A$2:$I$102,3,FALSE)</f>
        <v>Home</v>
      </c>
      <c r="M609" t="str">
        <f>VLOOKUP(J609,prod_imp!$A$2:$I$102,4,FALSE)</f>
        <v>Lighting</v>
      </c>
      <c r="N609" t="str">
        <f>VLOOKUP(J609,prod_imp!$A$2:$I$102,5,FALSE)</f>
        <v>Aguilar, Horton And Lewis</v>
      </c>
      <c r="O609">
        <f>VLOOKUP(J609,prod_imp!$A$2:$I$102,6,FALSE)</f>
        <v>371</v>
      </c>
      <c r="P609">
        <f>VLOOKUP(J609,prod_imp!$A$2:$I$102,7,FALSE)</f>
        <v>220</v>
      </c>
      <c r="Q609" t="s">
        <v>4695</v>
      </c>
      <c r="R609" t="s">
        <v>4709</v>
      </c>
      <c r="S609" s="5">
        <v>2280.0509999999999</v>
      </c>
      <c r="T609">
        <v>3</v>
      </c>
      <c r="U609">
        <v>927</v>
      </c>
      <c r="V609">
        <v>0.19</v>
      </c>
      <c r="W609" t="str">
        <f>VLOOKUP(Q609,stores_imp!$A$2:$K$100,3,FALSE)</f>
        <v>EAST</v>
      </c>
      <c r="X609" t="str">
        <f>VLOOKUP(Q609,stores_imp!$A$2:$K$100,2,TRUE)</f>
        <v>Gardner, Humphrey And Contreras</v>
      </c>
      <c r="Y609" t="str">
        <f>VLOOKUP(Q609,stores_imp!$A$2:$E$22,4,FALSE)</f>
        <v>Johnsonville</v>
      </c>
      <c r="Z609" t="str">
        <f>VLOOKUP(Q609,stores_imp!$A$2:$K$22,5,FALSE)</f>
        <v>Flagship</v>
      </c>
      <c r="AA609" t="str">
        <f>_xlfn.IFS(sale[[#All],[Age]]&lt;19,"Teens",sale[[#All],[Age]]&lt;30,"Adults",sale[[#All],[Age]]&lt;70,"Elders")</f>
        <v>Elders</v>
      </c>
      <c r="AB609" t="str">
        <f>VLOOKUP(C609,customer_imp!$A$2:$H$505,8,FALSE)</f>
        <v>Gold</v>
      </c>
    </row>
    <row r="610" spans="1:28" x14ac:dyDescent="0.25">
      <c r="A610" t="s">
        <v>5314</v>
      </c>
      <c r="B610" s="2">
        <v>45662</v>
      </c>
      <c r="C610" t="s">
        <v>4302</v>
      </c>
      <c r="D610" t="str">
        <f>VLOOKUP(C610,customer_imp!$A$2:$H$502,2,FALSE)</f>
        <v>Tiffany Williams</v>
      </c>
      <c r="E610">
        <f>VLOOKUP(C610,customer_imp!$A$2:$H$502,3,FALSE)</f>
        <v>64</v>
      </c>
      <c r="F610" t="str">
        <f>VLOOKUP(C610,customer_imp!$A$2:$H$502,4,FALSE)</f>
        <v>Female</v>
      </c>
      <c r="G610" t="str">
        <f>VLOOKUP(C610,customer_imp!$A$2:$H$502,5,FALSE)</f>
        <v>Richardsport</v>
      </c>
      <c r="H610" t="str">
        <f>VLOOKUP(C610,customer_imp!$A$2:$H$502,6,FALSE)</f>
        <v>New Hampshire</v>
      </c>
      <c r="I610" t="str">
        <f>VLOOKUP(C610,customer_imp!$A$2:$H$502,7,FALSE)</f>
        <v>USA</v>
      </c>
      <c r="J610" t="s">
        <v>4515</v>
      </c>
      <c r="K610" t="str">
        <f>VLOOKUP($J610,prod_imp!$A$2:$I$102,2,FALSE)</f>
        <v>Ceramic Kitchen Bowl Set</v>
      </c>
      <c r="L610" t="str">
        <f>VLOOKUP(J610,prod_imp!$A$2:$I$102,3,FALSE)</f>
        <v>Home</v>
      </c>
      <c r="M610" t="str">
        <f>VLOOKUP(J610,prod_imp!$A$2:$I$102,4,FALSE)</f>
        <v>Kitchen</v>
      </c>
      <c r="N610" t="str">
        <f>VLOOKUP(J610,prod_imp!$A$2:$I$102,5,FALSE)</f>
        <v>Hamilton Group</v>
      </c>
      <c r="O610">
        <f>VLOOKUP(J610,prod_imp!$A$2:$I$102,6,FALSE)</f>
        <v>299</v>
      </c>
      <c r="P610">
        <f>VLOOKUP(J610,prod_imp!$A$2:$I$102,7,FALSE)</f>
        <v>308</v>
      </c>
      <c r="Q610" t="s">
        <v>4697</v>
      </c>
      <c r="R610" t="s">
        <v>4706</v>
      </c>
      <c r="S610" s="5">
        <v>620.95889999999997</v>
      </c>
      <c r="T610">
        <v>1</v>
      </c>
      <c r="U610">
        <v>875</v>
      </c>
      <c r="V610">
        <v>0.18</v>
      </c>
      <c r="W610" t="str">
        <f>VLOOKUP(Q610,stores_imp!$A$2:$K$100,3,FALSE)</f>
        <v>SOUTH</v>
      </c>
      <c r="X610" t="str">
        <f>VLOOKUP(Q610,stores_imp!$A$2:$K$100,2,TRUE)</f>
        <v>Mcdonald Inc</v>
      </c>
      <c r="Y610" t="str">
        <f>VLOOKUP(Q610,stores_imp!$A$2:$E$22,4,FALSE)</f>
        <v>Christopherland</v>
      </c>
      <c r="Z610" t="str">
        <f>VLOOKUP(Q610,stores_imp!$A$2:$K$22,5,FALSE)</f>
        <v>Outlet</v>
      </c>
      <c r="AA610" t="str">
        <f>_xlfn.IFS(sale[[#All],[Age]]&lt;19,"Teens",sale[[#All],[Age]]&lt;30,"Adults",sale[[#All],[Age]]&lt;70,"Elders")</f>
        <v>Elders</v>
      </c>
      <c r="AB610" t="str">
        <f>VLOOKUP(C610,customer_imp!$A$2:$H$505,8,FALSE)</f>
        <v>Gold</v>
      </c>
    </row>
    <row r="611" spans="1:28" x14ac:dyDescent="0.25">
      <c r="A611" t="s">
        <v>5315</v>
      </c>
      <c r="B611" s="2">
        <v>45921</v>
      </c>
      <c r="C611" t="s">
        <v>4462</v>
      </c>
      <c r="D611" t="str">
        <f>VLOOKUP(C611,customer_imp!$A$2:$H$502,2,FALSE)</f>
        <v>Manuel Fisher</v>
      </c>
      <c r="E611">
        <f>VLOOKUP(C611,customer_imp!$A$2:$H$502,3,FALSE)</f>
        <v>21</v>
      </c>
      <c r="F611" t="str">
        <f>VLOOKUP(C611,customer_imp!$A$2:$H$502,4,FALSE)</f>
        <v>Female</v>
      </c>
      <c r="G611" t="str">
        <f>VLOOKUP(C611,customer_imp!$A$2:$H$502,5,FALSE)</f>
        <v>Kanebury</v>
      </c>
      <c r="H611" t="str">
        <f>VLOOKUP(C611,customer_imp!$A$2:$H$502,6,FALSE)</f>
        <v>New Hampshire</v>
      </c>
      <c r="I611" t="str">
        <f>VLOOKUP(C611,customer_imp!$A$2:$H$502,7,FALSE)</f>
        <v>USA</v>
      </c>
      <c r="J611" t="s">
        <v>4525</v>
      </c>
      <c r="K611" t="str">
        <f>VLOOKUP($J611,prod_imp!$A$2:$I$102,2,FALSE)</f>
        <v>4K Home Projector</v>
      </c>
      <c r="L611" t="str">
        <f>VLOOKUP(J611,prod_imp!$A$2:$I$102,3,FALSE)</f>
        <v>Electronics</v>
      </c>
      <c r="M611" t="str">
        <f>VLOOKUP(J611,prod_imp!$A$2:$I$102,4,FALSE)</f>
        <v>Appliances</v>
      </c>
      <c r="N611" t="str">
        <f>VLOOKUP(J611,prod_imp!$A$2:$I$102,5,FALSE)</f>
        <v>Thomas Llc</v>
      </c>
      <c r="O611">
        <f>VLOOKUP(J611,prod_imp!$A$2:$I$102,6,FALSE)</f>
        <v>465</v>
      </c>
      <c r="P611">
        <f>VLOOKUP(J611,prod_imp!$A$2:$I$102,7,FALSE)</f>
        <v>301</v>
      </c>
      <c r="Q611" t="s">
        <v>4675</v>
      </c>
      <c r="R611" t="s">
        <v>4706</v>
      </c>
      <c r="S611" s="5">
        <v>1456.4944</v>
      </c>
      <c r="T611">
        <v>4</v>
      </c>
      <c r="U611">
        <v>479</v>
      </c>
      <c r="V611">
        <v>0.28999999999999998</v>
      </c>
      <c r="W611" t="str">
        <f>VLOOKUP(Q611,stores_imp!$A$2:$K$100,3,FALSE)</f>
        <v>NORTH</v>
      </c>
      <c r="X611" t="str">
        <f>VLOOKUP(Q611,stores_imp!$A$2:$K$100,2,TRUE)</f>
        <v>Martinez, Adkins And Johnson</v>
      </c>
      <c r="Y611" t="str">
        <f>VLOOKUP(Q611,stores_imp!$A$2:$E$22,4,FALSE)</f>
        <v>Danielmouth</v>
      </c>
      <c r="Z611" t="str">
        <f>VLOOKUP(Q611,stores_imp!$A$2:$K$22,5,FALSE)</f>
        <v>Flagship</v>
      </c>
      <c r="AA611" t="str">
        <f>_xlfn.IFS(sale[[#All],[Age]]&lt;19,"Teens",sale[[#All],[Age]]&lt;30,"Adults",sale[[#All],[Age]]&lt;70,"Elders")</f>
        <v>Adults</v>
      </c>
      <c r="AB611" t="str">
        <f>VLOOKUP(C611,customer_imp!$A$2:$H$505,8,FALSE)</f>
        <v>Gold</v>
      </c>
    </row>
    <row r="612" spans="1:28" x14ac:dyDescent="0.25">
      <c r="A612" t="s">
        <v>5316</v>
      </c>
      <c r="B612" s="2">
        <v>45490</v>
      </c>
      <c r="C612" t="s">
        <v>4192</v>
      </c>
      <c r="D612" t="str">
        <f>VLOOKUP(C612,customer_imp!$A$2:$H$502,2,FALSE)</f>
        <v>Stuart Johnson</v>
      </c>
      <c r="E612">
        <f>VLOOKUP(C612,customer_imp!$A$2:$H$502,3,FALSE)</f>
        <v>42</v>
      </c>
      <c r="F612" t="str">
        <f>VLOOKUP(C612,customer_imp!$A$2:$H$502,4,FALSE)</f>
        <v>Female</v>
      </c>
      <c r="G612" t="str">
        <f>VLOOKUP(C612,customer_imp!$A$2:$H$502,5,FALSE)</f>
        <v>West Markport</v>
      </c>
      <c r="H612" t="str">
        <f>VLOOKUP(C612,customer_imp!$A$2:$H$502,6,FALSE)</f>
        <v>North Dakota</v>
      </c>
      <c r="I612" t="str">
        <f>VLOOKUP(C612,customer_imp!$A$2:$H$502,7,FALSE)</f>
        <v>USA</v>
      </c>
      <c r="J612" t="s">
        <v>4552</v>
      </c>
      <c r="K612" t="str">
        <f>VLOOKUP($J612,prod_imp!$A$2:$I$102,2,FALSE)</f>
        <v>Vitamin C Face Serum</v>
      </c>
      <c r="L612" t="str">
        <f>VLOOKUP(J612,prod_imp!$A$2:$I$102,3,FALSE)</f>
        <v>Beauty</v>
      </c>
      <c r="M612" t="str">
        <f>VLOOKUP(J612,prod_imp!$A$2:$I$102,4,FALSE)</f>
        <v>Skincare</v>
      </c>
      <c r="N612" t="str">
        <f>VLOOKUP(J612,prod_imp!$A$2:$I$102,5,FALSE)</f>
        <v>Griffin Ltd</v>
      </c>
      <c r="O612">
        <f>VLOOKUP(J612,prod_imp!$A$2:$I$102,6,FALSE)</f>
        <v>284</v>
      </c>
      <c r="P612">
        <f>VLOOKUP(J612,prod_imp!$A$2:$I$102,7,FALSE)</f>
        <v>244</v>
      </c>
      <c r="Q612" t="s">
        <v>4701</v>
      </c>
      <c r="R612" t="s">
        <v>1959</v>
      </c>
      <c r="S612" s="5">
        <v>389.59829999999999</v>
      </c>
      <c r="T612">
        <v>3</v>
      </c>
      <c r="U612">
        <v>183</v>
      </c>
      <c r="V612">
        <v>0.24</v>
      </c>
      <c r="W612" t="str">
        <f>VLOOKUP(Q612,stores_imp!$A$2:$K$100,3,FALSE)</f>
        <v>NORTH</v>
      </c>
      <c r="X612" t="str">
        <f>VLOOKUP(Q612,stores_imp!$A$2:$K$100,2,TRUE)</f>
        <v>Holloway Ltd</v>
      </c>
      <c r="Y612" t="str">
        <f>VLOOKUP(Q612,stores_imp!$A$2:$E$22,4,FALSE)</f>
        <v>Bensonhaven</v>
      </c>
      <c r="Z612" t="str">
        <f>VLOOKUP(Q612,stores_imp!$A$2:$K$22,5,FALSE)</f>
        <v>Flagship</v>
      </c>
      <c r="AA612" t="str">
        <f>_xlfn.IFS(sale[[#All],[Age]]&lt;19,"Teens",sale[[#All],[Age]]&lt;30,"Adults",sale[[#All],[Age]]&lt;70,"Elders")</f>
        <v>Elders</v>
      </c>
      <c r="AB612" t="str">
        <f>VLOOKUP(C612,customer_imp!$A$2:$H$505,8,FALSE)</f>
        <v>Platinum</v>
      </c>
    </row>
    <row r="613" spans="1:28" x14ac:dyDescent="0.25">
      <c r="A613" t="s">
        <v>5317</v>
      </c>
      <c r="B613" s="2">
        <v>45652</v>
      </c>
      <c r="C613" t="s">
        <v>4255</v>
      </c>
      <c r="D613" t="str">
        <f>VLOOKUP(C613,customer_imp!$A$2:$H$502,2,FALSE)</f>
        <v>Adam Rowland</v>
      </c>
      <c r="E613">
        <f>VLOOKUP(C613,customer_imp!$A$2:$H$502,3,FALSE)</f>
        <v>48</v>
      </c>
      <c r="F613" t="str">
        <f>VLOOKUP(C613,customer_imp!$A$2:$H$502,4,FALSE)</f>
        <v>Female</v>
      </c>
      <c r="G613" t="str">
        <f>VLOOKUP(C613,customer_imp!$A$2:$H$502,5,FALSE)</f>
        <v>Welchview</v>
      </c>
      <c r="H613" t="str">
        <f>VLOOKUP(C613,customer_imp!$A$2:$H$502,6,FALSE)</f>
        <v>California</v>
      </c>
      <c r="I613" t="str">
        <f>VLOOKUP(C613,customer_imp!$A$2:$H$502,7,FALSE)</f>
        <v>USA</v>
      </c>
      <c r="J613" t="s">
        <v>4554</v>
      </c>
      <c r="K613" t="str">
        <f>VLOOKUP($J613,prod_imp!$A$2:$I$102,2,FALSE)</f>
        <v>Gaming Mechanical Keyboard</v>
      </c>
      <c r="L613" t="str">
        <f>VLOOKUP(J613,prod_imp!$A$2:$I$102,3,FALSE)</f>
        <v>Electronics</v>
      </c>
      <c r="M613" t="str">
        <f>VLOOKUP(J613,prod_imp!$A$2:$I$102,4,FALSE)</f>
        <v>Computer</v>
      </c>
      <c r="N613" t="str">
        <f>VLOOKUP(J613,prod_imp!$A$2:$I$102,5,FALSE)</f>
        <v>Lucero Llc</v>
      </c>
      <c r="O613">
        <f>VLOOKUP(J613,prod_imp!$A$2:$I$102,6,FALSE)</f>
        <v>419</v>
      </c>
      <c r="P613">
        <f>VLOOKUP(J613,prod_imp!$A$2:$I$102,7,FALSE)</f>
        <v>86</v>
      </c>
      <c r="Q613" t="s">
        <v>4682</v>
      </c>
      <c r="R613" t="s">
        <v>1959</v>
      </c>
      <c r="S613" s="5">
        <v>2832.9380000000001</v>
      </c>
      <c r="T613">
        <v>4</v>
      </c>
      <c r="U613">
        <v>746</v>
      </c>
      <c r="V613">
        <v>0.28999999999999998</v>
      </c>
      <c r="W613" t="str">
        <f>VLOOKUP(Q613,stores_imp!$A$2:$K$100,3,FALSE)</f>
        <v>NORTH</v>
      </c>
      <c r="X613" t="str">
        <f>VLOOKUP(Q613,stores_imp!$A$2:$K$100,2,TRUE)</f>
        <v>Mann-Austin</v>
      </c>
      <c r="Y613" t="str">
        <f>VLOOKUP(Q613,stores_imp!$A$2:$E$22,4,FALSE)</f>
        <v>New Michaelchester</v>
      </c>
      <c r="Z613" t="str">
        <f>VLOOKUP(Q613,stores_imp!$A$2:$K$22,5,FALSE)</f>
        <v>Outlet</v>
      </c>
      <c r="AA613" t="str">
        <f>_xlfn.IFS(sale[[#All],[Age]]&lt;19,"Teens",sale[[#All],[Age]]&lt;30,"Adults",sale[[#All],[Age]]&lt;70,"Elders")</f>
        <v>Elders</v>
      </c>
      <c r="AB613" t="str">
        <f>VLOOKUP(C613,customer_imp!$A$2:$H$505,8,FALSE)</f>
        <v>Gold</v>
      </c>
    </row>
    <row r="614" spans="1:28" x14ac:dyDescent="0.25">
      <c r="A614" t="s">
        <v>5318</v>
      </c>
      <c r="B614" s="2">
        <v>45598</v>
      </c>
      <c r="C614" t="s">
        <v>4474</v>
      </c>
      <c r="D614" t="str">
        <f>VLOOKUP(C614,customer_imp!$A$2:$H$502,2,FALSE)</f>
        <v>Bryan Tran</v>
      </c>
      <c r="E614">
        <f>VLOOKUP(C614,customer_imp!$A$2:$H$502,3,FALSE)</f>
        <v>21</v>
      </c>
      <c r="F614" t="str">
        <f>VLOOKUP(C614,customer_imp!$A$2:$H$502,4,FALSE)</f>
        <v>Male</v>
      </c>
      <c r="G614" t="str">
        <f>VLOOKUP(C614,customer_imp!$A$2:$H$502,5,FALSE)</f>
        <v>Kelseybury</v>
      </c>
      <c r="H614" t="str">
        <f>VLOOKUP(C614,customer_imp!$A$2:$H$502,6,FALSE)</f>
        <v>Georgia</v>
      </c>
      <c r="I614" t="str">
        <f>VLOOKUP(C614,customer_imp!$A$2:$H$502,7,FALSE)</f>
        <v>USA</v>
      </c>
      <c r="J614" t="s">
        <v>4650</v>
      </c>
      <c r="K614" t="str">
        <f>VLOOKUP($J614,prod_imp!$A$2:$I$102,2,FALSE)</f>
        <v>Sports Wrist Sweatbands</v>
      </c>
      <c r="L614" t="str">
        <f>VLOOKUP(J614,prod_imp!$A$2:$I$102,3,FALSE)</f>
        <v>Sports</v>
      </c>
      <c r="M614" t="str">
        <f>VLOOKUP(J614,prod_imp!$A$2:$I$102,4,FALSE)</f>
        <v>Accessories</v>
      </c>
      <c r="N614" t="str">
        <f>VLOOKUP(J614,prod_imp!$A$2:$I$102,5,FALSE)</f>
        <v>Olsen-Daniels</v>
      </c>
      <c r="O614">
        <f>VLOOKUP(J614,prod_imp!$A$2:$I$102,6,FALSE)</f>
        <v>131</v>
      </c>
      <c r="P614">
        <f>VLOOKUP(J614,prod_imp!$A$2:$I$102,7,FALSE)</f>
        <v>232</v>
      </c>
      <c r="Q614" t="s">
        <v>4698</v>
      </c>
      <c r="R614" t="s">
        <v>1959</v>
      </c>
      <c r="S614" s="5">
        <v>2651.3568</v>
      </c>
      <c r="T614">
        <v>3</v>
      </c>
      <c r="U614">
        <v>921</v>
      </c>
      <c r="V614">
        <v>0.05</v>
      </c>
      <c r="W614" t="str">
        <f>VLOOKUP(Q614,stores_imp!$A$2:$K$100,3,FALSE)</f>
        <v>NORTH</v>
      </c>
      <c r="X614" t="str">
        <f>VLOOKUP(Q614,stores_imp!$A$2:$K$100,2,TRUE)</f>
        <v>Shelton Plc</v>
      </c>
      <c r="Y614" t="str">
        <f>VLOOKUP(Q614,stores_imp!$A$2:$E$22,4,FALSE)</f>
        <v>East Jenniferstad</v>
      </c>
      <c r="Z614" t="str">
        <f>VLOOKUP(Q614,stores_imp!$A$2:$K$22,5,FALSE)</f>
        <v>Flagship</v>
      </c>
      <c r="AA614" t="str">
        <f>_xlfn.IFS(sale[[#All],[Age]]&lt;19,"Teens",sale[[#All],[Age]]&lt;30,"Adults",sale[[#All],[Age]]&lt;70,"Elders")</f>
        <v>Adults</v>
      </c>
      <c r="AB614" t="str">
        <f>VLOOKUP(C614,customer_imp!$A$2:$H$505,8,FALSE)</f>
        <v>Gold</v>
      </c>
    </row>
    <row r="615" spans="1:28" x14ac:dyDescent="0.25">
      <c r="A615" t="s">
        <v>5319</v>
      </c>
      <c r="B615" s="2">
        <v>45772</v>
      </c>
      <c r="C615" t="s">
        <v>4417</v>
      </c>
      <c r="D615" t="str">
        <f>VLOOKUP(C615,customer_imp!$A$2:$H$502,2,FALSE)</f>
        <v>Bryce Hawkins</v>
      </c>
      <c r="E615">
        <f>VLOOKUP(C615,customer_imp!$A$2:$H$502,3,FALSE)</f>
        <v>40</v>
      </c>
      <c r="F615" t="str">
        <f>VLOOKUP(C615,customer_imp!$A$2:$H$502,4,FALSE)</f>
        <v>Male</v>
      </c>
      <c r="G615" t="str">
        <f>VLOOKUP(C615,customer_imp!$A$2:$H$502,5,FALSE)</f>
        <v>Lake Monique</v>
      </c>
      <c r="H615" t="str">
        <f>VLOOKUP(C615,customer_imp!$A$2:$H$502,6,FALSE)</f>
        <v>Utah</v>
      </c>
      <c r="I615" t="str">
        <f>VLOOKUP(C615,customer_imp!$A$2:$H$502,7,FALSE)</f>
        <v>USA</v>
      </c>
      <c r="J615" t="s">
        <v>4629</v>
      </c>
      <c r="K615" t="str">
        <f>VLOOKUP($J615,prod_imp!$A$2:$I$102,2,FALSE)</f>
        <v>Women'S Ankle Boots</v>
      </c>
      <c r="L615" t="str">
        <f>VLOOKUP(J615,prod_imp!$A$2:$I$102,3,FALSE)</f>
        <v>Clothing</v>
      </c>
      <c r="M615" t="str">
        <f>VLOOKUP(J615,prod_imp!$A$2:$I$102,4,FALSE)</f>
        <v>Footwear</v>
      </c>
      <c r="N615" t="str">
        <f>VLOOKUP(J615,prod_imp!$A$2:$I$102,5,FALSE)</f>
        <v>Poole Plc</v>
      </c>
      <c r="O615">
        <f>VLOOKUP(J615,prod_imp!$A$2:$I$102,6,FALSE)</f>
        <v>158</v>
      </c>
      <c r="P615">
        <f>VLOOKUP(J615,prod_imp!$A$2:$I$102,7,FALSE)</f>
        <v>82</v>
      </c>
      <c r="Q615" t="s">
        <v>4690</v>
      </c>
      <c r="R615" t="s">
        <v>1959</v>
      </c>
      <c r="S615" s="5">
        <v>2240.7020000000002</v>
      </c>
      <c r="T615">
        <v>4</v>
      </c>
      <c r="U615">
        <v>659</v>
      </c>
      <c r="V615">
        <v>0.04</v>
      </c>
      <c r="W615" t="str">
        <f>VLOOKUP(Q615,stores_imp!$A$2:$K$100,3,FALSE)</f>
        <v>EAST</v>
      </c>
      <c r="X615" t="str">
        <f>VLOOKUP(Q615,stores_imp!$A$2:$K$100,2,TRUE)</f>
        <v>Martinez, Adkins And Johnson</v>
      </c>
      <c r="Y615" t="str">
        <f>VLOOKUP(Q615,stores_imp!$A$2:$E$22,4,FALSE)</f>
        <v>East Davidville</v>
      </c>
      <c r="Z615" t="str">
        <f>VLOOKUP(Q615,stores_imp!$A$2:$K$22,5,FALSE)</f>
        <v>Online</v>
      </c>
      <c r="AA615" t="str">
        <f>_xlfn.IFS(sale[[#All],[Age]]&lt;19,"Teens",sale[[#All],[Age]]&lt;30,"Adults",sale[[#All],[Age]]&lt;70,"Elders")</f>
        <v>Elders</v>
      </c>
      <c r="AB615" t="str">
        <f>VLOOKUP(C615,customer_imp!$A$2:$H$505,8,FALSE)</f>
        <v>Bronze</v>
      </c>
    </row>
    <row r="616" spans="1:28" x14ac:dyDescent="0.25">
      <c r="A616" t="s">
        <v>5320</v>
      </c>
      <c r="B616" s="2">
        <v>45338</v>
      </c>
      <c r="C616" t="s">
        <v>4484</v>
      </c>
      <c r="D616" t="str">
        <f>VLOOKUP(C616,customer_imp!$A$2:$H$502,2,FALSE)</f>
        <v>Kaitlin Brown</v>
      </c>
      <c r="E616">
        <f>VLOOKUP(C616,customer_imp!$A$2:$H$502,3,FALSE)</f>
        <v>52</v>
      </c>
      <c r="F616" t="str">
        <f>VLOOKUP(C616,customer_imp!$A$2:$H$502,4,FALSE)</f>
        <v>Female</v>
      </c>
      <c r="G616" t="str">
        <f>VLOOKUP(C616,customer_imp!$A$2:$H$502,5,FALSE)</f>
        <v>Kellyberg</v>
      </c>
      <c r="H616" t="str">
        <f>VLOOKUP(C616,customer_imp!$A$2:$H$502,6,FALSE)</f>
        <v>South Dakota</v>
      </c>
      <c r="I616" t="str">
        <f>VLOOKUP(C616,customer_imp!$A$2:$H$502,7,FALSE)</f>
        <v>USA</v>
      </c>
      <c r="J616" t="s">
        <v>4513</v>
      </c>
      <c r="K616" t="str">
        <f>VLOOKUP($J616,prod_imp!$A$2:$I$102,2,FALSE)</f>
        <v>Adjustable Dumbbell Set</v>
      </c>
      <c r="L616" t="str">
        <f>VLOOKUP(J616,prod_imp!$A$2:$I$102,3,FALSE)</f>
        <v>Sports</v>
      </c>
      <c r="M616" t="str">
        <f>VLOOKUP(J616,prod_imp!$A$2:$I$102,4,FALSE)</f>
        <v>Fitness</v>
      </c>
      <c r="N616" t="str">
        <f>VLOOKUP(J616,prod_imp!$A$2:$I$102,5,FALSE)</f>
        <v>Hill Plc</v>
      </c>
      <c r="O616">
        <f>VLOOKUP(J616,prod_imp!$A$2:$I$102,6,FALSE)</f>
        <v>496</v>
      </c>
      <c r="P616">
        <f>VLOOKUP(J616,prod_imp!$A$2:$I$102,7,FALSE)</f>
        <v>323</v>
      </c>
      <c r="Q616" t="s">
        <v>4678</v>
      </c>
      <c r="R616" t="s">
        <v>4706</v>
      </c>
      <c r="S616" s="5">
        <v>275.36079999999998</v>
      </c>
      <c r="T616">
        <v>1</v>
      </c>
      <c r="U616">
        <v>313</v>
      </c>
      <c r="V616">
        <v>0.15</v>
      </c>
      <c r="W616" t="str">
        <f>VLOOKUP(Q616,stores_imp!$A$2:$K$100,3,FALSE)</f>
        <v>SOUTH</v>
      </c>
      <c r="X616" t="str">
        <f>VLOOKUP(Q616,stores_imp!$A$2:$K$100,2,TRUE)</f>
        <v>Mann-Austin</v>
      </c>
      <c r="Y616" t="str">
        <f>VLOOKUP(Q616,stores_imp!$A$2:$E$22,4,FALSE)</f>
        <v>North Nancyview</v>
      </c>
      <c r="Z616" t="str">
        <f>VLOOKUP(Q616,stores_imp!$A$2:$K$22,5,FALSE)</f>
        <v>Outlet</v>
      </c>
      <c r="AA616" t="str">
        <f>_xlfn.IFS(sale[[#All],[Age]]&lt;19,"Teens",sale[[#All],[Age]]&lt;30,"Adults",sale[[#All],[Age]]&lt;70,"Elders")</f>
        <v>Elders</v>
      </c>
      <c r="AB616" t="str">
        <f>VLOOKUP(C616,customer_imp!$A$2:$H$505,8,FALSE)</f>
        <v>Gold</v>
      </c>
    </row>
    <row r="617" spans="1:28" x14ac:dyDescent="0.25">
      <c r="A617" t="s">
        <v>5321</v>
      </c>
      <c r="B617" s="2">
        <v>45524</v>
      </c>
      <c r="C617" t="s">
        <v>4209</v>
      </c>
      <c r="D617" t="str">
        <f>VLOOKUP(C617,customer_imp!$A$2:$H$502,2,FALSE)</f>
        <v>Casey Flores</v>
      </c>
      <c r="E617">
        <f>VLOOKUP(C617,customer_imp!$A$2:$H$502,3,FALSE)</f>
        <v>52</v>
      </c>
      <c r="F617" t="str">
        <f>VLOOKUP(C617,customer_imp!$A$2:$H$502,4,FALSE)</f>
        <v>Female</v>
      </c>
      <c r="G617" t="str">
        <f>VLOOKUP(C617,customer_imp!$A$2:$H$502,5,FALSE)</f>
        <v>Lake Michael</v>
      </c>
      <c r="H617" t="str">
        <f>VLOOKUP(C617,customer_imp!$A$2:$H$502,6,FALSE)</f>
        <v>Utah</v>
      </c>
      <c r="I617" t="str">
        <f>VLOOKUP(C617,customer_imp!$A$2:$H$502,7,FALSE)</f>
        <v>USA</v>
      </c>
      <c r="J617" t="s">
        <v>4519</v>
      </c>
      <c r="K617" t="str">
        <f>VLOOKUP($J617,prod_imp!$A$2:$I$102,2,FALSE)</f>
        <v>Hair Strengthening Shampoo</v>
      </c>
      <c r="L617" t="str">
        <f>VLOOKUP(J617,prod_imp!$A$2:$I$102,3,FALSE)</f>
        <v>Beauty</v>
      </c>
      <c r="M617" t="str">
        <f>VLOOKUP(J617,prod_imp!$A$2:$I$102,4,FALSE)</f>
        <v>Haircare</v>
      </c>
      <c r="N617" t="str">
        <f>VLOOKUP(J617,prod_imp!$A$2:$I$102,5,FALSE)</f>
        <v>Rice Llc</v>
      </c>
      <c r="O617">
        <f>VLOOKUP(J617,prod_imp!$A$2:$I$102,6,FALSE)</f>
        <v>116</v>
      </c>
      <c r="P617">
        <f>VLOOKUP(J617,prod_imp!$A$2:$I$102,7,FALSE)</f>
        <v>460</v>
      </c>
      <c r="Q617" t="s">
        <v>4702</v>
      </c>
      <c r="R617" t="s">
        <v>4706</v>
      </c>
      <c r="S617" s="5">
        <v>2512.0783999999999</v>
      </c>
      <c r="T617">
        <v>4</v>
      </c>
      <c r="U617">
        <v>706</v>
      </c>
      <c r="V617">
        <v>0.12</v>
      </c>
      <c r="W617" t="str">
        <f>VLOOKUP(Q617,stores_imp!$A$2:$K$100,3,FALSE)</f>
        <v>EAST</v>
      </c>
      <c r="X617" t="str">
        <f>VLOOKUP(Q617,stores_imp!$A$2:$K$100,2,TRUE)</f>
        <v>Guerrero-Schmitt</v>
      </c>
      <c r="Y617" t="str">
        <f>VLOOKUP(Q617,stores_imp!$A$2:$E$22,4,FALSE)</f>
        <v>East Stevechester</v>
      </c>
      <c r="Z617" t="str">
        <f>VLOOKUP(Q617,stores_imp!$A$2:$K$22,5,FALSE)</f>
        <v>Flagship</v>
      </c>
      <c r="AA617" t="str">
        <f>_xlfn.IFS(sale[[#All],[Age]]&lt;19,"Teens",sale[[#All],[Age]]&lt;30,"Adults",sale[[#All],[Age]]&lt;70,"Elders")</f>
        <v>Elders</v>
      </c>
      <c r="AB617" t="str">
        <f>VLOOKUP(C617,customer_imp!$A$2:$H$505,8,FALSE)</f>
        <v>Gold</v>
      </c>
    </row>
    <row r="618" spans="1:28" x14ac:dyDescent="0.25">
      <c r="A618" t="s">
        <v>5322</v>
      </c>
      <c r="B618" s="2">
        <v>45497</v>
      </c>
      <c r="C618" t="s">
        <v>4122</v>
      </c>
      <c r="D618" t="str">
        <f>VLOOKUP(C618,customer_imp!$A$2:$H$502,2,FALSE)</f>
        <v>Justin Cross</v>
      </c>
      <c r="E618">
        <f>VLOOKUP(C618,customer_imp!$A$2:$H$502,3,FALSE)</f>
        <v>62</v>
      </c>
      <c r="F618" t="str">
        <f>VLOOKUP(C618,customer_imp!$A$2:$H$502,4,FALSE)</f>
        <v>Female</v>
      </c>
      <c r="G618" t="str">
        <f>VLOOKUP(C618,customer_imp!$A$2:$H$502,5,FALSE)</f>
        <v>North Anthonychester</v>
      </c>
      <c r="H618" t="str">
        <f>VLOOKUP(C618,customer_imp!$A$2:$H$502,6,FALSE)</f>
        <v>Nevada</v>
      </c>
      <c r="I618" t="str">
        <f>VLOOKUP(C618,customer_imp!$A$2:$H$502,7,FALSE)</f>
        <v>USA</v>
      </c>
      <c r="J618" t="s">
        <v>4513</v>
      </c>
      <c r="K618" t="str">
        <f>VLOOKUP($J618,prod_imp!$A$2:$I$102,2,FALSE)</f>
        <v>Adjustable Dumbbell Set</v>
      </c>
      <c r="L618" t="str">
        <f>VLOOKUP(J618,prod_imp!$A$2:$I$102,3,FALSE)</f>
        <v>Sports</v>
      </c>
      <c r="M618" t="str">
        <f>VLOOKUP(J618,prod_imp!$A$2:$I$102,4,FALSE)</f>
        <v>Fitness</v>
      </c>
      <c r="N618" t="str">
        <f>VLOOKUP(J618,prod_imp!$A$2:$I$102,5,FALSE)</f>
        <v>Hill Plc</v>
      </c>
      <c r="O618">
        <f>VLOOKUP(J618,prod_imp!$A$2:$I$102,6,FALSE)</f>
        <v>496</v>
      </c>
      <c r="P618">
        <f>VLOOKUP(J618,prod_imp!$A$2:$I$102,7,FALSE)</f>
        <v>323</v>
      </c>
      <c r="Q618" t="s">
        <v>4690</v>
      </c>
      <c r="R618" t="s">
        <v>4709</v>
      </c>
      <c r="S618" s="5">
        <v>1344.7067999999999</v>
      </c>
      <c r="T618">
        <v>4</v>
      </c>
      <c r="U618">
        <v>386</v>
      </c>
      <c r="V618">
        <v>0.11</v>
      </c>
      <c r="W618" t="str">
        <f>VLOOKUP(Q618,stores_imp!$A$2:$K$100,3,FALSE)</f>
        <v>EAST</v>
      </c>
      <c r="X618" t="str">
        <f>VLOOKUP(Q618,stores_imp!$A$2:$K$100,2,TRUE)</f>
        <v>Martinez, Adkins And Johnson</v>
      </c>
      <c r="Y618" t="str">
        <f>VLOOKUP(Q618,stores_imp!$A$2:$E$22,4,FALSE)</f>
        <v>East Davidville</v>
      </c>
      <c r="Z618" t="str">
        <f>VLOOKUP(Q618,stores_imp!$A$2:$K$22,5,FALSE)</f>
        <v>Online</v>
      </c>
      <c r="AA618" t="str">
        <f>_xlfn.IFS(sale[[#All],[Age]]&lt;19,"Teens",sale[[#All],[Age]]&lt;30,"Adults",sale[[#All],[Age]]&lt;70,"Elders")</f>
        <v>Elders</v>
      </c>
      <c r="AB618" t="str">
        <f>VLOOKUP(C618,customer_imp!$A$2:$H$505,8,FALSE)</f>
        <v>Bronze</v>
      </c>
    </row>
    <row r="619" spans="1:28" x14ac:dyDescent="0.25">
      <c r="A619" t="s">
        <v>5323</v>
      </c>
      <c r="B619" s="2">
        <v>45534</v>
      </c>
      <c r="C619" t="s">
        <v>4000</v>
      </c>
      <c r="D619" t="str">
        <f>VLOOKUP(C619,customer_imp!$A$2:$H$502,2,FALSE)</f>
        <v>David Arnold</v>
      </c>
      <c r="E619">
        <f>VLOOKUP(C619,customer_imp!$A$2:$H$502,3,FALSE)</f>
        <v>54</v>
      </c>
      <c r="F619" t="str">
        <f>VLOOKUP(C619,customer_imp!$A$2:$H$502,4,FALSE)</f>
        <v>Female</v>
      </c>
      <c r="G619" t="str">
        <f>VLOOKUP(C619,customer_imp!$A$2:$H$502,5,FALSE)</f>
        <v>East Jennifer</v>
      </c>
      <c r="H619" t="str">
        <f>VLOOKUP(C619,customer_imp!$A$2:$H$502,6,FALSE)</f>
        <v>California</v>
      </c>
      <c r="I619" t="str">
        <f>VLOOKUP(C619,customer_imp!$A$2:$H$502,7,FALSE)</f>
        <v>USA</v>
      </c>
      <c r="J619" t="s">
        <v>4662</v>
      </c>
      <c r="K619" t="str">
        <f>VLOOKUP($J619,prod_imp!$A$2:$I$102,2,FALSE)</f>
        <v>Vitamin E Body Lotion</v>
      </c>
      <c r="L619" t="str">
        <f>VLOOKUP(J619,prod_imp!$A$2:$I$102,3,FALSE)</f>
        <v>Beauty</v>
      </c>
      <c r="M619" t="str">
        <f>VLOOKUP(J619,prod_imp!$A$2:$I$102,4,FALSE)</f>
        <v>Skincare</v>
      </c>
      <c r="N619" t="str">
        <f>VLOOKUP(J619,prod_imp!$A$2:$I$102,5,FALSE)</f>
        <v>Hoffman-Williams</v>
      </c>
      <c r="O619">
        <f>VLOOKUP(J619,prod_imp!$A$2:$I$102,6,FALSE)</f>
        <v>358</v>
      </c>
      <c r="P619">
        <f>VLOOKUP(J619,prod_imp!$A$2:$I$102,7,FALSE)</f>
        <v>213</v>
      </c>
      <c r="Q619" t="s">
        <v>4692</v>
      </c>
      <c r="R619" t="s">
        <v>4709</v>
      </c>
      <c r="S619" s="5">
        <v>733.85640000000001</v>
      </c>
      <c r="T619">
        <v>3</v>
      </c>
      <c r="U619">
        <v>266</v>
      </c>
      <c r="V619">
        <v>0.13</v>
      </c>
      <c r="W619" t="str">
        <f>VLOOKUP(Q619,stores_imp!$A$2:$K$100,3,FALSE)</f>
        <v>SOUTH</v>
      </c>
      <c r="X619" t="str">
        <f>VLOOKUP(Q619,stores_imp!$A$2:$K$100,2,TRUE)</f>
        <v>Aguirre-Keller</v>
      </c>
      <c r="Y619" t="str">
        <f>VLOOKUP(Q619,stores_imp!$A$2:$E$22,4,FALSE)</f>
        <v>Lake Michael</v>
      </c>
      <c r="Z619" t="str">
        <f>VLOOKUP(Q619,stores_imp!$A$2:$K$22,5,FALSE)</f>
        <v>Online</v>
      </c>
      <c r="AA619" t="str">
        <f>_xlfn.IFS(sale[[#All],[Age]]&lt;19,"Teens",sale[[#All],[Age]]&lt;30,"Adults",sale[[#All],[Age]]&lt;70,"Elders")</f>
        <v>Elders</v>
      </c>
      <c r="AB619" t="str">
        <f>VLOOKUP(C619,customer_imp!$A$2:$H$505,8,FALSE)</f>
        <v>Silver</v>
      </c>
    </row>
    <row r="620" spans="1:28" x14ac:dyDescent="0.25">
      <c r="A620" t="s">
        <v>5324</v>
      </c>
      <c r="B620" s="2">
        <v>45925</v>
      </c>
      <c r="C620" t="s">
        <v>4049</v>
      </c>
      <c r="D620" t="str">
        <f>VLOOKUP(C620,customer_imp!$A$2:$H$502,2,FALSE)</f>
        <v>Rhonda Morales</v>
      </c>
      <c r="E620">
        <f>VLOOKUP(C620,customer_imp!$A$2:$H$502,3,FALSE)</f>
        <v>61</v>
      </c>
      <c r="F620" t="str">
        <f>VLOOKUP(C620,customer_imp!$A$2:$H$502,4,FALSE)</f>
        <v>Female</v>
      </c>
      <c r="G620" t="str">
        <f>VLOOKUP(C620,customer_imp!$A$2:$H$502,5,FALSE)</f>
        <v>Lake Barryfurt</v>
      </c>
      <c r="H620" t="str">
        <f>VLOOKUP(C620,customer_imp!$A$2:$H$502,6,FALSE)</f>
        <v>California</v>
      </c>
      <c r="I620" t="str">
        <f>VLOOKUP(C620,customer_imp!$A$2:$H$502,7,FALSE)</f>
        <v>USA</v>
      </c>
      <c r="J620" t="s">
        <v>4549</v>
      </c>
      <c r="K620" t="str">
        <f>VLOOKUP($J620,prod_imp!$A$2:$I$102,2,FALSE)</f>
        <v>Stainless Steel Cutlery Set</v>
      </c>
      <c r="L620" t="str">
        <f>VLOOKUP(J620,prod_imp!$A$2:$I$102,3,FALSE)</f>
        <v>Home</v>
      </c>
      <c r="M620" t="str">
        <f>VLOOKUP(J620,prod_imp!$A$2:$I$102,4,FALSE)</f>
        <v>Kitchen</v>
      </c>
      <c r="N620" t="str">
        <f>VLOOKUP(J620,prod_imp!$A$2:$I$102,5,FALSE)</f>
        <v>Stevens, Fernandez And Martin</v>
      </c>
      <c r="O620">
        <f>VLOOKUP(J620,prod_imp!$A$2:$I$102,6,FALSE)</f>
        <v>20</v>
      </c>
      <c r="P620">
        <f>VLOOKUP(J620,prod_imp!$A$2:$I$102,7,FALSE)</f>
        <v>57</v>
      </c>
      <c r="Q620" t="s">
        <v>4700</v>
      </c>
      <c r="R620" t="s">
        <v>1959</v>
      </c>
      <c r="S620" s="5">
        <v>499.24360000000001</v>
      </c>
      <c r="T620">
        <v>1</v>
      </c>
      <c r="U620">
        <v>703</v>
      </c>
      <c r="V620">
        <v>0.08</v>
      </c>
      <c r="W620" t="str">
        <f>VLOOKUP(Q620,stores_imp!$A$2:$K$100,3,FALSE)</f>
        <v>WEST</v>
      </c>
      <c r="X620" t="str">
        <f>VLOOKUP(Q620,stores_imp!$A$2:$K$100,2,TRUE)</f>
        <v>Frederick-Wright</v>
      </c>
      <c r="Y620" t="str">
        <f>VLOOKUP(Q620,stores_imp!$A$2:$E$22,4,FALSE)</f>
        <v>New Jimmymouth</v>
      </c>
      <c r="Z620" t="str">
        <f>VLOOKUP(Q620,stores_imp!$A$2:$K$22,5,FALSE)</f>
        <v>Flagship</v>
      </c>
      <c r="AA620" t="str">
        <f>_xlfn.IFS(sale[[#All],[Age]]&lt;19,"Teens",sale[[#All],[Age]]&lt;30,"Adults",sale[[#All],[Age]]&lt;70,"Elders")</f>
        <v>Elders</v>
      </c>
      <c r="AB620" t="str">
        <f>VLOOKUP(C620,customer_imp!$A$2:$H$505,8,FALSE)</f>
        <v>Gold</v>
      </c>
    </row>
    <row r="621" spans="1:28" x14ac:dyDescent="0.25">
      <c r="A621" t="s">
        <v>5325</v>
      </c>
      <c r="B621" s="2">
        <v>45765</v>
      </c>
      <c r="C621" t="s">
        <v>4463</v>
      </c>
      <c r="D621" t="str">
        <f>VLOOKUP(C621,customer_imp!$A$2:$H$502,2,FALSE)</f>
        <v>Debra Mccullough</v>
      </c>
      <c r="E621">
        <f>VLOOKUP(C621,customer_imp!$A$2:$H$502,3,FALSE)</f>
        <v>42</v>
      </c>
      <c r="F621" t="str">
        <f>VLOOKUP(C621,customer_imp!$A$2:$H$502,4,FALSE)</f>
        <v>Male</v>
      </c>
      <c r="G621" t="str">
        <f>VLOOKUP(C621,customer_imp!$A$2:$H$502,5,FALSE)</f>
        <v>Mcdanielfurt</v>
      </c>
      <c r="H621" t="str">
        <f>VLOOKUP(C621,customer_imp!$A$2:$H$502,6,FALSE)</f>
        <v>Montana</v>
      </c>
      <c r="I621" t="str">
        <f>VLOOKUP(C621,customer_imp!$A$2:$H$502,7,FALSE)</f>
        <v>USA</v>
      </c>
      <c r="J621" t="s">
        <v>4667</v>
      </c>
      <c r="K621" t="str">
        <f>VLOOKUP($J621,prod_imp!$A$2:$I$102,2,FALSE)</f>
        <v>Cricket Bat</v>
      </c>
      <c r="L621" t="str">
        <f>VLOOKUP(J621,prod_imp!$A$2:$I$102,3,FALSE)</f>
        <v>Sports</v>
      </c>
      <c r="M621" t="str">
        <f>VLOOKUP(J621,prod_imp!$A$2:$I$102,4,FALSE)</f>
        <v>Team Sports</v>
      </c>
      <c r="N621" t="str">
        <f>VLOOKUP(J621,prod_imp!$A$2:$I$102,5,FALSE)</f>
        <v>Khan Llc</v>
      </c>
      <c r="O621">
        <f>VLOOKUP(J621,prod_imp!$A$2:$I$102,6,FALSE)</f>
        <v>246</v>
      </c>
      <c r="P621">
        <f>VLOOKUP(J621,prod_imp!$A$2:$I$102,7,FALSE)</f>
        <v>471</v>
      </c>
      <c r="Q621" t="s">
        <v>4695</v>
      </c>
      <c r="R621" t="s">
        <v>4709</v>
      </c>
      <c r="S621" s="5">
        <v>560.19000000000005</v>
      </c>
      <c r="T621">
        <v>2</v>
      </c>
      <c r="U621">
        <v>394</v>
      </c>
      <c r="V621">
        <v>0.28999999999999998</v>
      </c>
      <c r="W621" t="str">
        <f>VLOOKUP(Q621,stores_imp!$A$2:$K$100,3,FALSE)</f>
        <v>EAST</v>
      </c>
      <c r="X621" t="str">
        <f>VLOOKUP(Q621,stores_imp!$A$2:$K$100,2,TRUE)</f>
        <v>Gardner, Humphrey And Contreras</v>
      </c>
      <c r="Y621" t="str">
        <f>VLOOKUP(Q621,stores_imp!$A$2:$E$22,4,FALSE)</f>
        <v>Johnsonville</v>
      </c>
      <c r="Z621" t="str">
        <f>VLOOKUP(Q621,stores_imp!$A$2:$K$22,5,FALSE)</f>
        <v>Flagship</v>
      </c>
      <c r="AA621" t="str">
        <f>_xlfn.IFS(sale[[#All],[Age]]&lt;19,"Teens",sale[[#All],[Age]]&lt;30,"Adults",sale[[#All],[Age]]&lt;70,"Elders")</f>
        <v>Elders</v>
      </c>
      <c r="AB621" t="str">
        <f>VLOOKUP(C621,customer_imp!$A$2:$H$505,8,FALSE)</f>
        <v>Platinum</v>
      </c>
    </row>
    <row r="622" spans="1:28" x14ac:dyDescent="0.25">
      <c r="A622" t="s">
        <v>5326</v>
      </c>
      <c r="B622" s="2">
        <v>45882</v>
      </c>
      <c r="C622" t="s">
        <v>4093</v>
      </c>
      <c r="D622" t="str">
        <f>VLOOKUP(C622,customer_imp!$A$2:$H$502,2,FALSE)</f>
        <v>Colleen Mccarthy</v>
      </c>
      <c r="E622">
        <f>VLOOKUP(C622,customer_imp!$A$2:$H$502,3,FALSE)</f>
        <v>21</v>
      </c>
      <c r="F622" t="str">
        <f>VLOOKUP(C622,customer_imp!$A$2:$H$502,4,FALSE)</f>
        <v>Female</v>
      </c>
      <c r="G622" t="str">
        <f>VLOOKUP(C622,customer_imp!$A$2:$H$502,5,FALSE)</f>
        <v>North Katherine</v>
      </c>
      <c r="H622" t="str">
        <f>VLOOKUP(C622,customer_imp!$A$2:$H$502,6,FALSE)</f>
        <v>Washington</v>
      </c>
      <c r="I622" t="str">
        <f>VLOOKUP(C622,customer_imp!$A$2:$H$502,7,FALSE)</f>
        <v>USA</v>
      </c>
      <c r="J622" t="s">
        <v>4667</v>
      </c>
      <c r="K622" t="str">
        <f>VLOOKUP($J622,prod_imp!$A$2:$I$102,2,FALSE)</f>
        <v>Cricket Bat</v>
      </c>
      <c r="L622" t="str">
        <f>VLOOKUP(J622,prod_imp!$A$2:$I$102,3,FALSE)</f>
        <v>Sports</v>
      </c>
      <c r="M622" t="str">
        <f>VLOOKUP(J622,prod_imp!$A$2:$I$102,4,FALSE)</f>
        <v>Team Sports</v>
      </c>
      <c r="N622" t="str">
        <f>VLOOKUP(J622,prod_imp!$A$2:$I$102,5,FALSE)</f>
        <v>Khan Llc</v>
      </c>
      <c r="O622">
        <f>VLOOKUP(J622,prod_imp!$A$2:$I$102,6,FALSE)</f>
        <v>246</v>
      </c>
      <c r="P622">
        <f>VLOOKUP(J622,prod_imp!$A$2:$I$102,7,FALSE)</f>
        <v>471</v>
      </c>
      <c r="Q622" t="s">
        <v>4684</v>
      </c>
      <c r="R622" t="s">
        <v>1959</v>
      </c>
      <c r="S622" s="5">
        <v>1172.0625</v>
      </c>
      <c r="T622">
        <v>3</v>
      </c>
      <c r="U622">
        <v>411</v>
      </c>
      <c r="V622">
        <v>0.28999999999999998</v>
      </c>
      <c r="W622" t="str">
        <f>VLOOKUP(Q622,stores_imp!$A$2:$K$100,3,FALSE)</f>
        <v>SOUTH</v>
      </c>
      <c r="X622" t="str">
        <f>VLOOKUP(Q622,stores_imp!$A$2:$K$100,2,TRUE)</f>
        <v>Mann-Austin</v>
      </c>
      <c r="Y622" t="str">
        <f>VLOOKUP(Q622,stores_imp!$A$2:$E$22,4,FALSE)</f>
        <v>Williamsfurt</v>
      </c>
      <c r="Z622" t="str">
        <f>VLOOKUP(Q622,stores_imp!$A$2:$K$22,5,FALSE)</f>
        <v>Online</v>
      </c>
      <c r="AA622" t="str">
        <f>_xlfn.IFS(sale[[#All],[Age]]&lt;19,"Teens",sale[[#All],[Age]]&lt;30,"Adults",sale[[#All],[Age]]&lt;70,"Elders")</f>
        <v>Adults</v>
      </c>
      <c r="AB622" t="str">
        <f>VLOOKUP(C622,customer_imp!$A$2:$H$505,8,FALSE)</f>
        <v>Platinum</v>
      </c>
    </row>
    <row r="623" spans="1:28" x14ac:dyDescent="0.25">
      <c r="A623" t="s">
        <v>5327</v>
      </c>
      <c r="B623" s="2">
        <v>45923</v>
      </c>
      <c r="C623" t="s">
        <v>4340</v>
      </c>
      <c r="D623" t="str">
        <f>VLOOKUP(C623,customer_imp!$A$2:$H$502,2,FALSE)</f>
        <v>Laura Green</v>
      </c>
      <c r="E623">
        <f>VLOOKUP(C623,customer_imp!$A$2:$H$502,3,FALSE)</f>
        <v>56</v>
      </c>
      <c r="F623" t="str">
        <f>VLOOKUP(C623,customer_imp!$A$2:$H$502,4,FALSE)</f>
        <v>Female</v>
      </c>
      <c r="G623" t="str">
        <f>VLOOKUP(C623,customer_imp!$A$2:$H$502,5,FALSE)</f>
        <v>Westbury</v>
      </c>
      <c r="H623" t="str">
        <f>VLOOKUP(C623,customer_imp!$A$2:$H$502,6,FALSE)</f>
        <v>Oregon</v>
      </c>
      <c r="I623" t="str">
        <f>VLOOKUP(C623,customer_imp!$A$2:$H$502,7,FALSE)</f>
        <v>USA</v>
      </c>
      <c r="J623" t="s">
        <v>4580</v>
      </c>
      <c r="K623" t="str">
        <f>VLOOKUP($J623,prod_imp!$A$2:$I$102,2,FALSE)</f>
        <v>Car Dashboard Phone Holder</v>
      </c>
      <c r="L623" t="str">
        <f>VLOOKUP(J623,prod_imp!$A$2:$I$102,3,FALSE)</f>
        <v>Electronics</v>
      </c>
      <c r="M623" t="str">
        <f>VLOOKUP(J623,prod_imp!$A$2:$I$102,4,FALSE)</f>
        <v>Accessories</v>
      </c>
      <c r="N623" t="str">
        <f>VLOOKUP(J623,prod_imp!$A$2:$I$102,5,FALSE)</f>
        <v>Byrd, Stewart And Valdez</v>
      </c>
      <c r="O623">
        <f>VLOOKUP(J623,prod_imp!$A$2:$I$102,6,FALSE)</f>
        <v>178</v>
      </c>
      <c r="P623">
        <f>VLOOKUP(J623,prod_imp!$A$2:$I$102,7,FALSE)</f>
        <v>103</v>
      </c>
      <c r="Q623" t="s">
        <v>4678</v>
      </c>
      <c r="R623" t="s">
        <v>1959</v>
      </c>
      <c r="S623" s="5">
        <v>1565.982</v>
      </c>
      <c r="T623">
        <v>4</v>
      </c>
      <c r="U623">
        <v>395</v>
      </c>
      <c r="V623">
        <v>0.05</v>
      </c>
      <c r="W623" t="str">
        <f>VLOOKUP(Q623,stores_imp!$A$2:$K$100,3,FALSE)</f>
        <v>SOUTH</v>
      </c>
      <c r="X623" t="str">
        <f>VLOOKUP(Q623,stores_imp!$A$2:$K$100,2,TRUE)</f>
        <v>Mann-Austin</v>
      </c>
      <c r="Y623" t="str">
        <f>VLOOKUP(Q623,stores_imp!$A$2:$E$22,4,FALSE)</f>
        <v>North Nancyview</v>
      </c>
      <c r="Z623" t="str">
        <f>VLOOKUP(Q623,stores_imp!$A$2:$K$22,5,FALSE)</f>
        <v>Outlet</v>
      </c>
      <c r="AA623" t="str">
        <f>_xlfn.IFS(sale[[#All],[Age]]&lt;19,"Teens",sale[[#All],[Age]]&lt;30,"Adults",sale[[#All],[Age]]&lt;70,"Elders")</f>
        <v>Elders</v>
      </c>
      <c r="AB623" t="str">
        <f>VLOOKUP(C623,customer_imp!$A$2:$H$505,8,FALSE)</f>
        <v>Platinum</v>
      </c>
    </row>
    <row r="624" spans="1:28" x14ac:dyDescent="0.25">
      <c r="A624" t="s">
        <v>5328</v>
      </c>
      <c r="B624" s="2">
        <v>45421</v>
      </c>
      <c r="C624" t="s">
        <v>4008</v>
      </c>
      <c r="D624" t="str">
        <f>VLOOKUP(C624,customer_imp!$A$2:$H$502,2,FALSE)</f>
        <v>Thomas Phillips</v>
      </c>
      <c r="E624">
        <f>VLOOKUP(C624,customer_imp!$A$2:$H$502,3,FALSE)</f>
        <v>20</v>
      </c>
      <c r="F624" t="str">
        <f>VLOOKUP(C624,customer_imp!$A$2:$H$502,4,FALSE)</f>
        <v>Female</v>
      </c>
      <c r="G624" t="str">
        <f>VLOOKUP(C624,customer_imp!$A$2:$H$502,5,FALSE)</f>
        <v>Luisfurt</v>
      </c>
      <c r="H624" t="str">
        <f>VLOOKUP(C624,customer_imp!$A$2:$H$502,6,FALSE)</f>
        <v>Georgia</v>
      </c>
      <c r="I624" t="str">
        <f>VLOOKUP(C624,customer_imp!$A$2:$H$502,7,FALSE)</f>
        <v>USA</v>
      </c>
      <c r="J624" t="s">
        <v>4652</v>
      </c>
      <c r="K624" t="str">
        <f>VLOOKUP($J624,prod_imp!$A$2:$I$102,2,FALSE)</f>
        <v>Gaming Mouse Pad Xl</v>
      </c>
      <c r="L624" t="str">
        <f>VLOOKUP(J624,prod_imp!$A$2:$I$102,3,FALSE)</f>
        <v>Electronics</v>
      </c>
      <c r="M624" t="str">
        <f>VLOOKUP(J624,prod_imp!$A$2:$I$102,4,FALSE)</f>
        <v>Accessories</v>
      </c>
      <c r="N624" t="str">
        <f>VLOOKUP(J624,prod_imp!$A$2:$I$102,5,FALSE)</f>
        <v>Sharp, Taylor And Rodriguez</v>
      </c>
      <c r="O624">
        <f>VLOOKUP(J624,prod_imp!$A$2:$I$102,6,FALSE)</f>
        <v>340</v>
      </c>
      <c r="P624">
        <f>VLOOKUP(J624,prod_imp!$A$2:$I$102,7,FALSE)</f>
        <v>361</v>
      </c>
      <c r="Q624" t="s">
        <v>4682</v>
      </c>
      <c r="R624" t="s">
        <v>1959</v>
      </c>
      <c r="S624" s="5">
        <v>1045.6292000000001</v>
      </c>
      <c r="T624">
        <v>2</v>
      </c>
      <c r="U624">
        <v>679</v>
      </c>
      <c r="V624">
        <v>0.01</v>
      </c>
      <c r="W624" t="str">
        <f>VLOOKUP(Q624,stores_imp!$A$2:$K$100,3,FALSE)</f>
        <v>NORTH</v>
      </c>
      <c r="X624" t="str">
        <f>VLOOKUP(Q624,stores_imp!$A$2:$K$100,2,TRUE)</f>
        <v>Mann-Austin</v>
      </c>
      <c r="Y624" t="str">
        <f>VLOOKUP(Q624,stores_imp!$A$2:$E$22,4,FALSE)</f>
        <v>New Michaelchester</v>
      </c>
      <c r="Z624" t="str">
        <f>VLOOKUP(Q624,stores_imp!$A$2:$K$22,5,FALSE)</f>
        <v>Outlet</v>
      </c>
      <c r="AA624" t="str">
        <f>_xlfn.IFS(sale[[#All],[Age]]&lt;19,"Teens",sale[[#All],[Age]]&lt;30,"Adults",sale[[#All],[Age]]&lt;70,"Elders")</f>
        <v>Adults</v>
      </c>
      <c r="AB624" t="str">
        <f>VLOOKUP(C624,customer_imp!$A$2:$H$505,8,FALSE)</f>
        <v>Gold</v>
      </c>
    </row>
    <row r="625" spans="1:28" x14ac:dyDescent="0.25">
      <c r="A625" t="s">
        <v>5329</v>
      </c>
      <c r="B625" s="2">
        <v>45608</v>
      </c>
      <c r="C625" t="s">
        <v>4046</v>
      </c>
      <c r="D625" t="str">
        <f>VLOOKUP(C625,customer_imp!$A$2:$H$502,2,FALSE)</f>
        <v>Tonya Burch</v>
      </c>
      <c r="E625">
        <f>VLOOKUP(C625,customer_imp!$A$2:$H$502,3,FALSE)</f>
        <v>39</v>
      </c>
      <c r="F625" t="str">
        <f>VLOOKUP(C625,customer_imp!$A$2:$H$502,4,FALSE)</f>
        <v>Female</v>
      </c>
      <c r="G625" t="str">
        <f>VLOOKUP(C625,customer_imp!$A$2:$H$502,5,FALSE)</f>
        <v>Olsonhaven</v>
      </c>
      <c r="H625" t="str">
        <f>VLOOKUP(C625,customer_imp!$A$2:$H$502,6,FALSE)</f>
        <v>Iowa</v>
      </c>
      <c r="I625" t="str">
        <f>VLOOKUP(C625,customer_imp!$A$2:$H$502,7,FALSE)</f>
        <v>USA</v>
      </c>
      <c r="J625" t="s">
        <v>4545</v>
      </c>
      <c r="K625" t="str">
        <f>VLOOKUP($J625,prod_imp!$A$2:$I$102,2,FALSE)</f>
        <v>Decorative Floor Vase</v>
      </c>
      <c r="L625" t="str">
        <f>VLOOKUP(J625,prod_imp!$A$2:$I$102,3,FALSE)</f>
        <v>Home</v>
      </c>
      <c r="M625" t="str">
        <f>VLOOKUP(J625,prod_imp!$A$2:$I$102,4,FALSE)</f>
        <v>Decor</v>
      </c>
      <c r="N625" t="str">
        <f>VLOOKUP(J625,prod_imp!$A$2:$I$102,5,FALSE)</f>
        <v>Khan, Jones And Paul</v>
      </c>
      <c r="O625">
        <f>VLOOKUP(J625,prod_imp!$A$2:$I$102,6,FALSE)</f>
        <v>317</v>
      </c>
      <c r="P625">
        <f>VLOOKUP(J625,prod_imp!$A$2:$I$102,7,FALSE)</f>
        <v>378</v>
      </c>
      <c r="Q625" t="s">
        <v>4697</v>
      </c>
      <c r="R625" t="s">
        <v>4709</v>
      </c>
      <c r="S625" s="5">
        <v>2242.8216000000002</v>
      </c>
      <c r="T625">
        <v>4</v>
      </c>
      <c r="U625">
        <v>758</v>
      </c>
      <c r="V625">
        <v>0.23</v>
      </c>
      <c r="W625" t="str">
        <f>VLOOKUP(Q625,stores_imp!$A$2:$K$100,3,FALSE)</f>
        <v>SOUTH</v>
      </c>
      <c r="X625" t="str">
        <f>VLOOKUP(Q625,stores_imp!$A$2:$K$100,2,TRUE)</f>
        <v>Mcdonald Inc</v>
      </c>
      <c r="Y625" t="str">
        <f>VLOOKUP(Q625,stores_imp!$A$2:$E$22,4,FALSE)</f>
        <v>Christopherland</v>
      </c>
      <c r="Z625" t="str">
        <f>VLOOKUP(Q625,stores_imp!$A$2:$K$22,5,FALSE)</f>
        <v>Outlet</v>
      </c>
      <c r="AA625" t="str">
        <f>_xlfn.IFS(sale[[#All],[Age]]&lt;19,"Teens",sale[[#All],[Age]]&lt;30,"Adults",sale[[#All],[Age]]&lt;70,"Elders")</f>
        <v>Elders</v>
      </c>
      <c r="AB625" t="str">
        <f>VLOOKUP(C625,customer_imp!$A$2:$H$505,8,FALSE)</f>
        <v>Gold</v>
      </c>
    </row>
    <row r="626" spans="1:28" x14ac:dyDescent="0.25">
      <c r="A626" t="s">
        <v>5330</v>
      </c>
      <c r="B626" s="2">
        <v>45644</v>
      </c>
      <c r="C626" t="s">
        <v>4033</v>
      </c>
      <c r="D626" t="str">
        <f>VLOOKUP(C626,customer_imp!$A$2:$H$502,2,FALSE)</f>
        <v>Alyssa Vargas</v>
      </c>
      <c r="E626">
        <f>VLOOKUP(C626,customer_imp!$A$2:$H$502,3,FALSE)</f>
        <v>53</v>
      </c>
      <c r="F626" t="str">
        <f>VLOOKUP(C626,customer_imp!$A$2:$H$502,4,FALSE)</f>
        <v>Male</v>
      </c>
      <c r="G626" t="str">
        <f>VLOOKUP(C626,customer_imp!$A$2:$H$502,5,FALSE)</f>
        <v>New Kathrynland</v>
      </c>
      <c r="H626" t="str">
        <f>VLOOKUP(C626,customer_imp!$A$2:$H$502,6,FALSE)</f>
        <v>Montana</v>
      </c>
      <c r="I626" t="str">
        <f>VLOOKUP(C626,customer_imp!$A$2:$H$502,7,FALSE)</f>
        <v>USA</v>
      </c>
      <c r="J626" t="s">
        <v>4662</v>
      </c>
      <c r="K626" t="str">
        <f>VLOOKUP($J626,prod_imp!$A$2:$I$102,2,FALSE)</f>
        <v>Vitamin E Body Lotion</v>
      </c>
      <c r="L626" t="str">
        <f>VLOOKUP(J626,prod_imp!$A$2:$I$102,3,FALSE)</f>
        <v>Beauty</v>
      </c>
      <c r="M626" t="str">
        <f>VLOOKUP(J626,prod_imp!$A$2:$I$102,4,FALSE)</f>
        <v>Skincare</v>
      </c>
      <c r="N626" t="str">
        <f>VLOOKUP(J626,prod_imp!$A$2:$I$102,5,FALSE)</f>
        <v>Hoffman-Williams</v>
      </c>
      <c r="O626">
        <f>VLOOKUP(J626,prod_imp!$A$2:$I$102,6,FALSE)</f>
        <v>358</v>
      </c>
      <c r="P626">
        <f>VLOOKUP(J626,prod_imp!$A$2:$I$102,7,FALSE)</f>
        <v>213</v>
      </c>
      <c r="Q626" t="s">
        <v>4681</v>
      </c>
      <c r="R626" t="s">
        <v>4709</v>
      </c>
      <c r="S626" s="5">
        <v>615.46699999999998</v>
      </c>
      <c r="T626">
        <v>1</v>
      </c>
      <c r="U626">
        <v>648</v>
      </c>
      <c r="V626">
        <v>0.26</v>
      </c>
      <c r="W626" t="str">
        <f>VLOOKUP(Q626,stores_imp!$A$2:$K$100,3,FALSE)</f>
        <v>SOUTH</v>
      </c>
      <c r="X626" t="str">
        <f>VLOOKUP(Q626,stores_imp!$A$2:$K$100,2,TRUE)</f>
        <v>Mann-Austin</v>
      </c>
      <c r="Y626" t="str">
        <f>VLOOKUP(Q626,stores_imp!$A$2:$E$22,4,FALSE)</f>
        <v>Port Sharon</v>
      </c>
      <c r="Z626" t="str">
        <f>VLOOKUP(Q626,stores_imp!$A$2:$K$22,5,FALSE)</f>
        <v>Online</v>
      </c>
      <c r="AA626" t="str">
        <f>_xlfn.IFS(sale[[#All],[Age]]&lt;19,"Teens",sale[[#All],[Age]]&lt;30,"Adults",sale[[#All],[Age]]&lt;70,"Elders")</f>
        <v>Elders</v>
      </c>
      <c r="AB626" t="str">
        <f>VLOOKUP(C626,customer_imp!$A$2:$H$505,8,FALSE)</f>
        <v>Platinum</v>
      </c>
    </row>
    <row r="627" spans="1:28" x14ac:dyDescent="0.25">
      <c r="A627" t="s">
        <v>5331</v>
      </c>
      <c r="B627" s="2">
        <v>45517</v>
      </c>
      <c r="C627" t="s">
        <v>4113</v>
      </c>
      <c r="D627" t="str">
        <f>VLOOKUP(C627,customer_imp!$A$2:$H$502,2,FALSE)</f>
        <v>Matthew Hanna</v>
      </c>
      <c r="E627">
        <f>VLOOKUP(C627,customer_imp!$A$2:$H$502,3,FALSE)</f>
        <v>33</v>
      </c>
      <c r="F627" t="str">
        <f>VLOOKUP(C627,customer_imp!$A$2:$H$502,4,FALSE)</f>
        <v>Female</v>
      </c>
      <c r="G627" t="str">
        <f>VLOOKUP(C627,customer_imp!$A$2:$H$502,5,FALSE)</f>
        <v>Gonzalezbury</v>
      </c>
      <c r="H627" t="str">
        <f>VLOOKUP(C627,customer_imp!$A$2:$H$502,6,FALSE)</f>
        <v>Michigan</v>
      </c>
      <c r="I627" t="str">
        <f>VLOOKUP(C627,customer_imp!$A$2:$H$502,7,FALSE)</f>
        <v>USA</v>
      </c>
      <c r="J627" t="s">
        <v>4519</v>
      </c>
      <c r="K627" t="str">
        <f>VLOOKUP($J627,prod_imp!$A$2:$I$102,2,FALSE)</f>
        <v>Hair Strengthening Shampoo</v>
      </c>
      <c r="L627" t="str">
        <f>VLOOKUP(J627,prod_imp!$A$2:$I$102,3,FALSE)</f>
        <v>Beauty</v>
      </c>
      <c r="M627" t="str">
        <f>VLOOKUP(J627,prod_imp!$A$2:$I$102,4,FALSE)</f>
        <v>Haircare</v>
      </c>
      <c r="N627" t="str">
        <f>VLOOKUP(J627,prod_imp!$A$2:$I$102,5,FALSE)</f>
        <v>Rice Llc</v>
      </c>
      <c r="O627">
        <f>VLOOKUP(J627,prod_imp!$A$2:$I$102,6,FALSE)</f>
        <v>116</v>
      </c>
      <c r="P627">
        <f>VLOOKUP(J627,prod_imp!$A$2:$I$102,7,FALSE)</f>
        <v>460</v>
      </c>
      <c r="Q627" t="s">
        <v>4683</v>
      </c>
      <c r="R627" t="s">
        <v>4706</v>
      </c>
      <c r="S627" s="5">
        <v>323.35199999999998</v>
      </c>
      <c r="T627">
        <v>2</v>
      </c>
      <c r="U627">
        <v>180</v>
      </c>
      <c r="V627">
        <v>0.05</v>
      </c>
      <c r="W627" t="str">
        <f>VLOOKUP(Q627,stores_imp!$A$2:$K$100,3,FALSE)</f>
        <v>EAST</v>
      </c>
      <c r="X627" t="str">
        <f>VLOOKUP(Q627,stores_imp!$A$2:$K$100,2,TRUE)</f>
        <v>Mann-Austin</v>
      </c>
      <c r="Y627" t="str">
        <f>VLOOKUP(Q627,stores_imp!$A$2:$E$22,4,FALSE)</f>
        <v>Port Josephberg</v>
      </c>
      <c r="Z627" t="str">
        <f>VLOOKUP(Q627,stores_imp!$A$2:$K$22,5,FALSE)</f>
        <v>Online</v>
      </c>
      <c r="AA627" t="str">
        <f>_xlfn.IFS(sale[[#All],[Age]]&lt;19,"Teens",sale[[#All],[Age]]&lt;30,"Adults",sale[[#All],[Age]]&lt;70,"Elders")</f>
        <v>Elders</v>
      </c>
      <c r="AB627" t="str">
        <f>VLOOKUP(C627,customer_imp!$A$2:$H$505,8,FALSE)</f>
        <v>Platinum</v>
      </c>
    </row>
    <row r="628" spans="1:28" x14ac:dyDescent="0.25">
      <c r="A628" t="s">
        <v>5332</v>
      </c>
      <c r="B628" s="2">
        <v>45545</v>
      </c>
      <c r="C628" t="s">
        <v>4385</v>
      </c>
      <c r="D628" t="str">
        <f>VLOOKUP(C628,customer_imp!$A$2:$H$502,2,FALSE)</f>
        <v>Alexander Byrd</v>
      </c>
      <c r="E628">
        <f>VLOOKUP(C628,customer_imp!$A$2:$H$502,3,FALSE)</f>
        <v>25</v>
      </c>
      <c r="F628" t="str">
        <f>VLOOKUP(C628,customer_imp!$A$2:$H$502,4,FALSE)</f>
        <v>Female</v>
      </c>
      <c r="G628" t="str">
        <f>VLOOKUP(C628,customer_imp!$A$2:$H$502,5,FALSE)</f>
        <v>Parkerview</v>
      </c>
      <c r="H628" t="str">
        <f>VLOOKUP(C628,customer_imp!$A$2:$H$502,6,FALSE)</f>
        <v>New York</v>
      </c>
      <c r="I628" t="str">
        <f>VLOOKUP(C628,customer_imp!$A$2:$H$502,7,FALSE)</f>
        <v>USA</v>
      </c>
      <c r="J628" t="s">
        <v>4607</v>
      </c>
      <c r="K628" t="str">
        <f>VLOOKUP($J628,prod_imp!$A$2:$I$102,2,FALSE)</f>
        <v>Laptop Cooling Pad</v>
      </c>
      <c r="L628" t="str">
        <f>VLOOKUP(J628,prod_imp!$A$2:$I$102,3,FALSE)</f>
        <v>Electronics</v>
      </c>
      <c r="M628" t="str">
        <f>VLOOKUP(J628,prod_imp!$A$2:$I$102,4,FALSE)</f>
        <v>Computer</v>
      </c>
      <c r="N628" t="str">
        <f>VLOOKUP(J628,prod_imp!$A$2:$I$102,5,FALSE)</f>
        <v>Murray, Gould And Ware</v>
      </c>
      <c r="O628">
        <f>VLOOKUP(J628,prod_imp!$A$2:$I$102,6,FALSE)</f>
        <v>86</v>
      </c>
      <c r="P628">
        <f>VLOOKUP(J628,prod_imp!$A$2:$I$102,7,FALSE)</f>
        <v>222</v>
      </c>
      <c r="Q628" t="s">
        <v>4681</v>
      </c>
      <c r="R628" t="s">
        <v>4706</v>
      </c>
      <c r="S628" s="5">
        <v>977.69849999999997</v>
      </c>
      <c r="T628">
        <v>3</v>
      </c>
      <c r="U628">
        <v>393</v>
      </c>
      <c r="V628">
        <v>0.1</v>
      </c>
      <c r="W628" t="str">
        <f>VLOOKUP(Q628,stores_imp!$A$2:$K$100,3,FALSE)</f>
        <v>SOUTH</v>
      </c>
      <c r="X628" t="str">
        <f>VLOOKUP(Q628,stores_imp!$A$2:$K$100,2,TRUE)</f>
        <v>Mann-Austin</v>
      </c>
      <c r="Y628" t="str">
        <f>VLOOKUP(Q628,stores_imp!$A$2:$E$22,4,FALSE)</f>
        <v>Port Sharon</v>
      </c>
      <c r="Z628" t="str">
        <f>VLOOKUP(Q628,stores_imp!$A$2:$K$22,5,FALSE)</f>
        <v>Online</v>
      </c>
      <c r="AA628" t="str">
        <f>_xlfn.IFS(sale[[#All],[Age]]&lt;19,"Teens",sale[[#All],[Age]]&lt;30,"Adults",sale[[#All],[Age]]&lt;70,"Elders")</f>
        <v>Adults</v>
      </c>
      <c r="AB628" t="str">
        <f>VLOOKUP(C628,customer_imp!$A$2:$H$505,8,FALSE)</f>
        <v>Silver</v>
      </c>
    </row>
    <row r="629" spans="1:28" x14ac:dyDescent="0.25">
      <c r="A629" t="s">
        <v>5333</v>
      </c>
      <c r="B629" s="2">
        <v>45547</v>
      </c>
      <c r="C629" t="s">
        <v>4155</v>
      </c>
      <c r="D629" t="str">
        <f>VLOOKUP(C629,customer_imp!$A$2:$H$502,2,FALSE)</f>
        <v>John Bradford</v>
      </c>
      <c r="E629">
        <f>VLOOKUP(C629,customer_imp!$A$2:$H$502,3,FALSE)</f>
        <v>48</v>
      </c>
      <c r="F629" t="str">
        <f>VLOOKUP(C629,customer_imp!$A$2:$H$502,4,FALSE)</f>
        <v>Male</v>
      </c>
      <c r="G629" t="str">
        <f>VLOOKUP(C629,customer_imp!$A$2:$H$502,5,FALSE)</f>
        <v>Anabury</v>
      </c>
      <c r="H629" t="str">
        <f>VLOOKUP(C629,customer_imp!$A$2:$H$502,6,FALSE)</f>
        <v>Vermont</v>
      </c>
      <c r="I629" t="str">
        <f>VLOOKUP(C629,customer_imp!$A$2:$H$502,7,FALSE)</f>
        <v>USA</v>
      </c>
      <c r="J629" t="s">
        <v>4655</v>
      </c>
      <c r="K629" t="str">
        <f>VLOOKUP($J629,prod_imp!$A$2:$I$102,2,FALSE)</f>
        <v>Women'S High Heels</v>
      </c>
      <c r="L629" t="str">
        <f>VLOOKUP(J629,prod_imp!$A$2:$I$102,3,FALSE)</f>
        <v>Clothing</v>
      </c>
      <c r="M629" t="str">
        <f>VLOOKUP(J629,prod_imp!$A$2:$I$102,4,FALSE)</f>
        <v>Footwear</v>
      </c>
      <c r="N629" t="str">
        <f>VLOOKUP(J629,prod_imp!$A$2:$I$102,5,FALSE)</f>
        <v>Smith-Charles</v>
      </c>
      <c r="O629">
        <f>VLOOKUP(J629,prod_imp!$A$2:$I$102,6,FALSE)</f>
        <v>438</v>
      </c>
      <c r="P629">
        <f>VLOOKUP(J629,prod_imp!$A$2:$I$102,7,FALSE)</f>
        <v>496</v>
      </c>
      <c r="Q629" t="s">
        <v>4700</v>
      </c>
      <c r="R629" t="s">
        <v>4709</v>
      </c>
      <c r="S629" s="5">
        <v>3529.1619999999998</v>
      </c>
      <c r="T629">
        <v>4</v>
      </c>
      <c r="U629">
        <v>970</v>
      </c>
      <c r="V629">
        <v>0.17</v>
      </c>
      <c r="W629" t="str">
        <f>VLOOKUP(Q629,stores_imp!$A$2:$K$100,3,FALSE)</f>
        <v>WEST</v>
      </c>
      <c r="X629" t="str">
        <f>VLOOKUP(Q629,stores_imp!$A$2:$K$100,2,TRUE)</f>
        <v>Frederick-Wright</v>
      </c>
      <c r="Y629" t="str">
        <f>VLOOKUP(Q629,stores_imp!$A$2:$E$22,4,FALSE)</f>
        <v>New Jimmymouth</v>
      </c>
      <c r="Z629" t="str">
        <f>VLOOKUP(Q629,stores_imp!$A$2:$K$22,5,FALSE)</f>
        <v>Flagship</v>
      </c>
      <c r="AA629" t="str">
        <f>_xlfn.IFS(sale[[#All],[Age]]&lt;19,"Teens",sale[[#All],[Age]]&lt;30,"Adults",sale[[#All],[Age]]&lt;70,"Elders")</f>
        <v>Elders</v>
      </c>
      <c r="AB629" t="str">
        <f>VLOOKUP(C629,customer_imp!$A$2:$H$505,8,FALSE)</f>
        <v>Silver</v>
      </c>
    </row>
    <row r="630" spans="1:28" x14ac:dyDescent="0.25">
      <c r="A630" t="s">
        <v>5334</v>
      </c>
      <c r="B630" s="2">
        <v>45433</v>
      </c>
      <c r="C630" t="s">
        <v>4454</v>
      </c>
      <c r="D630" t="str">
        <f>VLOOKUP(C630,customer_imp!$A$2:$H$502,2,FALSE)</f>
        <v>Beth Martin</v>
      </c>
      <c r="E630">
        <f>VLOOKUP(C630,customer_imp!$A$2:$H$502,3,FALSE)</f>
        <v>34</v>
      </c>
      <c r="F630" t="str">
        <f>VLOOKUP(C630,customer_imp!$A$2:$H$502,4,FALSE)</f>
        <v>Female</v>
      </c>
      <c r="G630" t="str">
        <f>VLOOKUP(C630,customer_imp!$A$2:$H$502,5,FALSE)</f>
        <v>Burkefurt</v>
      </c>
      <c r="H630" t="str">
        <f>VLOOKUP(C630,customer_imp!$A$2:$H$502,6,FALSE)</f>
        <v>West Virginia</v>
      </c>
      <c r="I630" t="str">
        <f>VLOOKUP(C630,customer_imp!$A$2:$H$502,7,FALSE)</f>
        <v>USA</v>
      </c>
      <c r="J630" t="s">
        <v>4628</v>
      </c>
      <c r="K630" t="str">
        <f>VLOOKUP($J630,prod_imp!$A$2:$I$102,2,FALSE)</f>
        <v>Bluetooth Car Audio System</v>
      </c>
      <c r="L630" t="str">
        <f>VLOOKUP(J630,prod_imp!$A$2:$I$102,3,FALSE)</f>
        <v>Electronics</v>
      </c>
      <c r="M630" t="str">
        <f>VLOOKUP(J630,prod_imp!$A$2:$I$102,4,FALSE)</f>
        <v>Audio</v>
      </c>
      <c r="N630" t="str">
        <f>VLOOKUP(J630,prod_imp!$A$2:$I$102,5,FALSE)</f>
        <v>Bruce-Bowen</v>
      </c>
      <c r="O630">
        <f>VLOOKUP(J630,prod_imp!$A$2:$I$102,6,FALSE)</f>
        <v>404</v>
      </c>
      <c r="P630">
        <f>VLOOKUP(J630,prod_imp!$A$2:$I$102,7,FALSE)</f>
        <v>159</v>
      </c>
      <c r="Q630" t="s">
        <v>4693</v>
      </c>
      <c r="R630" t="s">
        <v>1959</v>
      </c>
      <c r="S630" s="5">
        <v>959.1318</v>
      </c>
      <c r="T630">
        <v>3</v>
      </c>
      <c r="U630">
        <v>323</v>
      </c>
      <c r="V630">
        <v>0.09</v>
      </c>
      <c r="W630" t="str">
        <f>VLOOKUP(Q630,stores_imp!$A$2:$K$100,3,FALSE)</f>
        <v>NORTH</v>
      </c>
      <c r="X630" t="str">
        <f>VLOOKUP(Q630,stores_imp!$A$2:$K$100,2,TRUE)</f>
        <v>Thomas, Bridges And Harris</v>
      </c>
      <c r="Y630" t="str">
        <f>VLOOKUP(Q630,stores_imp!$A$2:$E$22,4,FALSE)</f>
        <v>Sabrinatown</v>
      </c>
      <c r="Z630" t="str">
        <f>VLOOKUP(Q630,stores_imp!$A$2:$K$22,5,FALSE)</f>
        <v>Online</v>
      </c>
      <c r="AA630" t="str">
        <f>_xlfn.IFS(sale[[#All],[Age]]&lt;19,"Teens",sale[[#All],[Age]]&lt;30,"Adults",sale[[#All],[Age]]&lt;70,"Elders")</f>
        <v>Elders</v>
      </c>
      <c r="AB630" t="str">
        <f>VLOOKUP(C630,customer_imp!$A$2:$H$505,8,FALSE)</f>
        <v>Silver</v>
      </c>
    </row>
    <row r="631" spans="1:28" x14ac:dyDescent="0.25">
      <c r="A631" t="s">
        <v>5335</v>
      </c>
      <c r="B631" s="2">
        <v>45792</v>
      </c>
      <c r="C631" t="s">
        <v>4350</v>
      </c>
      <c r="D631" t="str">
        <f>VLOOKUP(C631,customer_imp!$A$2:$H$502,2,FALSE)</f>
        <v>Joshua Smith Dvm</v>
      </c>
      <c r="E631">
        <f>VLOOKUP(C631,customer_imp!$A$2:$H$502,3,FALSE)</f>
        <v>60</v>
      </c>
      <c r="F631" t="str">
        <f>VLOOKUP(C631,customer_imp!$A$2:$H$502,4,FALSE)</f>
        <v>Male</v>
      </c>
      <c r="G631" t="str">
        <f>VLOOKUP(C631,customer_imp!$A$2:$H$502,5,FALSE)</f>
        <v>Melvinton</v>
      </c>
      <c r="H631" t="str">
        <f>VLOOKUP(C631,customer_imp!$A$2:$H$502,6,FALSE)</f>
        <v>Alaska</v>
      </c>
      <c r="I631" t="str">
        <f>VLOOKUP(C631,customer_imp!$A$2:$H$502,7,FALSE)</f>
        <v>USA</v>
      </c>
      <c r="J631" t="s">
        <v>4641</v>
      </c>
      <c r="K631" t="str">
        <f>VLOOKUP($J631,prod_imp!$A$2:$I$102,2,FALSE)</f>
        <v>Hydrating Face Cleanser</v>
      </c>
      <c r="L631" t="str">
        <f>VLOOKUP(J631,prod_imp!$A$2:$I$102,3,FALSE)</f>
        <v>Beauty</v>
      </c>
      <c r="M631" t="str">
        <f>VLOOKUP(J631,prod_imp!$A$2:$I$102,4,FALSE)</f>
        <v>Skincare</v>
      </c>
      <c r="N631" t="str">
        <f>VLOOKUP(J631,prod_imp!$A$2:$I$102,5,FALSE)</f>
        <v>Butler Group</v>
      </c>
      <c r="O631">
        <f>VLOOKUP(J631,prod_imp!$A$2:$I$102,6,FALSE)</f>
        <v>317</v>
      </c>
      <c r="P631">
        <f>VLOOKUP(J631,prod_imp!$A$2:$I$102,7,FALSE)</f>
        <v>159</v>
      </c>
      <c r="Q631" t="s">
        <v>4673</v>
      </c>
      <c r="R631" t="s">
        <v>4706</v>
      </c>
      <c r="S631" s="5">
        <v>68.694199999999995</v>
      </c>
      <c r="T631">
        <v>1</v>
      </c>
      <c r="U631">
        <v>93</v>
      </c>
      <c r="V631">
        <v>0.01</v>
      </c>
      <c r="W631" t="str">
        <f>VLOOKUP(Q631,stores_imp!$A$2:$K$100,3,FALSE)</f>
        <v>EAST</v>
      </c>
      <c r="X631" t="str">
        <f>VLOOKUP(Q631,stores_imp!$A$2:$K$100,2,TRUE)</f>
        <v>Rivera-Warner</v>
      </c>
      <c r="Y631" t="str">
        <f>VLOOKUP(Q631,stores_imp!$A$2:$E$22,4,FALSE)</f>
        <v>Washingtonfurt</v>
      </c>
      <c r="Z631" t="str">
        <f>VLOOKUP(Q631,stores_imp!$A$2:$K$22,5,FALSE)</f>
        <v>Flagship</v>
      </c>
      <c r="AA631" t="str">
        <f>_xlfn.IFS(sale[[#All],[Age]]&lt;19,"Teens",sale[[#All],[Age]]&lt;30,"Adults",sale[[#All],[Age]]&lt;70,"Elders")</f>
        <v>Elders</v>
      </c>
      <c r="AB631" t="str">
        <f>VLOOKUP(C631,customer_imp!$A$2:$H$505,8,FALSE)</f>
        <v>Gold</v>
      </c>
    </row>
    <row r="632" spans="1:28" x14ac:dyDescent="0.25">
      <c r="A632" t="s">
        <v>5336</v>
      </c>
      <c r="B632" s="2">
        <v>45804</v>
      </c>
      <c r="C632" t="s">
        <v>4410</v>
      </c>
      <c r="D632" t="str">
        <f>VLOOKUP(C632,customer_imp!$A$2:$H$502,2,FALSE)</f>
        <v>Dr. Tamara White Md</v>
      </c>
      <c r="E632">
        <f>VLOOKUP(C632,customer_imp!$A$2:$H$502,3,FALSE)</f>
        <v>60</v>
      </c>
      <c r="F632" t="str">
        <f>VLOOKUP(C632,customer_imp!$A$2:$H$502,4,FALSE)</f>
        <v>Male</v>
      </c>
      <c r="G632" t="str">
        <f>VLOOKUP(C632,customer_imp!$A$2:$H$502,5,FALSE)</f>
        <v>New Benjamin</v>
      </c>
      <c r="H632" t="str">
        <f>VLOOKUP(C632,customer_imp!$A$2:$H$502,6,FALSE)</f>
        <v>North Carolina</v>
      </c>
      <c r="I632" t="str">
        <f>VLOOKUP(C632,customer_imp!$A$2:$H$502,7,FALSE)</f>
        <v>USA</v>
      </c>
      <c r="J632" t="s">
        <v>4512</v>
      </c>
      <c r="K632" t="str">
        <f>VLOOKUP($J632,prod_imp!$A$2:$I$102,2,FALSE)</f>
        <v>Wireless Bluetooth Earbuds</v>
      </c>
      <c r="L632" t="str">
        <f>VLOOKUP(J632,prod_imp!$A$2:$I$102,3,FALSE)</f>
        <v>Electronics</v>
      </c>
      <c r="M632" t="str">
        <f>VLOOKUP(J632,prod_imp!$A$2:$I$102,4,FALSE)</f>
        <v>Audio</v>
      </c>
      <c r="N632" t="str">
        <f>VLOOKUP(J632,prod_imp!$A$2:$I$102,5,FALSE)</f>
        <v>Perez-Johnston</v>
      </c>
      <c r="O632">
        <f>VLOOKUP(J632,prod_imp!$A$2:$I$102,6,FALSE)</f>
        <v>439</v>
      </c>
      <c r="P632">
        <f>VLOOKUP(J632,prod_imp!$A$2:$I$102,7,FALSE)</f>
        <v>142</v>
      </c>
      <c r="Q632" t="s">
        <v>4680</v>
      </c>
      <c r="R632" t="s">
        <v>4709</v>
      </c>
      <c r="S632" s="5">
        <v>1452.4944</v>
      </c>
      <c r="T632">
        <v>4</v>
      </c>
      <c r="U632">
        <v>432</v>
      </c>
      <c r="V632">
        <v>0.26</v>
      </c>
      <c r="W632" t="str">
        <f>VLOOKUP(Q632,stores_imp!$A$2:$K$100,3,FALSE)</f>
        <v>NORTH</v>
      </c>
      <c r="X632" t="str">
        <f>VLOOKUP(Q632,stores_imp!$A$2:$K$100,2,TRUE)</f>
        <v>Mann-Austin</v>
      </c>
      <c r="Y632" t="str">
        <f>VLOOKUP(Q632,stores_imp!$A$2:$E$22,4,FALSE)</f>
        <v>Hoodberg</v>
      </c>
      <c r="Z632" t="str">
        <f>VLOOKUP(Q632,stores_imp!$A$2:$K$22,5,FALSE)</f>
        <v>Outlet</v>
      </c>
      <c r="AA632" t="str">
        <f>_xlfn.IFS(sale[[#All],[Age]]&lt;19,"Teens",sale[[#All],[Age]]&lt;30,"Adults",sale[[#All],[Age]]&lt;70,"Elders")</f>
        <v>Elders</v>
      </c>
      <c r="AB632" t="str">
        <f>VLOOKUP(C632,customer_imp!$A$2:$H$505,8,FALSE)</f>
        <v>Bronze</v>
      </c>
    </row>
    <row r="633" spans="1:28" x14ac:dyDescent="0.25">
      <c r="A633" t="s">
        <v>5337</v>
      </c>
      <c r="B633" s="2">
        <v>45311</v>
      </c>
      <c r="C633" t="s">
        <v>4054</v>
      </c>
      <c r="D633" t="str">
        <f>VLOOKUP(C633,customer_imp!$A$2:$H$502,2,FALSE)</f>
        <v>Jennifer Garcia</v>
      </c>
      <c r="E633">
        <f>VLOOKUP(C633,customer_imp!$A$2:$H$502,3,FALSE)</f>
        <v>61</v>
      </c>
      <c r="F633" t="str">
        <f>VLOOKUP(C633,customer_imp!$A$2:$H$502,4,FALSE)</f>
        <v>Female</v>
      </c>
      <c r="G633" t="str">
        <f>VLOOKUP(C633,customer_imp!$A$2:$H$502,5,FALSE)</f>
        <v>New Sean</v>
      </c>
      <c r="H633" t="str">
        <f>VLOOKUP(C633,customer_imp!$A$2:$H$502,6,FALSE)</f>
        <v>New Mexico</v>
      </c>
      <c r="I633" t="str">
        <f>VLOOKUP(C633,customer_imp!$A$2:$H$502,7,FALSE)</f>
        <v>USA</v>
      </c>
      <c r="J633" t="s">
        <v>4563</v>
      </c>
      <c r="K633" t="str">
        <f>VLOOKUP($J633,prod_imp!$A$2:$I$102,2,FALSE)</f>
        <v>Portable Power Bank</v>
      </c>
      <c r="L633" t="str">
        <f>VLOOKUP(J633,prod_imp!$A$2:$I$102,3,FALSE)</f>
        <v>Electronics</v>
      </c>
      <c r="M633" t="str">
        <f>VLOOKUP(J633,prod_imp!$A$2:$I$102,4,FALSE)</f>
        <v>Mobile</v>
      </c>
      <c r="N633" t="str">
        <f>VLOOKUP(J633,prod_imp!$A$2:$I$102,5,FALSE)</f>
        <v>Cummings And Sons</v>
      </c>
      <c r="O633">
        <f>VLOOKUP(J633,prod_imp!$A$2:$I$102,6,FALSE)</f>
        <v>326</v>
      </c>
      <c r="P633">
        <f>VLOOKUP(J633,prod_imp!$A$2:$I$102,7,FALSE)</f>
        <v>301</v>
      </c>
      <c r="Q633" t="s">
        <v>4695</v>
      </c>
      <c r="R633" t="s">
        <v>4709</v>
      </c>
      <c r="S633" s="5">
        <v>1592.3416</v>
      </c>
      <c r="T633">
        <v>2</v>
      </c>
      <c r="U633">
        <v>926</v>
      </c>
      <c r="V633">
        <v>0.16</v>
      </c>
      <c r="W633" t="str">
        <f>VLOOKUP(Q633,stores_imp!$A$2:$K$100,3,FALSE)</f>
        <v>EAST</v>
      </c>
      <c r="X633" t="str">
        <f>VLOOKUP(Q633,stores_imp!$A$2:$K$100,2,TRUE)</f>
        <v>Gardner, Humphrey And Contreras</v>
      </c>
      <c r="Y633" t="str">
        <f>VLOOKUP(Q633,stores_imp!$A$2:$E$22,4,FALSE)</f>
        <v>Johnsonville</v>
      </c>
      <c r="Z633" t="str">
        <f>VLOOKUP(Q633,stores_imp!$A$2:$K$22,5,FALSE)</f>
        <v>Flagship</v>
      </c>
      <c r="AA633" t="str">
        <f>_xlfn.IFS(sale[[#All],[Age]]&lt;19,"Teens",sale[[#All],[Age]]&lt;30,"Adults",sale[[#All],[Age]]&lt;70,"Elders")</f>
        <v>Elders</v>
      </c>
      <c r="AB633" t="str">
        <f>VLOOKUP(C633,customer_imp!$A$2:$H$505,8,FALSE)</f>
        <v>Bronze</v>
      </c>
    </row>
    <row r="634" spans="1:28" x14ac:dyDescent="0.25">
      <c r="A634" t="s">
        <v>5338</v>
      </c>
      <c r="B634" s="2">
        <v>45605</v>
      </c>
      <c r="C634" t="s">
        <v>4469</v>
      </c>
      <c r="D634" t="str">
        <f>VLOOKUP(C634,customer_imp!$A$2:$H$502,2,FALSE)</f>
        <v>Andrea Harris</v>
      </c>
      <c r="E634">
        <f>VLOOKUP(C634,customer_imp!$A$2:$H$502,3,FALSE)</f>
        <v>41</v>
      </c>
      <c r="F634" t="str">
        <f>VLOOKUP(C634,customer_imp!$A$2:$H$502,4,FALSE)</f>
        <v>Female</v>
      </c>
      <c r="G634" t="str">
        <f>VLOOKUP(C634,customer_imp!$A$2:$H$502,5,FALSE)</f>
        <v>West Kelseyberg</v>
      </c>
      <c r="H634" t="str">
        <f>VLOOKUP(C634,customer_imp!$A$2:$H$502,6,FALSE)</f>
        <v>Kansas</v>
      </c>
      <c r="I634" t="str">
        <f>VLOOKUP(C634,customer_imp!$A$2:$H$502,7,FALSE)</f>
        <v>USA</v>
      </c>
      <c r="J634" t="s">
        <v>4541</v>
      </c>
      <c r="K634" t="str">
        <f>VLOOKUP($J634,prod_imp!$A$2:$I$102,2,FALSE)</f>
        <v>Women'S Scarf Set</v>
      </c>
      <c r="L634" t="str">
        <f>VLOOKUP(J634,prod_imp!$A$2:$I$102,3,FALSE)</f>
        <v>Clothing</v>
      </c>
      <c r="M634" t="str">
        <f>VLOOKUP(J634,prod_imp!$A$2:$I$102,4,FALSE)</f>
        <v>Accessories</v>
      </c>
      <c r="N634" t="str">
        <f>VLOOKUP(J634,prod_imp!$A$2:$I$102,5,FALSE)</f>
        <v>Brown And Sons</v>
      </c>
      <c r="O634">
        <f>VLOOKUP(J634,prod_imp!$A$2:$I$102,6,FALSE)</f>
        <v>174</v>
      </c>
      <c r="P634">
        <f>VLOOKUP(J634,prod_imp!$A$2:$I$102,7,FALSE)</f>
        <v>268</v>
      </c>
      <c r="Q634" t="s">
        <v>4692</v>
      </c>
      <c r="R634" t="s">
        <v>4706</v>
      </c>
      <c r="S634" s="5">
        <v>239.32259999999999</v>
      </c>
      <c r="T634">
        <v>2</v>
      </c>
      <c r="U634">
        <v>151</v>
      </c>
      <c r="V634">
        <v>0.14000000000000001</v>
      </c>
      <c r="W634" t="str">
        <f>VLOOKUP(Q634,stores_imp!$A$2:$K$100,3,FALSE)</f>
        <v>SOUTH</v>
      </c>
      <c r="X634" t="str">
        <f>VLOOKUP(Q634,stores_imp!$A$2:$K$100,2,TRUE)</f>
        <v>Aguirre-Keller</v>
      </c>
      <c r="Y634" t="str">
        <f>VLOOKUP(Q634,stores_imp!$A$2:$E$22,4,FALSE)</f>
        <v>Lake Michael</v>
      </c>
      <c r="Z634" t="str">
        <f>VLOOKUP(Q634,stores_imp!$A$2:$K$22,5,FALSE)</f>
        <v>Online</v>
      </c>
      <c r="AA634" t="str">
        <f>_xlfn.IFS(sale[[#All],[Age]]&lt;19,"Teens",sale[[#All],[Age]]&lt;30,"Adults",sale[[#All],[Age]]&lt;70,"Elders")</f>
        <v>Elders</v>
      </c>
      <c r="AB634" t="str">
        <f>VLOOKUP(C634,customer_imp!$A$2:$H$505,8,FALSE)</f>
        <v>Platinum</v>
      </c>
    </row>
    <row r="635" spans="1:28" x14ac:dyDescent="0.25">
      <c r="A635" t="s">
        <v>5339</v>
      </c>
      <c r="B635" s="2">
        <v>45338</v>
      </c>
      <c r="C635" t="s">
        <v>4441</v>
      </c>
      <c r="D635" t="str">
        <f>VLOOKUP(C635,customer_imp!$A$2:$H$502,2,FALSE)</f>
        <v>William Cortez</v>
      </c>
      <c r="E635">
        <f>VLOOKUP(C635,customer_imp!$A$2:$H$502,3,FALSE)</f>
        <v>29</v>
      </c>
      <c r="F635" t="str">
        <f>VLOOKUP(C635,customer_imp!$A$2:$H$502,4,FALSE)</f>
        <v>Male</v>
      </c>
      <c r="G635" t="str">
        <f>VLOOKUP(C635,customer_imp!$A$2:$H$502,5,FALSE)</f>
        <v>Port Hannahport</v>
      </c>
      <c r="H635" t="str">
        <f>VLOOKUP(C635,customer_imp!$A$2:$H$502,6,FALSE)</f>
        <v>Ohio</v>
      </c>
      <c r="I635" t="str">
        <f>VLOOKUP(C635,customer_imp!$A$2:$H$502,7,FALSE)</f>
        <v>USA</v>
      </c>
      <c r="J635" t="s">
        <v>4641</v>
      </c>
      <c r="K635" t="str">
        <f>VLOOKUP($J635,prod_imp!$A$2:$I$102,2,FALSE)</f>
        <v>Hydrating Face Cleanser</v>
      </c>
      <c r="L635" t="str">
        <f>VLOOKUP(J635,prod_imp!$A$2:$I$102,3,FALSE)</f>
        <v>Beauty</v>
      </c>
      <c r="M635" t="str">
        <f>VLOOKUP(J635,prod_imp!$A$2:$I$102,4,FALSE)</f>
        <v>Skincare</v>
      </c>
      <c r="N635" t="str">
        <f>VLOOKUP(J635,prod_imp!$A$2:$I$102,5,FALSE)</f>
        <v>Butler Group</v>
      </c>
      <c r="O635">
        <f>VLOOKUP(J635,prod_imp!$A$2:$I$102,6,FALSE)</f>
        <v>317</v>
      </c>
      <c r="P635">
        <f>VLOOKUP(J635,prod_imp!$A$2:$I$102,7,FALSE)</f>
        <v>159</v>
      </c>
      <c r="Q635" t="s">
        <v>4690</v>
      </c>
      <c r="R635" t="s">
        <v>4706</v>
      </c>
      <c r="S635" s="5">
        <v>246.99600000000001</v>
      </c>
      <c r="T635">
        <v>1</v>
      </c>
      <c r="U635">
        <v>343</v>
      </c>
      <c r="V635">
        <v>0.21</v>
      </c>
      <c r="W635" t="str">
        <f>VLOOKUP(Q635,stores_imp!$A$2:$K$100,3,FALSE)</f>
        <v>EAST</v>
      </c>
      <c r="X635" t="str">
        <f>VLOOKUP(Q635,stores_imp!$A$2:$K$100,2,TRUE)</f>
        <v>Martinez, Adkins And Johnson</v>
      </c>
      <c r="Y635" t="str">
        <f>VLOOKUP(Q635,stores_imp!$A$2:$E$22,4,FALSE)</f>
        <v>East Davidville</v>
      </c>
      <c r="Z635" t="str">
        <f>VLOOKUP(Q635,stores_imp!$A$2:$K$22,5,FALSE)</f>
        <v>Online</v>
      </c>
      <c r="AA635" t="str">
        <f>_xlfn.IFS(sale[[#All],[Age]]&lt;19,"Teens",sale[[#All],[Age]]&lt;30,"Adults",sale[[#All],[Age]]&lt;70,"Elders")</f>
        <v>Adults</v>
      </c>
      <c r="AB635" t="str">
        <f>VLOOKUP(C635,customer_imp!$A$2:$H$505,8,FALSE)</f>
        <v>Bronze</v>
      </c>
    </row>
    <row r="636" spans="1:28" x14ac:dyDescent="0.25">
      <c r="A636" t="s">
        <v>5340</v>
      </c>
      <c r="B636" s="2">
        <v>45642</v>
      </c>
      <c r="C636" t="s">
        <v>4040</v>
      </c>
      <c r="D636" t="str">
        <f>VLOOKUP(C636,customer_imp!$A$2:$H$502,2,FALSE)</f>
        <v>Cody Diaz</v>
      </c>
      <c r="E636">
        <f>VLOOKUP(C636,customer_imp!$A$2:$H$502,3,FALSE)</f>
        <v>27</v>
      </c>
      <c r="F636" t="str">
        <f>VLOOKUP(C636,customer_imp!$A$2:$H$502,4,FALSE)</f>
        <v>Female</v>
      </c>
      <c r="G636" t="str">
        <f>VLOOKUP(C636,customer_imp!$A$2:$H$502,5,FALSE)</f>
        <v>South Aaronside</v>
      </c>
      <c r="H636" t="str">
        <f>VLOOKUP(C636,customer_imp!$A$2:$H$502,6,FALSE)</f>
        <v>New Hampshire</v>
      </c>
      <c r="I636" t="str">
        <f>VLOOKUP(C636,customer_imp!$A$2:$H$502,7,FALSE)</f>
        <v>USA</v>
      </c>
      <c r="J636" t="s">
        <v>4528</v>
      </c>
      <c r="K636" t="str">
        <f>VLOOKUP($J636,prod_imp!$A$2:$I$102,2,FALSE)</f>
        <v>Soccer Training Cone Set</v>
      </c>
      <c r="L636" t="str">
        <f>VLOOKUP(J636,prod_imp!$A$2:$I$102,3,FALSE)</f>
        <v>Sports</v>
      </c>
      <c r="M636" t="str">
        <f>VLOOKUP(J636,prod_imp!$A$2:$I$102,4,FALSE)</f>
        <v>Accessories</v>
      </c>
      <c r="N636" t="str">
        <f>VLOOKUP(J636,prod_imp!$A$2:$I$102,5,FALSE)</f>
        <v>Ford, Murphy And Wilson</v>
      </c>
      <c r="O636">
        <f>VLOOKUP(J636,prod_imp!$A$2:$I$102,6,FALSE)</f>
        <v>145</v>
      </c>
      <c r="P636">
        <f>VLOOKUP(J636,prod_imp!$A$2:$I$102,7,FALSE)</f>
        <v>367</v>
      </c>
      <c r="Q636" t="s">
        <v>4681</v>
      </c>
      <c r="R636" t="s">
        <v>4706</v>
      </c>
      <c r="S636" s="5">
        <v>332.02339999999998</v>
      </c>
      <c r="T636">
        <v>1</v>
      </c>
      <c r="U636">
        <v>373</v>
      </c>
      <c r="V636">
        <v>0.28000000000000003</v>
      </c>
      <c r="W636" t="str">
        <f>VLOOKUP(Q636,stores_imp!$A$2:$K$100,3,FALSE)</f>
        <v>SOUTH</v>
      </c>
      <c r="X636" t="str">
        <f>VLOOKUP(Q636,stores_imp!$A$2:$K$100,2,TRUE)</f>
        <v>Mann-Austin</v>
      </c>
      <c r="Y636" t="str">
        <f>VLOOKUP(Q636,stores_imp!$A$2:$E$22,4,FALSE)</f>
        <v>Port Sharon</v>
      </c>
      <c r="Z636" t="str">
        <f>VLOOKUP(Q636,stores_imp!$A$2:$K$22,5,FALSE)</f>
        <v>Online</v>
      </c>
      <c r="AA636" t="str">
        <f>_xlfn.IFS(sale[[#All],[Age]]&lt;19,"Teens",sale[[#All],[Age]]&lt;30,"Adults",sale[[#All],[Age]]&lt;70,"Elders")</f>
        <v>Adults</v>
      </c>
      <c r="AB636" t="str">
        <f>VLOOKUP(C636,customer_imp!$A$2:$H$505,8,FALSE)</f>
        <v>Silver</v>
      </c>
    </row>
    <row r="637" spans="1:28" x14ac:dyDescent="0.25">
      <c r="A637" t="s">
        <v>5341</v>
      </c>
      <c r="B637" s="2">
        <v>45693</v>
      </c>
      <c r="C637" t="s">
        <v>4401</v>
      </c>
      <c r="D637" t="str">
        <f>VLOOKUP(C637,customer_imp!$A$2:$H$502,2,FALSE)</f>
        <v>Katrina Perez</v>
      </c>
      <c r="E637">
        <f>VLOOKUP(C637,customer_imp!$A$2:$H$502,3,FALSE)</f>
        <v>63</v>
      </c>
      <c r="F637" t="str">
        <f>VLOOKUP(C637,customer_imp!$A$2:$H$502,4,FALSE)</f>
        <v>Male</v>
      </c>
      <c r="G637" t="str">
        <f>VLOOKUP(C637,customer_imp!$A$2:$H$502,5,FALSE)</f>
        <v>West Rebecca</v>
      </c>
      <c r="H637" t="str">
        <f>VLOOKUP(C637,customer_imp!$A$2:$H$502,6,FALSE)</f>
        <v>Ohio</v>
      </c>
      <c r="I637" t="str">
        <f>VLOOKUP(C637,customer_imp!$A$2:$H$502,7,FALSE)</f>
        <v>USA</v>
      </c>
      <c r="J637" t="s">
        <v>4530</v>
      </c>
      <c r="K637" t="str">
        <f>VLOOKUP($J637,prod_imp!$A$2:$I$102,2,FALSE)</f>
        <v>Women'S Denim Jeans</v>
      </c>
      <c r="L637" t="str">
        <f>VLOOKUP(J637,prod_imp!$A$2:$I$102,3,FALSE)</f>
        <v>Clothing</v>
      </c>
      <c r="M637" t="str">
        <f>VLOOKUP(J637,prod_imp!$A$2:$I$102,4,FALSE)</f>
        <v>Bottoms</v>
      </c>
      <c r="N637" t="str">
        <f>VLOOKUP(J637,prod_imp!$A$2:$I$102,5,FALSE)</f>
        <v>Guerra-Hendrix</v>
      </c>
      <c r="O637">
        <f>VLOOKUP(J637,prod_imp!$A$2:$I$102,6,FALSE)</f>
        <v>317</v>
      </c>
      <c r="P637">
        <f>VLOOKUP(J637,prod_imp!$A$2:$I$102,7,FALSE)</f>
        <v>343</v>
      </c>
      <c r="Q637" t="s">
        <v>4698</v>
      </c>
      <c r="R637" t="s">
        <v>4709</v>
      </c>
      <c r="S637" s="5">
        <v>116.23139999999999</v>
      </c>
      <c r="T637">
        <v>1</v>
      </c>
      <c r="U637">
        <v>125</v>
      </c>
      <c r="V637">
        <v>0.11</v>
      </c>
      <c r="W637" t="str">
        <f>VLOOKUP(Q637,stores_imp!$A$2:$K$100,3,FALSE)</f>
        <v>NORTH</v>
      </c>
      <c r="X637" t="str">
        <f>VLOOKUP(Q637,stores_imp!$A$2:$K$100,2,TRUE)</f>
        <v>Shelton Plc</v>
      </c>
      <c r="Y637" t="str">
        <f>VLOOKUP(Q637,stores_imp!$A$2:$E$22,4,FALSE)</f>
        <v>East Jenniferstad</v>
      </c>
      <c r="Z637" t="str">
        <f>VLOOKUP(Q637,stores_imp!$A$2:$K$22,5,FALSE)</f>
        <v>Flagship</v>
      </c>
      <c r="AA637" t="str">
        <f>_xlfn.IFS(sale[[#All],[Age]]&lt;19,"Teens",sale[[#All],[Age]]&lt;30,"Adults",sale[[#All],[Age]]&lt;70,"Elders")</f>
        <v>Elders</v>
      </c>
      <c r="AB637" t="str">
        <f>VLOOKUP(C637,customer_imp!$A$2:$H$505,8,FALSE)</f>
        <v>Silver</v>
      </c>
    </row>
    <row r="638" spans="1:28" x14ac:dyDescent="0.25">
      <c r="A638" t="s">
        <v>5342</v>
      </c>
      <c r="B638" s="2">
        <v>45763</v>
      </c>
      <c r="C638" t="s">
        <v>4255</v>
      </c>
      <c r="D638" t="str">
        <f>VLOOKUP(C638,customer_imp!$A$2:$H$502,2,FALSE)</f>
        <v>Adam Rowland</v>
      </c>
      <c r="E638">
        <f>VLOOKUP(C638,customer_imp!$A$2:$H$502,3,FALSE)</f>
        <v>48</v>
      </c>
      <c r="F638" t="str">
        <f>VLOOKUP(C638,customer_imp!$A$2:$H$502,4,FALSE)</f>
        <v>Female</v>
      </c>
      <c r="G638" t="str">
        <f>VLOOKUP(C638,customer_imp!$A$2:$H$502,5,FALSE)</f>
        <v>Welchview</v>
      </c>
      <c r="H638" t="str">
        <f>VLOOKUP(C638,customer_imp!$A$2:$H$502,6,FALSE)</f>
        <v>California</v>
      </c>
      <c r="I638" t="str">
        <f>VLOOKUP(C638,customer_imp!$A$2:$H$502,7,FALSE)</f>
        <v>USA</v>
      </c>
      <c r="J638" t="s">
        <v>4627</v>
      </c>
      <c r="K638" t="str">
        <f>VLOOKUP($J638,prod_imp!$A$2:$I$102,2,FALSE)</f>
        <v>Shin Guards – Adult</v>
      </c>
      <c r="L638" t="str">
        <f>VLOOKUP(J638,prod_imp!$A$2:$I$102,3,FALSE)</f>
        <v>Sports</v>
      </c>
      <c r="M638" t="str">
        <f>VLOOKUP(J638,prod_imp!$A$2:$I$102,4,FALSE)</f>
        <v>Team Sports</v>
      </c>
      <c r="N638" t="str">
        <f>VLOOKUP(J638,prod_imp!$A$2:$I$102,5,FALSE)</f>
        <v>French Ltd</v>
      </c>
      <c r="O638">
        <f>VLOOKUP(J638,prod_imp!$A$2:$I$102,6,FALSE)</f>
        <v>107</v>
      </c>
      <c r="P638">
        <f>VLOOKUP(J638,prod_imp!$A$2:$I$102,7,FALSE)</f>
        <v>359</v>
      </c>
      <c r="Q638" t="s">
        <v>4703</v>
      </c>
      <c r="R638" t="s">
        <v>4706</v>
      </c>
      <c r="S638" s="5">
        <v>655.61040000000003</v>
      </c>
      <c r="T638">
        <v>4</v>
      </c>
      <c r="U638">
        <v>221</v>
      </c>
      <c r="V638">
        <v>7.0000000000000007E-2</v>
      </c>
      <c r="W638" t="str">
        <f>VLOOKUP(Q638,stores_imp!$A$2:$K$100,3,FALSE)</f>
        <v>EAST</v>
      </c>
      <c r="X638" t="str">
        <f>VLOOKUP(Q638,stores_imp!$A$2:$K$100,2,TRUE)</f>
        <v>Mann-Austin</v>
      </c>
      <c r="Y638" t="str">
        <f>VLOOKUP(Q638,stores_imp!$A$2:$E$22,4,FALSE)</f>
        <v>Vasquezborough</v>
      </c>
      <c r="Z638" t="str">
        <f>VLOOKUP(Q638,stores_imp!$A$2:$K$22,5,FALSE)</f>
        <v>Online</v>
      </c>
      <c r="AA638" t="str">
        <f>_xlfn.IFS(sale[[#All],[Age]]&lt;19,"Teens",sale[[#All],[Age]]&lt;30,"Adults",sale[[#All],[Age]]&lt;70,"Elders")</f>
        <v>Elders</v>
      </c>
      <c r="AB638" t="str">
        <f>VLOOKUP(C638,customer_imp!$A$2:$H$505,8,FALSE)</f>
        <v>Gold</v>
      </c>
    </row>
    <row r="639" spans="1:28" x14ac:dyDescent="0.25">
      <c r="A639" t="s">
        <v>5343</v>
      </c>
      <c r="B639" s="2">
        <v>45572</v>
      </c>
      <c r="C639" t="s">
        <v>4148</v>
      </c>
      <c r="D639" t="str">
        <f>VLOOKUP(C639,customer_imp!$A$2:$H$502,2,FALSE)</f>
        <v>Christopher Garcia Dds</v>
      </c>
      <c r="E639">
        <f>VLOOKUP(C639,customer_imp!$A$2:$H$502,3,FALSE)</f>
        <v>18</v>
      </c>
      <c r="F639" t="str">
        <f>VLOOKUP(C639,customer_imp!$A$2:$H$502,4,FALSE)</f>
        <v>Male</v>
      </c>
      <c r="G639" t="str">
        <f>VLOOKUP(C639,customer_imp!$A$2:$H$502,5,FALSE)</f>
        <v>New Joseph</v>
      </c>
      <c r="H639" t="str">
        <f>VLOOKUP(C639,customer_imp!$A$2:$H$502,6,FALSE)</f>
        <v>Missouri</v>
      </c>
      <c r="I639" t="str">
        <f>VLOOKUP(C639,customer_imp!$A$2:$H$502,7,FALSE)</f>
        <v>USA</v>
      </c>
      <c r="J639" t="s">
        <v>4537</v>
      </c>
      <c r="K639" t="str">
        <f>VLOOKUP($J639,prod_imp!$A$2:$I$102,2,FALSE)</f>
        <v>Men'S Formal Shirt</v>
      </c>
      <c r="L639" t="str">
        <f>VLOOKUP(J639,prod_imp!$A$2:$I$102,3,FALSE)</f>
        <v>Clothing</v>
      </c>
      <c r="M639" t="str">
        <f>VLOOKUP(J639,prod_imp!$A$2:$I$102,4,FALSE)</f>
        <v>Tops</v>
      </c>
      <c r="N639" t="str">
        <f>VLOOKUP(J639,prod_imp!$A$2:$I$102,5,FALSE)</f>
        <v>Moon, Mora And Santos</v>
      </c>
      <c r="O639">
        <f>VLOOKUP(J639,prod_imp!$A$2:$I$102,6,FALSE)</f>
        <v>317</v>
      </c>
      <c r="P639">
        <f>VLOOKUP(J639,prod_imp!$A$2:$I$102,7,FALSE)</f>
        <v>360</v>
      </c>
      <c r="Q639" t="s">
        <v>4698</v>
      </c>
      <c r="R639" t="s">
        <v>4706</v>
      </c>
      <c r="S639" s="5">
        <v>557.68679999999995</v>
      </c>
      <c r="T639">
        <v>1</v>
      </c>
      <c r="U639">
        <v>563</v>
      </c>
      <c r="V639">
        <v>0.26</v>
      </c>
      <c r="W639" t="str">
        <f>VLOOKUP(Q639,stores_imp!$A$2:$K$100,3,FALSE)</f>
        <v>NORTH</v>
      </c>
      <c r="X639" t="str">
        <f>VLOOKUP(Q639,stores_imp!$A$2:$K$100,2,TRUE)</f>
        <v>Shelton Plc</v>
      </c>
      <c r="Y639" t="str">
        <f>VLOOKUP(Q639,stores_imp!$A$2:$E$22,4,FALSE)</f>
        <v>East Jenniferstad</v>
      </c>
      <c r="Z639" t="str">
        <f>VLOOKUP(Q639,stores_imp!$A$2:$K$22,5,FALSE)</f>
        <v>Flagship</v>
      </c>
      <c r="AA639" t="str">
        <f>_xlfn.IFS(sale[[#All],[Age]]&lt;19,"Teens",sale[[#All],[Age]]&lt;30,"Adults",sale[[#All],[Age]]&lt;70,"Elders")</f>
        <v>Teens</v>
      </c>
      <c r="AB639" t="str">
        <f>VLOOKUP(C639,customer_imp!$A$2:$H$505,8,FALSE)</f>
        <v>Gold</v>
      </c>
    </row>
    <row r="640" spans="1:28" x14ac:dyDescent="0.25">
      <c r="A640" t="s">
        <v>5344</v>
      </c>
      <c r="B640" s="2">
        <v>45338</v>
      </c>
      <c r="C640" t="s">
        <v>4379</v>
      </c>
      <c r="D640" t="str">
        <f>VLOOKUP(C640,customer_imp!$A$2:$H$502,2,FALSE)</f>
        <v>Daniel Bell</v>
      </c>
      <c r="E640">
        <f>VLOOKUP(C640,customer_imp!$A$2:$H$502,3,FALSE)</f>
        <v>56</v>
      </c>
      <c r="F640" t="str">
        <f>VLOOKUP(C640,customer_imp!$A$2:$H$502,4,FALSE)</f>
        <v>Male</v>
      </c>
      <c r="G640" t="str">
        <f>VLOOKUP(C640,customer_imp!$A$2:$H$502,5,FALSE)</f>
        <v>Deniseberg</v>
      </c>
      <c r="H640" t="str">
        <f>VLOOKUP(C640,customer_imp!$A$2:$H$502,6,FALSE)</f>
        <v>Arkansas</v>
      </c>
      <c r="I640" t="str">
        <f>VLOOKUP(C640,customer_imp!$A$2:$H$502,7,FALSE)</f>
        <v>USA</v>
      </c>
      <c r="J640" t="s">
        <v>4516</v>
      </c>
      <c r="K640" t="str">
        <f>VLOOKUP($J640,prod_imp!$A$2:$I$102,2,FALSE)</f>
        <v>Hd Smart Tv Stick</v>
      </c>
      <c r="L640" t="str">
        <f>VLOOKUP(J640,prod_imp!$A$2:$I$102,3,FALSE)</f>
        <v>Electronics</v>
      </c>
      <c r="M640" t="str">
        <f>VLOOKUP(J640,prod_imp!$A$2:$I$102,4,FALSE)</f>
        <v>Accessories</v>
      </c>
      <c r="N640" t="str">
        <f>VLOOKUP(J640,prod_imp!$A$2:$I$102,5,FALSE)</f>
        <v>Gibson, Hobbs And Weaver</v>
      </c>
      <c r="O640">
        <f>VLOOKUP(J640,prod_imp!$A$2:$I$102,6,FALSE)</f>
        <v>449</v>
      </c>
      <c r="P640">
        <f>VLOOKUP(J640,prod_imp!$A$2:$I$102,7,FALSE)</f>
        <v>275</v>
      </c>
      <c r="Q640" t="s">
        <v>4673</v>
      </c>
      <c r="R640" t="s">
        <v>1959</v>
      </c>
      <c r="S640" s="5">
        <v>264.93889999999999</v>
      </c>
      <c r="T640">
        <v>1</v>
      </c>
      <c r="U640">
        <v>363</v>
      </c>
      <c r="V640">
        <v>0.01</v>
      </c>
      <c r="W640" t="str">
        <f>VLOOKUP(Q640,stores_imp!$A$2:$K$100,3,FALSE)</f>
        <v>EAST</v>
      </c>
      <c r="X640" t="str">
        <f>VLOOKUP(Q640,stores_imp!$A$2:$K$100,2,TRUE)</f>
        <v>Rivera-Warner</v>
      </c>
      <c r="Y640" t="str">
        <f>VLOOKUP(Q640,stores_imp!$A$2:$E$22,4,FALSE)</f>
        <v>Washingtonfurt</v>
      </c>
      <c r="Z640" t="str">
        <f>VLOOKUP(Q640,stores_imp!$A$2:$K$22,5,FALSE)</f>
        <v>Flagship</v>
      </c>
      <c r="AA640" t="str">
        <f>_xlfn.IFS(sale[[#All],[Age]]&lt;19,"Teens",sale[[#All],[Age]]&lt;30,"Adults",sale[[#All],[Age]]&lt;70,"Elders")</f>
        <v>Elders</v>
      </c>
      <c r="AB640" t="str">
        <f>VLOOKUP(C640,customer_imp!$A$2:$H$505,8,FALSE)</f>
        <v>Silver</v>
      </c>
    </row>
    <row r="641" spans="1:28" x14ac:dyDescent="0.25">
      <c r="A641" t="s">
        <v>5345</v>
      </c>
      <c r="B641" s="2">
        <v>45373</v>
      </c>
      <c r="C641" t="s">
        <v>4322</v>
      </c>
      <c r="D641" t="str">
        <f>VLOOKUP(C641,customer_imp!$A$2:$H$502,2,FALSE)</f>
        <v>John Jones</v>
      </c>
      <c r="E641">
        <f>VLOOKUP(C641,customer_imp!$A$2:$H$502,3,FALSE)</f>
        <v>58</v>
      </c>
      <c r="F641" t="str">
        <f>VLOOKUP(C641,customer_imp!$A$2:$H$502,4,FALSE)</f>
        <v>Female</v>
      </c>
      <c r="G641" t="str">
        <f>VLOOKUP(C641,customer_imp!$A$2:$H$502,5,FALSE)</f>
        <v>North Michaelborough</v>
      </c>
      <c r="H641" t="str">
        <f>VLOOKUP(C641,customer_imp!$A$2:$H$502,6,FALSE)</f>
        <v>Oregon</v>
      </c>
      <c r="I641" t="str">
        <f>VLOOKUP(C641,customer_imp!$A$2:$H$502,7,FALSE)</f>
        <v>USA</v>
      </c>
      <c r="J641" t="s">
        <v>4516</v>
      </c>
      <c r="K641" t="str">
        <f>VLOOKUP($J641,prod_imp!$A$2:$I$102,2,FALSE)</f>
        <v>Hd Smart Tv Stick</v>
      </c>
      <c r="L641" t="str">
        <f>VLOOKUP(J641,prod_imp!$A$2:$I$102,3,FALSE)</f>
        <v>Electronics</v>
      </c>
      <c r="M641" t="str">
        <f>VLOOKUP(J641,prod_imp!$A$2:$I$102,4,FALSE)</f>
        <v>Accessories</v>
      </c>
      <c r="N641" t="str">
        <f>VLOOKUP(J641,prod_imp!$A$2:$I$102,5,FALSE)</f>
        <v>Gibson, Hobbs And Weaver</v>
      </c>
      <c r="O641">
        <f>VLOOKUP(J641,prod_imp!$A$2:$I$102,6,FALSE)</f>
        <v>449</v>
      </c>
      <c r="P641">
        <f>VLOOKUP(J641,prod_imp!$A$2:$I$102,7,FALSE)</f>
        <v>275</v>
      </c>
      <c r="Q641" t="s">
        <v>4698</v>
      </c>
      <c r="R641" t="s">
        <v>4709</v>
      </c>
      <c r="S641" s="5">
        <v>1211.0416</v>
      </c>
      <c r="T641">
        <v>4</v>
      </c>
      <c r="U641">
        <v>369</v>
      </c>
      <c r="V641">
        <v>0.27</v>
      </c>
      <c r="W641" t="str">
        <f>VLOOKUP(Q641,stores_imp!$A$2:$K$100,3,FALSE)</f>
        <v>NORTH</v>
      </c>
      <c r="X641" t="str">
        <f>VLOOKUP(Q641,stores_imp!$A$2:$K$100,2,TRUE)</f>
        <v>Shelton Plc</v>
      </c>
      <c r="Y641" t="str">
        <f>VLOOKUP(Q641,stores_imp!$A$2:$E$22,4,FALSE)</f>
        <v>East Jenniferstad</v>
      </c>
      <c r="Z641" t="str">
        <f>VLOOKUP(Q641,stores_imp!$A$2:$K$22,5,FALSE)</f>
        <v>Flagship</v>
      </c>
      <c r="AA641" t="str">
        <f>_xlfn.IFS(sale[[#All],[Age]]&lt;19,"Teens",sale[[#All],[Age]]&lt;30,"Adults",sale[[#All],[Age]]&lt;70,"Elders")</f>
        <v>Elders</v>
      </c>
      <c r="AB641" t="str">
        <f>VLOOKUP(C641,customer_imp!$A$2:$H$505,8,FALSE)</f>
        <v>Silver</v>
      </c>
    </row>
    <row r="642" spans="1:28" x14ac:dyDescent="0.25">
      <c r="A642" t="s">
        <v>5346</v>
      </c>
      <c r="B642" s="2">
        <v>45590</v>
      </c>
      <c r="C642" t="s">
        <v>4400</v>
      </c>
      <c r="D642" t="str">
        <f>VLOOKUP(C642,customer_imp!$A$2:$H$502,2,FALSE)</f>
        <v>Jackie Thompson</v>
      </c>
      <c r="E642">
        <f>VLOOKUP(C642,customer_imp!$A$2:$H$502,3,FALSE)</f>
        <v>48</v>
      </c>
      <c r="F642" t="str">
        <f>VLOOKUP(C642,customer_imp!$A$2:$H$502,4,FALSE)</f>
        <v>Female</v>
      </c>
      <c r="G642" t="str">
        <f>VLOOKUP(C642,customer_imp!$A$2:$H$502,5,FALSE)</f>
        <v>South Edwin</v>
      </c>
      <c r="H642" t="str">
        <f>VLOOKUP(C642,customer_imp!$A$2:$H$502,6,FALSE)</f>
        <v>New Jersey</v>
      </c>
      <c r="I642" t="str">
        <f>VLOOKUP(C642,customer_imp!$A$2:$H$502,7,FALSE)</f>
        <v>USA</v>
      </c>
      <c r="J642" t="s">
        <v>4664</v>
      </c>
      <c r="K642" t="str">
        <f>VLOOKUP($J642,prod_imp!$A$2:$I$102,2,FALSE)</f>
        <v>Women'S Formal Blazer</v>
      </c>
      <c r="L642" t="str">
        <f>VLOOKUP(J642,prod_imp!$A$2:$I$102,3,FALSE)</f>
        <v>Clothing</v>
      </c>
      <c r="M642" t="str">
        <f>VLOOKUP(J642,prod_imp!$A$2:$I$102,4,FALSE)</f>
        <v>Outerwear</v>
      </c>
      <c r="N642" t="str">
        <f>VLOOKUP(J642,prod_imp!$A$2:$I$102,5,FALSE)</f>
        <v>Phillips And Sons</v>
      </c>
      <c r="O642">
        <f>VLOOKUP(J642,prod_imp!$A$2:$I$102,6,FALSE)</f>
        <v>358</v>
      </c>
      <c r="P642">
        <f>VLOOKUP(J642,prod_imp!$A$2:$I$102,7,FALSE)</f>
        <v>143</v>
      </c>
      <c r="Q642" t="s">
        <v>4697</v>
      </c>
      <c r="R642" t="s">
        <v>4706</v>
      </c>
      <c r="S642" s="5">
        <v>2681.3406</v>
      </c>
      <c r="T642">
        <v>3</v>
      </c>
      <c r="U642">
        <v>951</v>
      </c>
      <c r="V642">
        <v>0.18</v>
      </c>
      <c r="W642" t="str">
        <f>VLOOKUP(Q642,stores_imp!$A$2:$K$100,3,FALSE)</f>
        <v>SOUTH</v>
      </c>
      <c r="X642" t="str">
        <f>VLOOKUP(Q642,stores_imp!$A$2:$K$100,2,TRUE)</f>
        <v>Mcdonald Inc</v>
      </c>
      <c r="Y642" t="str">
        <f>VLOOKUP(Q642,stores_imp!$A$2:$E$22,4,FALSE)</f>
        <v>Christopherland</v>
      </c>
      <c r="Z642" t="str">
        <f>VLOOKUP(Q642,stores_imp!$A$2:$K$22,5,FALSE)</f>
        <v>Outlet</v>
      </c>
      <c r="AA642" t="str">
        <f>_xlfn.IFS(sale[[#All],[Age]]&lt;19,"Teens",sale[[#All],[Age]]&lt;30,"Adults",sale[[#All],[Age]]&lt;70,"Elders")</f>
        <v>Elders</v>
      </c>
      <c r="AB642" t="str">
        <f>VLOOKUP(C642,customer_imp!$A$2:$H$505,8,FALSE)</f>
        <v>Bronze</v>
      </c>
    </row>
    <row r="643" spans="1:28" x14ac:dyDescent="0.25">
      <c r="A643" t="s">
        <v>5347</v>
      </c>
      <c r="B643" s="2">
        <v>45365</v>
      </c>
      <c r="C643" t="s">
        <v>4121</v>
      </c>
      <c r="D643" t="str">
        <f>VLOOKUP(C643,customer_imp!$A$2:$H$502,2,FALSE)</f>
        <v>Carlos Skinner</v>
      </c>
      <c r="E643">
        <f>VLOOKUP(C643,customer_imp!$A$2:$H$502,3,FALSE)</f>
        <v>46</v>
      </c>
      <c r="F643" t="str">
        <f>VLOOKUP(C643,customer_imp!$A$2:$H$502,4,FALSE)</f>
        <v>Male</v>
      </c>
      <c r="G643" t="str">
        <f>VLOOKUP(C643,customer_imp!$A$2:$H$502,5,FALSE)</f>
        <v>Dwaynemouth</v>
      </c>
      <c r="H643" t="str">
        <f>VLOOKUP(C643,customer_imp!$A$2:$H$502,6,FALSE)</f>
        <v>Alabama</v>
      </c>
      <c r="I643" t="str">
        <f>VLOOKUP(C643,customer_imp!$A$2:$H$502,7,FALSE)</f>
        <v>USA</v>
      </c>
      <c r="J643" t="s">
        <v>4560</v>
      </c>
      <c r="K643" t="str">
        <f>VLOOKUP($J643,prod_imp!$A$2:$I$102,2,FALSE)</f>
        <v>Men'S Casual Sneakers</v>
      </c>
      <c r="L643" t="str">
        <f>VLOOKUP(J643,prod_imp!$A$2:$I$102,3,FALSE)</f>
        <v>Clothing</v>
      </c>
      <c r="M643" t="str">
        <f>VLOOKUP(J643,prod_imp!$A$2:$I$102,4,FALSE)</f>
        <v>Footwear</v>
      </c>
      <c r="N643" t="str">
        <f>VLOOKUP(J643,prod_imp!$A$2:$I$102,5,FALSE)</f>
        <v>Hogan-Lee</v>
      </c>
      <c r="O643">
        <f>VLOOKUP(J643,prod_imp!$A$2:$I$102,6,FALSE)</f>
        <v>353</v>
      </c>
      <c r="P643">
        <f>VLOOKUP(J643,prod_imp!$A$2:$I$102,7,FALSE)</f>
        <v>214</v>
      </c>
      <c r="Q643" t="s">
        <v>4695</v>
      </c>
      <c r="R643" t="s">
        <v>1959</v>
      </c>
      <c r="S643" s="5">
        <v>1006.2063000000001</v>
      </c>
      <c r="T643">
        <v>3</v>
      </c>
      <c r="U643">
        <v>339</v>
      </c>
      <c r="V643">
        <v>0.06</v>
      </c>
      <c r="W643" t="str">
        <f>VLOOKUP(Q643,stores_imp!$A$2:$K$100,3,FALSE)</f>
        <v>EAST</v>
      </c>
      <c r="X643" t="str">
        <f>VLOOKUP(Q643,stores_imp!$A$2:$K$100,2,TRUE)</f>
        <v>Gardner, Humphrey And Contreras</v>
      </c>
      <c r="Y643" t="str">
        <f>VLOOKUP(Q643,stores_imp!$A$2:$E$22,4,FALSE)</f>
        <v>Johnsonville</v>
      </c>
      <c r="Z643" t="str">
        <f>VLOOKUP(Q643,stores_imp!$A$2:$K$22,5,FALSE)</f>
        <v>Flagship</v>
      </c>
      <c r="AA643" t="str">
        <f>_xlfn.IFS(sale[[#All],[Age]]&lt;19,"Teens",sale[[#All],[Age]]&lt;30,"Adults",sale[[#All],[Age]]&lt;70,"Elders")</f>
        <v>Elders</v>
      </c>
      <c r="AB643" t="str">
        <f>VLOOKUP(C643,customer_imp!$A$2:$H$505,8,FALSE)</f>
        <v>Bronze</v>
      </c>
    </row>
    <row r="644" spans="1:28" x14ac:dyDescent="0.25">
      <c r="A644" t="s">
        <v>5348</v>
      </c>
      <c r="B644" s="2">
        <v>45711</v>
      </c>
      <c r="C644" t="s">
        <v>4124</v>
      </c>
      <c r="D644" t="str">
        <f>VLOOKUP(C644,customer_imp!$A$2:$H$502,2,FALSE)</f>
        <v>Edward Rivera</v>
      </c>
      <c r="E644">
        <f>VLOOKUP(C644,customer_imp!$A$2:$H$502,3,FALSE)</f>
        <v>32</v>
      </c>
      <c r="F644" t="str">
        <f>VLOOKUP(C644,customer_imp!$A$2:$H$502,4,FALSE)</f>
        <v>Female</v>
      </c>
      <c r="G644" t="str">
        <f>VLOOKUP(C644,customer_imp!$A$2:$H$502,5,FALSE)</f>
        <v>Chungmouth</v>
      </c>
      <c r="H644" t="str">
        <f>VLOOKUP(C644,customer_imp!$A$2:$H$502,6,FALSE)</f>
        <v>South Carolina</v>
      </c>
      <c r="I644" t="str">
        <f>VLOOKUP(C644,customer_imp!$A$2:$H$502,7,FALSE)</f>
        <v>USA</v>
      </c>
      <c r="J644" t="s">
        <v>4652</v>
      </c>
      <c r="K644" t="str">
        <f>VLOOKUP($J644,prod_imp!$A$2:$I$102,2,FALSE)</f>
        <v>Gaming Mouse Pad Xl</v>
      </c>
      <c r="L644" t="str">
        <f>VLOOKUP(J644,prod_imp!$A$2:$I$102,3,FALSE)</f>
        <v>Electronics</v>
      </c>
      <c r="M644" t="str">
        <f>VLOOKUP(J644,prod_imp!$A$2:$I$102,4,FALSE)</f>
        <v>Accessories</v>
      </c>
      <c r="N644" t="str">
        <f>VLOOKUP(J644,prod_imp!$A$2:$I$102,5,FALSE)</f>
        <v>Sharp, Taylor And Rodriguez</v>
      </c>
      <c r="O644">
        <f>VLOOKUP(J644,prod_imp!$A$2:$I$102,6,FALSE)</f>
        <v>340</v>
      </c>
      <c r="P644">
        <f>VLOOKUP(J644,prod_imp!$A$2:$I$102,7,FALSE)</f>
        <v>361</v>
      </c>
      <c r="Q644" t="s">
        <v>4675</v>
      </c>
      <c r="R644" t="s">
        <v>4709</v>
      </c>
      <c r="S644" s="5">
        <v>2380.7628</v>
      </c>
      <c r="T644">
        <v>3</v>
      </c>
      <c r="U644">
        <v>853</v>
      </c>
      <c r="V644">
        <v>0.01</v>
      </c>
      <c r="W644" t="str">
        <f>VLOOKUP(Q644,stores_imp!$A$2:$K$100,3,FALSE)</f>
        <v>NORTH</v>
      </c>
      <c r="X644" t="str">
        <f>VLOOKUP(Q644,stores_imp!$A$2:$K$100,2,TRUE)</f>
        <v>Martinez, Adkins And Johnson</v>
      </c>
      <c r="Y644" t="str">
        <f>VLOOKUP(Q644,stores_imp!$A$2:$E$22,4,FALSE)</f>
        <v>Danielmouth</v>
      </c>
      <c r="Z644" t="str">
        <f>VLOOKUP(Q644,stores_imp!$A$2:$K$22,5,FALSE)</f>
        <v>Flagship</v>
      </c>
      <c r="AA644" t="str">
        <f>_xlfn.IFS(sale[[#All],[Age]]&lt;19,"Teens",sale[[#All],[Age]]&lt;30,"Adults",sale[[#All],[Age]]&lt;70,"Elders")</f>
        <v>Elders</v>
      </c>
      <c r="AB644" t="str">
        <f>VLOOKUP(C644,customer_imp!$A$2:$H$505,8,FALSE)</f>
        <v>Gold</v>
      </c>
    </row>
    <row r="645" spans="1:28" x14ac:dyDescent="0.25">
      <c r="A645" t="s">
        <v>5349</v>
      </c>
      <c r="B645" s="2">
        <v>45586</v>
      </c>
      <c r="C645" t="s">
        <v>4127</v>
      </c>
      <c r="D645" t="str">
        <f>VLOOKUP(C645,customer_imp!$A$2:$H$502,2,FALSE)</f>
        <v>Denise Griffin</v>
      </c>
      <c r="E645">
        <f>VLOOKUP(C645,customer_imp!$A$2:$H$502,3,FALSE)</f>
        <v>33</v>
      </c>
      <c r="F645" t="str">
        <f>VLOOKUP(C645,customer_imp!$A$2:$H$502,4,FALSE)</f>
        <v>Male</v>
      </c>
      <c r="G645" t="str">
        <f>VLOOKUP(C645,customer_imp!$A$2:$H$502,5,FALSE)</f>
        <v>West Markhaven</v>
      </c>
      <c r="H645" t="str">
        <f>VLOOKUP(C645,customer_imp!$A$2:$H$502,6,FALSE)</f>
        <v>Florida</v>
      </c>
      <c r="I645" t="str">
        <f>VLOOKUP(C645,customer_imp!$A$2:$H$502,7,FALSE)</f>
        <v>USA</v>
      </c>
      <c r="J645" t="s">
        <v>4632</v>
      </c>
      <c r="K645" t="str">
        <f>VLOOKUP($J645,prod_imp!$A$2:$I$102,2,FALSE)</f>
        <v>Wireless Mouse</v>
      </c>
      <c r="L645" t="str">
        <f>VLOOKUP(J645,prod_imp!$A$2:$I$102,3,FALSE)</f>
        <v>Electronics</v>
      </c>
      <c r="M645" t="str">
        <f>VLOOKUP(J645,prod_imp!$A$2:$I$102,4,FALSE)</f>
        <v>Computer</v>
      </c>
      <c r="N645" t="str">
        <f>VLOOKUP(J645,prod_imp!$A$2:$I$102,5,FALSE)</f>
        <v>Larson Ltd</v>
      </c>
      <c r="O645">
        <f>VLOOKUP(J645,prod_imp!$A$2:$I$102,6,FALSE)</f>
        <v>393</v>
      </c>
      <c r="P645">
        <f>VLOOKUP(J645,prod_imp!$A$2:$I$102,7,FALSE)</f>
        <v>320</v>
      </c>
      <c r="Q645" t="s">
        <v>4683</v>
      </c>
      <c r="R645" t="s">
        <v>4709</v>
      </c>
      <c r="S645" s="5">
        <v>215.47200000000001</v>
      </c>
      <c r="T645">
        <v>3</v>
      </c>
      <c r="U645">
        <v>90</v>
      </c>
      <c r="V645">
        <v>7.0000000000000007E-2</v>
      </c>
      <c r="W645" t="str">
        <f>VLOOKUP(Q645,stores_imp!$A$2:$K$100,3,FALSE)</f>
        <v>EAST</v>
      </c>
      <c r="X645" t="str">
        <f>VLOOKUP(Q645,stores_imp!$A$2:$K$100,2,TRUE)</f>
        <v>Mann-Austin</v>
      </c>
      <c r="Y645" t="str">
        <f>VLOOKUP(Q645,stores_imp!$A$2:$E$22,4,FALSE)</f>
        <v>Port Josephberg</v>
      </c>
      <c r="Z645" t="str">
        <f>VLOOKUP(Q645,stores_imp!$A$2:$K$22,5,FALSE)</f>
        <v>Online</v>
      </c>
      <c r="AA645" t="str">
        <f>_xlfn.IFS(sale[[#All],[Age]]&lt;19,"Teens",sale[[#All],[Age]]&lt;30,"Adults",sale[[#All],[Age]]&lt;70,"Elders")</f>
        <v>Elders</v>
      </c>
      <c r="AB645" t="str">
        <f>VLOOKUP(C645,customer_imp!$A$2:$H$505,8,FALSE)</f>
        <v>Platinum</v>
      </c>
    </row>
    <row r="646" spans="1:28" x14ac:dyDescent="0.25">
      <c r="A646" t="s">
        <v>5350</v>
      </c>
      <c r="B646" s="2">
        <v>45334</v>
      </c>
      <c r="C646" t="s">
        <v>4170</v>
      </c>
      <c r="D646" t="str">
        <f>VLOOKUP(C646,customer_imp!$A$2:$H$502,2,FALSE)</f>
        <v>Todd Poole</v>
      </c>
      <c r="E646">
        <f>VLOOKUP(C646,customer_imp!$A$2:$H$502,3,FALSE)</f>
        <v>29</v>
      </c>
      <c r="F646" t="str">
        <f>VLOOKUP(C646,customer_imp!$A$2:$H$502,4,FALSE)</f>
        <v>Female</v>
      </c>
      <c r="G646" t="str">
        <f>VLOOKUP(C646,customer_imp!$A$2:$H$502,5,FALSE)</f>
        <v>Johnsonshire</v>
      </c>
      <c r="H646" t="str">
        <f>VLOOKUP(C646,customer_imp!$A$2:$H$502,6,FALSE)</f>
        <v>Ohio</v>
      </c>
      <c r="I646" t="str">
        <f>VLOOKUP(C646,customer_imp!$A$2:$H$502,7,FALSE)</f>
        <v>USA</v>
      </c>
      <c r="J646" t="s">
        <v>4594</v>
      </c>
      <c r="K646" t="str">
        <f>VLOOKUP($J646,prod_imp!$A$2:$I$102,2,FALSE)</f>
        <v>Ceramic Plant Pot</v>
      </c>
      <c r="L646" t="str">
        <f>VLOOKUP(J646,prod_imp!$A$2:$I$102,3,FALSE)</f>
        <v>Home</v>
      </c>
      <c r="M646" t="str">
        <f>VLOOKUP(J646,prod_imp!$A$2:$I$102,4,FALSE)</f>
        <v>Decor</v>
      </c>
      <c r="N646" t="str">
        <f>VLOOKUP(J646,prod_imp!$A$2:$I$102,5,FALSE)</f>
        <v>Hatfield, Baird And Torres</v>
      </c>
      <c r="O646">
        <f>VLOOKUP(J646,prod_imp!$A$2:$I$102,6,FALSE)</f>
        <v>82</v>
      </c>
      <c r="P646">
        <f>VLOOKUP(J646,prod_imp!$A$2:$I$102,7,FALSE)</f>
        <v>275</v>
      </c>
      <c r="Q646" t="s">
        <v>4675</v>
      </c>
      <c r="R646" t="s">
        <v>4706</v>
      </c>
      <c r="S646" s="5">
        <v>165.1584</v>
      </c>
      <c r="T646">
        <v>1</v>
      </c>
      <c r="U646">
        <v>172</v>
      </c>
      <c r="V646">
        <v>0.2</v>
      </c>
      <c r="W646" t="str">
        <f>VLOOKUP(Q646,stores_imp!$A$2:$K$100,3,FALSE)</f>
        <v>NORTH</v>
      </c>
      <c r="X646" t="str">
        <f>VLOOKUP(Q646,stores_imp!$A$2:$K$100,2,TRUE)</f>
        <v>Martinez, Adkins And Johnson</v>
      </c>
      <c r="Y646" t="str">
        <f>VLOOKUP(Q646,stores_imp!$A$2:$E$22,4,FALSE)</f>
        <v>Danielmouth</v>
      </c>
      <c r="Z646" t="str">
        <f>VLOOKUP(Q646,stores_imp!$A$2:$K$22,5,FALSE)</f>
        <v>Flagship</v>
      </c>
      <c r="AA646" t="str">
        <f>_xlfn.IFS(sale[[#All],[Age]]&lt;19,"Teens",sale[[#All],[Age]]&lt;30,"Adults",sale[[#All],[Age]]&lt;70,"Elders")</f>
        <v>Adults</v>
      </c>
      <c r="AB646" t="str">
        <f>VLOOKUP(C646,customer_imp!$A$2:$H$505,8,FALSE)</f>
        <v>Bronze</v>
      </c>
    </row>
    <row r="647" spans="1:28" x14ac:dyDescent="0.25">
      <c r="A647" t="s">
        <v>5351</v>
      </c>
      <c r="B647" s="2">
        <v>45333</v>
      </c>
      <c r="C647" t="s">
        <v>4459</v>
      </c>
      <c r="D647" t="str">
        <f>VLOOKUP(C647,customer_imp!$A$2:$H$502,2,FALSE)</f>
        <v>Michael Foley</v>
      </c>
      <c r="E647">
        <f>VLOOKUP(C647,customer_imp!$A$2:$H$502,3,FALSE)</f>
        <v>63</v>
      </c>
      <c r="F647" t="str">
        <f>VLOOKUP(C647,customer_imp!$A$2:$H$502,4,FALSE)</f>
        <v>Female</v>
      </c>
      <c r="G647" t="str">
        <f>VLOOKUP(C647,customer_imp!$A$2:$H$502,5,FALSE)</f>
        <v>Oneillfurt</v>
      </c>
      <c r="H647" t="str">
        <f>VLOOKUP(C647,customer_imp!$A$2:$H$502,6,FALSE)</f>
        <v>Vermont</v>
      </c>
      <c r="I647" t="str">
        <f>VLOOKUP(C647,customer_imp!$A$2:$H$502,7,FALSE)</f>
        <v>USA</v>
      </c>
      <c r="J647" t="s">
        <v>4593</v>
      </c>
      <c r="K647" t="str">
        <f>VLOOKUP($J647,prod_imp!$A$2:$I$102,2,FALSE)</f>
        <v>Sports Stopwatch Pro</v>
      </c>
      <c r="L647" t="str">
        <f>VLOOKUP(J647,prod_imp!$A$2:$I$102,3,FALSE)</f>
        <v>Sports</v>
      </c>
      <c r="M647" t="str">
        <f>VLOOKUP(J647,prod_imp!$A$2:$I$102,4,FALSE)</f>
        <v>Accessories</v>
      </c>
      <c r="N647" t="str">
        <f>VLOOKUP(J647,prod_imp!$A$2:$I$102,5,FALSE)</f>
        <v>Thompson-French</v>
      </c>
      <c r="O647">
        <f>VLOOKUP(J647,prod_imp!$A$2:$I$102,6,FALSE)</f>
        <v>435</v>
      </c>
      <c r="P647">
        <f>VLOOKUP(J647,prod_imp!$A$2:$I$102,7,FALSE)</f>
        <v>185</v>
      </c>
      <c r="Q647" t="s">
        <v>4675</v>
      </c>
      <c r="R647" t="s">
        <v>1959</v>
      </c>
      <c r="S647" s="5">
        <v>369.74</v>
      </c>
      <c r="T647">
        <v>1</v>
      </c>
      <c r="U647">
        <v>389</v>
      </c>
      <c r="V647">
        <v>0.04</v>
      </c>
      <c r="W647" t="str">
        <f>VLOOKUP(Q647,stores_imp!$A$2:$K$100,3,FALSE)</f>
        <v>NORTH</v>
      </c>
      <c r="X647" t="str">
        <f>VLOOKUP(Q647,stores_imp!$A$2:$K$100,2,TRUE)</f>
        <v>Martinez, Adkins And Johnson</v>
      </c>
      <c r="Y647" t="str">
        <f>VLOOKUP(Q647,stores_imp!$A$2:$E$22,4,FALSE)</f>
        <v>Danielmouth</v>
      </c>
      <c r="Z647" t="str">
        <f>VLOOKUP(Q647,stores_imp!$A$2:$K$22,5,FALSE)</f>
        <v>Flagship</v>
      </c>
      <c r="AA647" t="str">
        <f>_xlfn.IFS(sale[[#All],[Age]]&lt;19,"Teens",sale[[#All],[Age]]&lt;30,"Adults",sale[[#All],[Age]]&lt;70,"Elders")</f>
        <v>Elders</v>
      </c>
      <c r="AB647" t="str">
        <f>VLOOKUP(C647,customer_imp!$A$2:$H$505,8,FALSE)</f>
        <v>Gold</v>
      </c>
    </row>
    <row r="648" spans="1:28" x14ac:dyDescent="0.25">
      <c r="A648" t="s">
        <v>5352</v>
      </c>
      <c r="B648" s="2">
        <v>45778</v>
      </c>
      <c r="C648" t="s">
        <v>4453</v>
      </c>
      <c r="D648" t="str">
        <f>VLOOKUP(C648,customer_imp!$A$2:$H$502,2,FALSE)</f>
        <v>Paul Cox</v>
      </c>
      <c r="E648">
        <f>VLOOKUP(C648,customer_imp!$A$2:$H$502,3,FALSE)</f>
        <v>60</v>
      </c>
      <c r="F648" t="str">
        <f>VLOOKUP(C648,customer_imp!$A$2:$H$502,4,FALSE)</f>
        <v>Female</v>
      </c>
      <c r="G648" t="str">
        <f>VLOOKUP(C648,customer_imp!$A$2:$H$502,5,FALSE)</f>
        <v>East Julie</v>
      </c>
      <c r="H648" t="str">
        <f>VLOOKUP(C648,customer_imp!$A$2:$H$502,6,FALSE)</f>
        <v>Kansas</v>
      </c>
      <c r="I648" t="str">
        <f>VLOOKUP(C648,customer_imp!$A$2:$H$502,7,FALSE)</f>
        <v>USA</v>
      </c>
      <c r="J648" t="s">
        <v>4633</v>
      </c>
      <c r="K648" t="str">
        <f>VLOOKUP($J648,prod_imp!$A$2:$I$102,2,FALSE)</f>
        <v>Wifi Mesh Router</v>
      </c>
      <c r="L648" t="str">
        <f>VLOOKUP(J648,prod_imp!$A$2:$I$102,3,FALSE)</f>
        <v>Electronics</v>
      </c>
      <c r="M648" t="str">
        <f>VLOOKUP(J648,prod_imp!$A$2:$I$102,4,FALSE)</f>
        <v>Appliances</v>
      </c>
      <c r="N648" t="str">
        <f>VLOOKUP(J648,prod_imp!$A$2:$I$102,5,FALSE)</f>
        <v>White, Reeves And Woods</v>
      </c>
      <c r="O648">
        <f>VLOOKUP(J648,prod_imp!$A$2:$I$102,6,FALSE)</f>
        <v>481</v>
      </c>
      <c r="P648">
        <f>VLOOKUP(J648,prod_imp!$A$2:$I$102,7,FALSE)</f>
        <v>104</v>
      </c>
      <c r="Q648" t="s">
        <v>4695</v>
      </c>
      <c r="R648" t="s">
        <v>4706</v>
      </c>
      <c r="S648" s="5">
        <v>2286.1343999999999</v>
      </c>
      <c r="T648">
        <v>3</v>
      </c>
      <c r="U648">
        <v>866</v>
      </c>
      <c r="V648">
        <v>0.05</v>
      </c>
      <c r="W648" t="str">
        <f>VLOOKUP(Q648,stores_imp!$A$2:$K$100,3,FALSE)</f>
        <v>EAST</v>
      </c>
      <c r="X648" t="str">
        <f>VLOOKUP(Q648,stores_imp!$A$2:$K$100,2,TRUE)</f>
        <v>Gardner, Humphrey And Contreras</v>
      </c>
      <c r="Y648" t="str">
        <f>VLOOKUP(Q648,stores_imp!$A$2:$E$22,4,FALSE)</f>
        <v>Johnsonville</v>
      </c>
      <c r="Z648" t="str">
        <f>VLOOKUP(Q648,stores_imp!$A$2:$K$22,5,FALSE)</f>
        <v>Flagship</v>
      </c>
      <c r="AA648" t="str">
        <f>_xlfn.IFS(sale[[#All],[Age]]&lt;19,"Teens",sale[[#All],[Age]]&lt;30,"Adults",sale[[#All],[Age]]&lt;70,"Elders")</f>
        <v>Elders</v>
      </c>
      <c r="AB648" t="str">
        <f>VLOOKUP(C648,customer_imp!$A$2:$H$505,8,FALSE)</f>
        <v>Silver</v>
      </c>
    </row>
    <row r="649" spans="1:28" x14ac:dyDescent="0.25">
      <c r="A649" t="s">
        <v>5353</v>
      </c>
      <c r="B649" s="2">
        <v>45592</v>
      </c>
      <c r="C649" t="s">
        <v>4147</v>
      </c>
      <c r="D649" t="str">
        <f>VLOOKUP(C649,customer_imp!$A$2:$H$502,2,FALSE)</f>
        <v>Steve Mclaughlin</v>
      </c>
      <c r="E649">
        <f>VLOOKUP(C649,customer_imp!$A$2:$H$502,3,FALSE)</f>
        <v>64</v>
      </c>
      <c r="F649" t="str">
        <f>VLOOKUP(C649,customer_imp!$A$2:$H$502,4,FALSE)</f>
        <v>Male</v>
      </c>
      <c r="G649" t="str">
        <f>VLOOKUP(C649,customer_imp!$A$2:$H$502,5,FALSE)</f>
        <v>Josephmouth</v>
      </c>
      <c r="H649" t="str">
        <f>VLOOKUP(C649,customer_imp!$A$2:$H$502,6,FALSE)</f>
        <v>New Hampshire</v>
      </c>
      <c r="I649" t="str">
        <f>VLOOKUP(C649,customer_imp!$A$2:$H$502,7,FALSE)</f>
        <v>USA</v>
      </c>
      <c r="J649" t="s">
        <v>4532</v>
      </c>
      <c r="K649" t="str">
        <f>VLOOKUP($J649,prod_imp!$A$2:$I$102,2,FALSE)</f>
        <v>Knee Support Brace</v>
      </c>
      <c r="L649" t="str">
        <f>VLOOKUP(J649,prod_imp!$A$2:$I$102,3,FALSE)</f>
        <v>Sports</v>
      </c>
      <c r="M649" t="str">
        <f>VLOOKUP(J649,prod_imp!$A$2:$I$102,4,FALSE)</f>
        <v>Equipment</v>
      </c>
      <c r="N649" t="str">
        <f>VLOOKUP(J649,prod_imp!$A$2:$I$102,5,FALSE)</f>
        <v>May-Reese</v>
      </c>
      <c r="O649">
        <f>VLOOKUP(J649,prod_imp!$A$2:$I$102,6,FALSE)</f>
        <v>21</v>
      </c>
      <c r="P649">
        <f>VLOOKUP(J649,prod_imp!$A$2:$I$102,7,FALSE)</f>
        <v>65</v>
      </c>
      <c r="Q649" t="s">
        <v>4675</v>
      </c>
      <c r="R649" t="s">
        <v>4709</v>
      </c>
      <c r="S649" s="5">
        <v>191.88</v>
      </c>
      <c r="T649">
        <v>3</v>
      </c>
      <c r="U649">
        <v>80</v>
      </c>
      <c r="V649">
        <v>0.12</v>
      </c>
      <c r="W649" t="str">
        <f>VLOOKUP(Q649,stores_imp!$A$2:$K$100,3,FALSE)</f>
        <v>NORTH</v>
      </c>
      <c r="X649" t="str">
        <f>VLOOKUP(Q649,stores_imp!$A$2:$K$100,2,TRUE)</f>
        <v>Martinez, Adkins And Johnson</v>
      </c>
      <c r="Y649" t="str">
        <f>VLOOKUP(Q649,stores_imp!$A$2:$E$22,4,FALSE)</f>
        <v>Danielmouth</v>
      </c>
      <c r="Z649" t="str">
        <f>VLOOKUP(Q649,stores_imp!$A$2:$K$22,5,FALSE)</f>
        <v>Flagship</v>
      </c>
      <c r="AA649" t="str">
        <f>_xlfn.IFS(sale[[#All],[Age]]&lt;19,"Teens",sale[[#All],[Age]]&lt;30,"Adults",sale[[#All],[Age]]&lt;70,"Elders")</f>
        <v>Elders</v>
      </c>
      <c r="AB649" t="str">
        <f>VLOOKUP(C649,customer_imp!$A$2:$H$505,8,FALSE)</f>
        <v>Bronze</v>
      </c>
    </row>
    <row r="650" spans="1:28" x14ac:dyDescent="0.25">
      <c r="A650" t="s">
        <v>5354</v>
      </c>
      <c r="B650" s="2">
        <v>45259</v>
      </c>
      <c r="C650" t="s">
        <v>4370</v>
      </c>
      <c r="D650" t="str">
        <f>VLOOKUP(C650,customer_imp!$A$2:$H$502,2,FALSE)</f>
        <v>Erika Padilla</v>
      </c>
      <c r="E650">
        <f>VLOOKUP(C650,customer_imp!$A$2:$H$502,3,FALSE)</f>
        <v>50</v>
      </c>
      <c r="F650" t="str">
        <f>VLOOKUP(C650,customer_imp!$A$2:$H$502,4,FALSE)</f>
        <v>Male</v>
      </c>
      <c r="G650" t="str">
        <f>VLOOKUP(C650,customer_imp!$A$2:$H$502,5,FALSE)</f>
        <v>Andrewsland</v>
      </c>
      <c r="H650" t="str">
        <f>VLOOKUP(C650,customer_imp!$A$2:$H$502,6,FALSE)</f>
        <v>Alabama</v>
      </c>
      <c r="I650" t="str">
        <f>VLOOKUP(C650,customer_imp!$A$2:$H$502,7,FALSE)</f>
        <v>USA</v>
      </c>
      <c r="J650" t="s">
        <v>4544</v>
      </c>
      <c r="K650" t="str">
        <f>VLOOKUP($J650,prod_imp!$A$2:$I$102,2,FALSE)</f>
        <v>Wireless Bluetooth Speaker</v>
      </c>
      <c r="L650" t="str">
        <f>VLOOKUP(J650,prod_imp!$A$2:$I$102,3,FALSE)</f>
        <v>Electronics</v>
      </c>
      <c r="M650" t="str">
        <f>VLOOKUP(J650,prod_imp!$A$2:$I$102,4,FALSE)</f>
        <v>Audio</v>
      </c>
      <c r="N650" t="str">
        <f>VLOOKUP(J650,prod_imp!$A$2:$I$102,5,FALSE)</f>
        <v>Reed-Schmidt</v>
      </c>
      <c r="O650">
        <f>VLOOKUP(J650,prod_imp!$A$2:$I$102,6,FALSE)</f>
        <v>322</v>
      </c>
      <c r="P650">
        <f>VLOOKUP(J650,prod_imp!$A$2:$I$102,7,FALSE)</f>
        <v>213</v>
      </c>
      <c r="Q650" t="s">
        <v>4684</v>
      </c>
      <c r="R650" t="s">
        <v>4709</v>
      </c>
      <c r="S650" s="5">
        <v>424.875</v>
      </c>
      <c r="T650">
        <v>1</v>
      </c>
      <c r="U650">
        <v>566</v>
      </c>
      <c r="V650">
        <v>0.2</v>
      </c>
      <c r="W650" t="str">
        <f>VLOOKUP(Q650,stores_imp!$A$2:$K$100,3,FALSE)</f>
        <v>SOUTH</v>
      </c>
      <c r="X650" t="str">
        <f>VLOOKUP(Q650,stores_imp!$A$2:$K$100,2,TRUE)</f>
        <v>Mann-Austin</v>
      </c>
      <c r="Y650" t="str">
        <f>VLOOKUP(Q650,stores_imp!$A$2:$E$22,4,FALSE)</f>
        <v>Williamsfurt</v>
      </c>
      <c r="Z650" t="str">
        <f>VLOOKUP(Q650,stores_imp!$A$2:$K$22,5,FALSE)</f>
        <v>Online</v>
      </c>
      <c r="AA650" t="str">
        <f>_xlfn.IFS(sale[[#All],[Age]]&lt;19,"Teens",sale[[#All],[Age]]&lt;30,"Adults",sale[[#All],[Age]]&lt;70,"Elders")</f>
        <v>Elders</v>
      </c>
      <c r="AB650" t="str">
        <f>VLOOKUP(C650,customer_imp!$A$2:$H$505,8,FALSE)</f>
        <v>Silver</v>
      </c>
    </row>
    <row r="651" spans="1:28" x14ac:dyDescent="0.25">
      <c r="A651" t="s">
        <v>5355</v>
      </c>
      <c r="B651" s="2">
        <v>45801</v>
      </c>
      <c r="C651" t="s">
        <v>4392</v>
      </c>
      <c r="D651" t="str">
        <f>VLOOKUP(C651,customer_imp!$A$2:$H$502,2,FALSE)</f>
        <v>Cassandra Perez</v>
      </c>
      <c r="E651">
        <f>VLOOKUP(C651,customer_imp!$A$2:$H$502,3,FALSE)</f>
        <v>31</v>
      </c>
      <c r="F651" t="str">
        <f>VLOOKUP(C651,customer_imp!$A$2:$H$502,4,FALSE)</f>
        <v>Male</v>
      </c>
      <c r="G651" t="str">
        <f>VLOOKUP(C651,customer_imp!$A$2:$H$502,5,FALSE)</f>
        <v>Brandonville</v>
      </c>
      <c r="H651" t="str">
        <f>VLOOKUP(C651,customer_imp!$A$2:$H$502,6,FALSE)</f>
        <v>Mississippi</v>
      </c>
      <c r="I651" t="str">
        <f>VLOOKUP(C651,customer_imp!$A$2:$H$502,7,FALSE)</f>
        <v>USA</v>
      </c>
      <c r="J651" t="s">
        <v>4534</v>
      </c>
      <c r="K651" t="str">
        <f>VLOOKUP($J651,prod_imp!$A$2:$I$102,2,FALSE)</f>
        <v>Multi-Purpose Storage Box</v>
      </c>
      <c r="L651" t="str">
        <f>VLOOKUP(J651,prod_imp!$A$2:$I$102,3,FALSE)</f>
        <v>Home</v>
      </c>
      <c r="M651" t="str">
        <f>VLOOKUP(J651,prod_imp!$A$2:$I$102,4,FALSE)</f>
        <v>Storage</v>
      </c>
      <c r="N651" t="str">
        <f>VLOOKUP(J651,prod_imp!$A$2:$I$102,5,FALSE)</f>
        <v>Gardner-Montes</v>
      </c>
      <c r="O651">
        <f>VLOOKUP(J651,prod_imp!$A$2:$I$102,6,FALSE)</f>
        <v>123</v>
      </c>
      <c r="P651">
        <f>VLOOKUP(J651,prod_imp!$A$2:$I$102,7,FALSE)</f>
        <v>76</v>
      </c>
      <c r="Q651" t="s">
        <v>4673</v>
      </c>
      <c r="R651" t="s">
        <v>4709</v>
      </c>
      <c r="S651" s="5">
        <v>605.43299999999999</v>
      </c>
      <c r="T651">
        <v>2</v>
      </c>
      <c r="U651">
        <v>348</v>
      </c>
      <c r="V651">
        <v>0.25</v>
      </c>
      <c r="W651" t="str">
        <f>VLOOKUP(Q651,stores_imp!$A$2:$K$100,3,FALSE)</f>
        <v>EAST</v>
      </c>
      <c r="X651" t="str">
        <f>VLOOKUP(Q651,stores_imp!$A$2:$K$100,2,TRUE)</f>
        <v>Rivera-Warner</v>
      </c>
      <c r="Y651" t="str">
        <f>VLOOKUP(Q651,stores_imp!$A$2:$E$22,4,FALSE)</f>
        <v>Washingtonfurt</v>
      </c>
      <c r="Z651" t="str">
        <f>VLOOKUP(Q651,stores_imp!$A$2:$K$22,5,FALSE)</f>
        <v>Flagship</v>
      </c>
      <c r="AA651" t="str">
        <f>_xlfn.IFS(sale[[#All],[Age]]&lt;19,"Teens",sale[[#All],[Age]]&lt;30,"Adults",sale[[#All],[Age]]&lt;70,"Elders")</f>
        <v>Elders</v>
      </c>
      <c r="AB651" t="str">
        <f>VLOOKUP(C651,customer_imp!$A$2:$H$505,8,FALSE)</f>
        <v>Bronze</v>
      </c>
    </row>
    <row r="652" spans="1:28" x14ac:dyDescent="0.25">
      <c r="A652" t="s">
        <v>5356</v>
      </c>
      <c r="B652" s="2">
        <v>45347</v>
      </c>
      <c r="C652" t="s">
        <v>4188</v>
      </c>
      <c r="D652" t="str">
        <f>VLOOKUP(C652,customer_imp!$A$2:$H$502,2,FALSE)</f>
        <v>Joan Johnson</v>
      </c>
      <c r="E652">
        <f>VLOOKUP(C652,customer_imp!$A$2:$H$502,3,FALSE)</f>
        <v>50</v>
      </c>
      <c r="F652" t="str">
        <f>VLOOKUP(C652,customer_imp!$A$2:$H$502,4,FALSE)</f>
        <v>Female</v>
      </c>
      <c r="G652" t="str">
        <f>VLOOKUP(C652,customer_imp!$A$2:$H$502,5,FALSE)</f>
        <v>Lake Josephport</v>
      </c>
      <c r="H652" t="str">
        <f>VLOOKUP(C652,customer_imp!$A$2:$H$502,6,FALSE)</f>
        <v>Maine</v>
      </c>
      <c r="I652" t="str">
        <f>VLOOKUP(C652,customer_imp!$A$2:$H$502,7,FALSE)</f>
        <v>USA</v>
      </c>
      <c r="J652" t="s">
        <v>4600</v>
      </c>
      <c r="K652" t="str">
        <f>VLOOKUP($J652,prod_imp!$A$2:$I$102,2,FALSE)</f>
        <v>Womens Cotton Scarf</v>
      </c>
      <c r="L652" t="str">
        <f>VLOOKUP(J652,prod_imp!$A$2:$I$102,3,FALSE)</f>
        <v>Clothing</v>
      </c>
      <c r="M652" t="str">
        <f>VLOOKUP(J652,prod_imp!$A$2:$I$102,4,FALSE)</f>
        <v>Accessories</v>
      </c>
      <c r="N652" t="str">
        <f>VLOOKUP(J652,prod_imp!$A$2:$I$102,5,FALSE)</f>
        <v>Shepherd-Gould</v>
      </c>
      <c r="O652">
        <f>VLOOKUP(J652,prod_imp!$A$2:$I$102,6,FALSE)</f>
        <v>114</v>
      </c>
      <c r="P652">
        <f>VLOOKUP(J652,prod_imp!$A$2:$I$102,7,FALSE)</f>
        <v>485</v>
      </c>
      <c r="Q652" t="s">
        <v>4680</v>
      </c>
      <c r="R652" t="s">
        <v>4706</v>
      </c>
      <c r="S652" s="5">
        <v>426.411</v>
      </c>
      <c r="T652">
        <v>2</v>
      </c>
      <c r="U652">
        <v>251</v>
      </c>
      <c r="V652">
        <v>0.13</v>
      </c>
      <c r="W652" t="str">
        <f>VLOOKUP(Q652,stores_imp!$A$2:$K$100,3,FALSE)</f>
        <v>NORTH</v>
      </c>
      <c r="X652" t="str">
        <f>VLOOKUP(Q652,stores_imp!$A$2:$K$100,2,TRUE)</f>
        <v>Mann-Austin</v>
      </c>
      <c r="Y652" t="str">
        <f>VLOOKUP(Q652,stores_imp!$A$2:$E$22,4,FALSE)</f>
        <v>Hoodberg</v>
      </c>
      <c r="Z652" t="str">
        <f>VLOOKUP(Q652,stores_imp!$A$2:$K$22,5,FALSE)</f>
        <v>Outlet</v>
      </c>
      <c r="AA652" t="str">
        <f>_xlfn.IFS(sale[[#All],[Age]]&lt;19,"Teens",sale[[#All],[Age]]&lt;30,"Adults",sale[[#All],[Age]]&lt;70,"Elders")</f>
        <v>Elders</v>
      </c>
      <c r="AB652" t="str">
        <f>VLOOKUP(C652,customer_imp!$A$2:$H$505,8,FALSE)</f>
        <v>Platinum</v>
      </c>
    </row>
    <row r="653" spans="1:28" x14ac:dyDescent="0.25">
      <c r="A653" t="s">
        <v>5357</v>
      </c>
      <c r="B653" s="2">
        <v>45721</v>
      </c>
      <c r="C653" t="s">
        <v>4127</v>
      </c>
      <c r="D653" t="str">
        <f>VLOOKUP(C653,customer_imp!$A$2:$H$502,2,FALSE)</f>
        <v>Denise Griffin</v>
      </c>
      <c r="E653">
        <f>VLOOKUP(C653,customer_imp!$A$2:$H$502,3,FALSE)</f>
        <v>33</v>
      </c>
      <c r="F653" t="str">
        <f>VLOOKUP(C653,customer_imp!$A$2:$H$502,4,FALSE)</f>
        <v>Male</v>
      </c>
      <c r="G653" t="str">
        <f>VLOOKUP(C653,customer_imp!$A$2:$H$502,5,FALSE)</f>
        <v>West Markhaven</v>
      </c>
      <c r="H653" t="str">
        <f>VLOOKUP(C653,customer_imp!$A$2:$H$502,6,FALSE)</f>
        <v>Florida</v>
      </c>
      <c r="I653" t="str">
        <f>VLOOKUP(C653,customer_imp!$A$2:$H$502,7,FALSE)</f>
        <v>USA</v>
      </c>
      <c r="J653" t="s">
        <v>4624</v>
      </c>
      <c r="K653" t="str">
        <f>VLOOKUP($J653,prod_imp!$A$2:$I$102,2,FALSE)</f>
        <v>Hair Repair Oil Treatment</v>
      </c>
      <c r="L653" t="str">
        <f>VLOOKUP(J653,prod_imp!$A$2:$I$102,3,FALSE)</f>
        <v>Beauty</v>
      </c>
      <c r="M653" t="str">
        <f>VLOOKUP(J653,prod_imp!$A$2:$I$102,4,FALSE)</f>
        <v>Haircare</v>
      </c>
      <c r="N653" t="str">
        <f>VLOOKUP(J653,prod_imp!$A$2:$I$102,5,FALSE)</f>
        <v>Hopkins Ltd</v>
      </c>
      <c r="O653">
        <f>VLOOKUP(J653,prod_imp!$A$2:$I$102,6,FALSE)</f>
        <v>214</v>
      </c>
      <c r="P653">
        <f>VLOOKUP(J653,prod_imp!$A$2:$I$102,7,FALSE)</f>
        <v>383</v>
      </c>
      <c r="Q653" t="s">
        <v>4675</v>
      </c>
      <c r="R653" t="s">
        <v>4706</v>
      </c>
      <c r="S653" s="5">
        <v>710.44</v>
      </c>
      <c r="T653">
        <v>1</v>
      </c>
      <c r="U653">
        <v>888</v>
      </c>
      <c r="V653">
        <v>0.15</v>
      </c>
      <c r="W653" t="str">
        <f>VLOOKUP(Q653,stores_imp!$A$2:$K$100,3,FALSE)</f>
        <v>NORTH</v>
      </c>
      <c r="X653" t="str">
        <f>VLOOKUP(Q653,stores_imp!$A$2:$K$100,2,TRUE)</f>
        <v>Martinez, Adkins And Johnson</v>
      </c>
      <c r="Y653" t="str">
        <f>VLOOKUP(Q653,stores_imp!$A$2:$E$22,4,FALSE)</f>
        <v>Danielmouth</v>
      </c>
      <c r="Z653" t="str">
        <f>VLOOKUP(Q653,stores_imp!$A$2:$K$22,5,FALSE)</f>
        <v>Flagship</v>
      </c>
      <c r="AA653" t="str">
        <f>_xlfn.IFS(sale[[#All],[Age]]&lt;19,"Teens",sale[[#All],[Age]]&lt;30,"Adults",sale[[#All],[Age]]&lt;70,"Elders")</f>
        <v>Elders</v>
      </c>
      <c r="AB653" t="str">
        <f>VLOOKUP(C653,customer_imp!$A$2:$H$505,8,FALSE)</f>
        <v>Platinum</v>
      </c>
    </row>
    <row r="654" spans="1:28" x14ac:dyDescent="0.25">
      <c r="A654" t="s">
        <v>5358</v>
      </c>
      <c r="B654" s="2">
        <v>45531</v>
      </c>
      <c r="C654" t="s">
        <v>3976</v>
      </c>
      <c r="D654" t="str">
        <f>VLOOKUP(C654,customer_imp!$A$2:$H$502,2,FALSE)</f>
        <v>Amber Jackson</v>
      </c>
      <c r="E654">
        <f>VLOOKUP(C654,customer_imp!$A$2:$H$502,3,FALSE)</f>
        <v>29</v>
      </c>
      <c r="F654" t="str">
        <f>VLOOKUP(C654,customer_imp!$A$2:$H$502,4,FALSE)</f>
        <v>Female</v>
      </c>
      <c r="G654" t="str">
        <f>VLOOKUP(C654,customer_imp!$A$2:$H$502,5,FALSE)</f>
        <v>Deborahborough</v>
      </c>
      <c r="H654" t="str">
        <f>VLOOKUP(C654,customer_imp!$A$2:$H$502,6,FALSE)</f>
        <v>South Dakota</v>
      </c>
      <c r="I654" t="str">
        <f>VLOOKUP(C654,customer_imp!$A$2:$H$502,7,FALSE)</f>
        <v>USA</v>
      </c>
      <c r="J654" t="s">
        <v>4563</v>
      </c>
      <c r="K654" t="str">
        <f>VLOOKUP($J654,prod_imp!$A$2:$I$102,2,FALSE)</f>
        <v>Portable Power Bank</v>
      </c>
      <c r="L654" t="str">
        <f>VLOOKUP(J654,prod_imp!$A$2:$I$102,3,FALSE)</f>
        <v>Electronics</v>
      </c>
      <c r="M654" t="str">
        <f>VLOOKUP(J654,prod_imp!$A$2:$I$102,4,FALSE)</f>
        <v>Mobile</v>
      </c>
      <c r="N654" t="str">
        <f>VLOOKUP(J654,prod_imp!$A$2:$I$102,5,FALSE)</f>
        <v>Cummings And Sons</v>
      </c>
      <c r="O654">
        <f>VLOOKUP(J654,prod_imp!$A$2:$I$102,6,FALSE)</f>
        <v>326</v>
      </c>
      <c r="P654">
        <f>VLOOKUP(J654,prod_imp!$A$2:$I$102,7,FALSE)</f>
        <v>301</v>
      </c>
      <c r="Q654" t="s">
        <v>4702</v>
      </c>
      <c r="R654" t="s">
        <v>4706</v>
      </c>
      <c r="S654" s="5">
        <v>1197.9756</v>
      </c>
      <c r="T654">
        <v>2</v>
      </c>
      <c r="U654">
        <v>673</v>
      </c>
      <c r="V654">
        <v>0.2</v>
      </c>
      <c r="W654" t="str">
        <f>VLOOKUP(Q654,stores_imp!$A$2:$K$100,3,FALSE)</f>
        <v>EAST</v>
      </c>
      <c r="X654" t="str">
        <f>VLOOKUP(Q654,stores_imp!$A$2:$K$100,2,TRUE)</f>
        <v>Guerrero-Schmitt</v>
      </c>
      <c r="Y654" t="str">
        <f>VLOOKUP(Q654,stores_imp!$A$2:$E$22,4,FALSE)</f>
        <v>East Stevechester</v>
      </c>
      <c r="Z654" t="str">
        <f>VLOOKUP(Q654,stores_imp!$A$2:$K$22,5,FALSE)</f>
        <v>Flagship</v>
      </c>
      <c r="AA654" t="str">
        <f>_xlfn.IFS(sale[[#All],[Age]]&lt;19,"Teens",sale[[#All],[Age]]&lt;30,"Adults",sale[[#All],[Age]]&lt;70,"Elders")</f>
        <v>Adults</v>
      </c>
      <c r="AB654" t="str">
        <f>VLOOKUP(C654,customer_imp!$A$2:$H$505,8,FALSE)</f>
        <v>Platinum</v>
      </c>
    </row>
    <row r="655" spans="1:28" x14ac:dyDescent="0.25">
      <c r="A655" t="s">
        <v>5359</v>
      </c>
      <c r="B655" s="2">
        <v>45332</v>
      </c>
      <c r="C655" t="s">
        <v>4432</v>
      </c>
      <c r="D655" t="str">
        <f>VLOOKUP(C655,customer_imp!$A$2:$H$502,2,FALSE)</f>
        <v>Tammy Trevino</v>
      </c>
      <c r="E655">
        <f>VLOOKUP(C655,customer_imp!$A$2:$H$502,3,FALSE)</f>
        <v>60</v>
      </c>
      <c r="F655" t="str">
        <f>VLOOKUP(C655,customer_imp!$A$2:$H$502,4,FALSE)</f>
        <v>Male</v>
      </c>
      <c r="G655" t="str">
        <f>VLOOKUP(C655,customer_imp!$A$2:$H$502,5,FALSE)</f>
        <v>Justinberg</v>
      </c>
      <c r="H655" t="str">
        <f>VLOOKUP(C655,customer_imp!$A$2:$H$502,6,FALSE)</f>
        <v>North Dakota</v>
      </c>
      <c r="I655" t="str">
        <f>VLOOKUP(C655,customer_imp!$A$2:$H$502,7,FALSE)</f>
        <v>USA</v>
      </c>
      <c r="J655" t="s">
        <v>4610</v>
      </c>
      <c r="K655" t="str">
        <f>VLOOKUP($J655,prod_imp!$A$2:$I$102,2,FALSE)</f>
        <v>Matte Lipstick Set</v>
      </c>
      <c r="L655" t="str">
        <f>VLOOKUP(J655,prod_imp!$A$2:$I$102,3,FALSE)</f>
        <v>Beauty</v>
      </c>
      <c r="M655" t="str">
        <f>VLOOKUP(J655,prod_imp!$A$2:$I$102,4,FALSE)</f>
        <v>Makeup</v>
      </c>
      <c r="N655" t="str">
        <f>VLOOKUP(J655,prod_imp!$A$2:$I$102,5,FALSE)</f>
        <v>Zhang Inc</v>
      </c>
      <c r="O655">
        <f>VLOOKUP(J655,prod_imp!$A$2:$I$102,6,FALSE)</f>
        <v>299</v>
      </c>
      <c r="P655">
        <f>VLOOKUP(J655,prod_imp!$A$2:$I$102,7,FALSE)</f>
        <v>118</v>
      </c>
      <c r="Q655" t="s">
        <v>4680</v>
      </c>
      <c r="R655" t="s">
        <v>4709</v>
      </c>
      <c r="S655" s="5">
        <v>729.07759999999996</v>
      </c>
      <c r="T655">
        <v>2</v>
      </c>
      <c r="U655">
        <v>493</v>
      </c>
      <c r="V655">
        <v>0.11</v>
      </c>
      <c r="W655" t="str">
        <f>VLOOKUP(Q655,stores_imp!$A$2:$K$100,3,FALSE)</f>
        <v>NORTH</v>
      </c>
      <c r="X655" t="str">
        <f>VLOOKUP(Q655,stores_imp!$A$2:$K$100,2,TRUE)</f>
        <v>Mann-Austin</v>
      </c>
      <c r="Y655" t="str">
        <f>VLOOKUP(Q655,stores_imp!$A$2:$E$22,4,FALSE)</f>
        <v>Hoodberg</v>
      </c>
      <c r="Z655" t="str">
        <f>VLOOKUP(Q655,stores_imp!$A$2:$K$22,5,FALSE)</f>
        <v>Outlet</v>
      </c>
      <c r="AA655" t="str">
        <f>_xlfn.IFS(sale[[#All],[Age]]&lt;19,"Teens",sale[[#All],[Age]]&lt;30,"Adults",sale[[#All],[Age]]&lt;70,"Elders")</f>
        <v>Elders</v>
      </c>
      <c r="AB655" t="str">
        <f>VLOOKUP(C655,customer_imp!$A$2:$H$505,8,FALSE)</f>
        <v>Silver</v>
      </c>
    </row>
    <row r="656" spans="1:28" x14ac:dyDescent="0.25">
      <c r="A656" t="s">
        <v>5360</v>
      </c>
      <c r="B656" s="2">
        <v>45344</v>
      </c>
      <c r="C656" t="s">
        <v>4365</v>
      </c>
      <c r="D656" t="str">
        <f>VLOOKUP(C656,customer_imp!$A$2:$H$502,2,FALSE)</f>
        <v>Michele Burke</v>
      </c>
      <c r="E656">
        <f>VLOOKUP(C656,customer_imp!$A$2:$H$502,3,FALSE)</f>
        <v>30</v>
      </c>
      <c r="F656" t="str">
        <f>VLOOKUP(C656,customer_imp!$A$2:$H$502,4,FALSE)</f>
        <v>Male</v>
      </c>
      <c r="G656" t="str">
        <f>VLOOKUP(C656,customer_imp!$A$2:$H$502,5,FALSE)</f>
        <v>Chambersberg</v>
      </c>
      <c r="H656" t="str">
        <f>VLOOKUP(C656,customer_imp!$A$2:$H$502,6,FALSE)</f>
        <v>Connecticut</v>
      </c>
      <c r="I656" t="str">
        <f>VLOOKUP(C656,customer_imp!$A$2:$H$502,7,FALSE)</f>
        <v>USA</v>
      </c>
      <c r="J656" t="s">
        <v>4643</v>
      </c>
      <c r="K656" t="str">
        <f>VLOOKUP($J656,prod_imp!$A$2:$I$102,2,FALSE)</f>
        <v>Women'S Beanie Hat</v>
      </c>
      <c r="L656" t="str">
        <f>VLOOKUP(J656,prod_imp!$A$2:$I$102,3,FALSE)</f>
        <v>Clothing</v>
      </c>
      <c r="M656" t="str">
        <f>VLOOKUP(J656,prod_imp!$A$2:$I$102,4,FALSE)</f>
        <v>Accessories</v>
      </c>
      <c r="N656" t="str">
        <f>VLOOKUP(J656,prod_imp!$A$2:$I$102,5,FALSE)</f>
        <v>Richardson-Carrillo</v>
      </c>
      <c r="O656">
        <f>VLOOKUP(J656,prod_imp!$A$2:$I$102,6,FALSE)</f>
        <v>120</v>
      </c>
      <c r="P656">
        <f>VLOOKUP(J656,prod_imp!$A$2:$I$102,7,FALSE)</f>
        <v>210</v>
      </c>
      <c r="Q656" t="s">
        <v>4680</v>
      </c>
      <c r="R656" t="s">
        <v>1959</v>
      </c>
      <c r="S656" s="5">
        <v>3908.2428</v>
      </c>
      <c r="T656">
        <v>4</v>
      </c>
      <c r="U656">
        <v>987</v>
      </c>
      <c r="V656">
        <v>0.26</v>
      </c>
      <c r="W656" t="str">
        <f>VLOOKUP(Q656,stores_imp!$A$2:$K$100,3,FALSE)</f>
        <v>NORTH</v>
      </c>
      <c r="X656" t="str">
        <f>VLOOKUP(Q656,stores_imp!$A$2:$K$100,2,TRUE)</f>
        <v>Mann-Austin</v>
      </c>
      <c r="Y656" t="str">
        <f>VLOOKUP(Q656,stores_imp!$A$2:$E$22,4,FALSE)</f>
        <v>Hoodberg</v>
      </c>
      <c r="Z656" t="str">
        <f>VLOOKUP(Q656,stores_imp!$A$2:$K$22,5,FALSE)</f>
        <v>Outlet</v>
      </c>
      <c r="AA656" t="str">
        <f>_xlfn.IFS(sale[[#All],[Age]]&lt;19,"Teens",sale[[#All],[Age]]&lt;30,"Adults",sale[[#All],[Age]]&lt;70,"Elders")</f>
        <v>Elders</v>
      </c>
      <c r="AB656" t="str">
        <f>VLOOKUP(C656,customer_imp!$A$2:$H$505,8,FALSE)</f>
        <v>Bronze</v>
      </c>
    </row>
    <row r="657" spans="1:28" x14ac:dyDescent="0.25">
      <c r="A657" t="s">
        <v>5361</v>
      </c>
      <c r="B657" s="2">
        <v>45388</v>
      </c>
      <c r="C657" t="s">
        <v>4472</v>
      </c>
      <c r="D657" t="str">
        <f>VLOOKUP(C657,customer_imp!$A$2:$H$502,2,FALSE)</f>
        <v>Dylan Gutierrez</v>
      </c>
      <c r="E657">
        <f>VLOOKUP(C657,customer_imp!$A$2:$H$502,3,FALSE)</f>
        <v>40</v>
      </c>
      <c r="F657" t="str">
        <f>VLOOKUP(C657,customer_imp!$A$2:$H$502,4,FALSE)</f>
        <v>Male</v>
      </c>
      <c r="G657" t="str">
        <f>VLOOKUP(C657,customer_imp!$A$2:$H$502,5,FALSE)</f>
        <v>New Jamesview</v>
      </c>
      <c r="H657" t="str">
        <f>VLOOKUP(C657,customer_imp!$A$2:$H$502,6,FALSE)</f>
        <v>West Virginia</v>
      </c>
      <c r="I657" t="str">
        <f>VLOOKUP(C657,customer_imp!$A$2:$H$502,7,FALSE)</f>
        <v>USA</v>
      </c>
      <c r="J657" t="s">
        <v>4535</v>
      </c>
      <c r="K657" t="str">
        <f>VLOOKUP($J657,prod_imp!$A$2:$I$102,2,FALSE)</f>
        <v>Carbon Fiber Tennis Racket</v>
      </c>
      <c r="L657" t="str">
        <f>VLOOKUP(J657,prod_imp!$A$2:$I$102,3,FALSE)</f>
        <v>Sports</v>
      </c>
      <c r="M657" t="str">
        <f>VLOOKUP(J657,prod_imp!$A$2:$I$102,4,FALSE)</f>
        <v>Equipment</v>
      </c>
      <c r="N657" t="str">
        <f>VLOOKUP(J657,prod_imp!$A$2:$I$102,5,FALSE)</f>
        <v>Flores, Pineda And Rodriguez</v>
      </c>
      <c r="O657">
        <f>VLOOKUP(J657,prod_imp!$A$2:$I$102,6,FALSE)</f>
        <v>485</v>
      </c>
      <c r="P657">
        <f>VLOOKUP(J657,prod_imp!$A$2:$I$102,7,FALSE)</f>
        <v>432</v>
      </c>
      <c r="Q657" t="s">
        <v>4693</v>
      </c>
      <c r="R657" t="s">
        <v>4706</v>
      </c>
      <c r="S657" s="5">
        <v>1547.9168</v>
      </c>
      <c r="T657">
        <v>4</v>
      </c>
      <c r="U657">
        <v>412</v>
      </c>
      <c r="V657">
        <v>0.01</v>
      </c>
      <c r="W657" t="str">
        <f>VLOOKUP(Q657,stores_imp!$A$2:$K$100,3,FALSE)</f>
        <v>NORTH</v>
      </c>
      <c r="X657" t="str">
        <f>VLOOKUP(Q657,stores_imp!$A$2:$K$100,2,TRUE)</f>
        <v>Thomas, Bridges And Harris</v>
      </c>
      <c r="Y657" t="str">
        <f>VLOOKUP(Q657,stores_imp!$A$2:$E$22,4,FALSE)</f>
        <v>Sabrinatown</v>
      </c>
      <c r="Z657" t="str">
        <f>VLOOKUP(Q657,stores_imp!$A$2:$K$22,5,FALSE)</f>
        <v>Online</v>
      </c>
      <c r="AA657" t="str">
        <f>_xlfn.IFS(sale[[#All],[Age]]&lt;19,"Teens",sale[[#All],[Age]]&lt;30,"Adults",sale[[#All],[Age]]&lt;70,"Elders")</f>
        <v>Elders</v>
      </c>
      <c r="AB657" t="str">
        <f>VLOOKUP(C657,customer_imp!$A$2:$H$505,8,FALSE)</f>
        <v>Bronze</v>
      </c>
    </row>
    <row r="658" spans="1:28" x14ac:dyDescent="0.25">
      <c r="A658" t="s">
        <v>5362</v>
      </c>
      <c r="B658" s="2">
        <v>45397</v>
      </c>
      <c r="C658" t="s">
        <v>4198</v>
      </c>
      <c r="D658" t="str">
        <f>VLOOKUP(C658,customer_imp!$A$2:$H$502,2,FALSE)</f>
        <v>Jordan Wells</v>
      </c>
      <c r="E658">
        <f>VLOOKUP(C658,customer_imp!$A$2:$H$502,3,FALSE)</f>
        <v>47</v>
      </c>
      <c r="F658" t="str">
        <f>VLOOKUP(C658,customer_imp!$A$2:$H$502,4,FALSE)</f>
        <v>Female</v>
      </c>
      <c r="G658" t="str">
        <f>VLOOKUP(C658,customer_imp!$A$2:$H$502,5,FALSE)</f>
        <v xml:space="preserve">Phillipschester   </v>
      </c>
      <c r="H658" t="str">
        <f>VLOOKUP(C658,customer_imp!$A$2:$H$502,6,FALSE)</f>
        <v>New Jersey</v>
      </c>
      <c r="I658" t="str">
        <f>VLOOKUP(C658,customer_imp!$A$2:$H$502,7,FALSE)</f>
        <v>USA</v>
      </c>
      <c r="J658" t="s">
        <v>4558</v>
      </c>
      <c r="K658" t="str">
        <f>VLOOKUP($J658,prod_imp!$A$2:$I$102,2,FALSE)</f>
        <v>Women'S Summer Dress</v>
      </c>
      <c r="L658" t="str">
        <f>VLOOKUP(J658,prod_imp!$A$2:$I$102,3,FALSE)</f>
        <v>Clothing</v>
      </c>
      <c r="M658" t="str">
        <f>VLOOKUP(J658,prod_imp!$A$2:$I$102,4,FALSE)</f>
        <v>Tops</v>
      </c>
      <c r="N658" t="str">
        <f>VLOOKUP(J658,prod_imp!$A$2:$I$102,5,FALSE)</f>
        <v>Smith-Mills</v>
      </c>
      <c r="O658">
        <f>VLOOKUP(J658,prod_imp!$A$2:$I$102,6,FALSE)</f>
        <v>223</v>
      </c>
      <c r="P658">
        <f>VLOOKUP(J658,prod_imp!$A$2:$I$102,7,FALSE)</f>
        <v>154</v>
      </c>
      <c r="Q658" t="s">
        <v>4701</v>
      </c>
      <c r="R658" t="s">
        <v>4709</v>
      </c>
      <c r="S658" s="5">
        <v>1211.364</v>
      </c>
      <c r="T658">
        <v>2</v>
      </c>
      <c r="U658">
        <v>638</v>
      </c>
      <c r="V658">
        <v>0.06</v>
      </c>
      <c r="W658" t="str">
        <f>VLOOKUP(Q658,stores_imp!$A$2:$K$100,3,FALSE)</f>
        <v>NORTH</v>
      </c>
      <c r="X658" t="str">
        <f>VLOOKUP(Q658,stores_imp!$A$2:$K$100,2,TRUE)</f>
        <v>Holloway Ltd</v>
      </c>
      <c r="Y658" t="str">
        <f>VLOOKUP(Q658,stores_imp!$A$2:$E$22,4,FALSE)</f>
        <v>Bensonhaven</v>
      </c>
      <c r="Z658" t="str">
        <f>VLOOKUP(Q658,stores_imp!$A$2:$K$22,5,FALSE)</f>
        <v>Flagship</v>
      </c>
      <c r="AA658" t="str">
        <f>_xlfn.IFS(sale[[#All],[Age]]&lt;19,"Teens",sale[[#All],[Age]]&lt;30,"Adults",sale[[#All],[Age]]&lt;70,"Elders")</f>
        <v>Elders</v>
      </c>
      <c r="AB658" t="str">
        <f>VLOOKUP(C658,customer_imp!$A$2:$H$505,8,FALSE)</f>
        <v>Gold</v>
      </c>
    </row>
    <row r="659" spans="1:28" x14ac:dyDescent="0.25">
      <c r="A659" t="s">
        <v>5363</v>
      </c>
      <c r="B659" s="2">
        <v>45633</v>
      </c>
      <c r="C659" t="s">
        <v>3984</v>
      </c>
      <c r="D659" t="str">
        <f>VLOOKUP(C659,customer_imp!$A$2:$H$502,2,FALSE)</f>
        <v>Ashley Cohen</v>
      </c>
      <c r="E659">
        <f>VLOOKUP(C659,customer_imp!$A$2:$H$502,3,FALSE)</f>
        <v>53</v>
      </c>
      <c r="F659" t="str">
        <f>VLOOKUP(C659,customer_imp!$A$2:$H$502,4,FALSE)</f>
        <v>Female</v>
      </c>
      <c r="G659" t="str">
        <f>VLOOKUP(C659,customer_imp!$A$2:$H$502,5,FALSE)</f>
        <v>Lake Kristamouth</v>
      </c>
      <c r="H659" t="str">
        <f>VLOOKUP(C659,customer_imp!$A$2:$H$502,6,FALSE)</f>
        <v>Nebraska</v>
      </c>
      <c r="I659" t="str">
        <f>VLOOKUP(C659,customer_imp!$A$2:$H$502,7,FALSE)</f>
        <v>USA</v>
      </c>
      <c r="J659" t="s">
        <v>4521</v>
      </c>
      <c r="K659" t="str">
        <f>VLOOKUP($J659,prod_imp!$A$2:$I$102,2,FALSE)</f>
        <v>Usb-C Fast Charger</v>
      </c>
      <c r="L659" t="str">
        <f>VLOOKUP(J659,prod_imp!$A$2:$I$102,3,FALSE)</f>
        <v>Electronics</v>
      </c>
      <c r="M659" t="str">
        <f>VLOOKUP(J659,prod_imp!$A$2:$I$102,4,FALSE)</f>
        <v>Accessories</v>
      </c>
      <c r="N659" t="str">
        <f>VLOOKUP(J659,prod_imp!$A$2:$I$102,5,FALSE)</f>
        <v>Dawson-Perkins</v>
      </c>
      <c r="O659">
        <f>VLOOKUP(J659,prod_imp!$A$2:$I$102,6,FALSE)</f>
        <v>242</v>
      </c>
      <c r="P659">
        <f>VLOOKUP(J659,prod_imp!$A$2:$I$102,7,FALSE)</f>
        <v>453</v>
      </c>
      <c r="Q659" t="s">
        <v>4680</v>
      </c>
      <c r="R659" t="s">
        <v>1959</v>
      </c>
      <c r="S659" s="5">
        <v>1548.0453</v>
      </c>
      <c r="T659">
        <v>3</v>
      </c>
      <c r="U659">
        <v>707</v>
      </c>
      <c r="V659">
        <v>0.05</v>
      </c>
      <c r="W659" t="str">
        <f>VLOOKUP(Q659,stores_imp!$A$2:$K$100,3,FALSE)</f>
        <v>NORTH</v>
      </c>
      <c r="X659" t="str">
        <f>VLOOKUP(Q659,stores_imp!$A$2:$K$100,2,TRUE)</f>
        <v>Mann-Austin</v>
      </c>
      <c r="Y659" t="str">
        <f>VLOOKUP(Q659,stores_imp!$A$2:$E$22,4,FALSE)</f>
        <v>Hoodberg</v>
      </c>
      <c r="Z659" t="str">
        <f>VLOOKUP(Q659,stores_imp!$A$2:$K$22,5,FALSE)</f>
        <v>Outlet</v>
      </c>
      <c r="AA659" t="str">
        <f>_xlfn.IFS(sale[[#All],[Age]]&lt;19,"Teens",sale[[#All],[Age]]&lt;30,"Adults",sale[[#All],[Age]]&lt;70,"Elders")</f>
        <v>Elders</v>
      </c>
      <c r="AB659" t="str">
        <f>VLOOKUP(C659,customer_imp!$A$2:$H$505,8,FALSE)</f>
        <v>Silver</v>
      </c>
    </row>
    <row r="660" spans="1:28" x14ac:dyDescent="0.25">
      <c r="A660" t="s">
        <v>5364</v>
      </c>
      <c r="B660" s="2">
        <v>45629</v>
      </c>
      <c r="C660" t="s">
        <v>4029</v>
      </c>
      <c r="D660" t="str">
        <f>VLOOKUP(C660,customer_imp!$A$2:$H$502,2,FALSE)</f>
        <v>Wayne Mcpherson</v>
      </c>
      <c r="E660">
        <f>VLOOKUP(C660,customer_imp!$A$2:$H$502,3,FALSE)</f>
        <v>56</v>
      </c>
      <c r="F660" t="str">
        <f>VLOOKUP(C660,customer_imp!$A$2:$H$502,4,FALSE)</f>
        <v>Female</v>
      </c>
      <c r="G660" t="str">
        <f>VLOOKUP(C660,customer_imp!$A$2:$H$502,5,FALSE)</f>
        <v>Edwardsfort</v>
      </c>
      <c r="H660" t="str">
        <f>VLOOKUP(C660,customer_imp!$A$2:$H$502,6,FALSE)</f>
        <v>Minnesota</v>
      </c>
      <c r="I660" t="str">
        <f>VLOOKUP(C660,customer_imp!$A$2:$H$502,7,FALSE)</f>
        <v>USA</v>
      </c>
      <c r="J660" t="s">
        <v>4525</v>
      </c>
      <c r="K660" t="str">
        <f>VLOOKUP($J660,prod_imp!$A$2:$I$102,2,FALSE)</f>
        <v>4K Home Projector</v>
      </c>
      <c r="L660" t="str">
        <f>VLOOKUP(J660,prod_imp!$A$2:$I$102,3,FALSE)</f>
        <v>Electronics</v>
      </c>
      <c r="M660" t="str">
        <f>VLOOKUP(J660,prod_imp!$A$2:$I$102,4,FALSE)</f>
        <v>Appliances</v>
      </c>
      <c r="N660" t="str">
        <f>VLOOKUP(J660,prod_imp!$A$2:$I$102,5,FALSE)</f>
        <v>Thomas Llc</v>
      </c>
      <c r="O660">
        <f>VLOOKUP(J660,prod_imp!$A$2:$I$102,6,FALSE)</f>
        <v>465</v>
      </c>
      <c r="P660">
        <f>VLOOKUP(J660,prod_imp!$A$2:$I$102,7,FALSE)</f>
        <v>301</v>
      </c>
      <c r="Q660" t="s">
        <v>4683</v>
      </c>
      <c r="R660" t="s">
        <v>4709</v>
      </c>
      <c r="S660" s="5">
        <v>1768.96</v>
      </c>
      <c r="T660">
        <v>2</v>
      </c>
      <c r="U660">
        <v>884</v>
      </c>
      <c r="V660">
        <v>0.27</v>
      </c>
      <c r="W660" t="str">
        <f>VLOOKUP(Q660,stores_imp!$A$2:$K$100,3,FALSE)</f>
        <v>EAST</v>
      </c>
      <c r="X660" t="str">
        <f>VLOOKUP(Q660,stores_imp!$A$2:$K$100,2,TRUE)</f>
        <v>Mann-Austin</v>
      </c>
      <c r="Y660" t="str">
        <f>VLOOKUP(Q660,stores_imp!$A$2:$E$22,4,FALSE)</f>
        <v>Port Josephberg</v>
      </c>
      <c r="Z660" t="str">
        <f>VLOOKUP(Q660,stores_imp!$A$2:$K$22,5,FALSE)</f>
        <v>Online</v>
      </c>
      <c r="AA660" t="str">
        <f>_xlfn.IFS(sale[[#All],[Age]]&lt;19,"Teens",sale[[#All],[Age]]&lt;30,"Adults",sale[[#All],[Age]]&lt;70,"Elders")</f>
        <v>Elders</v>
      </c>
      <c r="AB660" t="str">
        <f>VLOOKUP(C660,customer_imp!$A$2:$H$505,8,FALSE)</f>
        <v>Bronze</v>
      </c>
    </row>
    <row r="661" spans="1:28" x14ac:dyDescent="0.25">
      <c r="A661" t="s">
        <v>5365</v>
      </c>
      <c r="B661" s="2">
        <v>45291</v>
      </c>
      <c r="C661" t="s">
        <v>4021</v>
      </c>
      <c r="D661" t="str">
        <f>VLOOKUP(C661,customer_imp!$A$2:$H$502,2,FALSE)</f>
        <v>Gina Knight</v>
      </c>
      <c r="E661">
        <f>VLOOKUP(C661,customer_imp!$A$2:$H$502,3,FALSE)</f>
        <v>54</v>
      </c>
      <c r="F661" t="str">
        <f>VLOOKUP(C661,customer_imp!$A$2:$H$502,4,FALSE)</f>
        <v>Female</v>
      </c>
      <c r="G661" t="str">
        <f>VLOOKUP(C661,customer_imp!$A$2:$H$502,5,FALSE)</f>
        <v>Lake Roberthaven</v>
      </c>
      <c r="H661" t="str">
        <f>VLOOKUP(C661,customer_imp!$A$2:$H$502,6,FALSE)</f>
        <v>Nevada</v>
      </c>
      <c r="I661" t="str">
        <f>VLOOKUP(C661,customer_imp!$A$2:$H$502,7,FALSE)</f>
        <v>USA</v>
      </c>
      <c r="J661" t="s">
        <v>4657</v>
      </c>
      <c r="K661" t="str">
        <f>VLOOKUP($J661,prod_imp!$A$2:$I$102,2,FALSE)</f>
        <v>Microwave Oven</v>
      </c>
      <c r="L661" t="str">
        <f>VLOOKUP(J661,prod_imp!$A$2:$I$102,3,FALSE)</f>
        <v>Home</v>
      </c>
      <c r="M661" t="str">
        <f>VLOOKUP(J661,prod_imp!$A$2:$I$102,4,FALSE)</f>
        <v>Appliances</v>
      </c>
      <c r="N661" t="str">
        <f>VLOOKUP(J661,prod_imp!$A$2:$I$102,5,FALSE)</f>
        <v>Green, Powell And Palmer</v>
      </c>
      <c r="O661">
        <f>VLOOKUP(J661,prod_imp!$A$2:$I$102,6,FALSE)</f>
        <v>447</v>
      </c>
      <c r="P661">
        <f>VLOOKUP(J661,prod_imp!$A$2:$I$102,7,FALSE)</f>
        <v>191</v>
      </c>
      <c r="Q661" t="s">
        <v>4681</v>
      </c>
      <c r="R661" t="s">
        <v>4706</v>
      </c>
      <c r="S661" s="5">
        <v>1745.2989</v>
      </c>
      <c r="T661">
        <v>3</v>
      </c>
      <c r="U661">
        <v>718</v>
      </c>
      <c r="V661">
        <v>0</v>
      </c>
      <c r="W661" t="str">
        <f>VLOOKUP(Q661,stores_imp!$A$2:$K$100,3,FALSE)</f>
        <v>SOUTH</v>
      </c>
      <c r="X661" t="str">
        <f>VLOOKUP(Q661,stores_imp!$A$2:$K$100,2,TRUE)</f>
        <v>Mann-Austin</v>
      </c>
      <c r="Y661" t="str">
        <f>VLOOKUP(Q661,stores_imp!$A$2:$E$22,4,FALSE)</f>
        <v>Port Sharon</v>
      </c>
      <c r="Z661" t="str">
        <f>VLOOKUP(Q661,stores_imp!$A$2:$K$22,5,FALSE)</f>
        <v>Online</v>
      </c>
      <c r="AA661" t="str">
        <f>_xlfn.IFS(sale[[#All],[Age]]&lt;19,"Teens",sale[[#All],[Age]]&lt;30,"Adults",sale[[#All],[Age]]&lt;70,"Elders")</f>
        <v>Elders</v>
      </c>
      <c r="AB661" t="str">
        <f>VLOOKUP(C661,customer_imp!$A$2:$H$505,8,FALSE)</f>
        <v>Silver</v>
      </c>
    </row>
    <row r="662" spans="1:28" x14ac:dyDescent="0.25">
      <c r="A662" t="s">
        <v>5366</v>
      </c>
      <c r="B662" s="2">
        <v>45914</v>
      </c>
      <c r="C662" t="s">
        <v>4159</v>
      </c>
      <c r="D662" t="str">
        <f>VLOOKUP(C662,customer_imp!$A$2:$H$502,2,FALSE)</f>
        <v>Wesley Thompson</v>
      </c>
      <c r="E662">
        <f>VLOOKUP(C662,customer_imp!$A$2:$H$502,3,FALSE)</f>
        <v>38</v>
      </c>
      <c r="F662" t="str">
        <f>VLOOKUP(C662,customer_imp!$A$2:$H$502,4,FALSE)</f>
        <v>Male</v>
      </c>
      <c r="G662" t="str">
        <f>VLOOKUP(C662,customer_imp!$A$2:$H$502,5,FALSE)</f>
        <v>East Davidmouth</v>
      </c>
      <c r="H662" t="str">
        <f>VLOOKUP(C662,customer_imp!$A$2:$H$502,6,FALSE)</f>
        <v>Maine</v>
      </c>
      <c r="I662" t="str">
        <f>VLOOKUP(C662,customer_imp!$A$2:$H$502,7,FALSE)</f>
        <v>USA</v>
      </c>
      <c r="J662" t="s">
        <v>4652</v>
      </c>
      <c r="K662" t="str">
        <f>VLOOKUP($J662,prod_imp!$A$2:$I$102,2,FALSE)</f>
        <v>Gaming Mouse Pad Xl</v>
      </c>
      <c r="L662" t="str">
        <f>VLOOKUP(J662,prod_imp!$A$2:$I$102,3,FALSE)</f>
        <v>Electronics</v>
      </c>
      <c r="M662" t="str">
        <f>VLOOKUP(J662,prod_imp!$A$2:$I$102,4,FALSE)</f>
        <v>Accessories</v>
      </c>
      <c r="N662" t="str">
        <f>VLOOKUP(J662,prod_imp!$A$2:$I$102,5,FALSE)</f>
        <v>Sharp, Taylor And Rodriguez</v>
      </c>
      <c r="O662">
        <f>VLOOKUP(J662,prod_imp!$A$2:$I$102,6,FALSE)</f>
        <v>340</v>
      </c>
      <c r="P662">
        <f>VLOOKUP(J662,prod_imp!$A$2:$I$102,7,FALSE)</f>
        <v>361</v>
      </c>
      <c r="Q662" t="s">
        <v>4702</v>
      </c>
      <c r="R662" t="s">
        <v>4706</v>
      </c>
      <c r="S662" s="5">
        <v>235.2936</v>
      </c>
      <c r="T662">
        <v>3</v>
      </c>
      <c r="U662">
        <v>107</v>
      </c>
      <c r="V662">
        <v>0.19</v>
      </c>
      <c r="W662" t="str">
        <f>VLOOKUP(Q662,stores_imp!$A$2:$K$100,3,FALSE)</f>
        <v>EAST</v>
      </c>
      <c r="X662" t="str">
        <f>VLOOKUP(Q662,stores_imp!$A$2:$K$100,2,TRUE)</f>
        <v>Guerrero-Schmitt</v>
      </c>
      <c r="Y662" t="str">
        <f>VLOOKUP(Q662,stores_imp!$A$2:$E$22,4,FALSE)</f>
        <v>East Stevechester</v>
      </c>
      <c r="Z662" t="str">
        <f>VLOOKUP(Q662,stores_imp!$A$2:$K$22,5,FALSE)</f>
        <v>Flagship</v>
      </c>
      <c r="AA662" t="str">
        <f>_xlfn.IFS(sale[[#All],[Age]]&lt;19,"Teens",sale[[#All],[Age]]&lt;30,"Adults",sale[[#All],[Age]]&lt;70,"Elders")</f>
        <v>Elders</v>
      </c>
      <c r="AB662" t="str">
        <f>VLOOKUP(C662,customer_imp!$A$2:$H$505,8,FALSE)</f>
        <v>Bronze</v>
      </c>
    </row>
    <row r="663" spans="1:28" x14ac:dyDescent="0.25">
      <c r="A663" t="s">
        <v>5367</v>
      </c>
      <c r="B663" s="2">
        <v>45673</v>
      </c>
      <c r="C663" t="s">
        <v>4030</v>
      </c>
      <c r="D663" t="str">
        <f>VLOOKUP(C663,customer_imp!$A$2:$H$502,2,FALSE)</f>
        <v>Christopher Sutton</v>
      </c>
      <c r="E663">
        <f>VLOOKUP(C663,customer_imp!$A$2:$H$502,3,FALSE)</f>
        <v>49</v>
      </c>
      <c r="F663" t="str">
        <f>VLOOKUP(C663,customer_imp!$A$2:$H$502,4,FALSE)</f>
        <v>Female</v>
      </c>
      <c r="G663" t="str">
        <f>VLOOKUP(C663,customer_imp!$A$2:$H$502,5,FALSE)</f>
        <v>Deborahberg</v>
      </c>
      <c r="H663" t="str">
        <f>VLOOKUP(C663,customer_imp!$A$2:$H$502,6,FALSE)</f>
        <v>Pennsylvania</v>
      </c>
      <c r="I663" t="str">
        <f>VLOOKUP(C663,customer_imp!$A$2:$H$502,7,FALSE)</f>
        <v>USA</v>
      </c>
      <c r="J663" t="s">
        <v>4576</v>
      </c>
      <c r="K663" t="str">
        <f>VLOOKUP($J663,prod_imp!$A$2:$I$102,2,FALSE)</f>
        <v>Men'S Winter Jacket</v>
      </c>
      <c r="L663" t="str">
        <f>VLOOKUP(J663,prod_imp!$A$2:$I$102,3,FALSE)</f>
        <v>Clothing</v>
      </c>
      <c r="M663" t="str">
        <f>VLOOKUP(J663,prod_imp!$A$2:$I$102,4,FALSE)</f>
        <v>Outerwear</v>
      </c>
      <c r="N663" t="str">
        <f>VLOOKUP(J663,prod_imp!$A$2:$I$102,5,FALSE)</f>
        <v>Kelly, Smith And Perez</v>
      </c>
      <c r="O663">
        <f>VLOOKUP(J663,prod_imp!$A$2:$I$102,6,FALSE)</f>
        <v>167</v>
      </c>
      <c r="P663">
        <f>VLOOKUP(J663,prod_imp!$A$2:$I$102,7,FALSE)</f>
        <v>296</v>
      </c>
      <c r="Q663" t="s">
        <v>4680</v>
      </c>
      <c r="R663" t="s">
        <v>4709</v>
      </c>
      <c r="S663" s="5">
        <v>2094.8568</v>
      </c>
      <c r="T663">
        <v>4</v>
      </c>
      <c r="U663">
        <v>609</v>
      </c>
      <c r="V663">
        <v>0.27</v>
      </c>
      <c r="W663" t="str">
        <f>VLOOKUP(Q663,stores_imp!$A$2:$K$100,3,FALSE)</f>
        <v>NORTH</v>
      </c>
      <c r="X663" t="str">
        <f>VLOOKUP(Q663,stores_imp!$A$2:$K$100,2,TRUE)</f>
        <v>Mann-Austin</v>
      </c>
      <c r="Y663" t="str">
        <f>VLOOKUP(Q663,stores_imp!$A$2:$E$22,4,FALSE)</f>
        <v>Hoodberg</v>
      </c>
      <c r="Z663" t="str">
        <f>VLOOKUP(Q663,stores_imp!$A$2:$K$22,5,FALSE)</f>
        <v>Outlet</v>
      </c>
      <c r="AA663" t="str">
        <f>_xlfn.IFS(sale[[#All],[Age]]&lt;19,"Teens",sale[[#All],[Age]]&lt;30,"Adults",sale[[#All],[Age]]&lt;70,"Elders")</f>
        <v>Elders</v>
      </c>
      <c r="AB663" t="str">
        <f>VLOOKUP(C663,customer_imp!$A$2:$H$505,8,FALSE)</f>
        <v>Gold</v>
      </c>
    </row>
    <row r="664" spans="1:28" x14ac:dyDescent="0.25">
      <c r="A664" t="s">
        <v>5368</v>
      </c>
      <c r="B664" s="2">
        <v>45689</v>
      </c>
      <c r="C664" t="s">
        <v>4342</v>
      </c>
      <c r="D664" t="str">
        <f>VLOOKUP(C664,customer_imp!$A$2:$H$502,2,FALSE)</f>
        <v>Ryan Torres</v>
      </c>
      <c r="E664">
        <f>VLOOKUP(C664,customer_imp!$A$2:$H$502,3,FALSE)</f>
        <v>38</v>
      </c>
      <c r="F664" t="str">
        <f>VLOOKUP(C664,customer_imp!$A$2:$H$502,4,FALSE)</f>
        <v>Male</v>
      </c>
      <c r="G664" t="str">
        <f>VLOOKUP(C664,customer_imp!$A$2:$H$502,5,FALSE)</f>
        <v>Guerreroport</v>
      </c>
      <c r="H664" t="str">
        <f>VLOOKUP(C664,customer_imp!$A$2:$H$502,6,FALSE)</f>
        <v>Connecticut</v>
      </c>
      <c r="I664" t="str">
        <f>VLOOKUP(C664,customer_imp!$A$2:$H$502,7,FALSE)</f>
        <v>USA</v>
      </c>
      <c r="J664" t="s">
        <v>4605</v>
      </c>
      <c r="K664" t="str">
        <f>VLOOKUP($J664,prod_imp!$A$2:$I$102,2,FALSE)</f>
        <v>Tennis Ball 3-Pack</v>
      </c>
      <c r="L664" t="str">
        <f>VLOOKUP(J664,prod_imp!$A$2:$I$102,3,FALSE)</f>
        <v>Sports</v>
      </c>
      <c r="M664" t="str">
        <f>VLOOKUP(J664,prod_imp!$A$2:$I$102,4,FALSE)</f>
        <v>Equipment</v>
      </c>
      <c r="N664" t="str">
        <f>VLOOKUP(J664,prod_imp!$A$2:$I$102,5,FALSE)</f>
        <v>Lopez Llc</v>
      </c>
      <c r="O664">
        <f>VLOOKUP(J664,prod_imp!$A$2:$I$102,6,FALSE)</f>
        <v>103</v>
      </c>
      <c r="P664">
        <f>VLOOKUP(J664,prod_imp!$A$2:$I$102,7,FALSE)</f>
        <v>465</v>
      </c>
      <c r="Q664" t="s">
        <v>4683</v>
      </c>
      <c r="R664" t="s">
        <v>1959</v>
      </c>
      <c r="S664" s="5">
        <v>711.05579999999998</v>
      </c>
      <c r="T664">
        <v>3</v>
      </c>
      <c r="U664">
        <v>260</v>
      </c>
      <c r="V664">
        <v>0.14000000000000001</v>
      </c>
      <c r="W664" t="str">
        <f>VLOOKUP(Q664,stores_imp!$A$2:$K$100,3,FALSE)</f>
        <v>EAST</v>
      </c>
      <c r="X664" t="str">
        <f>VLOOKUP(Q664,stores_imp!$A$2:$K$100,2,TRUE)</f>
        <v>Mann-Austin</v>
      </c>
      <c r="Y664" t="str">
        <f>VLOOKUP(Q664,stores_imp!$A$2:$E$22,4,FALSE)</f>
        <v>Port Josephberg</v>
      </c>
      <c r="Z664" t="str">
        <f>VLOOKUP(Q664,stores_imp!$A$2:$K$22,5,FALSE)</f>
        <v>Online</v>
      </c>
      <c r="AA664" t="str">
        <f>_xlfn.IFS(sale[[#All],[Age]]&lt;19,"Teens",sale[[#All],[Age]]&lt;30,"Adults",sale[[#All],[Age]]&lt;70,"Elders")</f>
        <v>Elders</v>
      </c>
      <c r="AB664" t="str">
        <f>VLOOKUP(C664,customer_imp!$A$2:$H$505,8,FALSE)</f>
        <v>Silver</v>
      </c>
    </row>
    <row r="665" spans="1:28" x14ac:dyDescent="0.25">
      <c r="A665" t="s">
        <v>5369</v>
      </c>
      <c r="B665" s="2">
        <v>45646</v>
      </c>
      <c r="C665" t="s">
        <v>4100</v>
      </c>
      <c r="D665" t="str">
        <f>VLOOKUP(C665,customer_imp!$A$2:$H$502,2,FALSE)</f>
        <v>Erin Hopkins</v>
      </c>
      <c r="E665">
        <f>VLOOKUP(C665,customer_imp!$A$2:$H$502,3,FALSE)</f>
        <v>40</v>
      </c>
      <c r="F665" t="str">
        <f>VLOOKUP(C665,customer_imp!$A$2:$H$502,4,FALSE)</f>
        <v>Male</v>
      </c>
      <c r="G665" t="str">
        <f>VLOOKUP(C665,customer_imp!$A$2:$H$502,5,FALSE)</f>
        <v>North Sabrina</v>
      </c>
      <c r="H665" t="str">
        <f>VLOOKUP(C665,customer_imp!$A$2:$H$502,6,FALSE)</f>
        <v>Iowa</v>
      </c>
      <c r="I665" t="str">
        <f>VLOOKUP(C665,customer_imp!$A$2:$H$502,7,FALSE)</f>
        <v>USA</v>
      </c>
      <c r="J665" t="s">
        <v>4535</v>
      </c>
      <c r="K665" t="str">
        <f>VLOOKUP($J665,prod_imp!$A$2:$I$102,2,FALSE)</f>
        <v>Carbon Fiber Tennis Racket</v>
      </c>
      <c r="L665" t="str">
        <f>VLOOKUP(J665,prod_imp!$A$2:$I$102,3,FALSE)</f>
        <v>Sports</v>
      </c>
      <c r="M665" t="str">
        <f>VLOOKUP(J665,prod_imp!$A$2:$I$102,4,FALSE)</f>
        <v>Equipment</v>
      </c>
      <c r="N665" t="str">
        <f>VLOOKUP(J665,prod_imp!$A$2:$I$102,5,FALSE)</f>
        <v>Flores, Pineda And Rodriguez</v>
      </c>
      <c r="O665">
        <f>VLOOKUP(J665,prod_imp!$A$2:$I$102,6,FALSE)</f>
        <v>485</v>
      </c>
      <c r="P665">
        <f>VLOOKUP(J665,prod_imp!$A$2:$I$102,7,FALSE)</f>
        <v>432</v>
      </c>
      <c r="Q665" t="s">
        <v>4683</v>
      </c>
      <c r="R665" t="s">
        <v>1959</v>
      </c>
      <c r="S665" s="5">
        <v>739.55970000000002</v>
      </c>
      <c r="T665">
        <v>1</v>
      </c>
      <c r="U665">
        <v>747</v>
      </c>
      <c r="V665">
        <v>0.09</v>
      </c>
      <c r="W665" t="str">
        <f>VLOOKUP(Q665,stores_imp!$A$2:$K$100,3,FALSE)</f>
        <v>EAST</v>
      </c>
      <c r="X665" t="str">
        <f>VLOOKUP(Q665,stores_imp!$A$2:$K$100,2,TRUE)</f>
        <v>Mann-Austin</v>
      </c>
      <c r="Y665" t="str">
        <f>VLOOKUP(Q665,stores_imp!$A$2:$E$22,4,FALSE)</f>
        <v>Port Josephberg</v>
      </c>
      <c r="Z665" t="str">
        <f>VLOOKUP(Q665,stores_imp!$A$2:$K$22,5,FALSE)</f>
        <v>Online</v>
      </c>
      <c r="AA665" t="str">
        <f>_xlfn.IFS(sale[[#All],[Age]]&lt;19,"Teens",sale[[#All],[Age]]&lt;30,"Adults",sale[[#All],[Age]]&lt;70,"Elders")</f>
        <v>Elders</v>
      </c>
      <c r="AB665" t="str">
        <f>VLOOKUP(C665,customer_imp!$A$2:$H$505,8,FALSE)</f>
        <v>Silver</v>
      </c>
    </row>
    <row r="666" spans="1:28" x14ac:dyDescent="0.25">
      <c r="A666" t="s">
        <v>5370</v>
      </c>
      <c r="B666" s="2">
        <v>45475</v>
      </c>
      <c r="C666" t="s">
        <v>4394</v>
      </c>
      <c r="D666" t="str">
        <f>VLOOKUP(C666,customer_imp!$A$2:$H$502,2,FALSE)</f>
        <v>David Ross</v>
      </c>
      <c r="E666">
        <f>VLOOKUP(C666,customer_imp!$A$2:$H$502,3,FALSE)</f>
        <v>22</v>
      </c>
      <c r="F666" t="str">
        <f>VLOOKUP(C666,customer_imp!$A$2:$H$502,4,FALSE)</f>
        <v>Female</v>
      </c>
      <c r="G666" t="str">
        <f>VLOOKUP(C666,customer_imp!$A$2:$H$502,5,FALSE)</f>
        <v>South Angela</v>
      </c>
      <c r="H666" t="str">
        <f>VLOOKUP(C666,customer_imp!$A$2:$H$502,6,FALSE)</f>
        <v>Arkansas</v>
      </c>
      <c r="I666" t="str">
        <f>VLOOKUP(C666,customer_imp!$A$2:$H$502,7,FALSE)</f>
        <v>USA</v>
      </c>
      <c r="J666" t="s">
        <v>4527</v>
      </c>
      <c r="K666" t="str">
        <f>VLOOKUP($J666,prod_imp!$A$2:$I$102,2,FALSE)</f>
        <v>Beard Grooming Kit</v>
      </c>
      <c r="L666" t="str">
        <f>VLOOKUP(J666,prod_imp!$A$2:$I$102,3,FALSE)</f>
        <v>Beauty</v>
      </c>
      <c r="M666" t="str">
        <f>VLOOKUP(J666,prod_imp!$A$2:$I$102,4,FALSE)</f>
        <v>Grooming</v>
      </c>
      <c r="N666" t="str">
        <f>VLOOKUP(J666,prod_imp!$A$2:$I$102,5,FALSE)</f>
        <v>Erickson-Green</v>
      </c>
      <c r="O666">
        <f>VLOOKUP(J666,prod_imp!$A$2:$I$102,6,FALSE)</f>
        <v>337</v>
      </c>
      <c r="P666">
        <f>VLOOKUP(J666,prod_imp!$A$2:$I$102,7,FALSE)</f>
        <v>256</v>
      </c>
      <c r="Q666" t="s">
        <v>4685</v>
      </c>
      <c r="R666" t="s">
        <v>4706</v>
      </c>
      <c r="S666" s="5">
        <v>2158.7103999999999</v>
      </c>
      <c r="T666">
        <v>4</v>
      </c>
      <c r="U666">
        <v>701</v>
      </c>
      <c r="V666">
        <v>0.01</v>
      </c>
      <c r="W666" t="str">
        <f>VLOOKUP(Q666,stores_imp!$A$2:$K$100,3,FALSE)</f>
        <v>WEST</v>
      </c>
      <c r="X666" t="str">
        <f>VLOOKUP(Q666,stores_imp!$A$2:$K$100,2,TRUE)</f>
        <v>Mann-Austin</v>
      </c>
      <c r="Y666" t="str">
        <f>VLOOKUP(Q666,stores_imp!$A$2:$E$22,4,FALSE)</f>
        <v>Thompsonborough</v>
      </c>
      <c r="Z666" t="str">
        <f>VLOOKUP(Q666,stores_imp!$A$2:$K$22,5,FALSE)</f>
        <v>Online</v>
      </c>
      <c r="AA666" t="str">
        <f>_xlfn.IFS(sale[[#All],[Age]]&lt;19,"Teens",sale[[#All],[Age]]&lt;30,"Adults",sale[[#All],[Age]]&lt;70,"Elders")</f>
        <v>Adults</v>
      </c>
      <c r="AB666" t="str">
        <f>VLOOKUP(C666,customer_imp!$A$2:$H$505,8,FALSE)</f>
        <v>Silver</v>
      </c>
    </row>
    <row r="667" spans="1:28" x14ac:dyDescent="0.25">
      <c r="A667" t="s">
        <v>5371</v>
      </c>
      <c r="B667" s="2">
        <v>45781</v>
      </c>
      <c r="C667" t="s">
        <v>4022</v>
      </c>
      <c r="D667" t="str">
        <f>VLOOKUP(C667,customer_imp!$A$2:$H$502,2,FALSE)</f>
        <v>April Mullins</v>
      </c>
      <c r="E667">
        <f>VLOOKUP(C667,customer_imp!$A$2:$H$502,3,FALSE)</f>
        <v>54</v>
      </c>
      <c r="F667" t="str">
        <f>VLOOKUP(C667,customer_imp!$A$2:$H$502,4,FALSE)</f>
        <v>Male</v>
      </c>
      <c r="G667" t="str">
        <f>VLOOKUP(C667,customer_imp!$A$2:$H$502,5,FALSE)</f>
        <v>Dawsonbury</v>
      </c>
      <c r="H667" t="str">
        <f>VLOOKUP(C667,customer_imp!$A$2:$H$502,6,FALSE)</f>
        <v>North Carolina</v>
      </c>
      <c r="I667" t="str">
        <f>VLOOKUP(C667,customer_imp!$A$2:$H$502,7,FALSE)</f>
        <v>USA</v>
      </c>
      <c r="J667" t="s">
        <v>4663</v>
      </c>
      <c r="K667" t="str">
        <f>VLOOKUP($J667,prod_imp!$A$2:$I$102,2,FALSE)</f>
        <v>Sports Stopwatch Basic</v>
      </c>
      <c r="L667" t="str">
        <f>VLOOKUP(J667,prod_imp!$A$2:$I$102,3,FALSE)</f>
        <v>Sports</v>
      </c>
      <c r="M667" t="str">
        <f>VLOOKUP(J667,prod_imp!$A$2:$I$102,4,FALSE)</f>
        <v>Accessories</v>
      </c>
      <c r="N667" t="str">
        <f>VLOOKUP(J667,prod_imp!$A$2:$I$102,5,FALSE)</f>
        <v>Wilson Group</v>
      </c>
      <c r="O667">
        <f>VLOOKUP(J667,prod_imp!$A$2:$I$102,6,FALSE)</f>
        <v>61</v>
      </c>
      <c r="P667">
        <f>VLOOKUP(J667,prod_imp!$A$2:$I$102,7,FALSE)</f>
        <v>75</v>
      </c>
      <c r="Q667" t="s">
        <v>4697</v>
      </c>
      <c r="R667" t="s">
        <v>4706</v>
      </c>
      <c r="S667" s="5">
        <v>67.502399999999994</v>
      </c>
      <c r="T667">
        <v>4</v>
      </c>
      <c r="U667">
        <v>20</v>
      </c>
      <c r="V667">
        <v>0.23</v>
      </c>
      <c r="W667" t="str">
        <f>VLOOKUP(Q667,stores_imp!$A$2:$K$100,3,FALSE)</f>
        <v>SOUTH</v>
      </c>
      <c r="X667" t="str">
        <f>VLOOKUP(Q667,stores_imp!$A$2:$K$100,2,TRUE)</f>
        <v>Mcdonald Inc</v>
      </c>
      <c r="Y667" t="str">
        <f>VLOOKUP(Q667,stores_imp!$A$2:$E$22,4,FALSE)</f>
        <v>Christopherland</v>
      </c>
      <c r="Z667" t="str">
        <f>VLOOKUP(Q667,stores_imp!$A$2:$K$22,5,FALSE)</f>
        <v>Outlet</v>
      </c>
      <c r="AA667" t="str">
        <f>_xlfn.IFS(sale[[#All],[Age]]&lt;19,"Teens",sale[[#All],[Age]]&lt;30,"Adults",sale[[#All],[Age]]&lt;70,"Elders")</f>
        <v>Elders</v>
      </c>
      <c r="AB667" t="str">
        <f>VLOOKUP(C667,customer_imp!$A$2:$H$505,8,FALSE)</f>
        <v>Platinum</v>
      </c>
    </row>
    <row r="668" spans="1:28" x14ac:dyDescent="0.25">
      <c r="A668" t="s">
        <v>5372</v>
      </c>
      <c r="B668" s="2">
        <v>45654</v>
      </c>
      <c r="C668" t="s">
        <v>4036</v>
      </c>
      <c r="D668" t="str">
        <f>VLOOKUP(C668,customer_imp!$A$2:$H$502,2,FALSE)</f>
        <v>James Bean</v>
      </c>
      <c r="E668">
        <f>VLOOKUP(C668,customer_imp!$A$2:$H$502,3,FALSE)</f>
        <v>50</v>
      </c>
      <c r="F668" t="str">
        <f>VLOOKUP(C668,customer_imp!$A$2:$H$502,4,FALSE)</f>
        <v>Male</v>
      </c>
      <c r="G668" t="str">
        <f>VLOOKUP(C668,customer_imp!$A$2:$H$502,5,FALSE)</f>
        <v>Stevensonton</v>
      </c>
      <c r="H668" t="str">
        <f>VLOOKUP(C668,customer_imp!$A$2:$H$502,6,FALSE)</f>
        <v>New Mexico</v>
      </c>
      <c r="I668" t="str">
        <f>VLOOKUP(C668,customer_imp!$A$2:$H$502,7,FALSE)</f>
        <v>USA</v>
      </c>
      <c r="J668" t="s">
        <v>4560</v>
      </c>
      <c r="K668" t="str">
        <f>VLOOKUP($J668,prod_imp!$A$2:$I$102,2,FALSE)</f>
        <v>Men'S Casual Sneakers</v>
      </c>
      <c r="L668" t="str">
        <f>VLOOKUP(J668,prod_imp!$A$2:$I$102,3,FALSE)</f>
        <v>Clothing</v>
      </c>
      <c r="M668" t="str">
        <f>VLOOKUP(J668,prod_imp!$A$2:$I$102,4,FALSE)</f>
        <v>Footwear</v>
      </c>
      <c r="N668" t="str">
        <f>VLOOKUP(J668,prod_imp!$A$2:$I$102,5,FALSE)</f>
        <v>Hogan-Lee</v>
      </c>
      <c r="O668">
        <f>VLOOKUP(J668,prod_imp!$A$2:$I$102,6,FALSE)</f>
        <v>353</v>
      </c>
      <c r="P668">
        <f>VLOOKUP(J668,prod_imp!$A$2:$I$102,7,FALSE)</f>
        <v>214</v>
      </c>
      <c r="Q668" t="s">
        <v>4692</v>
      </c>
      <c r="R668" t="s">
        <v>4706</v>
      </c>
      <c r="S668" s="5">
        <v>2092.2192</v>
      </c>
      <c r="T668">
        <v>3</v>
      </c>
      <c r="U668">
        <v>918</v>
      </c>
      <c r="V668">
        <v>0.16</v>
      </c>
      <c r="W668" t="str">
        <f>VLOOKUP(Q668,stores_imp!$A$2:$K$100,3,FALSE)</f>
        <v>SOUTH</v>
      </c>
      <c r="X668" t="str">
        <f>VLOOKUP(Q668,stores_imp!$A$2:$K$100,2,TRUE)</f>
        <v>Aguirre-Keller</v>
      </c>
      <c r="Y668" t="str">
        <f>VLOOKUP(Q668,stores_imp!$A$2:$E$22,4,FALSE)</f>
        <v>Lake Michael</v>
      </c>
      <c r="Z668" t="str">
        <f>VLOOKUP(Q668,stores_imp!$A$2:$K$22,5,FALSE)</f>
        <v>Online</v>
      </c>
      <c r="AA668" t="str">
        <f>_xlfn.IFS(sale[[#All],[Age]]&lt;19,"Teens",sale[[#All],[Age]]&lt;30,"Adults",sale[[#All],[Age]]&lt;70,"Elders")</f>
        <v>Elders</v>
      </c>
      <c r="AB668" t="str">
        <f>VLOOKUP(C668,customer_imp!$A$2:$H$505,8,FALSE)</f>
        <v>Bronze</v>
      </c>
    </row>
    <row r="669" spans="1:28" x14ac:dyDescent="0.25">
      <c r="A669" t="s">
        <v>5373</v>
      </c>
      <c r="B669" s="2">
        <v>45594</v>
      </c>
      <c r="C669" t="s">
        <v>4025</v>
      </c>
      <c r="D669" t="str">
        <f>VLOOKUP(C669,customer_imp!$A$2:$H$502,2,FALSE)</f>
        <v>Sarah Rodgers</v>
      </c>
      <c r="E669">
        <f>VLOOKUP(C669,customer_imp!$A$2:$H$502,3,FALSE)</f>
        <v>23</v>
      </c>
      <c r="F669" t="str">
        <f>VLOOKUP(C669,customer_imp!$A$2:$H$502,4,FALSE)</f>
        <v>Female</v>
      </c>
      <c r="G669" t="str">
        <f>VLOOKUP(C669,customer_imp!$A$2:$H$502,5,FALSE)</f>
        <v>New Julia</v>
      </c>
      <c r="H669" t="str">
        <f>VLOOKUP(C669,customer_imp!$A$2:$H$502,6,FALSE)</f>
        <v>West Virginia</v>
      </c>
      <c r="I669" t="str">
        <f>VLOOKUP(C669,customer_imp!$A$2:$H$502,7,FALSE)</f>
        <v>USA</v>
      </c>
      <c r="J669" t="s">
        <v>4534</v>
      </c>
      <c r="K669" t="str">
        <f>VLOOKUP($J669,prod_imp!$A$2:$I$102,2,FALSE)</f>
        <v>Multi-Purpose Storage Box</v>
      </c>
      <c r="L669" t="str">
        <f>VLOOKUP(J669,prod_imp!$A$2:$I$102,3,FALSE)</f>
        <v>Home</v>
      </c>
      <c r="M669" t="str">
        <f>VLOOKUP(J669,prod_imp!$A$2:$I$102,4,FALSE)</f>
        <v>Storage</v>
      </c>
      <c r="N669" t="str">
        <f>VLOOKUP(J669,prod_imp!$A$2:$I$102,5,FALSE)</f>
        <v>Gardner-Montes</v>
      </c>
      <c r="O669">
        <f>VLOOKUP(J669,prod_imp!$A$2:$I$102,6,FALSE)</f>
        <v>123</v>
      </c>
      <c r="P669">
        <f>VLOOKUP(J669,prod_imp!$A$2:$I$102,7,FALSE)</f>
        <v>76</v>
      </c>
      <c r="Q669" t="s">
        <v>4673</v>
      </c>
      <c r="R669" t="s">
        <v>4706</v>
      </c>
      <c r="S669" s="5">
        <v>198.50559999999999</v>
      </c>
      <c r="T669">
        <v>1</v>
      </c>
      <c r="U669">
        <v>242</v>
      </c>
      <c r="V669">
        <v>0.24</v>
      </c>
      <c r="W669" t="str">
        <f>VLOOKUP(Q669,stores_imp!$A$2:$K$100,3,FALSE)</f>
        <v>EAST</v>
      </c>
      <c r="X669" t="str">
        <f>VLOOKUP(Q669,stores_imp!$A$2:$K$100,2,TRUE)</f>
        <v>Rivera-Warner</v>
      </c>
      <c r="Y669" t="str">
        <f>VLOOKUP(Q669,stores_imp!$A$2:$E$22,4,FALSE)</f>
        <v>Washingtonfurt</v>
      </c>
      <c r="Z669" t="str">
        <f>VLOOKUP(Q669,stores_imp!$A$2:$K$22,5,FALSE)</f>
        <v>Flagship</v>
      </c>
      <c r="AA669" t="str">
        <f>_xlfn.IFS(sale[[#All],[Age]]&lt;19,"Teens",sale[[#All],[Age]]&lt;30,"Adults",sale[[#All],[Age]]&lt;70,"Elders")</f>
        <v>Adults</v>
      </c>
      <c r="AB669" t="str">
        <f>VLOOKUP(C669,customer_imp!$A$2:$H$505,8,FALSE)</f>
        <v>Gold</v>
      </c>
    </row>
    <row r="670" spans="1:28" x14ac:dyDescent="0.25">
      <c r="A670" t="s">
        <v>5374</v>
      </c>
      <c r="B670" s="2">
        <v>45581</v>
      </c>
      <c r="C670" t="s">
        <v>4031</v>
      </c>
      <c r="D670" t="str">
        <f>VLOOKUP(C670,customer_imp!$A$2:$H$502,2,FALSE)</f>
        <v>Jay Patel</v>
      </c>
      <c r="E670">
        <f>VLOOKUP(C670,customer_imp!$A$2:$H$502,3,FALSE)</f>
        <v>43</v>
      </c>
      <c r="F670" t="str">
        <f>VLOOKUP(C670,customer_imp!$A$2:$H$502,4,FALSE)</f>
        <v>Female</v>
      </c>
      <c r="G670" t="str">
        <f>VLOOKUP(C670,customer_imp!$A$2:$H$502,5,FALSE)</f>
        <v>Morrisbury</v>
      </c>
      <c r="H670" t="str">
        <f>VLOOKUP(C670,customer_imp!$A$2:$H$502,6,FALSE)</f>
        <v>Rhode Island</v>
      </c>
      <c r="I670" t="str">
        <f>VLOOKUP(C670,customer_imp!$A$2:$H$502,7,FALSE)</f>
        <v>USA</v>
      </c>
      <c r="J670" t="s">
        <v>4609</v>
      </c>
      <c r="K670" t="str">
        <f>VLOOKUP($J670,prod_imp!$A$2:$I$102,2,FALSE)</f>
        <v>Organic Sunscreen Lotion</v>
      </c>
      <c r="L670" t="str">
        <f>VLOOKUP(J670,prod_imp!$A$2:$I$102,3,FALSE)</f>
        <v>Beauty</v>
      </c>
      <c r="M670" t="str">
        <f>VLOOKUP(J670,prod_imp!$A$2:$I$102,4,FALSE)</f>
        <v>Skincare</v>
      </c>
      <c r="N670" t="str">
        <f>VLOOKUP(J670,prod_imp!$A$2:$I$102,5,FALSE)</f>
        <v>Anderson-Riley</v>
      </c>
      <c r="O670">
        <f>VLOOKUP(J670,prod_imp!$A$2:$I$102,6,FALSE)</f>
        <v>267</v>
      </c>
      <c r="P670">
        <f>VLOOKUP(J670,prod_imp!$A$2:$I$102,7,FALSE)</f>
        <v>458</v>
      </c>
      <c r="Q670" t="s">
        <v>4684</v>
      </c>
      <c r="R670" t="s">
        <v>1959</v>
      </c>
      <c r="S670" s="5">
        <v>391.77640000000002</v>
      </c>
      <c r="T670">
        <v>1</v>
      </c>
      <c r="U670">
        <v>537</v>
      </c>
      <c r="V670">
        <v>0.18</v>
      </c>
      <c r="W670" t="str">
        <f>VLOOKUP(Q670,stores_imp!$A$2:$K$100,3,FALSE)</f>
        <v>SOUTH</v>
      </c>
      <c r="X670" t="str">
        <f>VLOOKUP(Q670,stores_imp!$A$2:$K$100,2,TRUE)</f>
        <v>Mann-Austin</v>
      </c>
      <c r="Y670" t="str">
        <f>VLOOKUP(Q670,stores_imp!$A$2:$E$22,4,FALSE)</f>
        <v>Williamsfurt</v>
      </c>
      <c r="Z670" t="str">
        <f>VLOOKUP(Q670,stores_imp!$A$2:$K$22,5,FALSE)</f>
        <v>Online</v>
      </c>
      <c r="AA670" t="str">
        <f>_xlfn.IFS(sale[[#All],[Age]]&lt;19,"Teens",sale[[#All],[Age]]&lt;30,"Adults",sale[[#All],[Age]]&lt;70,"Elders")</f>
        <v>Elders</v>
      </c>
      <c r="AB670" t="str">
        <f>VLOOKUP(C670,customer_imp!$A$2:$H$505,8,FALSE)</f>
        <v>Platinum</v>
      </c>
    </row>
    <row r="671" spans="1:28" x14ac:dyDescent="0.25">
      <c r="A671" t="s">
        <v>5375</v>
      </c>
      <c r="B671" s="2">
        <v>45748</v>
      </c>
      <c r="C671" t="s">
        <v>4070</v>
      </c>
      <c r="D671" t="str">
        <f>VLOOKUP(C671,customer_imp!$A$2:$H$502,2,FALSE)</f>
        <v>David Patterson</v>
      </c>
      <c r="E671">
        <f>VLOOKUP(C671,customer_imp!$A$2:$H$502,3,FALSE)</f>
        <v>43</v>
      </c>
      <c r="F671" t="str">
        <f>VLOOKUP(C671,customer_imp!$A$2:$H$502,4,FALSE)</f>
        <v>Female</v>
      </c>
      <c r="G671" t="str">
        <f>VLOOKUP(C671,customer_imp!$A$2:$H$502,5,FALSE)</f>
        <v>New Amyport</v>
      </c>
      <c r="H671" t="str">
        <f>VLOOKUP(C671,customer_imp!$A$2:$H$502,6,FALSE)</f>
        <v>Nevada</v>
      </c>
      <c r="I671" t="str">
        <f>VLOOKUP(C671,customer_imp!$A$2:$H$502,7,FALSE)</f>
        <v>USA</v>
      </c>
      <c r="J671" t="s">
        <v>4548</v>
      </c>
      <c r="K671" t="str">
        <f>VLOOKUP($J671,prod_imp!$A$2:$I$102,2,FALSE)</f>
        <v>Fabric Sofa Throw Blanket</v>
      </c>
      <c r="L671" t="str">
        <f>VLOOKUP(J671,prod_imp!$A$2:$I$102,3,FALSE)</f>
        <v>Home</v>
      </c>
      <c r="M671" t="str">
        <f>VLOOKUP(J671,prod_imp!$A$2:$I$102,4,FALSE)</f>
        <v>Decor</v>
      </c>
      <c r="N671" t="str">
        <f>VLOOKUP(J671,prod_imp!$A$2:$I$102,5,FALSE)</f>
        <v>Hoffman Group</v>
      </c>
      <c r="O671">
        <f>VLOOKUP(J671,prod_imp!$A$2:$I$102,6,FALSE)</f>
        <v>218</v>
      </c>
      <c r="P671">
        <f>VLOOKUP(J671,prod_imp!$A$2:$I$102,7,FALSE)</f>
        <v>276</v>
      </c>
      <c r="Q671" t="s">
        <v>4681</v>
      </c>
      <c r="R671" t="s">
        <v>4706</v>
      </c>
      <c r="S671" s="5">
        <v>214.8664</v>
      </c>
      <c r="T671">
        <v>2</v>
      </c>
      <c r="U671">
        <v>145</v>
      </c>
      <c r="V671">
        <v>0.27</v>
      </c>
      <c r="W671" t="str">
        <f>VLOOKUP(Q671,stores_imp!$A$2:$K$100,3,FALSE)</f>
        <v>SOUTH</v>
      </c>
      <c r="X671" t="str">
        <f>VLOOKUP(Q671,stores_imp!$A$2:$K$100,2,TRUE)</f>
        <v>Mann-Austin</v>
      </c>
      <c r="Y671" t="str">
        <f>VLOOKUP(Q671,stores_imp!$A$2:$E$22,4,FALSE)</f>
        <v>Port Sharon</v>
      </c>
      <c r="Z671" t="str">
        <f>VLOOKUP(Q671,stores_imp!$A$2:$K$22,5,FALSE)</f>
        <v>Online</v>
      </c>
      <c r="AA671" t="str">
        <f>_xlfn.IFS(sale[[#All],[Age]]&lt;19,"Teens",sale[[#All],[Age]]&lt;30,"Adults",sale[[#All],[Age]]&lt;70,"Elders")</f>
        <v>Elders</v>
      </c>
      <c r="AB671" t="str">
        <f>VLOOKUP(C671,customer_imp!$A$2:$H$505,8,FALSE)</f>
        <v>Gold</v>
      </c>
    </row>
    <row r="672" spans="1:28" x14ac:dyDescent="0.25">
      <c r="A672" t="s">
        <v>5376</v>
      </c>
      <c r="B672" s="2">
        <v>45369</v>
      </c>
      <c r="C672" t="s">
        <v>4201</v>
      </c>
      <c r="D672" t="str">
        <f>VLOOKUP(C672,customer_imp!$A$2:$H$502,2,FALSE)</f>
        <v>Lisa Young</v>
      </c>
      <c r="E672">
        <f>VLOOKUP(C672,customer_imp!$A$2:$H$502,3,FALSE)</f>
        <v>38</v>
      </c>
      <c r="F672" t="str">
        <f>VLOOKUP(C672,customer_imp!$A$2:$H$502,4,FALSE)</f>
        <v>Male</v>
      </c>
      <c r="G672" t="str">
        <f>VLOOKUP(C672,customer_imp!$A$2:$H$502,5,FALSE)</f>
        <v>Maybury</v>
      </c>
      <c r="H672" t="str">
        <f>VLOOKUP(C672,customer_imp!$A$2:$H$502,6,FALSE)</f>
        <v>Georgia</v>
      </c>
      <c r="I672" t="str">
        <f>VLOOKUP(C672,customer_imp!$A$2:$H$502,7,FALSE)</f>
        <v>USA</v>
      </c>
      <c r="J672" t="s">
        <v>4617</v>
      </c>
      <c r="K672" t="str">
        <f>VLOOKUP($J672,prod_imp!$A$2:$I$102,2,FALSE)</f>
        <v>Smart Led Light Strip</v>
      </c>
      <c r="L672" t="str">
        <f>VLOOKUP(J672,prod_imp!$A$2:$I$102,3,FALSE)</f>
        <v>Electronics</v>
      </c>
      <c r="M672" t="str">
        <f>VLOOKUP(J672,prod_imp!$A$2:$I$102,4,FALSE)</f>
        <v>Accessories</v>
      </c>
      <c r="N672" t="str">
        <f>VLOOKUP(J672,prod_imp!$A$2:$I$102,5,FALSE)</f>
        <v>Flores-Davis</v>
      </c>
      <c r="O672">
        <f>VLOOKUP(J672,prod_imp!$A$2:$I$102,6,FALSE)</f>
        <v>349</v>
      </c>
      <c r="P672">
        <f>VLOOKUP(J672,prod_imp!$A$2:$I$102,7,FALSE)</f>
        <v>476</v>
      </c>
      <c r="Q672" t="s">
        <v>4681</v>
      </c>
      <c r="R672" t="s">
        <v>4709</v>
      </c>
      <c r="S672" s="5">
        <v>231.0198</v>
      </c>
      <c r="T672">
        <v>2</v>
      </c>
      <c r="U672">
        <v>133</v>
      </c>
      <c r="V672">
        <v>0.26</v>
      </c>
      <c r="W672" t="str">
        <f>VLOOKUP(Q672,stores_imp!$A$2:$K$100,3,FALSE)</f>
        <v>SOUTH</v>
      </c>
      <c r="X672" t="str">
        <f>VLOOKUP(Q672,stores_imp!$A$2:$K$100,2,TRUE)</f>
        <v>Mann-Austin</v>
      </c>
      <c r="Y672" t="str">
        <f>VLOOKUP(Q672,stores_imp!$A$2:$E$22,4,FALSE)</f>
        <v>Port Sharon</v>
      </c>
      <c r="Z672" t="str">
        <f>VLOOKUP(Q672,stores_imp!$A$2:$K$22,5,FALSE)</f>
        <v>Online</v>
      </c>
      <c r="AA672" t="str">
        <f>_xlfn.IFS(sale[[#All],[Age]]&lt;19,"Teens",sale[[#All],[Age]]&lt;30,"Adults",sale[[#All],[Age]]&lt;70,"Elders")</f>
        <v>Elders</v>
      </c>
      <c r="AB672" t="str">
        <f>VLOOKUP(C672,customer_imp!$A$2:$H$505,8,FALSE)</f>
        <v>Platinum</v>
      </c>
    </row>
    <row r="673" spans="1:28" x14ac:dyDescent="0.25">
      <c r="A673" t="s">
        <v>5377</v>
      </c>
      <c r="B673" s="2">
        <v>45701</v>
      </c>
      <c r="C673" t="s">
        <v>3983</v>
      </c>
      <c r="D673" t="str">
        <f>VLOOKUP(C673,customer_imp!$A$2:$H$502,2,FALSE)</f>
        <v>Nathan Hernandez</v>
      </c>
      <c r="E673">
        <f>VLOOKUP(C673,customer_imp!$A$2:$H$502,3,FALSE)</f>
        <v>32</v>
      </c>
      <c r="F673" t="str">
        <f>VLOOKUP(C673,customer_imp!$A$2:$H$502,4,FALSE)</f>
        <v>Female</v>
      </c>
      <c r="G673" t="str">
        <f>VLOOKUP(C673,customer_imp!$A$2:$H$502,5,FALSE)</f>
        <v>New Becky</v>
      </c>
      <c r="H673" t="str">
        <f>VLOOKUP(C673,customer_imp!$A$2:$H$502,6,FALSE)</f>
        <v>Montana</v>
      </c>
      <c r="I673" t="str">
        <f>VLOOKUP(C673,customer_imp!$A$2:$H$502,7,FALSE)</f>
        <v>USA</v>
      </c>
      <c r="J673" t="s">
        <v>4566</v>
      </c>
      <c r="K673" t="str">
        <f>VLOOKUP($J673,prod_imp!$A$2:$I$102,2,FALSE)</f>
        <v>Yoga Exercise Mat</v>
      </c>
      <c r="L673" t="str">
        <f>VLOOKUP(J673,prod_imp!$A$2:$I$102,3,FALSE)</f>
        <v>Sports</v>
      </c>
      <c r="M673" t="str">
        <f>VLOOKUP(J673,prod_imp!$A$2:$I$102,4,FALSE)</f>
        <v>Fitness</v>
      </c>
      <c r="N673" t="str">
        <f>VLOOKUP(J673,prod_imp!$A$2:$I$102,5,FALSE)</f>
        <v>Carroll, Long And Mendoza</v>
      </c>
      <c r="O673">
        <f>VLOOKUP(J673,prod_imp!$A$2:$I$102,6,FALSE)</f>
        <v>313</v>
      </c>
      <c r="P673">
        <f>VLOOKUP(J673,prod_imp!$A$2:$I$102,7,FALSE)</f>
        <v>369</v>
      </c>
      <c r="Q673" t="s">
        <v>4688</v>
      </c>
      <c r="R673" t="s">
        <v>1959</v>
      </c>
      <c r="S673" s="5">
        <v>2346.4584</v>
      </c>
      <c r="T673">
        <v>4</v>
      </c>
      <c r="U673">
        <v>682</v>
      </c>
      <c r="V673">
        <v>0.13</v>
      </c>
      <c r="W673" t="str">
        <f>VLOOKUP(Q673,stores_imp!$A$2:$K$100,3,FALSE)</f>
        <v>SOUTH</v>
      </c>
      <c r="X673" t="str">
        <f>VLOOKUP(Q673,stores_imp!$A$2:$K$100,2,TRUE)</f>
        <v>Mann-Austin</v>
      </c>
      <c r="Y673" t="str">
        <f>VLOOKUP(Q673,stores_imp!$A$2:$E$22,4,FALSE)</f>
        <v>East Johnstad</v>
      </c>
      <c r="Z673" t="str">
        <f>VLOOKUP(Q673,stores_imp!$A$2:$K$22,5,FALSE)</f>
        <v>Flagship</v>
      </c>
      <c r="AA673" t="str">
        <f>_xlfn.IFS(sale[[#All],[Age]]&lt;19,"Teens",sale[[#All],[Age]]&lt;30,"Adults",sale[[#All],[Age]]&lt;70,"Elders")</f>
        <v>Elders</v>
      </c>
      <c r="AB673" t="str">
        <f>VLOOKUP(C673,customer_imp!$A$2:$H$505,8,FALSE)</f>
        <v>Silver</v>
      </c>
    </row>
    <row r="674" spans="1:28" x14ac:dyDescent="0.25">
      <c r="A674" t="s">
        <v>5378</v>
      </c>
      <c r="B674" s="2">
        <v>45510</v>
      </c>
      <c r="C674" t="s">
        <v>4479</v>
      </c>
      <c r="D674" t="str">
        <f>VLOOKUP(C674,customer_imp!$A$2:$H$502,2,FALSE)</f>
        <v>Eric Lee</v>
      </c>
      <c r="E674">
        <f>VLOOKUP(C674,customer_imp!$A$2:$H$502,3,FALSE)</f>
        <v>22</v>
      </c>
      <c r="F674" t="str">
        <f>VLOOKUP(C674,customer_imp!$A$2:$H$502,4,FALSE)</f>
        <v>Female</v>
      </c>
      <c r="G674" t="str">
        <f>VLOOKUP(C674,customer_imp!$A$2:$H$502,5,FALSE)</f>
        <v>Lake April</v>
      </c>
      <c r="H674" t="str">
        <f>VLOOKUP(C674,customer_imp!$A$2:$H$502,6,FALSE)</f>
        <v>Vermont</v>
      </c>
      <c r="I674" t="str">
        <f>VLOOKUP(C674,customer_imp!$A$2:$H$502,7,FALSE)</f>
        <v>USA</v>
      </c>
      <c r="J674" t="s">
        <v>4565</v>
      </c>
      <c r="K674" t="str">
        <f>VLOOKUP($J674,prod_imp!$A$2:$I$102,2,FALSE)</f>
        <v>Noise-Canceling Headphones</v>
      </c>
      <c r="L674" t="str">
        <f>VLOOKUP(J674,prod_imp!$A$2:$I$102,3,FALSE)</f>
        <v>Electronics</v>
      </c>
      <c r="M674" t="str">
        <f>VLOOKUP(J674,prod_imp!$A$2:$I$102,4,FALSE)</f>
        <v>Audio</v>
      </c>
      <c r="N674" t="str">
        <f>VLOOKUP(J674,prod_imp!$A$2:$I$102,5,FALSE)</f>
        <v>Taylor-Hart</v>
      </c>
      <c r="O674">
        <f>VLOOKUP(J674,prod_imp!$A$2:$I$102,6,FALSE)</f>
        <v>39</v>
      </c>
      <c r="P674">
        <f>VLOOKUP(J674,prod_imp!$A$2:$I$102,7,FALSE)</f>
        <v>378</v>
      </c>
      <c r="Q674" t="s">
        <v>4701</v>
      </c>
      <c r="R674" t="s">
        <v>4709</v>
      </c>
      <c r="S674" s="5">
        <v>1730.1479999999999</v>
      </c>
      <c r="T674">
        <v>4</v>
      </c>
      <c r="U674">
        <v>503</v>
      </c>
      <c r="V674">
        <v>0.14000000000000001</v>
      </c>
      <c r="W674" t="str">
        <f>VLOOKUP(Q674,stores_imp!$A$2:$K$100,3,FALSE)</f>
        <v>NORTH</v>
      </c>
      <c r="X674" t="str">
        <f>VLOOKUP(Q674,stores_imp!$A$2:$K$100,2,TRUE)</f>
        <v>Holloway Ltd</v>
      </c>
      <c r="Y674" t="str">
        <f>VLOOKUP(Q674,stores_imp!$A$2:$E$22,4,FALSE)</f>
        <v>Bensonhaven</v>
      </c>
      <c r="Z674" t="str">
        <f>VLOOKUP(Q674,stores_imp!$A$2:$K$22,5,FALSE)</f>
        <v>Flagship</v>
      </c>
      <c r="AA674" t="str">
        <f>_xlfn.IFS(sale[[#All],[Age]]&lt;19,"Teens",sale[[#All],[Age]]&lt;30,"Adults",sale[[#All],[Age]]&lt;70,"Elders")</f>
        <v>Adults</v>
      </c>
      <c r="AB674" t="str">
        <f>VLOOKUP(C674,customer_imp!$A$2:$H$505,8,FALSE)</f>
        <v>Bronze</v>
      </c>
    </row>
    <row r="675" spans="1:28" x14ac:dyDescent="0.25">
      <c r="A675" t="s">
        <v>5379</v>
      </c>
      <c r="B675" s="2">
        <v>45538</v>
      </c>
      <c r="C675" t="s">
        <v>4215</v>
      </c>
      <c r="D675" t="str">
        <f>VLOOKUP(C675,customer_imp!$A$2:$H$502,2,FALSE)</f>
        <v>Nathaniel Hill</v>
      </c>
      <c r="E675">
        <f>VLOOKUP(C675,customer_imp!$A$2:$H$502,3,FALSE)</f>
        <v>43</v>
      </c>
      <c r="F675" t="str">
        <f>VLOOKUP(C675,customer_imp!$A$2:$H$502,4,FALSE)</f>
        <v>Female</v>
      </c>
      <c r="G675" t="str">
        <f>VLOOKUP(C675,customer_imp!$A$2:$H$502,5,FALSE)</f>
        <v>Lake Mark</v>
      </c>
      <c r="H675" t="str">
        <f>VLOOKUP(C675,customer_imp!$A$2:$H$502,6,FALSE)</f>
        <v>Kansas</v>
      </c>
      <c r="I675" t="str">
        <f>VLOOKUP(C675,customer_imp!$A$2:$H$502,7,FALSE)</f>
        <v>USA</v>
      </c>
      <c r="J675" t="s">
        <v>4560</v>
      </c>
      <c r="K675" t="str">
        <f>VLOOKUP($J675,prod_imp!$A$2:$I$102,2,FALSE)</f>
        <v>Men'S Casual Sneakers</v>
      </c>
      <c r="L675" t="str">
        <f>VLOOKUP(J675,prod_imp!$A$2:$I$102,3,FALSE)</f>
        <v>Clothing</v>
      </c>
      <c r="M675" t="str">
        <f>VLOOKUP(J675,prod_imp!$A$2:$I$102,4,FALSE)</f>
        <v>Footwear</v>
      </c>
      <c r="N675" t="str">
        <f>VLOOKUP(J675,prod_imp!$A$2:$I$102,5,FALSE)</f>
        <v>Hogan-Lee</v>
      </c>
      <c r="O675">
        <f>VLOOKUP(J675,prod_imp!$A$2:$I$102,6,FALSE)</f>
        <v>353</v>
      </c>
      <c r="P675">
        <f>VLOOKUP(J675,prod_imp!$A$2:$I$102,7,FALSE)</f>
        <v>214</v>
      </c>
      <c r="Q675" t="s">
        <v>4700</v>
      </c>
      <c r="R675" t="s">
        <v>1959</v>
      </c>
      <c r="S675" s="5">
        <v>878.06880000000001</v>
      </c>
      <c r="T675">
        <v>2</v>
      </c>
      <c r="U675">
        <v>472</v>
      </c>
      <c r="V675">
        <v>0.14000000000000001</v>
      </c>
      <c r="W675" t="str">
        <f>VLOOKUP(Q675,stores_imp!$A$2:$K$100,3,FALSE)</f>
        <v>WEST</v>
      </c>
      <c r="X675" t="str">
        <f>VLOOKUP(Q675,stores_imp!$A$2:$K$100,2,TRUE)</f>
        <v>Frederick-Wright</v>
      </c>
      <c r="Y675" t="str">
        <f>VLOOKUP(Q675,stores_imp!$A$2:$E$22,4,FALSE)</f>
        <v>New Jimmymouth</v>
      </c>
      <c r="Z675" t="str">
        <f>VLOOKUP(Q675,stores_imp!$A$2:$K$22,5,FALSE)</f>
        <v>Flagship</v>
      </c>
      <c r="AA675" t="str">
        <f>_xlfn.IFS(sale[[#All],[Age]]&lt;19,"Teens",sale[[#All],[Age]]&lt;30,"Adults",sale[[#All],[Age]]&lt;70,"Elders")</f>
        <v>Elders</v>
      </c>
      <c r="AB675" t="str">
        <f>VLOOKUP(C675,customer_imp!$A$2:$H$505,8,FALSE)</f>
        <v>Gold</v>
      </c>
    </row>
    <row r="676" spans="1:28" x14ac:dyDescent="0.25">
      <c r="A676" t="s">
        <v>5380</v>
      </c>
      <c r="B676" s="2">
        <v>45665</v>
      </c>
      <c r="C676" t="s">
        <v>4465</v>
      </c>
      <c r="D676" t="str">
        <f>VLOOKUP(C676,customer_imp!$A$2:$H$502,2,FALSE)</f>
        <v>Laura Mathews</v>
      </c>
      <c r="E676">
        <f>VLOOKUP(C676,customer_imp!$A$2:$H$502,3,FALSE)</f>
        <v>53</v>
      </c>
      <c r="F676" t="str">
        <f>VLOOKUP(C676,customer_imp!$A$2:$H$502,4,FALSE)</f>
        <v>Male</v>
      </c>
      <c r="G676" t="str">
        <f>VLOOKUP(C676,customer_imp!$A$2:$H$502,5,FALSE)</f>
        <v>Chambersfurt</v>
      </c>
      <c r="H676" t="str">
        <f>VLOOKUP(C676,customer_imp!$A$2:$H$502,6,FALSE)</f>
        <v>Wisconsin</v>
      </c>
      <c r="I676" t="str">
        <f>VLOOKUP(C676,customer_imp!$A$2:$H$502,7,FALSE)</f>
        <v>USA</v>
      </c>
      <c r="J676" t="s">
        <v>4598</v>
      </c>
      <c r="K676" t="str">
        <f>VLOOKUP($J676,prod_imp!$A$2:$I$102,2,FALSE)</f>
        <v>Foam Roller</v>
      </c>
      <c r="L676" t="str">
        <f>VLOOKUP(J676,prod_imp!$A$2:$I$102,3,FALSE)</f>
        <v>Sports</v>
      </c>
      <c r="M676" t="str">
        <f>VLOOKUP(J676,prod_imp!$A$2:$I$102,4,FALSE)</f>
        <v>Fitness</v>
      </c>
      <c r="N676" t="str">
        <f>VLOOKUP(J676,prod_imp!$A$2:$I$102,5,FALSE)</f>
        <v>Atkinson, Camacho And Oliver</v>
      </c>
      <c r="O676">
        <f>VLOOKUP(J676,prod_imp!$A$2:$I$102,6,FALSE)</f>
        <v>31</v>
      </c>
      <c r="P676">
        <f>VLOOKUP(J676,prod_imp!$A$2:$I$102,7,FALSE)</f>
        <v>138</v>
      </c>
      <c r="Q676" t="s">
        <v>4701</v>
      </c>
      <c r="R676" t="s">
        <v>4709</v>
      </c>
      <c r="S676" s="5">
        <v>427.49560000000002</v>
      </c>
      <c r="T676">
        <v>2</v>
      </c>
      <c r="U676">
        <v>218</v>
      </c>
      <c r="V676">
        <v>7.0000000000000007E-2</v>
      </c>
      <c r="W676" t="str">
        <f>VLOOKUP(Q676,stores_imp!$A$2:$K$100,3,FALSE)</f>
        <v>NORTH</v>
      </c>
      <c r="X676" t="str">
        <f>VLOOKUP(Q676,stores_imp!$A$2:$K$100,2,TRUE)</f>
        <v>Holloway Ltd</v>
      </c>
      <c r="Y676" t="str">
        <f>VLOOKUP(Q676,stores_imp!$A$2:$E$22,4,FALSE)</f>
        <v>Bensonhaven</v>
      </c>
      <c r="Z676" t="str">
        <f>VLOOKUP(Q676,stores_imp!$A$2:$K$22,5,FALSE)</f>
        <v>Flagship</v>
      </c>
      <c r="AA676" t="str">
        <f>_xlfn.IFS(sale[[#All],[Age]]&lt;19,"Teens",sale[[#All],[Age]]&lt;30,"Adults",sale[[#All],[Age]]&lt;70,"Elders")</f>
        <v>Elders</v>
      </c>
      <c r="AB676" t="str">
        <f>VLOOKUP(C676,customer_imp!$A$2:$H$505,8,FALSE)</f>
        <v>Bronze</v>
      </c>
    </row>
    <row r="677" spans="1:28" x14ac:dyDescent="0.25">
      <c r="A677" t="s">
        <v>5381</v>
      </c>
      <c r="B677" s="2">
        <v>45859</v>
      </c>
      <c r="C677" t="s">
        <v>4031</v>
      </c>
      <c r="D677" t="str">
        <f>VLOOKUP(C677,customer_imp!$A$2:$H$502,2,FALSE)</f>
        <v>Jay Patel</v>
      </c>
      <c r="E677">
        <f>VLOOKUP(C677,customer_imp!$A$2:$H$502,3,FALSE)</f>
        <v>43</v>
      </c>
      <c r="F677" t="str">
        <f>VLOOKUP(C677,customer_imp!$A$2:$H$502,4,FALSE)</f>
        <v>Female</v>
      </c>
      <c r="G677" t="str">
        <f>VLOOKUP(C677,customer_imp!$A$2:$H$502,5,FALSE)</f>
        <v>Morrisbury</v>
      </c>
      <c r="H677" t="str">
        <f>VLOOKUP(C677,customer_imp!$A$2:$H$502,6,FALSE)</f>
        <v>Rhode Island</v>
      </c>
      <c r="I677" t="str">
        <f>VLOOKUP(C677,customer_imp!$A$2:$H$502,7,FALSE)</f>
        <v>USA</v>
      </c>
      <c r="J677" t="s">
        <v>4496</v>
      </c>
      <c r="K677" t="str">
        <f>VLOOKUP($J677,prod_imp!$A$2:$I$102,2,FALSE)</f>
        <v>Men'S Graphic T-Shirt</v>
      </c>
      <c r="L677" t="str">
        <f>VLOOKUP(J677,prod_imp!$A$2:$I$102,3,FALSE)</f>
        <v>Clothing</v>
      </c>
      <c r="M677" t="str">
        <f>VLOOKUP(J677,prod_imp!$A$2:$I$102,4,FALSE)</f>
        <v>Tops</v>
      </c>
      <c r="N677" t="str">
        <f>VLOOKUP(J677,prod_imp!$A$2:$I$102,5,FALSE)</f>
        <v>Terry-Moore</v>
      </c>
      <c r="O677">
        <f>VLOOKUP(J677,prod_imp!$A$2:$I$102,6,FALSE)</f>
        <v>343</v>
      </c>
      <c r="P677">
        <f>VLOOKUP(J677,prod_imp!$A$2:$I$102,7,FALSE)</f>
        <v>181</v>
      </c>
      <c r="Q677" t="s">
        <v>4683</v>
      </c>
      <c r="R677" t="s">
        <v>4706</v>
      </c>
      <c r="S677" s="5">
        <v>3179.3807999999999</v>
      </c>
      <c r="T677">
        <v>4</v>
      </c>
      <c r="U677">
        <v>846</v>
      </c>
      <c r="V677">
        <v>0.02</v>
      </c>
      <c r="W677" t="str">
        <f>VLOOKUP(Q677,stores_imp!$A$2:$K$100,3,FALSE)</f>
        <v>EAST</v>
      </c>
      <c r="X677" t="str">
        <f>VLOOKUP(Q677,stores_imp!$A$2:$K$100,2,TRUE)</f>
        <v>Mann-Austin</v>
      </c>
      <c r="Y677" t="str">
        <f>VLOOKUP(Q677,stores_imp!$A$2:$E$22,4,FALSE)</f>
        <v>Port Josephberg</v>
      </c>
      <c r="Z677" t="str">
        <f>VLOOKUP(Q677,stores_imp!$A$2:$K$22,5,FALSE)</f>
        <v>Online</v>
      </c>
      <c r="AA677" t="str">
        <f>_xlfn.IFS(sale[[#All],[Age]]&lt;19,"Teens",sale[[#All],[Age]]&lt;30,"Adults",sale[[#All],[Age]]&lt;70,"Elders")</f>
        <v>Elders</v>
      </c>
      <c r="AB677" t="str">
        <f>VLOOKUP(C677,customer_imp!$A$2:$H$505,8,FALSE)</f>
        <v>Platinum</v>
      </c>
    </row>
    <row r="678" spans="1:28" x14ac:dyDescent="0.25">
      <c r="A678" t="s">
        <v>5382</v>
      </c>
      <c r="B678" s="2">
        <v>45255</v>
      </c>
      <c r="C678" t="s">
        <v>4105</v>
      </c>
      <c r="D678" t="str">
        <f>VLOOKUP(C678,customer_imp!$A$2:$H$502,2,FALSE)</f>
        <v>Susan Mcdonald</v>
      </c>
      <c r="E678">
        <f>VLOOKUP(C678,customer_imp!$A$2:$H$502,3,FALSE)</f>
        <v>45</v>
      </c>
      <c r="F678" t="str">
        <f>VLOOKUP(C678,customer_imp!$A$2:$H$502,4,FALSE)</f>
        <v>Male</v>
      </c>
      <c r="G678" t="str">
        <f>VLOOKUP(C678,customer_imp!$A$2:$H$502,5,FALSE)</f>
        <v>East Ellen</v>
      </c>
      <c r="H678" t="str">
        <f>VLOOKUP(C678,customer_imp!$A$2:$H$502,6,FALSE)</f>
        <v>Arkansas</v>
      </c>
      <c r="I678" t="str">
        <f>VLOOKUP(C678,customer_imp!$A$2:$H$502,7,FALSE)</f>
        <v>USA</v>
      </c>
      <c r="J678" t="s">
        <v>4638</v>
      </c>
      <c r="K678" t="str">
        <f>VLOOKUP($J678,prod_imp!$A$2:$I$102,2,FALSE)</f>
        <v>Wall-Mounted Spice Rack</v>
      </c>
      <c r="L678" t="str">
        <f>VLOOKUP(J678,prod_imp!$A$2:$I$102,3,FALSE)</f>
        <v>Home</v>
      </c>
      <c r="M678" t="str">
        <f>VLOOKUP(J678,prod_imp!$A$2:$I$102,4,FALSE)</f>
        <v>Kitchen</v>
      </c>
      <c r="N678" t="str">
        <f>VLOOKUP(J678,prod_imp!$A$2:$I$102,5,FALSE)</f>
        <v>Allison Ltd</v>
      </c>
      <c r="O678">
        <f>VLOOKUP(J678,prod_imp!$A$2:$I$102,6,FALSE)</f>
        <v>143</v>
      </c>
      <c r="P678">
        <f>VLOOKUP(J678,prod_imp!$A$2:$I$102,7,FALSE)</f>
        <v>58</v>
      </c>
      <c r="Q678" t="s">
        <v>4678</v>
      </c>
      <c r="R678" t="s">
        <v>1959</v>
      </c>
      <c r="S678" s="5">
        <v>191.4016</v>
      </c>
      <c r="T678">
        <v>2</v>
      </c>
      <c r="U678">
        <v>111</v>
      </c>
      <c r="V678">
        <v>0.06</v>
      </c>
      <c r="W678" t="str">
        <f>VLOOKUP(Q678,stores_imp!$A$2:$K$100,3,FALSE)</f>
        <v>SOUTH</v>
      </c>
      <c r="X678" t="str">
        <f>VLOOKUP(Q678,stores_imp!$A$2:$K$100,2,TRUE)</f>
        <v>Mann-Austin</v>
      </c>
      <c r="Y678" t="str">
        <f>VLOOKUP(Q678,stores_imp!$A$2:$E$22,4,FALSE)</f>
        <v>North Nancyview</v>
      </c>
      <c r="Z678" t="str">
        <f>VLOOKUP(Q678,stores_imp!$A$2:$K$22,5,FALSE)</f>
        <v>Outlet</v>
      </c>
      <c r="AA678" t="str">
        <f>_xlfn.IFS(sale[[#All],[Age]]&lt;19,"Teens",sale[[#All],[Age]]&lt;30,"Adults",sale[[#All],[Age]]&lt;70,"Elders")</f>
        <v>Elders</v>
      </c>
      <c r="AB678" t="str">
        <f>VLOOKUP(C678,customer_imp!$A$2:$H$505,8,FALSE)</f>
        <v>Silver</v>
      </c>
    </row>
    <row r="679" spans="1:28" x14ac:dyDescent="0.25">
      <c r="A679" t="s">
        <v>5383</v>
      </c>
      <c r="B679" s="2">
        <v>45842</v>
      </c>
      <c r="C679" t="s">
        <v>4156</v>
      </c>
      <c r="D679" t="str">
        <f>VLOOKUP(C679,customer_imp!$A$2:$H$502,2,FALSE)</f>
        <v>Curtis Lam</v>
      </c>
      <c r="E679">
        <f>VLOOKUP(C679,customer_imp!$A$2:$H$502,3,FALSE)</f>
        <v>55</v>
      </c>
      <c r="F679" t="str">
        <f>VLOOKUP(C679,customer_imp!$A$2:$H$502,4,FALSE)</f>
        <v>Male</v>
      </c>
      <c r="G679" t="str">
        <f>VLOOKUP(C679,customer_imp!$A$2:$H$502,5,FALSE)</f>
        <v>Butlerberg</v>
      </c>
      <c r="H679" t="str">
        <f>VLOOKUP(C679,customer_imp!$A$2:$H$502,6,FALSE)</f>
        <v>Kentucky</v>
      </c>
      <c r="I679" t="str">
        <f>VLOOKUP(C679,customer_imp!$A$2:$H$502,7,FALSE)</f>
        <v>USA</v>
      </c>
      <c r="J679" t="s">
        <v>4601</v>
      </c>
      <c r="K679" t="str">
        <f>VLOOKUP($J679,prod_imp!$A$2:$I$102,2,FALSE)</f>
        <v>Men'S Hair Styling Gel</v>
      </c>
      <c r="L679" t="str">
        <f>VLOOKUP(J679,prod_imp!$A$2:$I$102,3,FALSE)</f>
        <v>Beauty</v>
      </c>
      <c r="M679" t="str">
        <f>VLOOKUP(J679,prod_imp!$A$2:$I$102,4,FALSE)</f>
        <v>Haircare</v>
      </c>
      <c r="N679" t="str">
        <f>VLOOKUP(J679,prod_imp!$A$2:$I$102,5,FALSE)</f>
        <v>Cline-Mccarthy</v>
      </c>
      <c r="O679">
        <f>VLOOKUP(J679,prod_imp!$A$2:$I$102,6,FALSE)</f>
        <v>17</v>
      </c>
      <c r="P679">
        <f>VLOOKUP(J679,prod_imp!$A$2:$I$102,7,FALSE)</f>
        <v>399</v>
      </c>
      <c r="Q679" t="s">
        <v>4697</v>
      </c>
      <c r="R679" t="s">
        <v>1959</v>
      </c>
      <c r="S679" s="5">
        <v>60.280200000000001</v>
      </c>
      <c r="T679">
        <v>2</v>
      </c>
      <c r="U679">
        <v>37</v>
      </c>
      <c r="V679">
        <v>0.14000000000000001</v>
      </c>
      <c r="W679" t="str">
        <f>VLOOKUP(Q679,stores_imp!$A$2:$K$100,3,FALSE)</f>
        <v>SOUTH</v>
      </c>
      <c r="X679" t="str">
        <f>VLOOKUP(Q679,stores_imp!$A$2:$K$100,2,TRUE)</f>
        <v>Mcdonald Inc</v>
      </c>
      <c r="Y679" t="str">
        <f>VLOOKUP(Q679,stores_imp!$A$2:$E$22,4,FALSE)</f>
        <v>Christopherland</v>
      </c>
      <c r="Z679" t="str">
        <f>VLOOKUP(Q679,stores_imp!$A$2:$K$22,5,FALSE)</f>
        <v>Outlet</v>
      </c>
      <c r="AA679" t="str">
        <f>_xlfn.IFS(sale[[#All],[Age]]&lt;19,"Teens",sale[[#All],[Age]]&lt;30,"Adults",sale[[#All],[Age]]&lt;70,"Elders")</f>
        <v>Elders</v>
      </c>
      <c r="AB679" t="str">
        <f>VLOOKUP(C679,customer_imp!$A$2:$H$505,8,FALSE)</f>
        <v>Platinum</v>
      </c>
    </row>
    <row r="680" spans="1:28" x14ac:dyDescent="0.25">
      <c r="A680" t="s">
        <v>5384</v>
      </c>
      <c r="B680" s="2">
        <v>45220</v>
      </c>
      <c r="C680" t="s">
        <v>4407</v>
      </c>
      <c r="D680" t="str">
        <f>VLOOKUP(C680,customer_imp!$A$2:$H$502,2,FALSE)</f>
        <v>Karen King</v>
      </c>
      <c r="E680">
        <f>VLOOKUP(C680,customer_imp!$A$2:$H$502,3,FALSE)</f>
        <v>64</v>
      </c>
      <c r="F680" t="str">
        <f>VLOOKUP(C680,customer_imp!$A$2:$H$502,4,FALSE)</f>
        <v>Female</v>
      </c>
      <c r="G680" t="str">
        <f>VLOOKUP(C680,customer_imp!$A$2:$H$502,5,FALSE)</f>
        <v>Kimburgh</v>
      </c>
      <c r="H680" t="str">
        <f>VLOOKUP(C680,customer_imp!$A$2:$H$502,6,FALSE)</f>
        <v>North Carolina</v>
      </c>
      <c r="I680" t="str">
        <f>VLOOKUP(C680,customer_imp!$A$2:$H$502,7,FALSE)</f>
        <v>USA</v>
      </c>
      <c r="J680" t="s">
        <v>4607</v>
      </c>
      <c r="K680" t="str">
        <f>VLOOKUP($J680,prod_imp!$A$2:$I$102,2,FALSE)</f>
        <v>Laptop Cooling Pad</v>
      </c>
      <c r="L680" t="str">
        <f>VLOOKUP(J680,prod_imp!$A$2:$I$102,3,FALSE)</f>
        <v>Electronics</v>
      </c>
      <c r="M680" t="str">
        <f>VLOOKUP(J680,prod_imp!$A$2:$I$102,4,FALSE)</f>
        <v>Computer</v>
      </c>
      <c r="N680" t="str">
        <f>VLOOKUP(J680,prod_imp!$A$2:$I$102,5,FALSE)</f>
        <v>Murray, Gould And Ware</v>
      </c>
      <c r="O680">
        <f>VLOOKUP(J680,prod_imp!$A$2:$I$102,6,FALSE)</f>
        <v>86</v>
      </c>
      <c r="P680">
        <f>VLOOKUP(J680,prod_imp!$A$2:$I$102,7,FALSE)</f>
        <v>222</v>
      </c>
      <c r="Q680" t="s">
        <v>4695</v>
      </c>
      <c r="R680" t="s">
        <v>1959</v>
      </c>
      <c r="S680" s="5">
        <v>318.46080000000001</v>
      </c>
      <c r="T680">
        <v>1</v>
      </c>
      <c r="U680">
        <v>332</v>
      </c>
      <c r="V680">
        <v>0.19</v>
      </c>
      <c r="W680" t="str">
        <f>VLOOKUP(Q680,stores_imp!$A$2:$K$100,3,FALSE)</f>
        <v>EAST</v>
      </c>
      <c r="X680" t="str">
        <f>VLOOKUP(Q680,stores_imp!$A$2:$K$100,2,TRUE)</f>
        <v>Gardner, Humphrey And Contreras</v>
      </c>
      <c r="Y680" t="str">
        <f>VLOOKUP(Q680,stores_imp!$A$2:$E$22,4,FALSE)</f>
        <v>Johnsonville</v>
      </c>
      <c r="Z680" t="str">
        <f>VLOOKUP(Q680,stores_imp!$A$2:$K$22,5,FALSE)</f>
        <v>Flagship</v>
      </c>
      <c r="AA680" t="str">
        <f>_xlfn.IFS(sale[[#All],[Age]]&lt;19,"Teens",sale[[#All],[Age]]&lt;30,"Adults",sale[[#All],[Age]]&lt;70,"Elders")</f>
        <v>Elders</v>
      </c>
      <c r="AB680" t="str">
        <f>VLOOKUP(C680,customer_imp!$A$2:$H$505,8,FALSE)</f>
        <v>Bronze</v>
      </c>
    </row>
    <row r="681" spans="1:28" x14ac:dyDescent="0.25">
      <c r="A681" t="s">
        <v>5385</v>
      </c>
      <c r="B681" s="2">
        <v>45273</v>
      </c>
      <c r="C681" t="s">
        <v>4353</v>
      </c>
      <c r="D681" t="str">
        <f>VLOOKUP(C681,customer_imp!$A$2:$H$502,2,FALSE)</f>
        <v>Chloe Aguilar</v>
      </c>
      <c r="E681">
        <f>VLOOKUP(C681,customer_imp!$A$2:$H$502,3,FALSE)</f>
        <v>58</v>
      </c>
      <c r="F681" t="str">
        <f>VLOOKUP(C681,customer_imp!$A$2:$H$502,4,FALSE)</f>
        <v>Male</v>
      </c>
      <c r="G681" t="str">
        <f>VLOOKUP(C681,customer_imp!$A$2:$H$502,5,FALSE)</f>
        <v>Lake Johnside</v>
      </c>
      <c r="H681" t="str">
        <f>VLOOKUP(C681,customer_imp!$A$2:$H$502,6,FALSE)</f>
        <v>Arizona</v>
      </c>
      <c r="I681" t="str">
        <f>VLOOKUP(C681,customer_imp!$A$2:$H$502,7,FALSE)</f>
        <v>USA</v>
      </c>
      <c r="J681" t="s">
        <v>4623</v>
      </c>
      <c r="K681" t="str">
        <f>VLOOKUP($J681,prod_imp!$A$2:$I$102,2,FALSE)</f>
        <v>Kitchen Storage Rack</v>
      </c>
      <c r="L681" t="str">
        <f>VLOOKUP(J681,prod_imp!$A$2:$I$102,3,FALSE)</f>
        <v>Home</v>
      </c>
      <c r="M681" t="str">
        <f>VLOOKUP(J681,prod_imp!$A$2:$I$102,4,FALSE)</f>
        <v>Storage</v>
      </c>
      <c r="N681" t="str">
        <f>VLOOKUP(J681,prod_imp!$A$2:$I$102,5,FALSE)</f>
        <v>Duran Group</v>
      </c>
      <c r="O681">
        <f>VLOOKUP(J681,prod_imp!$A$2:$I$102,6,FALSE)</f>
        <v>138</v>
      </c>
      <c r="P681">
        <f>VLOOKUP(J681,prod_imp!$A$2:$I$102,7,FALSE)</f>
        <v>89</v>
      </c>
      <c r="Q681" t="s">
        <v>4693</v>
      </c>
      <c r="R681" t="s">
        <v>4706</v>
      </c>
      <c r="S681" s="5">
        <v>837.31830000000002</v>
      </c>
      <c r="T681">
        <v>3</v>
      </c>
      <c r="U681">
        <v>307</v>
      </c>
      <c r="V681">
        <v>0.04</v>
      </c>
      <c r="W681" t="str">
        <f>VLOOKUP(Q681,stores_imp!$A$2:$K$100,3,FALSE)</f>
        <v>NORTH</v>
      </c>
      <c r="X681" t="str">
        <f>VLOOKUP(Q681,stores_imp!$A$2:$K$100,2,TRUE)</f>
        <v>Thomas, Bridges And Harris</v>
      </c>
      <c r="Y681" t="str">
        <f>VLOOKUP(Q681,stores_imp!$A$2:$E$22,4,FALSE)</f>
        <v>Sabrinatown</v>
      </c>
      <c r="Z681" t="str">
        <f>VLOOKUP(Q681,stores_imp!$A$2:$K$22,5,FALSE)</f>
        <v>Online</v>
      </c>
      <c r="AA681" t="str">
        <f>_xlfn.IFS(sale[[#All],[Age]]&lt;19,"Teens",sale[[#All],[Age]]&lt;30,"Adults",sale[[#All],[Age]]&lt;70,"Elders")</f>
        <v>Elders</v>
      </c>
      <c r="AB681" t="str">
        <f>VLOOKUP(C681,customer_imp!$A$2:$H$505,8,FALSE)</f>
        <v>Bronze</v>
      </c>
    </row>
    <row r="682" spans="1:28" x14ac:dyDescent="0.25">
      <c r="A682" t="s">
        <v>5386</v>
      </c>
      <c r="B682" s="2">
        <v>45456</v>
      </c>
      <c r="C682" t="s">
        <v>4252</v>
      </c>
      <c r="D682" t="str">
        <f>VLOOKUP(C682,customer_imp!$A$2:$H$502,2,FALSE)</f>
        <v>Brian Garcia</v>
      </c>
      <c r="E682">
        <f>VLOOKUP(C682,customer_imp!$A$2:$H$502,3,FALSE)</f>
        <v>31</v>
      </c>
      <c r="F682" t="str">
        <f>VLOOKUP(C682,customer_imp!$A$2:$H$502,4,FALSE)</f>
        <v>Female</v>
      </c>
      <c r="G682" t="str">
        <f>VLOOKUP(C682,customer_imp!$A$2:$H$502,5,FALSE)</f>
        <v>Ramosmouth</v>
      </c>
      <c r="H682" t="str">
        <f>VLOOKUP(C682,customer_imp!$A$2:$H$502,6,FALSE)</f>
        <v>Louisiana</v>
      </c>
      <c r="I682" t="str">
        <f>VLOOKUP(C682,customer_imp!$A$2:$H$502,7,FALSE)</f>
        <v>USA</v>
      </c>
      <c r="J682" t="s">
        <v>4541</v>
      </c>
      <c r="K682" t="str">
        <f>VLOOKUP($J682,prod_imp!$A$2:$I$102,2,FALSE)</f>
        <v>Women'S Scarf Set</v>
      </c>
      <c r="L682" t="str">
        <f>VLOOKUP(J682,prod_imp!$A$2:$I$102,3,FALSE)</f>
        <v>Clothing</v>
      </c>
      <c r="M682" t="str">
        <f>VLOOKUP(J682,prod_imp!$A$2:$I$102,4,FALSE)</f>
        <v>Accessories</v>
      </c>
      <c r="N682" t="str">
        <f>VLOOKUP(J682,prod_imp!$A$2:$I$102,5,FALSE)</f>
        <v>Brown And Sons</v>
      </c>
      <c r="O682">
        <f>VLOOKUP(J682,prod_imp!$A$2:$I$102,6,FALSE)</f>
        <v>174</v>
      </c>
      <c r="P682">
        <f>VLOOKUP(J682,prod_imp!$A$2:$I$102,7,FALSE)</f>
        <v>268</v>
      </c>
      <c r="Q682" t="s">
        <v>4683</v>
      </c>
      <c r="R682" t="s">
        <v>4706</v>
      </c>
      <c r="S682" s="5">
        <v>1396.5696</v>
      </c>
      <c r="T682">
        <v>4</v>
      </c>
      <c r="U682">
        <v>485</v>
      </c>
      <c r="V682">
        <v>0.09</v>
      </c>
      <c r="W682" t="str">
        <f>VLOOKUP(Q682,stores_imp!$A$2:$K$100,3,FALSE)</f>
        <v>EAST</v>
      </c>
      <c r="X682" t="str">
        <f>VLOOKUP(Q682,stores_imp!$A$2:$K$100,2,TRUE)</f>
        <v>Mann-Austin</v>
      </c>
      <c r="Y682" t="str">
        <f>VLOOKUP(Q682,stores_imp!$A$2:$E$22,4,FALSE)</f>
        <v>Port Josephberg</v>
      </c>
      <c r="Z682" t="str">
        <f>VLOOKUP(Q682,stores_imp!$A$2:$K$22,5,FALSE)</f>
        <v>Online</v>
      </c>
      <c r="AA682" t="str">
        <f>_xlfn.IFS(sale[[#All],[Age]]&lt;19,"Teens",sale[[#All],[Age]]&lt;30,"Adults",sale[[#All],[Age]]&lt;70,"Elders")</f>
        <v>Elders</v>
      </c>
      <c r="AB682" t="str">
        <f>VLOOKUP(C682,customer_imp!$A$2:$H$505,8,FALSE)</f>
        <v>Gold</v>
      </c>
    </row>
    <row r="683" spans="1:28" x14ac:dyDescent="0.25">
      <c r="A683" t="s">
        <v>5387</v>
      </c>
      <c r="B683" s="2">
        <v>45292</v>
      </c>
      <c r="C683" t="s">
        <v>4015</v>
      </c>
      <c r="D683" t="str">
        <f>VLOOKUP(C683,customer_imp!$A$2:$H$502,2,FALSE)</f>
        <v>Joseph Snow</v>
      </c>
      <c r="E683">
        <f>VLOOKUP(C683,customer_imp!$A$2:$H$502,3,FALSE)</f>
        <v>45</v>
      </c>
      <c r="F683" t="str">
        <f>VLOOKUP(C683,customer_imp!$A$2:$H$502,4,FALSE)</f>
        <v>Male</v>
      </c>
      <c r="G683" t="str">
        <f>VLOOKUP(C683,customer_imp!$A$2:$H$502,5,FALSE)</f>
        <v>South Michaelfort</v>
      </c>
      <c r="H683" t="str">
        <f>VLOOKUP(C683,customer_imp!$A$2:$H$502,6,FALSE)</f>
        <v>Vermont</v>
      </c>
      <c r="I683" t="str">
        <f>VLOOKUP(C683,customer_imp!$A$2:$H$502,7,FALSE)</f>
        <v>USA</v>
      </c>
      <c r="J683" t="s">
        <v>4585</v>
      </c>
      <c r="K683" t="str">
        <f>VLOOKUP($J683,prod_imp!$A$2:$I$102,2,FALSE)</f>
        <v>Boxing Hand Wraps</v>
      </c>
      <c r="L683" t="str">
        <f>VLOOKUP(J683,prod_imp!$A$2:$I$102,3,FALSE)</f>
        <v>Sports</v>
      </c>
      <c r="M683" t="str">
        <f>VLOOKUP(J683,prod_imp!$A$2:$I$102,4,FALSE)</f>
        <v>Fitness</v>
      </c>
      <c r="N683" t="str">
        <f>VLOOKUP(J683,prod_imp!$A$2:$I$102,5,FALSE)</f>
        <v>Smith-King</v>
      </c>
      <c r="O683">
        <f>VLOOKUP(J683,prod_imp!$A$2:$I$102,6,FALSE)</f>
        <v>190</v>
      </c>
      <c r="P683">
        <f>VLOOKUP(J683,prod_imp!$A$2:$I$102,7,FALSE)</f>
        <v>260</v>
      </c>
      <c r="Q683" t="s">
        <v>4682</v>
      </c>
      <c r="R683" t="s">
        <v>1959</v>
      </c>
      <c r="S683" s="5">
        <v>78.194400000000002</v>
      </c>
      <c r="T683">
        <v>2</v>
      </c>
      <c r="U683">
        <v>42</v>
      </c>
      <c r="V683">
        <v>0.28000000000000003</v>
      </c>
      <c r="W683" t="str">
        <f>VLOOKUP(Q683,stores_imp!$A$2:$K$100,3,FALSE)</f>
        <v>NORTH</v>
      </c>
      <c r="X683" t="str">
        <f>VLOOKUP(Q683,stores_imp!$A$2:$K$100,2,TRUE)</f>
        <v>Mann-Austin</v>
      </c>
      <c r="Y683" t="str">
        <f>VLOOKUP(Q683,stores_imp!$A$2:$E$22,4,FALSE)</f>
        <v>New Michaelchester</v>
      </c>
      <c r="Z683" t="str">
        <f>VLOOKUP(Q683,stores_imp!$A$2:$K$22,5,FALSE)</f>
        <v>Outlet</v>
      </c>
      <c r="AA683" t="str">
        <f>_xlfn.IFS(sale[[#All],[Age]]&lt;19,"Teens",sale[[#All],[Age]]&lt;30,"Adults",sale[[#All],[Age]]&lt;70,"Elders")</f>
        <v>Elders</v>
      </c>
      <c r="AB683" t="str">
        <f>VLOOKUP(C683,customer_imp!$A$2:$H$505,8,FALSE)</f>
        <v>Gold</v>
      </c>
    </row>
    <row r="684" spans="1:28" x14ac:dyDescent="0.25">
      <c r="A684" t="s">
        <v>5388</v>
      </c>
      <c r="B684" s="2">
        <v>45278</v>
      </c>
      <c r="C684" t="s">
        <v>4264</v>
      </c>
      <c r="D684" t="str">
        <f>VLOOKUP(C684,customer_imp!$A$2:$H$502,2,FALSE)</f>
        <v>Brittany Watson</v>
      </c>
      <c r="E684">
        <f>VLOOKUP(C684,customer_imp!$A$2:$H$502,3,FALSE)</f>
        <v>59</v>
      </c>
      <c r="F684" t="str">
        <f>VLOOKUP(C684,customer_imp!$A$2:$H$502,4,FALSE)</f>
        <v>Male</v>
      </c>
      <c r="G684" t="str">
        <f>VLOOKUP(C684,customer_imp!$A$2:$H$502,5,FALSE)</f>
        <v>North Joshualand</v>
      </c>
      <c r="H684" t="str">
        <f>VLOOKUP(C684,customer_imp!$A$2:$H$502,6,FALSE)</f>
        <v>Connecticut</v>
      </c>
      <c r="I684" t="str">
        <f>VLOOKUP(C684,customer_imp!$A$2:$H$502,7,FALSE)</f>
        <v>USA</v>
      </c>
      <c r="J684" t="s">
        <v>4594</v>
      </c>
      <c r="K684" t="str">
        <f>VLOOKUP($J684,prod_imp!$A$2:$I$102,2,FALSE)</f>
        <v>Ceramic Plant Pot</v>
      </c>
      <c r="L684" t="str">
        <f>VLOOKUP(J684,prod_imp!$A$2:$I$102,3,FALSE)</f>
        <v>Home</v>
      </c>
      <c r="M684" t="str">
        <f>VLOOKUP(J684,prod_imp!$A$2:$I$102,4,FALSE)</f>
        <v>Decor</v>
      </c>
      <c r="N684" t="str">
        <f>VLOOKUP(J684,prod_imp!$A$2:$I$102,5,FALSE)</f>
        <v>Hatfield, Baird And Torres</v>
      </c>
      <c r="O684">
        <f>VLOOKUP(J684,prod_imp!$A$2:$I$102,6,FALSE)</f>
        <v>82</v>
      </c>
      <c r="P684">
        <f>VLOOKUP(J684,prod_imp!$A$2:$I$102,7,FALSE)</f>
        <v>275</v>
      </c>
      <c r="Q684" t="s">
        <v>4683</v>
      </c>
      <c r="R684" t="s">
        <v>4706</v>
      </c>
      <c r="S684" s="5">
        <v>1402.7832000000001</v>
      </c>
      <c r="T684">
        <v>3</v>
      </c>
      <c r="U684">
        <v>599</v>
      </c>
      <c r="V684">
        <v>7.0000000000000007E-2</v>
      </c>
      <c r="W684" t="str">
        <f>VLOOKUP(Q684,stores_imp!$A$2:$K$100,3,FALSE)</f>
        <v>EAST</v>
      </c>
      <c r="X684" t="str">
        <f>VLOOKUP(Q684,stores_imp!$A$2:$K$100,2,TRUE)</f>
        <v>Mann-Austin</v>
      </c>
      <c r="Y684" t="str">
        <f>VLOOKUP(Q684,stores_imp!$A$2:$E$22,4,FALSE)</f>
        <v>Port Josephberg</v>
      </c>
      <c r="Z684" t="str">
        <f>VLOOKUP(Q684,stores_imp!$A$2:$K$22,5,FALSE)</f>
        <v>Online</v>
      </c>
      <c r="AA684" t="str">
        <f>_xlfn.IFS(sale[[#All],[Age]]&lt;19,"Teens",sale[[#All],[Age]]&lt;30,"Adults",sale[[#All],[Age]]&lt;70,"Elders")</f>
        <v>Elders</v>
      </c>
      <c r="AB684" t="str">
        <f>VLOOKUP(C684,customer_imp!$A$2:$H$505,8,FALSE)</f>
        <v>Platinum</v>
      </c>
    </row>
    <row r="685" spans="1:28" x14ac:dyDescent="0.25">
      <c r="A685" t="s">
        <v>5389</v>
      </c>
      <c r="B685" s="2">
        <v>45232</v>
      </c>
      <c r="C685" t="s">
        <v>4345</v>
      </c>
      <c r="D685" t="str">
        <f>VLOOKUP(C685,customer_imp!$A$2:$H$502,2,FALSE)</f>
        <v>Manuel Castillo</v>
      </c>
      <c r="E685">
        <f>VLOOKUP(C685,customer_imp!$A$2:$H$502,3,FALSE)</f>
        <v>41</v>
      </c>
      <c r="F685" t="str">
        <f>VLOOKUP(C685,customer_imp!$A$2:$H$502,4,FALSE)</f>
        <v>Male</v>
      </c>
      <c r="G685" t="str">
        <f>VLOOKUP(C685,customer_imp!$A$2:$H$502,5,FALSE)</f>
        <v>Nealview</v>
      </c>
      <c r="H685" t="str">
        <f>VLOOKUP(C685,customer_imp!$A$2:$H$502,6,FALSE)</f>
        <v>Tennessee</v>
      </c>
      <c r="I685" t="str">
        <f>VLOOKUP(C685,customer_imp!$A$2:$H$502,7,FALSE)</f>
        <v>USA</v>
      </c>
      <c r="J685" t="s">
        <v>4528</v>
      </c>
      <c r="K685" t="str">
        <f>VLOOKUP($J685,prod_imp!$A$2:$I$102,2,FALSE)</f>
        <v>Soccer Training Cone Set</v>
      </c>
      <c r="L685" t="str">
        <f>VLOOKUP(J685,prod_imp!$A$2:$I$102,3,FALSE)</f>
        <v>Sports</v>
      </c>
      <c r="M685" t="str">
        <f>VLOOKUP(J685,prod_imp!$A$2:$I$102,4,FALSE)</f>
        <v>Accessories</v>
      </c>
      <c r="N685" t="str">
        <f>VLOOKUP(J685,prod_imp!$A$2:$I$102,5,FALSE)</f>
        <v>Ford, Murphy And Wilson</v>
      </c>
      <c r="O685">
        <f>VLOOKUP(J685,prod_imp!$A$2:$I$102,6,FALSE)</f>
        <v>145</v>
      </c>
      <c r="P685">
        <f>VLOOKUP(J685,prod_imp!$A$2:$I$102,7,FALSE)</f>
        <v>367</v>
      </c>
      <c r="Q685" t="s">
        <v>4675</v>
      </c>
      <c r="R685" t="s">
        <v>4709</v>
      </c>
      <c r="S685" s="5">
        <v>1192.2174</v>
      </c>
      <c r="T685">
        <v>3</v>
      </c>
      <c r="U685">
        <v>401</v>
      </c>
      <c r="V685">
        <v>0.22</v>
      </c>
      <c r="W685" t="str">
        <f>VLOOKUP(Q685,stores_imp!$A$2:$K$100,3,FALSE)</f>
        <v>NORTH</v>
      </c>
      <c r="X685" t="str">
        <f>VLOOKUP(Q685,stores_imp!$A$2:$K$100,2,TRUE)</f>
        <v>Martinez, Adkins And Johnson</v>
      </c>
      <c r="Y685" t="str">
        <f>VLOOKUP(Q685,stores_imp!$A$2:$E$22,4,FALSE)</f>
        <v>Danielmouth</v>
      </c>
      <c r="Z685" t="str">
        <f>VLOOKUP(Q685,stores_imp!$A$2:$K$22,5,FALSE)</f>
        <v>Flagship</v>
      </c>
      <c r="AA685" t="str">
        <f>_xlfn.IFS(sale[[#All],[Age]]&lt;19,"Teens",sale[[#All],[Age]]&lt;30,"Adults",sale[[#All],[Age]]&lt;70,"Elders")</f>
        <v>Elders</v>
      </c>
      <c r="AB685" t="str">
        <f>VLOOKUP(C685,customer_imp!$A$2:$H$505,8,FALSE)</f>
        <v>Gold</v>
      </c>
    </row>
    <row r="686" spans="1:28" x14ac:dyDescent="0.25">
      <c r="A686" t="s">
        <v>5390</v>
      </c>
      <c r="B686" s="2">
        <v>45907</v>
      </c>
      <c r="C686" t="s">
        <v>4171</v>
      </c>
      <c r="D686" t="str">
        <f>VLOOKUP(C686,customer_imp!$A$2:$H$502,2,FALSE)</f>
        <v>Jacob Wood</v>
      </c>
      <c r="E686">
        <f>VLOOKUP(C686,customer_imp!$A$2:$H$502,3,FALSE)</f>
        <v>26</v>
      </c>
      <c r="F686" t="str">
        <f>VLOOKUP(C686,customer_imp!$A$2:$H$502,4,FALSE)</f>
        <v>Male</v>
      </c>
      <c r="G686" t="str">
        <f>VLOOKUP(C686,customer_imp!$A$2:$H$502,5,FALSE)</f>
        <v>Lake Samanthafort</v>
      </c>
      <c r="H686" t="str">
        <f>VLOOKUP(C686,customer_imp!$A$2:$H$502,6,FALSE)</f>
        <v>Idaho</v>
      </c>
      <c r="I686" t="str">
        <f>VLOOKUP(C686,customer_imp!$A$2:$H$502,7,FALSE)</f>
        <v>USA</v>
      </c>
      <c r="J686" t="s">
        <v>4576</v>
      </c>
      <c r="K686" t="str">
        <f>VLOOKUP($J686,prod_imp!$A$2:$I$102,2,FALSE)</f>
        <v>Men'S Winter Jacket</v>
      </c>
      <c r="L686" t="str">
        <f>VLOOKUP(J686,prod_imp!$A$2:$I$102,3,FALSE)</f>
        <v>Clothing</v>
      </c>
      <c r="M686" t="str">
        <f>VLOOKUP(J686,prod_imp!$A$2:$I$102,4,FALSE)</f>
        <v>Outerwear</v>
      </c>
      <c r="N686" t="str">
        <f>VLOOKUP(J686,prod_imp!$A$2:$I$102,5,FALSE)</f>
        <v>Kelly, Smith And Perez</v>
      </c>
      <c r="O686">
        <f>VLOOKUP(J686,prod_imp!$A$2:$I$102,6,FALSE)</f>
        <v>167</v>
      </c>
      <c r="P686">
        <f>VLOOKUP(J686,prod_imp!$A$2:$I$102,7,FALSE)</f>
        <v>296</v>
      </c>
      <c r="Q686" t="s">
        <v>4685</v>
      </c>
      <c r="R686" t="s">
        <v>1959</v>
      </c>
      <c r="S686" s="5">
        <v>1663.9503999999999</v>
      </c>
      <c r="T686">
        <v>4</v>
      </c>
      <c r="U686">
        <v>443</v>
      </c>
      <c r="V686">
        <v>0.01</v>
      </c>
      <c r="W686" t="str">
        <f>VLOOKUP(Q686,stores_imp!$A$2:$K$100,3,FALSE)</f>
        <v>WEST</v>
      </c>
      <c r="X686" t="str">
        <f>VLOOKUP(Q686,stores_imp!$A$2:$K$100,2,TRUE)</f>
        <v>Mann-Austin</v>
      </c>
      <c r="Y686" t="str">
        <f>VLOOKUP(Q686,stores_imp!$A$2:$E$22,4,FALSE)</f>
        <v>Thompsonborough</v>
      </c>
      <c r="Z686" t="str">
        <f>VLOOKUP(Q686,stores_imp!$A$2:$K$22,5,FALSE)</f>
        <v>Online</v>
      </c>
      <c r="AA686" t="str">
        <f>_xlfn.IFS(sale[[#All],[Age]]&lt;19,"Teens",sale[[#All],[Age]]&lt;30,"Adults",sale[[#All],[Age]]&lt;70,"Elders")</f>
        <v>Adults</v>
      </c>
      <c r="AB686" t="str">
        <f>VLOOKUP(C686,customer_imp!$A$2:$H$505,8,FALSE)</f>
        <v>Gold</v>
      </c>
    </row>
    <row r="687" spans="1:28" x14ac:dyDescent="0.25">
      <c r="A687" t="s">
        <v>5391</v>
      </c>
      <c r="B687" s="2">
        <v>45270</v>
      </c>
      <c r="C687" t="s">
        <v>4448</v>
      </c>
      <c r="D687" t="str">
        <f>VLOOKUP(C687,customer_imp!$A$2:$H$502,2,FALSE)</f>
        <v>Julie Powell</v>
      </c>
      <c r="E687">
        <f>VLOOKUP(C687,customer_imp!$A$2:$H$502,3,FALSE)</f>
        <v>59</v>
      </c>
      <c r="F687" t="str">
        <f>VLOOKUP(C687,customer_imp!$A$2:$H$502,4,FALSE)</f>
        <v>Female</v>
      </c>
      <c r="G687" t="str">
        <f>VLOOKUP(C687,customer_imp!$A$2:$H$502,5,FALSE)</f>
        <v>South Barbara</v>
      </c>
      <c r="H687" t="str">
        <f>VLOOKUP(C687,customer_imp!$A$2:$H$502,6,FALSE)</f>
        <v>Arkansas</v>
      </c>
      <c r="I687" t="str">
        <f>VLOOKUP(C687,customer_imp!$A$2:$H$502,7,FALSE)</f>
        <v>USA</v>
      </c>
      <c r="J687" t="s">
        <v>4650</v>
      </c>
      <c r="K687" t="str">
        <f>VLOOKUP($J687,prod_imp!$A$2:$I$102,2,FALSE)</f>
        <v>Sports Wrist Sweatbands</v>
      </c>
      <c r="L687" t="str">
        <f>VLOOKUP(J687,prod_imp!$A$2:$I$102,3,FALSE)</f>
        <v>Sports</v>
      </c>
      <c r="M687" t="str">
        <f>VLOOKUP(J687,prod_imp!$A$2:$I$102,4,FALSE)</f>
        <v>Accessories</v>
      </c>
      <c r="N687" t="str">
        <f>VLOOKUP(J687,prod_imp!$A$2:$I$102,5,FALSE)</f>
        <v>Olsen-Daniels</v>
      </c>
      <c r="O687">
        <f>VLOOKUP(J687,prod_imp!$A$2:$I$102,6,FALSE)</f>
        <v>131</v>
      </c>
      <c r="P687">
        <f>VLOOKUP(J687,prod_imp!$A$2:$I$102,7,FALSE)</f>
        <v>232</v>
      </c>
      <c r="Q687" t="s">
        <v>4695</v>
      </c>
      <c r="R687" t="s">
        <v>4706</v>
      </c>
      <c r="S687" s="5">
        <v>1697.3016</v>
      </c>
      <c r="T687">
        <v>4</v>
      </c>
      <c r="U687">
        <v>451</v>
      </c>
      <c r="V687">
        <v>0.06</v>
      </c>
      <c r="W687" t="str">
        <f>VLOOKUP(Q687,stores_imp!$A$2:$K$100,3,FALSE)</f>
        <v>EAST</v>
      </c>
      <c r="X687" t="str">
        <f>VLOOKUP(Q687,stores_imp!$A$2:$K$100,2,TRUE)</f>
        <v>Gardner, Humphrey And Contreras</v>
      </c>
      <c r="Y687" t="str">
        <f>VLOOKUP(Q687,stores_imp!$A$2:$E$22,4,FALSE)</f>
        <v>Johnsonville</v>
      </c>
      <c r="Z687" t="str">
        <f>VLOOKUP(Q687,stores_imp!$A$2:$K$22,5,FALSE)</f>
        <v>Flagship</v>
      </c>
      <c r="AA687" t="str">
        <f>_xlfn.IFS(sale[[#All],[Age]]&lt;19,"Teens",sale[[#All],[Age]]&lt;30,"Adults",sale[[#All],[Age]]&lt;70,"Elders")</f>
        <v>Elders</v>
      </c>
      <c r="AB687" t="str">
        <f>VLOOKUP(C687,customer_imp!$A$2:$H$505,8,FALSE)</f>
        <v>Gold</v>
      </c>
    </row>
    <row r="688" spans="1:28" x14ac:dyDescent="0.25">
      <c r="A688" t="s">
        <v>5392</v>
      </c>
      <c r="B688" s="2">
        <v>45942</v>
      </c>
      <c r="C688" t="s">
        <v>4247</v>
      </c>
      <c r="D688" t="str">
        <f>VLOOKUP(C688,customer_imp!$A$2:$H$502,2,FALSE)</f>
        <v>Tracy Kelly</v>
      </c>
      <c r="E688">
        <f>VLOOKUP(C688,customer_imp!$A$2:$H$502,3,FALSE)</f>
        <v>38</v>
      </c>
      <c r="F688" t="str">
        <f>VLOOKUP(C688,customer_imp!$A$2:$H$502,4,FALSE)</f>
        <v>Male</v>
      </c>
      <c r="G688" t="str">
        <f>VLOOKUP(C688,customer_imp!$A$2:$H$502,5,FALSE)</f>
        <v>West Jamieport</v>
      </c>
      <c r="H688" t="str">
        <f>VLOOKUP(C688,customer_imp!$A$2:$H$502,6,FALSE)</f>
        <v>Tennessee</v>
      </c>
      <c r="I688" t="str">
        <f>VLOOKUP(C688,customer_imp!$A$2:$H$502,7,FALSE)</f>
        <v>USA</v>
      </c>
      <c r="J688" t="s">
        <v>4655</v>
      </c>
      <c r="K688" t="str">
        <f>VLOOKUP($J688,prod_imp!$A$2:$I$102,2,FALSE)</f>
        <v>Women'S High Heels</v>
      </c>
      <c r="L688" t="str">
        <f>VLOOKUP(J688,prod_imp!$A$2:$I$102,3,FALSE)</f>
        <v>Clothing</v>
      </c>
      <c r="M688" t="str">
        <f>VLOOKUP(J688,prod_imp!$A$2:$I$102,4,FALSE)</f>
        <v>Footwear</v>
      </c>
      <c r="N688" t="str">
        <f>VLOOKUP(J688,prod_imp!$A$2:$I$102,5,FALSE)</f>
        <v>Smith-Charles</v>
      </c>
      <c r="O688">
        <f>VLOOKUP(J688,prod_imp!$A$2:$I$102,6,FALSE)</f>
        <v>438</v>
      </c>
      <c r="P688">
        <f>VLOOKUP(J688,prod_imp!$A$2:$I$102,7,FALSE)</f>
        <v>496</v>
      </c>
      <c r="Q688" t="s">
        <v>4688</v>
      </c>
      <c r="R688" t="s">
        <v>1959</v>
      </c>
      <c r="S688" s="5">
        <v>1641.63</v>
      </c>
      <c r="T688">
        <v>4</v>
      </c>
      <c r="U688">
        <v>547</v>
      </c>
      <c r="V688">
        <v>0.06</v>
      </c>
      <c r="W688" t="str">
        <f>VLOOKUP(Q688,stores_imp!$A$2:$K$100,3,FALSE)</f>
        <v>SOUTH</v>
      </c>
      <c r="X688" t="str">
        <f>VLOOKUP(Q688,stores_imp!$A$2:$K$100,2,TRUE)</f>
        <v>Mann-Austin</v>
      </c>
      <c r="Y688" t="str">
        <f>VLOOKUP(Q688,stores_imp!$A$2:$E$22,4,FALSE)</f>
        <v>East Johnstad</v>
      </c>
      <c r="Z688" t="str">
        <f>VLOOKUP(Q688,stores_imp!$A$2:$K$22,5,FALSE)</f>
        <v>Flagship</v>
      </c>
      <c r="AA688" t="str">
        <f>_xlfn.IFS(sale[[#All],[Age]]&lt;19,"Teens",sale[[#All],[Age]]&lt;30,"Adults",sale[[#All],[Age]]&lt;70,"Elders")</f>
        <v>Elders</v>
      </c>
      <c r="AB688" t="str">
        <f>VLOOKUP(C688,customer_imp!$A$2:$H$505,8,FALSE)</f>
        <v>Silver</v>
      </c>
    </row>
    <row r="689" spans="1:28" x14ac:dyDescent="0.25">
      <c r="A689" t="s">
        <v>5393</v>
      </c>
      <c r="B689" s="2">
        <v>45750</v>
      </c>
      <c r="C689" t="s">
        <v>4182</v>
      </c>
      <c r="D689" t="str">
        <f>VLOOKUP(C689,customer_imp!$A$2:$H$502,2,FALSE)</f>
        <v>Sarah Brady</v>
      </c>
      <c r="E689">
        <f>VLOOKUP(C689,customer_imp!$A$2:$H$502,3,FALSE)</f>
        <v>47</v>
      </c>
      <c r="F689" t="str">
        <f>VLOOKUP(C689,customer_imp!$A$2:$H$502,4,FALSE)</f>
        <v>Male</v>
      </c>
      <c r="G689" t="str">
        <f>VLOOKUP(C689,customer_imp!$A$2:$H$502,5,FALSE)</f>
        <v>Johnsonland</v>
      </c>
      <c r="H689" t="str">
        <f>VLOOKUP(C689,customer_imp!$A$2:$H$502,6,FALSE)</f>
        <v>Iowa</v>
      </c>
      <c r="I689" t="str">
        <f>VLOOKUP(C689,customer_imp!$A$2:$H$502,7,FALSE)</f>
        <v>USA</v>
      </c>
      <c r="J689" t="s">
        <v>4647</v>
      </c>
      <c r="K689" t="str">
        <f>VLOOKUP($J689,prod_imp!$A$2:$I$102,2,FALSE)</f>
        <v>Led Bedside Lamp</v>
      </c>
      <c r="L689" t="str">
        <f>VLOOKUP(J689,prod_imp!$A$2:$I$102,3,FALSE)</f>
        <v>Home</v>
      </c>
      <c r="M689" t="str">
        <f>VLOOKUP(J689,prod_imp!$A$2:$I$102,4,FALSE)</f>
        <v>Lighting</v>
      </c>
      <c r="N689" t="str">
        <f>VLOOKUP(J689,prod_imp!$A$2:$I$102,5,FALSE)</f>
        <v>Aguilar, Horton And Lewis</v>
      </c>
      <c r="O689">
        <f>VLOOKUP(J689,prod_imp!$A$2:$I$102,6,FALSE)</f>
        <v>371</v>
      </c>
      <c r="P689">
        <f>VLOOKUP(J689,prod_imp!$A$2:$I$102,7,FALSE)</f>
        <v>220</v>
      </c>
      <c r="Q689" t="s">
        <v>4681</v>
      </c>
      <c r="R689" t="s">
        <v>4706</v>
      </c>
      <c r="S689" s="5">
        <v>783.42399999999998</v>
      </c>
      <c r="T689">
        <v>1</v>
      </c>
      <c r="U689">
        <v>979</v>
      </c>
      <c r="V689">
        <v>0.25</v>
      </c>
      <c r="W689" t="str">
        <f>VLOOKUP(Q689,stores_imp!$A$2:$K$100,3,FALSE)</f>
        <v>SOUTH</v>
      </c>
      <c r="X689" t="str">
        <f>VLOOKUP(Q689,stores_imp!$A$2:$K$100,2,TRUE)</f>
        <v>Mann-Austin</v>
      </c>
      <c r="Y689" t="str">
        <f>VLOOKUP(Q689,stores_imp!$A$2:$E$22,4,FALSE)</f>
        <v>Port Sharon</v>
      </c>
      <c r="Z689" t="str">
        <f>VLOOKUP(Q689,stores_imp!$A$2:$K$22,5,FALSE)</f>
        <v>Online</v>
      </c>
      <c r="AA689" t="str">
        <f>_xlfn.IFS(sale[[#All],[Age]]&lt;19,"Teens",sale[[#All],[Age]]&lt;30,"Adults",sale[[#All],[Age]]&lt;70,"Elders")</f>
        <v>Elders</v>
      </c>
      <c r="AB689" t="str">
        <f>VLOOKUP(C689,customer_imp!$A$2:$H$505,8,FALSE)</f>
        <v>Platinum</v>
      </c>
    </row>
    <row r="690" spans="1:28" x14ac:dyDescent="0.25">
      <c r="A690" t="s">
        <v>5394</v>
      </c>
      <c r="B690" s="2">
        <v>45300</v>
      </c>
      <c r="C690" t="s">
        <v>4456</v>
      </c>
      <c r="D690" t="str">
        <f>VLOOKUP(C690,customer_imp!$A$2:$H$502,2,FALSE)</f>
        <v>David Pierce</v>
      </c>
      <c r="E690">
        <f>VLOOKUP(C690,customer_imp!$A$2:$H$502,3,FALSE)</f>
        <v>45</v>
      </c>
      <c r="F690" t="str">
        <f>VLOOKUP(C690,customer_imp!$A$2:$H$502,4,FALSE)</f>
        <v>Female</v>
      </c>
      <c r="G690" t="str">
        <f>VLOOKUP(C690,customer_imp!$A$2:$H$502,5,FALSE)</f>
        <v>Grayland</v>
      </c>
      <c r="H690" t="str">
        <f>VLOOKUP(C690,customer_imp!$A$2:$H$502,6,FALSE)</f>
        <v>Washington</v>
      </c>
      <c r="I690" t="str">
        <f>VLOOKUP(C690,customer_imp!$A$2:$H$502,7,FALSE)</f>
        <v>USA</v>
      </c>
      <c r="J690" t="s">
        <v>4596</v>
      </c>
      <c r="K690" t="str">
        <f>VLOOKUP($J690,prod_imp!$A$2:$I$102,2,FALSE)</f>
        <v>Premium Blanket Throw</v>
      </c>
      <c r="L690" t="str">
        <f>VLOOKUP(J690,prod_imp!$A$2:$I$102,3,FALSE)</f>
        <v>Home</v>
      </c>
      <c r="M690" t="str">
        <f>VLOOKUP(J690,prod_imp!$A$2:$I$102,4,FALSE)</f>
        <v>Decor</v>
      </c>
      <c r="N690" t="str">
        <f>VLOOKUP(J690,prod_imp!$A$2:$I$102,5,FALSE)</f>
        <v>Hernandez, Kennedy And Porter</v>
      </c>
      <c r="O690">
        <f>VLOOKUP(J690,prod_imp!$A$2:$I$102,6,FALSE)</f>
        <v>461</v>
      </c>
      <c r="P690">
        <f>VLOOKUP(J690,prod_imp!$A$2:$I$102,7,FALSE)</f>
        <v>190</v>
      </c>
      <c r="Q690" t="s">
        <v>4684</v>
      </c>
      <c r="R690" t="s">
        <v>1959</v>
      </c>
      <c r="S690" s="5">
        <v>1012.1856</v>
      </c>
      <c r="T690">
        <v>4</v>
      </c>
      <c r="U690">
        <v>264</v>
      </c>
      <c r="V690">
        <v>0.2</v>
      </c>
      <c r="W690" t="str">
        <f>VLOOKUP(Q690,stores_imp!$A$2:$K$100,3,FALSE)</f>
        <v>SOUTH</v>
      </c>
      <c r="X690" t="str">
        <f>VLOOKUP(Q690,stores_imp!$A$2:$K$100,2,TRUE)</f>
        <v>Mann-Austin</v>
      </c>
      <c r="Y690" t="str">
        <f>VLOOKUP(Q690,stores_imp!$A$2:$E$22,4,FALSE)</f>
        <v>Williamsfurt</v>
      </c>
      <c r="Z690" t="str">
        <f>VLOOKUP(Q690,stores_imp!$A$2:$K$22,5,FALSE)</f>
        <v>Online</v>
      </c>
      <c r="AA690" t="str">
        <f>_xlfn.IFS(sale[[#All],[Age]]&lt;19,"Teens",sale[[#All],[Age]]&lt;30,"Adults",sale[[#All],[Age]]&lt;70,"Elders")</f>
        <v>Elders</v>
      </c>
      <c r="AB690" t="str">
        <f>VLOOKUP(C690,customer_imp!$A$2:$H$505,8,FALSE)</f>
        <v>Platinum</v>
      </c>
    </row>
    <row r="691" spans="1:28" x14ac:dyDescent="0.25">
      <c r="A691" t="s">
        <v>5395</v>
      </c>
      <c r="B691" s="2">
        <v>45876</v>
      </c>
      <c r="C691" t="s">
        <v>3970</v>
      </c>
      <c r="D691" t="str">
        <f>VLOOKUP(C691,customer_imp!$A$2:$H$502,2,FALSE)</f>
        <v>Dr. Benjamin Price</v>
      </c>
      <c r="E691">
        <f>VLOOKUP(C691,customer_imp!$A$2:$H$502,3,FALSE)</f>
        <v>29</v>
      </c>
      <c r="F691" t="str">
        <f>VLOOKUP(C691,customer_imp!$A$2:$H$502,4,FALSE)</f>
        <v>Female</v>
      </c>
      <c r="G691" t="str">
        <f>VLOOKUP(C691,customer_imp!$A$2:$H$502,5,FALSE)</f>
        <v>Kylebury</v>
      </c>
      <c r="H691" t="str">
        <f>VLOOKUP(C691,customer_imp!$A$2:$H$502,6,FALSE)</f>
        <v>Alabama</v>
      </c>
      <c r="I691" t="str">
        <f>VLOOKUP(C691,customer_imp!$A$2:$H$502,7,FALSE)</f>
        <v>USA</v>
      </c>
      <c r="J691" t="s">
        <v>4593</v>
      </c>
      <c r="K691" t="str">
        <f>VLOOKUP($J691,prod_imp!$A$2:$I$102,2,FALSE)</f>
        <v>Sports Stopwatch Pro</v>
      </c>
      <c r="L691" t="str">
        <f>VLOOKUP(J691,prod_imp!$A$2:$I$102,3,FALSE)</f>
        <v>Sports</v>
      </c>
      <c r="M691" t="str">
        <f>VLOOKUP(J691,prod_imp!$A$2:$I$102,4,FALSE)</f>
        <v>Accessories</v>
      </c>
      <c r="N691" t="str">
        <f>VLOOKUP(J691,prod_imp!$A$2:$I$102,5,FALSE)</f>
        <v>Thompson-French</v>
      </c>
      <c r="O691">
        <f>VLOOKUP(J691,prod_imp!$A$2:$I$102,6,FALSE)</f>
        <v>435</v>
      </c>
      <c r="P691">
        <f>VLOOKUP(J691,prod_imp!$A$2:$I$102,7,FALSE)</f>
        <v>185</v>
      </c>
      <c r="Q691" t="s">
        <v>4682</v>
      </c>
      <c r="R691" t="s">
        <v>4709</v>
      </c>
      <c r="S691" s="5">
        <v>616.54750000000001</v>
      </c>
      <c r="T691">
        <v>1</v>
      </c>
      <c r="U691">
        <v>693</v>
      </c>
      <c r="V691">
        <v>0.04</v>
      </c>
      <c r="W691" t="str">
        <f>VLOOKUP(Q691,stores_imp!$A$2:$K$100,3,FALSE)</f>
        <v>NORTH</v>
      </c>
      <c r="X691" t="str">
        <f>VLOOKUP(Q691,stores_imp!$A$2:$K$100,2,TRUE)</f>
        <v>Mann-Austin</v>
      </c>
      <c r="Y691" t="str">
        <f>VLOOKUP(Q691,stores_imp!$A$2:$E$22,4,FALSE)</f>
        <v>New Michaelchester</v>
      </c>
      <c r="Z691" t="str">
        <f>VLOOKUP(Q691,stores_imp!$A$2:$K$22,5,FALSE)</f>
        <v>Outlet</v>
      </c>
      <c r="AA691" t="str">
        <f>_xlfn.IFS(sale[[#All],[Age]]&lt;19,"Teens",sale[[#All],[Age]]&lt;30,"Adults",sale[[#All],[Age]]&lt;70,"Elders")</f>
        <v>Adults</v>
      </c>
      <c r="AB691" t="str">
        <f>VLOOKUP(C691,customer_imp!$A$2:$H$505,8,FALSE)</f>
        <v>Platinum</v>
      </c>
    </row>
    <row r="692" spans="1:28" x14ac:dyDescent="0.25">
      <c r="A692" t="s">
        <v>5396</v>
      </c>
      <c r="B692" s="2">
        <v>45301</v>
      </c>
      <c r="C692" t="s">
        <v>4141</v>
      </c>
      <c r="D692" t="str">
        <f>VLOOKUP(C692,customer_imp!$A$2:$H$502,2,FALSE)</f>
        <v>Joseph Jones</v>
      </c>
      <c r="E692">
        <f>VLOOKUP(C692,customer_imp!$A$2:$H$502,3,FALSE)</f>
        <v>21</v>
      </c>
      <c r="F692" t="str">
        <f>VLOOKUP(C692,customer_imp!$A$2:$H$502,4,FALSE)</f>
        <v>Male</v>
      </c>
      <c r="G692" t="str">
        <f>VLOOKUP(C692,customer_imp!$A$2:$H$502,5,FALSE)</f>
        <v>North Matthew</v>
      </c>
      <c r="H692" t="str">
        <f>VLOOKUP(C692,customer_imp!$A$2:$H$502,6,FALSE)</f>
        <v>Illinois</v>
      </c>
      <c r="I692" t="str">
        <f>VLOOKUP(C692,customer_imp!$A$2:$H$502,7,FALSE)</f>
        <v>USA</v>
      </c>
      <c r="J692" t="s">
        <v>4609</v>
      </c>
      <c r="K692" t="str">
        <f>VLOOKUP($J692,prod_imp!$A$2:$I$102,2,FALSE)</f>
        <v>Organic Sunscreen Lotion</v>
      </c>
      <c r="L692" t="str">
        <f>VLOOKUP(J692,prod_imp!$A$2:$I$102,3,FALSE)</f>
        <v>Beauty</v>
      </c>
      <c r="M692" t="str">
        <f>VLOOKUP(J692,prod_imp!$A$2:$I$102,4,FALSE)</f>
        <v>Skincare</v>
      </c>
      <c r="N692" t="str">
        <f>VLOOKUP(J692,prod_imp!$A$2:$I$102,5,FALSE)</f>
        <v>Anderson-Riley</v>
      </c>
      <c r="O692">
        <f>VLOOKUP(J692,prod_imp!$A$2:$I$102,6,FALSE)</f>
        <v>267</v>
      </c>
      <c r="P692">
        <f>VLOOKUP(J692,prod_imp!$A$2:$I$102,7,FALSE)</f>
        <v>458</v>
      </c>
      <c r="Q692" t="s">
        <v>4680</v>
      </c>
      <c r="R692" t="s">
        <v>1959</v>
      </c>
      <c r="S692" s="5">
        <v>424.20510000000002</v>
      </c>
      <c r="T692">
        <v>3</v>
      </c>
      <c r="U692">
        <v>143</v>
      </c>
      <c r="V692">
        <v>0.11</v>
      </c>
      <c r="W692" t="str">
        <f>VLOOKUP(Q692,stores_imp!$A$2:$K$100,3,FALSE)</f>
        <v>NORTH</v>
      </c>
      <c r="X692" t="str">
        <f>VLOOKUP(Q692,stores_imp!$A$2:$K$100,2,TRUE)</f>
        <v>Mann-Austin</v>
      </c>
      <c r="Y692" t="str">
        <f>VLOOKUP(Q692,stores_imp!$A$2:$E$22,4,FALSE)</f>
        <v>Hoodberg</v>
      </c>
      <c r="Z692" t="str">
        <f>VLOOKUP(Q692,stores_imp!$A$2:$K$22,5,FALSE)</f>
        <v>Outlet</v>
      </c>
      <c r="AA692" t="str">
        <f>_xlfn.IFS(sale[[#All],[Age]]&lt;19,"Teens",sale[[#All],[Age]]&lt;30,"Adults",sale[[#All],[Age]]&lt;70,"Elders")</f>
        <v>Adults</v>
      </c>
      <c r="AB692" t="str">
        <f>VLOOKUP(C692,customer_imp!$A$2:$H$505,8,FALSE)</f>
        <v>Bronze</v>
      </c>
    </row>
    <row r="693" spans="1:28" x14ac:dyDescent="0.25">
      <c r="A693" t="s">
        <v>5397</v>
      </c>
      <c r="B693" s="2">
        <v>45857</v>
      </c>
      <c r="C693" t="s">
        <v>4101</v>
      </c>
      <c r="D693" t="str">
        <f>VLOOKUP(C693,customer_imp!$A$2:$H$502,2,FALSE)</f>
        <v>Donald Lee</v>
      </c>
      <c r="E693">
        <f>VLOOKUP(C693,customer_imp!$A$2:$H$502,3,FALSE)</f>
        <v>26</v>
      </c>
      <c r="F693" t="str">
        <f>VLOOKUP(C693,customer_imp!$A$2:$H$502,4,FALSE)</f>
        <v>Male</v>
      </c>
      <c r="G693" t="str">
        <f>VLOOKUP(C693,customer_imp!$A$2:$H$502,5,FALSE)</f>
        <v>Wongberg</v>
      </c>
      <c r="H693" t="str">
        <f>VLOOKUP(C693,customer_imp!$A$2:$H$502,6,FALSE)</f>
        <v>Illinois</v>
      </c>
      <c r="I693" t="str">
        <f>VLOOKUP(C693,customer_imp!$A$2:$H$502,7,FALSE)</f>
        <v>USA</v>
      </c>
      <c r="J693" t="s">
        <v>4535</v>
      </c>
      <c r="K693" t="str">
        <f>VLOOKUP($J693,prod_imp!$A$2:$I$102,2,FALSE)</f>
        <v>Carbon Fiber Tennis Racket</v>
      </c>
      <c r="L693" t="str">
        <f>VLOOKUP(J693,prod_imp!$A$2:$I$102,3,FALSE)</f>
        <v>Sports</v>
      </c>
      <c r="M693" t="str">
        <f>VLOOKUP(J693,prod_imp!$A$2:$I$102,4,FALSE)</f>
        <v>Equipment</v>
      </c>
      <c r="N693" t="str">
        <f>VLOOKUP(J693,prod_imp!$A$2:$I$102,5,FALSE)</f>
        <v>Flores, Pineda And Rodriguez</v>
      </c>
      <c r="O693">
        <f>VLOOKUP(J693,prod_imp!$A$2:$I$102,6,FALSE)</f>
        <v>485</v>
      </c>
      <c r="P693">
        <f>VLOOKUP(J693,prod_imp!$A$2:$I$102,7,FALSE)</f>
        <v>432</v>
      </c>
      <c r="Q693" t="s">
        <v>4678</v>
      </c>
      <c r="R693" t="s">
        <v>4706</v>
      </c>
      <c r="S693" s="5">
        <v>695.95500000000004</v>
      </c>
      <c r="T693">
        <v>2</v>
      </c>
      <c r="U693">
        <v>419</v>
      </c>
      <c r="V693">
        <v>0.01</v>
      </c>
      <c r="W693" t="str">
        <f>VLOOKUP(Q693,stores_imp!$A$2:$K$100,3,FALSE)</f>
        <v>SOUTH</v>
      </c>
      <c r="X693" t="str">
        <f>VLOOKUP(Q693,stores_imp!$A$2:$K$100,2,TRUE)</f>
        <v>Mann-Austin</v>
      </c>
      <c r="Y693" t="str">
        <f>VLOOKUP(Q693,stores_imp!$A$2:$E$22,4,FALSE)</f>
        <v>North Nancyview</v>
      </c>
      <c r="Z693" t="str">
        <f>VLOOKUP(Q693,stores_imp!$A$2:$K$22,5,FALSE)</f>
        <v>Outlet</v>
      </c>
      <c r="AA693" t="str">
        <f>_xlfn.IFS(sale[[#All],[Age]]&lt;19,"Teens",sale[[#All],[Age]]&lt;30,"Adults",sale[[#All],[Age]]&lt;70,"Elders")</f>
        <v>Adults</v>
      </c>
      <c r="AB693" t="str">
        <f>VLOOKUP(C693,customer_imp!$A$2:$H$505,8,FALSE)</f>
        <v>Bronze</v>
      </c>
    </row>
    <row r="694" spans="1:28" x14ac:dyDescent="0.25">
      <c r="A694" t="s">
        <v>5398</v>
      </c>
      <c r="B694" s="2">
        <v>45650</v>
      </c>
      <c r="C694" t="s">
        <v>4221</v>
      </c>
      <c r="D694" t="str">
        <f>VLOOKUP(C694,customer_imp!$A$2:$H$502,2,FALSE)</f>
        <v>William Hull</v>
      </c>
      <c r="E694">
        <f>VLOOKUP(C694,customer_imp!$A$2:$H$502,3,FALSE)</f>
        <v>59</v>
      </c>
      <c r="F694" t="str">
        <f>VLOOKUP(C694,customer_imp!$A$2:$H$502,4,FALSE)</f>
        <v>Female</v>
      </c>
      <c r="G694" t="str">
        <f>VLOOKUP(C694,customer_imp!$A$2:$H$502,5,FALSE)</f>
        <v>Heathfort</v>
      </c>
      <c r="H694" t="str">
        <f>VLOOKUP(C694,customer_imp!$A$2:$H$502,6,FALSE)</f>
        <v>Michigan</v>
      </c>
      <c r="I694" t="str">
        <f>VLOOKUP(C694,customer_imp!$A$2:$H$502,7,FALSE)</f>
        <v>USA</v>
      </c>
      <c r="J694" t="s">
        <v>4544</v>
      </c>
      <c r="K694" t="str">
        <f>VLOOKUP($J694,prod_imp!$A$2:$I$102,2,FALSE)</f>
        <v>Wireless Bluetooth Speaker</v>
      </c>
      <c r="L694" t="str">
        <f>VLOOKUP(J694,prod_imp!$A$2:$I$102,3,FALSE)</f>
        <v>Electronics</v>
      </c>
      <c r="M694" t="str">
        <f>VLOOKUP(J694,prod_imp!$A$2:$I$102,4,FALSE)</f>
        <v>Audio</v>
      </c>
      <c r="N694" t="str">
        <f>VLOOKUP(J694,prod_imp!$A$2:$I$102,5,FALSE)</f>
        <v>Reed-Schmidt</v>
      </c>
      <c r="O694">
        <f>VLOOKUP(J694,prod_imp!$A$2:$I$102,6,FALSE)</f>
        <v>322</v>
      </c>
      <c r="P694">
        <f>VLOOKUP(J694,prod_imp!$A$2:$I$102,7,FALSE)</f>
        <v>213</v>
      </c>
      <c r="Q694" t="s">
        <v>4703</v>
      </c>
      <c r="R694" t="s">
        <v>4709</v>
      </c>
      <c r="S694" s="5">
        <v>1169.2264</v>
      </c>
      <c r="T694">
        <v>2</v>
      </c>
      <c r="U694">
        <v>801</v>
      </c>
      <c r="V694">
        <v>0.17</v>
      </c>
      <c r="W694" t="str">
        <f>VLOOKUP(Q694,stores_imp!$A$2:$K$100,3,FALSE)</f>
        <v>EAST</v>
      </c>
      <c r="X694" t="str">
        <f>VLOOKUP(Q694,stores_imp!$A$2:$K$100,2,TRUE)</f>
        <v>Mann-Austin</v>
      </c>
      <c r="Y694" t="str">
        <f>VLOOKUP(Q694,stores_imp!$A$2:$E$22,4,FALSE)</f>
        <v>Vasquezborough</v>
      </c>
      <c r="Z694" t="str">
        <f>VLOOKUP(Q694,stores_imp!$A$2:$K$22,5,FALSE)</f>
        <v>Online</v>
      </c>
      <c r="AA694" t="str">
        <f>_xlfn.IFS(sale[[#All],[Age]]&lt;19,"Teens",sale[[#All],[Age]]&lt;30,"Adults",sale[[#All],[Age]]&lt;70,"Elders")</f>
        <v>Elders</v>
      </c>
      <c r="AB694" t="str">
        <f>VLOOKUP(C694,customer_imp!$A$2:$H$505,8,FALSE)</f>
        <v>Platinum</v>
      </c>
    </row>
    <row r="695" spans="1:28" x14ac:dyDescent="0.25">
      <c r="A695" t="s">
        <v>5399</v>
      </c>
      <c r="B695" s="2">
        <v>45520</v>
      </c>
      <c r="C695" t="s">
        <v>3969</v>
      </c>
      <c r="D695" t="str">
        <f>VLOOKUP(C695,customer_imp!$A$2:$H$502,2,FALSE)</f>
        <v>Eugene Nelson</v>
      </c>
      <c r="E695">
        <f>VLOOKUP(C695,customer_imp!$A$2:$H$502,3,FALSE)</f>
        <v>26</v>
      </c>
      <c r="F695" t="str">
        <f>VLOOKUP(C695,customer_imp!$A$2:$H$502,4,FALSE)</f>
        <v>Female</v>
      </c>
      <c r="G695" t="str">
        <f>VLOOKUP(C695,customer_imp!$A$2:$H$502,5,FALSE)</f>
        <v>Phillipsmouth</v>
      </c>
      <c r="H695" t="str">
        <f>VLOOKUP(C695,customer_imp!$A$2:$H$502,6,FALSE)</f>
        <v>North Dakota</v>
      </c>
      <c r="I695" t="str">
        <f>VLOOKUP(C695,customer_imp!$A$2:$H$502,7,FALSE)</f>
        <v>USA</v>
      </c>
      <c r="J695" t="s">
        <v>4580</v>
      </c>
      <c r="K695" t="str">
        <f>VLOOKUP($J695,prod_imp!$A$2:$I$102,2,FALSE)</f>
        <v>Car Dashboard Phone Holder</v>
      </c>
      <c r="L695" t="str">
        <f>VLOOKUP(J695,prod_imp!$A$2:$I$102,3,FALSE)</f>
        <v>Electronics</v>
      </c>
      <c r="M695" t="str">
        <f>VLOOKUP(J695,prod_imp!$A$2:$I$102,4,FALSE)</f>
        <v>Accessories</v>
      </c>
      <c r="N695" t="str">
        <f>VLOOKUP(J695,prod_imp!$A$2:$I$102,5,FALSE)</f>
        <v>Byrd, Stewart And Valdez</v>
      </c>
      <c r="O695">
        <f>VLOOKUP(J695,prod_imp!$A$2:$I$102,6,FALSE)</f>
        <v>178</v>
      </c>
      <c r="P695">
        <f>VLOOKUP(J695,prod_imp!$A$2:$I$102,7,FALSE)</f>
        <v>103</v>
      </c>
      <c r="Q695" t="s">
        <v>4678</v>
      </c>
      <c r="R695" t="s">
        <v>4706</v>
      </c>
      <c r="S695" s="5">
        <v>268.10359999999997</v>
      </c>
      <c r="T695">
        <v>1</v>
      </c>
      <c r="U695">
        <v>301</v>
      </c>
      <c r="V695">
        <v>0.27</v>
      </c>
      <c r="W695" t="str">
        <f>VLOOKUP(Q695,stores_imp!$A$2:$K$100,3,FALSE)</f>
        <v>SOUTH</v>
      </c>
      <c r="X695" t="str">
        <f>VLOOKUP(Q695,stores_imp!$A$2:$K$100,2,TRUE)</f>
        <v>Mann-Austin</v>
      </c>
      <c r="Y695" t="str">
        <f>VLOOKUP(Q695,stores_imp!$A$2:$E$22,4,FALSE)</f>
        <v>North Nancyview</v>
      </c>
      <c r="Z695" t="str">
        <f>VLOOKUP(Q695,stores_imp!$A$2:$K$22,5,FALSE)</f>
        <v>Outlet</v>
      </c>
      <c r="AA695" t="str">
        <f>_xlfn.IFS(sale[[#All],[Age]]&lt;19,"Teens",sale[[#All],[Age]]&lt;30,"Adults",sale[[#All],[Age]]&lt;70,"Elders")</f>
        <v>Adults</v>
      </c>
      <c r="AB695" t="str">
        <f>VLOOKUP(C695,customer_imp!$A$2:$H$505,8,FALSE)</f>
        <v>Platinum</v>
      </c>
    </row>
    <row r="696" spans="1:28" x14ac:dyDescent="0.25">
      <c r="A696" t="s">
        <v>5400</v>
      </c>
      <c r="B696" s="2">
        <v>45497</v>
      </c>
      <c r="C696" t="s">
        <v>4271</v>
      </c>
      <c r="D696" t="str">
        <f>VLOOKUP(C696,customer_imp!$A$2:$H$502,2,FALSE)</f>
        <v>Misty Ferguson</v>
      </c>
      <c r="E696">
        <f>VLOOKUP(C696,customer_imp!$A$2:$H$502,3,FALSE)</f>
        <v>58</v>
      </c>
      <c r="F696" t="str">
        <f>VLOOKUP(C696,customer_imp!$A$2:$H$502,4,FALSE)</f>
        <v>Male</v>
      </c>
      <c r="G696" t="str">
        <f>VLOOKUP(C696,customer_imp!$A$2:$H$502,5,FALSE)</f>
        <v>North Joseside</v>
      </c>
      <c r="H696" t="str">
        <f>VLOOKUP(C696,customer_imp!$A$2:$H$502,6,FALSE)</f>
        <v>Connecticut</v>
      </c>
      <c r="I696" t="str">
        <f>VLOOKUP(C696,customer_imp!$A$2:$H$502,7,FALSE)</f>
        <v>USA</v>
      </c>
      <c r="J696" t="s">
        <v>4643</v>
      </c>
      <c r="K696" t="str">
        <f>VLOOKUP($J696,prod_imp!$A$2:$I$102,2,FALSE)</f>
        <v>Women'S Beanie Hat</v>
      </c>
      <c r="L696" t="str">
        <f>VLOOKUP(J696,prod_imp!$A$2:$I$102,3,FALSE)</f>
        <v>Clothing</v>
      </c>
      <c r="M696" t="str">
        <f>VLOOKUP(J696,prod_imp!$A$2:$I$102,4,FALSE)</f>
        <v>Accessories</v>
      </c>
      <c r="N696" t="str">
        <f>VLOOKUP(J696,prod_imp!$A$2:$I$102,5,FALSE)</f>
        <v>Richardson-Carrillo</v>
      </c>
      <c r="O696">
        <f>VLOOKUP(J696,prod_imp!$A$2:$I$102,6,FALSE)</f>
        <v>120</v>
      </c>
      <c r="P696">
        <f>VLOOKUP(J696,prod_imp!$A$2:$I$102,7,FALSE)</f>
        <v>210</v>
      </c>
      <c r="Q696" t="s">
        <v>4682</v>
      </c>
      <c r="R696" t="s">
        <v>4706</v>
      </c>
      <c r="S696" s="5">
        <v>1276.7118</v>
      </c>
      <c r="T696">
        <v>2</v>
      </c>
      <c r="U696">
        <v>701</v>
      </c>
      <c r="V696">
        <v>0.11</v>
      </c>
      <c r="W696" t="str">
        <f>VLOOKUP(Q696,stores_imp!$A$2:$K$100,3,FALSE)</f>
        <v>NORTH</v>
      </c>
      <c r="X696" t="str">
        <f>VLOOKUP(Q696,stores_imp!$A$2:$K$100,2,TRUE)</f>
        <v>Mann-Austin</v>
      </c>
      <c r="Y696" t="str">
        <f>VLOOKUP(Q696,stores_imp!$A$2:$E$22,4,FALSE)</f>
        <v>New Michaelchester</v>
      </c>
      <c r="Z696" t="str">
        <f>VLOOKUP(Q696,stores_imp!$A$2:$K$22,5,FALSE)</f>
        <v>Outlet</v>
      </c>
      <c r="AA696" t="str">
        <f>_xlfn.IFS(sale[[#All],[Age]]&lt;19,"Teens",sale[[#All],[Age]]&lt;30,"Adults",sale[[#All],[Age]]&lt;70,"Elders")</f>
        <v>Elders</v>
      </c>
      <c r="AB696" t="str">
        <f>VLOOKUP(C696,customer_imp!$A$2:$H$505,8,FALSE)</f>
        <v>Gold</v>
      </c>
    </row>
    <row r="697" spans="1:28" x14ac:dyDescent="0.25">
      <c r="A697" t="s">
        <v>5401</v>
      </c>
      <c r="B697" s="2">
        <v>45615</v>
      </c>
      <c r="C697" t="s">
        <v>4338</v>
      </c>
      <c r="D697" t="str">
        <f>VLOOKUP(C697,customer_imp!$A$2:$H$502,2,FALSE)</f>
        <v>Jeffrey Mccarthy</v>
      </c>
      <c r="E697">
        <f>VLOOKUP(C697,customer_imp!$A$2:$H$502,3,FALSE)</f>
        <v>25</v>
      </c>
      <c r="F697" t="str">
        <f>VLOOKUP(C697,customer_imp!$A$2:$H$502,4,FALSE)</f>
        <v>Female</v>
      </c>
      <c r="G697" t="str">
        <f>VLOOKUP(C697,customer_imp!$A$2:$H$502,5,FALSE)</f>
        <v>North Samuel</v>
      </c>
      <c r="H697" t="str">
        <f>VLOOKUP(C697,customer_imp!$A$2:$H$502,6,FALSE)</f>
        <v>Nebraska</v>
      </c>
      <c r="I697" t="str">
        <f>VLOOKUP(C697,customer_imp!$A$2:$H$502,7,FALSE)</f>
        <v>USA</v>
      </c>
      <c r="J697" t="s">
        <v>4544</v>
      </c>
      <c r="K697" t="str">
        <f>VLOOKUP($J697,prod_imp!$A$2:$I$102,2,FALSE)</f>
        <v>Wireless Bluetooth Speaker</v>
      </c>
      <c r="L697" t="str">
        <f>VLOOKUP(J697,prod_imp!$A$2:$I$102,3,FALSE)</f>
        <v>Electronics</v>
      </c>
      <c r="M697" t="str">
        <f>VLOOKUP(J697,prod_imp!$A$2:$I$102,4,FALSE)</f>
        <v>Audio</v>
      </c>
      <c r="N697" t="str">
        <f>VLOOKUP(J697,prod_imp!$A$2:$I$102,5,FALSE)</f>
        <v>Reed-Schmidt</v>
      </c>
      <c r="O697">
        <f>VLOOKUP(J697,prod_imp!$A$2:$I$102,6,FALSE)</f>
        <v>322</v>
      </c>
      <c r="P697">
        <f>VLOOKUP(J697,prod_imp!$A$2:$I$102,7,FALSE)</f>
        <v>213</v>
      </c>
      <c r="Q697" t="s">
        <v>4690</v>
      </c>
      <c r="R697" t="s">
        <v>4706</v>
      </c>
      <c r="S697" s="5">
        <v>1620.8416</v>
      </c>
      <c r="T697">
        <v>4</v>
      </c>
      <c r="U697">
        <v>413</v>
      </c>
      <c r="V697">
        <v>0.09</v>
      </c>
      <c r="W697" t="str">
        <f>VLOOKUP(Q697,stores_imp!$A$2:$K$100,3,FALSE)</f>
        <v>EAST</v>
      </c>
      <c r="X697" t="str">
        <f>VLOOKUP(Q697,stores_imp!$A$2:$K$100,2,TRUE)</f>
        <v>Martinez, Adkins And Johnson</v>
      </c>
      <c r="Y697" t="str">
        <f>VLOOKUP(Q697,stores_imp!$A$2:$E$22,4,FALSE)</f>
        <v>East Davidville</v>
      </c>
      <c r="Z697" t="str">
        <f>VLOOKUP(Q697,stores_imp!$A$2:$K$22,5,FALSE)</f>
        <v>Online</v>
      </c>
      <c r="AA697" t="str">
        <f>_xlfn.IFS(sale[[#All],[Age]]&lt;19,"Teens",sale[[#All],[Age]]&lt;30,"Adults",sale[[#All],[Age]]&lt;70,"Elders")</f>
        <v>Adults</v>
      </c>
      <c r="AB697" t="str">
        <f>VLOOKUP(C697,customer_imp!$A$2:$H$505,8,FALSE)</f>
        <v>Bronze</v>
      </c>
    </row>
    <row r="698" spans="1:28" x14ac:dyDescent="0.25">
      <c r="A698" t="s">
        <v>5402</v>
      </c>
      <c r="B698" s="2">
        <v>45365</v>
      </c>
      <c r="C698" t="s">
        <v>4176</v>
      </c>
      <c r="D698" t="str">
        <f>VLOOKUP(C698,customer_imp!$A$2:$H$502,2,FALSE)</f>
        <v>Andrea Jacobs</v>
      </c>
      <c r="E698">
        <f>VLOOKUP(C698,customer_imp!$A$2:$H$502,3,FALSE)</f>
        <v>45</v>
      </c>
      <c r="F698" t="str">
        <f>VLOOKUP(C698,customer_imp!$A$2:$H$502,4,FALSE)</f>
        <v>Female</v>
      </c>
      <c r="G698" t="str">
        <f>VLOOKUP(C698,customer_imp!$A$2:$H$502,5,FALSE)</f>
        <v>Christopherland</v>
      </c>
      <c r="H698" t="str">
        <f>VLOOKUP(C698,customer_imp!$A$2:$H$502,6,FALSE)</f>
        <v>Minnesota</v>
      </c>
      <c r="I698" t="str">
        <f>VLOOKUP(C698,customer_imp!$A$2:$H$502,7,FALSE)</f>
        <v>USA</v>
      </c>
      <c r="J698" t="s">
        <v>4512</v>
      </c>
      <c r="K698" t="str">
        <f>VLOOKUP($J698,prod_imp!$A$2:$I$102,2,FALSE)</f>
        <v>Wireless Bluetooth Earbuds</v>
      </c>
      <c r="L698" t="str">
        <f>VLOOKUP(J698,prod_imp!$A$2:$I$102,3,FALSE)</f>
        <v>Electronics</v>
      </c>
      <c r="M698" t="str">
        <f>VLOOKUP(J698,prod_imp!$A$2:$I$102,4,FALSE)</f>
        <v>Audio</v>
      </c>
      <c r="N698" t="str">
        <f>VLOOKUP(J698,prod_imp!$A$2:$I$102,5,FALSE)</f>
        <v>Perez-Johnston</v>
      </c>
      <c r="O698">
        <f>VLOOKUP(J698,prod_imp!$A$2:$I$102,6,FALSE)</f>
        <v>439</v>
      </c>
      <c r="P698">
        <f>VLOOKUP(J698,prod_imp!$A$2:$I$102,7,FALSE)</f>
        <v>142</v>
      </c>
      <c r="Q698" t="s">
        <v>4675</v>
      </c>
      <c r="R698" t="s">
        <v>1959</v>
      </c>
      <c r="S698" s="5">
        <v>570.62199999999996</v>
      </c>
      <c r="T698">
        <v>4</v>
      </c>
      <c r="U698">
        <v>168</v>
      </c>
      <c r="V698">
        <v>0.02</v>
      </c>
      <c r="W698" t="str">
        <f>VLOOKUP(Q698,stores_imp!$A$2:$K$100,3,FALSE)</f>
        <v>NORTH</v>
      </c>
      <c r="X698" t="str">
        <f>VLOOKUP(Q698,stores_imp!$A$2:$K$100,2,TRUE)</f>
        <v>Martinez, Adkins And Johnson</v>
      </c>
      <c r="Y698" t="str">
        <f>VLOOKUP(Q698,stores_imp!$A$2:$E$22,4,FALSE)</f>
        <v>Danielmouth</v>
      </c>
      <c r="Z698" t="str">
        <f>VLOOKUP(Q698,stores_imp!$A$2:$K$22,5,FALSE)</f>
        <v>Flagship</v>
      </c>
      <c r="AA698" t="str">
        <f>_xlfn.IFS(sale[[#All],[Age]]&lt;19,"Teens",sale[[#All],[Age]]&lt;30,"Adults",sale[[#All],[Age]]&lt;70,"Elders")</f>
        <v>Elders</v>
      </c>
      <c r="AB698" t="str">
        <f>VLOOKUP(C698,customer_imp!$A$2:$H$505,8,FALSE)</f>
        <v>Platinum</v>
      </c>
    </row>
    <row r="699" spans="1:28" x14ac:dyDescent="0.25">
      <c r="A699" t="s">
        <v>5403</v>
      </c>
      <c r="B699" s="2">
        <v>45832</v>
      </c>
      <c r="C699" t="s">
        <v>4117</v>
      </c>
      <c r="D699" t="str">
        <f>VLOOKUP(C699,customer_imp!$A$2:$H$502,2,FALSE)</f>
        <v>Brian Holder</v>
      </c>
      <c r="E699">
        <f>VLOOKUP(C699,customer_imp!$A$2:$H$502,3,FALSE)</f>
        <v>32</v>
      </c>
      <c r="F699" t="str">
        <f>VLOOKUP(C699,customer_imp!$A$2:$H$502,4,FALSE)</f>
        <v>Male</v>
      </c>
      <c r="G699" t="str">
        <f>VLOOKUP(C699,customer_imp!$A$2:$H$502,5,FALSE)</f>
        <v>Port Travis</v>
      </c>
      <c r="H699" t="str">
        <f>VLOOKUP(C699,customer_imp!$A$2:$H$502,6,FALSE)</f>
        <v>Utah</v>
      </c>
      <c r="I699" t="str">
        <f>VLOOKUP(C699,customer_imp!$A$2:$H$502,7,FALSE)</f>
        <v>USA</v>
      </c>
      <c r="J699" t="s">
        <v>4525</v>
      </c>
      <c r="K699" t="str">
        <f>VLOOKUP($J699,prod_imp!$A$2:$I$102,2,FALSE)</f>
        <v>4K Home Projector</v>
      </c>
      <c r="L699" t="str">
        <f>VLOOKUP(J699,prod_imp!$A$2:$I$102,3,FALSE)</f>
        <v>Electronics</v>
      </c>
      <c r="M699" t="str">
        <f>VLOOKUP(J699,prod_imp!$A$2:$I$102,4,FALSE)</f>
        <v>Appliances</v>
      </c>
      <c r="N699" t="str">
        <f>VLOOKUP(J699,prod_imp!$A$2:$I$102,5,FALSE)</f>
        <v>Thomas Llc</v>
      </c>
      <c r="O699">
        <f>VLOOKUP(J699,prod_imp!$A$2:$I$102,6,FALSE)</f>
        <v>465</v>
      </c>
      <c r="P699">
        <f>VLOOKUP(J699,prod_imp!$A$2:$I$102,7,FALSE)</f>
        <v>301</v>
      </c>
      <c r="Q699" t="s">
        <v>4702</v>
      </c>
      <c r="R699" t="s">
        <v>1959</v>
      </c>
      <c r="S699" s="5">
        <v>1043.8271999999999</v>
      </c>
      <c r="T699">
        <v>2</v>
      </c>
      <c r="U699">
        <v>669</v>
      </c>
      <c r="V699">
        <v>0.15</v>
      </c>
      <c r="W699" t="str">
        <f>VLOOKUP(Q699,stores_imp!$A$2:$K$100,3,FALSE)</f>
        <v>EAST</v>
      </c>
      <c r="X699" t="str">
        <f>VLOOKUP(Q699,stores_imp!$A$2:$K$100,2,TRUE)</f>
        <v>Guerrero-Schmitt</v>
      </c>
      <c r="Y699" t="str">
        <f>VLOOKUP(Q699,stores_imp!$A$2:$E$22,4,FALSE)</f>
        <v>East Stevechester</v>
      </c>
      <c r="Z699" t="str">
        <f>VLOOKUP(Q699,stores_imp!$A$2:$K$22,5,FALSE)</f>
        <v>Flagship</v>
      </c>
      <c r="AA699" t="str">
        <f>_xlfn.IFS(sale[[#All],[Age]]&lt;19,"Teens",sale[[#All],[Age]]&lt;30,"Adults",sale[[#All],[Age]]&lt;70,"Elders")</f>
        <v>Elders</v>
      </c>
      <c r="AB699" t="str">
        <f>VLOOKUP(C699,customer_imp!$A$2:$H$505,8,FALSE)</f>
        <v>Bronze</v>
      </c>
    </row>
    <row r="700" spans="1:28" x14ac:dyDescent="0.25">
      <c r="A700" t="s">
        <v>5404</v>
      </c>
      <c r="B700" s="2">
        <v>45530</v>
      </c>
      <c r="C700" t="s">
        <v>4011</v>
      </c>
      <c r="D700" t="str">
        <f>VLOOKUP(C700,customer_imp!$A$2:$H$502,2,FALSE)</f>
        <v>Tonya Reynolds</v>
      </c>
      <c r="E700">
        <f>VLOOKUP(C700,customer_imp!$A$2:$H$502,3,FALSE)</f>
        <v>55</v>
      </c>
      <c r="F700" t="str">
        <f>VLOOKUP(C700,customer_imp!$A$2:$H$502,4,FALSE)</f>
        <v>Female</v>
      </c>
      <c r="G700" t="str">
        <f>VLOOKUP(C700,customer_imp!$A$2:$H$502,5,FALSE)</f>
        <v>Darleneton</v>
      </c>
      <c r="H700" t="str">
        <f>VLOOKUP(C700,customer_imp!$A$2:$H$502,6,FALSE)</f>
        <v>Michigan</v>
      </c>
      <c r="I700" t="str">
        <f>VLOOKUP(C700,customer_imp!$A$2:$H$502,7,FALSE)</f>
        <v>USA</v>
      </c>
      <c r="J700" t="s">
        <v>4560</v>
      </c>
      <c r="K700" t="str">
        <f>VLOOKUP($J700,prod_imp!$A$2:$I$102,2,FALSE)</f>
        <v>Men'S Casual Sneakers</v>
      </c>
      <c r="L700" t="str">
        <f>VLOOKUP(J700,prod_imp!$A$2:$I$102,3,FALSE)</f>
        <v>Clothing</v>
      </c>
      <c r="M700" t="str">
        <f>VLOOKUP(J700,prod_imp!$A$2:$I$102,4,FALSE)</f>
        <v>Footwear</v>
      </c>
      <c r="N700" t="str">
        <f>VLOOKUP(J700,prod_imp!$A$2:$I$102,5,FALSE)</f>
        <v>Hogan-Lee</v>
      </c>
      <c r="O700">
        <f>VLOOKUP(J700,prod_imp!$A$2:$I$102,6,FALSE)</f>
        <v>353</v>
      </c>
      <c r="P700">
        <f>VLOOKUP(J700,prod_imp!$A$2:$I$102,7,FALSE)</f>
        <v>214</v>
      </c>
      <c r="Q700" t="s">
        <v>4684</v>
      </c>
      <c r="R700" t="s">
        <v>4706</v>
      </c>
      <c r="S700" s="5">
        <v>853.05420000000004</v>
      </c>
      <c r="T700">
        <v>3</v>
      </c>
      <c r="U700">
        <v>347</v>
      </c>
      <c r="V700">
        <v>0.22</v>
      </c>
      <c r="W700" t="str">
        <f>VLOOKUP(Q700,stores_imp!$A$2:$K$100,3,FALSE)</f>
        <v>SOUTH</v>
      </c>
      <c r="X700" t="str">
        <f>VLOOKUP(Q700,stores_imp!$A$2:$K$100,2,TRUE)</f>
        <v>Mann-Austin</v>
      </c>
      <c r="Y700" t="str">
        <f>VLOOKUP(Q700,stores_imp!$A$2:$E$22,4,FALSE)</f>
        <v>Williamsfurt</v>
      </c>
      <c r="Z700" t="str">
        <f>VLOOKUP(Q700,stores_imp!$A$2:$K$22,5,FALSE)</f>
        <v>Online</v>
      </c>
      <c r="AA700" t="str">
        <f>_xlfn.IFS(sale[[#All],[Age]]&lt;19,"Teens",sale[[#All],[Age]]&lt;30,"Adults",sale[[#All],[Age]]&lt;70,"Elders")</f>
        <v>Elders</v>
      </c>
      <c r="AB700" t="str">
        <f>VLOOKUP(C700,customer_imp!$A$2:$H$505,8,FALSE)</f>
        <v>Gold</v>
      </c>
    </row>
    <row r="701" spans="1:28" x14ac:dyDescent="0.25">
      <c r="A701" t="s">
        <v>5405</v>
      </c>
      <c r="B701" s="2">
        <v>45939</v>
      </c>
      <c r="C701" t="s">
        <v>4033</v>
      </c>
      <c r="D701" t="str">
        <f>VLOOKUP(C701,customer_imp!$A$2:$H$502,2,FALSE)</f>
        <v>Alyssa Vargas</v>
      </c>
      <c r="E701">
        <f>VLOOKUP(C701,customer_imp!$A$2:$H$502,3,FALSE)</f>
        <v>53</v>
      </c>
      <c r="F701" t="str">
        <f>VLOOKUP(C701,customer_imp!$A$2:$H$502,4,FALSE)</f>
        <v>Male</v>
      </c>
      <c r="G701" t="str">
        <f>VLOOKUP(C701,customer_imp!$A$2:$H$502,5,FALSE)</f>
        <v>New Kathrynland</v>
      </c>
      <c r="H701" t="str">
        <f>VLOOKUP(C701,customer_imp!$A$2:$H$502,6,FALSE)</f>
        <v>Montana</v>
      </c>
      <c r="I701" t="str">
        <f>VLOOKUP(C701,customer_imp!$A$2:$H$502,7,FALSE)</f>
        <v>USA</v>
      </c>
      <c r="J701" t="s">
        <v>4537</v>
      </c>
      <c r="K701" t="str">
        <f>VLOOKUP($J701,prod_imp!$A$2:$I$102,2,FALSE)</f>
        <v>Men'S Formal Shirt</v>
      </c>
      <c r="L701" t="str">
        <f>VLOOKUP(J701,prod_imp!$A$2:$I$102,3,FALSE)</f>
        <v>Clothing</v>
      </c>
      <c r="M701" t="str">
        <f>VLOOKUP(J701,prod_imp!$A$2:$I$102,4,FALSE)</f>
        <v>Tops</v>
      </c>
      <c r="N701" t="str">
        <f>VLOOKUP(J701,prod_imp!$A$2:$I$102,5,FALSE)</f>
        <v>Moon, Mora And Santos</v>
      </c>
      <c r="O701">
        <f>VLOOKUP(J701,prod_imp!$A$2:$I$102,6,FALSE)</f>
        <v>317</v>
      </c>
      <c r="P701">
        <f>VLOOKUP(J701,prod_imp!$A$2:$I$102,7,FALSE)</f>
        <v>360</v>
      </c>
      <c r="Q701" t="s">
        <v>4703</v>
      </c>
      <c r="R701" t="s">
        <v>4709</v>
      </c>
      <c r="S701" s="5">
        <v>1555.992</v>
      </c>
      <c r="T701">
        <v>3</v>
      </c>
      <c r="U701">
        <v>648</v>
      </c>
      <c r="V701">
        <v>0.18</v>
      </c>
      <c r="W701" t="str">
        <f>VLOOKUP(Q701,stores_imp!$A$2:$K$100,3,FALSE)</f>
        <v>EAST</v>
      </c>
      <c r="X701" t="str">
        <f>VLOOKUP(Q701,stores_imp!$A$2:$K$100,2,TRUE)</f>
        <v>Mann-Austin</v>
      </c>
      <c r="Y701" t="str">
        <f>VLOOKUP(Q701,stores_imp!$A$2:$E$22,4,FALSE)</f>
        <v>Vasquezborough</v>
      </c>
      <c r="Z701" t="str">
        <f>VLOOKUP(Q701,stores_imp!$A$2:$K$22,5,FALSE)</f>
        <v>Online</v>
      </c>
      <c r="AA701" t="str">
        <f>_xlfn.IFS(sale[[#All],[Age]]&lt;19,"Teens",sale[[#All],[Age]]&lt;30,"Adults",sale[[#All],[Age]]&lt;70,"Elders")</f>
        <v>Elders</v>
      </c>
      <c r="AB701" t="str">
        <f>VLOOKUP(C701,customer_imp!$A$2:$H$505,8,FALSE)</f>
        <v>Platinum</v>
      </c>
    </row>
    <row r="702" spans="1:28" x14ac:dyDescent="0.25">
      <c r="A702" t="s">
        <v>5406</v>
      </c>
      <c r="B702" s="2">
        <v>45401</v>
      </c>
      <c r="C702" t="s">
        <v>4268</v>
      </c>
      <c r="D702" t="str">
        <f>VLOOKUP(C702,customer_imp!$A$2:$H$502,2,FALSE)</f>
        <v>Donna Guerra</v>
      </c>
      <c r="E702">
        <f>VLOOKUP(C702,customer_imp!$A$2:$H$502,3,FALSE)</f>
        <v>46</v>
      </c>
      <c r="F702" t="str">
        <f>VLOOKUP(C702,customer_imp!$A$2:$H$502,4,FALSE)</f>
        <v>Female</v>
      </c>
      <c r="G702" t="str">
        <f>VLOOKUP(C702,customer_imp!$A$2:$H$502,5,FALSE)</f>
        <v>North Robert</v>
      </c>
      <c r="H702" t="str">
        <f>VLOOKUP(C702,customer_imp!$A$2:$H$502,6,FALSE)</f>
        <v>Massachusetts</v>
      </c>
      <c r="I702" t="str">
        <f>VLOOKUP(C702,customer_imp!$A$2:$H$502,7,FALSE)</f>
        <v>USA</v>
      </c>
      <c r="J702" t="s">
        <v>4507</v>
      </c>
      <c r="K702" t="str">
        <f>VLOOKUP($J702,prod_imp!$A$2:$I$102,2,FALSE)</f>
        <v>Herbal Face Moisturizer</v>
      </c>
      <c r="L702" t="str">
        <f>VLOOKUP(J702,prod_imp!$A$2:$I$102,3,FALSE)</f>
        <v>Beauty</v>
      </c>
      <c r="M702" t="str">
        <f>VLOOKUP(J702,prod_imp!$A$2:$I$102,4,FALSE)</f>
        <v>Skincare</v>
      </c>
      <c r="N702" t="str">
        <f>VLOOKUP(J702,prod_imp!$A$2:$I$102,5,FALSE)</f>
        <v>Davidson Plc</v>
      </c>
      <c r="O702">
        <f>VLOOKUP(J702,prod_imp!$A$2:$I$102,6,FALSE)</f>
        <v>313</v>
      </c>
      <c r="P702">
        <f>VLOOKUP(J702,prod_imp!$A$2:$I$102,7,FALSE)</f>
        <v>350</v>
      </c>
      <c r="Q702" t="s">
        <v>4678</v>
      </c>
      <c r="R702" t="s">
        <v>4706</v>
      </c>
      <c r="S702" s="5">
        <v>958.57439999999997</v>
      </c>
      <c r="T702">
        <v>4</v>
      </c>
      <c r="U702">
        <v>255</v>
      </c>
      <c r="V702">
        <v>0.2</v>
      </c>
      <c r="W702" t="str">
        <f>VLOOKUP(Q702,stores_imp!$A$2:$K$100,3,FALSE)</f>
        <v>SOUTH</v>
      </c>
      <c r="X702" t="str">
        <f>VLOOKUP(Q702,stores_imp!$A$2:$K$100,2,TRUE)</f>
        <v>Mann-Austin</v>
      </c>
      <c r="Y702" t="str">
        <f>VLOOKUP(Q702,stores_imp!$A$2:$E$22,4,FALSE)</f>
        <v>North Nancyview</v>
      </c>
      <c r="Z702" t="str">
        <f>VLOOKUP(Q702,stores_imp!$A$2:$K$22,5,FALSE)</f>
        <v>Outlet</v>
      </c>
      <c r="AA702" t="str">
        <f>_xlfn.IFS(sale[[#All],[Age]]&lt;19,"Teens",sale[[#All],[Age]]&lt;30,"Adults",sale[[#All],[Age]]&lt;70,"Elders")</f>
        <v>Elders</v>
      </c>
      <c r="AB702" t="str">
        <f>VLOOKUP(C702,customer_imp!$A$2:$H$505,8,FALSE)</f>
        <v>Silver</v>
      </c>
    </row>
    <row r="703" spans="1:28" x14ac:dyDescent="0.25">
      <c r="A703" t="s">
        <v>5407</v>
      </c>
      <c r="B703" s="2">
        <v>45420</v>
      </c>
      <c r="C703" t="s">
        <v>4324</v>
      </c>
      <c r="D703" t="str">
        <f>VLOOKUP(C703,customer_imp!$A$2:$H$502,2,FALSE)</f>
        <v>Jasmine Snyder</v>
      </c>
      <c r="E703">
        <f>VLOOKUP(C703,customer_imp!$A$2:$H$502,3,FALSE)</f>
        <v>46</v>
      </c>
      <c r="F703" t="str">
        <f>VLOOKUP(C703,customer_imp!$A$2:$H$502,4,FALSE)</f>
        <v>Female</v>
      </c>
      <c r="G703" t="str">
        <f>VLOOKUP(C703,customer_imp!$A$2:$H$502,5,FALSE)</f>
        <v>Hudsonfort</v>
      </c>
      <c r="H703" t="str">
        <f>VLOOKUP(C703,customer_imp!$A$2:$H$502,6,FALSE)</f>
        <v>Connecticut</v>
      </c>
      <c r="I703" t="str">
        <f>VLOOKUP(C703,customer_imp!$A$2:$H$502,7,FALSE)</f>
        <v>USA</v>
      </c>
      <c r="J703" t="s">
        <v>4639</v>
      </c>
      <c r="K703" t="str">
        <f>VLOOKUP($J703,prod_imp!$A$2:$I$102,2,FALSE)</f>
        <v>Badminton Racket Set</v>
      </c>
      <c r="L703" t="str">
        <f>VLOOKUP(J703,prod_imp!$A$2:$I$102,3,FALSE)</f>
        <v>Sports</v>
      </c>
      <c r="M703" t="str">
        <f>VLOOKUP(J703,prod_imp!$A$2:$I$102,4,FALSE)</f>
        <v>Equipment</v>
      </c>
      <c r="N703" t="str">
        <f>VLOOKUP(J703,prod_imp!$A$2:$I$102,5,FALSE)</f>
        <v>Robinson-Brown</v>
      </c>
      <c r="O703">
        <f>VLOOKUP(J703,prod_imp!$A$2:$I$102,6,FALSE)</f>
        <v>286</v>
      </c>
      <c r="P703">
        <f>VLOOKUP(J703,prod_imp!$A$2:$I$102,7,FALSE)</f>
        <v>358</v>
      </c>
      <c r="Q703" t="s">
        <v>4681</v>
      </c>
      <c r="R703" t="s">
        <v>1959</v>
      </c>
      <c r="S703" s="5">
        <v>320.76</v>
      </c>
      <c r="T703">
        <v>1</v>
      </c>
      <c r="U703">
        <v>446</v>
      </c>
      <c r="V703">
        <v>0.06</v>
      </c>
      <c r="W703" t="str">
        <f>VLOOKUP(Q703,stores_imp!$A$2:$K$100,3,FALSE)</f>
        <v>SOUTH</v>
      </c>
      <c r="X703" t="str">
        <f>VLOOKUP(Q703,stores_imp!$A$2:$K$100,2,TRUE)</f>
        <v>Mann-Austin</v>
      </c>
      <c r="Y703" t="str">
        <f>VLOOKUP(Q703,stores_imp!$A$2:$E$22,4,FALSE)</f>
        <v>Port Sharon</v>
      </c>
      <c r="Z703" t="str">
        <f>VLOOKUP(Q703,stores_imp!$A$2:$K$22,5,FALSE)</f>
        <v>Online</v>
      </c>
      <c r="AA703" t="str">
        <f>_xlfn.IFS(sale[[#All],[Age]]&lt;19,"Teens",sale[[#All],[Age]]&lt;30,"Adults",sale[[#All],[Age]]&lt;70,"Elders")</f>
        <v>Elders</v>
      </c>
      <c r="AB703" t="str">
        <f>VLOOKUP(C703,customer_imp!$A$2:$H$505,8,FALSE)</f>
        <v>Silver</v>
      </c>
    </row>
    <row r="704" spans="1:28" x14ac:dyDescent="0.25">
      <c r="A704" t="s">
        <v>5408</v>
      </c>
      <c r="B704" s="2">
        <v>45459</v>
      </c>
      <c r="C704" t="s">
        <v>4201</v>
      </c>
      <c r="D704" t="str">
        <f>VLOOKUP(C704,customer_imp!$A$2:$H$502,2,FALSE)</f>
        <v>Lisa Young</v>
      </c>
      <c r="E704">
        <f>VLOOKUP(C704,customer_imp!$A$2:$H$502,3,FALSE)</f>
        <v>38</v>
      </c>
      <c r="F704" t="str">
        <f>VLOOKUP(C704,customer_imp!$A$2:$H$502,4,FALSE)</f>
        <v>Male</v>
      </c>
      <c r="G704" t="str">
        <f>VLOOKUP(C704,customer_imp!$A$2:$H$502,5,FALSE)</f>
        <v>Maybury</v>
      </c>
      <c r="H704" t="str">
        <f>VLOOKUP(C704,customer_imp!$A$2:$H$502,6,FALSE)</f>
        <v>Georgia</v>
      </c>
      <c r="I704" t="str">
        <f>VLOOKUP(C704,customer_imp!$A$2:$H$502,7,FALSE)</f>
        <v>USA</v>
      </c>
      <c r="J704" t="s">
        <v>4652</v>
      </c>
      <c r="K704" t="str">
        <f>VLOOKUP($J704,prod_imp!$A$2:$I$102,2,FALSE)</f>
        <v>Gaming Mouse Pad Xl</v>
      </c>
      <c r="L704" t="str">
        <f>VLOOKUP(J704,prod_imp!$A$2:$I$102,3,FALSE)</f>
        <v>Electronics</v>
      </c>
      <c r="M704" t="str">
        <f>VLOOKUP(J704,prod_imp!$A$2:$I$102,4,FALSE)</f>
        <v>Accessories</v>
      </c>
      <c r="N704" t="str">
        <f>VLOOKUP(J704,prod_imp!$A$2:$I$102,5,FALSE)</f>
        <v>Sharp, Taylor And Rodriguez</v>
      </c>
      <c r="O704">
        <f>VLOOKUP(J704,prod_imp!$A$2:$I$102,6,FALSE)</f>
        <v>340</v>
      </c>
      <c r="P704">
        <f>VLOOKUP(J704,prod_imp!$A$2:$I$102,7,FALSE)</f>
        <v>361</v>
      </c>
      <c r="Q704" t="s">
        <v>4681</v>
      </c>
      <c r="R704" t="s">
        <v>1959</v>
      </c>
      <c r="S704" s="5">
        <v>810.846</v>
      </c>
      <c r="T704">
        <v>1</v>
      </c>
      <c r="U704">
        <v>901</v>
      </c>
      <c r="V704">
        <v>0.28000000000000003</v>
      </c>
      <c r="W704" t="str">
        <f>VLOOKUP(Q704,stores_imp!$A$2:$K$100,3,FALSE)</f>
        <v>SOUTH</v>
      </c>
      <c r="X704" t="str">
        <f>VLOOKUP(Q704,stores_imp!$A$2:$K$100,2,TRUE)</f>
        <v>Mann-Austin</v>
      </c>
      <c r="Y704" t="str">
        <f>VLOOKUP(Q704,stores_imp!$A$2:$E$22,4,FALSE)</f>
        <v>Port Sharon</v>
      </c>
      <c r="Z704" t="str">
        <f>VLOOKUP(Q704,stores_imp!$A$2:$K$22,5,FALSE)</f>
        <v>Online</v>
      </c>
      <c r="AA704" t="str">
        <f>_xlfn.IFS(sale[[#All],[Age]]&lt;19,"Teens",sale[[#All],[Age]]&lt;30,"Adults",sale[[#All],[Age]]&lt;70,"Elders")</f>
        <v>Elders</v>
      </c>
      <c r="AB704" t="str">
        <f>VLOOKUP(C704,customer_imp!$A$2:$H$505,8,FALSE)</f>
        <v>Platinum</v>
      </c>
    </row>
    <row r="705" spans="1:28" x14ac:dyDescent="0.25">
      <c r="A705" t="s">
        <v>5409</v>
      </c>
      <c r="B705" s="2">
        <v>45429</v>
      </c>
      <c r="C705" t="s">
        <v>4175</v>
      </c>
      <c r="D705" t="str">
        <f>VLOOKUP(C705,customer_imp!$A$2:$H$502,2,FALSE)</f>
        <v>Megan Greer</v>
      </c>
      <c r="E705">
        <f>VLOOKUP(C705,customer_imp!$A$2:$H$502,3,FALSE)</f>
        <v>18</v>
      </c>
      <c r="F705" t="str">
        <f>VLOOKUP(C705,customer_imp!$A$2:$H$502,4,FALSE)</f>
        <v>Female</v>
      </c>
      <c r="G705" t="str">
        <f>VLOOKUP(C705,customer_imp!$A$2:$H$502,5,FALSE)</f>
        <v>West John</v>
      </c>
      <c r="H705" t="str">
        <f>VLOOKUP(C705,customer_imp!$A$2:$H$502,6,FALSE)</f>
        <v>Alaska</v>
      </c>
      <c r="I705" t="str">
        <f>VLOOKUP(C705,customer_imp!$A$2:$H$502,7,FALSE)</f>
        <v>USA</v>
      </c>
      <c r="J705" t="s">
        <v>4525</v>
      </c>
      <c r="K705" t="str">
        <f>VLOOKUP($J705,prod_imp!$A$2:$I$102,2,FALSE)</f>
        <v>4K Home Projector</v>
      </c>
      <c r="L705" t="str">
        <f>VLOOKUP(J705,prod_imp!$A$2:$I$102,3,FALSE)</f>
        <v>Electronics</v>
      </c>
      <c r="M705" t="str">
        <f>VLOOKUP(J705,prod_imp!$A$2:$I$102,4,FALSE)</f>
        <v>Appliances</v>
      </c>
      <c r="N705" t="str">
        <f>VLOOKUP(J705,prod_imp!$A$2:$I$102,5,FALSE)</f>
        <v>Thomas Llc</v>
      </c>
      <c r="O705">
        <f>VLOOKUP(J705,prod_imp!$A$2:$I$102,6,FALSE)</f>
        <v>465</v>
      </c>
      <c r="P705">
        <f>VLOOKUP(J705,prod_imp!$A$2:$I$102,7,FALSE)</f>
        <v>301</v>
      </c>
      <c r="Q705" t="s">
        <v>4700</v>
      </c>
      <c r="R705" t="s">
        <v>4706</v>
      </c>
      <c r="S705" s="5">
        <v>756.54719999999998</v>
      </c>
      <c r="T705">
        <v>3</v>
      </c>
      <c r="U705">
        <v>263</v>
      </c>
      <c r="V705">
        <v>0.1</v>
      </c>
      <c r="W705" t="str">
        <f>VLOOKUP(Q705,stores_imp!$A$2:$K$100,3,FALSE)</f>
        <v>WEST</v>
      </c>
      <c r="X705" t="str">
        <f>VLOOKUP(Q705,stores_imp!$A$2:$K$100,2,TRUE)</f>
        <v>Frederick-Wright</v>
      </c>
      <c r="Y705" t="str">
        <f>VLOOKUP(Q705,stores_imp!$A$2:$E$22,4,FALSE)</f>
        <v>New Jimmymouth</v>
      </c>
      <c r="Z705" t="str">
        <f>VLOOKUP(Q705,stores_imp!$A$2:$K$22,5,FALSE)</f>
        <v>Flagship</v>
      </c>
      <c r="AA705" t="str">
        <f>_xlfn.IFS(sale[[#All],[Age]]&lt;19,"Teens",sale[[#All],[Age]]&lt;30,"Adults",sale[[#All],[Age]]&lt;70,"Elders")</f>
        <v>Teens</v>
      </c>
      <c r="AB705" t="str">
        <f>VLOOKUP(C705,customer_imp!$A$2:$H$505,8,FALSE)</f>
        <v>Platinum</v>
      </c>
    </row>
    <row r="706" spans="1:28" x14ac:dyDescent="0.25">
      <c r="A706" t="s">
        <v>5410</v>
      </c>
      <c r="B706" s="2">
        <v>45386</v>
      </c>
      <c r="C706" t="s">
        <v>4475</v>
      </c>
      <c r="D706" t="str">
        <f>VLOOKUP(C706,customer_imp!$A$2:$H$502,2,FALSE)</f>
        <v>Sheri Joyce</v>
      </c>
      <c r="E706">
        <f>VLOOKUP(C706,customer_imp!$A$2:$H$502,3,FALSE)</f>
        <v>26</v>
      </c>
      <c r="F706" t="str">
        <f>VLOOKUP(C706,customer_imp!$A$2:$H$502,4,FALSE)</f>
        <v>Male</v>
      </c>
      <c r="G706" t="str">
        <f>VLOOKUP(C706,customer_imp!$A$2:$H$502,5,FALSE)</f>
        <v>West Tylerfort</v>
      </c>
      <c r="H706" t="str">
        <f>VLOOKUP(C706,customer_imp!$A$2:$H$502,6,FALSE)</f>
        <v>Kentucky</v>
      </c>
      <c r="I706" t="str">
        <f>VLOOKUP(C706,customer_imp!$A$2:$H$502,7,FALSE)</f>
        <v>USA</v>
      </c>
      <c r="J706" t="s">
        <v>4619</v>
      </c>
      <c r="K706" t="str">
        <f>VLOOKUP($J706,prod_imp!$A$2:$I$102,2,FALSE)</f>
        <v>Wooden Nightstand</v>
      </c>
      <c r="L706" t="str">
        <f>VLOOKUP(J706,prod_imp!$A$2:$I$102,3,FALSE)</f>
        <v>Home</v>
      </c>
      <c r="M706" t="str">
        <f>VLOOKUP(J706,prod_imp!$A$2:$I$102,4,FALSE)</f>
        <v>Furniture</v>
      </c>
      <c r="N706" t="str">
        <f>VLOOKUP(J706,prod_imp!$A$2:$I$102,5,FALSE)</f>
        <v>Wolfe, Ross And Hester</v>
      </c>
      <c r="O706">
        <f>VLOOKUP(J706,prod_imp!$A$2:$I$102,6,FALSE)</f>
        <v>244</v>
      </c>
      <c r="P706">
        <f>VLOOKUP(J706,prod_imp!$A$2:$I$102,7,FALSE)</f>
        <v>130</v>
      </c>
      <c r="Q706" t="s">
        <v>4678</v>
      </c>
      <c r="R706" t="s">
        <v>4706</v>
      </c>
      <c r="S706" s="5">
        <v>497.76479999999998</v>
      </c>
      <c r="T706">
        <v>3</v>
      </c>
      <c r="U706">
        <v>213</v>
      </c>
      <c r="V706">
        <v>0.04</v>
      </c>
      <c r="W706" t="str">
        <f>VLOOKUP(Q706,stores_imp!$A$2:$K$100,3,FALSE)</f>
        <v>SOUTH</v>
      </c>
      <c r="X706" t="str">
        <f>VLOOKUP(Q706,stores_imp!$A$2:$K$100,2,TRUE)</f>
        <v>Mann-Austin</v>
      </c>
      <c r="Y706" t="str">
        <f>VLOOKUP(Q706,stores_imp!$A$2:$E$22,4,FALSE)</f>
        <v>North Nancyview</v>
      </c>
      <c r="Z706" t="str">
        <f>VLOOKUP(Q706,stores_imp!$A$2:$K$22,5,FALSE)</f>
        <v>Outlet</v>
      </c>
      <c r="AA706" t="str">
        <f>_xlfn.IFS(sale[[#All],[Age]]&lt;19,"Teens",sale[[#All],[Age]]&lt;30,"Adults",sale[[#All],[Age]]&lt;70,"Elders")</f>
        <v>Adults</v>
      </c>
      <c r="AB706" t="str">
        <f>VLOOKUP(C706,customer_imp!$A$2:$H$505,8,FALSE)</f>
        <v>Platinum</v>
      </c>
    </row>
    <row r="707" spans="1:28" x14ac:dyDescent="0.25">
      <c r="A707" t="s">
        <v>5411</v>
      </c>
      <c r="B707" s="2">
        <v>45803</v>
      </c>
      <c r="C707" t="s">
        <v>4129</v>
      </c>
      <c r="D707" t="str">
        <f>VLOOKUP(C707,customer_imp!$A$2:$H$502,2,FALSE)</f>
        <v>Michael Davies</v>
      </c>
      <c r="E707">
        <f>VLOOKUP(C707,customer_imp!$A$2:$H$502,3,FALSE)</f>
        <v>25</v>
      </c>
      <c r="F707" t="str">
        <f>VLOOKUP(C707,customer_imp!$A$2:$H$502,4,FALSE)</f>
        <v>Female</v>
      </c>
      <c r="G707" t="str">
        <f>VLOOKUP(C707,customer_imp!$A$2:$H$502,5,FALSE)</f>
        <v>Lake Stevenfort</v>
      </c>
      <c r="H707" t="str">
        <f>VLOOKUP(C707,customer_imp!$A$2:$H$502,6,FALSE)</f>
        <v>Oregon</v>
      </c>
      <c r="I707" t="str">
        <f>VLOOKUP(C707,customer_imp!$A$2:$H$502,7,FALSE)</f>
        <v>USA</v>
      </c>
      <c r="J707" t="s">
        <v>4540</v>
      </c>
      <c r="K707" t="str">
        <f>VLOOKUP($J707,prod_imp!$A$2:$I$102,2,FALSE)</f>
        <v>Foldable Camping Chair</v>
      </c>
      <c r="L707" t="str">
        <f>VLOOKUP(J707,prod_imp!$A$2:$I$102,3,FALSE)</f>
        <v>Sports</v>
      </c>
      <c r="M707" t="str">
        <f>VLOOKUP(J707,prod_imp!$A$2:$I$102,4,FALSE)</f>
        <v>Outdoor</v>
      </c>
      <c r="N707" t="str">
        <f>VLOOKUP(J707,prod_imp!$A$2:$I$102,5,FALSE)</f>
        <v>Cook Ltd</v>
      </c>
      <c r="O707">
        <f>VLOOKUP(J707,prod_imp!$A$2:$I$102,6,FALSE)</f>
        <v>166</v>
      </c>
      <c r="P707">
        <f>VLOOKUP(J707,prod_imp!$A$2:$I$102,7,FALSE)</f>
        <v>340</v>
      </c>
      <c r="Q707" t="s">
        <v>4702</v>
      </c>
      <c r="R707" t="s">
        <v>4706</v>
      </c>
      <c r="S707" s="5">
        <v>2364.6480000000001</v>
      </c>
      <c r="T707">
        <v>4</v>
      </c>
      <c r="U707">
        <v>758</v>
      </c>
      <c r="V707">
        <v>0.22</v>
      </c>
      <c r="W707" t="str">
        <f>VLOOKUP(Q707,stores_imp!$A$2:$K$100,3,FALSE)</f>
        <v>EAST</v>
      </c>
      <c r="X707" t="str">
        <f>VLOOKUP(Q707,stores_imp!$A$2:$K$100,2,TRUE)</f>
        <v>Guerrero-Schmitt</v>
      </c>
      <c r="Y707" t="str">
        <f>VLOOKUP(Q707,stores_imp!$A$2:$E$22,4,FALSE)</f>
        <v>East Stevechester</v>
      </c>
      <c r="Z707" t="str">
        <f>VLOOKUP(Q707,stores_imp!$A$2:$K$22,5,FALSE)</f>
        <v>Flagship</v>
      </c>
      <c r="AA707" t="str">
        <f>_xlfn.IFS(sale[[#All],[Age]]&lt;19,"Teens",sale[[#All],[Age]]&lt;30,"Adults",sale[[#All],[Age]]&lt;70,"Elders")</f>
        <v>Adults</v>
      </c>
      <c r="AB707" t="str">
        <f>VLOOKUP(C707,customer_imp!$A$2:$H$505,8,FALSE)</f>
        <v>Gold</v>
      </c>
    </row>
    <row r="708" spans="1:28" x14ac:dyDescent="0.25">
      <c r="A708" t="s">
        <v>5412</v>
      </c>
      <c r="B708" s="2">
        <v>45346</v>
      </c>
      <c r="C708" t="s">
        <v>3987</v>
      </c>
      <c r="D708" t="str">
        <f>VLOOKUP(C708,customer_imp!$A$2:$H$502,2,FALSE)</f>
        <v>Adam Cruz</v>
      </c>
      <c r="E708">
        <f>VLOOKUP(C708,customer_imp!$A$2:$H$502,3,FALSE)</f>
        <v>60</v>
      </c>
      <c r="F708" t="str">
        <f>VLOOKUP(C708,customer_imp!$A$2:$H$502,4,FALSE)</f>
        <v>Female</v>
      </c>
      <c r="G708" t="str">
        <f>VLOOKUP(C708,customer_imp!$A$2:$H$502,5,FALSE)</f>
        <v>Brandonville</v>
      </c>
      <c r="H708" t="str">
        <f>VLOOKUP(C708,customer_imp!$A$2:$H$502,6,FALSE)</f>
        <v>Georgia</v>
      </c>
      <c r="I708" t="str">
        <f>VLOOKUP(C708,customer_imp!$A$2:$H$502,7,FALSE)</f>
        <v>USA</v>
      </c>
      <c r="J708" t="s">
        <v>4638</v>
      </c>
      <c r="K708" t="str">
        <f>VLOOKUP($J708,prod_imp!$A$2:$I$102,2,FALSE)</f>
        <v>Wall-Mounted Spice Rack</v>
      </c>
      <c r="L708" t="str">
        <f>VLOOKUP(J708,prod_imp!$A$2:$I$102,3,FALSE)</f>
        <v>Home</v>
      </c>
      <c r="M708" t="str">
        <f>VLOOKUP(J708,prod_imp!$A$2:$I$102,4,FALSE)</f>
        <v>Kitchen</v>
      </c>
      <c r="N708" t="str">
        <f>VLOOKUP(J708,prod_imp!$A$2:$I$102,5,FALSE)</f>
        <v>Allison Ltd</v>
      </c>
      <c r="O708">
        <f>VLOOKUP(J708,prod_imp!$A$2:$I$102,6,FALSE)</f>
        <v>143</v>
      </c>
      <c r="P708">
        <f>VLOOKUP(J708,prod_imp!$A$2:$I$102,7,FALSE)</f>
        <v>58</v>
      </c>
      <c r="Q708" t="s">
        <v>4701</v>
      </c>
      <c r="R708" t="s">
        <v>4706</v>
      </c>
      <c r="S708" s="5">
        <v>778.35680000000002</v>
      </c>
      <c r="T708">
        <v>1</v>
      </c>
      <c r="U708">
        <v>846</v>
      </c>
      <c r="V708">
        <v>0.22</v>
      </c>
      <c r="W708" t="str">
        <f>VLOOKUP(Q708,stores_imp!$A$2:$K$100,3,FALSE)</f>
        <v>NORTH</v>
      </c>
      <c r="X708" t="str">
        <f>VLOOKUP(Q708,stores_imp!$A$2:$K$100,2,TRUE)</f>
        <v>Holloway Ltd</v>
      </c>
      <c r="Y708" t="str">
        <f>VLOOKUP(Q708,stores_imp!$A$2:$E$22,4,FALSE)</f>
        <v>Bensonhaven</v>
      </c>
      <c r="Z708" t="str">
        <f>VLOOKUP(Q708,stores_imp!$A$2:$K$22,5,FALSE)</f>
        <v>Flagship</v>
      </c>
      <c r="AA708" t="str">
        <f>_xlfn.IFS(sale[[#All],[Age]]&lt;19,"Teens",sale[[#All],[Age]]&lt;30,"Adults",sale[[#All],[Age]]&lt;70,"Elders")</f>
        <v>Elders</v>
      </c>
      <c r="AB708" t="str">
        <f>VLOOKUP(C708,customer_imp!$A$2:$H$505,8,FALSE)</f>
        <v>Platinum</v>
      </c>
    </row>
    <row r="709" spans="1:28" x14ac:dyDescent="0.25">
      <c r="A709" t="s">
        <v>5413</v>
      </c>
      <c r="B709" s="2">
        <v>45267</v>
      </c>
      <c r="C709" t="s">
        <v>4137</v>
      </c>
      <c r="D709" t="str">
        <f>VLOOKUP(C709,customer_imp!$A$2:$H$502,2,FALSE)</f>
        <v>Brian Choi</v>
      </c>
      <c r="E709">
        <f>VLOOKUP(C709,customer_imp!$A$2:$H$502,3,FALSE)</f>
        <v>46</v>
      </c>
      <c r="F709" t="str">
        <f>VLOOKUP(C709,customer_imp!$A$2:$H$502,4,FALSE)</f>
        <v>Female</v>
      </c>
      <c r="G709" t="str">
        <f>VLOOKUP(C709,customer_imp!$A$2:$H$502,5,FALSE)</f>
        <v>Floydton</v>
      </c>
      <c r="H709" t="str">
        <f>VLOOKUP(C709,customer_imp!$A$2:$H$502,6,FALSE)</f>
        <v>New Jersey</v>
      </c>
      <c r="I709" t="str">
        <f>VLOOKUP(C709,customer_imp!$A$2:$H$502,7,FALSE)</f>
        <v>USA</v>
      </c>
      <c r="J709" t="s">
        <v>4562</v>
      </c>
      <c r="K709" t="str">
        <f>VLOOKUP($J709,prod_imp!$A$2:$I$102,2,FALSE)</f>
        <v>Sports Water Hydration Pack</v>
      </c>
      <c r="L709" t="str">
        <f>VLOOKUP(J709,prod_imp!$A$2:$I$102,3,FALSE)</f>
        <v>Sports</v>
      </c>
      <c r="M709" t="str">
        <f>VLOOKUP(J709,prod_imp!$A$2:$I$102,4,FALSE)</f>
        <v>Outdoor</v>
      </c>
      <c r="N709" t="str">
        <f>VLOOKUP(J709,prod_imp!$A$2:$I$102,5,FALSE)</f>
        <v>Sims-Smith</v>
      </c>
      <c r="O709">
        <f>VLOOKUP(J709,prod_imp!$A$2:$I$102,6,FALSE)</f>
        <v>136</v>
      </c>
      <c r="P709">
        <f>VLOOKUP(J709,prod_imp!$A$2:$I$102,7,FALSE)</f>
        <v>394</v>
      </c>
      <c r="Q709" t="s">
        <v>4684</v>
      </c>
      <c r="R709" t="s">
        <v>4709</v>
      </c>
      <c r="S709" s="5">
        <v>447.45299999999997</v>
      </c>
      <c r="T709">
        <v>3</v>
      </c>
      <c r="U709">
        <v>180</v>
      </c>
      <c r="V709">
        <v>0.08</v>
      </c>
      <c r="W709" t="str">
        <f>VLOOKUP(Q709,stores_imp!$A$2:$K$100,3,FALSE)</f>
        <v>SOUTH</v>
      </c>
      <c r="X709" t="str">
        <f>VLOOKUP(Q709,stores_imp!$A$2:$K$100,2,TRUE)</f>
        <v>Mann-Austin</v>
      </c>
      <c r="Y709" t="str">
        <f>VLOOKUP(Q709,stores_imp!$A$2:$E$22,4,FALSE)</f>
        <v>Williamsfurt</v>
      </c>
      <c r="Z709" t="str">
        <f>VLOOKUP(Q709,stores_imp!$A$2:$K$22,5,FALSE)</f>
        <v>Online</v>
      </c>
      <c r="AA709" t="str">
        <f>_xlfn.IFS(sale[[#All],[Age]]&lt;19,"Teens",sale[[#All],[Age]]&lt;30,"Adults",sale[[#All],[Age]]&lt;70,"Elders")</f>
        <v>Elders</v>
      </c>
      <c r="AB709" t="str">
        <f>VLOOKUP(C709,customer_imp!$A$2:$H$505,8,FALSE)</f>
        <v>Gold</v>
      </c>
    </row>
    <row r="710" spans="1:28" x14ac:dyDescent="0.25">
      <c r="A710" t="s">
        <v>5414</v>
      </c>
      <c r="B710" s="2">
        <v>45572</v>
      </c>
      <c r="C710" t="s">
        <v>4438</v>
      </c>
      <c r="D710" t="str">
        <f>VLOOKUP(C710,customer_imp!$A$2:$H$502,2,FALSE)</f>
        <v>Shannon Turner</v>
      </c>
      <c r="E710">
        <f>VLOOKUP(C710,customer_imp!$A$2:$H$502,3,FALSE)</f>
        <v>35</v>
      </c>
      <c r="F710" t="str">
        <f>VLOOKUP(C710,customer_imp!$A$2:$H$502,4,FALSE)</f>
        <v>Male</v>
      </c>
      <c r="G710" t="str">
        <f>VLOOKUP(C710,customer_imp!$A$2:$H$502,5,FALSE)</f>
        <v>West Jorge</v>
      </c>
      <c r="H710" t="str">
        <f>VLOOKUP(C710,customer_imp!$A$2:$H$502,6,FALSE)</f>
        <v>Oklahoma</v>
      </c>
      <c r="I710" t="str">
        <f>VLOOKUP(C710,customer_imp!$A$2:$H$502,7,FALSE)</f>
        <v>USA</v>
      </c>
      <c r="J710" t="s">
        <v>4551</v>
      </c>
      <c r="K710" t="str">
        <f>VLOOKUP($J710,prod_imp!$A$2:$I$102,2,FALSE)</f>
        <v>Basketball</v>
      </c>
      <c r="L710" t="str">
        <f>VLOOKUP(J710,prod_imp!$A$2:$I$102,3,FALSE)</f>
        <v>Sports</v>
      </c>
      <c r="M710" t="str">
        <f>VLOOKUP(J710,prod_imp!$A$2:$I$102,4,FALSE)</f>
        <v>Team Sports</v>
      </c>
      <c r="N710" t="str">
        <f>VLOOKUP(J710,prod_imp!$A$2:$I$102,5,FALSE)</f>
        <v>Nolan-Snow</v>
      </c>
      <c r="O710">
        <f>VLOOKUP(J710,prod_imp!$A$2:$I$102,6,FALSE)</f>
        <v>204</v>
      </c>
      <c r="P710">
        <f>VLOOKUP(J710,prod_imp!$A$2:$I$102,7,FALSE)</f>
        <v>281</v>
      </c>
      <c r="Q710" t="s">
        <v>4681</v>
      </c>
      <c r="R710" t="s">
        <v>4706</v>
      </c>
      <c r="S710" s="5">
        <v>2724.32</v>
      </c>
      <c r="T710">
        <v>4</v>
      </c>
      <c r="U710">
        <v>681</v>
      </c>
      <c r="V710">
        <v>0.17</v>
      </c>
      <c r="W710" t="str">
        <f>VLOOKUP(Q710,stores_imp!$A$2:$K$100,3,FALSE)</f>
        <v>SOUTH</v>
      </c>
      <c r="X710" t="str">
        <f>VLOOKUP(Q710,stores_imp!$A$2:$K$100,2,TRUE)</f>
        <v>Mann-Austin</v>
      </c>
      <c r="Y710" t="str">
        <f>VLOOKUP(Q710,stores_imp!$A$2:$E$22,4,FALSE)</f>
        <v>Port Sharon</v>
      </c>
      <c r="Z710" t="str">
        <f>VLOOKUP(Q710,stores_imp!$A$2:$K$22,5,FALSE)</f>
        <v>Online</v>
      </c>
      <c r="AA710" t="str">
        <f>_xlfn.IFS(sale[[#All],[Age]]&lt;19,"Teens",sale[[#All],[Age]]&lt;30,"Adults",sale[[#All],[Age]]&lt;70,"Elders")</f>
        <v>Elders</v>
      </c>
      <c r="AB710" t="str">
        <f>VLOOKUP(C710,customer_imp!$A$2:$H$505,8,FALSE)</f>
        <v>Silver</v>
      </c>
    </row>
    <row r="711" spans="1:28" x14ac:dyDescent="0.25">
      <c r="A711" t="s">
        <v>5415</v>
      </c>
      <c r="B711" s="2">
        <v>45252</v>
      </c>
      <c r="C711" t="s">
        <v>4393</v>
      </c>
      <c r="D711" t="str">
        <f>VLOOKUP(C711,customer_imp!$A$2:$H$502,2,FALSE)</f>
        <v>Justin Ingram</v>
      </c>
      <c r="E711">
        <f>VLOOKUP(C711,customer_imp!$A$2:$H$502,3,FALSE)</f>
        <v>34</v>
      </c>
      <c r="F711" t="str">
        <f>VLOOKUP(C711,customer_imp!$A$2:$H$502,4,FALSE)</f>
        <v>Male</v>
      </c>
      <c r="G711" t="str">
        <f>VLOOKUP(C711,customer_imp!$A$2:$H$502,5,FALSE)</f>
        <v>Lake Lisaland</v>
      </c>
      <c r="H711" t="str">
        <f>VLOOKUP(C711,customer_imp!$A$2:$H$502,6,FALSE)</f>
        <v>Louisiana</v>
      </c>
      <c r="I711" t="str">
        <f>VLOOKUP(C711,customer_imp!$A$2:$H$502,7,FALSE)</f>
        <v>USA</v>
      </c>
      <c r="J711" t="s">
        <v>4502</v>
      </c>
      <c r="K711" t="str">
        <f>VLOOKUP($J711,prod_imp!$A$2:$I$102,2,FALSE)</f>
        <v>Women'S Yoga Pants</v>
      </c>
      <c r="L711" t="str">
        <f>VLOOKUP(J711,prod_imp!$A$2:$I$102,3,FALSE)</f>
        <v>Clothing</v>
      </c>
      <c r="M711" t="str">
        <f>VLOOKUP(J711,prod_imp!$A$2:$I$102,4,FALSE)</f>
        <v>Bottoms</v>
      </c>
      <c r="N711" t="str">
        <f>VLOOKUP(J711,prod_imp!$A$2:$I$102,5,FALSE)</f>
        <v>Gonzales-Davis</v>
      </c>
      <c r="O711">
        <f>VLOOKUP(J711,prod_imp!$A$2:$I$102,6,FALSE)</f>
        <v>306</v>
      </c>
      <c r="P711">
        <f>VLOOKUP(J711,prod_imp!$A$2:$I$102,7,FALSE)</f>
        <v>487</v>
      </c>
      <c r="Q711" t="s">
        <v>4684</v>
      </c>
      <c r="R711" t="s">
        <v>4706</v>
      </c>
      <c r="S711" s="5">
        <v>2488.6336000000001</v>
      </c>
      <c r="T711">
        <v>4</v>
      </c>
      <c r="U711">
        <v>723</v>
      </c>
      <c r="V711">
        <v>0</v>
      </c>
      <c r="W711" t="str">
        <f>VLOOKUP(Q711,stores_imp!$A$2:$K$100,3,FALSE)</f>
        <v>SOUTH</v>
      </c>
      <c r="X711" t="str">
        <f>VLOOKUP(Q711,stores_imp!$A$2:$K$100,2,TRUE)</f>
        <v>Mann-Austin</v>
      </c>
      <c r="Y711" t="str">
        <f>VLOOKUP(Q711,stores_imp!$A$2:$E$22,4,FALSE)</f>
        <v>Williamsfurt</v>
      </c>
      <c r="Z711" t="str">
        <f>VLOOKUP(Q711,stores_imp!$A$2:$K$22,5,FALSE)</f>
        <v>Online</v>
      </c>
      <c r="AA711" t="str">
        <f>_xlfn.IFS(sale[[#All],[Age]]&lt;19,"Teens",sale[[#All],[Age]]&lt;30,"Adults",sale[[#All],[Age]]&lt;70,"Elders")</f>
        <v>Elders</v>
      </c>
      <c r="AB711" t="str">
        <f>VLOOKUP(C711,customer_imp!$A$2:$H$505,8,FALSE)</f>
        <v>Bronze</v>
      </c>
    </row>
    <row r="712" spans="1:28" x14ac:dyDescent="0.25">
      <c r="A712" t="s">
        <v>5416</v>
      </c>
      <c r="B712" s="2">
        <v>45939</v>
      </c>
      <c r="C712" t="s">
        <v>4103</v>
      </c>
      <c r="D712" t="str">
        <f>VLOOKUP(C712,customer_imp!$A$2:$H$502,2,FALSE)</f>
        <v>James Wolfe</v>
      </c>
      <c r="E712">
        <f>VLOOKUP(C712,customer_imp!$A$2:$H$502,3,FALSE)</f>
        <v>62</v>
      </c>
      <c r="F712" t="str">
        <f>VLOOKUP(C712,customer_imp!$A$2:$H$502,4,FALSE)</f>
        <v>Female</v>
      </c>
      <c r="G712" t="str">
        <f>VLOOKUP(C712,customer_imp!$A$2:$H$502,5,FALSE)</f>
        <v>Benjaminton</v>
      </c>
      <c r="H712" t="str">
        <f>VLOOKUP(C712,customer_imp!$A$2:$H$502,6,FALSE)</f>
        <v>Arizona</v>
      </c>
      <c r="I712" t="str">
        <f>VLOOKUP(C712,customer_imp!$A$2:$H$502,7,FALSE)</f>
        <v>USA</v>
      </c>
      <c r="J712" t="s">
        <v>4551</v>
      </c>
      <c r="K712" t="str">
        <f>VLOOKUP($J712,prod_imp!$A$2:$I$102,2,FALSE)</f>
        <v>Basketball</v>
      </c>
      <c r="L712" t="str">
        <f>VLOOKUP(J712,prod_imp!$A$2:$I$102,3,FALSE)</f>
        <v>Sports</v>
      </c>
      <c r="M712" t="str">
        <f>VLOOKUP(J712,prod_imp!$A$2:$I$102,4,FALSE)</f>
        <v>Team Sports</v>
      </c>
      <c r="N712" t="str">
        <f>VLOOKUP(J712,prod_imp!$A$2:$I$102,5,FALSE)</f>
        <v>Nolan-Snow</v>
      </c>
      <c r="O712">
        <f>VLOOKUP(J712,prod_imp!$A$2:$I$102,6,FALSE)</f>
        <v>204</v>
      </c>
      <c r="P712">
        <f>VLOOKUP(J712,prod_imp!$A$2:$I$102,7,FALSE)</f>
        <v>281</v>
      </c>
      <c r="Q712" t="s">
        <v>4697</v>
      </c>
      <c r="R712" t="s">
        <v>4709</v>
      </c>
      <c r="S712" s="5">
        <v>1661.0527999999999</v>
      </c>
      <c r="T712">
        <v>4</v>
      </c>
      <c r="U712">
        <v>472</v>
      </c>
      <c r="V712">
        <v>0.14000000000000001</v>
      </c>
      <c r="W712" t="str">
        <f>VLOOKUP(Q712,stores_imp!$A$2:$K$100,3,FALSE)</f>
        <v>SOUTH</v>
      </c>
      <c r="X712" t="str">
        <f>VLOOKUP(Q712,stores_imp!$A$2:$K$100,2,TRUE)</f>
        <v>Mcdonald Inc</v>
      </c>
      <c r="Y712" t="str">
        <f>VLOOKUP(Q712,stores_imp!$A$2:$E$22,4,FALSE)</f>
        <v>Christopherland</v>
      </c>
      <c r="Z712" t="str">
        <f>VLOOKUP(Q712,stores_imp!$A$2:$K$22,5,FALSE)</f>
        <v>Outlet</v>
      </c>
      <c r="AA712" t="str">
        <f>_xlfn.IFS(sale[[#All],[Age]]&lt;19,"Teens",sale[[#All],[Age]]&lt;30,"Adults",sale[[#All],[Age]]&lt;70,"Elders")</f>
        <v>Elders</v>
      </c>
      <c r="AB712" t="str">
        <f>VLOOKUP(C712,customer_imp!$A$2:$H$505,8,FALSE)</f>
        <v>Gold</v>
      </c>
    </row>
    <row r="713" spans="1:28" x14ac:dyDescent="0.25">
      <c r="A713" t="s">
        <v>5417</v>
      </c>
      <c r="B713" s="2">
        <v>45559</v>
      </c>
      <c r="C713" t="s">
        <v>4355</v>
      </c>
      <c r="D713" t="str">
        <f>VLOOKUP(C713,customer_imp!$A$2:$H$502,2,FALSE)</f>
        <v>Mallory Allen</v>
      </c>
      <c r="E713">
        <f>VLOOKUP(C713,customer_imp!$A$2:$H$502,3,FALSE)</f>
        <v>40</v>
      </c>
      <c r="F713" t="str">
        <f>VLOOKUP(C713,customer_imp!$A$2:$H$502,4,FALSE)</f>
        <v>Female</v>
      </c>
      <c r="G713" t="str">
        <f>VLOOKUP(C713,customer_imp!$A$2:$H$502,5,FALSE)</f>
        <v>North Theresa</v>
      </c>
      <c r="H713" t="str">
        <f>VLOOKUP(C713,customer_imp!$A$2:$H$502,6,FALSE)</f>
        <v>Alabama</v>
      </c>
      <c r="I713" t="str">
        <f>VLOOKUP(C713,customer_imp!$A$2:$H$502,7,FALSE)</f>
        <v>USA</v>
      </c>
      <c r="J713" t="s">
        <v>4624</v>
      </c>
      <c r="K713" t="str">
        <f>VLOOKUP($J713,prod_imp!$A$2:$I$102,2,FALSE)</f>
        <v>Hair Repair Oil Treatment</v>
      </c>
      <c r="L713" t="str">
        <f>VLOOKUP(J713,prod_imp!$A$2:$I$102,3,FALSE)</f>
        <v>Beauty</v>
      </c>
      <c r="M713" t="str">
        <f>VLOOKUP(J713,prod_imp!$A$2:$I$102,4,FALSE)</f>
        <v>Haircare</v>
      </c>
      <c r="N713" t="str">
        <f>VLOOKUP(J713,prod_imp!$A$2:$I$102,5,FALSE)</f>
        <v>Hopkins Ltd</v>
      </c>
      <c r="O713">
        <f>VLOOKUP(J713,prod_imp!$A$2:$I$102,6,FALSE)</f>
        <v>214</v>
      </c>
      <c r="P713">
        <f>VLOOKUP(J713,prod_imp!$A$2:$I$102,7,FALSE)</f>
        <v>383</v>
      </c>
      <c r="Q713" t="s">
        <v>4701</v>
      </c>
      <c r="R713" t="s">
        <v>4709</v>
      </c>
      <c r="S713" s="5">
        <v>527.33479999999997</v>
      </c>
      <c r="T713">
        <v>1</v>
      </c>
      <c r="U713">
        <v>613</v>
      </c>
      <c r="V713">
        <v>0.12</v>
      </c>
      <c r="W713" t="str">
        <f>VLOOKUP(Q713,stores_imp!$A$2:$K$100,3,FALSE)</f>
        <v>NORTH</v>
      </c>
      <c r="X713" t="str">
        <f>VLOOKUP(Q713,stores_imp!$A$2:$K$100,2,TRUE)</f>
        <v>Holloway Ltd</v>
      </c>
      <c r="Y713" t="str">
        <f>VLOOKUP(Q713,stores_imp!$A$2:$E$22,4,FALSE)</f>
        <v>Bensonhaven</v>
      </c>
      <c r="Z713" t="str">
        <f>VLOOKUP(Q713,stores_imp!$A$2:$K$22,5,FALSE)</f>
        <v>Flagship</v>
      </c>
      <c r="AA713" t="str">
        <f>_xlfn.IFS(sale[[#All],[Age]]&lt;19,"Teens",sale[[#All],[Age]]&lt;30,"Adults",sale[[#All],[Age]]&lt;70,"Elders")</f>
        <v>Elders</v>
      </c>
      <c r="AB713" t="str">
        <f>VLOOKUP(C713,customer_imp!$A$2:$H$505,8,FALSE)</f>
        <v>Platinum</v>
      </c>
    </row>
    <row r="714" spans="1:28" x14ac:dyDescent="0.25">
      <c r="A714" t="s">
        <v>5418</v>
      </c>
      <c r="B714" s="2">
        <v>45229</v>
      </c>
      <c r="C714" t="s">
        <v>4025</v>
      </c>
      <c r="D714" t="str">
        <f>VLOOKUP(C714,customer_imp!$A$2:$H$502,2,FALSE)</f>
        <v>Sarah Rodgers</v>
      </c>
      <c r="E714">
        <f>VLOOKUP(C714,customer_imp!$A$2:$H$502,3,FALSE)</f>
        <v>23</v>
      </c>
      <c r="F714" t="str">
        <f>VLOOKUP(C714,customer_imp!$A$2:$H$502,4,FALSE)</f>
        <v>Female</v>
      </c>
      <c r="G714" t="str">
        <f>VLOOKUP(C714,customer_imp!$A$2:$H$502,5,FALSE)</f>
        <v>New Julia</v>
      </c>
      <c r="H714" t="str">
        <f>VLOOKUP(C714,customer_imp!$A$2:$H$502,6,FALSE)</f>
        <v>West Virginia</v>
      </c>
      <c r="I714" t="str">
        <f>VLOOKUP(C714,customer_imp!$A$2:$H$502,7,FALSE)</f>
        <v>USA</v>
      </c>
      <c r="J714" t="s">
        <v>4571</v>
      </c>
      <c r="K714" t="str">
        <f>VLOOKUP($J714,prod_imp!$A$2:$I$102,2,FALSE)</f>
        <v>Usb External Hard Drive</v>
      </c>
      <c r="L714" t="str">
        <f>VLOOKUP(J714,prod_imp!$A$2:$I$102,3,FALSE)</f>
        <v>Electronics</v>
      </c>
      <c r="M714" t="str">
        <f>VLOOKUP(J714,prod_imp!$A$2:$I$102,4,FALSE)</f>
        <v>Computer</v>
      </c>
      <c r="N714" t="str">
        <f>VLOOKUP(J714,prod_imp!$A$2:$I$102,5,FALSE)</f>
        <v>Robinson Inc</v>
      </c>
      <c r="O714">
        <f>VLOOKUP(J714,prod_imp!$A$2:$I$102,6,FALSE)</f>
        <v>253</v>
      </c>
      <c r="P714">
        <f>VLOOKUP(J714,prod_imp!$A$2:$I$102,7,FALSE)</f>
        <v>266</v>
      </c>
      <c r="Q714" t="s">
        <v>4681</v>
      </c>
      <c r="R714" t="s">
        <v>4706</v>
      </c>
      <c r="S714" s="5">
        <v>494.99560000000002</v>
      </c>
      <c r="T714">
        <v>1</v>
      </c>
      <c r="U714">
        <v>651</v>
      </c>
      <c r="V714">
        <v>0.14000000000000001</v>
      </c>
      <c r="W714" t="str">
        <f>VLOOKUP(Q714,stores_imp!$A$2:$K$100,3,FALSE)</f>
        <v>SOUTH</v>
      </c>
      <c r="X714" t="str">
        <f>VLOOKUP(Q714,stores_imp!$A$2:$K$100,2,TRUE)</f>
        <v>Mann-Austin</v>
      </c>
      <c r="Y714" t="str">
        <f>VLOOKUP(Q714,stores_imp!$A$2:$E$22,4,FALSE)</f>
        <v>Port Sharon</v>
      </c>
      <c r="Z714" t="str">
        <f>VLOOKUP(Q714,stores_imp!$A$2:$K$22,5,FALSE)</f>
        <v>Online</v>
      </c>
      <c r="AA714" t="str">
        <f>_xlfn.IFS(sale[[#All],[Age]]&lt;19,"Teens",sale[[#All],[Age]]&lt;30,"Adults",sale[[#All],[Age]]&lt;70,"Elders")</f>
        <v>Adults</v>
      </c>
      <c r="AB714" t="str">
        <f>VLOOKUP(C714,customer_imp!$A$2:$H$505,8,FALSE)</f>
        <v>Gold</v>
      </c>
    </row>
    <row r="715" spans="1:28" x14ac:dyDescent="0.25">
      <c r="A715" t="s">
        <v>5419</v>
      </c>
      <c r="B715" s="2">
        <v>45333</v>
      </c>
      <c r="C715" t="s">
        <v>3995</v>
      </c>
      <c r="D715" t="str">
        <f>VLOOKUP(C715,customer_imp!$A$2:$H$502,2,FALSE)</f>
        <v>Heather Collins</v>
      </c>
      <c r="E715">
        <f>VLOOKUP(C715,customer_imp!$A$2:$H$502,3,FALSE)</f>
        <v>40</v>
      </c>
      <c r="F715" t="str">
        <f>VLOOKUP(C715,customer_imp!$A$2:$H$502,4,FALSE)</f>
        <v>Male</v>
      </c>
      <c r="G715" t="str">
        <f>VLOOKUP(C715,customer_imp!$A$2:$H$502,5,FALSE)</f>
        <v>Rogerschester</v>
      </c>
      <c r="H715" t="str">
        <f>VLOOKUP(C715,customer_imp!$A$2:$H$502,6,FALSE)</f>
        <v>Idaho</v>
      </c>
      <c r="I715" t="str">
        <f>VLOOKUP(C715,customer_imp!$A$2:$H$502,7,FALSE)</f>
        <v>USA</v>
      </c>
      <c r="J715" t="s">
        <v>4500</v>
      </c>
      <c r="K715" t="str">
        <f>VLOOKUP($J715,prod_imp!$A$2:$I$102,2,FALSE)</f>
        <v>Men'S Running Jacket</v>
      </c>
      <c r="L715" t="str">
        <f>VLOOKUP(J715,prod_imp!$A$2:$I$102,3,FALSE)</f>
        <v>Clothing</v>
      </c>
      <c r="M715" t="str">
        <f>VLOOKUP(J715,prod_imp!$A$2:$I$102,4,FALSE)</f>
        <v>Outerwear</v>
      </c>
      <c r="N715" t="str">
        <f>VLOOKUP(J715,prod_imp!$A$2:$I$102,5,FALSE)</f>
        <v>Pineda Ltd</v>
      </c>
      <c r="O715">
        <f>VLOOKUP(J715,prod_imp!$A$2:$I$102,6,FALSE)</f>
        <v>365</v>
      </c>
      <c r="P715">
        <f>VLOOKUP(J715,prod_imp!$A$2:$I$102,7,FALSE)</f>
        <v>452</v>
      </c>
      <c r="Q715" t="s">
        <v>4683</v>
      </c>
      <c r="R715" t="s">
        <v>4709</v>
      </c>
      <c r="S715" s="5">
        <v>1143.252</v>
      </c>
      <c r="T715">
        <v>2</v>
      </c>
      <c r="U715">
        <v>635</v>
      </c>
      <c r="V715">
        <v>0.24</v>
      </c>
      <c r="W715" t="str">
        <f>VLOOKUP(Q715,stores_imp!$A$2:$K$100,3,FALSE)</f>
        <v>EAST</v>
      </c>
      <c r="X715" t="str">
        <f>VLOOKUP(Q715,stores_imp!$A$2:$K$100,2,TRUE)</f>
        <v>Mann-Austin</v>
      </c>
      <c r="Y715" t="str">
        <f>VLOOKUP(Q715,stores_imp!$A$2:$E$22,4,FALSE)</f>
        <v>Port Josephberg</v>
      </c>
      <c r="Z715" t="str">
        <f>VLOOKUP(Q715,stores_imp!$A$2:$K$22,5,FALSE)</f>
        <v>Online</v>
      </c>
      <c r="AA715" t="str">
        <f>_xlfn.IFS(sale[[#All],[Age]]&lt;19,"Teens",sale[[#All],[Age]]&lt;30,"Adults",sale[[#All],[Age]]&lt;70,"Elders")</f>
        <v>Elders</v>
      </c>
      <c r="AB715" t="str">
        <f>VLOOKUP(C715,customer_imp!$A$2:$H$505,8,FALSE)</f>
        <v>Platinum</v>
      </c>
    </row>
    <row r="716" spans="1:28" x14ac:dyDescent="0.25">
      <c r="A716" t="s">
        <v>5420</v>
      </c>
      <c r="B716" s="2">
        <v>45752</v>
      </c>
      <c r="C716" t="s">
        <v>4369</v>
      </c>
      <c r="D716" t="str">
        <f>VLOOKUP(C716,customer_imp!$A$2:$H$502,2,FALSE)</f>
        <v>Shelley Ponce</v>
      </c>
      <c r="E716">
        <f>VLOOKUP(C716,customer_imp!$A$2:$H$502,3,FALSE)</f>
        <v>23</v>
      </c>
      <c r="F716" t="str">
        <f>VLOOKUP(C716,customer_imp!$A$2:$H$502,4,FALSE)</f>
        <v>Male</v>
      </c>
      <c r="G716" t="str">
        <f>VLOOKUP(C716,customer_imp!$A$2:$H$502,5,FALSE)</f>
        <v>South Cassandrachester</v>
      </c>
      <c r="H716" t="str">
        <f>VLOOKUP(C716,customer_imp!$A$2:$H$502,6,FALSE)</f>
        <v>Rhode Island</v>
      </c>
      <c r="I716" t="str">
        <f>VLOOKUP(C716,customer_imp!$A$2:$H$502,7,FALSE)</f>
        <v>USA</v>
      </c>
      <c r="J716" t="s">
        <v>4669</v>
      </c>
      <c r="K716" t="str">
        <f>VLOOKUP($J716,prod_imp!$A$2:$I$102,2,FALSE)</f>
        <v>Portable Bluetooth Speaker</v>
      </c>
      <c r="L716" t="str">
        <f>VLOOKUP(J716,prod_imp!$A$2:$I$102,3,FALSE)</f>
        <v>Electronics</v>
      </c>
      <c r="M716" t="str">
        <f>VLOOKUP(J716,prod_imp!$A$2:$I$102,4,FALSE)</f>
        <v>Audio</v>
      </c>
      <c r="N716" t="str">
        <f>VLOOKUP(J716,prod_imp!$A$2:$I$102,5,FALSE)</f>
        <v>Flores-King</v>
      </c>
      <c r="O716">
        <f>VLOOKUP(J716,prod_imp!$A$2:$I$102,6,FALSE)</f>
        <v>432</v>
      </c>
      <c r="P716">
        <f>VLOOKUP(J716,prod_imp!$A$2:$I$102,7,FALSE)</f>
        <v>73</v>
      </c>
      <c r="Q716" t="s">
        <v>4697</v>
      </c>
      <c r="R716" t="s">
        <v>1959</v>
      </c>
      <c r="S716" s="5">
        <v>3139.3784000000001</v>
      </c>
      <c r="T716">
        <v>4</v>
      </c>
      <c r="U716">
        <v>913</v>
      </c>
      <c r="V716">
        <v>0.1</v>
      </c>
      <c r="W716" t="str">
        <f>VLOOKUP(Q716,stores_imp!$A$2:$K$100,3,FALSE)</f>
        <v>SOUTH</v>
      </c>
      <c r="X716" t="str">
        <f>VLOOKUP(Q716,stores_imp!$A$2:$K$100,2,TRUE)</f>
        <v>Mcdonald Inc</v>
      </c>
      <c r="Y716" t="str">
        <f>VLOOKUP(Q716,stores_imp!$A$2:$E$22,4,FALSE)</f>
        <v>Christopherland</v>
      </c>
      <c r="Z716" t="str">
        <f>VLOOKUP(Q716,stores_imp!$A$2:$K$22,5,FALSE)</f>
        <v>Outlet</v>
      </c>
      <c r="AA716" t="str">
        <f>_xlfn.IFS(sale[[#All],[Age]]&lt;19,"Teens",sale[[#All],[Age]]&lt;30,"Adults",sale[[#All],[Age]]&lt;70,"Elders")</f>
        <v>Adults</v>
      </c>
      <c r="AB716" t="str">
        <f>VLOOKUP(C716,customer_imp!$A$2:$H$505,8,FALSE)</f>
        <v>Gold</v>
      </c>
    </row>
    <row r="717" spans="1:28" x14ac:dyDescent="0.25">
      <c r="A717" t="s">
        <v>5421</v>
      </c>
      <c r="B717" s="2">
        <v>45795</v>
      </c>
      <c r="C717" t="s">
        <v>4257</v>
      </c>
      <c r="D717" t="str">
        <f>VLOOKUP(C717,customer_imp!$A$2:$H$502,2,FALSE)</f>
        <v>Sarah Lane</v>
      </c>
      <c r="E717">
        <f>VLOOKUP(C717,customer_imp!$A$2:$H$502,3,FALSE)</f>
        <v>38</v>
      </c>
      <c r="F717" t="str">
        <f>VLOOKUP(C717,customer_imp!$A$2:$H$502,4,FALSE)</f>
        <v>Male</v>
      </c>
      <c r="G717" t="str">
        <f>VLOOKUP(C717,customer_imp!$A$2:$H$502,5,FALSE)</f>
        <v>Edwardborough</v>
      </c>
      <c r="H717" t="str">
        <f>VLOOKUP(C717,customer_imp!$A$2:$H$502,6,FALSE)</f>
        <v>Vermont</v>
      </c>
      <c r="I717" t="str">
        <f>VLOOKUP(C717,customer_imp!$A$2:$H$502,7,FALSE)</f>
        <v>USA</v>
      </c>
      <c r="J717" t="s">
        <v>4579</v>
      </c>
      <c r="K717" t="str">
        <f>VLOOKUP($J717,prod_imp!$A$2:$I$102,2,FALSE)</f>
        <v>Makeup Brush Set</v>
      </c>
      <c r="L717" t="str">
        <f>VLOOKUP(J717,prod_imp!$A$2:$I$102,3,FALSE)</f>
        <v>Beauty</v>
      </c>
      <c r="M717" t="str">
        <f>VLOOKUP(J717,prod_imp!$A$2:$I$102,4,FALSE)</f>
        <v>Makeup</v>
      </c>
      <c r="N717" t="str">
        <f>VLOOKUP(J717,prod_imp!$A$2:$I$102,5,FALSE)</f>
        <v>Cook Inc</v>
      </c>
      <c r="O717">
        <f>VLOOKUP(J717,prod_imp!$A$2:$I$102,6,FALSE)</f>
        <v>317</v>
      </c>
      <c r="P717">
        <f>VLOOKUP(J717,prod_imp!$A$2:$I$102,7,FALSE)</f>
        <v>431</v>
      </c>
      <c r="Q717" t="s">
        <v>4684</v>
      </c>
      <c r="R717" t="s">
        <v>1959</v>
      </c>
      <c r="S717" s="5">
        <v>217.77209999999999</v>
      </c>
      <c r="T717">
        <v>3</v>
      </c>
      <c r="U717">
        <v>80</v>
      </c>
      <c r="V717">
        <v>0.14000000000000001</v>
      </c>
      <c r="W717" t="str">
        <f>VLOOKUP(Q717,stores_imp!$A$2:$K$100,3,FALSE)</f>
        <v>SOUTH</v>
      </c>
      <c r="X717" t="str">
        <f>VLOOKUP(Q717,stores_imp!$A$2:$K$100,2,TRUE)</f>
        <v>Mann-Austin</v>
      </c>
      <c r="Y717" t="str">
        <f>VLOOKUP(Q717,stores_imp!$A$2:$E$22,4,FALSE)</f>
        <v>Williamsfurt</v>
      </c>
      <c r="Z717" t="str">
        <f>VLOOKUP(Q717,stores_imp!$A$2:$K$22,5,FALSE)</f>
        <v>Online</v>
      </c>
      <c r="AA717" t="str">
        <f>_xlfn.IFS(sale[[#All],[Age]]&lt;19,"Teens",sale[[#All],[Age]]&lt;30,"Adults",sale[[#All],[Age]]&lt;70,"Elders")</f>
        <v>Elders</v>
      </c>
      <c r="AB717" t="str">
        <f>VLOOKUP(C717,customer_imp!$A$2:$H$505,8,FALSE)</f>
        <v>Silver</v>
      </c>
    </row>
    <row r="718" spans="1:28" x14ac:dyDescent="0.25">
      <c r="A718" t="s">
        <v>5422</v>
      </c>
      <c r="B718" s="2">
        <v>45755</v>
      </c>
      <c r="C718" t="s">
        <v>4260</v>
      </c>
      <c r="D718" t="str">
        <f>VLOOKUP(C718,customer_imp!$A$2:$H$502,2,FALSE)</f>
        <v>Jeffrey Gomez</v>
      </c>
      <c r="E718">
        <f>VLOOKUP(C718,customer_imp!$A$2:$H$502,3,FALSE)</f>
        <v>22</v>
      </c>
      <c r="F718" t="str">
        <f>VLOOKUP(C718,customer_imp!$A$2:$H$502,4,FALSE)</f>
        <v>Female</v>
      </c>
      <c r="G718" t="str">
        <f>VLOOKUP(C718,customer_imp!$A$2:$H$502,5,FALSE)</f>
        <v>Lake Nicole</v>
      </c>
      <c r="H718" t="str">
        <f>VLOOKUP(C718,customer_imp!$A$2:$H$502,6,FALSE)</f>
        <v>Colorado</v>
      </c>
      <c r="I718" t="str">
        <f>VLOOKUP(C718,customer_imp!$A$2:$H$502,7,FALSE)</f>
        <v>USA</v>
      </c>
      <c r="J718" t="s">
        <v>4662</v>
      </c>
      <c r="K718" t="str">
        <f>VLOOKUP($J718,prod_imp!$A$2:$I$102,2,FALSE)</f>
        <v>Vitamin E Body Lotion</v>
      </c>
      <c r="L718" t="str">
        <f>VLOOKUP(J718,prod_imp!$A$2:$I$102,3,FALSE)</f>
        <v>Beauty</v>
      </c>
      <c r="M718" t="str">
        <f>VLOOKUP(J718,prod_imp!$A$2:$I$102,4,FALSE)</f>
        <v>Skincare</v>
      </c>
      <c r="N718" t="str">
        <f>VLOOKUP(J718,prod_imp!$A$2:$I$102,5,FALSE)</f>
        <v>Hoffman-Williams</v>
      </c>
      <c r="O718">
        <f>VLOOKUP(J718,prod_imp!$A$2:$I$102,6,FALSE)</f>
        <v>358</v>
      </c>
      <c r="P718">
        <f>VLOOKUP(J718,prod_imp!$A$2:$I$102,7,FALSE)</f>
        <v>213</v>
      </c>
      <c r="Q718" t="s">
        <v>4698</v>
      </c>
      <c r="R718" t="s">
        <v>1959</v>
      </c>
      <c r="S718" s="5">
        <v>1810.56</v>
      </c>
      <c r="T718">
        <v>4</v>
      </c>
      <c r="U718">
        <v>604</v>
      </c>
      <c r="V718">
        <v>0.09</v>
      </c>
      <c r="W718" t="str">
        <f>VLOOKUP(Q718,stores_imp!$A$2:$K$100,3,FALSE)</f>
        <v>NORTH</v>
      </c>
      <c r="X718" t="str">
        <f>VLOOKUP(Q718,stores_imp!$A$2:$K$100,2,TRUE)</f>
        <v>Shelton Plc</v>
      </c>
      <c r="Y718" t="str">
        <f>VLOOKUP(Q718,stores_imp!$A$2:$E$22,4,FALSE)</f>
        <v>East Jenniferstad</v>
      </c>
      <c r="Z718" t="str">
        <f>VLOOKUP(Q718,stores_imp!$A$2:$K$22,5,FALSE)</f>
        <v>Flagship</v>
      </c>
      <c r="AA718" t="str">
        <f>_xlfn.IFS(sale[[#All],[Age]]&lt;19,"Teens",sale[[#All],[Age]]&lt;30,"Adults",sale[[#All],[Age]]&lt;70,"Elders")</f>
        <v>Adults</v>
      </c>
      <c r="AB718" t="str">
        <f>VLOOKUP(C718,customer_imp!$A$2:$H$505,8,FALSE)</f>
        <v>Platinum</v>
      </c>
    </row>
    <row r="719" spans="1:28" x14ac:dyDescent="0.25">
      <c r="A719" t="s">
        <v>5423</v>
      </c>
      <c r="B719" s="2">
        <v>45625</v>
      </c>
      <c r="C719" t="s">
        <v>4051</v>
      </c>
      <c r="D719" t="str">
        <f>VLOOKUP(C719,customer_imp!$A$2:$H$502,2,FALSE)</f>
        <v>Katherine Young</v>
      </c>
      <c r="E719">
        <f>VLOOKUP(C719,customer_imp!$A$2:$H$502,3,FALSE)</f>
        <v>29</v>
      </c>
      <c r="F719" t="str">
        <f>VLOOKUP(C719,customer_imp!$A$2:$H$502,4,FALSE)</f>
        <v>Male</v>
      </c>
      <c r="G719" t="str">
        <f>VLOOKUP(C719,customer_imp!$A$2:$H$502,5,FALSE)</f>
        <v>North Valeriemouth</v>
      </c>
      <c r="H719" t="str">
        <f>VLOOKUP(C719,customer_imp!$A$2:$H$502,6,FALSE)</f>
        <v>Vermont</v>
      </c>
      <c r="I719" t="str">
        <f>VLOOKUP(C719,customer_imp!$A$2:$H$502,7,FALSE)</f>
        <v>USA</v>
      </c>
      <c r="J719" t="s">
        <v>4633</v>
      </c>
      <c r="K719" t="str">
        <f>VLOOKUP($J719,prod_imp!$A$2:$I$102,2,FALSE)</f>
        <v>Wifi Mesh Router</v>
      </c>
      <c r="L719" t="str">
        <f>VLOOKUP(J719,prod_imp!$A$2:$I$102,3,FALSE)</f>
        <v>Electronics</v>
      </c>
      <c r="M719" t="str">
        <f>VLOOKUP(J719,prod_imp!$A$2:$I$102,4,FALSE)</f>
        <v>Appliances</v>
      </c>
      <c r="N719" t="str">
        <f>VLOOKUP(J719,prod_imp!$A$2:$I$102,5,FALSE)</f>
        <v>White, Reeves And Woods</v>
      </c>
      <c r="O719">
        <f>VLOOKUP(J719,prod_imp!$A$2:$I$102,6,FALSE)</f>
        <v>481</v>
      </c>
      <c r="P719">
        <f>VLOOKUP(J719,prod_imp!$A$2:$I$102,7,FALSE)</f>
        <v>104</v>
      </c>
      <c r="Q719" t="s">
        <v>4693</v>
      </c>
      <c r="R719" t="s">
        <v>4709</v>
      </c>
      <c r="S719" s="5">
        <v>1395.6096</v>
      </c>
      <c r="T719">
        <v>4</v>
      </c>
      <c r="U719">
        <v>453</v>
      </c>
      <c r="V719">
        <v>0.25</v>
      </c>
      <c r="W719" t="str">
        <f>VLOOKUP(Q719,stores_imp!$A$2:$K$100,3,FALSE)</f>
        <v>NORTH</v>
      </c>
      <c r="X719" t="str">
        <f>VLOOKUP(Q719,stores_imp!$A$2:$K$100,2,TRUE)</f>
        <v>Thomas, Bridges And Harris</v>
      </c>
      <c r="Y719" t="str">
        <f>VLOOKUP(Q719,stores_imp!$A$2:$E$22,4,FALSE)</f>
        <v>Sabrinatown</v>
      </c>
      <c r="Z719" t="str">
        <f>VLOOKUP(Q719,stores_imp!$A$2:$K$22,5,FALSE)</f>
        <v>Online</v>
      </c>
      <c r="AA719" t="str">
        <f>_xlfn.IFS(sale[[#All],[Age]]&lt;19,"Teens",sale[[#All],[Age]]&lt;30,"Adults",sale[[#All],[Age]]&lt;70,"Elders")</f>
        <v>Adults</v>
      </c>
      <c r="AB719" t="str">
        <f>VLOOKUP(C719,customer_imp!$A$2:$H$505,8,FALSE)</f>
        <v>Gold</v>
      </c>
    </row>
    <row r="720" spans="1:28" x14ac:dyDescent="0.25">
      <c r="A720" t="s">
        <v>5424</v>
      </c>
      <c r="B720" s="2">
        <v>45656</v>
      </c>
      <c r="C720" t="s">
        <v>4490</v>
      </c>
      <c r="D720" t="str">
        <f>VLOOKUP(C720,customer_imp!$A$2:$H$502,2,FALSE)</f>
        <v>Sarah Marsh</v>
      </c>
      <c r="E720">
        <f>VLOOKUP(C720,customer_imp!$A$2:$H$502,3,FALSE)</f>
        <v>47</v>
      </c>
      <c r="F720" t="str">
        <f>VLOOKUP(C720,customer_imp!$A$2:$H$502,4,FALSE)</f>
        <v>Female</v>
      </c>
      <c r="G720" t="str">
        <f>VLOOKUP(C720,customer_imp!$A$2:$H$502,5,FALSE)</f>
        <v>Port William</v>
      </c>
      <c r="H720" t="str">
        <f>VLOOKUP(C720,customer_imp!$A$2:$H$502,6,FALSE)</f>
        <v>New York</v>
      </c>
      <c r="I720" t="str">
        <f>VLOOKUP(C720,customer_imp!$A$2:$H$502,7,FALSE)</f>
        <v>USA</v>
      </c>
      <c r="J720" t="s">
        <v>4553</v>
      </c>
      <c r="K720" t="str">
        <f>VLOOKUP($J720,prod_imp!$A$2:$I$102,2,FALSE)</f>
        <v>Modern Wall Clock</v>
      </c>
      <c r="L720" t="str">
        <f>VLOOKUP(J720,prod_imp!$A$2:$I$102,3,FALSE)</f>
        <v>Home</v>
      </c>
      <c r="M720" t="str">
        <f>VLOOKUP(J720,prod_imp!$A$2:$I$102,4,FALSE)</f>
        <v>Decor</v>
      </c>
      <c r="N720" t="str">
        <f>VLOOKUP(J720,prod_imp!$A$2:$I$102,5,FALSE)</f>
        <v>Weiss-Watson</v>
      </c>
      <c r="O720">
        <f>VLOOKUP(J720,prod_imp!$A$2:$I$102,6,FALSE)</f>
        <v>180</v>
      </c>
      <c r="P720">
        <f>VLOOKUP(J720,prod_imp!$A$2:$I$102,7,FALSE)</f>
        <v>305</v>
      </c>
      <c r="Q720" t="s">
        <v>4688</v>
      </c>
      <c r="R720" t="s">
        <v>1959</v>
      </c>
      <c r="S720" s="5">
        <v>1656.395</v>
      </c>
      <c r="T720">
        <v>2</v>
      </c>
      <c r="U720">
        <v>974</v>
      </c>
      <c r="V720">
        <v>0.23</v>
      </c>
      <c r="W720" t="str">
        <f>VLOOKUP(Q720,stores_imp!$A$2:$K$100,3,FALSE)</f>
        <v>SOUTH</v>
      </c>
      <c r="X720" t="str">
        <f>VLOOKUP(Q720,stores_imp!$A$2:$K$100,2,TRUE)</f>
        <v>Mann-Austin</v>
      </c>
      <c r="Y720" t="str">
        <f>VLOOKUP(Q720,stores_imp!$A$2:$E$22,4,FALSE)</f>
        <v>East Johnstad</v>
      </c>
      <c r="Z720" t="str">
        <f>VLOOKUP(Q720,stores_imp!$A$2:$K$22,5,FALSE)</f>
        <v>Flagship</v>
      </c>
      <c r="AA720" t="str">
        <f>_xlfn.IFS(sale[[#All],[Age]]&lt;19,"Teens",sale[[#All],[Age]]&lt;30,"Adults",sale[[#All],[Age]]&lt;70,"Elders")</f>
        <v>Elders</v>
      </c>
      <c r="AB720" t="str">
        <f>VLOOKUP(C720,customer_imp!$A$2:$H$505,8,FALSE)</f>
        <v>Gold</v>
      </c>
    </row>
    <row r="721" spans="1:28" x14ac:dyDescent="0.25">
      <c r="A721" t="s">
        <v>5425</v>
      </c>
      <c r="B721" s="2">
        <v>45824</v>
      </c>
      <c r="C721" t="s">
        <v>4468</v>
      </c>
      <c r="D721" t="str">
        <f>VLOOKUP(C721,customer_imp!$A$2:$H$502,2,FALSE)</f>
        <v>Elizabeth Foster</v>
      </c>
      <c r="E721">
        <f>VLOOKUP(C721,customer_imp!$A$2:$H$502,3,FALSE)</f>
        <v>33</v>
      </c>
      <c r="F721" t="str">
        <f>VLOOKUP(C721,customer_imp!$A$2:$H$502,4,FALSE)</f>
        <v>Female</v>
      </c>
      <c r="G721" t="str">
        <f>VLOOKUP(C721,customer_imp!$A$2:$H$502,5,FALSE)</f>
        <v>Anthonymouth</v>
      </c>
      <c r="H721" t="str">
        <f>VLOOKUP(C721,customer_imp!$A$2:$H$502,6,FALSE)</f>
        <v>Oklahoma</v>
      </c>
      <c r="I721" t="str">
        <f>VLOOKUP(C721,customer_imp!$A$2:$H$502,7,FALSE)</f>
        <v>USA</v>
      </c>
      <c r="J721" t="s">
        <v>4663</v>
      </c>
      <c r="K721" t="str">
        <f>VLOOKUP($J721,prod_imp!$A$2:$I$102,2,FALSE)</f>
        <v>Sports Stopwatch Basic</v>
      </c>
      <c r="L721" t="str">
        <f>VLOOKUP(J721,prod_imp!$A$2:$I$102,3,FALSE)</f>
        <v>Sports</v>
      </c>
      <c r="M721" t="str">
        <f>VLOOKUP(J721,prod_imp!$A$2:$I$102,4,FALSE)</f>
        <v>Accessories</v>
      </c>
      <c r="N721" t="str">
        <f>VLOOKUP(J721,prod_imp!$A$2:$I$102,5,FALSE)</f>
        <v>Wilson Group</v>
      </c>
      <c r="O721">
        <f>VLOOKUP(J721,prod_imp!$A$2:$I$102,6,FALSE)</f>
        <v>61</v>
      </c>
      <c r="P721">
        <f>VLOOKUP(J721,prod_imp!$A$2:$I$102,7,FALSE)</f>
        <v>75</v>
      </c>
      <c r="Q721" t="s">
        <v>4701</v>
      </c>
      <c r="R721" t="s">
        <v>4709</v>
      </c>
      <c r="S721" s="5">
        <v>161.238</v>
      </c>
      <c r="T721">
        <v>4</v>
      </c>
      <c r="U721">
        <v>52</v>
      </c>
      <c r="V721">
        <v>0.15</v>
      </c>
      <c r="W721" t="str">
        <f>VLOOKUP(Q721,stores_imp!$A$2:$K$100,3,FALSE)</f>
        <v>NORTH</v>
      </c>
      <c r="X721" t="str">
        <f>VLOOKUP(Q721,stores_imp!$A$2:$K$100,2,TRUE)</f>
        <v>Holloway Ltd</v>
      </c>
      <c r="Y721" t="str">
        <f>VLOOKUP(Q721,stores_imp!$A$2:$E$22,4,FALSE)</f>
        <v>Bensonhaven</v>
      </c>
      <c r="Z721" t="str">
        <f>VLOOKUP(Q721,stores_imp!$A$2:$K$22,5,FALSE)</f>
        <v>Flagship</v>
      </c>
      <c r="AA721" t="str">
        <f>_xlfn.IFS(sale[[#All],[Age]]&lt;19,"Teens",sale[[#All],[Age]]&lt;30,"Adults",sale[[#All],[Age]]&lt;70,"Elders")</f>
        <v>Elders</v>
      </c>
      <c r="AB721" t="str">
        <f>VLOOKUP(C721,customer_imp!$A$2:$H$505,8,FALSE)</f>
        <v>Gold</v>
      </c>
    </row>
    <row r="722" spans="1:28" x14ac:dyDescent="0.25">
      <c r="A722" t="s">
        <v>5426</v>
      </c>
      <c r="B722" s="2">
        <v>45824</v>
      </c>
      <c r="C722" t="s">
        <v>4359</v>
      </c>
      <c r="D722" t="str">
        <f>VLOOKUP(C722,customer_imp!$A$2:$H$502,2,FALSE)</f>
        <v>James Holloway Jr.</v>
      </c>
      <c r="E722">
        <f>VLOOKUP(C722,customer_imp!$A$2:$H$502,3,FALSE)</f>
        <v>45</v>
      </c>
      <c r="F722" t="str">
        <f>VLOOKUP(C722,customer_imp!$A$2:$H$502,4,FALSE)</f>
        <v>Male</v>
      </c>
      <c r="G722" t="str">
        <f>VLOOKUP(C722,customer_imp!$A$2:$H$502,5,FALSE)</f>
        <v>Millston</v>
      </c>
      <c r="H722" t="str">
        <f>VLOOKUP(C722,customer_imp!$A$2:$H$502,6,FALSE)</f>
        <v>Indiana</v>
      </c>
      <c r="I722" t="str">
        <f>VLOOKUP(C722,customer_imp!$A$2:$H$502,7,FALSE)</f>
        <v>USA</v>
      </c>
      <c r="J722" t="s">
        <v>4611</v>
      </c>
      <c r="K722" t="str">
        <f>VLOOKUP($J722,prod_imp!$A$2:$I$102,2,FALSE)</f>
        <v>Adjustable Dumbbells 20Kg</v>
      </c>
      <c r="L722" t="str">
        <f>VLOOKUP(J722,prod_imp!$A$2:$I$102,3,FALSE)</f>
        <v>Sports</v>
      </c>
      <c r="M722" t="str">
        <f>VLOOKUP(J722,prod_imp!$A$2:$I$102,4,FALSE)</f>
        <v>Fitness</v>
      </c>
      <c r="N722" t="str">
        <f>VLOOKUP(J722,prod_imp!$A$2:$I$102,5,FALSE)</f>
        <v>Montgomery, Benton And Miller</v>
      </c>
      <c r="O722">
        <f>VLOOKUP(J722,prod_imp!$A$2:$I$102,6,FALSE)</f>
        <v>241</v>
      </c>
      <c r="P722">
        <f>VLOOKUP(J722,prod_imp!$A$2:$I$102,7,FALSE)</f>
        <v>423</v>
      </c>
      <c r="Q722" t="s">
        <v>4701</v>
      </c>
      <c r="R722" t="s">
        <v>1959</v>
      </c>
      <c r="S722" s="5">
        <v>1574.4498000000001</v>
      </c>
      <c r="T722">
        <v>3</v>
      </c>
      <c r="U722">
        <v>682</v>
      </c>
      <c r="V722">
        <v>0.23</v>
      </c>
      <c r="W722" t="str">
        <f>VLOOKUP(Q722,stores_imp!$A$2:$K$100,3,FALSE)</f>
        <v>NORTH</v>
      </c>
      <c r="X722" t="str">
        <f>VLOOKUP(Q722,stores_imp!$A$2:$K$100,2,TRUE)</f>
        <v>Holloway Ltd</v>
      </c>
      <c r="Y722" t="str">
        <f>VLOOKUP(Q722,stores_imp!$A$2:$E$22,4,FALSE)</f>
        <v>Bensonhaven</v>
      </c>
      <c r="Z722" t="str">
        <f>VLOOKUP(Q722,stores_imp!$A$2:$K$22,5,FALSE)</f>
        <v>Flagship</v>
      </c>
      <c r="AA722" t="str">
        <f>_xlfn.IFS(sale[[#All],[Age]]&lt;19,"Teens",sale[[#All],[Age]]&lt;30,"Adults",sale[[#All],[Age]]&lt;70,"Elders")</f>
        <v>Elders</v>
      </c>
      <c r="AB722" t="str">
        <f>VLOOKUP(C722,customer_imp!$A$2:$H$505,8,FALSE)</f>
        <v>Silver</v>
      </c>
    </row>
    <row r="723" spans="1:28" x14ac:dyDescent="0.25">
      <c r="A723" t="s">
        <v>5427</v>
      </c>
      <c r="B723" s="2">
        <v>45384</v>
      </c>
      <c r="C723" t="s">
        <v>4156</v>
      </c>
      <c r="D723" t="str">
        <f>VLOOKUP(C723,customer_imp!$A$2:$H$502,2,FALSE)</f>
        <v>Curtis Lam</v>
      </c>
      <c r="E723">
        <f>VLOOKUP(C723,customer_imp!$A$2:$H$502,3,FALSE)</f>
        <v>55</v>
      </c>
      <c r="F723" t="str">
        <f>VLOOKUP(C723,customer_imp!$A$2:$H$502,4,FALSE)</f>
        <v>Male</v>
      </c>
      <c r="G723" t="str">
        <f>VLOOKUP(C723,customer_imp!$A$2:$H$502,5,FALSE)</f>
        <v>Butlerberg</v>
      </c>
      <c r="H723" t="str">
        <f>VLOOKUP(C723,customer_imp!$A$2:$H$502,6,FALSE)</f>
        <v>Kentucky</v>
      </c>
      <c r="I723" t="str">
        <f>VLOOKUP(C723,customer_imp!$A$2:$H$502,7,FALSE)</f>
        <v>USA</v>
      </c>
      <c r="J723" t="s">
        <v>4641</v>
      </c>
      <c r="K723" t="str">
        <f>VLOOKUP($J723,prod_imp!$A$2:$I$102,2,FALSE)</f>
        <v>Hydrating Face Cleanser</v>
      </c>
      <c r="L723" t="str">
        <f>VLOOKUP(J723,prod_imp!$A$2:$I$102,3,FALSE)</f>
        <v>Beauty</v>
      </c>
      <c r="M723" t="str">
        <f>VLOOKUP(J723,prod_imp!$A$2:$I$102,4,FALSE)</f>
        <v>Skincare</v>
      </c>
      <c r="N723" t="str">
        <f>VLOOKUP(J723,prod_imp!$A$2:$I$102,5,FALSE)</f>
        <v>Butler Group</v>
      </c>
      <c r="O723">
        <f>VLOOKUP(J723,prod_imp!$A$2:$I$102,6,FALSE)</f>
        <v>317</v>
      </c>
      <c r="P723">
        <f>VLOOKUP(J723,prod_imp!$A$2:$I$102,7,FALSE)</f>
        <v>159</v>
      </c>
      <c r="Q723" t="s">
        <v>4698</v>
      </c>
      <c r="R723" t="s">
        <v>1959</v>
      </c>
      <c r="S723" s="5">
        <v>207.27930000000001</v>
      </c>
      <c r="T723">
        <v>3</v>
      </c>
      <c r="U723">
        <v>71</v>
      </c>
      <c r="V723">
        <v>0.23</v>
      </c>
      <c r="W723" t="str">
        <f>VLOOKUP(Q723,stores_imp!$A$2:$K$100,3,FALSE)</f>
        <v>NORTH</v>
      </c>
      <c r="X723" t="str">
        <f>VLOOKUP(Q723,stores_imp!$A$2:$K$100,2,TRUE)</f>
        <v>Shelton Plc</v>
      </c>
      <c r="Y723" t="str">
        <f>VLOOKUP(Q723,stores_imp!$A$2:$E$22,4,FALSE)</f>
        <v>East Jenniferstad</v>
      </c>
      <c r="Z723" t="str">
        <f>VLOOKUP(Q723,stores_imp!$A$2:$K$22,5,FALSE)</f>
        <v>Flagship</v>
      </c>
      <c r="AA723" t="str">
        <f>_xlfn.IFS(sale[[#All],[Age]]&lt;19,"Teens",sale[[#All],[Age]]&lt;30,"Adults",sale[[#All],[Age]]&lt;70,"Elders")</f>
        <v>Elders</v>
      </c>
      <c r="AB723" t="str">
        <f>VLOOKUP(C723,customer_imp!$A$2:$H$505,8,FALSE)</f>
        <v>Platinum</v>
      </c>
    </row>
    <row r="724" spans="1:28" x14ac:dyDescent="0.25">
      <c r="A724" t="s">
        <v>5428</v>
      </c>
      <c r="B724" s="2">
        <v>45379</v>
      </c>
      <c r="C724" t="s">
        <v>4222</v>
      </c>
      <c r="D724" t="str">
        <f>VLOOKUP(C724,customer_imp!$A$2:$H$502,2,FALSE)</f>
        <v>Mr. William Horton</v>
      </c>
      <c r="E724">
        <f>VLOOKUP(C724,customer_imp!$A$2:$H$502,3,FALSE)</f>
        <v>31</v>
      </c>
      <c r="F724" t="str">
        <f>VLOOKUP(C724,customer_imp!$A$2:$H$502,4,FALSE)</f>
        <v>Male</v>
      </c>
      <c r="G724" t="str">
        <f>VLOOKUP(C724,customer_imp!$A$2:$H$502,5,FALSE)</f>
        <v>Dawsonchester</v>
      </c>
      <c r="H724" t="str">
        <f>VLOOKUP(C724,customer_imp!$A$2:$H$502,6,FALSE)</f>
        <v>Virginia</v>
      </c>
      <c r="I724" t="str">
        <f>VLOOKUP(C724,customer_imp!$A$2:$H$502,7,FALSE)</f>
        <v>USA</v>
      </c>
      <c r="J724" t="s">
        <v>4525</v>
      </c>
      <c r="K724" t="str">
        <f>VLOOKUP($J724,prod_imp!$A$2:$I$102,2,FALSE)</f>
        <v>4K Home Projector</v>
      </c>
      <c r="L724" t="str">
        <f>VLOOKUP(J724,prod_imp!$A$2:$I$102,3,FALSE)</f>
        <v>Electronics</v>
      </c>
      <c r="M724" t="str">
        <f>VLOOKUP(J724,prod_imp!$A$2:$I$102,4,FALSE)</f>
        <v>Appliances</v>
      </c>
      <c r="N724" t="str">
        <f>VLOOKUP(J724,prod_imp!$A$2:$I$102,5,FALSE)</f>
        <v>Thomas Llc</v>
      </c>
      <c r="O724">
        <f>VLOOKUP(J724,prod_imp!$A$2:$I$102,6,FALSE)</f>
        <v>465</v>
      </c>
      <c r="P724">
        <f>VLOOKUP(J724,prod_imp!$A$2:$I$102,7,FALSE)</f>
        <v>301</v>
      </c>
      <c r="Q724" t="s">
        <v>4697</v>
      </c>
      <c r="R724" t="s">
        <v>4709</v>
      </c>
      <c r="S724" s="5">
        <v>24.7744</v>
      </c>
      <c r="T724">
        <v>1</v>
      </c>
      <c r="U724">
        <v>31</v>
      </c>
      <c r="V724">
        <v>0.03</v>
      </c>
      <c r="W724" t="str">
        <f>VLOOKUP(Q724,stores_imp!$A$2:$K$100,3,FALSE)</f>
        <v>SOUTH</v>
      </c>
      <c r="X724" t="str">
        <f>VLOOKUP(Q724,stores_imp!$A$2:$K$100,2,TRUE)</f>
        <v>Mcdonald Inc</v>
      </c>
      <c r="Y724" t="str">
        <f>VLOOKUP(Q724,stores_imp!$A$2:$E$22,4,FALSE)</f>
        <v>Christopherland</v>
      </c>
      <c r="Z724" t="str">
        <f>VLOOKUP(Q724,stores_imp!$A$2:$K$22,5,FALSE)</f>
        <v>Outlet</v>
      </c>
      <c r="AA724" t="str">
        <f>_xlfn.IFS(sale[[#All],[Age]]&lt;19,"Teens",sale[[#All],[Age]]&lt;30,"Adults",sale[[#All],[Age]]&lt;70,"Elders")</f>
        <v>Elders</v>
      </c>
      <c r="AB724" t="str">
        <f>VLOOKUP(C724,customer_imp!$A$2:$H$505,8,FALSE)</f>
        <v>Platinum</v>
      </c>
    </row>
    <row r="725" spans="1:28" x14ac:dyDescent="0.25">
      <c r="A725" t="s">
        <v>5429</v>
      </c>
      <c r="B725" s="2">
        <v>45674</v>
      </c>
      <c r="C725" t="s">
        <v>4327</v>
      </c>
      <c r="D725" t="str">
        <f>VLOOKUP(C725,customer_imp!$A$2:$H$502,2,FALSE)</f>
        <v>Angela Williams</v>
      </c>
      <c r="E725">
        <f>VLOOKUP(C725,customer_imp!$A$2:$H$502,3,FALSE)</f>
        <v>56</v>
      </c>
      <c r="F725" t="str">
        <f>VLOOKUP(C725,customer_imp!$A$2:$H$502,4,FALSE)</f>
        <v>Female</v>
      </c>
      <c r="G725" t="str">
        <f>VLOOKUP(C725,customer_imp!$A$2:$H$502,5,FALSE)</f>
        <v>Lake Alyssaburgh</v>
      </c>
      <c r="H725" t="str">
        <f>VLOOKUP(C725,customer_imp!$A$2:$H$502,6,FALSE)</f>
        <v>Illinois</v>
      </c>
      <c r="I725" t="str">
        <f>VLOOKUP(C725,customer_imp!$A$2:$H$502,7,FALSE)</f>
        <v>USA</v>
      </c>
      <c r="J725" t="s">
        <v>4566</v>
      </c>
      <c r="K725" t="str">
        <f>VLOOKUP($J725,prod_imp!$A$2:$I$102,2,FALSE)</f>
        <v>Yoga Exercise Mat</v>
      </c>
      <c r="L725" t="str">
        <f>VLOOKUP(J725,prod_imp!$A$2:$I$102,3,FALSE)</f>
        <v>Sports</v>
      </c>
      <c r="M725" t="str">
        <f>VLOOKUP(J725,prod_imp!$A$2:$I$102,4,FALSE)</f>
        <v>Fitness</v>
      </c>
      <c r="N725" t="str">
        <f>VLOOKUP(J725,prod_imp!$A$2:$I$102,5,FALSE)</f>
        <v>Carroll, Long And Mendoza</v>
      </c>
      <c r="O725">
        <f>VLOOKUP(J725,prod_imp!$A$2:$I$102,6,FALSE)</f>
        <v>313</v>
      </c>
      <c r="P725">
        <f>VLOOKUP(J725,prod_imp!$A$2:$I$102,7,FALSE)</f>
        <v>369</v>
      </c>
      <c r="Q725" t="s">
        <v>4695</v>
      </c>
      <c r="R725" t="s">
        <v>1959</v>
      </c>
      <c r="S725" s="5">
        <v>955.54600000000005</v>
      </c>
      <c r="T725">
        <v>2</v>
      </c>
      <c r="U725">
        <v>556</v>
      </c>
      <c r="V725">
        <v>0.21</v>
      </c>
      <c r="W725" t="str">
        <f>VLOOKUP(Q725,stores_imp!$A$2:$K$100,3,FALSE)</f>
        <v>EAST</v>
      </c>
      <c r="X725" t="str">
        <f>VLOOKUP(Q725,stores_imp!$A$2:$K$100,2,TRUE)</f>
        <v>Gardner, Humphrey And Contreras</v>
      </c>
      <c r="Y725" t="str">
        <f>VLOOKUP(Q725,stores_imp!$A$2:$E$22,4,FALSE)</f>
        <v>Johnsonville</v>
      </c>
      <c r="Z725" t="str">
        <f>VLOOKUP(Q725,stores_imp!$A$2:$K$22,5,FALSE)</f>
        <v>Flagship</v>
      </c>
      <c r="AA725" t="str">
        <f>_xlfn.IFS(sale[[#All],[Age]]&lt;19,"Teens",sale[[#All],[Age]]&lt;30,"Adults",sale[[#All],[Age]]&lt;70,"Elders")</f>
        <v>Elders</v>
      </c>
      <c r="AB725" t="str">
        <f>VLOOKUP(C725,customer_imp!$A$2:$H$505,8,FALSE)</f>
        <v>Bronze</v>
      </c>
    </row>
    <row r="726" spans="1:28" x14ac:dyDescent="0.25">
      <c r="A726" t="s">
        <v>5430</v>
      </c>
      <c r="B726" s="2">
        <v>45760</v>
      </c>
      <c r="C726" t="s">
        <v>4232</v>
      </c>
      <c r="D726" t="str">
        <f>VLOOKUP(C726,customer_imp!$A$2:$H$502,2,FALSE)</f>
        <v>Tyler Garner</v>
      </c>
      <c r="E726">
        <f>VLOOKUP(C726,customer_imp!$A$2:$H$502,3,FALSE)</f>
        <v>64</v>
      </c>
      <c r="F726" t="str">
        <f>VLOOKUP(C726,customer_imp!$A$2:$H$502,4,FALSE)</f>
        <v>Male</v>
      </c>
      <c r="G726" t="str">
        <f>VLOOKUP(C726,customer_imp!$A$2:$H$502,5,FALSE)</f>
        <v>Port Coreyfort</v>
      </c>
      <c r="H726" t="str">
        <f>VLOOKUP(C726,customer_imp!$A$2:$H$502,6,FALSE)</f>
        <v>Alabama</v>
      </c>
      <c r="I726" t="str">
        <f>VLOOKUP(C726,customer_imp!$A$2:$H$502,7,FALSE)</f>
        <v>USA</v>
      </c>
      <c r="J726" t="s">
        <v>4614</v>
      </c>
      <c r="K726" t="str">
        <f>VLOOKUP($J726,prod_imp!$A$2:$I$102,2,FALSE)</f>
        <v>Women'S Hair Dryer Brush</v>
      </c>
      <c r="L726" t="str">
        <f>VLOOKUP(J726,prod_imp!$A$2:$I$102,3,FALSE)</f>
        <v>Beauty</v>
      </c>
      <c r="M726" t="str">
        <f>VLOOKUP(J726,prod_imp!$A$2:$I$102,4,FALSE)</f>
        <v>Haircare</v>
      </c>
      <c r="N726" t="str">
        <f>VLOOKUP(J726,prod_imp!$A$2:$I$102,5,FALSE)</f>
        <v>Torres, Spencer And Potter</v>
      </c>
      <c r="O726">
        <f>VLOOKUP(J726,prod_imp!$A$2:$I$102,6,FALSE)</f>
        <v>340</v>
      </c>
      <c r="P726">
        <f>VLOOKUP(J726,prod_imp!$A$2:$I$102,7,FALSE)</f>
        <v>177</v>
      </c>
      <c r="Q726" t="s">
        <v>4700</v>
      </c>
      <c r="R726" t="s">
        <v>1959</v>
      </c>
      <c r="S726" s="5">
        <v>3030.5223999999998</v>
      </c>
      <c r="T726">
        <v>4</v>
      </c>
      <c r="U726">
        <v>806</v>
      </c>
      <c r="V726">
        <v>0.14000000000000001</v>
      </c>
      <c r="W726" t="str">
        <f>VLOOKUP(Q726,stores_imp!$A$2:$K$100,3,FALSE)</f>
        <v>WEST</v>
      </c>
      <c r="X726" t="str">
        <f>VLOOKUP(Q726,stores_imp!$A$2:$K$100,2,TRUE)</f>
        <v>Frederick-Wright</v>
      </c>
      <c r="Y726" t="str">
        <f>VLOOKUP(Q726,stores_imp!$A$2:$E$22,4,FALSE)</f>
        <v>New Jimmymouth</v>
      </c>
      <c r="Z726" t="str">
        <f>VLOOKUP(Q726,stores_imp!$A$2:$K$22,5,FALSE)</f>
        <v>Flagship</v>
      </c>
      <c r="AA726" t="str">
        <f>_xlfn.IFS(sale[[#All],[Age]]&lt;19,"Teens",sale[[#All],[Age]]&lt;30,"Adults",sale[[#All],[Age]]&lt;70,"Elders")</f>
        <v>Elders</v>
      </c>
      <c r="AB726" t="str">
        <f>VLOOKUP(C726,customer_imp!$A$2:$H$505,8,FALSE)</f>
        <v>Silver</v>
      </c>
    </row>
    <row r="727" spans="1:28" x14ac:dyDescent="0.25">
      <c r="A727" t="s">
        <v>5431</v>
      </c>
      <c r="B727" s="2">
        <v>45474</v>
      </c>
      <c r="C727" t="s">
        <v>4377</v>
      </c>
      <c r="D727" t="str">
        <f>VLOOKUP(C727,customer_imp!$A$2:$H$502,2,FALSE)</f>
        <v>Timothy Valenzuela</v>
      </c>
      <c r="E727">
        <f>VLOOKUP(C727,customer_imp!$A$2:$H$502,3,FALSE)</f>
        <v>53</v>
      </c>
      <c r="F727" t="str">
        <f>VLOOKUP(C727,customer_imp!$A$2:$H$502,4,FALSE)</f>
        <v>Male</v>
      </c>
      <c r="G727" t="str">
        <f>VLOOKUP(C727,customer_imp!$A$2:$H$502,5,FALSE)</f>
        <v>Stevensshire</v>
      </c>
      <c r="H727" t="str">
        <f>VLOOKUP(C727,customer_imp!$A$2:$H$502,6,FALSE)</f>
        <v>Missouri</v>
      </c>
      <c r="I727" t="str">
        <f>VLOOKUP(C727,customer_imp!$A$2:$H$502,7,FALSE)</f>
        <v>USA</v>
      </c>
      <c r="J727" t="s">
        <v>4624</v>
      </c>
      <c r="K727" t="str">
        <f>VLOOKUP($J727,prod_imp!$A$2:$I$102,2,FALSE)</f>
        <v>Hair Repair Oil Treatment</v>
      </c>
      <c r="L727" t="str">
        <f>VLOOKUP(J727,prod_imp!$A$2:$I$102,3,FALSE)</f>
        <v>Beauty</v>
      </c>
      <c r="M727" t="str">
        <f>VLOOKUP(J727,prod_imp!$A$2:$I$102,4,FALSE)</f>
        <v>Haircare</v>
      </c>
      <c r="N727" t="str">
        <f>VLOOKUP(J727,prod_imp!$A$2:$I$102,5,FALSE)</f>
        <v>Hopkins Ltd</v>
      </c>
      <c r="O727">
        <f>VLOOKUP(J727,prod_imp!$A$2:$I$102,6,FALSE)</f>
        <v>214</v>
      </c>
      <c r="P727">
        <f>VLOOKUP(J727,prod_imp!$A$2:$I$102,7,FALSE)</f>
        <v>383</v>
      </c>
      <c r="Q727" t="s">
        <v>4675</v>
      </c>
      <c r="R727" t="s">
        <v>1959</v>
      </c>
      <c r="S727" s="5">
        <v>364.71600000000001</v>
      </c>
      <c r="T727">
        <v>1</v>
      </c>
      <c r="U727">
        <v>507</v>
      </c>
      <c r="V727">
        <v>0.06</v>
      </c>
      <c r="W727" t="str">
        <f>VLOOKUP(Q727,stores_imp!$A$2:$K$100,3,FALSE)</f>
        <v>NORTH</v>
      </c>
      <c r="X727" t="str">
        <f>VLOOKUP(Q727,stores_imp!$A$2:$K$100,2,TRUE)</f>
        <v>Martinez, Adkins And Johnson</v>
      </c>
      <c r="Y727" t="str">
        <f>VLOOKUP(Q727,stores_imp!$A$2:$E$22,4,FALSE)</f>
        <v>Danielmouth</v>
      </c>
      <c r="Z727" t="str">
        <f>VLOOKUP(Q727,stores_imp!$A$2:$K$22,5,FALSE)</f>
        <v>Flagship</v>
      </c>
      <c r="AA727" t="str">
        <f>_xlfn.IFS(sale[[#All],[Age]]&lt;19,"Teens",sale[[#All],[Age]]&lt;30,"Adults",sale[[#All],[Age]]&lt;70,"Elders")</f>
        <v>Elders</v>
      </c>
      <c r="AB727" t="str">
        <f>VLOOKUP(C727,customer_imp!$A$2:$H$505,8,FALSE)</f>
        <v>Platinum</v>
      </c>
    </row>
    <row r="728" spans="1:28" x14ac:dyDescent="0.25">
      <c r="A728" t="s">
        <v>5432</v>
      </c>
      <c r="B728" s="2">
        <v>45640</v>
      </c>
      <c r="C728" t="s">
        <v>4107</v>
      </c>
      <c r="D728" t="str">
        <f>VLOOKUP(C728,customer_imp!$A$2:$H$502,2,FALSE)</f>
        <v>Jamie Reyes</v>
      </c>
      <c r="E728">
        <f>VLOOKUP(C728,customer_imp!$A$2:$H$502,3,FALSE)</f>
        <v>29</v>
      </c>
      <c r="F728" t="str">
        <f>VLOOKUP(C728,customer_imp!$A$2:$H$502,4,FALSE)</f>
        <v>Male</v>
      </c>
      <c r="G728" t="str">
        <f>VLOOKUP(C728,customer_imp!$A$2:$H$502,5,FALSE)</f>
        <v xml:space="preserve">   Jonesbury </v>
      </c>
      <c r="H728" t="str">
        <f>VLOOKUP(C728,customer_imp!$A$2:$H$502,6,FALSE)</f>
        <v>Connecticut</v>
      </c>
      <c r="I728" t="str">
        <f>VLOOKUP(C728,customer_imp!$A$2:$H$502,7,FALSE)</f>
        <v>USA</v>
      </c>
      <c r="J728" t="s">
        <v>4566</v>
      </c>
      <c r="K728" t="str">
        <f>VLOOKUP($J728,prod_imp!$A$2:$I$102,2,FALSE)</f>
        <v>Yoga Exercise Mat</v>
      </c>
      <c r="L728" t="str">
        <f>VLOOKUP(J728,prod_imp!$A$2:$I$102,3,FALSE)</f>
        <v>Sports</v>
      </c>
      <c r="M728" t="str">
        <f>VLOOKUP(J728,prod_imp!$A$2:$I$102,4,FALSE)</f>
        <v>Fitness</v>
      </c>
      <c r="N728" t="str">
        <f>VLOOKUP(J728,prod_imp!$A$2:$I$102,5,FALSE)</f>
        <v>Carroll, Long And Mendoza</v>
      </c>
      <c r="O728">
        <f>VLOOKUP(J728,prod_imp!$A$2:$I$102,6,FALSE)</f>
        <v>313</v>
      </c>
      <c r="P728">
        <f>VLOOKUP(J728,prod_imp!$A$2:$I$102,7,FALSE)</f>
        <v>369</v>
      </c>
      <c r="Q728" t="s">
        <v>4692</v>
      </c>
      <c r="R728" t="s">
        <v>1959</v>
      </c>
      <c r="S728" s="5">
        <v>84.348600000000005</v>
      </c>
      <c r="T728">
        <v>3</v>
      </c>
      <c r="U728">
        <v>29</v>
      </c>
      <c r="V728">
        <v>0.28000000000000003</v>
      </c>
      <c r="W728" t="str">
        <f>VLOOKUP(Q728,stores_imp!$A$2:$K$100,3,FALSE)</f>
        <v>SOUTH</v>
      </c>
      <c r="X728" t="str">
        <f>VLOOKUP(Q728,stores_imp!$A$2:$K$100,2,TRUE)</f>
        <v>Aguirre-Keller</v>
      </c>
      <c r="Y728" t="str">
        <f>VLOOKUP(Q728,stores_imp!$A$2:$E$22,4,FALSE)</f>
        <v>Lake Michael</v>
      </c>
      <c r="Z728" t="str">
        <f>VLOOKUP(Q728,stores_imp!$A$2:$K$22,5,FALSE)</f>
        <v>Online</v>
      </c>
      <c r="AA728" t="str">
        <f>_xlfn.IFS(sale[[#All],[Age]]&lt;19,"Teens",sale[[#All],[Age]]&lt;30,"Adults",sale[[#All],[Age]]&lt;70,"Elders")</f>
        <v>Adults</v>
      </c>
      <c r="AB728" t="str">
        <f>VLOOKUP(C728,customer_imp!$A$2:$H$505,8,FALSE)</f>
        <v>Platinum</v>
      </c>
    </row>
    <row r="729" spans="1:28" x14ac:dyDescent="0.25">
      <c r="A729" t="s">
        <v>5433</v>
      </c>
      <c r="B729" s="2">
        <v>45253</v>
      </c>
      <c r="C729" t="s">
        <v>4376</v>
      </c>
      <c r="D729" t="str">
        <f>VLOOKUP(C729,customer_imp!$A$2:$H$502,2,FALSE)</f>
        <v>Timothy Gardner</v>
      </c>
      <c r="E729">
        <f>VLOOKUP(C729,customer_imp!$A$2:$H$502,3,FALSE)</f>
        <v>28</v>
      </c>
      <c r="F729" t="str">
        <f>VLOOKUP(C729,customer_imp!$A$2:$H$502,4,FALSE)</f>
        <v>Female</v>
      </c>
      <c r="G729" t="str">
        <f>VLOOKUP(C729,customer_imp!$A$2:$H$502,5,FALSE)</f>
        <v>New Dawn</v>
      </c>
      <c r="H729" t="str">
        <f>VLOOKUP(C729,customer_imp!$A$2:$H$502,6,FALSE)</f>
        <v>New Jersey</v>
      </c>
      <c r="I729" t="str">
        <f>VLOOKUP(C729,customer_imp!$A$2:$H$502,7,FALSE)</f>
        <v>USA</v>
      </c>
      <c r="J729" t="s">
        <v>4632</v>
      </c>
      <c r="K729" t="str">
        <f>VLOOKUP($J729,prod_imp!$A$2:$I$102,2,FALSE)</f>
        <v>Wireless Mouse</v>
      </c>
      <c r="L729" t="str">
        <f>VLOOKUP(J729,prod_imp!$A$2:$I$102,3,FALSE)</f>
        <v>Electronics</v>
      </c>
      <c r="M729" t="str">
        <f>VLOOKUP(J729,prod_imp!$A$2:$I$102,4,FALSE)</f>
        <v>Computer</v>
      </c>
      <c r="N729" t="str">
        <f>VLOOKUP(J729,prod_imp!$A$2:$I$102,5,FALSE)</f>
        <v>Larson Ltd</v>
      </c>
      <c r="O729">
        <f>VLOOKUP(J729,prod_imp!$A$2:$I$102,6,FALSE)</f>
        <v>393</v>
      </c>
      <c r="P729">
        <f>VLOOKUP(J729,prod_imp!$A$2:$I$102,7,FALSE)</f>
        <v>320</v>
      </c>
      <c r="Q729" t="s">
        <v>4681</v>
      </c>
      <c r="R729" t="s">
        <v>4709</v>
      </c>
      <c r="S729" s="5">
        <v>81.673900000000003</v>
      </c>
      <c r="T729">
        <v>1</v>
      </c>
      <c r="U729">
        <v>106</v>
      </c>
      <c r="V729">
        <v>0.02</v>
      </c>
      <c r="W729" t="str">
        <f>VLOOKUP(Q729,stores_imp!$A$2:$K$100,3,FALSE)</f>
        <v>SOUTH</v>
      </c>
      <c r="X729" t="str">
        <f>VLOOKUP(Q729,stores_imp!$A$2:$K$100,2,TRUE)</f>
        <v>Mann-Austin</v>
      </c>
      <c r="Y729" t="str">
        <f>VLOOKUP(Q729,stores_imp!$A$2:$E$22,4,FALSE)</f>
        <v>Port Sharon</v>
      </c>
      <c r="Z729" t="str">
        <f>VLOOKUP(Q729,stores_imp!$A$2:$K$22,5,FALSE)</f>
        <v>Online</v>
      </c>
      <c r="AA729" t="str">
        <f>_xlfn.IFS(sale[[#All],[Age]]&lt;19,"Teens",sale[[#All],[Age]]&lt;30,"Adults",sale[[#All],[Age]]&lt;70,"Elders")</f>
        <v>Adults</v>
      </c>
      <c r="AB729" t="str">
        <f>VLOOKUP(C729,customer_imp!$A$2:$H$505,8,FALSE)</f>
        <v>Silver</v>
      </c>
    </row>
    <row r="730" spans="1:28" x14ac:dyDescent="0.25">
      <c r="A730" t="s">
        <v>5434</v>
      </c>
      <c r="B730" s="2">
        <v>45225</v>
      </c>
      <c r="C730" t="s">
        <v>4242</v>
      </c>
      <c r="D730" t="str">
        <f>VLOOKUP(C730,customer_imp!$A$2:$H$502,2,FALSE)</f>
        <v>Russell Lamb</v>
      </c>
      <c r="E730">
        <f>VLOOKUP(C730,customer_imp!$A$2:$H$502,3,FALSE)</f>
        <v>63</v>
      </c>
      <c r="F730" t="str">
        <f>VLOOKUP(C730,customer_imp!$A$2:$H$502,4,FALSE)</f>
        <v>Female</v>
      </c>
      <c r="G730" t="str">
        <f>VLOOKUP(C730,customer_imp!$A$2:$H$502,5,FALSE)</f>
        <v>North Jonathon</v>
      </c>
      <c r="H730" t="str">
        <f>VLOOKUP(C730,customer_imp!$A$2:$H$502,6,FALSE)</f>
        <v>Arizona</v>
      </c>
      <c r="I730" t="str">
        <f>VLOOKUP(C730,customer_imp!$A$2:$H$502,7,FALSE)</f>
        <v>USA</v>
      </c>
      <c r="J730" t="s">
        <v>4655</v>
      </c>
      <c r="K730" t="str">
        <f>VLOOKUP($J730,prod_imp!$A$2:$I$102,2,FALSE)</f>
        <v>Women'S High Heels</v>
      </c>
      <c r="L730" t="str">
        <f>VLOOKUP(J730,prod_imp!$A$2:$I$102,3,FALSE)</f>
        <v>Clothing</v>
      </c>
      <c r="M730" t="str">
        <f>VLOOKUP(J730,prod_imp!$A$2:$I$102,4,FALSE)</f>
        <v>Footwear</v>
      </c>
      <c r="N730" t="str">
        <f>VLOOKUP(J730,prod_imp!$A$2:$I$102,5,FALSE)</f>
        <v>Smith-Charles</v>
      </c>
      <c r="O730">
        <f>VLOOKUP(J730,prod_imp!$A$2:$I$102,6,FALSE)</f>
        <v>438</v>
      </c>
      <c r="P730">
        <f>VLOOKUP(J730,prod_imp!$A$2:$I$102,7,FALSE)</f>
        <v>496</v>
      </c>
      <c r="Q730" t="s">
        <v>4673</v>
      </c>
      <c r="R730" t="s">
        <v>4706</v>
      </c>
      <c r="S730" s="5">
        <v>1089.5352</v>
      </c>
      <c r="T730">
        <v>4</v>
      </c>
      <c r="U730">
        <v>290</v>
      </c>
      <c r="V730">
        <v>0.23</v>
      </c>
      <c r="W730" t="str">
        <f>VLOOKUP(Q730,stores_imp!$A$2:$K$100,3,FALSE)</f>
        <v>EAST</v>
      </c>
      <c r="X730" t="str">
        <f>VLOOKUP(Q730,stores_imp!$A$2:$K$100,2,TRUE)</f>
        <v>Rivera-Warner</v>
      </c>
      <c r="Y730" t="str">
        <f>VLOOKUP(Q730,stores_imp!$A$2:$E$22,4,FALSE)</f>
        <v>Washingtonfurt</v>
      </c>
      <c r="Z730" t="str">
        <f>VLOOKUP(Q730,stores_imp!$A$2:$K$22,5,FALSE)</f>
        <v>Flagship</v>
      </c>
      <c r="AA730" t="str">
        <f>_xlfn.IFS(sale[[#All],[Age]]&lt;19,"Teens",sale[[#All],[Age]]&lt;30,"Adults",sale[[#All],[Age]]&lt;70,"Elders")</f>
        <v>Elders</v>
      </c>
      <c r="AB730" t="str">
        <f>VLOOKUP(C730,customer_imp!$A$2:$H$505,8,FALSE)</f>
        <v>Platinum</v>
      </c>
    </row>
    <row r="731" spans="1:28" x14ac:dyDescent="0.25">
      <c r="A731" t="s">
        <v>5435</v>
      </c>
      <c r="B731" s="2">
        <v>45263</v>
      </c>
      <c r="C731" t="s">
        <v>4134</v>
      </c>
      <c r="D731" t="str">
        <f>VLOOKUP(C731,customer_imp!$A$2:$H$502,2,FALSE)</f>
        <v>Maria Sanchez</v>
      </c>
      <c r="E731">
        <f>VLOOKUP(C731,customer_imp!$A$2:$H$502,3,FALSE)</f>
        <v>46</v>
      </c>
      <c r="F731" t="str">
        <f>VLOOKUP(C731,customer_imp!$A$2:$H$502,4,FALSE)</f>
        <v>Male</v>
      </c>
      <c r="G731" t="str">
        <f>VLOOKUP(C731,customer_imp!$A$2:$H$502,5,FALSE)</f>
        <v>East Peterbury</v>
      </c>
      <c r="H731" t="str">
        <f>VLOOKUP(C731,customer_imp!$A$2:$H$502,6,FALSE)</f>
        <v>North Dakota</v>
      </c>
      <c r="I731" t="str">
        <f>VLOOKUP(C731,customer_imp!$A$2:$H$502,7,FALSE)</f>
        <v>USA</v>
      </c>
      <c r="J731" t="s">
        <v>4641</v>
      </c>
      <c r="K731" t="str">
        <f>VLOOKUP($J731,prod_imp!$A$2:$I$102,2,FALSE)</f>
        <v>Hydrating Face Cleanser</v>
      </c>
      <c r="L731" t="str">
        <f>VLOOKUP(J731,prod_imp!$A$2:$I$102,3,FALSE)</f>
        <v>Beauty</v>
      </c>
      <c r="M731" t="str">
        <f>VLOOKUP(J731,prod_imp!$A$2:$I$102,4,FALSE)</f>
        <v>Skincare</v>
      </c>
      <c r="N731" t="str">
        <f>VLOOKUP(J731,prod_imp!$A$2:$I$102,5,FALSE)</f>
        <v>Butler Group</v>
      </c>
      <c r="O731">
        <f>VLOOKUP(J731,prod_imp!$A$2:$I$102,6,FALSE)</f>
        <v>317</v>
      </c>
      <c r="P731">
        <f>VLOOKUP(J731,prod_imp!$A$2:$I$102,7,FALSE)</f>
        <v>159</v>
      </c>
      <c r="Q731" t="s">
        <v>4702</v>
      </c>
      <c r="R731" t="s">
        <v>4709</v>
      </c>
      <c r="S731" s="5">
        <v>701.4348</v>
      </c>
      <c r="T731">
        <v>2</v>
      </c>
      <c r="U731">
        <v>354</v>
      </c>
      <c r="V731">
        <v>0.06</v>
      </c>
      <c r="W731" t="str">
        <f>VLOOKUP(Q731,stores_imp!$A$2:$K$100,3,FALSE)</f>
        <v>EAST</v>
      </c>
      <c r="X731" t="str">
        <f>VLOOKUP(Q731,stores_imp!$A$2:$K$100,2,TRUE)</f>
        <v>Guerrero-Schmitt</v>
      </c>
      <c r="Y731" t="str">
        <f>VLOOKUP(Q731,stores_imp!$A$2:$E$22,4,FALSE)</f>
        <v>East Stevechester</v>
      </c>
      <c r="Z731" t="str">
        <f>VLOOKUP(Q731,stores_imp!$A$2:$K$22,5,FALSE)</f>
        <v>Flagship</v>
      </c>
      <c r="AA731" t="str">
        <f>_xlfn.IFS(sale[[#All],[Age]]&lt;19,"Teens",sale[[#All],[Age]]&lt;30,"Adults",sale[[#All],[Age]]&lt;70,"Elders")</f>
        <v>Elders</v>
      </c>
      <c r="AB731" t="str">
        <f>VLOOKUP(C731,customer_imp!$A$2:$H$505,8,FALSE)</f>
        <v>Bronze</v>
      </c>
    </row>
    <row r="732" spans="1:28" x14ac:dyDescent="0.25">
      <c r="A732" t="s">
        <v>5436</v>
      </c>
      <c r="B732" s="2">
        <v>45554</v>
      </c>
      <c r="C732" t="s">
        <v>4374</v>
      </c>
      <c r="D732" t="str">
        <f>VLOOKUP(C732,customer_imp!$A$2:$H$502,2,FALSE)</f>
        <v>Tammy Brennan</v>
      </c>
      <c r="E732">
        <f>VLOOKUP(C732,customer_imp!$A$2:$H$502,3,FALSE)</f>
        <v>60</v>
      </c>
      <c r="F732" t="str">
        <f>VLOOKUP(C732,customer_imp!$A$2:$H$502,4,FALSE)</f>
        <v>Male</v>
      </c>
      <c r="G732" t="str">
        <f>VLOOKUP(C732,customer_imp!$A$2:$H$502,5,FALSE)</f>
        <v>Lake Brandontown</v>
      </c>
      <c r="H732" t="str">
        <f>VLOOKUP(C732,customer_imp!$A$2:$H$502,6,FALSE)</f>
        <v>South Carolina</v>
      </c>
      <c r="I732" t="str">
        <f>VLOOKUP(C732,customer_imp!$A$2:$H$502,7,FALSE)</f>
        <v>USA</v>
      </c>
      <c r="J732" t="s">
        <v>4619</v>
      </c>
      <c r="K732" t="str">
        <f>VLOOKUP($J732,prod_imp!$A$2:$I$102,2,FALSE)</f>
        <v>Wooden Nightstand</v>
      </c>
      <c r="L732" t="str">
        <f>VLOOKUP(J732,prod_imp!$A$2:$I$102,3,FALSE)</f>
        <v>Home</v>
      </c>
      <c r="M732" t="str">
        <f>VLOOKUP(J732,prod_imp!$A$2:$I$102,4,FALSE)</f>
        <v>Furniture</v>
      </c>
      <c r="N732" t="str">
        <f>VLOOKUP(J732,prod_imp!$A$2:$I$102,5,FALSE)</f>
        <v>Wolfe, Ross And Hester</v>
      </c>
      <c r="O732">
        <f>VLOOKUP(J732,prod_imp!$A$2:$I$102,6,FALSE)</f>
        <v>244</v>
      </c>
      <c r="P732">
        <f>VLOOKUP(J732,prod_imp!$A$2:$I$102,7,FALSE)</f>
        <v>130</v>
      </c>
      <c r="Q732" t="s">
        <v>4697</v>
      </c>
      <c r="R732" t="s">
        <v>4706</v>
      </c>
      <c r="S732" s="5">
        <v>392.04</v>
      </c>
      <c r="T732">
        <v>1</v>
      </c>
      <c r="U732">
        <v>523</v>
      </c>
      <c r="V732">
        <v>0.01</v>
      </c>
      <c r="W732" t="str">
        <f>VLOOKUP(Q732,stores_imp!$A$2:$K$100,3,FALSE)</f>
        <v>SOUTH</v>
      </c>
      <c r="X732" t="str">
        <f>VLOOKUP(Q732,stores_imp!$A$2:$K$100,2,TRUE)</f>
        <v>Mcdonald Inc</v>
      </c>
      <c r="Y732" t="str">
        <f>VLOOKUP(Q732,stores_imp!$A$2:$E$22,4,FALSE)</f>
        <v>Christopherland</v>
      </c>
      <c r="Z732" t="str">
        <f>VLOOKUP(Q732,stores_imp!$A$2:$K$22,5,FALSE)</f>
        <v>Outlet</v>
      </c>
      <c r="AA732" t="str">
        <f>_xlfn.IFS(sale[[#All],[Age]]&lt;19,"Teens",sale[[#All],[Age]]&lt;30,"Adults",sale[[#All],[Age]]&lt;70,"Elders")</f>
        <v>Elders</v>
      </c>
      <c r="AB732" t="str">
        <f>VLOOKUP(C732,customer_imp!$A$2:$H$505,8,FALSE)</f>
        <v>Gold</v>
      </c>
    </row>
    <row r="733" spans="1:28" x14ac:dyDescent="0.25">
      <c r="A733" t="s">
        <v>5437</v>
      </c>
      <c r="B733" s="2">
        <v>45569</v>
      </c>
      <c r="C733" t="s">
        <v>4031</v>
      </c>
      <c r="D733" t="str">
        <f>VLOOKUP(C733,customer_imp!$A$2:$H$502,2,FALSE)</f>
        <v>Jay Patel</v>
      </c>
      <c r="E733">
        <f>VLOOKUP(C733,customer_imp!$A$2:$H$502,3,FALSE)</f>
        <v>43</v>
      </c>
      <c r="F733" t="str">
        <f>VLOOKUP(C733,customer_imp!$A$2:$H$502,4,FALSE)</f>
        <v>Female</v>
      </c>
      <c r="G733" t="str">
        <f>VLOOKUP(C733,customer_imp!$A$2:$H$502,5,FALSE)</f>
        <v>Morrisbury</v>
      </c>
      <c r="H733" t="str">
        <f>VLOOKUP(C733,customer_imp!$A$2:$H$502,6,FALSE)</f>
        <v>Rhode Island</v>
      </c>
      <c r="I733" t="str">
        <f>VLOOKUP(C733,customer_imp!$A$2:$H$502,7,FALSE)</f>
        <v>USA</v>
      </c>
      <c r="J733" t="s">
        <v>4504</v>
      </c>
      <c r="K733" t="str">
        <f>VLOOKUP($J733,prod_imp!$A$2:$I$102,2,FALSE)</f>
        <v>Men'S Leather Belt</v>
      </c>
      <c r="L733" t="str">
        <f>VLOOKUP(J733,prod_imp!$A$2:$I$102,3,FALSE)</f>
        <v>Clothing</v>
      </c>
      <c r="M733" t="str">
        <f>VLOOKUP(J733,prod_imp!$A$2:$I$102,4,FALSE)</f>
        <v>Accessories</v>
      </c>
      <c r="N733" t="str">
        <f>VLOOKUP(J733,prod_imp!$A$2:$I$102,5,FALSE)</f>
        <v>Baldwin, Garza And Gonzalez</v>
      </c>
      <c r="O733">
        <f>VLOOKUP(J733,prod_imp!$A$2:$I$102,6,FALSE)</f>
        <v>261</v>
      </c>
      <c r="P733">
        <f>VLOOKUP(J733,prod_imp!$A$2:$I$102,7,FALSE)</f>
        <v>59</v>
      </c>
      <c r="Q733" t="s">
        <v>4688</v>
      </c>
      <c r="R733" t="s">
        <v>4709</v>
      </c>
      <c r="S733" s="5">
        <v>2811.1181999999999</v>
      </c>
      <c r="T733">
        <v>3</v>
      </c>
      <c r="U733">
        <v>966</v>
      </c>
      <c r="V733">
        <v>0.25</v>
      </c>
      <c r="W733" t="str">
        <f>VLOOKUP(Q733,stores_imp!$A$2:$K$100,3,FALSE)</f>
        <v>SOUTH</v>
      </c>
      <c r="X733" t="str">
        <f>VLOOKUP(Q733,stores_imp!$A$2:$K$100,2,TRUE)</f>
        <v>Mann-Austin</v>
      </c>
      <c r="Y733" t="str">
        <f>VLOOKUP(Q733,stores_imp!$A$2:$E$22,4,FALSE)</f>
        <v>East Johnstad</v>
      </c>
      <c r="Z733" t="str">
        <f>VLOOKUP(Q733,stores_imp!$A$2:$K$22,5,FALSE)</f>
        <v>Flagship</v>
      </c>
      <c r="AA733" t="str">
        <f>_xlfn.IFS(sale[[#All],[Age]]&lt;19,"Teens",sale[[#All],[Age]]&lt;30,"Adults",sale[[#All],[Age]]&lt;70,"Elders")</f>
        <v>Elders</v>
      </c>
      <c r="AB733" t="str">
        <f>VLOOKUP(C733,customer_imp!$A$2:$H$505,8,FALSE)</f>
        <v>Platinum</v>
      </c>
    </row>
    <row r="734" spans="1:28" x14ac:dyDescent="0.25">
      <c r="A734" t="s">
        <v>5438</v>
      </c>
      <c r="B734" s="2">
        <v>45217</v>
      </c>
      <c r="C734" t="s">
        <v>4205</v>
      </c>
      <c r="D734" t="str">
        <f>VLOOKUP(C734,customer_imp!$A$2:$H$502,2,FALSE)</f>
        <v>Anthony Morgan</v>
      </c>
      <c r="E734">
        <f>VLOOKUP(C734,customer_imp!$A$2:$H$502,3,FALSE)</f>
        <v>29</v>
      </c>
      <c r="F734" t="str">
        <f>VLOOKUP(C734,customer_imp!$A$2:$H$502,4,FALSE)</f>
        <v>Male</v>
      </c>
      <c r="G734" t="str">
        <f>VLOOKUP(C734,customer_imp!$A$2:$H$502,5,FALSE)</f>
        <v>New Anthonyfurt</v>
      </c>
      <c r="H734" t="str">
        <f>VLOOKUP(C734,customer_imp!$A$2:$H$502,6,FALSE)</f>
        <v>Missouri</v>
      </c>
      <c r="I734" t="str">
        <f>VLOOKUP(C734,customer_imp!$A$2:$H$502,7,FALSE)</f>
        <v>USA</v>
      </c>
      <c r="J734" t="s">
        <v>4585</v>
      </c>
      <c r="K734" t="str">
        <f>VLOOKUP($J734,prod_imp!$A$2:$I$102,2,FALSE)</f>
        <v>Boxing Hand Wraps</v>
      </c>
      <c r="L734" t="str">
        <f>VLOOKUP(J734,prod_imp!$A$2:$I$102,3,FALSE)</f>
        <v>Sports</v>
      </c>
      <c r="M734" t="str">
        <f>VLOOKUP(J734,prod_imp!$A$2:$I$102,4,FALSE)</f>
        <v>Fitness</v>
      </c>
      <c r="N734" t="str">
        <f>VLOOKUP(J734,prod_imp!$A$2:$I$102,5,FALSE)</f>
        <v>Smith-King</v>
      </c>
      <c r="O734">
        <f>VLOOKUP(J734,prod_imp!$A$2:$I$102,6,FALSE)</f>
        <v>190</v>
      </c>
      <c r="P734">
        <f>VLOOKUP(J734,prod_imp!$A$2:$I$102,7,FALSE)</f>
        <v>260</v>
      </c>
      <c r="Q734" t="s">
        <v>4701</v>
      </c>
      <c r="R734" t="s">
        <v>4706</v>
      </c>
      <c r="S734" s="5">
        <v>478.66559999999998</v>
      </c>
      <c r="T734">
        <v>1</v>
      </c>
      <c r="U734">
        <v>499</v>
      </c>
      <c r="V734">
        <v>0.03</v>
      </c>
      <c r="W734" t="str">
        <f>VLOOKUP(Q734,stores_imp!$A$2:$K$100,3,FALSE)</f>
        <v>NORTH</v>
      </c>
      <c r="X734" t="str">
        <f>VLOOKUP(Q734,stores_imp!$A$2:$K$100,2,TRUE)</f>
        <v>Holloway Ltd</v>
      </c>
      <c r="Y734" t="str">
        <f>VLOOKUP(Q734,stores_imp!$A$2:$E$22,4,FALSE)</f>
        <v>Bensonhaven</v>
      </c>
      <c r="Z734" t="str">
        <f>VLOOKUP(Q734,stores_imp!$A$2:$K$22,5,FALSE)</f>
        <v>Flagship</v>
      </c>
      <c r="AA734" t="str">
        <f>_xlfn.IFS(sale[[#All],[Age]]&lt;19,"Teens",sale[[#All],[Age]]&lt;30,"Adults",sale[[#All],[Age]]&lt;70,"Elders")</f>
        <v>Adults</v>
      </c>
      <c r="AB734" t="str">
        <f>VLOOKUP(C734,customer_imp!$A$2:$H$505,8,FALSE)</f>
        <v>Silver</v>
      </c>
    </row>
    <row r="735" spans="1:28" x14ac:dyDescent="0.25">
      <c r="A735" t="s">
        <v>5439</v>
      </c>
      <c r="B735" s="2">
        <v>45783</v>
      </c>
      <c r="C735" t="s">
        <v>4316</v>
      </c>
      <c r="D735" t="str">
        <f>VLOOKUP(C735,customer_imp!$A$2:$H$502,2,FALSE)</f>
        <v>Pamela Mcguire</v>
      </c>
      <c r="E735">
        <f>VLOOKUP(C735,customer_imp!$A$2:$H$502,3,FALSE)</f>
        <v>54</v>
      </c>
      <c r="F735" t="str">
        <f>VLOOKUP(C735,customer_imp!$A$2:$H$502,4,FALSE)</f>
        <v>Male</v>
      </c>
      <c r="G735" t="str">
        <f>VLOOKUP(C735,customer_imp!$A$2:$H$502,5,FALSE)</f>
        <v>South Jasontown</v>
      </c>
      <c r="H735" t="str">
        <f>VLOOKUP(C735,customer_imp!$A$2:$H$502,6,FALSE)</f>
        <v>Illinois</v>
      </c>
      <c r="I735" t="str">
        <f>VLOOKUP(C735,customer_imp!$A$2:$H$502,7,FALSE)</f>
        <v>USA</v>
      </c>
      <c r="J735" t="s">
        <v>4568</v>
      </c>
      <c r="K735" t="str">
        <f>VLOOKUP($J735,prod_imp!$A$2:$I$102,2,FALSE)</f>
        <v>Smart Home Wifi Camera</v>
      </c>
      <c r="L735" t="str">
        <f>VLOOKUP(J735,prod_imp!$A$2:$I$102,3,FALSE)</f>
        <v>Electronics</v>
      </c>
      <c r="M735" t="str">
        <f>VLOOKUP(J735,prod_imp!$A$2:$I$102,4,FALSE)</f>
        <v>Accessories</v>
      </c>
      <c r="N735" t="str">
        <f>VLOOKUP(J735,prod_imp!$A$2:$I$102,5,FALSE)</f>
        <v>Holmes Llc</v>
      </c>
      <c r="O735">
        <f>VLOOKUP(J735,prod_imp!$A$2:$I$102,6,FALSE)</f>
        <v>451</v>
      </c>
      <c r="P735">
        <f>VLOOKUP(J735,prod_imp!$A$2:$I$102,7,FALSE)</f>
        <v>389</v>
      </c>
      <c r="Q735" t="s">
        <v>4683</v>
      </c>
      <c r="R735" t="s">
        <v>4706</v>
      </c>
      <c r="S735" s="5">
        <v>2881.4259999999999</v>
      </c>
      <c r="T735">
        <v>4</v>
      </c>
      <c r="U735">
        <v>758</v>
      </c>
      <c r="V735">
        <v>0.04</v>
      </c>
      <c r="W735" t="str">
        <f>VLOOKUP(Q735,stores_imp!$A$2:$K$100,3,FALSE)</f>
        <v>EAST</v>
      </c>
      <c r="X735" t="str">
        <f>VLOOKUP(Q735,stores_imp!$A$2:$K$100,2,TRUE)</f>
        <v>Mann-Austin</v>
      </c>
      <c r="Y735" t="str">
        <f>VLOOKUP(Q735,stores_imp!$A$2:$E$22,4,FALSE)</f>
        <v>Port Josephberg</v>
      </c>
      <c r="Z735" t="str">
        <f>VLOOKUP(Q735,stores_imp!$A$2:$K$22,5,FALSE)</f>
        <v>Online</v>
      </c>
      <c r="AA735" t="str">
        <f>_xlfn.IFS(sale[[#All],[Age]]&lt;19,"Teens",sale[[#All],[Age]]&lt;30,"Adults",sale[[#All],[Age]]&lt;70,"Elders")</f>
        <v>Elders</v>
      </c>
      <c r="AB735" t="str">
        <f>VLOOKUP(C735,customer_imp!$A$2:$H$505,8,FALSE)</f>
        <v>Platinum</v>
      </c>
    </row>
    <row r="736" spans="1:28" x14ac:dyDescent="0.25">
      <c r="A736" t="s">
        <v>5440</v>
      </c>
      <c r="B736" s="2">
        <v>45371</v>
      </c>
      <c r="C736" t="s">
        <v>4177</v>
      </c>
      <c r="D736" t="str">
        <f>VLOOKUP(C736,customer_imp!$A$2:$H$502,2,FALSE)</f>
        <v>Wanda Snyder</v>
      </c>
      <c r="E736">
        <f>VLOOKUP(C736,customer_imp!$A$2:$H$502,3,FALSE)</f>
        <v>54</v>
      </c>
      <c r="F736" t="str">
        <f>VLOOKUP(C736,customer_imp!$A$2:$H$502,4,FALSE)</f>
        <v>Male</v>
      </c>
      <c r="G736" t="str">
        <f>VLOOKUP(C736,customer_imp!$A$2:$H$502,5,FALSE)</f>
        <v>Frostmouth</v>
      </c>
      <c r="H736" t="str">
        <f>VLOOKUP(C736,customer_imp!$A$2:$H$502,6,FALSE)</f>
        <v>Vermont</v>
      </c>
      <c r="I736" t="str">
        <f>VLOOKUP(C736,customer_imp!$A$2:$H$502,7,FALSE)</f>
        <v>USA</v>
      </c>
      <c r="J736" t="s">
        <v>4500</v>
      </c>
      <c r="K736" t="str">
        <f>VLOOKUP($J736,prod_imp!$A$2:$I$102,2,FALSE)</f>
        <v>Men'S Running Jacket</v>
      </c>
      <c r="L736" t="str">
        <f>VLOOKUP(J736,prod_imp!$A$2:$I$102,3,FALSE)</f>
        <v>Clothing</v>
      </c>
      <c r="M736" t="str">
        <f>VLOOKUP(J736,prod_imp!$A$2:$I$102,4,FALSE)</f>
        <v>Outerwear</v>
      </c>
      <c r="N736" t="str">
        <f>VLOOKUP(J736,prod_imp!$A$2:$I$102,5,FALSE)</f>
        <v>Pineda Ltd</v>
      </c>
      <c r="O736">
        <f>VLOOKUP(J736,prod_imp!$A$2:$I$102,6,FALSE)</f>
        <v>365</v>
      </c>
      <c r="P736">
        <f>VLOOKUP(J736,prod_imp!$A$2:$I$102,7,FALSE)</f>
        <v>452</v>
      </c>
      <c r="Q736" t="s">
        <v>4678</v>
      </c>
      <c r="R736" t="s">
        <v>4706</v>
      </c>
      <c r="S736" s="5">
        <v>571.38620000000003</v>
      </c>
      <c r="T736">
        <v>2</v>
      </c>
      <c r="U736">
        <v>371</v>
      </c>
      <c r="V736">
        <v>0.05</v>
      </c>
      <c r="W736" t="str">
        <f>VLOOKUP(Q736,stores_imp!$A$2:$K$100,3,FALSE)</f>
        <v>SOUTH</v>
      </c>
      <c r="X736" t="str">
        <f>VLOOKUP(Q736,stores_imp!$A$2:$K$100,2,TRUE)</f>
        <v>Mann-Austin</v>
      </c>
      <c r="Y736" t="str">
        <f>VLOOKUP(Q736,stores_imp!$A$2:$E$22,4,FALSE)</f>
        <v>North Nancyview</v>
      </c>
      <c r="Z736" t="str">
        <f>VLOOKUP(Q736,stores_imp!$A$2:$K$22,5,FALSE)</f>
        <v>Outlet</v>
      </c>
      <c r="AA736" t="str">
        <f>_xlfn.IFS(sale[[#All],[Age]]&lt;19,"Teens",sale[[#All],[Age]]&lt;30,"Adults",sale[[#All],[Age]]&lt;70,"Elders")</f>
        <v>Elders</v>
      </c>
      <c r="AB736" t="str">
        <f>VLOOKUP(C736,customer_imp!$A$2:$H$505,8,FALSE)</f>
        <v>Bronze</v>
      </c>
    </row>
    <row r="737" spans="1:28" x14ac:dyDescent="0.25">
      <c r="A737" t="s">
        <v>5441</v>
      </c>
      <c r="B737" s="2">
        <v>45453</v>
      </c>
      <c r="C737" t="s">
        <v>4343</v>
      </c>
      <c r="D737" t="str">
        <f>VLOOKUP(C737,customer_imp!$A$2:$H$502,2,FALSE)</f>
        <v>Carlos Flores</v>
      </c>
      <c r="E737">
        <f>VLOOKUP(C737,customer_imp!$A$2:$H$502,3,FALSE)</f>
        <v>20</v>
      </c>
      <c r="F737" t="str">
        <f>VLOOKUP(C737,customer_imp!$A$2:$H$502,4,FALSE)</f>
        <v>Male</v>
      </c>
      <c r="G737" t="str">
        <f>VLOOKUP(C737,customer_imp!$A$2:$H$502,5,FALSE)</f>
        <v>North Johnfurt</v>
      </c>
      <c r="H737" t="str">
        <f>VLOOKUP(C737,customer_imp!$A$2:$H$502,6,FALSE)</f>
        <v>Washington</v>
      </c>
      <c r="I737" t="str">
        <f>VLOOKUP(C737,customer_imp!$A$2:$H$502,7,FALSE)</f>
        <v>USA</v>
      </c>
      <c r="J737" t="s">
        <v>4655</v>
      </c>
      <c r="K737" t="str">
        <f>VLOOKUP($J737,prod_imp!$A$2:$I$102,2,FALSE)</f>
        <v>Women'S High Heels</v>
      </c>
      <c r="L737" t="str">
        <f>VLOOKUP(J737,prod_imp!$A$2:$I$102,3,FALSE)</f>
        <v>Clothing</v>
      </c>
      <c r="M737" t="str">
        <f>VLOOKUP(J737,prod_imp!$A$2:$I$102,4,FALSE)</f>
        <v>Footwear</v>
      </c>
      <c r="N737" t="str">
        <f>VLOOKUP(J737,prod_imp!$A$2:$I$102,5,FALSE)</f>
        <v>Smith-Charles</v>
      </c>
      <c r="O737">
        <f>VLOOKUP(J737,prod_imp!$A$2:$I$102,6,FALSE)</f>
        <v>438</v>
      </c>
      <c r="P737">
        <f>VLOOKUP(J737,prod_imp!$A$2:$I$102,7,FALSE)</f>
        <v>496</v>
      </c>
      <c r="Q737" t="s">
        <v>4701</v>
      </c>
      <c r="R737" t="s">
        <v>4709</v>
      </c>
      <c r="S737" s="5">
        <v>218.804</v>
      </c>
      <c r="T737">
        <v>1</v>
      </c>
      <c r="U737">
        <v>230</v>
      </c>
      <c r="V737">
        <v>0.23</v>
      </c>
      <c r="W737" t="str">
        <f>VLOOKUP(Q737,stores_imp!$A$2:$K$100,3,FALSE)</f>
        <v>NORTH</v>
      </c>
      <c r="X737" t="str">
        <f>VLOOKUP(Q737,stores_imp!$A$2:$K$100,2,TRUE)</f>
        <v>Holloway Ltd</v>
      </c>
      <c r="Y737" t="str">
        <f>VLOOKUP(Q737,stores_imp!$A$2:$E$22,4,FALSE)</f>
        <v>Bensonhaven</v>
      </c>
      <c r="Z737" t="str">
        <f>VLOOKUP(Q737,stores_imp!$A$2:$K$22,5,FALSE)</f>
        <v>Flagship</v>
      </c>
      <c r="AA737" t="str">
        <f>_xlfn.IFS(sale[[#All],[Age]]&lt;19,"Teens",sale[[#All],[Age]]&lt;30,"Adults",sale[[#All],[Age]]&lt;70,"Elders")</f>
        <v>Adults</v>
      </c>
      <c r="AB737" t="str">
        <f>VLOOKUP(C737,customer_imp!$A$2:$H$505,8,FALSE)</f>
        <v>Gold</v>
      </c>
    </row>
    <row r="738" spans="1:28" x14ac:dyDescent="0.25">
      <c r="A738" t="s">
        <v>5442</v>
      </c>
      <c r="B738" s="2">
        <v>45526</v>
      </c>
      <c r="C738" t="s">
        <v>4328</v>
      </c>
      <c r="D738" t="str">
        <f>VLOOKUP(C738,customer_imp!$A$2:$H$502,2,FALSE)</f>
        <v>Michelle Cunningham</v>
      </c>
      <c r="E738">
        <f>VLOOKUP(C738,customer_imp!$A$2:$H$502,3,FALSE)</f>
        <v>30</v>
      </c>
      <c r="F738" t="str">
        <f>VLOOKUP(C738,customer_imp!$A$2:$H$502,4,FALSE)</f>
        <v>Female</v>
      </c>
      <c r="G738" t="str">
        <f>VLOOKUP(C738,customer_imp!$A$2:$H$502,5,FALSE)</f>
        <v>Amandaborough</v>
      </c>
      <c r="H738" t="str">
        <f>VLOOKUP(C738,customer_imp!$A$2:$H$502,6,FALSE)</f>
        <v>Connecticut</v>
      </c>
      <c r="I738" t="str">
        <f>VLOOKUP(C738,customer_imp!$A$2:$H$502,7,FALSE)</f>
        <v>USA</v>
      </c>
      <c r="J738" t="s">
        <v>4605</v>
      </c>
      <c r="K738" t="str">
        <f>VLOOKUP($J738,prod_imp!$A$2:$I$102,2,FALSE)</f>
        <v>Tennis Ball 3-Pack</v>
      </c>
      <c r="L738" t="str">
        <f>VLOOKUP(J738,prod_imp!$A$2:$I$102,3,FALSE)</f>
        <v>Sports</v>
      </c>
      <c r="M738" t="str">
        <f>VLOOKUP(J738,prod_imp!$A$2:$I$102,4,FALSE)</f>
        <v>Equipment</v>
      </c>
      <c r="N738" t="str">
        <f>VLOOKUP(J738,prod_imp!$A$2:$I$102,5,FALSE)</f>
        <v>Lopez Llc</v>
      </c>
      <c r="O738">
        <f>VLOOKUP(J738,prod_imp!$A$2:$I$102,6,FALSE)</f>
        <v>103</v>
      </c>
      <c r="P738">
        <f>VLOOKUP(J738,prod_imp!$A$2:$I$102,7,FALSE)</f>
        <v>465</v>
      </c>
      <c r="Q738" t="s">
        <v>4683</v>
      </c>
      <c r="R738" t="s">
        <v>4709</v>
      </c>
      <c r="S738" s="5">
        <v>1419.0192</v>
      </c>
      <c r="T738">
        <v>2</v>
      </c>
      <c r="U738">
        <v>985</v>
      </c>
      <c r="V738">
        <v>0.05</v>
      </c>
      <c r="W738" t="str">
        <f>VLOOKUP(Q738,stores_imp!$A$2:$K$100,3,FALSE)</f>
        <v>EAST</v>
      </c>
      <c r="X738" t="str">
        <f>VLOOKUP(Q738,stores_imp!$A$2:$K$100,2,TRUE)</f>
        <v>Mann-Austin</v>
      </c>
      <c r="Y738" t="str">
        <f>VLOOKUP(Q738,stores_imp!$A$2:$E$22,4,FALSE)</f>
        <v>Port Josephberg</v>
      </c>
      <c r="Z738" t="str">
        <f>VLOOKUP(Q738,stores_imp!$A$2:$K$22,5,FALSE)</f>
        <v>Online</v>
      </c>
      <c r="AA738" t="str">
        <f>_xlfn.IFS(sale[[#All],[Age]]&lt;19,"Teens",sale[[#All],[Age]]&lt;30,"Adults",sale[[#All],[Age]]&lt;70,"Elders")</f>
        <v>Elders</v>
      </c>
      <c r="AB738" t="str">
        <f>VLOOKUP(C738,customer_imp!$A$2:$H$505,8,FALSE)</f>
        <v>Bronze</v>
      </c>
    </row>
    <row r="739" spans="1:28" x14ac:dyDescent="0.25">
      <c r="A739" t="s">
        <v>5443</v>
      </c>
      <c r="B739" s="2">
        <v>45756</v>
      </c>
      <c r="C739" t="s">
        <v>4413</v>
      </c>
      <c r="D739" t="str">
        <f>VLOOKUP(C739,customer_imp!$A$2:$H$502,2,FALSE)</f>
        <v>Brittany Edwards Dds</v>
      </c>
      <c r="E739">
        <f>VLOOKUP(C739,customer_imp!$A$2:$H$502,3,FALSE)</f>
        <v>42</v>
      </c>
      <c r="F739" t="str">
        <f>VLOOKUP(C739,customer_imp!$A$2:$H$502,4,FALSE)</f>
        <v>Female</v>
      </c>
      <c r="G739" t="str">
        <f>VLOOKUP(C739,customer_imp!$A$2:$H$502,5,FALSE)</f>
        <v>Aliciahaven</v>
      </c>
      <c r="H739" t="str">
        <f>VLOOKUP(C739,customer_imp!$A$2:$H$502,6,FALSE)</f>
        <v>Kansas</v>
      </c>
      <c r="I739" t="str">
        <f>VLOOKUP(C739,customer_imp!$A$2:$H$502,7,FALSE)</f>
        <v>USA</v>
      </c>
      <c r="J739" t="s">
        <v>4513</v>
      </c>
      <c r="K739" t="str">
        <f>VLOOKUP($J739,prod_imp!$A$2:$I$102,2,FALSE)</f>
        <v>Adjustable Dumbbell Set</v>
      </c>
      <c r="L739" t="str">
        <f>VLOOKUP(J739,prod_imp!$A$2:$I$102,3,FALSE)</f>
        <v>Sports</v>
      </c>
      <c r="M739" t="str">
        <f>VLOOKUP(J739,prod_imp!$A$2:$I$102,4,FALSE)</f>
        <v>Fitness</v>
      </c>
      <c r="N739" t="str">
        <f>VLOOKUP(J739,prod_imp!$A$2:$I$102,5,FALSE)</f>
        <v>Hill Plc</v>
      </c>
      <c r="O739">
        <f>VLOOKUP(J739,prod_imp!$A$2:$I$102,6,FALSE)</f>
        <v>496</v>
      </c>
      <c r="P739">
        <f>VLOOKUP(J739,prod_imp!$A$2:$I$102,7,FALSE)</f>
        <v>323</v>
      </c>
      <c r="Q739" t="s">
        <v>4681</v>
      </c>
      <c r="R739" t="s">
        <v>4706</v>
      </c>
      <c r="S739" s="5">
        <v>689.5</v>
      </c>
      <c r="T739">
        <v>2</v>
      </c>
      <c r="U739">
        <v>492</v>
      </c>
      <c r="V739">
        <v>0.28000000000000003</v>
      </c>
      <c r="W739" t="str">
        <f>VLOOKUP(Q739,stores_imp!$A$2:$K$100,3,FALSE)</f>
        <v>SOUTH</v>
      </c>
      <c r="X739" t="str">
        <f>VLOOKUP(Q739,stores_imp!$A$2:$K$100,2,TRUE)</f>
        <v>Mann-Austin</v>
      </c>
      <c r="Y739" t="str">
        <f>VLOOKUP(Q739,stores_imp!$A$2:$E$22,4,FALSE)</f>
        <v>Port Sharon</v>
      </c>
      <c r="Z739" t="str">
        <f>VLOOKUP(Q739,stores_imp!$A$2:$K$22,5,FALSE)</f>
        <v>Online</v>
      </c>
      <c r="AA739" t="str">
        <f>_xlfn.IFS(sale[[#All],[Age]]&lt;19,"Teens",sale[[#All],[Age]]&lt;30,"Adults",sale[[#All],[Age]]&lt;70,"Elders")</f>
        <v>Elders</v>
      </c>
      <c r="AB739" t="str">
        <f>VLOOKUP(C739,customer_imp!$A$2:$H$505,8,FALSE)</f>
        <v>Platinum</v>
      </c>
    </row>
    <row r="740" spans="1:28" x14ac:dyDescent="0.25">
      <c r="A740" t="s">
        <v>5444</v>
      </c>
      <c r="B740" s="2">
        <v>45657</v>
      </c>
      <c r="C740" t="s">
        <v>4353</v>
      </c>
      <c r="D740" t="str">
        <f>VLOOKUP(C740,customer_imp!$A$2:$H$502,2,FALSE)</f>
        <v>Chloe Aguilar</v>
      </c>
      <c r="E740">
        <f>VLOOKUP(C740,customer_imp!$A$2:$H$502,3,FALSE)</f>
        <v>58</v>
      </c>
      <c r="F740" t="str">
        <f>VLOOKUP(C740,customer_imp!$A$2:$H$502,4,FALSE)</f>
        <v>Male</v>
      </c>
      <c r="G740" t="str">
        <f>VLOOKUP(C740,customer_imp!$A$2:$H$502,5,FALSE)</f>
        <v>Lake Johnside</v>
      </c>
      <c r="H740" t="str">
        <f>VLOOKUP(C740,customer_imp!$A$2:$H$502,6,FALSE)</f>
        <v>Arizona</v>
      </c>
      <c r="I740" t="str">
        <f>VLOOKUP(C740,customer_imp!$A$2:$H$502,7,FALSE)</f>
        <v>USA</v>
      </c>
      <c r="J740" t="s">
        <v>4576</v>
      </c>
      <c r="K740" t="str">
        <f>VLOOKUP($J740,prod_imp!$A$2:$I$102,2,FALSE)</f>
        <v>Men'S Winter Jacket</v>
      </c>
      <c r="L740" t="str">
        <f>VLOOKUP(J740,prod_imp!$A$2:$I$102,3,FALSE)</f>
        <v>Clothing</v>
      </c>
      <c r="M740" t="str">
        <f>VLOOKUP(J740,prod_imp!$A$2:$I$102,4,FALSE)</f>
        <v>Outerwear</v>
      </c>
      <c r="N740" t="str">
        <f>VLOOKUP(J740,prod_imp!$A$2:$I$102,5,FALSE)</f>
        <v>Kelly, Smith And Perez</v>
      </c>
      <c r="O740">
        <f>VLOOKUP(J740,prod_imp!$A$2:$I$102,6,FALSE)</f>
        <v>167</v>
      </c>
      <c r="P740">
        <f>VLOOKUP(J740,prod_imp!$A$2:$I$102,7,FALSE)</f>
        <v>296</v>
      </c>
      <c r="Q740" t="s">
        <v>4692</v>
      </c>
      <c r="R740" t="s">
        <v>4706</v>
      </c>
      <c r="S740" s="5">
        <v>307.71359999999999</v>
      </c>
      <c r="T740">
        <v>2</v>
      </c>
      <c r="U740">
        <v>214</v>
      </c>
      <c r="V740">
        <v>0.3</v>
      </c>
      <c r="W740" t="str">
        <f>VLOOKUP(Q740,stores_imp!$A$2:$K$100,3,FALSE)</f>
        <v>SOUTH</v>
      </c>
      <c r="X740" t="str">
        <f>VLOOKUP(Q740,stores_imp!$A$2:$K$100,2,TRUE)</f>
        <v>Aguirre-Keller</v>
      </c>
      <c r="Y740" t="str">
        <f>VLOOKUP(Q740,stores_imp!$A$2:$E$22,4,FALSE)</f>
        <v>Lake Michael</v>
      </c>
      <c r="Z740" t="str">
        <f>VLOOKUP(Q740,stores_imp!$A$2:$K$22,5,FALSE)</f>
        <v>Online</v>
      </c>
      <c r="AA740" t="str">
        <f>_xlfn.IFS(sale[[#All],[Age]]&lt;19,"Teens",sale[[#All],[Age]]&lt;30,"Adults",sale[[#All],[Age]]&lt;70,"Elders")</f>
        <v>Elders</v>
      </c>
      <c r="AB740" t="str">
        <f>VLOOKUP(C740,customer_imp!$A$2:$H$505,8,FALSE)</f>
        <v>Bronze</v>
      </c>
    </row>
    <row r="741" spans="1:28" x14ac:dyDescent="0.25">
      <c r="A741" t="s">
        <v>5445</v>
      </c>
      <c r="B741" s="2">
        <v>45716</v>
      </c>
      <c r="C741" t="s">
        <v>4039</v>
      </c>
      <c r="D741" t="str">
        <f>VLOOKUP(C741,customer_imp!$A$2:$H$502,2,FALSE)</f>
        <v>Michael Thomas</v>
      </c>
      <c r="E741">
        <f>VLOOKUP(C741,customer_imp!$A$2:$H$502,3,FALSE)</f>
        <v>21</v>
      </c>
      <c r="F741" t="str">
        <f>VLOOKUP(C741,customer_imp!$A$2:$H$502,4,FALSE)</f>
        <v>Female</v>
      </c>
      <c r="G741" t="str">
        <f>VLOOKUP(C741,customer_imp!$A$2:$H$502,5,FALSE)</f>
        <v>Woodmouth</v>
      </c>
      <c r="H741" t="str">
        <f>VLOOKUP(C741,customer_imp!$A$2:$H$502,6,FALSE)</f>
        <v>Nevada</v>
      </c>
      <c r="I741" t="str">
        <f>VLOOKUP(C741,customer_imp!$A$2:$H$502,7,FALSE)</f>
        <v>USA</v>
      </c>
      <c r="J741" t="s">
        <v>4533</v>
      </c>
      <c r="K741" t="str">
        <f>VLOOKUP($J741,prod_imp!$A$2:$I$102,2,FALSE)</f>
        <v>Outdoor Sports Water Bottle</v>
      </c>
      <c r="L741" t="str">
        <f>VLOOKUP(J741,prod_imp!$A$2:$I$102,3,FALSE)</f>
        <v>Sports</v>
      </c>
      <c r="M741" t="str">
        <f>VLOOKUP(J741,prod_imp!$A$2:$I$102,4,FALSE)</f>
        <v>Accessories</v>
      </c>
      <c r="N741" t="str">
        <f>VLOOKUP(J741,prod_imp!$A$2:$I$102,5,FALSE)</f>
        <v>Soto-Ellis</v>
      </c>
      <c r="O741">
        <f>VLOOKUP(J741,prod_imp!$A$2:$I$102,6,FALSE)</f>
        <v>132</v>
      </c>
      <c r="P741">
        <f>VLOOKUP(J741,prod_imp!$A$2:$I$102,7,FALSE)</f>
        <v>275</v>
      </c>
      <c r="Q741" t="s">
        <v>4685</v>
      </c>
      <c r="R741" t="s">
        <v>4706</v>
      </c>
      <c r="S741" s="5">
        <v>2277.2944000000002</v>
      </c>
      <c r="T741">
        <v>4</v>
      </c>
      <c r="U741">
        <v>619</v>
      </c>
      <c r="V741">
        <v>0.28000000000000003</v>
      </c>
      <c r="W741" t="str">
        <f>VLOOKUP(Q741,stores_imp!$A$2:$K$100,3,FALSE)</f>
        <v>WEST</v>
      </c>
      <c r="X741" t="str">
        <f>VLOOKUP(Q741,stores_imp!$A$2:$K$100,2,TRUE)</f>
        <v>Mann-Austin</v>
      </c>
      <c r="Y741" t="str">
        <f>VLOOKUP(Q741,stores_imp!$A$2:$E$22,4,FALSE)</f>
        <v>Thompsonborough</v>
      </c>
      <c r="Z741" t="str">
        <f>VLOOKUP(Q741,stores_imp!$A$2:$K$22,5,FALSE)</f>
        <v>Online</v>
      </c>
      <c r="AA741" t="str">
        <f>_xlfn.IFS(sale[[#All],[Age]]&lt;19,"Teens",sale[[#All],[Age]]&lt;30,"Adults",sale[[#All],[Age]]&lt;70,"Elders")</f>
        <v>Adults</v>
      </c>
      <c r="AB741" t="str">
        <f>VLOOKUP(C741,customer_imp!$A$2:$H$505,8,FALSE)</f>
        <v>Silver</v>
      </c>
    </row>
    <row r="742" spans="1:28" x14ac:dyDescent="0.25">
      <c r="A742" t="s">
        <v>5446</v>
      </c>
      <c r="B742" s="2">
        <v>45313</v>
      </c>
      <c r="C742" t="s">
        <v>4069</v>
      </c>
      <c r="D742" t="str">
        <f>VLOOKUP(C742,customer_imp!$A$2:$H$502,2,FALSE)</f>
        <v>Christy Vasquez</v>
      </c>
      <c r="E742">
        <f>VLOOKUP(C742,customer_imp!$A$2:$H$502,3,FALSE)</f>
        <v>28</v>
      </c>
      <c r="F742" t="str">
        <f>VLOOKUP(C742,customer_imp!$A$2:$H$502,4,FALSE)</f>
        <v>Female</v>
      </c>
      <c r="G742" t="str">
        <f>VLOOKUP(C742,customer_imp!$A$2:$H$502,5,FALSE)</f>
        <v>Port Travisstad</v>
      </c>
      <c r="H742" t="str">
        <f>VLOOKUP(C742,customer_imp!$A$2:$H$502,6,FALSE)</f>
        <v>South Carolina</v>
      </c>
      <c r="I742" t="str">
        <f>VLOOKUP(C742,customer_imp!$A$2:$H$502,7,FALSE)</f>
        <v>USA</v>
      </c>
      <c r="J742" t="s">
        <v>4601</v>
      </c>
      <c r="K742" t="str">
        <f>VLOOKUP($J742,prod_imp!$A$2:$I$102,2,FALSE)</f>
        <v>Men'S Hair Styling Gel</v>
      </c>
      <c r="L742" t="str">
        <f>VLOOKUP(J742,prod_imp!$A$2:$I$102,3,FALSE)</f>
        <v>Beauty</v>
      </c>
      <c r="M742" t="str">
        <f>VLOOKUP(J742,prod_imp!$A$2:$I$102,4,FALSE)</f>
        <v>Haircare</v>
      </c>
      <c r="N742" t="str">
        <f>VLOOKUP(J742,prod_imp!$A$2:$I$102,5,FALSE)</f>
        <v>Cline-Mccarthy</v>
      </c>
      <c r="O742">
        <f>VLOOKUP(J742,prod_imp!$A$2:$I$102,6,FALSE)</f>
        <v>17</v>
      </c>
      <c r="P742">
        <f>VLOOKUP(J742,prod_imp!$A$2:$I$102,7,FALSE)</f>
        <v>399</v>
      </c>
      <c r="Q742" t="s">
        <v>4692</v>
      </c>
      <c r="R742" t="s">
        <v>4706</v>
      </c>
      <c r="S742" s="5">
        <v>136.34880000000001</v>
      </c>
      <c r="T742">
        <v>2</v>
      </c>
      <c r="U742">
        <v>81</v>
      </c>
      <c r="V742">
        <v>0.08</v>
      </c>
      <c r="W742" t="str">
        <f>VLOOKUP(Q742,stores_imp!$A$2:$K$100,3,FALSE)</f>
        <v>SOUTH</v>
      </c>
      <c r="X742" t="str">
        <f>VLOOKUP(Q742,stores_imp!$A$2:$K$100,2,TRUE)</f>
        <v>Aguirre-Keller</v>
      </c>
      <c r="Y742" t="str">
        <f>VLOOKUP(Q742,stores_imp!$A$2:$E$22,4,FALSE)</f>
        <v>Lake Michael</v>
      </c>
      <c r="Z742" t="str">
        <f>VLOOKUP(Q742,stores_imp!$A$2:$K$22,5,FALSE)</f>
        <v>Online</v>
      </c>
      <c r="AA742" t="str">
        <f>_xlfn.IFS(sale[[#All],[Age]]&lt;19,"Teens",sale[[#All],[Age]]&lt;30,"Adults",sale[[#All],[Age]]&lt;70,"Elders")</f>
        <v>Adults</v>
      </c>
      <c r="AB742" t="str">
        <f>VLOOKUP(C742,customer_imp!$A$2:$H$505,8,FALSE)</f>
        <v>Gold</v>
      </c>
    </row>
    <row r="743" spans="1:28" x14ac:dyDescent="0.25">
      <c r="A743" t="s">
        <v>5447</v>
      </c>
      <c r="B743" s="2">
        <v>45372</v>
      </c>
      <c r="C743" t="s">
        <v>3970</v>
      </c>
      <c r="D743" t="str">
        <f>VLOOKUP(C743,customer_imp!$A$2:$H$502,2,FALSE)</f>
        <v>Dr. Benjamin Price</v>
      </c>
      <c r="E743">
        <f>VLOOKUP(C743,customer_imp!$A$2:$H$502,3,FALSE)</f>
        <v>29</v>
      </c>
      <c r="F743" t="str">
        <f>VLOOKUP(C743,customer_imp!$A$2:$H$502,4,FALSE)</f>
        <v>Female</v>
      </c>
      <c r="G743" t="str">
        <f>VLOOKUP(C743,customer_imp!$A$2:$H$502,5,FALSE)</f>
        <v>Kylebury</v>
      </c>
      <c r="H743" t="str">
        <f>VLOOKUP(C743,customer_imp!$A$2:$H$502,6,FALSE)</f>
        <v>Alabama</v>
      </c>
      <c r="I743" t="str">
        <f>VLOOKUP(C743,customer_imp!$A$2:$H$502,7,FALSE)</f>
        <v>USA</v>
      </c>
      <c r="J743" t="s">
        <v>4645</v>
      </c>
      <c r="K743" t="str">
        <f>VLOOKUP($J743,prod_imp!$A$2:$I$102,2,FALSE)</f>
        <v>Kitchen Cutting Board</v>
      </c>
      <c r="L743" t="str">
        <f>VLOOKUP(J743,prod_imp!$A$2:$I$102,3,FALSE)</f>
        <v>Home</v>
      </c>
      <c r="M743" t="str">
        <f>VLOOKUP(J743,prod_imp!$A$2:$I$102,4,FALSE)</f>
        <v>Kitchen</v>
      </c>
      <c r="N743" t="str">
        <f>VLOOKUP(J743,prod_imp!$A$2:$I$102,5,FALSE)</f>
        <v>Taylor, Dodson And Johnston</v>
      </c>
      <c r="O743">
        <f>VLOOKUP(J743,prod_imp!$A$2:$I$102,6,FALSE)</f>
        <v>176</v>
      </c>
      <c r="P743">
        <f>VLOOKUP(J743,prod_imp!$A$2:$I$102,7,FALSE)</f>
        <v>82</v>
      </c>
      <c r="Q743" t="s">
        <v>4688</v>
      </c>
      <c r="R743" t="s">
        <v>1959</v>
      </c>
      <c r="S743" s="5">
        <v>392.83789999999999</v>
      </c>
      <c r="T743">
        <v>1</v>
      </c>
      <c r="U743">
        <v>432</v>
      </c>
      <c r="V743">
        <v>0.16</v>
      </c>
      <c r="W743" t="str">
        <f>VLOOKUP(Q743,stores_imp!$A$2:$K$100,3,FALSE)</f>
        <v>SOUTH</v>
      </c>
      <c r="X743" t="str">
        <f>VLOOKUP(Q743,stores_imp!$A$2:$K$100,2,TRUE)</f>
        <v>Mann-Austin</v>
      </c>
      <c r="Y743" t="str">
        <f>VLOOKUP(Q743,stores_imp!$A$2:$E$22,4,FALSE)</f>
        <v>East Johnstad</v>
      </c>
      <c r="Z743" t="str">
        <f>VLOOKUP(Q743,stores_imp!$A$2:$K$22,5,FALSE)</f>
        <v>Flagship</v>
      </c>
      <c r="AA743" t="str">
        <f>_xlfn.IFS(sale[[#All],[Age]]&lt;19,"Teens",sale[[#All],[Age]]&lt;30,"Adults",sale[[#All],[Age]]&lt;70,"Elders")</f>
        <v>Adults</v>
      </c>
      <c r="AB743" t="str">
        <f>VLOOKUP(C743,customer_imp!$A$2:$H$505,8,FALSE)</f>
        <v>Platinum</v>
      </c>
    </row>
    <row r="744" spans="1:28" x14ac:dyDescent="0.25">
      <c r="A744" t="s">
        <v>5448</v>
      </c>
      <c r="B744" s="2">
        <v>45648</v>
      </c>
      <c r="C744" t="s">
        <v>4395</v>
      </c>
      <c r="D744" t="str">
        <f>VLOOKUP(C744,customer_imp!$A$2:$H$502,2,FALSE)</f>
        <v>Eric Wolfe</v>
      </c>
      <c r="E744">
        <f>VLOOKUP(C744,customer_imp!$A$2:$H$502,3,FALSE)</f>
        <v>18</v>
      </c>
      <c r="F744" t="str">
        <f>VLOOKUP(C744,customer_imp!$A$2:$H$502,4,FALSE)</f>
        <v>Female</v>
      </c>
      <c r="G744" t="str">
        <f>VLOOKUP(C744,customer_imp!$A$2:$H$502,5,FALSE)</f>
        <v>Garciaview</v>
      </c>
      <c r="H744" t="str">
        <f>VLOOKUP(C744,customer_imp!$A$2:$H$502,6,FALSE)</f>
        <v>Louisiana</v>
      </c>
      <c r="I744" t="str">
        <f>VLOOKUP(C744,customer_imp!$A$2:$H$502,7,FALSE)</f>
        <v>USA</v>
      </c>
      <c r="J744" t="s">
        <v>4530</v>
      </c>
      <c r="K744" t="str">
        <f>VLOOKUP($J744,prod_imp!$A$2:$I$102,2,FALSE)</f>
        <v>Women'S Denim Jeans</v>
      </c>
      <c r="L744" t="str">
        <f>VLOOKUP(J744,prod_imp!$A$2:$I$102,3,FALSE)</f>
        <v>Clothing</v>
      </c>
      <c r="M744" t="str">
        <f>VLOOKUP(J744,prod_imp!$A$2:$I$102,4,FALSE)</f>
        <v>Bottoms</v>
      </c>
      <c r="N744" t="str">
        <f>VLOOKUP(J744,prod_imp!$A$2:$I$102,5,FALSE)</f>
        <v>Guerra-Hendrix</v>
      </c>
      <c r="O744">
        <f>VLOOKUP(J744,prod_imp!$A$2:$I$102,6,FALSE)</f>
        <v>317</v>
      </c>
      <c r="P744">
        <f>VLOOKUP(J744,prod_imp!$A$2:$I$102,7,FALSE)</f>
        <v>343</v>
      </c>
      <c r="Q744" t="s">
        <v>4682</v>
      </c>
      <c r="R744" t="s">
        <v>4706</v>
      </c>
      <c r="S744" s="5">
        <v>934.32449999999994</v>
      </c>
      <c r="T744">
        <v>3</v>
      </c>
      <c r="U744">
        <v>439</v>
      </c>
      <c r="V744">
        <v>0.09</v>
      </c>
      <c r="W744" t="str">
        <f>VLOOKUP(Q744,stores_imp!$A$2:$K$100,3,FALSE)</f>
        <v>NORTH</v>
      </c>
      <c r="X744" t="str">
        <f>VLOOKUP(Q744,stores_imp!$A$2:$K$100,2,TRUE)</f>
        <v>Mann-Austin</v>
      </c>
      <c r="Y744" t="str">
        <f>VLOOKUP(Q744,stores_imp!$A$2:$E$22,4,FALSE)</f>
        <v>New Michaelchester</v>
      </c>
      <c r="Z744" t="str">
        <f>VLOOKUP(Q744,stores_imp!$A$2:$K$22,5,FALSE)</f>
        <v>Outlet</v>
      </c>
      <c r="AA744" t="str">
        <f>_xlfn.IFS(sale[[#All],[Age]]&lt;19,"Teens",sale[[#All],[Age]]&lt;30,"Adults",sale[[#All],[Age]]&lt;70,"Elders")</f>
        <v>Teens</v>
      </c>
      <c r="AB744" t="str">
        <f>VLOOKUP(C744,customer_imp!$A$2:$H$505,8,FALSE)</f>
        <v>Gold</v>
      </c>
    </row>
    <row r="745" spans="1:28" x14ac:dyDescent="0.25">
      <c r="A745" t="s">
        <v>5449</v>
      </c>
      <c r="B745" s="2">
        <v>45384</v>
      </c>
      <c r="C745" t="s">
        <v>4151</v>
      </c>
      <c r="D745" t="str">
        <f>VLOOKUP(C745,customer_imp!$A$2:$H$502,2,FALSE)</f>
        <v>Thomas Rhodes</v>
      </c>
      <c r="E745">
        <f>VLOOKUP(C745,customer_imp!$A$2:$H$502,3,FALSE)</f>
        <v>41</v>
      </c>
      <c r="F745" t="str">
        <f>VLOOKUP(C745,customer_imp!$A$2:$H$502,4,FALSE)</f>
        <v>Female</v>
      </c>
      <c r="G745" t="str">
        <f>VLOOKUP(C745,customer_imp!$A$2:$H$502,5,FALSE)</f>
        <v>Port Richard</v>
      </c>
      <c r="H745" t="str">
        <f>VLOOKUP(C745,customer_imp!$A$2:$H$502,6,FALSE)</f>
        <v>West Virginia</v>
      </c>
      <c r="I745" t="str">
        <f>VLOOKUP(C745,customer_imp!$A$2:$H$502,7,FALSE)</f>
        <v>USA</v>
      </c>
      <c r="J745" t="s">
        <v>4637</v>
      </c>
      <c r="K745" t="str">
        <f>VLOOKUP($J745,prod_imp!$A$2:$I$102,2,FALSE)</f>
        <v>Decorative Lamp Shade</v>
      </c>
      <c r="L745" t="str">
        <f>VLOOKUP(J745,prod_imp!$A$2:$I$102,3,FALSE)</f>
        <v>Home</v>
      </c>
      <c r="M745" t="str">
        <f>VLOOKUP(J745,prod_imp!$A$2:$I$102,4,FALSE)</f>
        <v>Lighting</v>
      </c>
      <c r="N745" t="str">
        <f>VLOOKUP(J745,prod_imp!$A$2:$I$102,5,FALSE)</f>
        <v>Ramirez-Hanson</v>
      </c>
      <c r="O745">
        <f>VLOOKUP(J745,prod_imp!$A$2:$I$102,6,FALSE)</f>
        <v>229</v>
      </c>
      <c r="P745">
        <f>VLOOKUP(J745,prod_imp!$A$2:$I$102,7,FALSE)</f>
        <v>469</v>
      </c>
      <c r="Q745" t="s">
        <v>4680</v>
      </c>
      <c r="R745" t="s">
        <v>1959</v>
      </c>
      <c r="S745" s="5">
        <v>753.49019999999996</v>
      </c>
      <c r="T745">
        <v>3</v>
      </c>
      <c r="U745">
        <v>339</v>
      </c>
      <c r="V745">
        <v>0.28999999999999998</v>
      </c>
      <c r="W745" t="str">
        <f>VLOOKUP(Q745,stores_imp!$A$2:$K$100,3,FALSE)</f>
        <v>NORTH</v>
      </c>
      <c r="X745" t="str">
        <f>VLOOKUP(Q745,stores_imp!$A$2:$K$100,2,TRUE)</f>
        <v>Mann-Austin</v>
      </c>
      <c r="Y745" t="str">
        <f>VLOOKUP(Q745,stores_imp!$A$2:$E$22,4,FALSE)</f>
        <v>Hoodberg</v>
      </c>
      <c r="Z745" t="str">
        <f>VLOOKUP(Q745,stores_imp!$A$2:$K$22,5,FALSE)</f>
        <v>Outlet</v>
      </c>
      <c r="AA745" t="str">
        <f>_xlfn.IFS(sale[[#All],[Age]]&lt;19,"Teens",sale[[#All],[Age]]&lt;30,"Adults",sale[[#All],[Age]]&lt;70,"Elders")</f>
        <v>Elders</v>
      </c>
      <c r="AB745" t="str">
        <f>VLOOKUP(C745,customer_imp!$A$2:$H$505,8,FALSE)</f>
        <v>Bronze</v>
      </c>
    </row>
    <row r="746" spans="1:28" x14ac:dyDescent="0.25">
      <c r="A746" t="s">
        <v>5450</v>
      </c>
      <c r="B746" s="2">
        <v>45687</v>
      </c>
      <c r="C746" t="s">
        <v>4462</v>
      </c>
      <c r="D746" t="str">
        <f>VLOOKUP(C746,customer_imp!$A$2:$H$502,2,FALSE)</f>
        <v>Manuel Fisher</v>
      </c>
      <c r="E746">
        <f>VLOOKUP(C746,customer_imp!$A$2:$H$502,3,FALSE)</f>
        <v>21</v>
      </c>
      <c r="F746" t="str">
        <f>VLOOKUP(C746,customer_imp!$A$2:$H$502,4,FALSE)</f>
        <v>Female</v>
      </c>
      <c r="G746" t="str">
        <f>VLOOKUP(C746,customer_imp!$A$2:$H$502,5,FALSE)</f>
        <v>Kanebury</v>
      </c>
      <c r="H746" t="str">
        <f>VLOOKUP(C746,customer_imp!$A$2:$H$502,6,FALSE)</f>
        <v>New Hampshire</v>
      </c>
      <c r="I746" t="str">
        <f>VLOOKUP(C746,customer_imp!$A$2:$H$502,7,FALSE)</f>
        <v>USA</v>
      </c>
      <c r="J746" t="s">
        <v>4637</v>
      </c>
      <c r="K746" t="str">
        <f>VLOOKUP($J746,prod_imp!$A$2:$I$102,2,FALSE)</f>
        <v>Decorative Lamp Shade</v>
      </c>
      <c r="L746" t="str">
        <f>VLOOKUP(J746,prod_imp!$A$2:$I$102,3,FALSE)</f>
        <v>Home</v>
      </c>
      <c r="M746" t="str">
        <f>VLOOKUP(J746,prod_imp!$A$2:$I$102,4,FALSE)</f>
        <v>Lighting</v>
      </c>
      <c r="N746" t="str">
        <f>VLOOKUP(J746,prod_imp!$A$2:$I$102,5,FALSE)</f>
        <v>Ramirez-Hanson</v>
      </c>
      <c r="O746">
        <f>VLOOKUP(J746,prod_imp!$A$2:$I$102,6,FALSE)</f>
        <v>229</v>
      </c>
      <c r="P746">
        <f>VLOOKUP(J746,prod_imp!$A$2:$I$102,7,FALSE)</f>
        <v>469</v>
      </c>
      <c r="Q746" t="s">
        <v>4688</v>
      </c>
      <c r="R746" t="s">
        <v>4709</v>
      </c>
      <c r="S746" s="5">
        <v>2681.1651999999999</v>
      </c>
      <c r="T746">
        <v>4</v>
      </c>
      <c r="U746">
        <v>848</v>
      </c>
      <c r="V746">
        <v>0.26</v>
      </c>
      <c r="W746" t="str">
        <f>VLOOKUP(Q746,stores_imp!$A$2:$K$100,3,FALSE)</f>
        <v>SOUTH</v>
      </c>
      <c r="X746" t="str">
        <f>VLOOKUP(Q746,stores_imp!$A$2:$K$100,2,TRUE)</f>
        <v>Mann-Austin</v>
      </c>
      <c r="Y746" t="str">
        <f>VLOOKUP(Q746,stores_imp!$A$2:$E$22,4,FALSE)</f>
        <v>East Johnstad</v>
      </c>
      <c r="Z746" t="str">
        <f>VLOOKUP(Q746,stores_imp!$A$2:$K$22,5,FALSE)</f>
        <v>Flagship</v>
      </c>
      <c r="AA746" t="str">
        <f>_xlfn.IFS(sale[[#All],[Age]]&lt;19,"Teens",sale[[#All],[Age]]&lt;30,"Adults",sale[[#All],[Age]]&lt;70,"Elders")</f>
        <v>Adults</v>
      </c>
      <c r="AB746" t="str">
        <f>VLOOKUP(C746,customer_imp!$A$2:$H$505,8,FALSE)</f>
        <v>Gold</v>
      </c>
    </row>
    <row r="747" spans="1:28" x14ac:dyDescent="0.25">
      <c r="A747" t="s">
        <v>5451</v>
      </c>
      <c r="B747" s="2">
        <v>45747</v>
      </c>
      <c r="C747" t="s">
        <v>4171</v>
      </c>
      <c r="D747" t="str">
        <f>VLOOKUP(C747,customer_imp!$A$2:$H$502,2,FALSE)</f>
        <v>Jacob Wood</v>
      </c>
      <c r="E747">
        <f>VLOOKUP(C747,customer_imp!$A$2:$H$502,3,FALSE)</f>
        <v>26</v>
      </c>
      <c r="F747" t="str">
        <f>VLOOKUP(C747,customer_imp!$A$2:$H$502,4,FALSE)</f>
        <v>Male</v>
      </c>
      <c r="G747" t="str">
        <f>VLOOKUP(C747,customer_imp!$A$2:$H$502,5,FALSE)</f>
        <v>Lake Samanthafort</v>
      </c>
      <c r="H747" t="str">
        <f>VLOOKUP(C747,customer_imp!$A$2:$H$502,6,FALSE)</f>
        <v>Idaho</v>
      </c>
      <c r="I747" t="str">
        <f>VLOOKUP(C747,customer_imp!$A$2:$H$502,7,FALSE)</f>
        <v>USA</v>
      </c>
      <c r="J747" t="s">
        <v>4617</v>
      </c>
      <c r="K747" t="str">
        <f>VLOOKUP($J747,prod_imp!$A$2:$I$102,2,FALSE)</f>
        <v>Smart Led Light Strip</v>
      </c>
      <c r="L747" t="str">
        <f>VLOOKUP(J747,prod_imp!$A$2:$I$102,3,FALSE)</f>
        <v>Electronics</v>
      </c>
      <c r="M747" t="str">
        <f>VLOOKUP(J747,prod_imp!$A$2:$I$102,4,FALSE)</f>
        <v>Accessories</v>
      </c>
      <c r="N747" t="str">
        <f>VLOOKUP(J747,prod_imp!$A$2:$I$102,5,FALSE)</f>
        <v>Flores-Davis</v>
      </c>
      <c r="O747">
        <f>VLOOKUP(J747,prod_imp!$A$2:$I$102,6,FALSE)</f>
        <v>349</v>
      </c>
      <c r="P747">
        <f>VLOOKUP(J747,prod_imp!$A$2:$I$102,7,FALSE)</f>
        <v>476</v>
      </c>
      <c r="Q747" t="s">
        <v>4685</v>
      </c>
      <c r="R747" t="s">
        <v>4706</v>
      </c>
      <c r="S747" s="5">
        <v>611.68039999999996</v>
      </c>
      <c r="T747">
        <v>1</v>
      </c>
      <c r="U747">
        <v>665</v>
      </c>
      <c r="V747">
        <v>0.21</v>
      </c>
      <c r="W747" t="str">
        <f>VLOOKUP(Q747,stores_imp!$A$2:$K$100,3,FALSE)</f>
        <v>WEST</v>
      </c>
      <c r="X747" t="str">
        <f>VLOOKUP(Q747,stores_imp!$A$2:$K$100,2,TRUE)</f>
        <v>Mann-Austin</v>
      </c>
      <c r="Y747" t="str">
        <f>VLOOKUP(Q747,stores_imp!$A$2:$E$22,4,FALSE)</f>
        <v>Thompsonborough</v>
      </c>
      <c r="Z747" t="str">
        <f>VLOOKUP(Q747,stores_imp!$A$2:$K$22,5,FALSE)</f>
        <v>Online</v>
      </c>
      <c r="AA747" t="str">
        <f>_xlfn.IFS(sale[[#All],[Age]]&lt;19,"Teens",sale[[#All],[Age]]&lt;30,"Adults",sale[[#All],[Age]]&lt;70,"Elders")</f>
        <v>Adults</v>
      </c>
      <c r="AB747" t="str">
        <f>VLOOKUP(C747,customer_imp!$A$2:$H$505,8,FALSE)</f>
        <v>Gold</v>
      </c>
    </row>
    <row r="748" spans="1:28" x14ac:dyDescent="0.25">
      <c r="A748" t="s">
        <v>5452</v>
      </c>
      <c r="B748" s="2">
        <v>45687</v>
      </c>
      <c r="C748" t="s">
        <v>4075</v>
      </c>
      <c r="D748" t="str">
        <f>VLOOKUP(C748,customer_imp!$A$2:$H$502,2,FALSE)</f>
        <v>Sheila Wilson</v>
      </c>
      <c r="E748">
        <f>VLOOKUP(C748,customer_imp!$A$2:$H$502,3,FALSE)</f>
        <v>35</v>
      </c>
      <c r="F748" t="str">
        <f>VLOOKUP(C748,customer_imp!$A$2:$H$502,4,FALSE)</f>
        <v>Male</v>
      </c>
      <c r="G748" t="str">
        <f>VLOOKUP(C748,customer_imp!$A$2:$H$502,5,FALSE)</f>
        <v>South Dustin</v>
      </c>
      <c r="H748" t="str">
        <f>VLOOKUP(C748,customer_imp!$A$2:$H$502,6,FALSE)</f>
        <v>Tennessee</v>
      </c>
      <c r="I748" t="str">
        <f>VLOOKUP(C748,customer_imp!$A$2:$H$502,7,FALSE)</f>
        <v>USA</v>
      </c>
      <c r="J748" t="s">
        <v>4540</v>
      </c>
      <c r="K748" t="str">
        <f>VLOOKUP($J748,prod_imp!$A$2:$I$102,2,FALSE)</f>
        <v>Foldable Camping Chair</v>
      </c>
      <c r="L748" t="str">
        <f>VLOOKUP(J748,prod_imp!$A$2:$I$102,3,FALSE)</f>
        <v>Sports</v>
      </c>
      <c r="M748" t="str">
        <f>VLOOKUP(J748,prod_imp!$A$2:$I$102,4,FALSE)</f>
        <v>Outdoor</v>
      </c>
      <c r="N748" t="str">
        <f>VLOOKUP(J748,prod_imp!$A$2:$I$102,5,FALSE)</f>
        <v>Cook Ltd</v>
      </c>
      <c r="O748">
        <f>VLOOKUP(J748,prod_imp!$A$2:$I$102,6,FALSE)</f>
        <v>166</v>
      </c>
      <c r="P748">
        <f>VLOOKUP(J748,prod_imp!$A$2:$I$102,7,FALSE)</f>
        <v>340</v>
      </c>
      <c r="Q748" t="s">
        <v>4684</v>
      </c>
      <c r="R748" t="s">
        <v>4706</v>
      </c>
      <c r="S748" s="5">
        <v>317.32470000000001</v>
      </c>
      <c r="T748">
        <v>1</v>
      </c>
      <c r="U748">
        <v>412</v>
      </c>
      <c r="V748">
        <v>0.08</v>
      </c>
      <c r="W748" t="str">
        <f>VLOOKUP(Q748,stores_imp!$A$2:$K$100,3,FALSE)</f>
        <v>SOUTH</v>
      </c>
      <c r="X748" t="str">
        <f>VLOOKUP(Q748,stores_imp!$A$2:$K$100,2,TRUE)</f>
        <v>Mann-Austin</v>
      </c>
      <c r="Y748" t="str">
        <f>VLOOKUP(Q748,stores_imp!$A$2:$E$22,4,FALSE)</f>
        <v>Williamsfurt</v>
      </c>
      <c r="Z748" t="str">
        <f>VLOOKUP(Q748,stores_imp!$A$2:$K$22,5,FALSE)</f>
        <v>Online</v>
      </c>
      <c r="AA748" t="str">
        <f>_xlfn.IFS(sale[[#All],[Age]]&lt;19,"Teens",sale[[#All],[Age]]&lt;30,"Adults",sale[[#All],[Age]]&lt;70,"Elders")</f>
        <v>Elders</v>
      </c>
      <c r="AB748" t="str">
        <f>VLOOKUP(C748,customer_imp!$A$2:$H$505,8,FALSE)</f>
        <v>Silver</v>
      </c>
    </row>
    <row r="749" spans="1:28" x14ac:dyDescent="0.25">
      <c r="A749" t="s">
        <v>5453</v>
      </c>
      <c r="B749" s="2">
        <v>45916</v>
      </c>
      <c r="C749" t="s">
        <v>4099</v>
      </c>
      <c r="D749" t="str">
        <f>VLOOKUP(C749,customer_imp!$A$2:$H$502,2,FALSE)</f>
        <v>Michael Chang</v>
      </c>
      <c r="E749">
        <f>VLOOKUP(C749,customer_imp!$A$2:$H$502,3,FALSE)</f>
        <v>50</v>
      </c>
      <c r="F749" t="str">
        <f>VLOOKUP(C749,customer_imp!$A$2:$H$502,4,FALSE)</f>
        <v>Male</v>
      </c>
      <c r="G749" t="str">
        <f>VLOOKUP(C749,customer_imp!$A$2:$H$502,5,FALSE)</f>
        <v>Kathrynport</v>
      </c>
      <c r="H749" t="str">
        <f>VLOOKUP(C749,customer_imp!$A$2:$H$502,6,FALSE)</f>
        <v>North Carolina</v>
      </c>
      <c r="I749" t="str">
        <f>VLOOKUP(C749,customer_imp!$A$2:$H$502,7,FALSE)</f>
        <v>USA</v>
      </c>
      <c r="J749" t="s">
        <v>4662</v>
      </c>
      <c r="K749" t="str">
        <f>VLOOKUP($J749,prod_imp!$A$2:$I$102,2,FALSE)</f>
        <v>Vitamin E Body Lotion</v>
      </c>
      <c r="L749" t="str">
        <f>VLOOKUP(J749,prod_imp!$A$2:$I$102,3,FALSE)</f>
        <v>Beauty</v>
      </c>
      <c r="M749" t="str">
        <f>VLOOKUP(J749,prod_imp!$A$2:$I$102,4,FALSE)</f>
        <v>Skincare</v>
      </c>
      <c r="N749" t="str">
        <f>VLOOKUP(J749,prod_imp!$A$2:$I$102,5,FALSE)</f>
        <v>Hoffman-Williams</v>
      </c>
      <c r="O749">
        <f>VLOOKUP(J749,prod_imp!$A$2:$I$102,6,FALSE)</f>
        <v>358</v>
      </c>
      <c r="P749">
        <f>VLOOKUP(J749,prod_imp!$A$2:$I$102,7,FALSE)</f>
        <v>213</v>
      </c>
      <c r="Q749" t="s">
        <v>4675</v>
      </c>
      <c r="R749" t="s">
        <v>4709</v>
      </c>
      <c r="S749" s="5">
        <v>119.7855</v>
      </c>
      <c r="T749">
        <v>1</v>
      </c>
      <c r="U749">
        <v>126</v>
      </c>
      <c r="V749">
        <v>0.23</v>
      </c>
      <c r="W749" t="str">
        <f>VLOOKUP(Q749,stores_imp!$A$2:$K$100,3,FALSE)</f>
        <v>NORTH</v>
      </c>
      <c r="X749" t="str">
        <f>VLOOKUP(Q749,stores_imp!$A$2:$K$100,2,TRUE)</f>
        <v>Martinez, Adkins And Johnson</v>
      </c>
      <c r="Y749" t="str">
        <f>VLOOKUP(Q749,stores_imp!$A$2:$E$22,4,FALSE)</f>
        <v>Danielmouth</v>
      </c>
      <c r="Z749" t="str">
        <f>VLOOKUP(Q749,stores_imp!$A$2:$K$22,5,FALSE)</f>
        <v>Flagship</v>
      </c>
      <c r="AA749" t="str">
        <f>_xlfn.IFS(sale[[#All],[Age]]&lt;19,"Teens",sale[[#All],[Age]]&lt;30,"Adults",sale[[#All],[Age]]&lt;70,"Elders")</f>
        <v>Elders</v>
      </c>
      <c r="AB749" t="str">
        <f>VLOOKUP(C749,customer_imp!$A$2:$H$505,8,FALSE)</f>
        <v>Platinum</v>
      </c>
    </row>
    <row r="750" spans="1:28" x14ac:dyDescent="0.25">
      <c r="A750" t="s">
        <v>5454</v>
      </c>
      <c r="B750" s="2">
        <v>45917</v>
      </c>
      <c r="C750" t="s">
        <v>4177</v>
      </c>
      <c r="D750" t="str">
        <f>VLOOKUP(C750,customer_imp!$A$2:$H$502,2,FALSE)</f>
        <v>Wanda Snyder</v>
      </c>
      <c r="E750">
        <f>VLOOKUP(C750,customer_imp!$A$2:$H$502,3,FALSE)</f>
        <v>54</v>
      </c>
      <c r="F750" t="str">
        <f>VLOOKUP(C750,customer_imp!$A$2:$H$502,4,FALSE)</f>
        <v>Male</v>
      </c>
      <c r="G750" t="str">
        <f>VLOOKUP(C750,customer_imp!$A$2:$H$502,5,FALSE)</f>
        <v>Frostmouth</v>
      </c>
      <c r="H750" t="str">
        <f>VLOOKUP(C750,customer_imp!$A$2:$H$502,6,FALSE)</f>
        <v>Vermont</v>
      </c>
      <c r="I750" t="str">
        <f>VLOOKUP(C750,customer_imp!$A$2:$H$502,7,FALSE)</f>
        <v>USA</v>
      </c>
      <c r="J750" t="s">
        <v>4617</v>
      </c>
      <c r="K750" t="str">
        <f>VLOOKUP($J750,prod_imp!$A$2:$I$102,2,FALSE)</f>
        <v>Smart Led Light Strip</v>
      </c>
      <c r="L750" t="str">
        <f>VLOOKUP(J750,prod_imp!$A$2:$I$102,3,FALSE)</f>
        <v>Electronics</v>
      </c>
      <c r="M750" t="str">
        <f>VLOOKUP(J750,prod_imp!$A$2:$I$102,4,FALSE)</f>
        <v>Accessories</v>
      </c>
      <c r="N750" t="str">
        <f>VLOOKUP(J750,prod_imp!$A$2:$I$102,5,FALSE)</f>
        <v>Flores-Davis</v>
      </c>
      <c r="O750">
        <f>VLOOKUP(J750,prod_imp!$A$2:$I$102,6,FALSE)</f>
        <v>349</v>
      </c>
      <c r="P750">
        <f>VLOOKUP(J750,prod_imp!$A$2:$I$102,7,FALSE)</f>
        <v>476</v>
      </c>
      <c r="Q750" t="s">
        <v>4690</v>
      </c>
      <c r="R750" t="s">
        <v>4709</v>
      </c>
      <c r="S750" s="5">
        <v>1951.7436</v>
      </c>
      <c r="T750">
        <v>4</v>
      </c>
      <c r="U750">
        <v>602</v>
      </c>
      <c r="V750">
        <v>0.05</v>
      </c>
      <c r="W750" t="str">
        <f>VLOOKUP(Q750,stores_imp!$A$2:$K$100,3,FALSE)</f>
        <v>EAST</v>
      </c>
      <c r="X750" t="str">
        <f>VLOOKUP(Q750,stores_imp!$A$2:$K$100,2,TRUE)</f>
        <v>Martinez, Adkins And Johnson</v>
      </c>
      <c r="Y750" t="str">
        <f>VLOOKUP(Q750,stores_imp!$A$2:$E$22,4,FALSE)</f>
        <v>East Davidville</v>
      </c>
      <c r="Z750" t="str">
        <f>VLOOKUP(Q750,stores_imp!$A$2:$K$22,5,FALSE)</f>
        <v>Online</v>
      </c>
      <c r="AA750" t="str">
        <f>_xlfn.IFS(sale[[#All],[Age]]&lt;19,"Teens",sale[[#All],[Age]]&lt;30,"Adults",sale[[#All],[Age]]&lt;70,"Elders")</f>
        <v>Elders</v>
      </c>
      <c r="AB750" t="str">
        <f>VLOOKUP(C750,customer_imp!$A$2:$H$505,8,FALSE)</f>
        <v>Bronze</v>
      </c>
    </row>
    <row r="751" spans="1:28" x14ac:dyDescent="0.25">
      <c r="A751" t="s">
        <v>5455</v>
      </c>
      <c r="B751" s="2">
        <v>45941</v>
      </c>
      <c r="C751" t="s">
        <v>4311</v>
      </c>
      <c r="D751" t="str">
        <f>VLOOKUP(C751,customer_imp!$A$2:$H$502,2,FALSE)</f>
        <v>Andrew Smith</v>
      </c>
      <c r="E751">
        <f>VLOOKUP(C751,customer_imp!$A$2:$H$502,3,FALSE)</f>
        <v>60</v>
      </c>
      <c r="F751" t="str">
        <f>VLOOKUP(C751,customer_imp!$A$2:$H$502,4,FALSE)</f>
        <v>Male</v>
      </c>
      <c r="G751" t="str">
        <f>VLOOKUP(C751,customer_imp!$A$2:$H$502,5,FALSE)</f>
        <v>East Matthew</v>
      </c>
      <c r="H751" t="str">
        <f>VLOOKUP(C751,customer_imp!$A$2:$H$502,6,FALSE)</f>
        <v>Wisconsin</v>
      </c>
      <c r="I751" t="str">
        <f>VLOOKUP(C751,customer_imp!$A$2:$H$502,7,FALSE)</f>
        <v>USA</v>
      </c>
      <c r="J751" t="s">
        <v>4640</v>
      </c>
      <c r="K751" t="str">
        <f>VLOOKUP($J751,prod_imp!$A$2:$I$102,2,FALSE)</f>
        <v>Fitness Resistance Bands</v>
      </c>
      <c r="L751" t="str">
        <f>VLOOKUP(J751,prod_imp!$A$2:$I$102,3,FALSE)</f>
        <v>Sports</v>
      </c>
      <c r="M751" t="str">
        <f>VLOOKUP(J751,prod_imp!$A$2:$I$102,4,FALSE)</f>
        <v>Fitness</v>
      </c>
      <c r="N751" t="str">
        <f>VLOOKUP(J751,prod_imp!$A$2:$I$102,5,FALSE)</f>
        <v>Reese-Watson</v>
      </c>
      <c r="O751">
        <f>VLOOKUP(J751,prod_imp!$A$2:$I$102,6,FALSE)</f>
        <v>153</v>
      </c>
      <c r="P751">
        <f>VLOOKUP(J751,prod_imp!$A$2:$I$102,7,FALSE)</f>
        <v>281</v>
      </c>
      <c r="Q751" t="s">
        <v>4680</v>
      </c>
      <c r="R751" t="s">
        <v>4709</v>
      </c>
      <c r="S751" s="5">
        <v>1316.2085999999999</v>
      </c>
      <c r="T751">
        <v>3</v>
      </c>
      <c r="U751">
        <v>448</v>
      </c>
      <c r="V751">
        <v>0.19</v>
      </c>
      <c r="W751" t="str">
        <f>VLOOKUP(Q751,stores_imp!$A$2:$K$100,3,FALSE)</f>
        <v>NORTH</v>
      </c>
      <c r="X751" t="str">
        <f>VLOOKUP(Q751,stores_imp!$A$2:$K$100,2,TRUE)</f>
        <v>Mann-Austin</v>
      </c>
      <c r="Y751" t="str">
        <f>VLOOKUP(Q751,stores_imp!$A$2:$E$22,4,FALSE)</f>
        <v>Hoodberg</v>
      </c>
      <c r="Z751" t="str">
        <f>VLOOKUP(Q751,stores_imp!$A$2:$K$22,5,FALSE)</f>
        <v>Outlet</v>
      </c>
      <c r="AA751" t="str">
        <f>_xlfn.IFS(sale[[#All],[Age]]&lt;19,"Teens",sale[[#All],[Age]]&lt;30,"Adults",sale[[#All],[Age]]&lt;70,"Elders")</f>
        <v>Elders</v>
      </c>
      <c r="AB751" t="str">
        <f>VLOOKUP(C751,customer_imp!$A$2:$H$505,8,FALSE)</f>
        <v>Bronze</v>
      </c>
    </row>
    <row r="752" spans="1:28" x14ac:dyDescent="0.25">
      <c r="A752" t="s">
        <v>5456</v>
      </c>
      <c r="B752" s="2">
        <v>45778</v>
      </c>
      <c r="C752" t="s">
        <v>4229</v>
      </c>
      <c r="D752" t="str">
        <f>VLOOKUP(C752,customer_imp!$A$2:$H$502,2,FALSE)</f>
        <v>Nicholas Webb</v>
      </c>
      <c r="E752">
        <f>VLOOKUP(C752,customer_imp!$A$2:$H$502,3,FALSE)</f>
        <v>19</v>
      </c>
      <c r="F752" t="str">
        <f>VLOOKUP(C752,customer_imp!$A$2:$H$502,4,FALSE)</f>
        <v>Male</v>
      </c>
      <c r="G752" t="str">
        <f>VLOOKUP(C752,customer_imp!$A$2:$H$502,5,FALSE)</f>
        <v>Lake Timothy</v>
      </c>
      <c r="H752" t="str">
        <f>VLOOKUP(C752,customer_imp!$A$2:$H$502,6,FALSE)</f>
        <v>Nevada</v>
      </c>
      <c r="I752" t="str">
        <f>VLOOKUP(C752,customer_imp!$A$2:$H$502,7,FALSE)</f>
        <v>USA</v>
      </c>
      <c r="J752" t="s">
        <v>4554</v>
      </c>
      <c r="K752" t="str">
        <f>VLOOKUP($J752,prod_imp!$A$2:$I$102,2,FALSE)</f>
        <v>Gaming Mechanical Keyboard</v>
      </c>
      <c r="L752" t="str">
        <f>VLOOKUP(J752,prod_imp!$A$2:$I$102,3,FALSE)</f>
        <v>Electronics</v>
      </c>
      <c r="M752" t="str">
        <f>VLOOKUP(J752,prod_imp!$A$2:$I$102,4,FALSE)</f>
        <v>Computer</v>
      </c>
      <c r="N752" t="str">
        <f>VLOOKUP(J752,prod_imp!$A$2:$I$102,5,FALSE)</f>
        <v>Lucero Llc</v>
      </c>
      <c r="O752">
        <f>VLOOKUP(J752,prod_imp!$A$2:$I$102,6,FALSE)</f>
        <v>419</v>
      </c>
      <c r="P752">
        <f>VLOOKUP(J752,prod_imp!$A$2:$I$102,7,FALSE)</f>
        <v>86</v>
      </c>
      <c r="Q752" t="s">
        <v>4680</v>
      </c>
      <c r="R752" t="s">
        <v>4709</v>
      </c>
      <c r="S752" s="5">
        <v>101.2608</v>
      </c>
      <c r="T752">
        <v>3</v>
      </c>
      <c r="U752">
        <v>35</v>
      </c>
      <c r="V752">
        <v>0.02</v>
      </c>
      <c r="W752" t="str">
        <f>VLOOKUP(Q752,stores_imp!$A$2:$K$100,3,FALSE)</f>
        <v>NORTH</v>
      </c>
      <c r="X752" t="str">
        <f>VLOOKUP(Q752,stores_imp!$A$2:$K$100,2,TRUE)</f>
        <v>Mann-Austin</v>
      </c>
      <c r="Y752" t="str">
        <f>VLOOKUP(Q752,stores_imp!$A$2:$E$22,4,FALSE)</f>
        <v>Hoodberg</v>
      </c>
      <c r="Z752" t="str">
        <f>VLOOKUP(Q752,stores_imp!$A$2:$K$22,5,FALSE)</f>
        <v>Outlet</v>
      </c>
      <c r="AA752" t="str">
        <f>_xlfn.IFS(sale[[#All],[Age]]&lt;19,"Teens",sale[[#All],[Age]]&lt;30,"Adults",sale[[#All],[Age]]&lt;70,"Elders")</f>
        <v>Adults</v>
      </c>
      <c r="AB752" t="str">
        <f>VLOOKUP(C752,customer_imp!$A$2:$H$505,8,FALSE)</f>
        <v>Gold</v>
      </c>
    </row>
    <row r="753" spans="1:28" x14ac:dyDescent="0.25">
      <c r="A753" t="s">
        <v>5457</v>
      </c>
      <c r="B753" s="2">
        <v>45740</v>
      </c>
      <c r="C753" t="s">
        <v>4316</v>
      </c>
      <c r="D753" t="str">
        <f>VLOOKUP(C753,customer_imp!$A$2:$H$502,2,FALSE)</f>
        <v>Pamela Mcguire</v>
      </c>
      <c r="E753">
        <f>VLOOKUP(C753,customer_imp!$A$2:$H$502,3,FALSE)</f>
        <v>54</v>
      </c>
      <c r="F753" t="str">
        <f>VLOOKUP(C753,customer_imp!$A$2:$H$502,4,FALSE)</f>
        <v>Male</v>
      </c>
      <c r="G753" t="str">
        <f>VLOOKUP(C753,customer_imp!$A$2:$H$502,5,FALSE)</f>
        <v>South Jasontown</v>
      </c>
      <c r="H753" t="str">
        <f>VLOOKUP(C753,customer_imp!$A$2:$H$502,6,FALSE)</f>
        <v>Illinois</v>
      </c>
      <c r="I753" t="str">
        <f>VLOOKUP(C753,customer_imp!$A$2:$H$502,7,FALSE)</f>
        <v>USA</v>
      </c>
      <c r="J753" t="s">
        <v>4625</v>
      </c>
      <c r="K753" t="str">
        <f>VLOOKUP($J753,prod_imp!$A$2:$I$102,2,FALSE)</f>
        <v>Professional Jump Rope</v>
      </c>
      <c r="L753" t="str">
        <f>VLOOKUP(J753,prod_imp!$A$2:$I$102,3,FALSE)</f>
        <v>Sports</v>
      </c>
      <c r="M753" t="str">
        <f>VLOOKUP(J753,prod_imp!$A$2:$I$102,4,FALSE)</f>
        <v>Fitness</v>
      </c>
      <c r="N753" t="str">
        <f>VLOOKUP(J753,prod_imp!$A$2:$I$102,5,FALSE)</f>
        <v>Davis Plc</v>
      </c>
      <c r="O753">
        <f>VLOOKUP(J753,prod_imp!$A$2:$I$102,6,FALSE)</f>
        <v>478</v>
      </c>
      <c r="P753">
        <f>VLOOKUP(J753,prod_imp!$A$2:$I$102,7,FALSE)</f>
        <v>300</v>
      </c>
      <c r="Q753" t="s">
        <v>4692</v>
      </c>
      <c r="R753" t="s">
        <v>4709</v>
      </c>
      <c r="S753" s="5">
        <v>1375.2876000000001</v>
      </c>
      <c r="T753">
        <v>2</v>
      </c>
      <c r="U753">
        <v>839</v>
      </c>
      <c r="V753">
        <v>0.04</v>
      </c>
      <c r="W753" t="str">
        <f>VLOOKUP(Q753,stores_imp!$A$2:$K$100,3,FALSE)</f>
        <v>SOUTH</v>
      </c>
      <c r="X753" t="str">
        <f>VLOOKUP(Q753,stores_imp!$A$2:$K$100,2,TRUE)</f>
        <v>Aguirre-Keller</v>
      </c>
      <c r="Y753" t="str">
        <f>VLOOKUP(Q753,stores_imp!$A$2:$E$22,4,FALSE)</f>
        <v>Lake Michael</v>
      </c>
      <c r="Z753" t="str">
        <f>VLOOKUP(Q753,stores_imp!$A$2:$K$22,5,FALSE)</f>
        <v>Online</v>
      </c>
      <c r="AA753" t="str">
        <f>_xlfn.IFS(sale[[#All],[Age]]&lt;19,"Teens",sale[[#All],[Age]]&lt;30,"Adults",sale[[#All],[Age]]&lt;70,"Elders")</f>
        <v>Elders</v>
      </c>
      <c r="AB753" t="str">
        <f>VLOOKUP(C753,customer_imp!$A$2:$H$505,8,FALSE)</f>
        <v>Platinum</v>
      </c>
    </row>
    <row r="754" spans="1:28" x14ac:dyDescent="0.25">
      <c r="A754" t="s">
        <v>5458</v>
      </c>
      <c r="B754" s="2">
        <v>45598</v>
      </c>
      <c r="C754" t="s">
        <v>4065</v>
      </c>
      <c r="D754" t="str">
        <f>VLOOKUP(C754,customer_imp!$A$2:$H$502,2,FALSE)</f>
        <v>Jamie Yoder</v>
      </c>
      <c r="E754">
        <f>VLOOKUP(C754,customer_imp!$A$2:$H$502,3,FALSE)</f>
        <v>43</v>
      </c>
      <c r="F754" t="str">
        <f>VLOOKUP(C754,customer_imp!$A$2:$H$502,4,FALSE)</f>
        <v>Male</v>
      </c>
      <c r="G754" t="str">
        <f>VLOOKUP(C754,customer_imp!$A$2:$H$502,5,FALSE)</f>
        <v>New Gabrielleville</v>
      </c>
      <c r="H754" t="str">
        <f>VLOOKUP(C754,customer_imp!$A$2:$H$502,6,FALSE)</f>
        <v>Wisconsin</v>
      </c>
      <c r="I754" t="str">
        <f>VLOOKUP(C754,customer_imp!$A$2:$H$502,7,FALSE)</f>
        <v>USA</v>
      </c>
      <c r="J754" t="s">
        <v>4601</v>
      </c>
      <c r="K754" t="str">
        <f>VLOOKUP($J754,prod_imp!$A$2:$I$102,2,FALSE)</f>
        <v>Men'S Hair Styling Gel</v>
      </c>
      <c r="L754" t="str">
        <f>VLOOKUP(J754,prod_imp!$A$2:$I$102,3,FALSE)</f>
        <v>Beauty</v>
      </c>
      <c r="M754" t="str">
        <f>VLOOKUP(J754,prod_imp!$A$2:$I$102,4,FALSE)</f>
        <v>Haircare</v>
      </c>
      <c r="N754" t="str">
        <f>VLOOKUP(J754,prod_imp!$A$2:$I$102,5,FALSE)</f>
        <v>Cline-Mccarthy</v>
      </c>
      <c r="O754">
        <f>VLOOKUP(J754,prod_imp!$A$2:$I$102,6,FALSE)</f>
        <v>17</v>
      </c>
      <c r="P754">
        <f>VLOOKUP(J754,prod_imp!$A$2:$I$102,7,FALSE)</f>
        <v>399</v>
      </c>
      <c r="Q754" t="s">
        <v>4683</v>
      </c>
      <c r="R754" t="s">
        <v>4706</v>
      </c>
      <c r="S754" s="5">
        <v>2569.1024000000002</v>
      </c>
      <c r="T754">
        <v>4</v>
      </c>
      <c r="U754">
        <v>868</v>
      </c>
      <c r="V754">
        <v>0.18</v>
      </c>
      <c r="W754" t="str">
        <f>VLOOKUP(Q754,stores_imp!$A$2:$K$100,3,FALSE)</f>
        <v>EAST</v>
      </c>
      <c r="X754" t="str">
        <f>VLOOKUP(Q754,stores_imp!$A$2:$K$100,2,TRUE)</f>
        <v>Mann-Austin</v>
      </c>
      <c r="Y754" t="str">
        <f>VLOOKUP(Q754,stores_imp!$A$2:$E$22,4,FALSE)</f>
        <v>Port Josephberg</v>
      </c>
      <c r="Z754" t="str">
        <f>VLOOKUP(Q754,stores_imp!$A$2:$K$22,5,FALSE)</f>
        <v>Online</v>
      </c>
      <c r="AA754" t="str">
        <f>_xlfn.IFS(sale[[#All],[Age]]&lt;19,"Teens",sale[[#All],[Age]]&lt;30,"Adults",sale[[#All],[Age]]&lt;70,"Elders")</f>
        <v>Elders</v>
      </c>
      <c r="AB754" t="str">
        <f>VLOOKUP(C754,customer_imp!$A$2:$H$505,8,FALSE)</f>
        <v>Platinum</v>
      </c>
    </row>
    <row r="755" spans="1:28" x14ac:dyDescent="0.25">
      <c r="A755" t="s">
        <v>5459</v>
      </c>
      <c r="B755" s="2">
        <v>45591</v>
      </c>
      <c r="C755" t="s">
        <v>4175</v>
      </c>
      <c r="D755" t="str">
        <f>VLOOKUP(C755,customer_imp!$A$2:$H$502,2,FALSE)</f>
        <v>Megan Greer</v>
      </c>
      <c r="E755">
        <f>VLOOKUP(C755,customer_imp!$A$2:$H$502,3,FALSE)</f>
        <v>18</v>
      </c>
      <c r="F755" t="str">
        <f>VLOOKUP(C755,customer_imp!$A$2:$H$502,4,FALSE)</f>
        <v>Female</v>
      </c>
      <c r="G755" t="str">
        <f>VLOOKUP(C755,customer_imp!$A$2:$H$502,5,FALSE)</f>
        <v>West John</v>
      </c>
      <c r="H755" t="str">
        <f>VLOOKUP(C755,customer_imp!$A$2:$H$502,6,FALSE)</f>
        <v>Alaska</v>
      </c>
      <c r="I755" t="str">
        <f>VLOOKUP(C755,customer_imp!$A$2:$H$502,7,FALSE)</f>
        <v>USA</v>
      </c>
      <c r="J755" t="s">
        <v>4563</v>
      </c>
      <c r="K755" t="str">
        <f>VLOOKUP($J755,prod_imp!$A$2:$I$102,2,FALSE)</f>
        <v>Portable Power Bank</v>
      </c>
      <c r="L755" t="str">
        <f>VLOOKUP(J755,prod_imp!$A$2:$I$102,3,FALSE)</f>
        <v>Electronics</v>
      </c>
      <c r="M755" t="str">
        <f>VLOOKUP(J755,prod_imp!$A$2:$I$102,4,FALSE)</f>
        <v>Mobile</v>
      </c>
      <c r="N755" t="str">
        <f>VLOOKUP(J755,prod_imp!$A$2:$I$102,5,FALSE)</f>
        <v>Cummings And Sons</v>
      </c>
      <c r="O755">
        <f>VLOOKUP(J755,prod_imp!$A$2:$I$102,6,FALSE)</f>
        <v>326</v>
      </c>
      <c r="P755">
        <f>VLOOKUP(J755,prod_imp!$A$2:$I$102,7,FALSE)</f>
        <v>301</v>
      </c>
      <c r="Q755" t="s">
        <v>4701</v>
      </c>
      <c r="R755" t="s">
        <v>1959</v>
      </c>
      <c r="S755" s="5">
        <v>467.91</v>
      </c>
      <c r="T755">
        <v>1</v>
      </c>
      <c r="U755">
        <v>624</v>
      </c>
      <c r="V755">
        <v>0.26</v>
      </c>
      <c r="W755" t="str">
        <f>VLOOKUP(Q755,stores_imp!$A$2:$K$100,3,FALSE)</f>
        <v>NORTH</v>
      </c>
      <c r="X755" t="str">
        <f>VLOOKUP(Q755,stores_imp!$A$2:$K$100,2,TRUE)</f>
        <v>Holloway Ltd</v>
      </c>
      <c r="Y755" t="str">
        <f>VLOOKUP(Q755,stores_imp!$A$2:$E$22,4,FALSE)</f>
        <v>Bensonhaven</v>
      </c>
      <c r="Z755" t="str">
        <f>VLOOKUP(Q755,stores_imp!$A$2:$K$22,5,FALSE)</f>
        <v>Flagship</v>
      </c>
      <c r="AA755" t="str">
        <f>_xlfn.IFS(sale[[#All],[Age]]&lt;19,"Teens",sale[[#All],[Age]]&lt;30,"Adults",sale[[#All],[Age]]&lt;70,"Elders")</f>
        <v>Teens</v>
      </c>
      <c r="AB755" t="str">
        <f>VLOOKUP(C755,customer_imp!$A$2:$H$505,8,FALSE)</f>
        <v>Platinum</v>
      </c>
    </row>
    <row r="756" spans="1:28" x14ac:dyDescent="0.25">
      <c r="A756" t="s">
        <v>5460</v>
      </c>
      <c r="B756" s="2">
        <v>45546</v>
      </c>
      <c r="C756" t="s">
        <v>4156</v>
      </c>
      <c r="D756" t="str">
        <f>VLOOKUP(C756,customer_imp!$A$2:$H$502,2,FALSE)</f>
        <v>Curtis Lam</v>
      </c>
      <c r="E756">
        <f>VLOOKUP(C756,customer_imp!$A$2:$H$502,3,FALSE)</f>
        <v>55</v>
      </c>
      <c r="F756" t="str">
        <f>VLOOKUP(C756,customer_imp!$A$2:$H$502,4,FALSE)</f>
        <v>Male</v>
      </c>
      <c r="G756" t="str">
        <f>VLOOKUP(C756,customer_imp!$A$2:$H$502,5,FALSE)</f>
        <v>Butlerberg</v>
      </c>
      <c r="H756" t="str">
        <f>VLOOKUP(C756,customer_imp!$A$2:$H$502,6,FALSE)</f>
        <v>Kentucky</v>
      </c>
      <c r="I756" t="str">
        <f>VLOOKUP(C756,customer_imp!$A$2:$H$502,7,FALSE)</f>
        <v>USA</v>
      </c>
      <c r="J756" t="s">
        <v>4568</v>
      </c>
      <c r="K756" t="str">
        <f>VLOOKUP($J756,prod_imp!$A$2:$I$102,2,FALSE)</f>
        <v>Smart Home Wifi Camera</v>
      </c>
      <c r="L756" t="str">
        <f>VLOOKUP(J756,prod_imp!$A$2:$I$102,3,FALSE)</f>
        <v>Electronics</v>
      </c>
      <c r="M756" t="str">
        <f>VLOOKUP(J756,prod_imp!$A$2:$I$102,4,FALSE)</f>
        <v>Accessories</v>
      </c>
      <c r="N756" t="str">
        <f>VLOOKUP(J756,prod_imp!$A$2:$I$102,5,FALSE)</f>
        <v>Holmes Llc</v>
      </c>
      <c r="O756">
        <f>VLOOKUP(J756,prod_imp!$A$2:$I$102,6,FALSE)</f>
        <v>451</v>
      </c>
      <c r="P756">
        <f>VLOOKUP(J756,prod_imp!$A$2:$I$102,7,FALSE)</f>
        <v>389</v>
      </c>
      <c r="Q756" t="s">
        <v>4697</v>
      </c>
      <c r="R756" t="s">
        <v>4706</v>
      </c>
      <c r="S756" s="5">
        <v>999.59199999999998</v>
      </c>
      <c r="T756">
        <v>2</v>
      </c>
      <c r="U756">
        <v>568</v>
      </c>
      <c r="V756">
        <v>0.25</v>
      </c>
      <c r="W756" t="str">
        <f>VLOOKUP(Q756,stores_imp!$A$2:$K$100,3,FALSE)</f>
        <v>SOUTH</v>
      </c>
      <c r="X756" t="str">
        <f>VLOOKUP(Q756,stores_imp!$A$2:$K$100,2,TRUE)</f>
        <v>Mcdonald Inc</v>
      </c>
      <c r="Y756" t="str">
        <f>VLOOKUP(Q756,stores_imp!$A$2:$E$22,4,FALSE)</f>
        <v>Christopherland</v>
      </c>
      <c r="Z756" t="str">
        <f>VLOOKUP(Q756,stores_imp!$A$2:$K$22,5,FALSE)</f>
        <v>Outlet</v>
      </c>
      <c r="AA756" t="str">
        <f>_xlfn.IFS(sale[[#All],[Age]]&lt;19,"Teens",sale[[#All],[Age]]&lt;30,"Adults",sale[[#All],[Age]]&lt;70,"Elders")</f>
        <v>Elders</v>
      </c>
      <c r="AB756" t="str">
        <f>VLOOKUP(C756,customer_imp!$A$2:$H$505,8,FALSE)</f>
        <v>Platinum</v>
      </c>
    </row>
    <row r="757" spans="1:28" x14ac:dyDescent="0.25">
      <c r="A757" t="s">
        <v>5461</v>
      </c>
      <c r="B757" s="2">
        <v>45483</v>
      </c>
      <c r="C757" t="s">
        <v>4308</v>
      </c>
      <c r="D757" t="str">
        <f>VLOOKUP(C757,customer_imp!$A$2:$H$502,2,FALSE)</f>
        <v>Kristy Dunlap</v>
      </c>
      <c r="E757">
        <f>VLOOKUP(C757,customer_imp!$A$2:$H$502,3,FALSE)</f>
        <v>64</v>
      </c>
      <c r="F757" t="str">
        <f>VLOOKUP(C757,customer_imp!$A$2:$H$502,4,FALSE)</f>
        <v>Female</v>
      </c>
      <c r="G757" t="str">
        <f>VLOOKUP(C757,customer_imp!$A$2:$H$502,5,FALSE)</f>
        <v>Whiteport</v>
      </c>
      <c r="H757" t="str">
        <f>VLOOKUP(C757,customer_imp!$A$2:$H$502,6,FALSE)</f>
        <v>North Carolina</v>
      </c>
      <c r="I757" t="str">
        <f>VLOOKUP(C757,customer_imp!$A$2:$H$502,7,FALSE)</f>
        <v>USA</v>
      </c>
      <c r="J757" t="s">
        <v>4551</v>
      </c>
      <c r="K757" t="str">
        <f>VLOOKUP($J757,prod_imp!$A$2:$I$102,2,FALSE)</f>
        <v>Basketball</v>
      </c>
      <c r="L757" t="str">
        <f>VLOOKUP(J757,prod_imp!$A$2:$I$102,3,FALSE)</f>
        <v>Sports</v>
      </c>
      <c r="M757" t="str">
        <f>VLOOKUP(J757,prod_imp!$A$2:$I$102,4,FALSE)</f>
        <v>Team Sports</v>
      </c>
      <c r="N757" t="str">
        <f>VLOOKUP(J757,prod_imp!$A$2:$I$102,5,FALSE)</f>
        <v>Nolan-Snow</v>
      </c>
      <c r="O757">
        <f>VLOOKUP(J757,prod_imp!$A$2:$I$102,6,FALSE)</f>
        <v>204</v>
      </c>
      <c r="P757">
        <f>VLOOKUP(J757,prod_imp!$A$2:$I$102,7,FALSE)</f>
        <v>281</v>
      </c>
      <c r="Q757" t="s">
        <v>4702</v>
      </c>
      <c r="R757" t="s">
        <v>1959</v>
      </c>
      <c r="S757" s="5">
        <v>1088.1378</v>
      </c>
      <c r="T757">
        <v>2</v>
      </c>
      <c r="U757">
        <v>672</v>
      </c>
      <c r="V757">
        <v>0.12</v>
      </c>
      <c r="W757" t="str">
        <f>VLOOKUP(Q757,stores_imp!$A$2:$K$100,3,FALSE)</f>
        <v>EAST</v>
      </c>
      <c r="X757" t="str">
        <f>VLOOKUP(Q757,stores_imp!$A$2:$K$100,2,TRUE)</f>
        <v>Guerrero-Schmitt</v>
      </c>
      <c r="Y757" t="str">
        <f>VLOOKUP(Q757,stores_imp!$A$2:$E$22,4,FALSE)</f>
        <v>East Stevechester</v>
      </c>
      <c r="Z757" t="str">
        <f>VLOOKUP(Q757,stores_imp!$A$2:$K$22,5,FALSE)</f>
        <v>Flagship</v>
      </c>
      <c r="AA757" t="str">
        <f>_xlfn.IFS(sale[[#All],[Age]]&lt;19,"Teens",sale[[#All],[Age]]&lt;30,"Adults",sale[[#All],[Age]]&lt;70,"Elders")</f>
        <v>Elders</v>
      </c>
      <c r="AB757" t="str">
        <f>VLOOKUP(C757,customer_imp!$A$2:$H$505,8,FALSE)</f>
        <v>Platinum</v>
      </c>
    </row>
    <row r="758" spans="1:28" x14ac:dyDescent="0.25">
      <c r="A758" t="s">
        <v>5462</v>
      </c>
      <c r="B758" s="2">
        <v>45786</v>
      </c>
      <c r="C758" t="s">
        <v>4185</v>
      </c>
      <c r="D758" t="str">
        <f>VLOOKUP(C758,customer_imp!$A$2:$H$502,2,FALSE)</f>
        <v>Ronald Jones</v>
      </c>
      <c r="E758">
        <f>VLOOKUP(C758,customer_imp!$A$2:$H$502,3,FALSE)</f>
        <v>26</v>
      </c>
      <c r="F758" t="str">
        <f>VLOOKUP(C758,customer_imp!$A$2:$H$502,4,FALSE)</f>
        <v>Female</v>
      </c>
      <c r="G758" t="str">
        <f>VLOOKUP(C758,customer_imp!$A$2:$H$502,5,FALSE)</f>
        <v>Brownshire</v>
      </c>
      <c r="H758" t="str">
        <f>VLOOKUP(C758,customer_imp!$A$2:$H$502,6,FALSE)</f>
        <v>Tennessee</v>
      </c>
      <c r="I758" t="str">
        <f>VLOOKUP(C758,customer_imp!$A$2:$H$502,7,FALSE)</f>
        <v>USA</v>
      </c>
      <c r="J758" t="s">
        <v>4507</v>
      </c>
      <c r="K758" t="str">
        <f>VLOOKUP($J758,prod_imp!$A$2:$I$102,2,FALSE)</f>
        <v>Herbal Face Moisturizer</v>
      </c>
      <c r="L758" t="str">
        <f>VLOOKUP(J758,prod_imp!$A$2:$I$102,3,FALSE)</f>
        <v>Beauty</v>
      </c>
      <c r="M758" t="str">
        <f>VLOOKUP(J758,prod_imp!$A$2:$I$102,4,FALSE)</f>
        <v>Skincare</v>
      </c>
      <c r="N758" t="str">
        <f>VLOOKUP(J758,prod_imp!$A$2:$I$102,5,FALSE)</f>
        <v>Davidson Plc</v>
      </c>
      <c r="O758">
        <f>VLOOKUP(J758,prod_imp!$A$2:$I$102,6,FALSE)</f>
        <v>313</v>
      </c>
      <c r="P758">
        <f>VLOOKUP(J758,prod_imp!$A$2:$I$102,7,FALSE)</f>
        <v>350</v>
      </c>
      <c r="Q758" t="s">
        <v>4684</v>
      </c>
      <c r="R758" t="s">
        <v>4706</v>
      </c>
      <c r="S758" s="5">
        <v>407.57679999999999</v>
      </c>
      <c r="T758">
        <v>2</v>
      </c>
      <c r="U758">
        <v>258</v>
      </c>
      <c r="V758">
        <v>0.19</v>
      </c>
      <c r="W758" t="str">
        <f>VLOOKUP(Q758,stores_imp!$A$2:$K$100,3,FALSE)</f>
        <v>SOUTH</v>
      </c>
      <c r="X758" t="str">
        <f>VLOOKUP(Q758,stores_imp!$A$2:$K$100,2,TRUE)</f>
        <v>Mann-Austin</v>
      </c>
      <c r="Y758" t="str">
        <f>VLOOKUP(Q758,stores_imp!$A$2:$E$22,4,FALSE)</f>
        <v>Williamsfurt</v>
      </c>
      <c r="Z758" t="str">
        <f>VLOOKUP(Q758,stores_imp!$A$2:$K$22,5,FALSE)</f>
        <v>Online</v>
      </c>
      <c r="AA758" t="str">
        <f>_xlfn.IFS(sale[[#All],[Age]]&lt;19,"Teens",sale[[#All],[Age]]&lt;30,"Adults",sale[[#All],[Age]]&lt;70,"Elders")</f>
        <v>Adults</v>
      </c>
      <c r="AB758" t="str">
        <f>VLOOKUP(C758,customer_imp!$A$2:$H$505,8,FALSE)</f>
        <v>Silver</v>
      </c>
    </row>
    <row r="759" spans="1:28" x14ac:dyDescent="0.25">
      <c r="A759" t="s">
        <v>5463</v>
      </c>
      <c r="B759" s="2">
        <v>45475</v>
      </c>
      <c r="C759" t="s">
        <v>4183</v>
      </c>
      <c r="D759" t="str">
        <f>VLOOKUP(C759,customer_imp!$A$2:$H$502,2,FALSE)</f>
        <v>Tiffany Herrera</v>
      </c>
      <c r="E759">
        <f>VLOOKUP(C759,customer_imp!$A$2:$H$502,3,FALSE)</f>
        <v>52</v>
      </c>
      <c r="F759" t="str">
        <f>VLOOKUP(C759,customer_imp!$A$2:$H$502,4,FALSE)</f>
        <v>Male</v>
      </c>
      <c r="G759" t="str">
        <f>VLOOKUP(C759,customer_imp!$A$2:$H$502,5,FALSE)</f>
        <v>New Dianebury</v>
      </c>
      <c r="H759" t="str">
        <f>VLOOKUP(C759,customer_imp!$A$2:$H$502,6,FALSE)</f>
        <v>Virginia</v>
      </c>
      <c r="I759" t="str">
        <f>VLOOKUP(C759,customer_imp!$A$2:$H$502,7,FALSE)</f>
        <v>USA</v>
      </c>
      <c r="J759" t="s">
        <v>4669</v>
      </c>
      <c r="K759" t="str">
        <f>VLOOKUP($J759,prod_imp!$A$2:$I$102,2,FALSE)</f>
        <v>Portable Bluetooth Speaker</v>
      </c>
      <c r="L759" t="str">
        <f>VLOOKUP(J759,prod_imp!$A$2:$I$102,3,FALSE)</f>
        <v>Electronics</v>
      </c>
      <c r="M759" t="str">
        <f>VLOOKUP(J759,prod_imp!$A$2:$I$102,4,FALSE)</f>
        <v>Audio</v>
      </c>
      <c r="N759" t="str">
        <f>VLOOKUP(J759,prod_imp!$A$2:$I$102,5,FALSE)</f>
        <v>Flores-King</v>
      </c>
      <c r="O759">
        <f>VLOOKUP(J759,prod_imp!$A$2:$I$102,6,FALSE)</f>
        <v>432</v>
      </c>
      <c r="P759">
        <f>VLOOKUP(J759,prod_imp!$A$2:$I$102,7,FALSE)</f>
        <v>73</v>
      </c>
      <c r="Q759" t="s">
        <v>4703</v>
      </c>
      <c r="R759" t="s">
        <v>4706</v>
      </c>
      <c r="S759" s="5">
        <v>821.92160000000001</v>
      </c>
      <c r="T759">
        <v>4</v>
      </c>
      <c r="U759">
        <v>281</v>
      </c>
      <c r="V759">
        <v>0.21</v>
      </c>
      <c r="W759" t="str">
        <f>VLOOKUP(Q759,stores_imp!$A$2:$K$100,3,FALSE)</f>
        <v>EAST</v>
      </c>
      <c r="X759" t="str">
        <f>VLOOKUP(Q759,stores_imp!$A$2:$K$100,2,TRUE)</f>
        <v>Mann-Austin</v>
      </c>
      <c r="Y759" t="str">
        <f>VLOOKUP(Q759,stores_imp!$A$2:$E$22,4,FALSE)</f>
        <v>Vasquezborough</v>
      </c>
      <c r="Z759" t="str">
        <f>VLOOKUP(Q759,stores_imp!$A$2:$K$22,5,FALSE)</f>
        <v>Online</v>
      </c>
      <c r="AA759" t="str">
        <f>_xlfn.IFS(sale[[#All],[Age]]&lt;19,"Teens",sale[[#All],[Age]]&lt;30,"Adults",sale[[#All],[Age]]&lt;70,"Elders")</f>
        <v>Elders</v>
      </c>
      <c r="AB759" t="str">
        <f>VLOOKUP(C759,customer_imp!$A$2:$H$505,8,FALSE)</f>
        <v>Platinum</v>
      </c>
    </row>
    <row r="760" spans="1:28" x14ac:dyDescent="0.25">
      <c r="A760" t="s">
        <v>5464</v>
      </c>
      <c r="B760" s="2">
        <v>45470</v>
      </c>
      <c r="C760" t="s">
        <v>4301</v>
      </c>
      <c r="D760" t="str">
        <f>VLOOKUP(C760,customer_imp!$A$2:$H$502,2,FALSE)</f>
        <v>Robert House</v>
      </c>
      <c r="E760">
        <f>VLOOKUP(C760,customer_imp!$A$2:$H$502,3,FALSE)</f>
        <v>34</v>
      </c>
      <c r="F760" t="str">
        <f>VLOOKUP(C760,customer_imp!$A$2:$H$502,4,FALSE)</f>
        <v>Male</v>
      </c>
      <c r="G760" t="str">
        <f>VLOOKUP(C760,customer_imp!$A$2:$H$502,5,FALSE)</f>
        <v>Lake James</v>
      </c>
      <c r="H760" t="str">
        <f>VLOOKUP(C760,customer_imp!$A$2:$H$502,6,FALSE)</f>
        <v>Maryland</v>
      </c>
      <c r="I760" t="str">
        <f>VLOOKUP(C760,customer_imp!$A$2:$H$502,7,FALSE)</f>
        <v>USA</v>
      </c>
      <c r="J760" t="s">
        <v>4533</v>
      </c>
      <c r="K760" t="str">
        <f>VLOOKUP($J760,prod_imp!$A$2:$I$102,2,FALSE)</f>
        <v>Outdoor Sports Water Bottle</v>
      </c>
      <c r="L760" t="str">
        <f>VLOOKUP(J760,prod_imp!$A$2:$I$102,3,FALSE)</f>
        <v>Sports</v>
      </c>
      <c r="M760" t="str">
        <f>VLOOKUP(J760,prod_imp!$A$2:$I$102,4,FALSE)</f>
        <v>Accessories</v>
      </c>
      <c r="N760" t="str">
        <f>VLOOKUP(J760,prod_imp!$A$2:$I$102,5,FALSE)</f>
        <v>Soto-Ellis</v>
      </c>
      <c r="O760">
        <f>VLOOKUP(J760,prod_imp!$A$2:$I$102,6,FALSE)</f>
        <v>132</v>
      </c>
      <c r="P760">
        <f>VLOOKUP(J760,prod_imp!$A$2:$I$102,7,FALSE)</f>
        <v>275</v>
      </c>
      <c r="Q760" t="s">
        <v>4692</v>
      </c>
      <c r="R760" t="s">
        <v>4709</v>
      </c>
      <c r="S760" s="5">
        <v>175.85310000000001</v>
      </c>
      <c r="T760">
        <v>1</v>
      </c>
      <c r="U760">
        <v>202</v>
      </c>
      <c r="V760">
        <v>0.27</v>
      </c>
      <c r="W760" t="str">
        <f>VLOOKUP(Q760,stores_imp!$A$2:$K$100,3,FALSE)</f>
        <v>SOUTH</v>
      </c>
      <c r="X760" t="str">
        <f>VLOOKUP(Q760,stores_imp!$A$2:$K$100,2,TRUE)</f>
        <v>Aguirre-Keller</v>
      </c>
      <c r="Y760" t="str">
        <f>VLOOKUP(Q760,stores_imp!$A$2:$E$22,4,FALSE)</f>
        <v>Lake Michael</v>
      </c>
      <c r="Z760" t="str">
        <f>VLOOKUP(Q760,stores_imp!$A$2:$K$22,5,FALSE)</f>
        <v>Online</v>
      </c>
      <c r="AA760" t="str">
        <f>_xlfn.IFS(sale[[#All],[Age]]&lt;19,"Teens",sale[[#All],[Age]]&lt;30,"Adults",sale[[#All],[Age]]&lt;70,"Elders")</f>
        <v>Elders</v>
      </c>
      <c r="AB760" t="str">
        <f>VLOOKUP(C760,customer_imp!$A$2:$H$505,8,FALSE)</f>
        <v>Gold</v>
      </c>
    </row>
    <row r="761" spans="1:28" x14ac:dyDescent="0.25">
      <c r="A761" t="s">
        <v>5465</v>
      </c>
      <c r="B761" s="2">
        <v>45243</v>
      </c>
      <c r="C761" t="s">
        <v>4253</v>
      </c>
      <c r="D761" t="str">
        <f>VLOOKUP(C761,customer_imp!$A$2:$H$502,2,FALSE)</f>
        <v>Daisy Johnson Dds</v>
      </c>
      <c r="E761">
        <f>VLOOKUP(C761,customer_imp!$A$2:$H$502,3,FALSE)</f>
        <v>64</v>
      </c>
      <c r="F761" t="str">
        <f>VLOOKUP(C761,customer_imp!$A$2:$H$502,4,FALSE)</f>
        <v>Male</v>
      </c>
      <c r="G761" t="str">
        <f>VLOOKUP(C761,customer_imp!$A$2:$H$502,5,FALSE)</f>
        <v>North Stephanie</v>
      </c>
      <c r="H761" t="str">
        <f>VLOOKUP(C761,customer_imp!$A$2:$H$502,6,FALSE)</f>
        <v>Nebraska</v>
      </c>
      <c r="I761" t="str">
        <f>VLOOKUP(C761,customer_imp!$A$2:$H$502,7,FALSE)</f>
        <v>USA</v>
      </c>
      <c r="J761" t="s">
        <v>4628</v>
      </c>
      <c r="K761" t="str">
        <f>VLOOKUP($J761,prod_imp!$A$2:$I$102,2,FALSE)</f>
        <v>Bluetooth Car Audio System</v>
      </c>
      <c r="L761" t="str">
        <f>VLOOKUP(J761,prod_imp!$A$2:$I$102,3,FALSE)</f>
        <v>Electronics</v>
      </c>
      <c r="M761" t="str">
        <f>VLOOKUP(J761,prod_imp!$A$2:$I$102,4,FALSE)</f>
        <v>Audio</v>
      </c>
      <c r="N761" t="str">
        <f>VLOOKUP(J761,prod_imp!$A$2:$I$102,5,FALSE)</f>
        <v>Bruce-Bowen</v>
      </c>
      <c r="O761">
        <f>VLOOKUP(J761,prod_imp!$A$2:$I$102,6,FALSE)</f>
        <v>404</v>
      </c>
      <c r="P761">
        <f>VLOOKUP(J761,prod_imp!$A$2:$I$102,7,FALSE)</f>
        <v>159</v>
      </c>
      <c r="Q761" t="s">
        <v>4682</v>
      </c>
      <c r="R761" t="s">
        <v>4706</v>
      </c>
      <c r="S761" s="5">
        <v>366.95339999999999</v>
      </c>
      <c r="T761">
        <v>1</v>
      </c>
      <c r="U761">
        <v>371</v>
      </c>
      <c r="V761">
        <v>0.13</v>
      </c>
      <c r="W761" t="str">
        <f>VLOOKUP(Q761,stores_imp!$A$2:$K$100,3,FALSE)</f>
        <v>NORTH</v>
      </c>
      <c r="X761" t="str">
        <f>VLOOKUP(Q761,stores_imp!$A$2:$K$100,2,TRUE)</f>
        <v>Mann-Austin</v>
      </c>
      <c r="Y761" t="str">
        <f>VLOOKUP(Q761,stores_imp!$A$2:$E$22,4,FALSE)</f>
        <v>New Michaelchester</v>
      </c>
      <c r="Z761" t="str">
        <f>VLOOKUP(Q761,stores_imp!$A$2:$K$22,5,FALSE)</f>
        <v>Outlet</v>
      </c>
      <c r="AA761" t="str">
        <f>_xlfn.IFS(sale[[#All],[Age]]&lt;19,"Teens",sale[[#All],[Age]]&lt;30,"Adults",sale[[#All],[Age]]&lt;70,"Elders")</f>
        <v>Elders</v>
      </c>
      <c r="AB761" t="str">
        <f>VLOOKUP(C761,customer_imp!$A$2:$H$505,8,FALSE)</f>
        <v>Platinum</v>
      </c>
    </row>
    <row r="762" spans="1:28" x14ac:dyDescent="0.25">
      <c r="A762" t="s">
        <v>5466</v>
      </c>
      <c r="B762" s="2">
        <v>45341</v>
      </c>
      <c r="C762" t="s">
        <v>3975</v>
      </c>
      <c r="D762" t="str">
        <f>VLOOKUP(C762,customer_imp!$A$2:$H$502,2,FALSE)</f>
        <v>Christine Vaughn</v>
      </c>
      <c r="E762">
        <f>VLOOKUP(C762,customer_imp!$A$2:$H$502,3,FALSE)</f>
        <v>24</v>
      </c>
      <c r="F762" t="str">
        <f>VLOOKUP(C762,customer_imp!$A$2:$H$502,4,FALSE)</f>
        <v>Male</v>
      </c>
      <c r="G762" t="str">
        <f>VLOOKUP(C762,customer_imp!$A$2:$H$502,5,FALSE)</f>
        <v>East Amandamouth</v>
      </c>
      <c r="H762" t="str">
        <f>VLOOKUP(C762,customer_imp!$A$2:$H$502,6,FALSE)</f>
        <v>Oregon</v>
      </c>
      <c r="I762" t="str">
        <f>VLOOKUP(C762,customer_imp!$A$2:$H$502,7,FALSE)</f>
        <v>USA</v>
      </c>
      <c r="J762" t="s">
        <v>4605</v>
      </c>
      <c r="K762" t="str">
        <f>VLOOKUP($J762,prod_imp!$A$2:$I$102,2,FALSE)</f>
        <v>Tennis Ball 3-Pack</v>
      </c>
      <c r="L762" t="str">
        <f>VLOOKUP(J762,prod_imp!$A$2:$I$102,3,FALSE)</f>
        <v>Sports</v>
      </c>
      <c r="M762" t="str">
        <f>VLOOKUP(J762,prod_imp!$A$2:$I$102,4,FALSE)</f>
        <v>Equipment</v>
      </c>
      <c r="N762" t="str">
        <f>VLOOKUP(J762,prod_imp!$A$2:$I$102,5,FALSE)</f>
        <v>Lopez Llc</v>
      </c>
      <c r="O762">
        <f>VLOOKUP(J762,prod_imp!$A$2:$I$102,6,FALSE)</f>
        <v>103</v>
      </c>
      <c r="P762">
        <f>VLOOKUP(J762,prod_imp!$A$2:$I$102,7,FALSE)</f>
        <v>465</v>
      </c>
      <c r="Q762" t="s">
        <v>4693</v>
      </c>
      <c r="R762" t="s">
        <v>1959</v>
      </c>
      <c r="S762" s="5">
        <v>2574.9856</v>
      </c>
      <c r="T762">
        <v>4</v>
      </c>
      <c r="U762">
        <v>732</v>
      </c>
      <c r="V762">
        <v>0.01</v>
      </c>
      <c r="W762" t="str">
        <f>VLOOKUP(Q762,stores_imp!$A$2:$K$100,3,FALSE)</f>
        <v>NORTH</v>
      </c>
      <c r="X762" t="str">
        <f>VLOOKUP(Q762,stores_imp!$A$2:$K$100,2,TRUE)</f>
        <v>Thomas, Bridges And Harris</v>
      </c>
      <c r="Y762" t="str">
        <f>VLOOKUP(Q762,stores_imp!$A$2:$E$22,4,FALSE)</f>
        <v>Sabrinatown</v>
      </c>
      <c r="Z762" t="str">
        <f>VLOOKUP(Q762,stores_imp!$A$2:$K$22,5,FALSE)</f>
        <v>Online</v>
      </c>
      <c r="AA762" t="str">
        <f>_xlfn.IFS(sale[[#All],[Age]]&lt;19,"Teens",sale[[#All],[Age]]&lt;30,"Adults",sale[[#All],[Age]]&lt;70,"Elders")</f>
        <v>Adults</v>
      </c>
      <c r="AB762" t="str">
        <f>VLOOKUP(C762,customer_imp!$A$2:$H$505,8,FALSE)</f>
        <v>Bronze</v>
      </c>
    </row>
    <row r="763" spans="1:28" x14ac:dyDescent="0.25">
      <c r="A763" t="s">
        <v>5467</v>
      </c>
      <c r="B763" s="2">
        <v>45371</v>
      </c>
      <c r="C763" t="s">
        <v>4143</v>
      </c>
      <c r="D763" t="str">
        <f>VLOOKUP(C763,customer_imp!$A$2:$H$502,2,FALSE)</f>
        <v>Jason Wheeler</v>
      </c>
      <c r="E763">
        <f>VLOOKUP(C763,customer_imp!$A$2:$H$502,3,FALSE)</f>
        <v>47</v>
      </c>
      <c r="F763" t="str">
        <f>VLOOKUP(C763,customer_imp!$A$2:$H$502,4,FALSE)</f>
        <v>Female</v>
      </c>
      <c r="G763" t="str">
        <f>VLOOKUP(C763,customer_imp!$A$2:$H$502,5,FALSE)</f>
        <v>Carolview</v>
      </c>
      <c r="H763" t="str">
        <f>VLOOKUP(C763,customer_imp!$A$2:$H$502,6,FALSE)</f>
        <v>Illinois</v>
      </c>
      <c r="I763" t="str">
        <f>VLOOKUP(C763,customer_imp!$A$2:$H$502,7,FALSE)</f>
        <v>USA</v>
      </c>
      <c r="J763" t="s">
        <v>4636</v>
      </c>
      <c r="K763" t="str">
        <f>VLOOKUP($J763,prod_imp!$A$2:$I$102,2,FALSE)</f>
        <v>Essential Oil Diffuser</v>
      </c>
      <c r="L763" t="str">
        <f>VLOOKUP(J763,prod_imp!$A$2:$I$102,3,FALSE)</f>
        <v>Home</v>
      </c>
      <c r="M763" t="str">
        <f>VLOOKUP(J763,prod_imp!$A$2:$I$102,4,FALSE)</f>
        <v>Decor</v>
      </c>
      <c r="N763" t="str">
        <f>VLOOKUP(J763,prod_imp!$A$2:$I$102,5,FALSE)</f>
        <v>Hernandez Inc</v>
      </c>
      <c r="O763">
        <f>VLOOKUP(J763,prod_imp!$A$2:$I$102,6,FALSE)</f>
        <v>325</v>
      </c>
      <c r="P763">
        <f>VLOOKUP(J763,prod_imp!$A$2:$I$102,7,FALSE)</f>
        <v>400</v>
      </c>
      <c r="Q763" t="s">
        <v>4675</v>
      </c>
      <c r="R763" t="s">
        <v>4706</v>
      </c>
      <c r="S763" s="5">
        <v>1306.4175</v>
      </c>
      <c r="T763">
        <v>3</v>
      </c>
      <c r="U763">
        <v>468</v>
      </c>
      <c r="V763">
        <v>0.12</v>
      </c>
      <c r="W763" t="str">
        <f>VLOOKUP(Q763,stores_imp!$A$2:$K$100,3,FALSE)</f>
        <v>NORTH</v>
      </c>
      <c r="X763" t="str">
        <f>VLOOKUP(Q763,stores_imp!$A$2:$K$100,2,TRUE)</f>
        <v>Martinez, Adkins And Johnson</v>
      </c>
      <c r="Y763" t="str">
        <f>VLOOKUP(Q763,stores_imp!$A$2:$E$22,4,FALSE)</f>
        <v>Danielmouth</v>
      </c>
      <c r="Z763" t="str">
        <f>VLOOKUP(Q763,stores_imp!$A$2:$K$22,5,FALSE)</f>
        <v>Flagship</v>
      </c>
      <c r="AA763" t="str">
        <f>_xlfn.IFS(sale[[#All],[Age]]&lt;19,"Teens",sale[[#All],[Age]]&lt;30,"Adults",sale[[#All],[Age]]&lt;70,"Elders")</f>
        <v>Elders</v>
      </c>
      <c r="AB763" t="str">
        <f>VLOOKUP(C763,customer_imp!$A$2:$H$505,8,FALSE)</f>
        <v>Platinum</v>
      </c>
    </row>
    <row r="764" spans="1:28" x14ac:dyDescent="0.25">
      <c r="A764" t="s">
        <v>5468</v>
      </c>
      <c r="B764" s="2">
        <v>45360</v>
      </c>
      <c r="C764" t="s">
        <v>3969</v>
      </c>
      <c r="D764" t="str">
        <f>VLOOKUP(C764,customer_imp!$A$2:$H$502,2,FALSE)</f>
        <v>Eugene Nelson</v>
      </c>
      <c r="E764">
        <f>VLOOKUP(C764,customer_imp!$A$2:$H$502,3,FALSE)</f>
        <v>26</v>
      </c>
      <c r="F764" t="str">
        <f>VLOOKUP(C764,customer_imp!$A$2:$H$502,4,FALSE)</f>
        <v>Female</v>
      </c>
      <c r="G764" t="str">
        <f>VLOOKUP(C764,customer_imp!$A$2:$H$502,5,FALSE)</f>
        <v>Phillipsmouth</v>
      </c>
      <c r="H764" t="str">
        <f>VLOOKUP(C764,customer_imp!$A$2:$H$502,6,FALSE)</f>
        <v>North Dakota</v>
      </c>
      <c r="I764" t="str">
        <f>VLOOKUP(C764,customer_imp!$A$2:$H$502,7,FALSE)</f>
        <v>USA</v>
      </c>
      <c r="J764" t="s">
        <v>4617</v>
      </c>
      <c r="K764" t="str">
        <f>VLOOKUP($J764,prod_imp!$A$2:$I$102,2,FALSE)</f>
        <v>Smart Led Light Strip</v>
      </c>
      <c r="L764" t="str">
        <f>VLOOKUP(J764,prod_imp!$A$2:$I$102,3,FALSE)</f>
        <v>Electronics</v>
      </c>
      <c r="M764" t="str">
        <f>VLOOKUP(J764,prod_imp!$A$2:$I$102,4,FALSE)</f>
        <v>Accessories</v>
      </c>
      <c r="N764" t="str">
        <f>VLOOKUP(J764,prod_imp!$A$2:$I$102,5,FALSE)</f>
        <v>Flores-Davis</v>
      </c>
      <c r="O764">
        <f>VLOOKUP(J764,prod_imp!$A$2:$I$102,6,FALSE)</f>
        <v>349</v>
      </c>
      <c r="P764">
        <f>VLOOKUP(J764,prod_imp!$A$2:$I$102,7,FALSE)</f>
        <v>476</v>
      </c>
      <c r="Q764" t="s">
        <v>4673</v>
      </c>
      <c r="R764" t="s">
        <v>4709</v>
      </c>
      <c r="S764" s="5">
        <v>835.84799999999996</v>
      </c>
      <c r="T764">
        <v>1</v>
      </c>
      <c r="U764">
        <v>929</v>
      </c>
      <c r="V764">
        <v>7.0000000000000007E-2</v>
      </c>
      <c r="W764" t="str">
        <f>VLOOKUP(Q764,stores_imp!$A$2:$K$100,3,FALSE)</f>
        <v>EAST</v>
      </c>
      <c r="X764" t="str">
        <f>VLOOKUP(Q764,stores_imp!$A$2:$K$100,2,TRUE)</f>
        <v>Rivera-Warner</v>
      </c>
      <c r="Y764" t="str">
        <f>VLOOKUP(Q764,stores_imp!$A$2:$E$22,4,FALSE)</f>
        <v>Washingtonfurt</v>
      </c>
      <c r="Z764" t="str">
        <f>VLOOKUP(Q764,stores_imp!$A$2:$K$22,5,FALSE)</f>
        <v>Flagship</v>
      </c>
      <c r="AA764" t="str">
        <f>_xlfn.IFS(sale[[#All],[Age]]&lt;19,"Teens",sale[[#All],[Age]]&lt;30,"Adults",sale[[#All],[Age]]&lt;70,"Elders")</f>
        <v>Adults</v>
      </c>
      <c r="AB764" t="str">
        <f>VLOOKUP(C764,customer_imp!$A$2:$H$505,8,FALSE)</f>
        <v>Platinum</v>
      </c>
    </row>
    <row r="765" spans="1:28" x14ac:dyDescent="0.25">
      <c r="A765" t="s">
        <v>5469</v>
      </c>
      <c r="B765" s="2">
        <v>45499</v>
      </c>
      <c r="C765" t="s">
        <v>4077</v>
      </c>
      <c r="D765" t="str">
        <f>VLOOKUP(C765,customer_imp!$A$2:$H$502,2,FALSE)</f>
        <v>Colleen Maynard</v>
      </c>
      <c r="E765">
        <f>VLOOKUP(C765,customer_imp!$A$2:$H$502,3,FALSE)</f>
        <v>29</v>
      </c>
      <c r="F765" t="str">
        <f>VLOOKUP(C765,customer_imp!$A$2:$H$502,4,FALSE)</f>
        <v>Male</v>
      </c>
      <c r="G765" t="str">
        <f>VLOOKUP(C765,customer_imp!$A$2:$H$502,5,FALSE)</f>
        <v>Singletonmouth</v>
      </c>
      <c r="H765" t="str">
        <f>VLOOKUP(C765,customer_imp!$A$2:$H$502,6,FALSE)</f>
        <v>Utah</v>
      </c>
      <c r="I765" t="str">
        <f>VLOOKUP(C765,customer_imp!$A$2:$H$502,7,FALSE)</f>
        <v>USA</v>
      </c>
      <c r="J765" t="s">
        <v>4502</v>
      </c>
      <c r="K765" t="str">
        <f>VLOOKUP($J765,prod_imp!$A$2:$I$102,2,FALSE)</f>
        <v>Women'S Yoga Pants</v>
      </c>
      <c r="L765" t="str">
        <f>VLOOKUP(J765,prod_imp!$A$2:$I$102,3,FALSE)</f>
        <v>Clothing</v>
      </c>
      <c r="M765" t="str">
        <f>VLOOKUP(J765,prod_imp!$A$2:$I$102,4,FALSE)</f>
        <v>Bottoms</v>
      </c>
      <c r="N765" t="str">
        <f>VLOOKUP(J765,prod_imp!$A$2:$I$102,5,FALSE)</f>
        <v>Gonzales-Davis</v>
      </c>
      <c r="O765">
        <f>VLOOKUP(J765,prod_imp!$A$2:$I$102,6,FALSE)</f>
        <v>306</v>
      </c>
      <c r="P765">
        <f>VLOOKUP(J765,prod_imp!$A$2:$I$102,7,FALSE)</f>
        <v>487</v>
      </c>
      <c r="Q765" t="s">
        <v>4702</v>
      </c>
      <c r="R765" t="s">
        <v>4706</v>
      </c>
      <c r="S765" s="5">
        <v>612.56039999999996</v>
      </c>
      <c r="T765">
        <v>3</v>
      </c>
      <c r="U765">
        <v>217</v>
      </c>
      <c r="V765">
        <v>0.1</v>
      </c>
      <c r="W765" t="str">
        <f>VLOOKUP(Q765,stores_imp!$A$2:$K$100,3,FALSE)</f>
        <v>EAST</v>
      </c>
      <c r="X765" t="str">
        <f>VLOOKUP(Q765,stores_imp!$A$2:$K$100,2,TRUE)</f>
        <v>Guerrero-Schmitt</v>
      </c>
      <c r="Y765" t="str">
        <f>VLOOKUP(Q765,stores_imp!$A$2:$E$22,4,FALSE)</f>
        <v>East Stevechester</v>
      </c>
      <c r="Z765" t="str">
        <f>VLOOKUP(Q765,stores_imp!$A$2:$K$22,5,FALSE)</f>
        <v>Flagship</v>
      </c>
      <c r="AA765" t="str">
        <f>_xlfn.IFS(sale[[#All],[Age]]&lt;19,"Teens",sale[[#All],[Age]]&lt;30,"Adults",sale[[#All],[Age]]&lt;70,"Elders")</f>
        <v>Adults</v>
      </c>
      <c r="AB765" t="str">
        <f>VLOOKUP(C765,customer_imp!$A$2:$H$505,8,FALSE)</f>
        <v>Gold</v>
      </c>
    </row>
    <row r="766" spans="1:28" x14ac:dyDescent="0.25">
      <c r="A766" t="s">
        <v>5470</v>
      </c>
      <c r="B766" s="2">
        <v>45745</v>
      </c>
      <c r="C766" t="s">
        <v>4395</v>
      </c>
      <c r="D766" t="str">
        <f>VLOOKUP(C766,customer_imp!$A$2:$H$502,2,FALSE)</f>
        <v>Eric Wolfe</v>
      </c>
      <c r="E766">
        <f>VLOOKUP(C766,customer_imp!$A$2:$H$502,3,FALSE)</f>
        <v>18</v>
      </c>
      <c r="F766" t="str">
        <f>VLOOKUP(C766,customer_imp!$A$2:$H$502,4,FALSE)</f>
        <v>Female</v>
      </c>
      <c r="G766" t="str">
        <f>VLOOKUP(C766,customer_imp!$A$2:$H$502,5,FALSE)</f>
        <v>Garciaview</v>
      </c>
      <c r="H766" t="str">
        <f>VLOOKUP(C766,customer_imp!$A$2:$H$502,6,FALSE)</f>
        <v>Louisiana</v>
      </c>
      <c r="I766" t="str">
        <f>VLOOKUP(C766,customer_imp!$A$2:$H$502,7,FALSE)</f>
        <v>USA</v>
      </c>
      <c r="J766" t="s">
        <v>4540</v>
      </c>
      <c r="K766" t="str">
        <f>VLOOKUP($J766,prod_imp!$A$2:$I$102,2,FALSE)</f>
        <v>Foldable Camping Chair</v>
      </c>
      <c r="L766" t="str">
        <f>VLOOKUP(J766,prod_imp!$A$2:$I$102,3,FALSE)</f>
        <v>Sports</v>
      </c>
      <c r="M766" t="str">
        <f>VLOOKUP(J766,prod_imp!$A$2:$I$102,4,FALSE)</f>
        <v>Outdoor</v>
      </c>
      <c r="N766" t="str">
        <f>VLOOKUP(J766,prod_imp!$A$2:$I$102,5,FALSE)</f>
        <v>Cook Ltd</v>
      </c>
      <c r="O766">
        <f>VLOOKUP(J766,prod_imp!$A$2:$I$102,6,FALSE)</f>
        <v>166</v>
      </c>
      <c r="P766">
        <f>VLOOKUP(J766,prod_imp!$A$2:$I$102,7,FALSE)</f>
        <v>340</v>
      </c>
      <c r="Q766" t="s">
        <v>4680</v>
      </c>
      <c r="R766" t="s">
        <v>1959</v>
      </c>
      <c r="S766" s="5">
        <v>271.59300000000002</v>
      </c>
      <c r="T766">
        <v>1</v>
      </c>
      <c r="U766">
        <v>388</v>
      </c>
      <c r="V766">
        <v>0.06</v>
      </c>
      <c r="W766" t="str">
        <f>VLOOKUP(Q766,stores_imp!$A$2:$K$100,3,FALSE)</f>
        <v>NORTH</v>
      </c>
      <c r="X766" t="str">
        <f>VLOOKUP(Q766,stores_imp!$A$2:$K$100,2,TRUE)</f>
        <v>Mann-Austin</v>
      </c>
      <c r="Y766" t="str">
        <f>VLOOKUP(Q766,stores_imp!$A$2:$E$22,4,FALSE)</f>
        <v>Hoodberg</v>
      </c>
      <c r="Z766" t="str">
        <f>VLOOKUP(Q766,stores_imp!$A$2:$K$22,5,FALSE)</f>
        <v>Outlet</v>
      </c>
      <c r="AA766" t="str">
        <f>_xlfn.IFS(sale[[#All],[Age]]&lt;19,"Teens",sale[[#All],[Age]]&lt;30,"Adults",sale[[#All],[Age]]&lt;70,"Elders")</f>
        <v>Teens</v>
      </c>
      <c r="AB766" t="str">
        <f>VLOOKUP(C766,customer_imp!$A$2:$H$505,8,FALSE)</f>
        <v>Gold</v>
      </c>
    </row>
    <row r="767" spans="1:28" x14ac:dyDescent="0.25">
      <c r="A767" t="s">
        <v>5471</v>
      </c>
      <c r="B767" s="2">
        <v>45718</v>
      </c>
      <c r="C767" t="s">
        <v>4468</v>
      </c>
      <c r="D767" t="str">
        <f>VLOOKUP(C767,customer_imp!$A$2:$H$502,2,FALSE)</f>
        <v>Elizabeth Foster</v>
      </c>
      <c r="E767">
        <f>VLOOKUP(C767,customer_imp!$A$2:$H$502,3,FALSE)</f>
        <v>33</v>
      </c>
      <c r="F767" t="str">
        <f>VLOOKUP(C767,customer_imp!$A$2:$H$502,4,FALSE)</f>
        <v>Female</v>
      </c>
      <c r="G767" t="str">
        <f>VLOOKUP(C767,customer_imp!$A$2:$H$502,5,FALSE)</f>
        <v>Anthonymouth</v>
      </c>
      <c r="H767" t="str">
        <f>VLOOKUP(C767,customer_imp!$A$2:$H$502,6,FALSE)</f>
        <v>Oklahoma</v>
      </c>
      <c r="I767" t="str">
        <f>VLOOKUP(C767,customer_imp!$A$2:$H$502,7,FALSE)</f>
        <v>USA</v>
      </c>
      <c r="J767" t="s">
        <v>4530</v>
      </c>
      <c r="K767" t="str">
        <f>VLOOKUP($J767,prod_imp!$A$2:$I$102,2,FALSE)</f>
        <v>Women'S Denim Jeans</v>
      </c>
      <c r="L767" t="str">
        <f>VLOOKUP(J767,prod_imp!$A$2:$I$102,3,FALSE)</f>
        <v>Clothing</v>
      </c>
      <c r="M767" t="str">
        <f>VLOOKUP(J767,prod_imp!$A$2:$I$102,4,FALSE)</f>
        <v>Bottoms</v>
      </c>
      <c r="N767" t="str">
        <f>VLOOKUP(J767,prod_imp!$A$2:$I$102,5,FALSE)</f>
        <v>Guerra-Hendrix</v>
      </c>
      <c r="O767">
        <f>VLOOKUP(J767,prod_imp!$A$2:$I$102,6,FALSE)</f>
        <v>317</v>
      </c>
      <c r="P767">
        <f>VLOOKUP(J767,prod_imp!$A$2:$I$102,7,FALSE)</f>
        <v>343</v>
      </c>
      <c r="Q767" t="s">
        <v>4683</v>
      </c>
      <c r="R767" t="s">
        <v>1959</v>
      </c>
      <c r="S767" s="5">
        <v>573.61919999999998</v>
      </c>
      <c r="T767">
        <v>4</v>
      </c>
      <c r="U767">
        <v>186</v>
      </c>
      <c r="V767">
        <v>0.3</v>
      </c>
      <c r="W767" t="str">
        <f>VLOOKUP(Q767,stores_imp!$A$2:$K$100,3,FALSE)</f>
        <v>EAST</v>
      </c>
      <c r="X767" t="str">
        <f>VLOOKUP(Q767,stores_imp!$A$2:$K$100,2,TRUE)</f>
        <v>Mann-Austin</v>
      </c>
      <c r="Y767" t="str">
        <f>VLOOKUP(Q767,stores_imp!$A$2:$E$22,4,FALSE)</f>
        <v>Port Josephberg</v>
      </c>
      <c r="Z767" t="str">
        <f>VLOOKUP(Q767,stores_imp!$A$2:$K$22,5,FALSE)</f>
        <v>Online</v>
      </c>
      <c r="AA767" t="str">
        <f>_xlfn.IFS(sale[[#All],[Age]]&lt;19,"Teens",sale[[#All],[Age]]&lt;30,"Adults",sale[[#All],[Age]]&lt;70,"Elders")</f>
        <v>Elders</v>
      </c>
      <c r="AB767" t="str">
        <f>VLOOKUP(C767,customer_imp!$A$2:$H$505,8,FALSE)</f>
        <v>Gold</v>
      </c>
    </row>
    <row r="768" spans="1:28" x14ac:dyDescent="0.25">
      <c r="A768" t="s">
        <v>5472</v>
      </c>
      <c r="B768" s="2">
        <v>45454</v>
      </c>
      <c r="C768" t="s">
        <v>4280</v>
      </c>
      <c r="D768" t="str">
        <f>VLOOKUP(C768,customer_imp!$A$2:$H$502,2,FALSE)</f>
        <v>Jared Moran</v>
      </c>
      <c r="E768">
        <f>VLOOKUP(C768,customer_imp!$A$2:$H$502,3,FALSE)</f>
        <v>28</v>
      </c>
      <c r="F768" t="str">
        <f>VLOOKUP(C768,customer_imp!$A$2:$H$502,4,FALSE)</f>
        <v>Female</v>
      </c>
      <c r="G768" t="str">
        <f>VLOOKUP(C768,customer_imp!$A$2:$H$502,5,FALSE)</f>
        <v>South David</v>
      </c>
      <c r="H768" t="str">
        <f>VLOOKUP(C768,customer_imp!$A$2:$H$502,6,FALSE)</f>
        <v>West Virginia</v>
      </c>
      <c r="I768" t="str">
        <f>VLOOKUP(C768,customer_imp!$A$2:$H$502,7,FALSE)</f>
        <v>USA</v>
      </c>
      <c r="J768" t="s">
        <v>4565</v>
      </c>
      <c r="K768" t="str">
        <f>VLOOKUP($J768,prod_imp!$A$2:$I$102,2,FALSE)</f>
        <v>Noise-Canceling Headphones</v>
      </c>
      <c r="L768" t="str">
        <f>VLOOKUP(J768,prod_imp!$A$2:$I$102,3,FALSE)</f>
        <v>Electronics</v>
      </c>
      <c r="M768" t="str">
        <f>VLOOKUP(J768,prod_imp!$A$2:$I$102,4,FALSE)</f>
        <v>Audio</v>
      </c>
      <c r="N768" t="str">
        <f>VLOOKUP(J768,prod_imp!$A$2:$I$102,5,FALSE)</f>
        <v>Taylor-Hart</v>
      </c>
      <c r="O768">
        <f>VLOOKUP(J768,prod_imp!$A$2:$I$102,6,FALSE)</f>
        <v>39</v>
      </c>
      <c r="P768">
        <f>VLOOKUP(J768,prod_imp!$A$2:$I$102,7,FALSE)</f>
        <v>378</v>
      </c>
      <c r="Q768" t="s">
        <v>4685</v>
      </c>
      <c r="R768" t="s">
        <v>4709</v>
      </c>
      <c r="S768" s="5">
        <v>1900.2672</v>
      </c>
      <c r="T768">
        <v>4</v>
      </c>
      <c r="U768">
        <v>609</v>
      </c>
      <c r="V768">
        <v>0.23</v>
      </c>
      <c r="W768" t="str">
        <f>VLOOKUP(Q768,stores_imp!$A$2:$K$100,3,FALSE)</f>
        <v>WEST</v>
      </c>
      <c r="X768" t="str">
        <f>VLOOKUP(Q768,stores_imp!$A$2:$K$100,2,TRUE)</f>
        <v>Mann-Austin</v>
      </c>
      <c r="Y768" t="str">
        <f>VLOOKUP(Q768,stores_imp!$A$2:$E$22,4,FALSE)</f>
        <v>Thompsonborough</v>
      </c>
      <c r="Z768" t="str">
        <f>VLOOKUP(Q768,stores_imp!$A$2:$K$22,5,FALSE)</f>
        <v>Online</v>
      </c>
      <c r="AA768" t="str">
        <f>_xlfn.IFS(sale[[#All],[Age]]&lt;19,"Teens",sale[[#All],[Age]]&lt;30,"Adults",sale[[#All],[Age]]&lt;70,"Elders")</f>
        <v>Adults</v>
      </c>
      <c r="AB768" t="str">
        <f>VLOOKUP(C768,customer_imp!$A$2:$H$505,8,FALSE)</f>
        <v>Bronze</v>
      </c>
    </row>
    <row r="769" spans="1:28" x14ac:dyDescent="0.25">
      <c r="A769" t="s">
        <v>5473</v>
      </c>
      <c r="B769" s="2">
        <v>45434</v>
      </c>
      <c r="C769" t="s">
        <v>4429</v>
      </c>
      <c r="D769" t="str">
        <f>VLOOKUP(C769,customer_imp!$A$2:$H$502,2,FALSE)</f>
        <v>Melinda Rivera</v>
      </c>
      <c r="E769">
        <f>VLOOKUP(C769,customer_imp!$A$2:$H$502,3,FALSE)</f>
        <v>47</v>
      </c>
      <c r="F769" t="str">
        <f>VLOOKUP(C769,customer_imp!$A$2:$H$502,4,FALSE)</f>
        <v>Female</v>
      </c>
      <c r="G769" t="str">
        <f>VLOOKUP(C769,customer_imp!$A$2:$H$502,5,FALSE)</f>
        <v>East Davidmouth</v>
      </c>
      <c r="H769" t="str">
        <f>VLOOKUP(C769,customer_imp!$A$2:$H$502,6,FALSE)</f>
        <v>New Hampshire</v>
      </c>
      <c r="I769" t="str">
        <f>VLOOKUP(C769,customer_imp!$A$2:$H$502,7,FALSE)</f>
        <v>USA</v>
      </c>
      <c r="J769" t="s">
        <v>4553</v>
      </c>
      <c r="K769" t="str">
        <f>VLOOKUP($J769,prod_imp!$A$2:$I$102,2,FALSE)</f>
        <v>Modern Wall Clock</v>
      </c>
      <c r="L769" t="str">
        <f>VLOOKUP(J769,prod_imp!$A$2:$I$102,3,FALSE)</f>
        <v>Home</v>
      </c>
      <c r="M769" t="str">
        <f>VLOOKUP(J769,prod_imp!$A$2:$I$102,4,FALSE)</f>
        <v>Decor</v>
      </c>
      <c r="N769" t="str">
        <f>VLOOKUP(J769,prod_imp!$A$2:$I$102,5,FALSE)</f>
        <v>Weiss-Watson</v>
      </c>
      <c r="O769">
        <f>VLOOKUP(J769,prod_imp!$A$2:$I$102,6,FALSE)</f>
        <v>180</v>
      </c>
      <c r="P769">
        <f>VLOOKUP(J769,prod_imp!$A$2:$I$102,7,FALSE)</f>
        <v>305</v>
      </c>
      <c r="Q769" t="s">
        <v>4692</v>
      </c>
      <c r="R769" t="s">
        <v>4706</v>
      </c>
      <c r="S769" s="5">
        <v>654.0489</v>
      </c>
      <c r="T769">
        <v>1</v>
      </c>
      <c r="U769">
        <v>828</v>
      </c>
      <c r="V769">
        <v>0.22</v>
      </c>
      <c r="W769" t="str">
        <f>VLOOKUP(Q769,stores_imp!$A$2:$K$100,3,FALSE)</f>
        <v>SOUTH</v>
      </c>
      <c r="X769" t="str">
        <f>VLOOKUP(Q769,stores_imp!$A$2:$K$100,2,TRUE)</f>
        <v>Aguirre-Keller</v>
      </c>
      <c r="Y769" t="str">
        <f>VLOOKUP(Q769,stores_imp!$A$2:$E$22,4,FALSE)</f>
        <v>Lake Michael</v>
      </c>
      <c r="Z769" t="str">
        <f>VLOOKUP(Q769,stores_imp!$A$2:$K$22,5,FALSE)</f>
        <v>Online</v>
      </c>
      <c r="AA769" t="str">
        <f>_xlfn.IFS(sale[[#All],[Age]]&lt;19,"Teens",sale[[#All],[Age]]&lt;30,"Adults",sale[[#All],[Age]]&lt;70,"Elders")</f>
        <v>Elders</v>
      </c>
      <c r="AB769" t="str">
        <f>VLOOKUP(C769,customer_imp!$A$2:$H$505,8,FALSE)</f>
        <v>Platinum</v>
      </c>
    </row>
    <row r="770" spans="1:28" x14ac:dyDescent="0.25">
      <c r="A770" t="s">
        <v>5474</v>
      </c>
      <c r="B770" s="2">
        <v>45486</v>
      </c>
      <c r="C770" t="s">
        <v>4155</v>
      </c>
      <c r="D770" t="str">
        <f>VLOOKUP(C770,customer_imp!$A$2:$H$502,2,FALSE)</f>
        <v>John Bradford</v>
      </c>
      <c r="E770">
        <f>VLOOKUP(C770,customer_imp!$A$2:$H$502,3,FALSE)</f>
        <v>48</v>
      </c>
      <c r="F770" t="str">
        <f>VLOOKUP(C770,customer_imp!$A$2:$H$502,4,FALSE)</f>
        <v>Male</v>
      </c>
      <c r="G770" t="str">
        <f>VLOOKUP(C770,customer_imp!$A$2:$H$502,5,FALSE)</f>
        <v>Anabury</v>
      </c>
      <c r="H770" t="str">
        <f>VLOOKUP(C770,customer_imp!$A$2:$H$502,6,FALSE)</f>
        <v>Vermont</v>
      </c>
      <c r="I770" t="str">
        <f>VLOOKUP(C770,customer_imp!$A$2:$H$502,7,FALSE)</f>
        <v>USA</v>
      </c>
      <c r="J770" t="s">
        <v>4641</v>
      </c>
      <c r="K770" t="str">
        <f>VLOOKUP($J770,prod_imp!$A$2:$I$102,2,FALSE)</f>
        <v>Hydrating Face Cleanser</v>
      </c>
      <c r="L770" t="str">
        <f>VLOOKUP(J770,prod_imp!$A$2:$I$102,3,FALSE)</f>
        <v>Beauty</v>
      </c>
      <c r="M770" t="str">
        <f>VLOOKUP(J770,prod_imp!$A$2:$I$102,4,FALSE)</f>
        <v>Skincare</v>
      </c>
      <c r="N770" t="str">
        <f>VLOOKUP(J770,prod_imp!$A$2:$I$102,5,FALSE)</f>
        <v>Butler Group</v>
      </c>
      <c r="O770">
        <f>VLOOKUP(J770,prod_imp!$A$2:$I$102,6,FALSE)</f>
        <v>317</v>
      </c>
      <c r="P770">
        <f>VLOOKUP(J770,prod_imp!$A$2:$I$102,7,FALSE)</f>
        <v>159</v>
      </c>
      <c r="Q770" t="s">
        <v>4673</v>
      </c>
      <c r="R770" t="s">
        <v>4706</v>
      </c>
      <c r="S770" s="5">
        <v>230.88040000000001</v>
      </c>
      <c r="T770">
        <v>1</v>
      </c>
      <c r="U770">
        <v>304</v>
      </c>
      <c r="V770">
        <v>0.21</v>
      </c>
      <c r="W770" t="str">
        <f>VLOOKUP(Q770,stores_imp!$A$2:$K$100,3,FALSE)</f>
        <v>EAST</v>
      </c>
      <c r="X770" t="str">
        <f>VLOOKUP(Q770,stores_imp!$A$2:$K$100,2,TRUE)</f>
        <v>Rivera-Warner</v>
      </c>
      <c r="Y770" t="str">
        <f>VLOOKUP(Q770,stores_imp!$A$2:$E$22,4,FALSE)</f>
        <v>Washingtonfurt</v>
      </c>
      <c r="Z770" t="str">
        <f>VLOOKUP(Q770,stores_imp!$A$2:$K$22,5,FALSE)</f>
        <v>Flagship</v>
      </c>
      <c r="AA770" t="str">
        <f>_xlfn.IFS(sale[[#All],[Age]]&lt;19,"Teens",sale[[#All],[Age]]&lt;30,"Adults",sale[[#All],[Age]]&lt;70,"Elders")</f>
        <v>Elders</v>
      </c>
      <c r="AB770" t="str">
        <f>VLOOKUP(C770,customer_imp!$A$2:$H$505,8,FALSE)</f>
        <v>Silver</v>
      </c>
    </row>
    <row r="771" spans="1:28" x14ac:dyDescent="0.25">
      <c r="A771" t="s">
        <v>5475</v>
      </c>
      <c r="B771" s="2">
        <v>45902</v>
      </c>
      <c r="C771" t="s">
        <v>4080</v>
      </c>
      <c r="D771" t="str">
        <f>VLOOKUP(C771,customer_imp!$A$2:$H$502,2,FALSE)</f>
        <v>Christopher Lester</v>
      </c>
      <c r="E771">
        <f>VLOOKUP(C771,customer_imp!$A$2:$H$502,3,FALSE)</f>
        <v>64</v>
      </c>
      <c r="F771" t="str">
        <f>VLOOKUP(C771,customer_imp!$A$2:$H$502,4,FALSE)</f>
        <v>Male</v>
      </c>
      <c r="G771" t="str">
        <f>VLOOKUP(C771,customer_imp!$A$2:$H$502,5,FALSE)</f>
        <v>South Jenniferville</v>
      </c>
      <c r="H771" t="str">
        <f>VLOOKUP(C771,customer_imp!$A$2:$H$502,6,FALSE)</f>
        <v>Georgia</v>
      </c>
      <c r="I771" t="str">
        <f>VLOOKUP(C771,customer_imp!$A$2:$H$502,7,FALSE)</f>
        <v>USA</v>
      </c>
      <c r="J771" t="s">
        <v>4560</v>
      </c>
      <c r="K771" t="str">
        <f>VLOOKUP($J771,prod_imp!$A$2:$I$102,2,FALSE)</f>
        <v>Men'S Casual Sneakers</v>
      </c>
      <c r="L771" t="str">
        <f>VLOOKUP(J771,prod_imp!$A$2:$I$102,3,FALSE)</f>
        <v>Clothing</v>
      </c>
      <c r="M771" t="str">
        <f>VLOOKUP(J771,prod_imp!$A$2:$I$102,4,FALSE)</f>
        <v>Footwear</v>
      </c>
      <c r="N771" t="str">
        <f>VLOOKUP(J771,prod_imp!$A$2:$I$102,5,FALSE)</f>
        <v>Hogan-Lee</v>
      </c>
      <c r="O771">
        <f>VLOOKUP(J771,prod_imp!$A$2:$I$102,6,FALSE)</f>
        <v>353</v>
      </c>
      <c r="P771">
        <f>VLOOKUP(J771,prod_imp!$A$2:$I$102,7,FALSE)</f>
        <v>214</v>
      </c>
      <c r="Q771" t="s">
        <v>4683</v>
      </c>
      <c r="R771" t="s">
        <v>4709</v>
      </c>
      <c r="S771" s="5">
        <v>629.36519999999996</v>
      </c>
      <c r="T771">
        <v>2</v>
      </c>
      <c r="U771">
        <v>366</v>
      </c>
      <c r="V771">
        <v>0.24</v>
      </c>
      <c r="W771" t="str">
        <f>VLOOKUP(Q771,stores_imp!$A$2:$K$100,3,FALSE)</f>
        <v>EAST</v>
      </c>
      <c r="X771" t="str">
        <f>VLOOKUP(Q771,stores_imp!$A$2:$K$100,2,TRUE)</f>
        <v>Mann-Austin</v>
      </c>
      <c r="Y771" t="str">
        <f>VLOOKUP(Q771,stores_imp!$A$2:$E$22,4,FALSE)</f>
        <v>Port Josephberg</v>
      </c>
      <c r="Z771" t="str">
        <f>VLOOKUP(Q771,stores_imp!$A$2:$K$22,5,FALSE)</f>
        <v>Online</v>
      </c>
      <c r="AA771" t="str">
        <f>_xlfn.IFS(sale[[#All],[Age]]&lt;19,"Teens",sale[[#All],[Age]]&lt;30,"Adults",sale[[#All],[Age]]&lt;70,"Elders")</f>
        <v>Elders</v>
      </c>
      <c r="AB771" t="str">
        <f>VLOOKUP(C771,customer_imp!$A$2:$H$505,8,FALSE)</f>
        <v>Silver</v>
      </c>
    </row>
    <row r="772" spans="1:28" x14ac:dyDescent="0.25">
      <c r="A772" t="s">
        <v>5476</v>
      </c>
      <c r="B772" s="2">
        <v>45762</v>
      </c>
      <c r="C772" t="s">
        <v>4043</v>
      </c>
      <c r="D772" t="str">
        <f>VLOOKUP(C772,customer_imp!$A$2:$H$502,2,FALSE)</f>
        <v>Roy Cole</v>
      </c>
      <c r="E772">
        <f>VLOOKUP(C772,customer_imp!$A$2:$H$502,3,FALSE)</f>
        <v>24</v>
      </c>
      <c r="F772" t="str">
        <f>VLOOKUP(C772,customer_imp!$A$2:$H$502,4,FALSE)</f>
        <v>Female</v>
      </c>
      <c r="G772" t="str">
        <f>VLOOKUP(C772,customer_imp!$A$2:$H$502,5,FALSE)</f>
        <v>North Cynthiatown</v>
      </c>
      <c r="H772" t="str">
        <f>VLOOKUP(C772,customer_imp!$A$2:$H$502,6,FALSE)</f>
        <v>New Jersey</v>
      </c>
      <c r="I772" t="str">
        <f>VLOOKUP(C772,customer_imp!$A$2:$H$502,7,FALSE)</f>
        <v>USA</v>
      </c>
      <c r="J772" t="s">
        <v>4541</v>
      </c>
      <c r="K772" t="str">
        <f>VLOOKUP($J772,prod_imp!$A$2:$I$102,2,FALSE)</f>
        <v>Women'S Scarf Set</v>
      </c>
      <c r="L772" t="str">
        <f>VLOOKUP(J772,prod_imp!$A$2:$I$102,3,FALSE)</f>
        <v>Clothing</v>
      </c>
      <c r="M772" t="str">
        <f>VLOOKUP(J772,prod_imp!$A$2:$I$102,4,FALSE)</f>
        <v>Accessories</v>
      </c>
      <c r="N772" t="str">
        <f>VLOOKUP(J772,prod_imp!$A$2:$I$102,5,FALSE)</f>
        <v>Brown And Sons</v>
      </c>
      <c r="O772">
        <f>VLOOKUP(J772,prod_imp!$A$2:$I$102,6,FALSE)</f>
        <v>174</v>
      </c>
      <c r="P772">
        <f>VLOOKUP(J772,prod_imp!$A$2:$I$102,7,FALSE)</f>
        <v>268</v>
      </c>
      <c r="Q772" t="s">
        <v>4701</v>
      </c>
      <c r="R772" t="s">
        <v>1959</v>
      </c>
      <c r="S772" s="5">
        <v>2148.8544000000002</v>
      </c>
      <c r="T772">
        <v>3</v>
      </c>
      <c r="U772">
        <v>853</v>
      </c>
      <c r="V772">
        <v>0.14000000000000001</v>
      </c>
      <c r="W772" t="str">
        <f>VLOOKUP(Q772,stores_imp!$A$2:$K$100,3,FALSE)</f>
        <v>NORTH</v>
      </c>
      <c r="X772" t="str">
        <f>VLOOKUP(Q772,stores_imp!$A$2:$K$100,2,TRUE)</f>
        <v>Holloway Ltd</v>
      </c>
      <c r="Y772" t="str">
        <f>VLOOKUP(Q772,stores_imp!$A$2:$E$22,4,FALSE)</f>
        <v>Bensonhaven</v>
      </c>
      <c r="Z772" t="str">
        <f>VLOOKUP(Q772,stores_imp!$A$2:$K$22,5,FALSE)</f>
        <v>Flagship</v>
      </c>
      <c r="AA772" t="str">
        <f>_xlfn.IFS(sale[[#All],[Age]]&lt;19,"Teens",sale[[#All],[Age]]&lt;30,"Adults",sale[[#All],[Age]]&lt;70,"Elders")</f>
        <v>Adults</v>
      </c>
      <c r="AB772" t="str">
        <f>VLOOKUP(C772,customer_imp!$A$2:$H$505,8,FALSE)</f>
        <v>Platinum</v>
      </c>
    </row>
    <row r="773" spans="1:28" x14ac:dyDescent="0.25">
      <c r="A773" t="s">
        <v>5477</v>
      </c>
      <c r="B773" s="2">
        <v>45752</v>
      </c>
      <c r="C773" t="s">
        <v>4228</v>
      </c>
      <c r="D773" t="str">
        <f>VLOOKUP(C773,customer_imp!$A$2:$H$502,2,FALSE)</f>
        <v>Douglas Rhodes</v>
      </c>
      <c r="E773">
        <f>VLOOKUP(C773,customer_imp!$A$2:$H$502,3,FALSE)</f>
        <v>32</v>
      </c>
      <c r="F773" t="str">
        <f>VLOOKUP(C773,customer_imp!$A$2:$H$502,4,FALSE)</f>
        <v>Male</v>
      </c>
      <c r="G773" t="str">
        <f>VLOOKUP(C773,customer_imp!$A$2:$H$502,5,FALSE)</f>
        <v>Mikehaven</v>
      </c>
      <c r="H773" t="str">
        <f>VLOOKUP(C773,customer_imp!$A$2:$H$502,6,FALSE)</f>
        <v>New Hampshire</v>
      </c>
      <c r="I773" t="str">
        <f>VLOOKUP(C773,customer_imp!$A$2:$H$502,7,FALSE)</f>
        <v>USA</v>
      </c>
      <c r="J773" t="s">
        <v>4515</v>
      </c>
      <c r="K773" t="str">
        <f>VLOOKUP($J773,prod_imp!$A$2:$I$102,2,FALSE)</f>
        <v>Ceramic Kitchen Bowl Set</v>
      </c>
      <c r="L773" t="str">
        <f>VLOOKUP(J773,prod_imp!$A$2:$I$102,3,FALSE)</f>
        <v>Home</v>
      </c>
      <c r="M773" t="str">
        <f>VLOOKUP(J773,prod_imp!$A$2:$I$102,4,FALSE)</f>
        <v>Kitchen</v>
      </c>
      <c r="N773" t="str">
        <f>VLOOKUP(J773,prod_imp!$A$2:$I$102,5,FALSE)</f>
        <v>Hamilton Group</v>
      </c>
      <c r="O773">
        <f>VLOOKUP(J773,prod_imp!$A$2:$I$102,6,FALSE)</f>
        <v>299</v>
      </c>
      <c r="P773">
        <f>VLOOKUP(J773,prod_imp!$A$2:$I$102,7,FALSE)</f>
        <v>308</v>
      </c>
      <c r="Q773" t="s">
        <v>4681</v>
      </c>
      <c r="R773" t="s">
        <v>1959</v>
      </c>
      <c r="S773" s="5">
        <v>629.96500000000003</v>
      </c>
      <c r="T773">
        <v>1</v>
      </c>
      <c r="U773">
        <v>768</v>
      </c>
      <c r="V773">
        <v>0.16</v>
      </c>
      <c r="W773" t="str">
        <f>VLOOKUP(Q773,stores_imp!$A$2:$K$100,3,FALSE)</f>
        <v>SOUTH</v>
      </c>
      <c r="X773" t="str">
        <f>VLOOKUP(Q773,stores_imp!$A$2:$K$100,2,TRUE)</f>
        <v>Mann-Austin</v>
      </c>
      <c r="Y773" t="str">
        <f>VLOOKUP(Q773,stores_imp!$A$2:$E$22,4,FALSE)</f>
        <v>Port Sharon</v>
      </c>
      <c r="Z773" t="str">
        <f>VLOOKUP(Q773,stores_imp!$A$2:$K$22,5,FALSE)</f>
        <v>Online</v>
      </c>
      <c r="AA773" t="str">
        <f>_xlfn.IFS(sale[[#All],[Age]]&lt;19,"Teens",sale[[#All],[Age]]&lt;30,"Adults",sale[[#All],[Age]]&lt;70,"Elders")</f>
        <v>Elders</v>
      </c>
      <c r="AB773" t="str">
        <f>VLOOKUP(C773,customer_imp!$A$2:$H$505,8,FALSE)</f>
        <v>Platinum</v>
      </c>
    </row>
    <row r="774" spans="1:28" x14ac:dyDescent="0.25">
      <c r="A774" t="s">
        <v>5478</v>
      </c>
      <c r="B774" s="2">
        <v>45254</v>
      </c>
      <c r="C774" t="s">
        <v>4337</v>
      </c>
      <c r="D774" t="str">
        <f>VLOOKUP(C774,customer_imp!$A$2:$H$502,2,FALSE)</f>
        <v>Charles Miller</v>
      </c>
      <c r="E774">
        <f>VLOOKUP(C774,customer_imp!$A$2:$H$502,3,FALSE)</f>
        <v>26</v>
      </c>
      <c r="F774" t="str">
        <f>VLOOKUP(C774,customer_imp!$A$2:$H$502,4,FALSE)</f>
        <v>Male</v>
      </c>
      <c r="G774" t="str">
        <f>VLOOKUP(C774,customer_imp!$A$2:$H$502,5,FALSE)</f>
        <v>Lake Allisonborough</v>
      </c>
      <c r="H774" t="str">
        <f>VLOOKUP(C774,customer_imp!$A$2:$H$502,6,FALSE)</f>
        <v>Iowa</v>
      </c>
      <c r="I774" t="str">
        <f>VLOOKUP(C774,customer_imp!$A$2:$H$502,7,FALSE)</f>
        <v>USA</v>
      </c>
      <c r="J774" t="s">
        <v>4657</v>
      </c>
      <c r="K774" t="str">
        <f>VLOOKUP($J774,prod_imp!$A$2:$I$102,2,FALSE)</f>
        <v>Microwave Oven</v>
      </c>
      <c r="L774" t="str">
        <f>VLOOKUP(J774,prod_imp!$A$2:$I$102,3,FALSE)</f>
        <v>Home</v>
      </c>
      <c r="M774" t="str">
        <f>VLOOKUP(J774,prod_imp!$A$2:$I$102,4,FALSE)</f>
        <v>Appliances</v>
      </c>
      <c r="N774" t="str">
        <f>VLOOKUP(J774,prod_imp!$A$2:$I$102,5,FALSE)</f>
        <v>Green, Powell And Palmer</v>
      </c>
      <c r="O774">
        <f>VLOOKUP(J774,prod_imp!$A$2:$I$102,6,FALSE)</f>
        <v>447</v>
      </c>
      <c r="P774">
        <f>VLOOKUP(J774,prod_imp!$A$2:$I$102,7,FALSE)</f>
        <v>191</v>
      </c>
      <c r="Q774" t="s">
        <v>4703</v>
      </c>
      <c r="R774" t="s">
        <v>4709</v>
      </c>
      <c r="S774" s="5">
        <v>624.49519999999995</v>
      </c>
      <c r="T774">
        <v>2</v>
      </c>
      <c r="U774">
        <v>319</v>
      </c>
      <c r="V774">
        <v>0.18</v>
      </c>
      <c r="W774" t="str">
        <f>VLOOKUP(Q774,stores_imp!$A$2:$K$100,3,FALSE)</f>
        <v>EAST</v>
      </c>
      <c r="X774" t="str">
        <f>VLOOKUP(Q774,stores_imp!$A$2:$K$100,2,TRUE)</f>
        <v>Mann-Austin</v>
      </c>
      <c r="Y774" t="str">
        <f>VLOOKUP(Q774,stores_imp!$A$2:$E$22,4,FALSE)</f>
        <v>Vasquezborough</v>
      </c>
      <c r="Z774" t="str">
        <f>VLOOKUP(Q774,stores_imp!$A$2:$K$22,5,FALSE)</f>
        <v>Online</v>
      </c>
      <c r="AA774" t="str">
        <f>_xlfn.IFS(sale[[#All],[Age]]&lt;19,"Teens",sale[[#All],[Age]]&lt;30,"Adults",sale[[#All],[Age]]&lt;70,"Elders")</f>
        <v>Adults</v>
      </c>
      <c r="AB774" t="str">
        <f>VLOOKUP(C774,customer_imp!$A$2:$H$505,8,FALSE)</f>
        <v>Silver</v>
      </c>
    </row>
    <row r="775" spans="1:28" x14ac:dyDescent="0.25">
      <c r="A775" t="s">
        <v>5479</v>
      </c>
      <c r="B775" s="2">
        <v>45683</v>
      </c>
      <c r="C775" t="s">
        <v>4023</v>
      </c>
      <c r="D775" t="str">
        <f>VLOOKUP(C775,customer_imp!$A$2:$H$502,2,FALSE)</f>
        <v>Timothy Weaver</v>
      </c>
      <c r="E775">
        <f>VLOOKUP(C775,customer_imp!$A$2:$H$502,3,FALSE)</f>
        <v>45</v>
      </c>
      <c r="F775" t="str">
        <f>VLOOKUP(C775,customer_imp!$A$2:$H$502,4,FALSE)</f>
        <v>Female</v>
      </c>
      <c r="G775" t="str">
        <f>VLOOKUP(C775,customer_imp!$A$2:$H$502,5,FALSE)</f>
        <v>New Amy</v>
      </c>
      <c r="H775" t="str">
        <f>VLOOKUP(C775,customer_imp!$A$2:$H$502,6,FALSE)</f>
        <v>Ohio</v>
      </c>
      <c r="I775" t="str">
        <f>VLOOKUP(C775,customer_imp!$A$2:$H$502,7,FALSE)</f>
        <v>USA</v>
      </c>
      <c r="J775" t="s">
        <v>4632</v>
      </c>
      <c r="K775" t="str">
        <f>VLOOKUP($J775,prod_imp!$A$2:$I$102,2,FALSE)</f>
        <v>Wireless Mouse</v>
      </c>
      <c r="L775" t="str">
        <f>VLOOKUP(J775,prod_imp!$A$2:$I$102,3,FALSE)</f>
        <v>Electronics</v>
      </c>
      <c r="M775" t="str">
        <f>VLOOKUP(J775,prod_imp!$A$2:$I$102,4,FALSE)</f>
        <v>Computer</v>
      </c>
      <c r="N775" t="str">
        <f>VLOOKUP(J775,prod_imp!$A$2:$I$102,5,FALSE)</f>
        <v>Larson Ltd</v>
      </c>
      <c r="O775">
        <f>VLOOKUP(J775,prod_imp!$A$2:$I$102,6,FALSE)</f>
        <v>393</v>
      </c>
      <c r="P775">
        <f>VLOOKUP(J775,prod_imp!$A$2:$I$102,7,FALSE)</f>
        <v>320</v>
      </c>
      <c r="Q775" t="s">
        <v>4678</v>
      </c>
      <c r="R775" t="s">
        <v>4706</v>
      </c>
      <c r="S775" s="5">
        <v>1383.2583999999999</v>
      </c>
      <c r="T775">
        <v>4</v>
      </c>
      <c r="U775">
        <v>402</v>
      </c>
      <c r="V775">
        <v>0.02</v>
      </c>
      <c r="W775" t="str">
        <f>VLOOKUP(Q775,stores_imp!$A$2:$K$100,3,FALSE)</f>
        <v>SOUTH</v>
      </c>
      <c r="X775" t="str">
        <f>VLOOKUP(Q775,stores_imp!$A$2:$K$100,2,TRUE)</f>
        <v>Mann-Austin</v>
      </c>
      <c r="Y775" t="str">
        <f>VLOOKUP(Q775,stores_imp!$A$2:$E$22,4,FALSE)</f>
        <v>North Nancyview</v>
      </c>
      <c r="Z775" t="str">
        <f>VLOOKUP(Q775,stores_imp!$A$2:$K$22,5,FALSE)</f>
        <v>Outlet</v>
      </c>
      <c r="AA775" t="str">
        <f>_xlfn.IFS(sale[[#All],[Age]]&lt;19,"Teens",sale[[#All],[Age]]&lt;30,"Adults",sale[[#All],[Age]]&lt;70,"Elders")</f>
        <v>Elders</v>
      </c>
      <c r="AB775" t="str">
        <f>VLOOKUP(C775,customer_imp!$A$2:$H$505,8,FALSE)</f>
        <v>Gold</v>
      </c>
    </row>
    <row r="776" spans="1:28" x14ac:dyDescent="0.25">
      <c r="A776" t="s">
        <v>5480</v>
      </c>
      <c r="B776" s="2">
        <v>45804</v>
      </c>
      <c r="C776" t="s">
        <v>4398</v>
      </c>
      <c r="D776" t="str">
        <f>VLOOKUP(C776,customer_imp!$A$2:$H$502,2,FALSE)</f>
        <v>Isabel Foster</v>
      </c>
      <c r="E776">
        <f>VLOOKUP(C776,customer_imp!$A$2:$H$502,3,FALSE)</f>
        <v>36</v>
      </c>
      <c r="F776" t="str">
        <f>VLOOKUP(C776,customer_imp!$A$2:$H$502,4,FALSE)</f>
        <v>Male</v>
      </c>
      <c r="G776" t="str">
        <f>VLOOKUP(C776,customer_imp!$A$2:$H$502,5,FALSE)</f>
        <v>Port Joshuaville</v>
      </c>
      <c r="H776" t="str">
        <f>VLOOKUP(C776,customer_imp!$A$2:$H$502,6,FALSE)</f>
        <v>New Jersey</v>
      </c>
      <c r="I776" t="str">
        <f>VLOOKUP(C776,customer_imp!$A$2:$H$502,7,FALSE)</f>
        <v>USA</v>
      </c>
      <c r="J776" t="s">
        <v>4642</v>
      </c>
      <c r="K776" t="str">
        <f>VLOOKUP($J776,prod_imp!$A$2:$I$102,2,FALSE)</f>
        <v>Wooden Bookshelf</v>
      </c>
      <c r="L776" t="str">
        <f>VLOOKUP(J776,prod_imp!$A$2:$I$102,3,FALSE)</f>
        <v>Home</v>
      </c>
      <c r="M776" t="str">
        <f>VLOOKUP(J776,prod_imp!$A$2:$I$102,4,FALSE)</f>
        <v>Furniture</v>
      </c>
      <c r="N776" t="str">
        <f>VLOOKUP(J776,prod_imp!$A$2:$I$102,5,FALSE)</f>
        <v>Collins-Stephenson</v>
      </c>
      <c r="O776">
        <f>VLOOKUP(J776,prod_imp!$A$2:$I$102,6,FALSE)</f>
        <v>388</v>
      </c>
      <c r="P776">
        <f>VLOOKUP(J776,prod_imp!$A$2:$I$102,7,FALSE)</f>
        <v>208</v>
      </c>
      <c r="Q776" t="s">
        <v>4701</v>
      </c>
      <c r="R776" t="s">
        <v>4709</v>
      </c>
      <c r="S776" s="5">
        <v>2081.9225999999999</v>
      </c>
      <c r="T776">
        <v>3</v>
      </c>
      <c r="U776">
        <v>846</v>
      </c>
      <c r="V776">
        <v>0.14000000000000001</v>
      </c>
      <c r="W776" t="str">
        <f>VLOOKUP(Q776,stores_imp!$A$2:$K$100,3,FALSE)</f>
        <v>NORTH</v>
      </c>
      <c r="X776" t="str">
        <f>VLOOKUP(Q776,stores_imp!$A$2:$K$100,2,TRUE)</f>
        <v>Holloway Ltd</v>
      </c>
      <c r="Y776" t="str">
        <f>VLOOKUP(Q776,stores_imp!$A$2:$E$22,4,FALSE)</f>
        <v>Bensonhaven</v>
      </c>
      <c r="Z776" t="str">
        <f>VLOOKUP(Q776,stores_imp!$A$2:$K$22,5,FALSE)</f>
        <v>Flagship</v>
      </c>
      <c r="AA776" t="str">
        <f>_xlfn.IFS(sale[[#All],[Age]]&lt;19,"Teens",sale[[#All],[Age]]&lt;30,"Adults",sale[[#All],[Age]]&lt;70,"Elders")</f>
        <v>Elders</v>
      </c>
      <c r="AB776" t="str">
        <f>VLOOKUP(C776,customer_imp!$A$2:$H$505,8,FALSE)</f>
        <v>Gold</v>
      </c>
    </row>
    <row r="777" spans="1:28" x14ac:dyDescent="0.25">
      <c r="A777" t="s">
        <v>5481</v>
      </c>
      <c r="B777" s="2">
        <v>45821</v>
      </c>
      <c r="C777" t="s">
        <v>4146</v>
      </c>
      <c r="D777" t="str">
        <f>VLOOKUP(C777,customer_imp!$A$2:$H$502,2,FALSE)</f>
        <v>Daniel Contreras</v>
      </c>
      <c r="E777">
        <f>VLOOKUP(C777,customer_imp!$A$2:$H$502,3,FALSE)</f>
        <v>36</v>
      </c>
      <c r="F777" t="str">
        <f>VLOOKUP(C777,customer_imp!$A$2:$H$502,4,FALSE)</f>
        <v>Female</v>
      </c>
      <c r="G777" t="str">
        <f>VLOOKUP(C777,customer_imp!$A$2:$H$502,5,FALSE)</f>
        <v>Robertview</v>
      </c>
      <c r="H777" t="str">
        <f>VLOOKUP(C777,customer_imp!$A$2:$H$502,6,FALSE)</f>
        <v>Florida</v>
      </c>
      <c r="I777" t="str">
        <f>VLOOKUP(C777,customer_imp!$A$2:$H$502,7,FALSE)</f>
        <v>USA</v>
      </c>
      <c r="J777" t="s">
        <v>4662</v>
      </c>
      <c r="K777" t="str">
        <f>VLOOKUP($J777,prod_imp!$A$2:$I$102,2,FALSE)</f>
        <v>Vitamin E Body Lotion</v>
      </c>
      <c r="L777" t="str">
        <f>VLOOKUP(J777,prod_imp!$A$2:$I$102,3,FALSE)</f>
        <v>Beauty</v>
      </c>
      <c r="M777" t="str">
        <f>VLOOKUP(J777,prod_imp!$A$2:$I$102,4,FALSE)</f>
        <v>Skincare</v>
      </c>
      <c r="N777" t="str">
        <f>VLOOKUP(J777,prod_imp!$A$2:$I$102,5,FALSE)</f>
        <v>Hoffman-Williams</v>
      </c>
      <c r="O777">
        <f>VLOOKUP(J777,prod_imp!$A$2:$I$102,6,FALSE)</f>
        <v>358</v>
      </c>
      <c r="P777">
        <f>VLOOKUP(J777,prod_imp!$A$2:$I$102,7,FALSE)</f>
        <v>213</v>
      </c>
      <c r="Q777" t="s">
        <v>4697</v>
      </c>
      <c r="R777" t="s">
        <v>4709</v>
      </c>
      <c r="S777" s="5">
        <v>251.04419999999999</v>
      </c>
      <c r="T777">
        <v>1</v>
      </c>
      <c r="U777">
        <v>270</v>
      </c>
      <c r="V777">
        <v>0.18</v>
      </c>
      <c r="W777" t="str">
        <f>VLOOKUP(Q777,stores_imp!$A$2:$K$100,3,FALSE)</f>
        <v>SOUTH</v>
      </c>
      <c r="X777" t="str">
        <f>VLOOKUP(Q777,stores_imp!$A$2:$K$100,2,TRUE)</f>
        <v>Mcdonald Inc</v>
      </c>
      <c r="Y777" t="str">
        <f>VLOOKUP(Q777,stores_imp!$A$2:$E$22,4,FALSE)</f>
        <v>Christopherland</v>
      </c>
      <c r="Z777" t="str">
        <f>VLOOKUP(Q777,stores_imp!$A$2:$K$22,5,FALSE)</f>
        <v>Outlet</v>
      </c>
      <c r="AA777" t="str">
        <f>_xlfn.IFS(sale[[#All],[Age]]&lt;19,"Teens",sale[[#All],[Age]]&lt;30,"Adults",sale[[#All],[Age]]&lt;70,"Elders")</f>
        <v>Elders</v>
      </c>
      <c r="AB777" t="str">
        <f>VLOOKUP(C777,customer_imp!$A$2:$H$505,8,FALSE)</f>
        <v>Platinum</v>
      </c>
    </row>
    <row r="778" spans="1:28" x14ac:dyDescent="0.25">
      <c r="A778" t="s">
        <v>5482</v>
      </c>
      <c r="B778" s="2">
        <v>45472</v>
      </c>
      <c r="C778" t="s">
        <v>4222</v>
      </c>
      <c r="D778" t="str">
        <f>VLOOKUP(C778,customer_imp!$A$2:$H$502,2,FALSE)</f>
        <v>Mr. William Horton</v>
      </c>
      <c r="E778">
        <f>VLOOKUP(C778,customer_imp!$A$2:$H$502,3,FALSE)</f>
        <v>31</v>
      </c>
      <c r="F778" t="str">
        <f>VLOOKUP(C778,customer_imp!$A$2:$H$502,4,FALSE)</f>
        <v>Male</v>
      </c>
      <c r="G778" t="str">
        <f>VLOOKUP(C778,customer_imp!$A$2:$H$502,5,FALSE)</f>
        <v>Dawsonchester</v>
      </c>
      <c r="H778" t="str">
        <f>VLOOKUP(C778,customer_imp!$A$2:$H$502,6,FALSE)</f>
        <v>Virginia</v>
      </c>
      <c r="I778" t="str">
        <f>VLOOKUP(C778,customer_imp!$A$2:$H$502,7,FALSE)</f>
        <v>USA</v>
      </c>
      <c r="J778" t="s">
        <v>4533</v>
      </c>
      <c r="K778" t="str">
        <f>VLOOKUP($J778,prod_imp!$A$2:$I$102,2,FALSE)</f>
        <v>Outdoor Sports Water Bottle</v>
      </c>
      <c r="L778" t="str">
        <f>VLOOKUP(J778,prod_imp!$A$2:$I$102,3,FALSE)</f>
        <v>Sports</v>
      </c>
      <c r="M778" t="str">
        <f>VLOOKUP(J778,prod_imp!$A$2:$I$102,4,FALSE)</f>
        <v>Accessories</v>
      </c>
      <c r="N778" t="str">
        <f>VLOOKUP(J778,prod_imp!$A$2:$I$102,5,FALSE)</f>
        <v>Soto-Ellis</v>
      </c>
      <c r="O778">
        <f>VLOOKUP(J778,prod_imp!$A$2:$I$102,6,FALSE)</f>
        <v>132</v>
      </c>
      <c r="P778">
        <f>VLOOKUP(J778,prod_imp!$A$2:$I$102,7,FALSE)</f>
        <v>275</v>
      </c>
      <c r="Q778" t="s">
        <v>4681</v>
      </c>
      <c r="R778" t="s">
        <v>4709</v>
      </c>
      <c r="S778" s="5">
        <v>1936.7025000000001</v>
      </c>
      <c r="T778">
        <v>3</v>
      </c>
      <c r="U778">
        <v>909</v>
      </c>
      <c r="V778">
        <v>7.0000000000000007E-2</v>
      </c>
      <c r="W778" t="str">
        <f>VLOOKUP(Q778,stores_imp!$A$2:$K$100,3,FALSE)</f>
        <v>SOUTH</v>
      </c>
      <c r="X778" t="str">
        <f>VLOOKUP(Q778,stores_imp!$A$2:$K$100,2,TRUE)</f>
        <v>Mann-Austin</v>
      </c>
      <c r="Y778" t="str">
        <f>VLOOKUP(Q778,stores_imp!$A$2:$E$22,4,FALSE)</f>
        <v>Port Sharon</v>
      </c>
      <c r="Z778" t="str">
        <f>VLOOKUP(Q778,stores_imp!$A$2:$K$22,5,FALSE)</f>
        <v>Online</v>
      </c>
      <c r="AA778" t="str">
        <f>_xlfn.IFS(sale[[#All],[Age]]&lt;19,"Teens",sale[[#All],[Age]]&lt;30,"Adults",sale[[#All],[Age]]&lt;70,"Elders")</f>
        <v>Elders</v>
      </c>
      <c r="AB778" t="str">
        <f>VLOOKUP(C778,customer_imp!$A$2:$H$505,8,FALSE)</f>
        <v>Platinum</v>
      </c>
    </row>
    <row r="779" spans="1:28" x14ac:dyDescent="0.25">
      <c r="A779" t="s">
        <v>5483</v>
      </c>
      <c r="B779" s="2">
        <v>45331</v>
      </c>
      <c r="C779" t="s">
        <v>4352</v>
      </c>
      <c r="D779" t="str">
        <f>VLOOKUP(C779,customer_imp!$A$2:$H$502,2,FALSE)</f>
        <v>Elizabeth Smith</v>
      </c>
      <c r="E779">
        <f>VLOOKUP(C779,customer_imp!$A$2:$H$502,3,FALSE)</f>
        <v>23</v>
      </c>
      <c r="F779" t="str">
        <f>VLOOKUP(C779,customer_imp!$A$2:$H$502,4,FALSE)</f>
        <v>Male</v>
      </c>
      <c r="G779" t="str">
        <f>VLOOKUP(C779,customer_imp!$A$2:$H$502,5,FALSE)</f>
        <v>Murphytown</v>
      </c>
      <c r="H779" t="str">
        <f>VLOOKUP(C779,customer_imp!$A$2:$H$502,6,FALSE)</f>
        <v>Ohio</v>
      </c>
      <c r="I779" t="str">
        <f>VLOOKUP(C779,customer_imp!$A$2:$H$502,7,FALSE)</f>
        <v>USA</v>
      </c>
      <c r="J779" t="s">
        <v>4655</v>
      </c>
      <c r="K779" t="str">
        <f>VLOOKUP($J779,prod_imp!$A$2:$I$102,2,FALSE)</f>
        <v>Women'S High Heels</v>
      </c>
      <c r="L779" t="str">
        <f>VLOOKUP(J779,prod_imp!$A$2:$I$102,3,FALSE)</f>
        <v>Clothing</v>
      </c>
      <c r="M779" t="str">
        <f>VLOOKUP(J779,prod_imp!$A$2:$I$102,4,FALSE)</f>
        <v>Footwear</v>
      </c>
      <c r="N779" t="str">
        <f>VLOOKUP(J779,prod_imp!$A$2:$I$102,5,FALSE)</f>
        <v>Smith-Charles</v>
      </c>
      <c r="O779">
        <f>VLOOKUP(J779,prod_imp!$A$2:$I$102,6,FALSE)</f>
        <v>438</v>
      </c>
      <c r="P779">
        <f>VLOOKUP(J779,prod_imp!$A$2:$I$102,7,FALSE)</f>
        <v>496</v>
      </c>
      <c r="Q779" t="s">
        <v>4693</v>
      </c>
      <c r="R779" t="s">
        <v>4709</v>
      </c>
      <c r="S779" s="5">
        <v>363.09980000000002</v>
      </c>
      <c r="T779">
        <v>2</v>
      </c>
      <c r="U779">
        <v>230</v>
      </c>
      <c r="V779">
        <v>0.28999999999999998</v>
      </c>
      <c r="W779" t="str">
        <f>VLOOKUP(Q779,stores_imp!$A$2:$K$100,3,FALSE)</f>
        <v>NORTH</v>
      </c>
      <c r="X779" t="str">
        <f>VLOOKUP(Q779,stores_imp!$A$2:$K$100,2,TRUE)</f>
        <v>Thomas, Bridges And Harris</v>
      </c>
      <c r="Y779" t="str">
        <f>VLOOKUP(Q779,stores_imp!$A$2:$E$22,4,FALSE)</f>
        <v>Sabrinatown</v>
      </c>
      <c r="Z779" t="str">
        <f>VLOOKUP(Q779,stores_imp!$A$2:$K$22,5,FALSE)</f>
        <v>Online</v>
      </c>
      <c r="AA779" t="str">
        <f>_xlfn.IFS(sale[[#All],[Age]]&lt;19,"Teens",sale[[#All],[Age]]&lt;30,"Adults",sale[[#All],[Age]]&lt;70,"Elders")</f>
        <v>Adults</v>
      </c>
      <c r="AB779" t="str">
        <f>VLOOKUP(C779,customer_imp!$A$2:$H$505,8,FALSE)</f>
        <v>Bronze</v>
      </c>
    </row>
    <row r="780" spans="1:28" x14ac:dyDescent="0.25">
      <c r="A780" t="s">
        <v>5484</v>
      </c>
      <c r="B780" s="2">
        <v>45451</v>
      </c>
      <c r="C780" t="s">
        <v>4009</v>
      </c>
      <c r="D780" t="str">
        <f>VLOOKUP(C780,customer_imp!$A$2:$H$502,2,FALSE)</f>
        <v>Christopher Carter</v>
      </c>
      <c r="E780">
        <f>VLOOKUP(C780,customer_imp!$A$2:$H$502,3,FALSE)</f>
        <v>27</v>
      </c>
      <c r="F780" t="str">
        <f>VLOOKUP(C780,customer_imp!$A$2:$H$502,4,FALSE)</f>
        <v>Female</v>
      </c>
      <c r="G780" t="str">
        <f>VLOOKUP(C780,customer_imp!$A$2:$H$502,5,FALSE)</f>
        <v>Brendastad</v>
      </c>
      <c r="H780" t="str">
        <f>VLOOKUP(C780,customer_imp!$A$2:$H$502,6,FALSE)</f>
        <v>South Dakota</v>
      </c>
      <c r="I780" t="str">
        <f>VLOOKUP(C780,customer_imp!$A$2:$H$502,7,FALSE)</f>
        <v>USA</v>
      </c>
      <c r="J780" t="s">
        <v>4636</v>
      </c>
      <c r="K780" t="str">
        <f>VLOOKUP($J780,prod_imp!$A$2:$I$102,2,FALSE)</f>
        <v>Essential Oil Diffuser</v>
      </c>
      <c r="L780" t="str">
        <f>VLOOKUP(J780,prod_imp!$A$2:$I$102,3,FALSE)</f>
        <v>Home</v>
      </c>
      <c r="M780" t="str">
        <f>VLOOKUP(J780,prod_imp!$A$2:$I$102,4,FALSE)</f>
        <v>Decor</v>
      </c>
      <c r="N780" t="str">
        <f>VLOOKUP(J780,prod_imp!$A$2:$I$102,5,FALSE)</f>
        <v>Hernandez Inc</v>
      </c>
      <c r="O780">
        <f>VLOOKUP(J780,prod_imp!$A$2:$I$102,6,FALSE)</f>
        <v>325</v>
      </c>
      <c r="P780">
        <f>VLOOKUP(J780,prod_imp!$A$2:$I$102,7,FALSE)</f>
        <v>400</v>
      </c>
      <c r="Q780" t="s">
        <v>4698</v>
      </c>
      <c r="R780" t="s">
        <v>4706</v>
      </c>
      <c r="S780" s="5">
        <v>1247.4552000000001</v>
      </c>
      <c r="T780">
        <v>3</v>
      </c>
      <c r="U780">
        <v>442</v>
      </c>
      <c r="V780">
        <v>0.21</v>
      </c>
      <c r="W780" t="str">
        <f>VLOOKUP(Q780,stores_imp!$A$2:$K$100,3,FALSE)</f>
        <v>NORTH</v>
      </c>
      <c r="X780" t="str">
        <f>VLOOKUP(Q780,stores_imp!$A$2:$K$100,2,TRUE)</f>
        <v>Shelton Plc</v>
      </c>
      <c r="Y780" t="str">
        <f>VLOOKUP(Q780,stores_imp!$A$2:$E$22,4,FALSE)</f>
        <v>East Jenniferstad</v>
      </c>
      <c r="Z780" t="str">
        <f>VLOOKUP(Q780,stores_imp!$A$2:$K$22,5,FALSE)</f>
        <v>Flagship</v>
      </c>
      <c r="AA780" t="str">
        <f>_xlfn.IFS(sale[[#All],[Age]]&lt;19,"Teens",sale[[#All],[Age]]&lt;30,"Adults",sale[[#All],[Age]]&lt;70,"Elders")</f>
        <v>Adults</v>
      </c>
      <c r="AB780" t="str">
        <f>VLOOKUP(C780,customer_imp!$A$2:$H$505,8,FALSE)</f>
        <v>UnKno</v>
      </c>
    </row>
    <row r="781" spans="1:28" x14ac:dyDescent="0.25">
      <c r="A781" t="s">
        <v>5485</v>
      </c>
      <c r="B781" s="2">
        <v>45386</v>
      </c>
      <c r="C781" t="s">
        <v>4220</v>
      </c>
      <c r="D781" t="str">
        <f>VLOOKUP(C781,customer_imp!$A$2:$H$502,2,FALSE)</f>
        <v>Maria Hill</v>
      </c>
      <c r="E781">
        <f>VLOOKUP(C781,customer_imp!$A$2:$H$502,3,FALSE)</f>
        <v>58</v>
      </c>
      <c r="F781" t="str">
        <f>VLOOKUP(C781,customer_imp!$A$2:$H$502,4,FALSE)</f>
        <v>Female</v>
      </c>
      <c r="G781" t="str">
        <f>VLOOKUP(C781,customer_imp!$A$2:$H$502,5,FALSE)</f>
        <v>Zamoraborough</v>
      </c>
      <c r="H781" t="str">
        <f>VLOOKUP(C781,customer_imp!$A$2:$H$502,6,FALSE)</f>
        <v>Nevada</v>
      </c>
      <c r="I781" t="str">
        <f>VLOOKUP(C781,customer_imp!$A$2:$H$502,7,FALSE)</f>
        <v>USA</v>
      </c>
      <c r="J781" t="s">
        <v>4645</v>
      </c>
      <c r="K781" t="str">
        <f>VLOOKUP($J781,prod_imp!$A$2:$I$102,2,FALSE)</f>
        <v>Kitchen Cutting Board</v>
      </c>
      <c r="L781" t="str">
        <f>VLOOKUP(J781,prod_imp!$A$2:$I$102,3,FALSE)</f>
        <v>Home</v>
      </c>
      <c r="M781" t="str">
        <f>VLOOKUP(J781,prod_imp!$A$2:$I$102,4,FALSE)</f>
        <v>Kitchen</v>
      </c>
      <c r="N781" t="str">
        <f>VLOOKUP(J781,prod_imp!$A$2:$I$102,5,FALSE)</f>
        <v>Taylor, Dodson And Johnston</v>
      </c>
      <c r="O781">
        <f>VLOOKUP(J781,prod_imp!$A$2:$I$102,6,FALSE)</f>
        <v>176</v>
      </c>
      <c r="P781">
        <f>VLOOKUP(J781,prod_imp!$A$2:$I$102,7,FALSE)</f>
        <v>82</v>
      </c>
      <c r="Q781" t="s">
        <v>4680</v>
      </c>
      <c r="R781" t="s">
        <v>1959</v>
      </c>
      <c r="S781" s="5">
        <v>1228.8078</v>
      </c>
      <c r="T781">
        <v>3</v>
      </c>
      <c r="U781">
        <v>414</v>
      </c>
      <c r="V781">
        <v>0.06</v>
      </c>
      <c r="W781" t="str">
        <f>VLOOKUP(Q781,stores_imp!$A$2:$K$100,3,FALSE)</f>
        <v>NORTH</v>
      </c>
      <c r="X781" t="str">
        <f>VLOOKUP(Q781,stores_imp!$A$2:$K$100,2,TRUE)</f>
        <v>Mann-Austin</v>
      </c>
      <c r="Y781" t="str">
        <f>VLOOKUP(Q781,stores_imp!$A$2:$E$22,4,FALSE)</f>
        <v>Hoodberg</v>
      </c>
      <c r="Z781" t="str">
        <f>VLOOKUP(Q781,stores_imp!$A$2:$K$22,5,FALSE)</f>
        <v>Outlet</v>
      </c>
      <c r="AA781" t="str">
        <f>_xlfn.IFS(sale[[#All],[Age]]&lt;19,"Teens",sale[[#All],[Age]]&lt;30,"Adults",sale[[#All],[Age]]&lt;70,"Elders")</f>
        <v>Elders</v>
      </c>
      <c r="AB781" t="str">
        <f>VLOOKUP(C781,customer_imp!$A$2:$H$505,8,FALSE)</f>
        <v>Platinum</v>
      </c>
    </row>
    <row r="782" spans="1:28" x14ac:dyDescent="0.25">
      <c r="A782" t="s">
        <v>5486</v>
      </c>
      <c r="B782" s="2">
        <v>45477</v>
      </c>
      <c r="C782" t="s">
        <v>4489</v>
      </c>
      <c r="D782" t="str">
        <f>VLOOKUP(C782,customer_imp!$A$2:$H$502,2,FALSE)</f>
        <v>Christopher Ford</v>
      </c>
      <c r="E782">
        <f>VLOOKUP(C782,customer_imp!$A$2:$H$502,3,FALSE)</f>
        <v>56</v>
      </c>
      <c r="F782" t="str">
        <f>VLOOKUP(C782,customer_imp!$A$2:$H$502,4,FALSE)</f>
        <v>Male</v>
      </c>
      <c r="G782" t="str">
        <f>VLOOKUP(C782,customer_imp!$A$2:$H$502,5,FALSE)</f>
        <v>North Seanfurt</v>
      </c>
      <c r="H782" t="str">
        <f>VLOOKUP(C782,customer_imp!$A$2:$H$502,6,FALSE)</f>
        <v>Ohio</v>
      </c>
      <c r="I782" t="str">
        <f>VLOOKUP(C782,customer_imp!$A$2:$H$502,7,FALSE)</f>
        <v>USA</v>
      </c>
      <c r="J782" t="s">
        <v>4651</v>
      </c>
      <c r="K782" t="str">
        <f>VLOOKUP($J782,prod_imp!$A$2:$I$102,2,FALSE)</f>
        <v>Face Foundation Kit</v>
      </c>
      <c r="L782" t="str">
        <f>VLOOKUP(J782,prod_imp!$A$2:$I$102,3,FALSE)</f>
        <v>Beauty</v>
      </c>
      <c r="M782" t="str">
        <f>VLOOKUP(J782,prod_imp!$A$2:$I$102,4,FALSE)</f>
        <v>Makeup</v>
      </c>
      <c r="N782" t="str">
        <f>VLOOKUP(J782,prod_imp!$A$2:$I$102,5,FALSE)</f>
        <v>Taylor-Elliott</v>
      </c>
      <c r="O782">
        <f>VLOOKUP(J782,prod_imp!$A$2:$I$102,6,FALSE)</f>
        <v>183</v>
      </c>
      <c r="P782">
        <f>VLOOKUP(J782,prod_imp!$A$2:$I$102,7,FALSE)</f>
        <v>457</v>
      </c>
      <c r="Q782" t="s">
        <v>4697</v>
      </c>
      <c r="R782" t="s">
        <v>4706</v>
      </c>
      <c r="S782" s="5">
        <v>261.58</v>
      </c>
      <c r="T782">
        <v>4</v>
      </c>
      <c r="U782">
        <v>80</v>
      </c>
      <c r="V782">
        <v>0.01</v>
      </c>
      <c r="W782" t="str">
        <f>VLOOKUP(Q782,stores_imp!$A$2:$K$100,3,FALSE)</f>
        <v>SOUTH</v>
      </c>
      <c r="X782" t="str">
        <f>VLOOKUP(Q782,stores_imp!$A$2:$K$100,2,TRUE)</f>
        <v>Mcdonald Inc</v>
      </c>
      <c r="Y782" t="str">
        <f>VLOOKUP(Q782,stores_imp!$A$2:$E$22,4,FALSE)</f>
        <v>Christopherland</v>
      </c>
      <c r="Z782" t="str">
        <f>VLOOKUP(Q782,stores_imp!$A$2:$K$22,5,FALSE)</f>
        <v>Outlet</v>
      </c>
      <c r="AA782" t="str">
        <f>_xlfn.IFS(sale[[#All],[Age]]&lt;19,"Teens",sale[[#All],[Age]]&lt;30,"Adults",sale[[#All],[Age]]&lt;70,"Elders")</f>
        <v>Elders</v>
      </c>
      <c r="AB782" t="str">
        <f>VLOOKUP(C782,customer_imp!$A$2:$H$505,8,FALSE)</f>
        <v>Bronze</v>
      </c>
    </row>
    <row r="783" spans="1:28" x14ac:dyDescent="0.25">
      <c r="A783" t="s">
        <v>5487</v>
      </c>
      <c r="B783" s="2">
        <v>45433</v>
      </c>
      <c r="C783" t="s">
        <v>4488</v>
      </c>
      <c r="D783" t="str">
        <f>VLOOKUP(C783,customer_imp!$A$2:$H$502,2,FALSE)</f>
        <v>James Berger</v>
      </c>
      <c r="E783">
        <f>VLOOKUP(C783,customer_imp!$A$2:$H$502,3,FALSE)</f>
        <v>23</v>
      </c>
      <c r="F783" t="str">
        <f>VLOOKUP(C783,customer_imp!$A$2:$H$502,4,FALSE)</f>
        <v>Female</v>
      </c>
      <c r="G783" t="str">
        <f>VLOOKUP(C783,customer_imp!$A$2:$H$502,5,FALSE)</f>
        <v>Bryanmouth</v>
      </c>
      <c r="H783" t="str">
        <f>VLOOKUP(C783,customer_imp!$A$2:$H$502,6,FALSE)</f>
        <v>Delaware</v>
      </c>
      <c r="I783" t="str">
        <f>VLOOKUP(C783,customer_imp!$A$2:$H$502,7,FALSE)</f>
        <v>USA</v>
      </c>
      <c r="J783" t="s">
        <v>4565</v>
      </c>
      <c r="K783" t="str">
        <f>VLOOKUP($J783,prod_imp!$A$2:$I$102,2,FALSE)</f>
        <v>Noise-Canceling Headphones</v>
      </c>
      <c r="L783" t="str">
        <f>VLOOKUP(J783,prod_imp!$A$2:$I$102,3,FALSE)</f>
        <v>Electronics</v>
      </c>
      <c r="M783" t="str">
        <f>VLOOKUP(J783,prod_imp!$A$2:$I$102,4,FALSE)</f>
        <v>Audio</v>
      </c>
      <c r="N783" t="str">
        <f>VLOOKUP(J783,prod_imp!$A$2:$I$102,5,FALSE)</f>
        <v>Taylor-Hart</v>
      </c>
      <c r="O783">
        <f>VLOOKUP(J783,prod_imp!$A$2:$I$102,6,FALSE)</f>
        <v>39</v>
      </c>
      <c r="P783">
        <f>VLOOKUP(J783,prod_imp!$A$2:$I$102,7,FALSE)</f>
        <v>378</v>
      </c>
      <c r="Q783" t="s">
        <v>4693</v>
      </c>
      <c r="R783" t="s">
        <v>1959</v>
      </c>
      <c r="S783" s="5">
        <v>368.83280000000002</v>
      </c>
      <c r="T783">
        <v>4</v>
      </c>
      <c r="U783">
        <v>95</v>
      </c>
      <c r="V783">
        <v>0.18</v>
      </c>
      <c r="W783" t="str">
        <f>VLOOKUP(Q783,stores_imp!$A$2:$K$100,3,FALSE)</f>
        <v>NORTH</v>
      </c>
      <c r="X783" t="str">
        <f>VLOOKUP(Q783,stores_imp!$A$2:$K$100,2,TRUE)</f>
        <v>Thomas, Bridges And Harris</v>
      </c>
      <c r="Y783" t="str">
        <f>VLOOKUP(Q783,stores_imp!$A$2:$E$22,4,FALSE)</f>
        <v>Sabrinatown</v>
      </c>
      <c r="Z783" t="str">
        <f>VLOOKUP(Q783,stores_imp!$A$2:$K$22,5,FALSE)</f>
        <v>Online</v>
      </c>
      <c r="AA783" t="str">
        <f>_xlfn.IFS(sale[[#All],[Age]]&lt;19,"Teens",sale[[#All],[Age]]&lt;30,"Adults",sale[[#All],[Age]]&lt;70,"Elders")</f>
        <v>Adults</v>
      </c>
      <c r="AB783" t="str">
        <f>VLOOKUP(C783,customer_imp!$A$2:$H$505,8,FALSE)</f>
        <v>Bronze</v>
      </c>
    </row>
    <row r="784" spans="1:28" x14ac:dyDescent="0.25">
      <c r="A784" t="s">
        <v>5488</v>
      </c>
      <c r="B784" s="2">
        <v>45759</v>
      </c>
      <c r="C784" t="s">
        <v>4406</v>
      </c>
      <c r="D784" t="str">
        <f>VLOOKUP(C784,customer_imp!$A$2:$H$502,2,FALSE)</f>
        <v>Jennifer Myers</v>
      </c>
      <c r="E784">
        <f>VLOOKUP(C784,customer_imp!$A$2:$H$502,3,FALSE)</f>
        <v>46</v>
      </c>
      <c r="F784" t="str">
        <f>VLOOKUP(C784,customer_imp!$A$2:$H$502,4,FALSE)</f>
        <v>Male</v>
      </c>
      <c r="G784" t="str">
        <f>VLOOKUP(C784,customer_imp!$A$2:$H$502,5,FALSE)</f>
        <v>Marthaborough</v>
      </c>
      <c r="H784" t="str">
        <f>VLOOKUP(C784,customer_imp!$A$2:$H$502,6,FALSE)</f>
        <v>Wisconsin</v>
      </c>
      <c r="I784" t="str">
        <f>VLOOKUP(C784,customer_imp!$A$2:$H$502,7,FALSE)</f>
        <v>USA</v>
      </c>
      <c r="J784" t="s">
        <v>4669</v>
      </c>
      <c r="K784" t="str">
        <f>VLOOKUP($J784,prod_imp!$A$2:$I$102,2,FALSE)</f>
        <v>Portable Bluetooth Speaker</v>
      </c>
      <c r="L784" t="str">
        <f>VLOOKUP(J784,prod_imp!$A$2:$I$102,3,FALSE)</f>
        <v>Electronics</v>
      </c>
      <c r="M784" t="str">
        <f>VLOOKUP(J784,prod_imp!$A$2:$I$102,4,FALSE)</f>
        <v>Audio</v>
      </c>
      <c r="N784" t="str">
        <f>VLOOKUP(J784,prod_imp!$A$2:$I$102,5,FALSE)</f>
        <v>Flores-King</v>
      </c>
      <c r="O784">
        <f>VLOOKUP(J784,prod_imp!$A$2:$I$102,6,FALSE)</f>
        <v>432</v>
      </c>
      <c r="P784">
        <f>VLOOKUP(J784,prod_imp!$A$2:$I$102,7,FALSE)</f>
        <v>73</v>
      </c>
      <c r="Q784" t="s">
        <v>4684</v>
      </c>
      <c r="R784" t="s">
        <v>4709</v>
      </c>
      <c r="S784" s="5">
        <v>312.67360000000002</v>
      </c>
      <c r="T784">
        <v>4</v>
      </c>
      <c r="U784">
        <v>107</v>
      </c>
      <c r="V784">
        <v>0.03</v>
      </c>
      <c r="W784" t="str">
        <f>VLOOKUP(Q784,stores_imp!$A$2:$K$100,3,FALSE)</f>
        <v>SOUTH</v>
      </c>
      <c r="X784" t="str">
        <f>VLOOKUP(Q784,stores_imp!$A$2:$K$100,2,TRUE)</f>
        <v>Mann-Austin</v>
      </c>
      <c r="Y784" t="str">
        <f>VLOOKUP(Q784,stores_imp!$A$2:$E$22,4,FALSE)</f>
        <v>Williamsfurt</v>
      </c>
      <c r="Z784" t="str">
        <f>VLOOKUP(Q784,stores_imp!$A$2:$K$22,5,FALSE)</f>
        <v>Online</v>
      </c>
      <c r="AA784" t="str">
        <f>_xlfn.IFS(sale[[#All],[Age]]&lt;19,"Teens",sale[[#All],[Age]]&lt;30,"Adults",sale[[#All],[Age]]&lt;70,"Elders")</f>
        <v>Elders</v>
      </c>
      <c r="AB784" t="str">
        <f>VLOOKUP(C784,customer_imp!$A$2:$H$505,8,FALSE)</f>
        <v>Platinum</v>
      </c>
    </row>
    <row r="785" spans="1:28" x14ac:dyDescent="0.25">
      <c r="A785" t="s">
        <v>5489</v>
      </c>
      <c r="B785" s="2">
        <v>45794</v>
      </c>
      <c r="C785" t="s">
        <v>4466</v>
      </c>
      <c r="D785" t="str">
        <f>VLOOKUP(C785,customer_imp!$A$2:$H$502,2,FALSE)</f>
        <v>Joshua Howard</v>
      </c>
      <c r="E785">
        <f>VLOOKUP(C785,customer_imp!$A$2:$H$502,3,FALSE)</f>
        <v>32</v>
      </c>
      <c r="F785" t="str">
        <f>VLOOKUP(C785,customer_imp!$A$2:$H$502,4,FALSE)</f>
        <v>Female</v>
      </c>
      <c r="G785" t="str">
        <f>VLOOKUP(C785,customer_imp!$A$2:$H$502,5,FALSE)</f>
        <v>East Christopherhaven</v>
      </c>
      <c r="H785" t="str">
        <f>VLOOKUP(C785,customer_imp!$A$2:$H$502,6,FALSE)</f>
        <v>South Dakota</v>
      </c>
      <c r="I785" t="str">
        <f>VLOOKUP(C785,customer_imp!$A$2:$H$502,7,FALSE)</f>
        <v>USA</v>
      </c>
      <c r="J785" t="s">
        <v>4670</v>
      </c>
      <c r="K785" t="str">
        <f>VLOOKUP($J785,prod_imp!$A$2:$I$102,2,FALSE)</f>
        <v>Stainless Steel Cookware Set</v>
      </c>
      <c r="L785" t="str">
        <f>VLOOKUP(J785,prod_imp!$A$2:$I$102,3,FALSE)</f>
        <v>Home</v>
      </c>
      <c r="M785" t="str">
        <f>VLOOKUP(J785,prod_imp!$A$2:$I$102,4,FALSE)</f>
        <v>Kitchen</v>
      </c>
      <c r="N785" t="str">
        <f>VLOOKUP(J785,prod_imp!$A$2:$I$102,5,FALSE)</f>
        <v>Campbell Ltd</v>
      </c>
      <c r="O785">
        <f>VLOOKUP(J785,prod_imp!$A$2:$I$102,6,FALSE)</f>
        <v>201</v>
      </c>
      <c r="P785">
        <f>VLOOKUP(J785,prod_imp!$A$2:$I$102,7,FALSE)</f>
        <v>146</v>
      </c>
      <c r="Q785" t="s">
        <v>4702</v>
      </c>
      <c r="R785" t="s">
        <v>4709</v>
      </c>
      <c r="S785" s="5">
        <v>846.9846</v>
      </c>
      <c r="T785">
        <v>1</v>
      </c>
      <c r="U785">
        <v>873</v>
      </c>
      <c r="V785">
        <v>0.27</v>
      </c>
      <c r="W785" t="str">
        <f>VLOOKUP(Q785,stores_imp!$A$2:$K$100,3,FALSE)</f>
        <v>EAST</v>
      </c>
      <c r="X785" t="str">
        <f>VLOOKUP(Q785,stores_imp!$A$2:$K$100,2,TRUE)</f>
        <v>Guerrero-Schmitt</v>
      </c>
      <c r="Y785" t="str">
        <f>VLOOKUP(Q785,stores_imp!$A$2:$E$22,4,FALSE)</f>
        <v>East Stevechester</v>
      </c>
      <c r="Z785" t="str">
        <f>VLOOKUP(Q785,stores_imp!$A$2:$K$22,5,FALSE)</f>
        <v>Flagship</v>
      </c>
      <c r="AA785" t="str">
        <f>_xlfn.IFS(sale[[#All],[Age]]&lt;19,"Teens",sale[[#All],[Age]]&lt;30,"Adults",sale[[#All],[Age]]&lt;70,"Elders")</f>
        <v>Elders</v>
      </c>
      <c r="AB785" t="str">
        <f>VLOOKUP(C785,customer_imp!$A$2:$H$505,8,FALSE)</f>
        <v>Platinum</v>
      </c>
    </row>
    <row r="786" spans="1:28" x14ac:dyDescent="0.25">
      <c r="A786" t="s">
        <v>5490</v>
      </c>
      <c r="B786" s="2">
        <v>45764</v>
      </c>
      <c r="C786" t="s">
        <v>4366</v>
      </c>
      <c r="D786" t="str">
        <f>VLOOKUP(C786,customer_imp!$A$2:$H$502,2,FALSE)</f>
        <v>Charles Conley</v>
      </c>
      <c r="E786">
        <f>VLOOKUP(C786,customer_imp!$A$2:$H$502,3,FALSE)</f>
        <v>39</v>
      </c>
      <c r="F786" t="str">
        <f>VLOOKUP(C786,customer_imp!$A$2:$H$502,4,FALSE)</f>
        <v>Female</v>
      </c>
      <c r="G786" t="str">
        <f>VLOOKUP(C786,customer_imp!$A$2:$H$502,5,FALSE)</f>
        <v>Nathanshire</v>
      </c>
      <c r="H786" t="str">
        <f>VLOOKUP(C786,customer_imp!$A$2:$H$502,6,FALSE)</f>
        <v>Maine</v>
      </c>
      <c r="I786" t="str">
        <f>VLOOKUP(C786,customer_imp!$A$2:$H$502,7,FALSE)</f>
        <v>USA</v>
      </c>
      <c r="J786" t="s">
        <v>4623</v>
      </c>
      <c r="K786" t="str">
        <f>VLOOKUP($J786,prod_imp!$A$2:$I$102,2,FALSE)</f>
        <v>Kitchen Storage Rack</v>
      </c>
      <c r="L786" t="str">
        <f>VLOOKUP(J786,prod_imp!$A$2:$I$102,3,FALSE)</f>
        <v>Home</v>
      </c>
      <c r="M786" t="str">
        <f>VLOOKUP(J786,prod_imp!$A$2:$I$102,4,FALSE)</f>
        <v>Storage</v>
      </c>
      <c r="N786" t="str">
        <f>VLOOKUP(J786,prod_imp!$A$2:$I$102,5,FALSE)</f>
        <v>Duran Group</v>
      </c>
      <c r="O786">
        <f>VLOOKUP(J786,prod_imp!$A$2:$I$102,6,FALSE)</f>
        <v>138</v>
      </c>
      <c r="P786">
        <f>VLOOKUP(J786,prod_imp!$A$2:$I$102,7,FALSE)</f>
        <v>89</v>
      </c>
      <c r="Q786" t="s">
        <v>4702</v>
      </c>
      <c r="R786" t="s">
        <v>4709</v>
      </c>
      <c r="S786" s="5">
        <v>823.27499999999998</v>
      </c>
      <c r="T786">
        <v>1</v>
      </c>
      <c r="U786">
        <v>915</v>
      </c>
      <c r="V786">
        <v>0.03</v>
      </c>
      <c r="W786" t="str">
        <f>VLOOKUP(Q786,stores_imp!$A$2:$K$100,3,FALSE)</f>
        <v>EAST</v>
      </c>
      <c r="X786" t="str">
        <f>VLOOKUP(Q786,stores_imp!$A$2:$K$100,2,TRUE)</f>
        <v>Guerrero-Schmitt</v>
      </c>
      <c r="Y786" t="str">
        <f>VLOOKUP(Q786,stores_imp!$A$2:$E$22,4,FALSE)</f>
        <v>East Stevechester</v>
      </c>
      <c r="Z786" t="str">
        <f>VLOOKUP(Q786,stores_imp!$A$2:$K$22,5,FALSE)</f>
        <v>Flagship</v>
      </c>
      <c r="AA786" t="str">
        <f>_xlfn.IFS(sale[[#All],[Age]]&lt;19,"Teens",sale[[#All],[Age]]&lt;30,"Adults",sale[[#All],[Age]]&lt;70,"Elders")</f>
        <v>Elders</v>
      </c>
      <c r="AB786" t="str">
        <f>VLOOKUP(C786,customer_imp!$A$2:$H$505,8,FALSE)</f>
        <v>Gold</v>
      </c>
    </row>
    <row r="787" spans="1:28" x14ac:dyDescent="0.25">
      <c r="A787" t="s">
        <v>5491</v>
      </c>
      <c r="B787" s="2">
        <v>45279</v>
      </c>
      <c r="C787" t="s">
        <v>4023</v>
      </c>
      <c r="D787" t="str">
        <f>VLOOKUP(C787,customer_imp!$A$2:$H$502,2,FALSE)</f>
        <v>Timothy Weaver</v>
      </c>
      <c r="E787">
        <f>VLOOKUP(C787,customer_imp!$A$2:$H$502,3,FALSE)</f>
        <v>45</v>
      </c>
      <c r="F787" t="str">
        <f>VLOOKUP(C787,customer_imp!$A$2:$H$502,4,FALSE)</f>
        <v>Female</v>
      </c>
      <c r="G787" t="str">
        <f>VLOOKUP(C787,customer_imp!$A$2:$H$502,5,FALSE)</f>
        <v>New Amy</v>
      </c>
      <c r="H787" t="str">
        <f>VLOOKUP(C787,customer_imp!$A$2:$H$502,6,FALSE)</f>
        <v>Ohio</v>
      </c>
      <c r="I787" t="str">
        <f>VLOOKUP(C787,customer_imp!$A$2:$H$502,7,FALSE)</f>
        <v>USA</v>
      </c>
      <c r="J787" t="s">
        <v>4627</v>
      </c>
      <c r="K787" t="str">
        <f>VLOOKUP($J787,prod_imp!$A$2:$I$102,2,FALSE)</f>
        <v>Shin Guards – Adult</v>
      </c>
      <c r="L787" t="str">
        <f>VLOOKUP(J787,prod_imp!$A$2:$I$102,3,FALSE)</f>
        <v>Sports</v>
      </c>
      <c r="M787" t="str">
        <f>VLOOKUP(J787,prod_imp!$A$2:$I$102,4,FALSE)</f>
        <v>Team Sports</v>
      </c>
      <c r="N787" t="str">
        <f>VLOOKUP(J787,prod_imp!$A$2:$I$102,5,FALSE)</f>
        <v>French Ltd</v>
      </c>
      <c r="O787">
        <f>VLOOKUP(J787,prod_imp!$A$2:$I$102,6,FALSE)</f>
        <v>107</v>
      </c>
      <c r="P787">
        <f>VLOOKUP(J787,prod_imp!$A$2:$I$102,7,FALSE)</f>
        <v>359</v>
      </c>
      <c r="Q787" t="s">
        <v>4695</v>
      </c>
      <c r="R787" t="s">
        <v>1959</v>
      </c>
      <c r="S787" s="5">
        <v>1646.3879999999999</v>
      </c>
      <c r="T787">
        <v>4</v>
      </c>
      <c r="U787">
        <v>457</v>
      </c>
      <c r="V787">
        <v>0.1</v>
      </c>
      <c r="W787" t="str">
        <f>VLOOKUP(Q787,stores_imp!$A$2:$K$100,3,FALSE)</f>
        <v>EAST</v>
      </c>
      <c r="X787" t="str">
        <f>VLOOKUP(Q787,stores_imp!$A$2:$K$100,2,TRUE)</f>
        <v>Gardner, Humphrey And Contreras</v>
      </c>
      <c r="Y787" t="str">
        <f>VLOOKUP(Q787,stores_imp!$A$2:$E$22,4,FALSE)</f>
        <v>Johnsonville</v>
      </c>
      <c r="Z787" t="str">
        <f>VLOOKUP(Q787,stores_imp!$A$2:$K$22,5,FALSE)</f>
        <v>Flagship</v>
      </c>
      <c r="AA787" t="str">
        <f>_xlfn.IFS(sale[[#All],[Age]]&lt;19,"Teens",sale[[#All],[Age]]&lt;30,"Adults",sale[[#All],[Age]]&lt;70,"Elders")</f>
        <v>Elders</v>
      </c>
      <c r="AB787" t="str">
        <f>VLOOKUP(C787,customer_imp!$A$2:$H$505,8,FALSE)</f>
        <v>Gold</v>
      </c>
    </row>
    <row r="788" spans="1:28" x14ac:dyDescent="0.25">
      <c r="A788" t="s">
        <v>5492</v>
      </c>
      <c r="B788" s="2">
        <v>45602</v>
      </c>
      <c r="C788" t="s">
        <v>4276</v>
      </c>
      <c r="D788" t="str">
        <f>VLOOKUP(C788,customer_imp!$A$2:$H$502,2,FALSE)</f>
        <v>Ricardo Jones</v>
      </c>
      <c r="E788">
        <f>VLOOKUP(C788,customer_imp!$A$2:$H$502,3,FALSE)</f>
        <v>30</v>
      </c>
      <c r="F788" t="str">
        <f>VLOOKUP(C788,customer_imp!$A$2:$H$502,4,FALSE)</f>
        <v>Male</v>
      </c>
      <c r="G788" t="str">
        <f>VLOOKUP(C788,customer_imp!$A$2:$H$502,5,FALSE)</f>
        <v>Danielland</v>
      </c>
      <c r="H788" t="str">
        <f>VLOOKUP(C788,customer_imp!$A$2:$H$502,6,FALSE)</f>
        <v>Minnesota</v>
      </c>
      <c r="I788" t="str">
        <f>VLOOKUP(C788,customer_imp!$A$2:$H$502,7,FALSE)</f>
        <v>USA</v>
      </c>
      <c r="J788" t="s">
        <v>4670</v>
      </c>
      <c r="K788" t="str">
        <f>VLOOKUP($J788,prod_imp!$A$2:$I$102,2,FALSE)</f>
        <v>Stainless Steel Cookware Set</v>
      </c>
      <c r="L788" t="str">
        <f>VLOOKUP(J788,prod_imp!$A$2:$I$102,3,FALSE)</f>
        <v>Home</v>
      </c>
      <c r="M788" t="str">
        <f>VLOOKUP(J788,prod_imp!$A$2:$I$102,4,FALSE)</f>
        <v>Kitchen</v>
      </c>
      <c r="N788" t="str">
        <f>VLOOKUP(J788,prod_imp!$A$2:$I$102,5,FALSE)</f>
        <v>Campbell Ltd</v>
      </c>
      <c r="O788">
        <f>VLOOKUP(J788,prod_imp!$A$2:$I$102,6,FALSE)</f>
        <v>201</v>
      </c>
      <c r="P788">
        <f>VLOOKUP(J788,prod_imp!$A$2:$I$102,7,FALSE)</f>
        <v>146</v>
      </c>
      <c r="Q788" t="s">
        <v>4680</v>
      </c>
      <c r="R788" t="s">
        <v>4706</v>
      </c>
      <c r="S788" s="5">
        <v>1759.9428</v>
      </c>
      <c r="T788">
        <v>3</v>
      </c>
      <c r="U788">
        <v>762</v>
      </c>
      <c r="V788">
        <v>0.1</v>
      </c>
      <c r="W788" t="str">
        <f>VLOOKUP(Q788,stores_imp!$A$2:$K$100,3,FALSE)</f>
        <v>NORTH</v>
      </c>
      <c r="X788" t="str">
        <f>VLOOKUP(Q788,stores_imp!$A$2:$K$100,2,TRUE)</f>
        <v>Mann-Austin</v>
      </c>
      <c r="Y788" t="str">
        <f>VLOOKUP(Q788,stores_imp!$A$2:$E$22,4,FALSE)</f>
        <v>Hoodberg</v>
      </c>
      <c r="Z788" t="str">
        <f>VLOOKUP(Q788,stores_imp!$A$2:$K$22,5,FALSE)</f>
        <v>Outlet</v>
      </c>
      <c r="AA788" t="str">
        <f>_xlfn.IFS(sale[[#All],[Age]]&lt;19,"Teens",sale[[#All],[Age]]&lt;30,"Adults",sale[[#All],[Age]]&lt;70,"Elders")</f>
        <v>Elders</v>
      </c>
      <c r="AB788" t="str">
        <f>VLOOKUP(C788,customer_imp!$A$2:$H$505,8,FALSE)</f>
        <v>Silver</v>
      </c>
    </row>
    <row r="789" spans="1:28" x14ac:dyDescent="0.25">
      <c r="A789" t="s">
        <v>5493</v>
      </c>
      <c r="B789" s="2">
        <v>45793</v>
      </c>
      <c r="C789" t="s">
        <v>4156</v>
      </c>
      <c r="D789" t="str">
        <f>VLOOKUP(C789,customer_imp!$A$2:$H$502,2,FALSE)</f>
        <v>Curtis Lam</v>
      </c>
      <c r="E789">
        <f>VLOOKUP(C789,customer_imp!$A$2:$H$502,3,FALSE)</f>
        <v>55</v>
      </c>
      <c r="F789" t="str">
        <f>VLOOKUP(C789,customer_imp!$A$2:$H$502,4,FALSE)</f>
        <v>Male</v>
      </c>
      <c r="G789" t="str">
        <f>VLOOKUP(C789,customer_imp!$A$2:$H$502,5,FALSE)</f>
        <v>Butlerberg</v>
      </c>
      <c r="H789" t="str">
        <f>VLOOKUP(C789,customer_imp!$A$2:$H$502,6,FALSE)</f>
        <v>Kentucky</v>
      </c>
      <c r="I789" t="str">
        <f>VLOOKUP(C789,customer_imp!$A$2:$H$502,7,FALSE)</f>
        <v>USA</v>
      </c>
      <c r="J789" t="s">
        <v>4560</v>
      </c>
      <c r="K789" t="str">
        <f>VLOOKUP($J789,prod_imp!$A$2:$I$102,2,FALSE)</f>
        <v>Men'S Casual Sneakers</v>
      </c>
      <c r="L789" t="str">
        <f>VLOOKUP(J789,prod_imp!$A$2:$I$102,3,FALSE)</f>
        <v>Clothing</v>
      </c>
      <c r="M789" t="str">
        <f>VLOOKUP(J789,prod_imp!$A$2:$I$102,4,FALSE)</f>
        <v>Footwear</v>
      </c>
      <c r="N789" t="str">
        <f>VLOOKUP(J789,prod_imp!$A$2:$I$102,5,FALSE)</f>
        <v>Hogan-Lee</v>
      </c>
      <c r="O789">
        <f>VLOOKUP(J789,prod_imp!$A$2:$I$102,6,FALSE)</f>
        <v>353</v>
      </c>
      <c r="P789">
        <f>VLOOKUP(J789,prod_imp!$A$2:$I$102,7,FALSE)</f>
        <v>214</v>
      </c>
      <c r="Q789" t="s">
        <v>4703</v>
      </c>
      <c r="R789" t="s">
        <v>1959</v>
      </c>
      <c r="S789" s="5">
        <v>427.58760000000001</v>
      </c>
      <c r="T789">
        <v>4</v>
      </c>
      <c r="U789">
        <v>123</v>
      </c>
      <c r="V789">
        <v>0.23</v>
      </c>
      <c r="W789" t="str">
        <f>VLOOKUP(Q789,stores_imp!$A$2:$K$100,3,FALSE)</f>
        <v>EAST</v>
      </c>
      <c r="X789" t="str">
        <f>VLOOKUP(Q789,stores_imp!$A$2:$K$100,2,TRUE)</f>
        <v>Mann-Austin</v>
      </c>
      <c r="Y789" t="str">
        <f>VLOOKUP(Q789,stores_imp!$A$2:$E$22,4,FALSE)</f>
        <v>Vasquezborough</v>
      </c>
      <c r="Z789" t="str">
        <f>VLOOKUP(Q789,stores_imp!$A$2:$K$22,5,FALSE)</f>
        <v>Online</v>
      </c>
      <c r="AA789" t="str">
        <f>_xlfn.IFS(sale[[#All],[Age]]&lt;19,"Teens",sale[[#All],[Age]]&lt;30,"Adults",sale[[#All],[Age]]&lt;70,"Elders")</f>
        <v>Elders</v>
      </c>
      <c r="AB789" t="str">
        <f>VLOOKUP(C789,customer_imp!$A$2:$H$505,8,FALSE)</f>
        <v>Platinum</v>
      </c>
    </row>
    <row r="790" spans="1:28" x14ac:dyDescent="0.25">
      <c r="A790" t="s">
        <v>5494</v>
      </c>
      <c r="B790" s="2">
        <v>45778</v>
      </c>
      <c r="C790" t="s">
        <v>4467</v>
      </c>
      <c r="D790" t="str">
        <f>VLOOKUP(C790,customer_imp!$A$2:$H$502,2,FALSE)</f>
        <v>Barbara Berry</v>
      </c>
      <c r="E790">
        <f>VLOOKUP(C790,customer_imp!$A$2:$H$502,3,FALSE)</f>
        <v>18</v>
      </c>
      <c r="F790" t="str">
        <f>VLOOKUP(C790,customer_imp!$A$2:$H$502,4,FALSE)</f>
        <v>Female</v>
      </c>
      <c r="G790" t="str">
        <f>VLOOKUP(C790,customer_imp!$A$2:$H$502,5,FALSE)</f>
        <v>Lake Michael</v>
      </c>
      <c r="H790" t="str">
        <f>VLOOKUP(C790,customer_imp!$A$2:$H$502,6,FALSE)</f>
        <v>Vermont</v>
      </c>
      <c r="I790" t="str">
        <f>VLOOKUP(C790,customer_imp!$A$2:$H$502,7,FALSE)</f>
        <v>USA</v>
      </c>
      <c r="J790" t="s">
        <v>4627</v>
      </c>
      <c r="K790" t="str">
        <f>VLOOKUP($J790,prod_imp!$A$2:$I$102,2,FALSE)</f>
        <v>Shin Guards – Adult</v>
      </c>
      <c r="L790" t="str">
        <f>VLOOKUP(J790,prod_imp!$A$2:$I$102,3,FALSE)</f>
        <v>Sports</v>
      </c>
      <c r="M790" t="str">
        <f>VLOOKUP(J790,prod_imp!$A$2:$I$102,4,FALSE)</f>
        <v>Team Sports</v>
      </c>
      <c r="N790" t="str">
        <f>VLOOKUP(J790,prod_imp!$A$2:$I$102,5,FALSE)</f>
        <v>French Ltd</v>
      </c>
      <c r="O790">
        <f>VLOOKUP(J790,prod_imp!$A$2:$I$102,6,FALSE)</f>
        <v>107</v>
      </c>
      <c r="P790">
        <f>VLOOKUP(J790,prod_imp!$A$2:$I$102,7,FALSE)</f>
        <v>359</v>
      </c>
      <c r="Q790" t="s">
        <v>4681</v>
      </c>
      <c r="R790" t="s">
        <v>4709</v>
      </c>
      <c r="S790" s="5">
        <v>2168.64</v>
      </c>
      <c r="T790">
        <v>4</v>
      </c>
      <c r="U790">
        <v>753</v>
      </c>
      <c r="V790">
        <v>0.13</v>
      </c>
      <c r="W790" t="str">
        <f>VLOOKUP(Q790,stores_imp!$A$2:$K$100,3,FALSE)</f>
        <v>SOUTH</v>
      </c>
      <c r="X790" t="str">
        <f>VLOOKUP(Q790,stores_imp!$A$2:$K$100,2,TRUE)</f>
        <v>Mann-Austin</v>
      </c>
      <c r="Y790" t="str">
        <f>VLOOKUP(Q790,stores_imp!$A$2:$E$22,4,FALSE)</f>
        <v>Port Sharon</v>
      </c>
      <c r="Z790" t="str">
        <f>VLOOKUP(Q790,stores_imp!$A$2:$K$22,5,FALSE)</f>
        <v>Online</v>
      </c>
      <c r="AA790" t="str">
        <f>_xlfn.IFS(sale[[#All],[Age]]&lt;19,"Teens",sale[[#All],[Age]]&lt;30,"Adults",sale[[#All],[Age]]&lt;70,"Elders")</f>
        <v>Teens</v>
      </c>
      <c r="AB790" t="str">
        <f>VLOOKUP(C790,customer_imp!$A$2:$H$505,8,FALSE)</f>
        <v>Platinum</v>
      </c>
    </row>
    <row r="791" spans="1:28" x14ac:dyDescent="0.25">
      <c r="A791" t="s">
        <v>5495</v>
      </c>
      <c r="B791" s="2">
        <v>45325</v>
      </c>
      <c r="C791" t="s">
        <v>4359</v>
      </c>
      <c r="D791" t="str">
        <f>VLOOKUP(C791,customer_imp!$A$2:$H$502,2,FALSE)</f>
        <v>James Holloway Jr.</v>
      </c>
      <c r="E791">
        <f>VLOOKUP(C791,customer_imp!$A$2:$H$502,3,FALSE)</f>
        <v>45</v>
      </c>
      <c r="F791" t="str">
        <f>VLOOKUP(C791,customer_imp!$A$2:$H$502,4,FALSE)</f>
        <v>Male</v>
      </c>
      <c r="G791" t="str">
        <f>VLOOKUP(C791,customer_imp!$A$2:$H$502,5,FALSE)</f>
        <v>Millston</v>
      </c>
      <c r="H791" t="str">
        <f>VLOOKUP(C791,customer_imp!$A$2:$H$502,6,FALSE)</f>
        <v>Indiana</v>
      </c>
      <c r="I791" t="str">
        <f>VLOOKUP(C791,customer_imp!$A$2:$H$502,7,FALSE)</f>
        <v>USA</v>
      </c>
      <c r="J791" t="s">
        <v>4504</v>
      </c>
      <c r="K791" t="str">
        <f>VLOOKUP($J791,prod_imp!$A$2:$I$102,2,FALSE)</f>
        <v>Men'S Leather Belt</v>
      </c>
      <c r="L791" t="str">
        <f>VLOOKUP(J791,prod_imp!$A$2:$I$102,3,FALSE)</f>
        <v>Clothing</v>
      </c>
      <c r="M791" t="str">
        <f>VLOOKUP(J791,prod_imp!$A$2:$I$102,4,FALSE)</f>
        <v>Accessories</v>
      </c>
      <c r="N791" t="str">
        <f>VLOOKUP(J791,prod_imp!$A$2:$I$102,5,FALSE)</f>
        <v>Baldwin, Garza And Gonzalez</v>
      </c>
      <c r="O791">
        <f>VLOOKUP(J791,prod_imp!$A$2:$I$102,6,FALSE)</f>
        <v>261</v>
      </c>
      <c r="P791">
        <f>VLOOKUP(J791,prod_imp!$A$2:$I$102,7,FALSE)</f>
        <v>59</v>
      </c>
      <c r="Q791" t="s">
        <v>4682</v>
      </c>
      <c r="R791" t="s">
        <v>1959</v>
      </c>
      <c r="S791" s="5">
        <v>1245.1189999999999</v>
      </c>
      <c r="T791">
        <v>2</v>
      </c>
      <c r="U791">
        <v>788</v>
      </c>
      <c r="V791">
        <v>0.28000000000000003</v>
      </c>
      <c r="W791" t="str">
        <f>VLOOKUP(Q791,stores_imp!$A$2:$K$100,3,FALSE)</f>
        <v>NORTH</v>
      </c>
      <c r="X791" t="str">
        <f>VLOOKUP(Q791,stores_imp!$A$2:$K$100,2,TRUE)</f>
        <v>Mann-Austin</v>
      </c>
      <c r="Y791" t="str">
        <f>VLOOKUP(Q791,stores_imp!$A$2:$E$22,4,FALSE)</f>
        <v>New Michaelchester</v>
      </c>
      <c r="Z791" t="str">
        <f>VLOOKUP(Q791,stores_imp!$A$2:$K$22,5,FALSE)</f>
        <v>Outlet</v>
      </c>
      <c r="AA791" t="str">
        <f>_xlfn.IFS(sale[[#All],[Age]]&lt;19,"Teens",sale[[#All],[Age]]&lt;30,"Adults",sale[[#All],[Age]]&lt;70,"Elders")</f>
        <v>Elders</v>
      </c>
      <c r="AB791" t="str">
        <f>VLOOKUP(C791,customer_imp!$A$2:$H$505,8,FALSE)</f>
        <v>Silver</v>
      </c>
    </row>
    <row r="792" spans="1:28" x14ac:dyDescent="0.25">
      <c r="A792" t="s">
        <v>5496</v>
      </c>
      <c r="B792" s="2">
        <v>45875</v>
      </c>
      <c r="C792" t="s">
        <v>4454</v>
      </c>
      <c r="D792" t="str">
        <f>VLOOKUP(C792,customer_imp!$A$2:$H$502,2,FALSE)</f>
        <v>Beth Martin</v>
      </c>
      <c r="E792">
        <f>VLOOKUP(C792,customer_imp!$A$2:$H$502,3,FALSE)</f>
        <v>34</v>
      </c>
      <c r="F792" t="str">
        <f>VLOOKUP(C792,customer_imp!$A$2:$H$502,4,FALSE)</f>
        <v>Female</v>
      </c>
      <c r="G792" t="str">
        <f>VLOOKUP(C792,customer_imp!$A$2:$H$502,5,FALSE)</f>
        <v>Burkefurt</v>
      </c>
      <c r="H792" t="str">
        <f>VLOOKUP(C792,customer_imp!$A$2:$H$502,6,FALSE)</f>
        <v>West Virginia</v>
      </c>
      <c r="I792" t="str">
        <f>VLOOKUP(C792,customer_imp!$A$2:$H$502,7,FALSE)</f>
        <v>USA</v>
      </c>
      <c r="J792" t="s">
        <v>4640</v>
      </c>
      <c r="K792" t="str">
        <f>VLOOKUP($J792,prod_imp!$A$2:$I$102,2,FALSE)</f>
        <v>Fitness Resistance Bands</v>
      </c>
      <c r="L792" t="str">
        <f>VLOOKUP(J792,prod_imp!$A$2:$I$102,3,FALSE)</f>
        <v>Sports</v>
      </c>
      <c r="M792" t="str">
        <f>VLOOKUP(J792,prod_imp!$A$2:$I$102,4,FALSE)</f>
        <v>Fitness</v>
      </c>
      <c r="N792" t="str">
        <f>VLOOKUP(J792,prod_imp!$A$2:$I$102,5,FALSE)</f>
        <v>Reese-Watson</v>
      </c>
      <c r="O792">
        <f>VLOOKUP(J792,prod_imp!$A$2:$I$102,6,FALSE)</f>
        <v>153</v>
      </c>
      <c r="P792">
        <f>VLOOKUP(J792,prod_imp!$A$2:$I$102,7,FALSE)</f>
        <v>281</v>
      </c>
      <c r="Q792" t="s">
        <v>4690</v>
      </c>
      <c r="R792" t="s">
        <v>1959</v>
      </c>
      <c r="S792" s="5">
        <v>1146.0820000000001</v>
      </c>
      <c r="T792">
        <v>2</v>
      </c>
      <c r="U792">
        <v>807</v>
      </c>
      <c r="V792">
        <v>0.21</v>
      </c>
      <c r="W792" t="str">
        <f>VLOOKUP(Q792,stores_imp!$A$2:$K$100,3,FALSE)</f>
        <v>EAST</v>
      </c>
      <c r="X792" t="str">
        <f>VLOOKUP(Q792,stores_imp!$A$2:$K$100,2,TRUE)</f>
        <v>Martinez, Adkins And Johnson</v>
      </c>
      <c r="Y792" t="str">
        <f>VLOOKUP(Q792,stores_imp!$A$2:$E$22,4,FALSE)</f>
        <v>East Davidville</v>
      </c>
      <c r="Z792" t="str">
        <f>VLOOKUP(Q792,stores_imp!$A$2:$K$22,5,FALSE)</f>
        <v>Online</v>
      </c>
      <c r="AA792" t="str">
        <f>_xlfn.IFS(sale[[#All],[Age]]&lt;19,"Teens",sale[[#All],[Age]]&lt;30,"Adults",sale[[#All],[Age]]&lt;70,"Elders")</f>
        <v>Elders</v>
      </c>
      <c r="AB792" t="str">
        <f>VLOOKUP(C792,customer_imp!$A$2:$H$505,8,FALSE)</f>
        <v>Silver</v>
      </c>
    </row>
    <row r="793" spans="1:28" x14ac:dyDescent="0.25">
      <c r="A793" t="s">
        <v>5497</v>
      </c>
      <c r="B793" s="2">
        <v>45320</v>
      </c>
      <c r="C793" t="s">
        <v>4112</v>
      </c>
      <c r="D793" t="str">
        <f>VLOOKUP(C793,customer_imp!$A$2:$H$502,2,FALSE)</f>
        <v>Morgan Bowen</v>
      </c>
      <c r="E793">
        <f>VLOOKUP(C793,customer_imp!$A$2:$H$502,3,FALSE)</f>
        <v>54</v>
      </c>
      <c r="F793" t="str">
        <f>VLOOKUP(C793,customer_imp!$A$2:$H$502,4,FALSE)</f>
        <v>Male</v>
      </c>
      <c r="G793" t="str">
        <f>VLOOKUP(C793,customer_imp!$A$2:$H$502,5,FALSE)</f>
        <v>Parksfort</v>
      </c>
      <c r="H793" t="str">
        <f>VLOOKUP(C793,customer_imp!$A$2:$H$502,6,FALSE)</f>
        <v>Washington</v>
      </c>
      <c r="I793" t="str">
        <f>VLOOKUP(C793,customer_imp!$A$2:$H$502,7,FALSE)</f>
        <v>USA</v>
      </c>
      <c r="J793" t="s">
        <v>4512</v>
      </c>
      <c r="K793" t="str">
        <f>VLOOKUP($J793,prod_imp!$A$2:$I$102,2,FALSE)</f>
        <v>Wireless Bluetooth Earbuds</v>
      </c>
      <c r="L793" t="str">
        <f>VLOOKUP(J793,prod_imp!$A$2:$I$102,3,FALSE)</f>
        <v>Electronics</v>
      </c>
      <c r="M793" t="str">
        <f>VLOOKUP(J793,prod_imp!$A$2:$I$102,4,FALSE)</f>
        <v>Audio</v>
      </c>
      <c r="N793" t="str">
        <f>VLOOKUP(J793,prod_imp!$A$2:$I$102,5,FALSE)</f>
        <v>Perez-Johnston</v>
      </c>
      <c r="O793">
        <f>VLOOKUP(J793,prod_imp!$A$2:$I$102,6,FALSE)</f>
        <v>439</v>
      </c>
      <c r="P793">
        <f>VLOOKUP(J793,prod_imp!$A$2:$I$102,7,FALSE)</f>
        <v>142</v>
      </c>
      <c r="Q793" t="s">
        <v>4675</v>
      </c>
      <c r="R793" t="s">
        <v>4706</v>
      </c>
      <c r="S793" s="5">
        <v>868.45640000000003</v>
      </c>
      <c r="T793">
        <v>2</v>
      </c>
      <c r="U793">
        <v>443</v>
      </c>
      <c r="V793">
        <v>0.28999999999999998</v>
      </c>
      <c r="W793" t="str">
        <f>VLOOKUP(Q793,stores_imp!$A$2:$K$100,3,FALSE)</f>
        <v>NORTH</v>
      </c>
      <c r="X793" t="str">
        <f>VLOOKUP(Q793,stores_imp!$A$2:$K$100,2,TRUE)</f>
        <v>Martinez, Adkins And Johnson</v>
      </c>
      <c r="Y793" t="str">
        <f>VLOOKUP(Q793,stores_imp!$A$2:$E$22,4,FALSE)</f>
        <v>Danielmouth</v>
      </c>
      <c r="Z793" t="str">
        <f>VLOOKUP(Q793,stores_imp!$A$2:$K$22,5,FALSE)</f>
        <v>Flagship</v>
      </c>
      <c r="AA793" t="str">
        <f>_xlfn.IFS(sale[[#All],[Age]]&lt;19,"Teens",sale[[#All],[Age]]&lt;30,"Adults",sale[[#All],[Age]]&lt;70,"Elders")</f>
        <v>Elders</v>
      </c>
      <c r="AB793" t="str">
        <f>VLOOKUP(C793,customer_imp!$A$2:$H$505,8,FALSE)</f>
        <v>Gold</v>
      </c>
    </row>
    <row r="794" spans="1:28" x14ac:dyDescent="0.25">
      <c r="A794" t="s">
        <v>5498</v>
      </c>
      <c r="B794" s="2">
        <v>45870</v>
      </c>
      <c r="C794" t="s">
        <v>4460</v>
      </c>
      <c r="D794" t="str">
        <f>VLOOKUP(C794,customer_imp!$A$2:$H$502,2,FALSE)</f>
        <v>Gregory Curtis</v>
      </c>
      <c r="E794">
        <f>VLOOKUP(C794,customer_imp!$A$2:$H$502,3,FALSE)</f>
        <v>45</v>
      </c>
      <c r="F794" t="str">
        <f>VLOOKUP(C794,customer_imp!$A$2:$H$502,4,FALSE)</f>
        <v>Male</v>
      </c>
      <c r="G794" t="str">
        <f>VLOOKUP(C794,customer_imp!$A$2:$H$502,5,FALSE)</f>
        <v>Bergermouth</v>
      </c>
      <c r="H794" t="str">
        <f>VLOOKUP(C794,customer_imp!$A$2:$H$502,6,FALSE)</f>
        <v>Vermont</v>
      </c>
      <c r="I794" t="str">
        <f>VLOOKUP(C794,customer_imp!$A$2:$H$502,7,FALSE)</f>
        <v>USA</v>
      </c>
      <c r="J794" t="s">
        <v>4532</v>
      </c>
      <c r="K794" t="str">
        <f>VLOOKUP($J794,prod_imp!$A$2:$I$102,2,FALSE)</f>
        <v>Knee Support Brace</v>
      </c>
      <c r="L794" t="str">
        <f>VLOOKUP(J794,prod_imp!$A$2:$I$102,3,FALSE)</f>
        <v>Sports</v>
      </c>
      <c r="M794" t="str">
        <f>VLOOKUP(J794,prod_imp!$A$2:$I$102,4,FALSE)</f>
        <v>Equipment</v>
      </c>
      <c r="N794" t="str">
        <f>VLOOKUP(J794,prod_imp!$A$2:$I$102,5,FALSE)</f>
        <v>May-Reese</v>
      </c>
      <c r="O794">
        <f>VLOOKUP(J794,prod_imp!$A$2:$I$102,6,FALSE)</f>
        <v>21</v>
      </c>
      <c r="P794">
        <f>VLOOKUP(J794,prod_imp!$A$2:$I$102,7,FALSE)</f>
        <v>65</v>
      </c>
      <c r="Q794" t="s">
        <v>4698</v>
      </c>
      <c r="R794" t="s">
        <v>4709</v>
      </c>
      <c r="S794" s="5">
        <v>501.91680000000002</v>
      </c>
      <c r="T794">
        <v>1</v>
      </c>
      <c r="U794">
        <v>512</v>
      </c>
      <c r="V794">
        <v>0.02</v>
      </c>
      <c r="W794" t="str">
        <f>VLOOKUP(Q794,stores_imp!$A$2:$K$100,3,FALSE)</f>
        <v>NORTH</v>
      </c>
      <c r="X794" t="str">
        <f>VLOOKUP(Q794,stores_imp!$A$2:$K$100,2,TRUE)</f>
        <v>Shelton Plc</v>
      </c>
      <c r="Y794" t="str">
        <f>VLOOKUP(Q794,stores_imp!$A$2:$E$22,4,FALSE)</f>
        <v>East Jenniferstad</v>
      </c>
      <c r="Z794" t="str">
        <f>VLOOKUP(Q794,stores_imp!$A$2:$K$22,5,FALSE)</f>
        <v>Flagship</v>
      </c>
      <c r="AA794" t="str">
        <f>_xlfn.IFS(sale[[#All],[Age]]&lt;19,"Teens",sale[[#All],[Age]]&lt;30,"Adults",sale[[#All],[Age]]&lt;70,"Elders")</f>
        <v>Elders</v>
      </c>
      <c r="AB794" t="str">
        <f>VLOOKUP(C794,customer_imp!$A$2:$H$505,8,FALSE)</f>
        <v>Bronze</v>
      </c>
    </row>
    <row r="795" spans="1:28" x14ac:dyDescent="0.25">
      <c r="A795" t="s">
        <v>5499</v>
      </c>
      <c r="B795" s="2">
        <v>45577</v>
      </c>
      <c r="C795" t="s">
        <v>4187</v>
      </c>
      <c r="D795" t="str">
        <f>VLOOKUP(C795,customer_imp!$A$2:$H$502,2,FALSE)</f>
        <v>John Perez</v>
      </c>
      <c r="E795">
        <f>VLOOKUP(C795,customer_imp!$A$2:$H$502,3,FALSE)</f>
        <v>54</v>
      </c>
      <c r="F795" t="str">
        <f>VLOOKUP(C795,customer_imp!$A$2:$H$502,4,FALSE)</f>
        <v>Male</v>
      </c>
      <c r="G795" t="str">
        <f>VLOOKUP(C795,customer_imp!$A$2:$H$502,5,FALSE)</f>
        <v>Kathrynview</v>
      </c>
      <c r="H795" t="str">
        <f>VLOOKUP(C795,customer_imp!$A$2:$H$502,6,FALSE)</f>
        <v>Louisiana</v>
      </c>
      <c r="I795" t="str">
        <f>VLOOKUP(C795,customer_imp!$A$2:$H$502,7,FALSE)</f>
        <v>USA</v>
      </c>
      <c r="J795" t="s">
        <v>4566</v>
      </c>
      <c r="K795" t="str">
        <f>VLOOKUP($J795,prod_imp!$A$2:$I$102,2,FALSE)</f>
        <v>Yoga Exercise Mat</v>
      </c>
      <c r="L795" t="str">
        <f>VLOOKUP(J795,prod_imp!$A$2:$I$102,3,FALSE)</f>
        <v>Sports</v>
      </c>
      <c r="M795" t="str">
        <f>VLOOKUP(J795,prod_imp!$A$2:$I$102,4,FALSE)</f>
        <v>Fitness</v>
      </c>
      <c r="N795" t="str">
        <f>VLOOKUP(J795,prod_imp!$A$2:$I$102,5,FALSE)</f>
        <v>Carroll, Long And Mendoza</v>
      </c>
      <c r="O795">
        <f>VLOOKUP(J795,prod_imp!$A$2:$I$102,6,FALSE)</f>
        <v>313</v>
      </c>
      <c r="P795">
        <f>VLOOKUP(J795,prod_imp!$A$2:$I$102,7,FALSE)</f>
        <v>369</v>
      </c>
      <c r="Q795" t="s">
        <v>4702</v>
      </c>
      <c r="R795" t="s">
        <v>4709</v>
      </c>
      <c r="S795" s="5">
        <v>927.92700000000002</v>
      </c>
      <c r="T795">
        <v>2</v>
      </c>
      <c r="U795">
        <v>603</v>
      </c>
      <c r="V795">
        <v>0.02</v>
      </c>
      <c r="W795" t="str">
        <f>VLOOKUP(Q795,stores_imp!$A$2:$K$100,3,FALSE)</f>
        <v>EAST</v>
      </c>
      <c r="X795" t="str">
        <f>VLOOKUP(Q795,stores_imp!$A$2:$K$100,2,TRUE)</f>
        <v>Guerrero-Schmitt</v>
      </c>
      <c r="Y795" t="str">
        <f>VLOOKUP(Q795,stores_imp!$A$2:$E$22,4,FALSE)</f>
        <v>East Stevechester</v>
      </c>
      <c r="Z795" t="str">
        <f>VLOOKUP(Q795,stores_imp!$A$2:$K$22,5,FALSE)</f>
        <v>Flagship</v>
      </c>
      <c r="AA795" t="str">
        <f>_xlfn.IFS(sale[[#All],[Age]]&lt;19,"Teens",sale[[#All],[Age]]&lt;30,"Adults",sale[[#All],[Age]]&lt;70,"Elders")</f>
        <v>Elders</v>
      </c>
      <c r="AB795" t="str">
        <f>VLOOKUP(C795,customer_imp!$A$2:$H$505,8,FALSE)</f>
        <v>Platinum</v>
      </c>
    </row>
    <row r="796" spans="1:28" x14ac:dyDescent="0.25">
      <c r="A796" t="s">
        <v>5500</v>
      </c>
      <c r="B796" s="2">
        <v>45745</v>
      </c>
      <c r="C796" t="s">
        <v>4142</v>
      </c>
      <c r="D796" t="str">
        <f>VLOOKUP(C796,customer_imp!$A$2:$H$502,2,FALSE)</f>
        <v>Daniel Rivas</v>
      </c>
      <c r="E796">
        <f>VLOOKUP(C796,customer_imp!$A$2:$H$502,3,FALSE)</f>
        <v>39</v>
      </c>
      <c r="F796" t="str">
        <f>VLOOKUP(C796,customer_imp!$A$2:$H$502,4,FALSE)</f>
        <v>Female</v>
      </c>
      <c r="G796" t="str">
        <f>VLOOKUP(C796,customer_imp!$A$2:$H$502,5,FALSE)</f>
        <v>Dominiquefort</v>
      </c>
      <c r="H796" t="str">
        <f>VLOOKUP(C796,customer_imp!$A$2:$H$502,6,FALSE)</f>
        <v>Georgia</v>
      </c>
      <c r="I796" t="str">
        <f>VLOOKUP(C796,customer_imp!$A$2:$H$502,7,FALSE)</f>
        <v>USA</v>
      </c>
      <c r="J796" t="s">
        <v>4568</v>
      </c>
      <c r="K796" t="str">
        <f>VLOOKUP($J796,prod_imp!$A$2:$I$102,2,FALSE)</f>
        <v>Smart Home Wifi Camera</v>
      </c>
      <c r="L796" t="str">
        <f>VLOOKUP(J796,prod_imp!$A$2:$I$102,3,FALSE)</f>
        <v>Electronics</v>
      </c>
      <c r="M796" t="str">
        <f>VLOOKUP(J796,prod_imp!$A$2:$I$102,4,FALSE)</f>
        <v>Accessories</v>
      </c>
      <c r="N796" t="str">
        <f>VLOOKUP(J796,prod_imp!$A$2:$I$102,5,FALSE)</f>
        <v>Holmes Llc</v>
      </c>
      <c r="O796">
        <f>VLOOKUP(J796,prod_imp!$A$2:$I$102,6,FALSE)</f>
        <v>451</v>
      </c>
      <c r="P796">
        <f>VLOOKUP(J796,prod_imp!$A$2:$I$102,7,FALSE)</f>
        <v>389</v>
      </c>
      <c r="Q796" t="s">
        <v>4673</v>
      </c>
      <c r="R796" t="s">
        <v>4709</v>
      </c>
      <c r="S796" s="5">
        <v>2310.0987</v>
      </c>
      <c r="T796">
        <v>3</v>
      </c>
      <c r="U796">
        <v>846</v>
      </c>
      <c r="V796">
        <v>0.23</v>
      </c>
      <c r="W796" t="str">
        <f>VLOOKUP(Q796,stores_imp!$A$2:$K$100,3,FALSE)</f>
        <v>EAST</v>
      </c>
      <c r="X796" t="str">
        <f>VLOOKUP(Q796,stores_imp!$A$2:$K$100,2,TRUE)</f>
        <v>Rivera-Warner</v>
      </c>
      <c r="Y796" t="str">
        <f>VLOOKUP(Q796,stores_imp!$A$2:$E$22,4,FALSE)</f>
        <v>Washingtonfurt</v>
      </c>
      <c r="Z796" t="str">
        <f>VLOOKUP(Q796,stores_imp!$A$2:$K$22,5,FALSE)</f>
        <v>Flagship</v>
      </c>
      <c r="AA796" t="str">
        <f>_xlfn.IFS(sale[[#All],[Age]]&lt;19,"Teens",sale[[#All],[Age]]&lt;30,"Adults",sale[[#All],[Age]]&lt;70,"Elders")</f>
        <v>Elders</v>
      </c>
      <c r="AB796" t="str">
        <f>VLOOKUP(C796,customer_imp!$A$2:$H$505,8,FALSE)</f>
        <v>Silver</v>
      </c>
    </row>
    <row r="797" spans="1:28" x14ac:dyDescent="0.25">
      <c r="A797" t="s">
        <v>5501</v>
      </c>
      <c r="B797" s="2">
        <v>45772</v>
      </c>
      <c r="C797" t="s">
        <v>4312</v>
      </c>
      <c r="D797" t="str">
        <f>VLOOKUP(C797,customer_imp!$A$2:$H$502,2,FALSE)</f>
        <v>Robert King</v>
      </c>
      <c r="E797">
        <f>VLOOKUP(C797,customer_imp!$A$2:$H$502,3,FALSE)</f>
        <v>58</v>
      </c>
      <c r="F797" t="str">
        <f>VLOOKUP(C797,customer_imp!$A$2:$H$502,4,FALSE)</f>
        <v>Female</v>
      </c>
      <c r="G797" t="str">
        <f>VLOOKUP(C797,customer_imp!$A$2:$H$502,5,FALSE)</f>
        <v>Cindyton</v>
      </c>
      <c r="H797" t="str">
        <f>VLOOKUP(C797,customer_imp!$A$2:$H$502,6,FALSE)</f>
        <v>Rhode Island</v>
      </c>
      <c r="I797" t="str">
        <f>VLOOKUP(C797,customer_imp!$A$2:$H$502,7,FALSE)</f>
        <v>USA</v>
      </c>
      <c r="J797" t="s">
        <v>4621</v>
      </c>
      <c r="K797" t="str">
        <f>VLOOKUP($J797,prod_imp!$A$2:$I$102,2,FALSE)</f>
        <v>Men'S Sports Shorts</v>
      </c>
      <c r="L797" t="str">
        <f>VLOOKUP(J797,prod_imp!$A$2:$I$102,3,FALSE)</f>
        <v>Clothing</v>
      </c>
      <c r="M797" t="str">
        <f>VLOOKUP(J797,prod_imp!$A$2:$I$102,4,FALSE)</f>
        <v>Bottoms</v>
      </c>
      <c r="N797" t="str">
        <f>VLOOKUP(J797,prod_imp!$A$2:$I$102,5,FALSE)</f>
        <v>Fitzpatrick Ltd</v>
      </c>
      <c r="O797">
        <f>VLOOKUP(J797,prod_imp!$A$2:$I$102,6,FALSE)</f>
        <v>218</v>
      </c>
      <c r="P797">
        <f>VLOOKUP(J797,prod_imp!$A$2:$I$102,7,FALSE)</f>
        <v>224</v>
      </c>
      <c r="Q797" t="s">
        <v>4685</v>
      </c>
      <c r="R797" t="s">
        <v>1959</v>
      </c>
      <c r="S797" s="5">
        <v>359.7783</v>
      </c>
      <c r="T797">
        <v>1</v>
      </c>
      <c r="U797">
        <v>507</v>
      </c>
      <c r="V797">
        <v>0.09</v>
      </c>
      <c r="W797" t="str">
        <f>VLOOKUP(Q797,stores_imp!$A$2:$K$100,3,FALSE)</f>
        <v>WEST</v>
      </c>
      <c r="X797" t="str">
        <f>VLOOKUP(Q797,stores_imp!$A$2:$K$100,2,TRUE)</f>
        <v>Mann-Austin</v>
      </c>
      <c r="Y797" t="str">
        <f>VLOOKUP(Q797,stores_imp!$A$2:$E$22,4,FALSE)</f>
        <v>Thompsonborough</v>
      </c>
      <c r="Z797" t="str">
        <f>VLOOKUP(Q797,stores_imp!$A$2:$K$22,5,FALSE)</f>
        <v>Online</v>
      </c>
      <c r="AA797" t="str">
        <f>_xlfn.IFS(sale[[#All],[Age]]&lt;19,"Teens",sale[[#All],[Age]]&lt;30,"Adults",sale[[#All],[Age]]&lt;70,"Elders")</f>
        <v>Elders</v>
      </c>
      <c r="AB797" t="str">
        <f>VLOOKUP(C797,customer_imp!$A$2:$H$505,8,FALSE)</f>
        <v>Gold</v>
      </c>
    </row>
    <row r="798" spans="1:28" x14ac:dyDescent="0.25">
      <c r="A798" t="s">
        <v>5502</v>
      </c>
      <c r="B798" s="2">
        <v>45299</v>
      </c>
      <c r="C798" t="s">
        <v>4026</v>
      </c>
      <c r="D798" t="str">
        <f>VLOOKUP(C798,customer_imp!$A$2:$H$502,2,FALSE)</f>
        <v>Debra Liu</v>
      </c>
      <c r="E798">
        <f>VLOOKUP(C798,customer_imp!$A$2:$H$502,3,FALSE)</f>
        <v>55</v>
      </c>
      <c r="F798" t="str">
        <f>VLOOKUP(C798,customer_imp!$A$2:$H$502,4,FALSE)</f>
        <v>Male</v>
      </c>
      <c r="G798" t="str">
        <f>VLOOKUP(C798,customer_imp!$A$2:$H$502,5,FALSE)</f>
        <v>South Timtown</v>
      </c>
      <c r="H798" t="str">
        <f>VLOOKUP(C798,customer_imp!$A$2:$H$502,6,FALSE)</f>
        <v>Minnesota</v>
      </c>
      <c r="I798" t="str">
        <f>VLOOKUP(C798,customer_imp!$A$2:$H$502,7,FALSE)</f>
        <v>USA</v>
      </c>
      <c r="J798" t="s">
        <v>4586</v>
      </c>
      <c r="K798" t="str">
        <f>VLOOKUP($J798,prod_imp!$A$2:$I$102,2,FALSE)</f>
        <v>Hdmi Cable – 2M</v>
      </c>
      <c r="L798" t="str">
        <f>VLOOKUP(J798,prod_imp!$A$2:$I$102,3,FALSE)</f>
        <v>Electronics</v>
      </c>
      <c r="M798" t="str">
        <f>VLOOKUP(J798,prod_imp!$A$2:$I$102,4,FALSE)</f>
        <v>Accessories</v>
      </c>
      <c r="N798" t="str">
        <f>VLOOKUP(J798,prod_imp!$A$2:$I$102,5,FALSE)</f>
        <v>Bautista, Green And Hale</v>
      </c>
      <c r="O798">
        <f>VLOOKUP(J798,prod_imp!$A$2:$I$102,6,FALSE)</f>
        <v>88</v>
      </c>
      <c r="P798">
        <f>VLOOKUP(J798,prod_imp!$A$2:$I$102,7,FALSE)</f>
        <v>246</v>
      </c>
      <c r="Q798" t="s">
        <v>4700</v>
      </c>
      <c r="R798" t="s">
        <v>4709</v>
      </c>
      <c r="S798" s="5">
        <v>355.5342</v>
      </c>
      <c r="T798">
        <v>1</v>
      </c>
      <c r="U798">
        <v>409</v>
      </c>
      <c r="V798">
        <v>0.28999999999999998</v>
      </c>
      <c r="W798" t="str">
        <f>VLOOKUP(Q798,stores_imp!$A$2:$K$100,3,FALSE)</f>
        <v>WEST</v>
      </c>
      <c r="X798" t="str">
        <f>VLOOKUP(Q798,stores_imp!$A$2:$K$100,2,TRUE)</f>
        <v>Frederick-Wright</v>
      </c>
      <c r="Y798" t="str">
        <f>VLOOKUP(Q798,stores_imp!$A$2:$E$22,4,FALSE)</f>
        <v>New Jimmymouth</v>
      </c>
      <c r="Z798" t="str">
        <f>VLOOKUP(Q798,stores_imp!$A$2:$K$22,5,FALSE)</f>
        <v>Flagship</v>
      </c>
      <c r="AA798" t="str">
        <f>_xlfn.IFS(sale[[#All],[Age]]&lt;19,"Teens",sale[[#All],[Age]]&lt;30,"Adults",sale[[#All],[Age]]&lt;70,"Elders")</f>
        <v>Elders</v>
      </c>
      <c r="AB798" t="str">
        <f>VLOOKUP(C798,customer_imp!$A$2:$H$505,8,FALSE)</f>
        <v>Bronze</v>
      </c>
    </row>
    <row r="799" spans="1:28" x14ac:dyDescent="0.25">
      <c r="A799" t="s">
        <v>5503</v>
      </c>
      <c r="B799" s="2">
        <v>45447</v>
      </c>
      <c r="C799" t="s">
        <v>4086</v>
      </c>
      <c r="D799" t="str">
        <f>VLOOKUP(C799,customer_imp!$A$2:$H$502,2,FALSE)</f>
        <v>Ashley Griffin</v>
      </c>
      <c r="E799">
        <f>VLOOKUP(C799,customer_imp!$A$2:$H$502,3,FALSE)</f>
        <v>40</v>
      </c>
      <c r="F799" t="str">
        <f>VLOOKUP(C799,customer_imp!$A$2:$H$502,4,FALSE)</f>
        <v>Female</v>
      </c>
      <c r="G799" t="str">
        <f>VLOOKUP(C799,customer_imp!$A$2:$H$502,5,FALSE)</f>
        <v>New Dawnton</v>
      </c>
      <c r="H799" t="str">
        <f>VLOOKUP(C799,customer_imp!$A$2:$H$502,6,FALSE)</f>
        <v>Maryland</v>
      </c>
      <c r="I799" t="str">
        <f>VLOOKUP(C799,customer_imp!$A$2:$H$502,7,FALSE)</f>
        <v>USA</v>
      </c>
      <c r="J799" t="s">
        <v>4512</v>
      </c>
      <c r="K799" t="str">
        <f>VLOOKUP($J799,prod_imp!$A$2:$I$102,2,FALSE)</f>
        <v>Wireless Bluetooth Earbuds</v>
      </c>
      <c r="L799" t="str">
        <f>VLOOKUP(J799,prod_imp!$A$2:$I$102,3,FALSE)</f>
        <v>Electronics</v>
      </c>
      <c r="M799" t="str">
        <f>VLOOKUP(J799,prod_imp!$A$2:$I$102,4,FALSE)</f>
        <v>Audio</v>
      </c>
      <c r="N799" t="str">
        <f>VLOOKUP(J799,prod_imp!$A$2:$I$102,5,FALSE)</f>
        <v>Perez-Johnston</v>
      </c>
      <c r="O799">
        <f>VLOOKUP(J799,prod_imp!$A$2:$I$102,6,FALSE)</f>
        <v>439</v>
      </c>
      <c r="P799">
        <f>VLOOKUP(J799,prod_imp!$A$2:$I$102,7,FALSE)</f>
        <v>142</v>
      </c>
      <c r="Q799" t="s">
        <v>4701</v>
      </c>
      <c r="R799" t="s">
        <v>4709</v>
      </c>
      <c r="S799" s="5">
        <v>480.75360000000001</v>
      </c>
      <c r="T799">
        <v>3</v>
      </c>
      <c r="U799">
        <v>170</v>
      </c>
      <c r="V799">
        <v>0.13</v>
      </c>
      <c r="W799" t="str">
        <f>VLOOKUP(Q799,stores_imp!$A$2:$K$100,3,FALSE)</f>
        <v>NORTH</v>
      </c>
      <c r="X799" t="str">
        <f>VLOOKUP(Q799,stores_imp!$A$2:$K$100,2,TRUE)</f>
        <v>Holloway Ltd</v>
      </c>
      <c r="Y799" t="str">
        <f>VLOOKUP(Q799,stores_imp!$A$2:$E$22,4,FALSE)</f>
        <v>Bensonhaven</v>
      </c>
      <c r="Z799" t="str">
        <f>VLOOKUP(Q799,stores_imp!$A$2:$K$22,5,FALSE)</f>
        <v>Flagship</v>
      </c>
      <c r="AA799" t="str">
        <f>_xlfn.IFS(sale[[#All],[Age]]&lt;19,"Teens",sale[[#All],[Age]]&lt;30,"Adults",sale[[#All],[Age]]&lt;70,"Elders")</f>
        <v>Elders</v>
      </c>
      <c r="AB799" t="str">
        <f>VLOOKUP(C799,customer_imp!$A$2:$H$505,8,FALSE)</f>
        <v>Gold</v>
      </c>
    </row>
    <row r="800" spans="1:28" x14ac:dyDescent="0.25">
      <c r="A800" t="s">
        <v>5504</v>
      </c>
      <c r="B800" s="2">
        <v>45717</v>
      </c>
      <c r="C800" t="s">
        <v>4073</v>
      </c>
      <c r="D800" t="str">
        <f>VLOOKUP(C800,customer_imp!$A$2:$H$502,2,FALSE)</f>
        <v>David Cobb</v>
      </c>
      <c r="E800">
        <f>VLOOKUP(C800,customer_imp!$A$2:$H$502,3,FALSE)</f>
        <v>36</v>
      </c>
      <c r="F800" t="str">
        <f>VLOOKUP(C800,customer_imp!$A$2:$H$502,4,FALSE)</f>
        <v>Male</v>
      </c>
      <c r="G800" t="str">
        <f>VLOOKUP(C800,customer_imp!$A$2:$H$502,5,FALSE)</f>
        <v>Lake Thomas</v>
      </c>
      <c r="H800" t="str">
        <f>VLOOKUP(C800,customer_imp!$A$2:$H$502,6,FALSE)</f>
        <v>South Dakota</v>
      </c>
      <c r="I800" t="str">
        <f>VLOOKUP(C800,customer_imp!$A$2:$H$502,7,FALSE)</f>
        <v>USA</v>
      </c>
      <c r="J800" t="s">
        <v>4530</v>
      </c>
      <c r="K800" t="str">
        <f>VLOOKUP($J800,prod_imp!$A$2:$I$102,2,FALSE)</f>
        <v>Women'S Denim Jeans</v>
      </c>
      <c r="L800" t="str">
        <f>VLOOKUP(J800,prod_imp!$A$2:$I$102,3,FALSE)</f>
        <v>Clothing</v>
      </c>
      <c r="M800" t="str">
        <f>VLOOKUP(J800,prod_imp!$A$2:$I$102,4,FALSE)</f>
        <v>Bottoms</v>
      </c>
      <c r="N800" t="str">
        <f>VLOOKUP(J800,prod_imp!$A$2:$I$102,5,FALSE)</f>
        <v>Guerra-Hendrix</v>
      </c>
      <c r="O800">
        <f>VLOOKUP(J800,prod_imp!$A$2:$I$102,6,FALSE)</f>
        <v>317</v>
      </c>
      <c r="P800">
        <f>VLOOKUP(J800,prod_imp!$A$2:$I$102,7,FALSE)</f>
        <v>343</v>
      </c>
      <c r="Q800" t="s">
        <v>4688</v>
      </c>
      <c r="R800" t="s">
        <v>4706</v>
      </c>
      <c r="S800" s="5">
        <v>347.25360000000001</v>
      </c>
      <c r="T800">
        <v>1</v>
      </c>
      <c r="U800">
        <v>423</v>
      </c>
      <c r="V800">
        <v>0.06</v>
      </c>
      <c r="W800" t="str">
        <f>VLOOKUP(Q800,stores_imp!$A$2:$K$100,3,FALSE)</f>
        <v>SOUTH</v>
      </c>
      <c r="X800" t="str">
        <f>VLOOKUP(Q800,stores_imp!$A$2:$K$100,2,TRUE)</f>
        <v>Mann-Austin</v>
      </c>
      <c r="Y800" t="str">
        <f>VLOOKUP(Q800,stores_imp!$A$2:$E$22,4,FALSE)</f>
        <v>East Johnstad</v>
      </c>
      <c r="Z800" t="str">
        <f>VLOOKUP(Q800,stores_imp!$A$2:$K$22,5,FALSE)</f>
        <v>Flagship</v>
      </c>
      <c r="AA800" t="str">
        <f>_xlfn.IFS(sale[[#All],[Age]]&lt;19,"Teens",sale[[#All],[Age]]&lt;30,"Adults",sale[[#All],[Age]]&lt;70,"Elders")</f>
        <v>Elders</v>
      </c>
      <c r="AB800" t="str">
        <f>VLOOKUP(C800,customer_imp!$A$2:$H$505,8,FALSE)</f>
        <v>Silver</v>
      </c>
    </row>
    <row r="801" spans="1:28" x14ac:dyDescent="0.25">
      <c r="A801" t="s">
        <v>5505</v>
      </c>
      <c r="B801" s="2">
        <v>45213</v>
      </c>
      <c r="C801" t="s">
        <v>4216</v>
      </c>
      <c r="D801" t="str">
        <f>VLOOKUP(C801,customer_imp!$A$2:$H$502,2,FALSE)</f>
        <v>Jon Ortiz</v>
      </c>
      <c r="E801">
        <f>VLOOKUP(C801,customer_imp!$A$2:$H$502,3,FALSE)</f>
        <v>28</v>
      </c>
      <c r="F801" t="str">
        <f>VLOOKUP(C801,customer_imp!$A$2:$H$502,4,FALSE)</f>
        <v>Female</v>
      </c>
      <c r="G801" t="str">
        <f>VLOOKUP(C801,customer_imp!$A$2:$H$502,5,FALSE)</f>
        <v>South Angelaport</v>
      </c>
      <c r="H801" t="str">
        <f>VLOOKUP(C801,customer_imp!$A$2:$H$502,6,FALSE)</f>
        <v>Delaware</v>
      </c>
      <c r="I801" t="str">
        <f>VLOOKUP(C801,customer_imp!$A$2:$H$502,7,FALSE)</f>
        <v>USA</v>
      </c>
      <c r="J801" t="s">
        <v>4657</v>
      </c>
      <c r="K801" t="str">
        <f>VLOOKUP($J801,prod_imp!$A$2:$I$102,2,FALSE)</f>
        <v>Microwave Oven</v>
      </c>
      <c r="L801" t="str">
        <f>VLOOKUP(J801,prod_imp!$A$2:$I$102,3,FALSE)</f>
        <v>Home</v>
      </c>
      <c r="M801" t="str">
        <f>VLOOKUP(J801,prod_imp!$A$2:$I$102,4,FALSE)</f>
        <v>Appliances</v>
      </c>
      <c r="N801" t="str">
        <f>VLOOKUP(J801,prod_imp!$A$2:$I$102,5,FALSE)</f>
        <v>Green, Powell And Palmer</v>
      </c>
      <c r="O801">
        <f>VLOOKUP(J801,prod_imp!$A$2:$I$102,6,FALSE)</f>
        <v>447</v>
      </c>
      <c r="P801">
        <f>VLOOKUP(J801,prod_imp!$A$2:$I$102,7,FALSE)</f>
        <v>191</v>
      </c>
      <c r="Q801" t="s">
        <v>4692</v>
      </c>
      <c r="R801" t="s">
        <v>1959</v>
      </c>
      <c r="S801" s="5">
        <v>84.852000000000004</v>
      </c>
      <c r="T801">
        <v>4</v>
      </c>
      <c r="U801">
        <v>24</v>
      </c>
      <c r="V801">
        <v>0.18</v>
      </c>
      <c r="W801" t="str">
        <f>VLOOKUP(Q801,stores_imp!$A$2:$K$100,3,FALSE)</f>
        <v>SOUTH</v>
      </c>
      <c r="X801" t="str">
        <f>VLOOKUP(Q801,stores_imp!$A$2:$K$100,2,TRUE)</f>
        <v>Aguirre-Keller</v>
      </c>
      <c r="Y801" t="str">
        <f>VLOOKUP(Q801,stores_imp!$A$2:$E$22,4,FALSE)</f>
        <v>Lake Michael</v>
      </c>
      <c r="Z801" t="str">
        <f>VLOOKUP(Q801,stores_imp!$A$2:$K$22,5,FALSE)</f>
        <v>Online</v>
      </c>
      <c r="AA801" t="str">
        <f>_xlfn.IFS(sale[[#All],[Age]]&lt;19,"Teens",sale[[#All],[Age]]&lt;30,"Adults",sale[[#All],[Age]]&lt;70,"Elders")</f>
        <v>Adults</v>
      </c>
      <c r="AB801" t="str">
        <f>VLOOKUP(C801,customer_imp!$A$2:$H$505,8,FALSE)</f>
        <v>Bronze</v>
      </c>
    </row>
    <row r="802" spans="1:28" x14ac:dyDescent="0.25">
      <c r="A802" t="s">
        <v>5506</v>
      </c>
      <c r="B802" s="2">
        <v>45837</v>
      </c>
      <c r="C802" t="s">
        <v>4370</v>
      </c>
      <c r="D802" t="str">
        <f>VLOOKUP(C802,customer_imp!$A$2:$H$502,2,FALSE)</f>
        <v>Erika Padilla</v>
      </c>
      <c r="E802">
        <f>VLOOKUP(C802,customer_imp!$A$2:$H$502,3,FALSE)</f>
        <v>50</v>
      </c>
      <c r="F802" t="str">
        <f>VLOOKUP(C802,customer_imp!$A$2:$H$502,4,FALSE)</f>
        <v>Male</v>
      </c>
      <c r="G802" t="str">
        <f>VLOOKUP(C802,customer_imp!$A$2:$H$502,5,FALSE)</f>
        <v>Andrewsland</v>
      </c>
      <c r="H802" t="str">
        <f>VLOOKUP(C802,customer_imp!$A$2:$H$502,6,FALSE)</f>
        <v>Alabama</v>
      </c>
      <c r="I802" t="str">
        <f>VLOOKUP(C802,customer_imp!$A$2:$H$502,7,FALSE)</f>
        <v>USA</v>
      </c>
      <c r="J802" t="s">
        <v>4568</v>
      </c>
      <c r="K802" t="str">
        <f>VLOOKUP($J802,prod_imp!$A$2:$I$102,2,FALSE)</f>
        <v>Smart Home Wifi Camera</v>
      </c>
      <c r="L802" t="str">
        <f>VLOOKUP(J802,prod_imp!$A$2:$I$102,3,FALSE)</f>
        <v>Electronics</v>
      </c>
      <c r="M802" t="str">
        <f>VLOOKUP(J802,prod_imp!$A$2:$I$102,4,FALSE)</f>
        <v>Accessories</v>
      </c>
      <c r="N802" t="str">
        <f>VLOOKUP(J802,prod_imp!$A$2:$I$102,5,FALSE)</f>
        <v>Holmes Llc</v>
      </c>
      <c r="O802">
        <f>VLOOKUP(J802,prod_imp!$A$2:$I$102,6,FALSE)</f>
        <v>451</v>
      </c>
      <c r="P802">
        <f>VLOOKUP(J802,prod_imp!$A$2:$I$102,7,FALSE)</f>
        <v>389</v>
      </c>
      <c r="Q802" t="s">
        <v>4702</v>
      </c>
      <c r="R802" t="s">
        <v>4709</v>
      </c>
      <c r="S802" s="5">
        <v>1715.8679999999999</v>
      </c>
      <c r="T802">
        <v>2</v>
      </c>
      <c r="U802">
        <v>953</v>
      </c>
      <c r="V802">
        <v>0.1</v>
      </c>
      <c r="W802" t="str">
        <f>VLOOKUP(Q802,stores_imp!$A$2:$K$100,3,FALSE)</f>
        <v>EAST</v>
      </c>
      <c r="X802" t="str">
        <f>VLOOKUP(Q802,stores_imp!$A$2:$K$100,2,TRUE)</f>
        <v>Guerrero-Schmitt</v>
      </c>
      <c r="Y802" t="str">
        <f>VLOOKUP(Q802,stores_imp!$A$2:$E$22,4,FALSE)</f>
        <v>East Stevechester</v>
      </c>
      <c r="Z802" t="str">
        <f>VLOOKUP(Q802,stores_imp!$A$2:$K$22,5,FALSE)</f>
        <v>Flagship</v>
      </c>
      <c r="AA802" t="str">
        <f>_xlfn.IFS(sale[[#All],[Age]]&lt;19,"Teens",sale[[#All],[Age]]&lt;30,"Adults",sale[[#All],[Age]]&lt;70,"Elders")</f>
        <v>Elders</v>
      </c>
      <c r="AB802" t="str">
        <f>VLOOKUP(C802,customer_imp!$A$2:$H$505,8,FALSE)</f>
        <v>Silver</v>
      </c>
    </row>
    <row r="803" spans="1:28" x14ac:dyDescent="0.25">
      <c r="A803" t="s">
        <v>5507</v>
      </c>
      <c r="B803" s="2">
        <v>45277</v>
      </c>
      <c r="C803" t="s">
        <v>4333</v>
      </c>
      <c r="D803" t="str">
        <f>VLOOKUP(C803,customer_imp!$A$2:$H$502,2,FALSE)</f>
        <v>Justin Mason Dds</v>
      </c>
      <c r="E803">
        <f>VLOOKUP(C803,customer_imp!$A$2:$H$502,3,FALSE)</f>
        <v>39</v>
      </c>
      <c r="F803" t="str">
        <f>VLOOKUP(C803,customer_imp!$A$2:$H$502,4,FALSE)</f>
        <v>Female</v>
      </c>
      <c r="G803" t="str">
        <f>VLOOKUP(C803,customer_imp!$A$2:$H$502,5,FALSE)</f>
        <v>Peggystad</v>
      </c>
      <c r="H803" t="str">
        <f>VLOOKUP(C803,customer_imp!$A$2:$H$502,6,FALSE)</f>
        <v>Connecticut</v>
      </c>
      <c r="I803" t="str">
        <f>VLOOKUP(C803,customer_imp!$A$2:$H$502,7,FALSE)</f>
        <v>USA</v>
      </c>
      <c r="J803" t="s">
        <v>4627</v>
      </c>
      <c r="K803" t="str">
        <f>VLOOKUP($J803,prod_imp!$A$2:$I$102,2,FALSE)</f>
        <v>Shin Guards – Adult</v>
      </c>
      <c r="L803" t="str">
        <f>VLOOKUP(J803,prod_imp!$A$2:$I$102,3,FALSE)</f>
        <v>Sports</v>
      </c>
      <c r="M803" t="str">
        <f>VLOOKUP(J803,prod_imp!$A$2:$I$102,4,FALSE)</f>
        <v>Team Sports</v>
      </c>
      <c r="N803" t="str">
        <f>VLOOKUP(J803,prod_imp!$A$2:$I$102,5,FALSE)</f>
        <v>French Ltd</v>
      </c>
      <c r="O803">
        <f>VLOOKUP(J803,prod_imp!$A$2:$I$102,6,FALSE)</f>
        <v>107</v>
      </c>
      <c r="P803">
        <f>VLOOKUP(J803,prod_imp!$A$2:$I$102,7,FALSE)</f>
        <v>359</v>
      </c>
      <c r="Q803" t="s">
        <v>4684</v>
      </c>
      <c r="R803" t="s">
        <v>4709</v>
      </c>
      <c r="S803" s="5">
        <v>1045.2354</v>
      </c>
      <c r="T803">
        <v>3</v>
      </c>
      <c r="U803">
        <v>405</v>
      </c>
      <c r="V803">
        <v>0.1</v>
      </c>
      <c r="W803" t="str">
        <f>VLOOKUP(Q803,stores_imp!$A$2:$K$100,3,FALSE)</f>
        <v>SOUTH</v>
      </c>
      <c r="X803" t="str">
        <f>VLOOKUP(Q803,stores_imp!$A$2:$K$100,2,TRUE)</f>
        <v>Mann-Austin</v>
      </c>
      <c r="Y803" t="str">
        <f>VLOOKUP(Q803,stores_imp!$A$2:$E$22,4,FALSE)</f>
        <v>Williamsfurt</v>
      </c>
      <c r="Z803" t="str">
        <f>VLOOKUP(Q803,stores_imp!$A$2:$K$22,5,FALSE)</f>
        <v>Online</v>
      </c>
      <c r="AA803" t="str">
        <f>_xlfn.IFS(sale[[#All],[Age]]&lt;19,"Teens",sale[[#All],[Age]]&lt;30,"Adults",sale[[#All],[Age]]&lt;70,"Elders")</f>
        <v>Elders</v>
      </c>
      <c r="AB803" t="str">
        <f>VLOOKUP(C803,customer_imp!$A$2:$H$505,8,FALSE)</f>
        <v>Gold</v>
      </c>
    </row>
    <row r="804" spans="1:28" x14ac:dyDescent="0.25">
      <c r="A804" t="s">
        <v>5508</v>
      </c>
      <c r="B804" s="2">
        <v>45248</v>
      </c>
      <c r="C804" t="s">
        <v>4325</v>
      </c>
      <c r="D804" t="str">
        <f>VLOOKUP(C804,customer_imp!$A$2:$H$502,2,FALSE)</f>
        <v>Mrs. Susan Buckley</v>
      </c>
      <c r="E804">
        <f>VLOOKUP(C804,customer_imp!$A$2:$H$502,3,FALSE)</f>
        <v>52</v>
      </c>
      <c r="F804" t="str">
        <f>VLOOKUP(C804,customer_imp!$A$2:$H$502,4,FALSE)</f>
        <v>Female</v>
      </c>
      <c r="G804" t="str">
        <f>VLOOKUP(C804,customer_imp!$A$2:$H$502,5,FALSE)</f>
        <v>Stevensbury</v>
      </c>
      <c r="H804" t="str">
        <f>VLOOKUP(C804,customer_imp!$A$2:$H$502,6,FALSE)</f>
        <v>Arizona</v>
      </c>
      <c r="I804" t="str">
        <f>VLOOKUP(C804,customer_imp!$A$2:$H$502,7,FALSE)</f>
        <v>USA</v>
      </c>
      <c r="J804" t="s">
        <v>4498</v>
      </c>
      <c r="K804" t="str">
        <f>VLOOKUP($J804,prod_imp!$A$2:$I$102,2,FALSE)</f>
        <v>Women'S Casual Hoodie</v>
      </c>
      <c r="L804" t="str">
        <f>VLOOKUP(J804,prod_imp!$A$2:$I$102,3,FALSE)</f>
        <v>Clothing</v>
      </c>
      <c r="M804" t="str">
        <f>VLOOKUP(J804,prod_imp!$A$2:$I$102,4,FALSE)</f>
        <v>Outerwear</v>
      </c>
      <c r="N804" t="str">
        <f>VLOOKUP(J804,prod_imp!$A$2:$I$102,5,FALSE)</f>
        <v>Sims Inc</v>
      </c>
      <c r="O804">
        <f>VLOOKUP(J804,prod_imp!$A$2:$I$102,6,FALSE)</f>
        <v>317</v>
      </c>
      <c r="P804">
        <f>VLOOKUP(J804,prod_imp!$A$2:$I$102,7,FALSE)</f>
        <v>352</v>
      </c>
      <c r="Q804" t="s">
        <v>4681</v>
      </c>
      <c r="R804" t="s">
        <v>4706</v>
      </c>
      <c r="S804" s="5">
        <v>494.0684</v>
      </c>
      <c r="T804">
        <v>2</v>
      </c>
      <c r="U804">
        <v>334</v>
      </c>
      <c r="V804">
        <v>0.14000000000000001</v>
      </c>
      <c r="W804" t="str">
        <f>VLOOKUP(Q804,stores_imp!$A$2:$K$100,3,FALSE)</f>
        <v>SOUTH</v>
      </c>
      <c r="X804" t="str">
        <f>VLOOKUP(Q804,stores_imp!$A$2:$K$100,2,TRUE)</f>
        <v>Mann-Austin</v>
      </c>
      <c r="Y804" t="str">
        <f>VLOOKUP(Q804,stores_imp!$A$2:$E$22,4,FALSE)</f>
        <v>Port Sharon</v>
      </c>
      <c r="Z804" t="str">
        <f>VLOOKUP(Q804,stores_imp!$A$2:$K$22,5,FALSE)</f>
        <v>Online</v>
      </c>
      <c r="AA804" t="str">
        <f>_xlfn.IFS(sale[[#All],[Age]]&lt;19,"Teens",sale[[#All],[Age]]&lt;30,"Adults",sale[[#All],[Age]]&lt;70,"Elders")</f>
        <v>Elders</v>
      </c>
      <c r="AB804" t="str">
        <f>VLOOKUP(C804,customer_imp!$A$2:$H$505,8,FALSE)</f>
        <v>Platinum</v>
      </c>
    </row>
    <row r="805" spans="1:28" x14ac:dyDescent="0.25">
      <c r="A805" t="s">
        <v>5509</v>
      </c>
      <c r="B805" s="2">
        <v>45741</v>
      </c>
      <c r="C805" t="s">
        <v>4319</v>
      </c>
      <c r="D805" t="str">
        <f>VLOOKUP(C805,customer_imp!$A$2:$H$502,2,FALSE)</f>
        <v>Teresa Johnson</v>
      </c>
      <c r="E805">
        <f>VLOOKUP(C805,customer_imp!$A$2:$H$502,3,FALSE)</f>
        <v>64</v>
      </c>
      <c r="F805" t="str">
        <f>VLOOKUP(C805,customer_imp!$A$2:$H$502,4,FALSE)</f>
        <v>Female</v>
      </c>
      <c r="G805" t="str">
        <f>VLOOKUP(C805,customer_imp!$A$2:$H$502,5,FALSE)</f>
        <v>Johnsonbury</v>
      </c>
      <c r="H805" t="str">
        <f>VLOOKUP(C805,customer_imp!$A$2:$H$502,6,FALSE)</f>
        <v>Georgia</v>
      </c>
      <c r="I805" t="str">
        <f>VLOOKUP(C805,customer_imp!$A$2:$H$502,7,FALSE)</f>
        <v>USA</v>
      </c>
      <c r="J805" t="s">
        <v>4655</v>
      </c>
      <c r="K805" t="str">
        <f>VLOOKUP($J805,prod_imp!$A$2:$I$102,2,FALSE)</f>
        <v>Women'S High Heels</v>
      </c>
      <c r="L805" t="str">
        <f>VLOOKUP(J805,prod_imp!$A$2:$I$102,3,FALSE)</f>
        <v>Clothing</v>
      </c>
      <c r="M805" t="str">
        <f>VLOOKUP(J805,prod_imp!$A$2:$I$102,4,FALSE)</f>
        <v>Footwear</v>
      </c>
      <c r="N805" t="str">
        <f>VLOOKUP(J805,prod_imp!$A$2:$I$102,5,FALSE)</f>
        <v>Smith-Charles</v>
      </c>
      <c r="O805">
        <f>VLOOKUP(J805,prod_imp!$A$2:$I$102,6,FALSE)</f>
        <v>438</v>
      </c>
      <c r="P805">
        <f>VLOOKUP(J805,prod_imp!$A$2:$I$102,7,FALSE)</f>
        <v>496</v>
      </c>
      <c r="Q805" t="s">
        <v>4680</v>
      </c>
      <c r="R805" t="s">
        <v>4706</v>
      </c>
      <c r="S805" s="5">
        <v>1134.4007999999999</v>
      </c>
      <c r="T805">
        <v>2</v>
      </c>
      <c r="U805">
        <v>727</v>
      </c>
      <c r="V805">
        <v>0.26</v>
      </c>
      <c r="W805" t="str">
        <f>VLOOKUP(Q805,stores_imp!$A$2:$K$100,3,FALSE)</f>
        <v>NORTH</v>
      </c>
      <c r="X805" t="str">
        <f>VLOOKUP(Q805,stores_imp!$A$2:$K$100,2,TRUE)</f>
        <v>Mann-Austin</v>
      </c>
      <c r="Y805" t="str">
        <f>VLOOKUP(Q805,stores_imp!$A$2:$E$22,4,FALSE)</f>
        <v>Hoodberg</v>
      </c>
      <c r="Z805" t="str">
        <f>VLOOKUP(Q805,stores_imp!$A$2:$K$22,5,FALSE)</f>
        <v>Outlet</v>
      </c>
      <c r="AA805" t="str">
        <f>_xlfn.IFS(sale[[#All],[Age]]&lt;19,"Teens",sale[[#All],[Age]]&lt;30,"Adults",sale[[#All],[Age]]&lt;70,"Elders")</f>
        <v>Elders</v>
      </c>
      <c r="AB805" t="str">
        <f>VLOOKUP(C805,customer_imp!$A$2:$H$505,8,FALSE)</f>
        <v>Gold</v>
      </c>
    </row>
    <row r="806" spans="1:28" x14ac:dyDescent="0.25">
      <c r="A806" t="s">
        <v>5510</v>
      </c>
      <c r="B806" s="2">
        <v>45778</v>
      </c>
      <c r="C806" t="s">
        <v>4291</v>
      </c>
      <c r="D806" t="str">
        <f>VLOOKUP(C806,customer_imp!$A$2:$H$502,2,FALSE)</f>
        <v>Angela Robinson</v>
      </c>
      <c r="E806">
        <f>VLOOKUP(C806,customer_imp!$A$2:$H$502,3,FALSE)</f>
        <v>44</v>
      </c>
      <c r="F806" t="str">
        <f>VLOOKUP(C806,customer_imp!$A$2:$H$502,4,FALSE)</f>
        <v>Male</v>
      </c>
      <c r="G806" t="str">
        <f>VLOOKUP(C806,customer_imp!$A$2:$H$502,5,FALSE)</f>
        <v>New Nicholasstad</v>
      </c>
      <c r="H806" t="str">
        <f>VLOOKUP(C806,customer_imp!$A$2:$H$502,6,FALSE)</f>
        <v>Tennessee</v>
      </c>
      <c r="I806" t="str">
        <f>VLOOKUP(C806,customer_imp!$A$2:$H$502,7,FALSE)</f>
        <v>USA</v>
      </c>
      <c r="J806" t="s">
        <v>4504</v>
      </c>
      <c r="K806" t="str">
        <f>VLOOKUP($J806,prod_imp!$A$2:$I$102,2,FALSE)</f>
        <v>Men'S Leather Belt</v>
      </c>
      <c r="L806" t="str">
        <f>VLOOKUP(J806,prod_imp!$A$2:$I$102,3,FALSE)</f>
        <v>Clothing</v>
      </c>
      <c r="M806" t="str">
        <f>VLOOKUP(J806,prod_imp!$A$2:$I$102,4,FALSE)</f>
        <v>Accessories</v>
      </c>
      <c r="N806" t="str">
        <f>VLOOKUP(J806,prod_imp!$A$2:$I$102,5,FALSE)</f>
        <v>Baldwin, Garza And Gonzalez</v>
      </c>
      <c r="O806">
        <f>VLOOKUP(J806,prod_imp!$A$2:$I$102,6,FALSE)</f>
        <v>261</v>
      </c>
      <c r="P806">
        <f>VLOOKUP(J806,prod_imp!$A$2:$I$102,7,FALSE)</f>
        <v>59</v>
      </c>
      <c r="Q806" t="s">
        <v>4690</v>
      </c>
      <c r="R806" t="s">
        <v>4709</v>
      </c>
      <c r="S806" s="5">
        <v>835.95240000000001</v>
      </c>
      <c r="T806">
        <v>2</v>
      </c>
      <c r="U806">
        <v>516</v>
      </c>
      <c r="V806">
        <v>0.22</v>
      </c>
      <c r="W806" t="str">
        <f>VLOOKUP(Q806,stores_imp!$A$2:$K$100,3,FALSE)</f>
        <v>EAST</v>
      </c>
      <c r="X806" t="str">
        <f>VLOOKUP(Q806,stores_imp!$A$2:$K$100,2,TRUE)</f>
        <v>Martinez, Adkins And Johnson</v>
      </c>
      <c r="Y806" t="str">
        <f>VLOOKUP(Q806,stores_imp!$A$2:$E$22,4,FALSE)</f>
        <v>East Davidville</v>
      </c>
      <c r="Z806" t="str">
        <f>VLOOKUP(Q806,stores_imp!$A$2:$K$22,5,FALSE)</f>
        <v>Online</v>
      </c>
      <c r="AA806" t="str">
        <f>_xlfn.IFS(sale[[#All],[Age]]&lt;19,"Teens",sale[[#All],[Age]]&lt;30,"Adults",sale[[#All],[Age]]&lt;70,"Elders")</f>
        <v>Elders</v>
      </c>
      <c r="AB806" t="str">
        <f>VLOOKUP(C806,customer_imp!$A$2:$H$505,8,FALSE)</f>
        <v>Platinum</v>
      </c>
    </row>
    <row r="807" spans="1:28" x14ac:dyDescent="0.25">
      <c r="A807" t="s">
        <v>5511</v>
      </c>
      <c r="B807" s="2">
        <v>45361</v>
      </c>
      <c r="C807" t="s">
        <v>4278</v>
      </c>
      <c r="D807" t="str">
        <f>VLOOKUP(C807,customer_imp!$A$2:$H$502,2,FALSE)</f>
        <v>Lisa Chandler</v>
      </c>
      <c r="E807">
        <f>VLOOKUP(C807,customer_imp!$A$2:$H$502,3,FALSE)</f>
        <v>29</v>
      </c>
      <c r="F807" t="str">
        <f>VLOOKUP(C807,customer_imp!$A$2:$H$502,4,FALSE)</f>
        <v>Male</v>
      </c>
      <c r="G807" t="str">
        <f>VLOOKUP(C807,customer_imp!$A$2:$H$502,5,FALSE)</f>
        <v>Port Richard</v>
      </c>
      <c r="H807" t="str">
        <f>VLOOKUP(C807,customer_imp!$A$2:$H$502,6,FALSE)</f>
        <v>Montana</v>
      </c>
      <c r="I807" t="str">
        <f>VLOOKUP(C807,customer_imp!$A$2:$H$502,7,FALSE)</f>
        <v>USA</v>
      </c>
      <c r="J807" t="s">
        <v>4568</v>
      </c>
      <c r="K807" t="str">
        <f>VLOOKUP($J807,prod_imp!$A$2:$I$102,2,FALSE)</f>
        <v>Smart Home Wifi Camera</v>
      </c>
      <c r="L807" t="str">
        <f>VLOOKUP(J807,prod_imp!$A$2:$I$102,3,FALSE)</f>
        <v>Electronics</v>
      </c>
      <c r="M807" t="str">
        <f>VLOOKUP(J807,prod_imp!$A$2:$I$102,4,FALSE)</f>
        <v>Accessories</v>
      </c>
      <c r="N807" t="str">
        <f>VLOOKUP(J807,prod_imp!$A$2:$I$102,5,FALSE)</f>
        <v>Holmes Llc</v>
      </c>
      <c r="O807">
        <f>VLOOKUP(J807,prod_imp!$A$2:$I$102,6,FALSE)</f>
        <v>451</v>
      </c>
      <c r="P807">
        <f>VLOOKUP(J807,prod_imp!$A$2:$I$102,7,FALSE)</f>
        <v>389</v>
      </c>
      <c r="Q807" t="s">
        <v>4692</v>
      </c>
      <c r="R807" t="s">
        <v>1959</v>
      </c>
      <c r="S807" s="5">
        <v>1016.0784</v>
      </c>
      <c r="T807">
        <v>2</v>
      </c>
      <c r="U807">
        <v>706</v>
      </c>
      <c r="V807">
        <v>0.19</v>
      </c>
      <c r="W807" t="str">
        <f>VLOOKUP(Q807,stores_imp!$A$2:$K$100,3,FALSE)</f>
        <v>SOUTH</v>
      </c>
      <c r="X807" t="str">
        <f>VLOOKUP(Q807,stores_imp!$A$2:$K$100,2,TRUE)</f>
        <v>Aguirre-Keller</v>
      </c>
      <c r="Y807" t="str">
        <f>VLOOKUP(Q807,stores_imp!$A$2:$E$22,4,FALSE)</f>
        <v>Lake Michael</v>
      </c>
      <c r="Z807" t="str">
        <f>VLOOKUP(Q807,stores_imp!$A$2:$K$22,5,FALSE)</f>
        <v>Online</v>
      </c>
      <c r="AA807" t="str">
        <f>_xlfn.IFS(sale[[#All],[Age]]&lt;19,"Teens",sale[[#All],[Age]]&lt;30,"Adults",sale[[#All],[Age]]&lt;70,"Elders")</f>
        <v>Adults</v>
      </c>
      <c r="AB807" t="str">
        <f>VLOOKUP(C807,customer_imp!$A$2:$H$505,8,FALSE)</f>
        <v>Platinum</v>
      </c>
    </row>
    <row r="808" spans="1:28" x14ac:dyDescent="0.25">
      <c r="A808" t="s">
        <v>5512</v>
      </c>
      <c r="B808" s="2">
        <v>45414</v>
      </c>
      <c r="C808" t="s">
        <v>4258</v>
      </c>
      <c r="D808" t="str">
        <f>VLOOKUP(C808,customer_imp!$A$2:$H$502,2,FALSE)</f>
        <v>Shannon Miller</v>
      </c>
      <c r="E808">
        <f>VLOOKUP(C808,customer_imp!$A$2:$H$502,3,FALSE)</f>
        <v>22</v>
      </c>
      <c r="F808" t="str">
        <f>VLOOKUP(C808,customer_imp!$A$2:$H$502,4,FALSE)</f>
        <v>Male</v>
      </c>
      <c r="G808" t="str">
        <f>VLOOKUP(C808,customer_imp!$A$2:$H$502,5,FALSE)</f>
        <v>North Austinport</v>
      </c>
      <c r="H808" t="str">
        <f>VLOOKUP(C808,customer_imp!$A$2:$H$502,6,FALSE)</f>
        <v>Kentucky</v>
      </c>
      <c r="I808" t="str">
        <f>VLOOKUP(C808,customer_imp!$A$2:$H$502,7,FALSE)</f>
        <v>USA</v>
      </c>
      <c r="J808" t="s">
        <v>4642</v>
      </c>
      <c r="K808" t="str">
        <f>VLOOKUP($J808,prod_imp!$A$2:$I$102,2,FALSE)</f>
        <v>Wooden Bookshelf</v>
      </c>
      <c r="L808" t="str">
        <f>VLOOKUP(J808,prod_imp!$A$2:$I$102,3,FALSE)</f>
        <v>Home</v>
      </c>
      <c r="M808" t="str">
        <f>VLOOKUP(J808,prod_imp!$A$2:$I$102,4,FALSE)</f>
        <v>Furniture</v>
      </c>
      <c r="N808" t="str">
        <f>VLOOKUP(J808,prod_imp!$A$2:$I$102,5,FALSE)</f>
        <v>Collins-Stephenson</v>
      </c>
      <c r="O808">
        <f>VLOOKUP(J808,prod_imp!$A$2:$I$102,6,FALSE)</f>
        <v>388</v>
      </c>
      <c r="P808">
        <f>VLOOKUP(J808,prod_imp!$A$2:$I$102,7,FALSE)</f>
        <v>208</v>
      </c>
      <c r="Q808" t="s">
        <v>4685</v>
      </c>
      <c r="R808" t="s">
        <v>4709</v>
      </c>
      <c r="S808" s="5">
        <v>1609.9962</v>
      </c>
      <c r="T808">
        <v>3</v>
      </c>
      <c r="U808">
        <v>654</v>
      </c>
      <c r="V808">
        <v>0.28000000000000003</v>
      </c>
      <c r="W808" t="str">
        <f>VLOOKUP(Q808,stores_imp!$A$2:$K$100,3,FALSE)</f>
        <v>WEST</v>
      </c>
      <c r="X808" t="str">
        <f>VLOOKUP(Q808,stores_imp!$A$2:$K$100,2,TRUE)</f>
        <v>Mann-Austin</v>
      </c>
      <c r="Y808" t="str">
        <f>VLOOKUP(Q808,stores_imp!$A$2:$E$22,4,FALSE)</f>
        <v>Thompsonborough</v>
      </c>
      <c r="Z808" t="str">
        <f>VLOOKUP(Q808,stores_imp!$A$2:$K$22,5,FALSE)</f>
        <v>Online</v>
      </c>
      <c r="AA808" t="str">
        <f>_xlfn.IFS(sale[[#All],[Age]]&lt;19,"Teens",sale[[#All],[Age]]&lt;30,"Adults",sale[[#All],[Age]]&lt;70,"Elders")</f>
        <v>Adults</v>
      </c>
      <c r="AB808" t="str">
        <f>VLOOKUP(C808,customer_imp!$A$2:$H$505,8,FALSE)</f>
        <v>Gold</v>
      </c>
    </row>
    <row r="809" spans="1:28" x14ac:dyDescent="0.25">
      <c r="A809" t="s">
        <v>5513</v>
      </c>
      <c r="B809" s="2">
        <v>45734</v>
      </c>
      <c r="C809" t="s">
        <v>4150</v>
      </c>
      <c r="D809" t="str">
        <f>VLOOKUP(C809,customer_imp!$A$2:$H$502,2,FALSE)</f>
        <v>Amy Wilson</v>
      </c>
      <c r="E809">
        <f>VLOOKUP(C809,customer_imp!$A$2:$H$502,3,FALSE)</f>
        <v>44</v>
      </c>
      <c r="F809" t="str">
        <f>VLOOKUP(C809,customer_imp!$A$2:$H$502,4,FALSE)</f>
        <v>Female</v>
      </c>
      <c r="G809" t="str">
        <f>VLOOKUP(C809,customer_imp!$A$2:$H$502,5,FALSE)</f>
        <v>Morrisburgh</v>
      </c>
      <c r="H809" t="str">
        <f>VLOOKUP(C809,customer_imp!$A$2:$H$502,6,FALSE)</f>
        <v>Indiana</v>
      </c>
      <c r="I809" t="str">
        <f>VLOOKUP(C809,customer_imp!$A$2:$H$502,7,FALSE)</f>
        <v>USA</v>
      </c>
      <c r="J809" t="s">
        <v>4650</v>
      </c>
      <c r="K809" t="str">
        <f>VLOOKUP($J809,prod_imp!$A$2:$I$102,2,FALSE)</f>
        <v>Sports Wrist Sweatbands</v>
      </c>
      <c r="L809" t="str">
        <f>VLOOKUP(J809,prod_imp!$A$2:$I$102,3,FALSE)</f>
        <v>Sports</v>
      </c>
      <c r="M809" t="str">
        <f>VLOOKUP(J809,prod_imp!$A$2:$I$102,4,FALSE)</f>
        <v>Accessories</v>
      </c>
      <c r="N809" t="str">
        <f>VLOOKUP(J809,prod_imp!$A$2:$I$102,5,FALSE)</f>
        <v>Olsen-Daniels</v>
      </c>
      <c r="O809">
        <f>VLOOKUP(J809,prod_imp!$A$2:$I$102,6,FALSE)</f>
        <v>131</v>
      </c>
      <c r="P809">
        <f>VLOOKUP(J809,prod_imp!$A$2:$I$102,7,FALSE)</f>
        <v>232</v>
      </c>
      <c r="Q809" t="s">
        <v>4698</v>
      </c>
      <c r="R809" t="s">
        <v>1959</v>
      </c>
      <c r="S809" s="5">
        <v>485.51580000000001</v>
      </c>
      <c r="T809">
        <v>2</v>
      </c>
      <c r="U809">
        <v>315</v>
      </c>
      <c r="V809">
        <v>0.18</v>
      </c>
      <c r="W809" t="str">
        <f>VLOOKUP(Q809,stores_imp!$A$2:$K$100,3,FALSE)</f>
        <v>NORTH</v>
      </c>
      <c r="X809" t="str">
        <f>VLOOKUP(Q809,stores_imp!$A$2:$K$100,2,TRUE)</f>
        <v>Shelton Plc</v>
      </c>
      <c r="Y809" t="str">
        <f>VLOOKUP(Q809,stores_imp!$A$2:$E$22,4,FALSE)</f>
        <v>East Jenniferstad</v>
      </c>
      <c r="Z809" t="str">
        <f>VLOOKUP(Q809,stores_imp!$A$2:$K$22,5,FALSE)</f>
        <v>Flagship</v>
      </c>
      <c r="AA809" t="str">
        <f>_xlfn.IFS(sale[[#All],[Age]]&lt;19,"Teens",sale[[#All],[Age]]&lt;30,"Adults",sale[[#All],[Age]]&lt;70,"Elders")</f>
        <v>Elders</v>
      </c>
      <c r="AB809" t="str">
        <f>VLOOKUP(C809,customer_imp!$A$2:$H$505,8,FALSE)</f>
        <v>Platinum</v>
      </c>
    </row>
    <row r="810" spans="1:28" x14ac:dyDescent="0.25">
      <c r="A810" t="s">
        <v>5514</v>
      </c>
      <c r="B810" s="2">
        <v>45623</v>
      </c>
      <c r="C810" t="s">
        <v>4202</v>
      </c>
      <c r="D810" t="str">
        <f>VLOOKUP(C810,customer_imp!$A$2:$H$502,2,FALSE)</f>
        <v>Alejandro Doyle</v>
      </c>
      <c r="E810">
        <f>VLOOKUP(C810,customer_imp!$A$2:$H$502,3,FALSE)</f>
        <v>35</v>
      </c>
      <c r="F810" t="str">
        <f>VLOOKUP(C810,customer_imp!$A$2:$H$502,4,FALSE)</f>
        <v>Male</v>
      </c>
      <c r="G810" t="str">
        <f>VLOOKUP(C810,customer_imp!$A$2:$H$502,5,FALSE)</f>
        <v>East Crystalton</v>
      </c>
      <c r="H810" t="str">
        <f>VLOOKUP(C810,customer_imp!$A$2:$H$502,6,FALSE)</f>
        <v>New Mexico</v>
      </c>
      <c r="I810" t="str">
        <f>VLOOKUP(C810,customer_imp!$A$2:$H$502,7,FALSE)</f>
        <v>USA</v>
      </c>
      <c r="J810" t="s">
        <v>4547</v>
      </c>
      <c r="K810" t="str">
        <f>VLOOKUP($J810,prod_imp!$A$2:$I$102,2,FALSE)</f>
        <v>Sports Stopwatch Timer</v>
      </c>
      <c r="L810" t="str">
        <f>VLOOKUP(J810,prod_imp!$A$2:$I$102,3,FALSE)</f>
        <v>Sports</v>
      </c>
      <c r="M810" t="str">
        <f>VLOOKUP(J810,prod_imp!$A$2:$I$102,4,FALSE)</f>
        <v>Accessories</v>
      </c>
      <c r="N810" t="str">
        <f>VLOOKUP(J810,prod_imp!$A$2:$I$102,5,FALSE)</f>
        <v>Burns-Hansen</v>
      </c>
      <c r="O810">
        <f>VLOOKUP(J810,prod_imp!$A$2:$I$102,6,FALSE)</f>
        <v>39</v>
      </c>
      <c r="P810">
        <f>VLOOKUP(J810,prod_imp!$A$2:$I$102,7,FALSE)</f>
        <v>137</v>
      </c>
      <c r="Q810" t="s">
        <v>4678</v>
      </c>
      <c r="R810" t="s">
        <v>1959</v>
      </c>
      <c r="S810" s="5">
        <v>925.74649999999997</v>
      </c>
      <c r="T810">
        <v>1</v>
      </c>
      <c r="U810">
        <v>974</v>
      </c>
      <c r="V810">
        <v>0.23</v>
      </c>
      <c r="W810" t="str">
        <f>VLOOKUP(Q810,stores_imp!$A$2:$K$100,3,FALSE)</f>
        <v>SOUTH</v>
      </c>
      <c r="X810" t="str">
        <f>VLOOKUP(Q810,stores_imp!$A$2:$K$100,2,TRUE)</f>
        <v>Mann-Austin</v>
      </c>
      <c r="Y810" t="str">
        <f>VLOOKUP(Q810,stores_imp!$A$2:$E$22,4,FALSE)</f>
        <v>North Nancyview</v>
      </c>
      <c r="Z810" t="str">
        <f>VLOOKUP(Q810,stores_imp!$A$2:$K$22,5,FALSE)</f>
        <v>Outlet</v>
      </c>
      <c r="AA810" t="str">
        <f>_xlfn.IFS(sale[[#All],[Age]]&lt;19,"Teens",sale[[#All],[Age]]&lt;30,"Adults",sale[[#All],[Age]]&lt;70,"Elders")</f>
        <v>Elders</v>
      </c>
      <c r="AB810" t="str">
        <f>VLOOKUP(C810,customer_imp!$A$2:$H$505,8,FALSE)</f>
        <v>Platinum</v>
      </c>
    </row>
    <row r="811" spans="1:28" x14ac:dyDescent="0.25">
      <c r="A811" t="s">
        <v>5515</v>
      </c>
      <c r="B811" s="2">
        <v>45340</v>
      </c>
      <c r="C811" t="s">
        <v>4041</v>
      </c>
      <c r="D811" t="str">
        <f>VLOOKUP(C811,customer_imp!$A$2:$H$502,2,FALSE)</f>
        <v>Amber Mcclain</v>
      </c>
      <c r="E811">
        <f>VLOOKUP(C811,customer_imp!$A$2:$H$502,3,FALSE)</f>
        <v>58</v>
      </c>
      <c r="F811" t="str">
        <f>VLOOKUP(C811,customer_imp!$A$2:$H$502,4,FALSE)</f>
        <v>Male</v>
      </c>
      <c r="G811" t="str">
        <f>VLOOKUP(C811,customer_imp!$A$2:$H$502,5,FALSE)</f>
        <v>Brendaburgh</v>
      </c>
      <c r="H811" t="str">
        <f>VLOOKUP(C811,customer_imp!$A$2:$H$502,6,FALSE)</f>
        <v>Florida</v>
      </c>
      <c r="I811" t="str">
        <f>VLOOKUP(C811,customer_imp!$A$2:$H$502,7,FALSE)</f>
        <v>USA</v>
      </c>
      <c r="J811" t="s">
        <v>4498</v>
      </c>
      <c r="K811" t="str">
        <f>VLOOKUP($J811,prod_imp!$A$2:$I$102,2,FALSE)</f>
        <v>Women'S Casual Hoodie</v>
      </c>
      <c r="L811" t="str">
        <f>VLOOKUP(J811,prod_imp!$A$2:$I$102,3,FALSE)</f>
        <v>Clothing</v>
      </c>
      <c r="M811" t="str">
        <f>VLOOKUP(J811,prod_imp!$A$2:$I$102,4,FALSE)</f>
        <v>Outerwear</v>
      </c>
      <c r="N811" t="str">
        <f>VLOOKUP(J811,prod_imp!$A$2:$I$102,5,FALSE)</f>
        <v>Sims Inc</v>
      </c>
      <c r="O811">
        <f>VLOOKUP(J811,prod_imp!$A$2:$I$102,6,FALSE)</f>
        <v>317</v>
      </c>
      <c r="P811">
        <f>VLOOKUP(J811,prod_imp!$A$2:$I$102,7,FALSE)</f>
        <v>352</v>
      </c>
      <c r="Q811" t="s">
        <v>4681</v>
      </c>
      <c r="R811" t="s">
        <v>1959</v>
      </c>
      <c r="S811" s="5">
        <v>1333.4780000000001</v>
      </c>
      <c r="T811">
        <v>2</v>
      </c>
      <c r="U811">
        <v>803</v>
      </c>
      <c r="V811">
        <v>0.05</v>
      </c>
      <c r="W811" t="str">
        <f>VLOOKUP(Q811,stores_imp!$A$2:$K$100,3,FALSE)</f>
        <v>SOUTH</v>
      </c>
      <c r="X811" t="str">
        <f>VLOOKUP(Q811,stores_imp!$A$2:$K$100,2,TRUE)</f>
        <v>Mann-Austin</v>
      </c>
      <c r="Y811" t="str">
        <f>VLOOKUP(Q811,stores_imp!$A$2:$E$22,4,FALSE)</f>
        <v>Port Sharon</v>
      </c>
      <c r="Z811" t="str">
        <f>VLOOKUP(Q811,stores_imp!$A$2:$K$22,5,FALSE)</f>
        <v>Online</v>
      </c>
      <c r="AA811" t="str">
        <f>_xlfn.IFS(sale[[#All],[Age]]&lt;19,"Teens",sale[[#All],[Age]]&lt;30,"Adults",sale[[#All],[Age]]&lt;70,"Elders")</f>
        <v>Elders</v>
      </c>
      <c r="AB811" t="str">
        <f>VLOOKUP(C811,customer_imp!$A$2:$H$505,8,FALSE)</f>
        <v>Silver</v>
      </c>
    </row>
    <row r="812" spans="1:28" x14ac:dyDescent="0.25">
      <c r="A812" t="s">
        <v>5516</v>
      </c>
      <c r="B812" s="2">
        <v>45447</v>
      </c>
      <c r="C812" t="s">
        <v>3983</v>
      </c>
      <c r="D812" t="str">
        <f>VLOOKUP(C812,customer_imp!$A$2:$H$502,2,FALSE)</f>
        <v>Nathan Hernandez</v>
      </c>
      <c r="E812">
        <f>VLOOKUP(C812,customer_imp!$A$2:$H$502,3,FALSE)</f>
        <v>32</v>
      </c>
      <c r="F812" t="str">
        <f>VLOOKUP(C812,customer_imp!$A$2:$H$502,4,FALSE)</f>
        <v>Female</v>
      </c>
      <c r="G812" t="str">
        <f>VLOOKUP(C812,customer_imp!$A$2:$H$502,5,FALSE)</f>
        <v>New Becky</v>
      </c>
      <c r="H812" t="str">
        <f>VLOOKUP(C812,customer_imp!$A$2:$H$502,6,FALSE)</f>
        <v>Montana</v>
      </c>
      <c r="I812" t="str">
        <f>VLOOKUP(C812,customer_imp!$A$2:$H$502,7,FALSE)</f>
        <v>USA</v>
      </c>
      <c r="J812" t="s">
        <v>4498</v>
      </c>
      <c r="K812" t="str">
        <f>VLOOKUP($J812,prod_imp!$A$2:$I$102,2,FALSE)</f>
        <v>Women'S Casual Hoodie</v>
      </c>
      <c r="L812" t="str">
        <f>VLOOKUP(J812,prod_imp!$A$2:$I$102,3,FALSE)</f>
        <v>Clothing</v>
      </c>
      <c r="M812" t="str">
        <f>VLOOKUP(J812,prod_imp!$A$2:$I$102,4,FALSE)</f>
        <v>Outerwear</v>
      </c>
      <c r="N812" t="str">
        <f>VLOOKUP(J812,prod_imp!$A$2:$I$102,5,FALSE)</f>
        <v>Sims Inc</v>
      </c>
      <c r="O812">
        <f>VLOOKUP(J812,prod_imp!$A$2:$I$102,6,FALSE)</f>
        <v>317</v>
      </c>
      <c r="P812">
        <f>VLOOKUP(J812,prod_imp!$A$2:$I$102,7,FALSE)</f>
        <v>352</v>
      </c>
      <c r="Q812" t="s">
        <v>4690</v>
      </c>
      <c r="R812" t="s">
        <v>4709</v>
      </c>
      <c r="S812" s="5">
        <v>2729.8292000000001</v>
      </c>
      <c r="T812">
        <v>4</v>
      </c>
      <c r="U812">
        <v>864</v>
      </c>
      <c r="V812">
        <v>0.17</v>
      </c>
      <c r="W812" t="str">
        <f>VLOOKUP(Q812,stores_imp!$A$2:$K$100,3,FALSE)</f>
        <v>EAST</v>
      </c>
      <c r="X812" t="str">
        <f>VLOOKUP(Q812,stores_imp!$A$2:$K$100,2,TRUE)</f>
        <v>Martinez, Adkins And Johnson</v>
      </c>
      <c r="Y812" t="str">
        <f>VLOOKUP(Q812,stores_imp!$A$2:$E$22,4,FALSE)</f>
        <v>East Davidville</v>
      </c>
      <c r="Z812" t="str">
        <f>VLOOKUP(Q812,stores_imp!$A$2:$K$22,5,FALSE)</f>
        <v>Online</v>
      </c>
      <c r="AA812" t="str">
        <f>_xlfn.IFS(sale[[#All],[Age]]&lt;19,"Teens",sale[[#All],[Age]]&lt;30,"Adults",sale[[#All],[Age]]&lt;70,"Elders")</f>
        <v>Elders</v>
      </c>
      <c r="AB812" t="str">
        <f>VLOOKUP(C812,customer_imp!$A$2:$H$505,8,FALSE)</f>
        <v>Silver</v>
      </c>
    </row>
    <row r="813" spans="1:28" x14ac:dyDescent="0.25">
      <c r="A813" t="s">
        <v>5517</v>
      </c>
      <c r="B813" s="2">
        <v>45513</v>
      </c>
      <c r="C813" t="s">
        <v>4461</v>
      </c>
      <c r="D813" t="str">
        <f>VLOOKUP(C813,customer_imp!$A$2:$H$502,2,FALSE)</f>
        <v>James Foster</v>
      </c>
      <c r="E813">
        <f>VLOOKUP(C813,customer_imp!$A$2:$H$502,3,FALSE)</f>
        <v>19</v>
      </c>
      <c r="F813" t="str">
        <f>VLOOKUP(C813,customer_imp!$A$2:$H$502,4,FALSE)</f>
        <v>Male</v>
      </c>
      <c r="G813" t="str">
        <f>VLOOKUP(C813,customer_imp!$A$2:$H$502,5,FALSE)</f>
        <v>East Audrey</v>
      </c>
      <c r="H813" t="str">
        <f>VLOOKUP(C813,customer_imp!$A$2:$H$502,6,FALSE)</f>
        <v>Utah</v>
      </c>
      <c r="I813" t="str">
        <f>VLOOKUP(C813,customer_imp!$A$2:$H$502,7,FALSE)</f>
        <v>USA</v>
      </c>
      <c r="J813" t="s">
        <v>4638</v>
      </c>
      <c r="K813" t="str">
        <f>VLOOKUP($J813,prod_imp!$A$2:$I$102,2,FALSE)</f>
        <v>Wall-Mounted Spice Rack</v>
      </c>
      <c r="L813" t="str">
        <f>VLOOKUP(J813,prod_imp!$A$2:$I$102,3,FALSE)</f>
        <v>Home</v>
      </c>
      <c r="M813" t="str">
        <f>VLOOKUP(J813,prod_imp!$A$2:$I$102,4,FALSE)</f>
        <v>Kitchen</v>
      </c>
      <c r="N813" t="str">
        <f>VLOOKUP(J813,prod_imp!$A$2:$I$102,5,FALSE)</f>
        <v>Allison Ltd</v>
      </c>
      <c r="O813">
        <f>VLOOKUP(J813,prod_imp!$A$2:$I$102,6,FALSE)</f>
        <v>143</v>
      </c>
      <c r="P813">
        <f>VLOOKUP(J813,prod_imp!$A$2:$I$102,7,FALSE)</f>
        <v>58</v>
      </c>
      <c r="Q813" t="s">
        <v>4702</v>
      </c>
      <c r="R813" t="s">
        <v>1959</v>
      </c>
      <c r="S813" s="5">
        <v>373.59129999999999</v>
      </c>
      <c r="T813">
        <v>1</v>
      </c>
      <c r="U813">
        <v>450</v>
      </c>
      <c r="V813">
        <v>0.21</v>
      </c>
      <c r="W813" t="str">
        <f>VLOOKUP(Q813,stores_imp!$A$2:$K$100,3,FALSE)</f>
        <v>EAST</v>
      </c>
      <c r="X813" t="str">
        <f>VLOOKUP(Q813,stores_imp!$A$2:$K$100,2,TRUE)</f>
        <v>Guerrero-Schmitt</v>
      </c>
      <c r="Y813" t="str">
        <f>VLOOKUP(Q813,stores_imp!$A$2:$E$22,4,FALSE)</f>
        <v>East Stevechester</v>
      </c>
      <c r="Z813" t="str">
        <f>VLOOKUP(Q813,stores_imp!$A$2:$K$22,5,FALSE)</f>
        <v>Flagship</v>
      </c>
      <c r="AA813" t="str">
        <f>_xlfn.IFS(sale[[#All],[Age]]&lt;19,"Teens",sale[[#All],[Age]]&lt;30,"Adults",sale[[#All],[Age]]&lt;70,"Elders")</f>
        <v>Adults</v>
      </c>
      <c r="AB813" t="str">
        <f>VLOOKUP(C813,customer_imp!$A$2:$H$505,8,FALSE)</f>
        <v>Gold</v>
      </c>
    </row>
    <row r="814" spans="1:28" x14ac:dyDescent="0.25">
      <c r="A814" t="s">
        <v>5518</v>
      </c>
      <c r="B814" s="2">
        <v>45486</v>
      </c>
      <c r="C814" t="s">
        <v>4211</v>
      </c>
      <c r="D814" t="str">
        <f>VLOOKUP(C814,customer_imp!$A$2:$H$502,2,FALSE)</f>
        <v>Timothy Sanders</v>
      </c>
      <c r="E814">
        <f>VLOOKUP(C814,customer_imp!$A$2:$H$502,3,FALSE)</f>
        <v>29</v>
      </c>
      <c r="F814" t="str">
        <f>VLOOKUP(C814,customer_imp!$A$2:$H$502,4,FALSE)</f>
        <v>Male</v>
      </c>
      <c r="G814" t="str">
        <f>VLOOKUP(C814,customer_imp!$A$2:$H$502,5,FALSE)</f>
        <v>Aaronmouth</v>
      </c>
      <c r="H814" t="str">
        <f>VLOOKUP(C814,customer_imp!$A$2:$H$502,6,FALSE)</f>
        <v>Florida</v>
      </c>
      <c r="I814" t="str">
        <f>VLOOKUP(C814,customer_imp!$A$2:$H$502,7,FALSE)</f>
        <v>USA</v>
      </c>
      <c r="J814" t="s">
        <v>4619</v>
      </c>
      <c r="K814" t="str">
        <f>VLOOKUP($J814,prod_imp!$A$2:$I$102,2,FALSE)</f>
        <v>Wooden Nightstand</v>
      </c>
      <c r="L814" t="str">
        <f>VLOOKUP(J814,prod_imp!$A$2:$I$102,3,FALSE)</f>
        <v>Home</v>
      </c>
      <c r="M814" t="str">
        <f>VLOOKUP(J814,prod_imp!$A$2:$I$102,4,FALSE)</f>
        <v>Furniture</v>
      </c>
      <c r="N814" t="str">
        <f>VLOOKUP(J814,prod_imp!$A$2:$I$102,5,FALSE)</f>
        <v>Wolfe, Ross And Hester</v>
      </c>
      <c r="O814">
        <f>VLOOKUP(J814,prod_imp!$A$2:$I$102,6,FALSE)</f>
        <v>244</v>
      </c>
      <c r="P814">
        <f>VLOOKUP(J814,prod_imp!$A$2:$I$102,7,FALSE)</f>
        <v>130</v>
      </c>
      <c r="Q814" t="s">
        <v>4695</v>
      </c>
      <c r="R814" t="s">
        <v>4709</v>
      </c>
      <c r="S814" s="5">
        <v>237.6524</v>
      </c>
      <c r="T814">
        <v>1</v>
      </c>
      <c r="U814">
        <v>290</v>
      </c>
      <c r="V814">
        <v>0.17</v>
      </c>
      <c r="W814" t="str">
        <f>VLOOKUP(Q814,stores_imp!$A$2:$K$100,3,FALSE)</f>
        <v>EAST</v>
      </c>
      <c r="X814" t="str">
        <f>VLOOKUP(Q814,stores_imp!$A$2:$K$100,2,TRUE)</f>
        <v>Gardner, Humphrey And Contreras</v>
      </c>
      <c r="Y814" t="str">
        <f>VLOOKUP(Q814,stores_imp!$A$2:$E$22,4,FALSE)</f>
        <v>Johnsonville</v>
      </c>
      <c r="Z814" t="str">
        <f>VLOOKUP(Q814,stores_imp!$A$2:$K$22,5,FALSE)</f>
        <v>Flagship</v>
      </c>
      <c r="AA814" t="str">
        <f>_xlfn.IFS(sale[[#All],[Age]]&lt;19,"Teens",sale[[#All],[Age]]&lt;30,"Adults",sale[[#All],[Age]]&lt;70,"Elders")</f>
        <v>Adults</v>
      </c>
      <c r="AB814" t="str">
        <f>VLOOKUP(C814,customer_imp!$A$2:$H$505,8,FALSE)</f>
        <v>Bronze</v>
      </c>
    </row>
    <row r="815" spans="1:28" x14ac:dyDescent="0.25">
      <c r="A815" t="s">
        <v>5519</v>
      </c>
      <c r="B815" s="2">
        <v>45890</v>
      </c>
      <c r="C815" t="s">
        <v>4320</v>
      </c>
      <c r="D815" t="str">
        <f>VLOOKUP(C815,customer_imp!$A$2:$H$502,2,FALSE)</f>
        <v>Mr. Christopher Sims</v>
      </c>
      <c r="E815">
        <f>VLOOKUP(C815,customer_imp!$A$2:$H$502,3,FALSE)</f>
        <v>50</v>
      </c>
      <c r="F815" t="str">
        <f>VLOOKUP(C815,customer_imp!$A$2:$H$502,4,FALSE)</f>
        <v>Female</v>
      </c>
      <c r="G815" t="str">
        <f>VLOOKUP(C815,customer_imp!$A$2:$H$502,5,FALSE)</f>
        <v>Donaldsontown</v>
      </c>
      <c r="H815" t="str">
        <f>VLOOKUP(C815,customer_imp!$A$2:$H$502,6,FALSE)</f>
        <v>Connecticut</v>
      </c>
      <c r="I815" t="str">
        <f>VLOOKUP(C815,customer_imp!$A$2:$H$502,7,FALSE)</f>
        <v>USA</v>
      </c>
      <c r="J815" t="s">
        <v>4593</v>
      </c>
      <c r="K815" t="str">
        <f>VLOOKUP($J815,prod_imp!$A$2:$I$102,2,FALSE)</f>
        <v>Sports Stopwatch Pro</v>
      </c>
      <c r="L815" t="str">
        <f>VLOOKUP(J815,prod_imp!$A$2:$I$102,3,FALSE)</f>
        <v>Sports</v>
      </c>
      <c r="M815" t="str">
        <f>VLOOKUP(J815,prod_imp!$A$2:$I$102,4,FALSE)</f>
        <v>Accessories</v>
      </c>
      <c r="N815" t="str">
        <f>VLOOKUP(J815,prod_imp!$A$2:$I$102,5,FALSE)</f>
        <v>Thompson-French</v>
      </c>
      <c r="O815">
        <f>VLOOKUP(J815,prod_imp!$A$2:$I$102,6,FALSE)</f>
        <v>435</v>
      </c>
      <c r="P815">
        <f>VLOOKUP(J815,prod_imp!$A$2:$I$102,7,FALSE)</f>
        <v>185</v>
      </c>
      <c r="Q815" t="s">
        <v>4690</v>
      </c>
      <c r="R815" t="s">
        <v>4706</v>
      </c>
      <c r="S815" s="5">
        <v>902.30399999999997</v>
      </c>
      <c r="T815">
        <v>4</v>
      </c>
      <c r="U815">
        <v>251</v>
      </c>
      <c r="V815">
        <v>0.18</v>
      </c>
      <c r="W815" t="str">
        <f>VLOOKUP(Q815,stores_imp!$A$2:$K$100,3,FALSE)</f>
        <v>EAST</v>
      </c>
      <c r="X815" t="str">
        <f>VLOOKUP(Q815,stores_imp!$A$2:$K$100,2,TRUE)</f>
        <v>Martinez, Adkins And Johnson</v>
      </c>
      <c r="Y815" t="str">
        <f>VLOOKUP(Q815,stores_imp!$A$2:$E$22,4,FALSE)</f>
        <v>East Davidville</v>
      </c>
      <c r="Z815" t="str">
        <f>VLOOKUP(Q815,stores_imp!$A$2:$K$22,5,FALSE)</f>
        <v>Online</v>
      </c>
      <c r="AA815" t="str">
        <f>_xlfn.IFS(sale[[#All],[Age]]&lt;19,"Teens",sale[[#All],[Age]]&lt;30,"Adults",sale[[#All],[Age]]&lt;70,"Elders")</f>
        <v>Elders</v>
      </c>
      <c r="AB815" t="str">
        <f>VLOOKUP(C815,customer_imp!$A$2:$H$505,8,FALSE)</f>
        <v>Silver</v>
      </c>
    </row>
    <row r="816" spans="1:28" x14ac:dyDescent="0.25">
      <c r="A816" t="s">
        <v>5520</v>
      </c>
      <c r="B816" s="2">
        <v>45876</v>
      </c>
      <c r="C816" t="s">
        <v>4270</v>
      </c>
      <c r="D816" t="str">
        <f>VLOOKUP(C816,customer_imp!$A$2:$H$502,2,FALSE)</f>
        <v>Cynthia Roberts</v>
      </c>
      <c r="E816">
        <f>VLOOKUP(C816,customer_imp!$A$2:$H$502,3,FALSE)</f>
        <v>22</v>
      </c>
      <c r="F816" t="str">
        <f>VLOOKUP(C816,customer_imp!$A$2:$H$502,4,FALSE)</f>
        <v>Female</v>
      </c>
      <c r="G816" t="str">
        <f>VLOOKUP(C816,customer_imp!$A$2:$H$502,5,FALSE)</f>
        <v>Millerfort</v>
      </c>
      <c r="H816" t="str">
        <f>VLOOKUP(C816,customer_imp!$A$2:$H$502,6,FALSE)</f>
        <v>Vermont</v>
      </c>
      <c r="I816" t="str">
        <f>VLOOKUP(C816,customer_imp!$A$2:$H$502,7,FALSE)</f>
        <v>USA</v>
      </c>
      <c r="J816" t="s">
        <v>4621</v>
      </c>
      <c r="K816" t="str">
        <f>VLOOKUP($J816,prod_imp!$A$2:$I$102,2,FALSE)</f>
        <v>Men'S Sports Shorts</v>
      </c>
      <c r="L816" t="str">
        <f>VLOOKUP(J816,prod_imp!$A$2:$I$102,3,FALSE)</f>
        <v>Clothing</v>
      </c>
      <c r="M816" t="str">
        <f>VLOOKUP(J816,prod_imp!$A$2:$I$102,4,FALSE)</f>
        <v>Bottoms</v>
      </c>
      <c r="N816" t="str">
        <f>VLOOKUP(J816,prod_imp!$A$2:$I$102,5,FALSE)</f>
        <v>Fitzpatrick Ltd</v>
      </c>
      <c r="O816">
        <f>VLOOKUP(J816,prod_imp!$A$2:$I$102,6,FALSE)</f>
        <v>218</v>
      </c>
      <c r="P816">
        <f>VLOOKUP(J816,prod_imp!$A$2:$I$102,7,FALSE)</f>
        <v>224</v>
      </c>
      <c r="Q816" t="s">
        <v>4703</v>
      </c>
      <c r="R816" t="s">
        <v>4709</v>
      </c>
      <c r="S816" s="5">
        <v>1254.9264000000001</v>
      </c>
      <c r="T816">
        <v>4</v>
      </c>
      <c r="U816">
        <v>373</v>
      </c>
      <c r="V816">
        <v>0.1</v>
      </c>
      <c r="W816" t="str">
        <f>VLOOKUP(Q816,stores_imp!$A$2:$K$100,3,FALSE)</f>
        <v>EAST</v>
      </c>
      <c r="X816" t="str">
        <f>VLOOKUP(Q816,stores_imp!$A$2:$K$100,2,TRUE)</f>
        <v>Mann-Austin</v>
      </c>
      <c r="Y816" t="str">
        <f>VLOOKUP(Q816,stores_imp!$A$2:$E$22,4,FALSE)</f>
        <v>Vasquezborough</v>
      </c>
      <c r="Z816" t="str">
        <f>VLOOKUP(Q816,stores_imp!$A$2:$K$22,5,FALSE)</f>
        <v>Online</v>
      </c>
      <c r="AA816" t="str">
        <f>_xlfn.IFS(sale[[#All],[Age]]&lt;19,"Teens",sale[[#All],[Age]]&lt;30,"Adults",sale[[#All],[Age]]&lt;70,"Elders")</f>
        <v>Adults</v>
      </c>
      <c r="AB816" t="str">
        <f>VLOOKUP(C816,customer_imp!$A$2:$H$505,8,FALSE)</f>
        <v>Gold</v>
      </c>
    </row>
    <row r="817" spans="1:28" x14ac:dyDescent="0.25">
      <c r="A817" t="s">
        <v>5521</v>
      </c>
      <c r="B817" s="2">
        <v>45398</v>
      </c>
      <c r="C817" t="s">
        <v>4040</v>
      </c>
      <c r="D817" t="str">
        <f>VLOOKUP(C817,customer_imp!$A$2:$H$502,2,FALSE)</f>
        <v>Cody Diaz</v>
      </c>
      <c r="E817">
        <f>VLOOKUP(C817,customer_imp!$A$2:$H$502,3,FALSE)</f>
        <v>27</v>
      </c>
      <c r="F817" t="str">
        <f>VLOOKUP(C817,customer_imp!$A$2:$H$502,4,FALSE)</f>
        <v>Female</v>
      </c>
      <c r="G817" t="str">
        <f>VLOOKUP(C817,customer_imp!$A$2:$H$502,5,FALSE)</f>
        <v>South Aaronside</v>
      </c>
      <c r="H817" t="str">
        <f>VLOOKUP(C817,customer_imp!$A$2:$H$502,6,FALSE)</f>
        <v>New Hampshire</v>
      </c>
      <c r="I817" t="str">
        <f>VLOOKUP(C817,customer_imp!$A$2:$H$502,7,FALSE)</f>
        <v>USA</v>
      </c>
      <c r="J817" t="s">
        <v>4500</v>
      </c>
      <c r="K817" t="str">
        <f>VLOOKUP($J817,prod_imp!$A$2:$I$102,2,FALSE)</f>
        <v>Men'S Running Jacket</v>
      </c>
      <c r="L817" t="str">
        <f>VLOOKUP(J817,prod_imp!$A$2:$I$102,3,FALSE)</f>
        <v>Clothing</v>
      </c>
      <c r="M817" t="str">
        <f>VLOOKUP(J817,prod_imp!$A$2:$I$102,4,FALSE)</f>
        <v>Outerwear</v>
      </c>
      <c r="N817" t="str">
        <f>VLOOKUP(J817,prod_imp!$A$2:$I$102,5,FALSE)</f>
        <v>Pineda Ltd</v>
      </c>
      <c r="O817">
        <f>VLOOKUP(J817,prod_imp!$A$2:$I$102,6,FALSE)</f>
        <v>365</v>
      </c>
      <c r="P817">
        <f>VLOOKUP(J817,prod_imp!$A$2:$I$102,7,FALSE)</f>
        <v>452</v>
      </c>
      <c r="Q817" t="s">
        <v>4688</v>
      </c>
      <c r="R817" t="s">
        <v>4706</v>
      </c>
      <c r="S817" s="5">
        <v>1144.4248</v>
      </c>
      <c r="T817">
        <v>4</v>
      </c>
      <c r="U817">
        <v>349</v>
      </c>
      <c r="V817">
        <v>0.16</v>
      </c>
      <c r="W817" t="str">
        <f>VLOOKUP(Q817,stores_imp!$A$2:$K$100,3,FALSE)</f>
        <v>SOUTH</v>
      </c>
      <c r="X817" t="str">
        <f>VLOOKUP(Q817,stores_imp!$A$2:$K$100,2,TRUE)</f>
        <v>Mann-Austin</v>
      </c>
      <c r="Y817" t="str">
        <f>VLOOKUP(Q817,stores_imp!$A$2:$E$22,4,FALSE)</f>
        <v>East Johnstad</v>
      </c>
      <c r="Z817" t="str">
        <f>VLOOKUP(Q817,stores_imp!$A$2:$K$22,5,FALSE)</f>
        <v>Flagship</v>
      </c>
      <c r="AA817" t="str">
        <f>_xlfn.IFS(sale[[#All],[Age]]&lt;19,"Teens",sale[[#All],[Age]]&lt;30,"Adults",sale[[#All],[Age]]&lt;70,"Elders")</f>
        <v>Adults</v>
      </c>
      <c r="AB817" t="str">
        <f>VLOOKUP(C817,customer_imp!$A$2:$H$505,8,FALSE)</f>
        <v>Silver</v>
      </c>
    </row>
    <row r="818" spans="1:28" x14ac:dyDescent="0.25">
      <c r="A818" t="s">
        <v>5522</v>
      </c>
      <c r="B818" s="2">
        <v>45390</v>
      </c>
      <c r="C818" t="s">
        <v>4086</v>
      </c>
      <c r="D818" t="str">
        <f>VLOOKUP(C818,customer_imp!$A$2:$H$502,2,FALSE)</f>
        <v>Ashley Griffin</v>
      </c>
      <c r="E818">
        <f>VLOOKUP(C818,customer_imp!$A$2:$H$502,3,FALSE)</f>
        <v>40</v>
      </c>
      <c r="F818" t="str">
        <f>VLOOKUP(C818,customer_imp!$A$2:$H$502,4,FALSE)</f>
        <v>Female</v>
      </c>
      <c r="G818" t="str">
        <f>VLOOKUP(C818,customer_imp!$A$2:$H$502,5,FALSE)</f>
        <v>New Dawnton</v>
      </c>
      <c r="H818" t="str">
        <f>VLOOKUP(C818,customer_imp!$A$2:$H$502,6,FALSE)</f>
        <v>Maryland</v>
      </c>
      <c r="I818" t="str">
        <f>VLOOKUP(C818,customer_imp!$A$2:$H$502,7,FALSE)</f>
        <v>USA</v>
      </c>
      <c r="J818" t="s">
        <v>4662</v>
      </c>
      <c r="K818" t="str">
        <f>VLOOKUP($J818,prod_imp!$A$2:$I$102,2,FALSE)</f>
        <v>Vitamin E Body Lotion</v>
      </c>
      <c r="L818" t="str">
        <f>VLOOKUP(J818,prod_imp!$A$2:$I$102,3,FALSE)</f>
        <v>Beauty</v>
      </c>
      <c r="M818" t="str">
        <f>VLOOKUP(J818,prod_imp!$A$2:$I$102,4,FALSE)</f>
        <v>Skincare</v>
      </c>
      <c r="N818" t="str">
        <f>VLOOKUP(J818,prod_imp!$A$2:$I$102,5,FALSE)</f>
        <v>Hoffman-Williams</v>
      </c>
      <c r="O818">
        <f>VLOOKUP(J818,prod_imp!$A$2:$I$102,6,FALSE)</f>
        <v>358</v>
      </c>
      <c r="P818">
        <f>VLOOKUP(J818,prod_imp!$A$2:$I$102,7,FALSE)</f>
        <v>213</v>
      </c>
      <c r="Q818" t="s">
        <v>4701</v>
      </c>
      <c r="R818" t="s">
        <v>1959</v>
      </c>
      <c r="S818" s="5">
        <v>707.02719999999999</v>
      </c>
      <c r="T818">
        <v>4</v>
      </c>
      <c r="U818">
        <v>213</v>
      </c>
      <c r="V818">
        <v>0.18</v>
      </c>
      <c r="W818" t="str">
        <f>VLOOKUP(Q818,stores_imp!$A$2:$K$100,3,FALSE)</f>
        <v>NORTH</v>
      </c>
      <c r="X818" t="str">
        <f>VLOOKUP(Q818,stores_imp!$A$2:$K$100,2,TRUE)</f>
        <v>Holloway Ltd</v>
      </c>
      <c r="Y818" t="str">
        <f>VLOOKUP(Q818,stores_imp!$A$2:$E$22,4,FALSE)</f>
        <v>Bensonhaven</v>
      </c>
      <c r="Z818" t="str">
        <f>VLOOKUP(Q818,stores_imp!$A$2:$K$22,5,FALSE)</f>
        <v>Flagship</v>
      </c>
      <c r="AA818" t="str">
        <f>_xlfn.IFS(sale[[#All],[Age]]&lt;19,"Teens",sale[[#All],[Age]]&lt;30,"Adults",sale[[#All],[Age]]&lt;70,"Elders")</f>
        <v>Elders</v>
      </c>
      <c r="AB818" t="str">
        <f>VLOOKUP(C818,customer_imp!$A$2:$H$505,8,FALSE)</f>
        <v>Gold</v>
      </c>
    </row>
    <row r="819" spans="1:28" x14ac:dyDescent="0.25">
      <c r="A819" t="s">
        <v>5523</v>
      </c>
      <c r="B819" s="2">
        <v>45406</v>
      </c>
      <c r="C819" t="s">
        <v>4169</v>
      </c>
      <c r="D819" t="str">
        <f>VLOOKUP(C819,customer_imp!$A$2:$H$502,2,FALSE)</f>
        <v>Christopher Stewart</v>
      </c>
      <c r="E819">
        <f>VLOOKUP(C819,customer_imp!$A$2:$H$502,3,FALSE)</f>
        <v>21</v>
      </c>
      <c r="F819" t="str">
        <f>VLOOKUP(C819,customer_imp!$A$2:$H$502,4,FALSE)</f>
        <v>Male</v>
      </c>
      <c r="G819" t="str">
        <f>VLOOKUP(C819,customer_imp!$A$2:$H$502,5,FALSE)</f>
        <v>Amandaside</v>
      </c>
      <c r="H819" t="str">
        <f>VLOOKUP(C819,customer_imp!$A$2:$H$502,6,FALSE)</f>
        <v>New York</v>
      </c>
      <c r="I819" t="str">
        <f>VLOOKUP(C819,customer_imp!$A$2:$H$502,7,FALSE)</f>
        <v>USA</v>
      </c>
      <c r="J819" t="s">
        <v>4545</v>
      </c>
      <c r="K819" t="str">
        <f>VLOOKUP($J819,prod_imp!$A$2:$I$102,2,FALSE)</f>
        <v>Decorative Floor Vase</v>
      </c>
      <c r="L819" t="str">
        <f>VLOOKUP(J819,prod_imp!$A$2:$I$102,3,FALSE)</f>
        <v>Home</v>
      </c>
      <c r="M819" t="str">
        <f>VLOOKUP(J819,prod_imp!$A$2:$I$102,4,FALSE)</f>
        <v>Decor</v>
      </c>
      <c r="N819" t="str">
        <f>VLOOKUP(J819,prod_imp!$A$2:$I$102,5,FALSE)</f>
        <v>Khan, Jones And Paul</v>
      </c>
      <c r="O819">
        <f>VLOOKUP(J819,prod_imp!$A$2:$I$102,6,FALSE)</f>
        <v>317</v>
      </c>
      <c r="P819">
        <f>VLOOKUP(J819,prod_imp!$A$2:$I$102,7,FALSE)</f>
        <v>378</v>
      </c>
      <c r="Q819" t="s">
        <v>4703</v>
      </c>
      <c r="R819" t="s">
        <v>4709</v>
      </c>
      <c r="S819" s="5">
        <v>2326.4778000000001</v>
      </c>
      <c r="T819">
        <v>3</v>
      </c>
      <c r="U819">
        <v>871</v>
      </c>
      <c r="V819">
        <v>0.17</v>
      </c>
      <c r="W819" t="str">
        <f>VLOOKUP(Q819,stores_imp!$A$2:$K$100,3,FALSE)</f>
        <v>EAST</v>
      </c>
      <c r="X819" t="str">
        <f>VLOOKUP(Q819,stores_imp!$A$2:$K$100,2,TRUE)</f>
        <v>Mann-Austin</v>
      </c>
      <c r="Y819" t="str">
        <f>VLOOKUP(Q819,stores_imp!$A$2:$E$22,4,FALSE)</f>
        <v>Vasquezborough</v>
      </c>
      <c r="Z819" t="str">
        <f>VLOOKUP(Q819,stores_imp!$A$2:$K$22,5,FALSE)</f>
        <v>Online</v>
      </c>
      <c r="AA819" t="str">
        <f>_xlfn.IFS(sale[[#All],[Age]]&lt;19,"Teens",sale[[#All],[Age]]&lt;30,"Adults",sale[[#All],[Age]]&lt;70,"Elders")</f>
        <v>Adults</v>
      </c>
      <c r="AB819" t="str">
        <f>VLOOKUP(C819,customer_imp!$A$2:$H$505,8,FALSE)</f>
        <v>Bronze</v>
      </c>
    </row>
    <row r="820" spans="1:28" x14ac:dyDescent="0.25">
      <c r="A820" t="s">
        <v>5524</v>
      </c>
      <c r="B820" s="2">
        <v>45844</v>
      </c>
      <c r="C820" t="s">
        <v>4076</v>
      </c>
      <c r="D820" t="str">
        <f>VLOOKUP(C820,customer_imp!$A$2:$H$502,2,FALSE)</f>
        <v>Diane Watson</v>
      </c>
      <c r="E820">
        <f>VLOOKUP(C820,customer_imp!$A$2:$H$502,3,FALSE)</f>
        <v>53</v>
      </c>
      <c r="F820" t="str">
        <f>VLOOKUP(C820,customer_imp!$A$2:$H$502,4,FALSE)</f>
        <v>Female</v>
      </c>
      <c r="G820" t="str">
        <f>VLOOKUP(C820,customer_imp!$A$2:$H$502,5,FALSE)</f>
        <v>North Codyport</v>
      </c>
      <c r="H820" t="str">
        <f>VLOOKUP(C820,customer_imp!$A$2:$H$502,6,FALSE)</f>
        <v>Texas</v>
      </c>
      <c r="I820" t="str">
        <f>VLOOKUP(C820,customer_imp!$A$2:$H$502,7,FALSE)</f>
        <v>USA</v>
      </c>
      <c r="J820" t="s">
        <v>4662</v>
      </c>
      <c r="K820" t="str">
        <f>VLOOKUP($J820,prod_imp!$A$2:$I$102,2,FALSE)</f>
        <v>Vitamin E Body Lotion</v>
      </c>
      <c r="L820" t="str">
        <f>VLOOKUP(J820,prod_imp!$A$2:$I$102,3,FALSE)</f>
        <v>Beauty</v>
      </c>
      <c r="M820" t="str">
        <f>VLOOKUP(J820,prod_imp!$A$2:$I$102,4,FALSE)</f>
        <v>Skincare</v>
      </c>
      <c r="N820" t="str">
        <f>VLOOKUP(J820,prod_imp!$A$2:$I$102,5,FALSE)</f>
        <v>Hoffman-Williams</v>
      </c>
      <c r="O820">
        <f>VLOOKUP(J820,prod_imp!$A$2:$I$102,6,FALSE)</f>
        <v>358</v>
      </c>
      <c r="P820">
        <f>VLOOKUP(J820,prod_imp!$A$2:$I$102,7,FALSE)</f>
        <v>213</v>
      </c>
      <c r="Q820" t="s">
        <v>4673</v>
      </c>
      <c r="R820" t="s">
        <v>1959</v>
      </c>
      <c r="S820" s="5">
        <v>1314.0072</v>
      </c>
      <c r="T820">
        <v>2</v>
      </c>
      <c r="U820">
        <v>699</v>
      </c>
      <c r="V820">
        <v>0.11</v>
      </c>
      <c r="W820" t="str">
        <f>VLOOKUP(Q820,stores_imp!$A$2:$K$100,3,FALSE)</f>
        <v>EAST</v>
      </c>
      <c r="X820" t="str">
        <f>VLOOKUP(Q820,stores_imp!$A$2:$K$100,2,TRUE)</f>
        <v>Rivera-Warner</v>
      </c>
      <c r="Y820" t="str">
        <f>VLOOKUP(Q820,stores_imp!$A$2:$E$22,4,FALSE)</f>
        <v>Washingtonfurt</v>
      </c>
      <c r="Z820" t="str">
        <f>VLOOKUP(Q820,stores_imp!$A$2:$K$22,5,FALSE)</f>
        <v>Flagship</v>
      </c>
      <c r="AA820" t="str">
        <f>_xlfn.IFS(sale[[#All],[Age]]&lt;19,"Teens",sale[[#All],[Age]]&lt;30,"Adults",sale[[#All],[Age]]&lt;70,"Elders")</f>
        <v>Elders</v>
      </c>
      <c r="AB820" t="str">
        <f>VLOOKUP(C820,customer_imp!$A$2:$H$505,8,FALSE)</f>
        <v>Platinum</v>
      </c>
    </row>
    <row r="821" spans="1:28" x14ac:dyDescent="0.25">
      <c r="A821" t="s">
        <v>5525</v>
      </c>
      <c r="B821" s="2">
        <v>45697</v>
      </c>
      <c r="C821" t="s">
        <v>4301</v>
      </c>
      <c r="D821" t="str">
        <f>VLOOKUP(C821,customer_imp!$A$2:$H$502,2,FALSE)</f>
        <v>Robert House</v>
      </c>
      <c r="E821">
        <f>VLOOKUP(C821,customer_imp!$A$2:$H$502,3,FALSE)</f>
        <v>34</v>
      </c>
      <c r="F821" t="str">
        <f>VLOOKUP(C821,customer_imp!$A$2:$H$502,4,FALSE)</f>
        <v>Male</v>
      </c>
      <c r="G821" t="str">
        <f>VLOOKUP(C821,customer_imp!$A$2:$H$502,5,FALSE)</f>
        <v>Lake James</v>
      </c>
      <c r="H821" t="str">
        <f>VLOOKUP(C821,customer_imp!$A$2:$H$502,6,FALSE)</f>
        <v>Maryland</v>
      </c>
      <c r="I821" t="str">
        <f>VLOOKUP(C821,customer_imp!$A$2:$H$502,7,FALSE)</f>
        <v>USA</v>
      </c>
      <c r="J821" t="s">
        <v>4628</v>
      </c>
      <c r="K821" t="str">
        <f>VLOOKUP($J821,prod_imp!$A$2:$I$102,2,FALSE)</f>
        <v>Bluetooth Car Audio System</v>
      </c>
      <c r="L821" t="str">
        <f>VLOOKUP(J821,prod_imp!$A$2:$I$102,3,FALSE)</f>
        <v>Electronics</v>
      </c>
      <c r="M821" t="str">
        <f>VLOOKUP(J821,prod_imp!$A$2:$I$102,4,FALSE)</f>
        <v>Audio</v>
      </c>
      <c r="N821" t="str">
        <f>VLOOKUP(J821,prod_imp!$A$2:$I$102,5,FALSE)</f>
        <v>Bruce-Bowen</v>
      </c>
      <c r="O821">
        <f>VLOOKUP(J821,prod_imp!$A$2:$I$102,6,FALSE)</f>
        <v>404</v>
      </c>
      <c r="P821">
        <f>VLOOKUP(J821,prod_imp!$A$2:$I$102,7,FALSE)</f>
        <v>159</v>
      </c>
      <c r="Q821" t="s">
        <v>4673</v>
      </c>
      <c r="R821" t="s">
        <v>4709</v>
      </c>
      <c r="S821" s="5">
        <v>554.35379999999998</v>
      </c>
      <c r="T821">
        <v>1</v>
      </c>
      <c r="U821">
        <v>720</v>
      </c>
      <c r="V821">
        <v>0.06</v>
      </c>
      <c r="W821" t="str">
        <f>VLOOKUP(Q821,stores_imp!$A$2:$K$100,3,FALSE)</f>
        <v>EAST</v>
      </c>
      <c r="X821" t="str">
        <f>VLOOKUP(Q821,stores_imp!$A$2:$K$100,2,TRUE)</f>
        <v>Rivera-Warner</v>
      </c>
      <c r="Y821" t="str">
        <f>VLOOKUP(Q821,stores_imp!$A$2:$E$22,4,FALSE)</f>
        <v>Washingtonfurt</v>
      </c>
      <c r="Z821" t="str">
        <f>VLOOKUP(Q821,stores_imp!$A$2:$K$22,5,FALSE)</f>
        <v>Flagship</v>
      </c>
      <c r="AA821" t="str">
        <f>_xlfn.IFS(sale[[#All],[Age]]&lt;19,"Teens",sale[[#All],[Age]]&lt;30,"Adults",sale[[#All],[Age]]&lt;70,"Elders")</f>
        <v>Elders</v>
      </c>
      <c r="AB821" t="str">
        <f>VLOOKUP(C821,customer_imp!$A$2:$H$505,8,FALSE)</f>
        <v>Gold</v>
      </c>
    </row>
    <row r="822" spans="1:28" x14ac:dyDescent="0.25">
      <c r="A822" t="s">
        <v>5526</v>
      </c>
      <c r="B822" s="2">
        <v>45607</v>
      </c>
      <c r="C822" t="s">
        <v>3976</v>
      </c>
      <c r="D822" t="str">
        <f>VLOOKUP(C822,customer_imp!$A$2:$H$502,2,FALSE)</f>
        <v>Amber Jackson</v>
      </c>
      <c r="E822">
        <f>VLOOKUP(C822,customer_imp!$A$2:$H$502,3,FALSE)</f>
        <v>29</v>
      </c>
      <c r="F822" t="str">
        <f>VLOOKUP(C822,customer_imp!$A$2:$H$502,4,FALSE)</f>
        <v>Female</v>
      </c>
      <c r="G822" t="str">
        <f>VLOOKUP(C822,customer_imp!$A$2:$H$502,5,FALSE)</f>
        <v>Deborahborough</v>
      </c>
      <c r="H822" t="str">
        <f>VLOOKUP(C822,customer_imp!$A$2:$H$502,6,FALSE)</f>
        <v>South Dakota</v>
      </c>
      <c r="I822" t="str">
        <f>VLOOKUP(C822,customer_imp!$A$2:$H$502,7,FALSE)</f>
        <v>USA</v>
      </c>
      <c r="J822" t="s">
        <v>4547</v>
      </c>
      <c r="K822" t="str">
        <f>VLOOKUP($J822,prod_imp!$A$2:$I$102,2,FALSE)</f>
        <v>Sports Stopwatch Timer</v>
      </c>
      <c r="L822" t="str">
        <f>VLOOKUP(J822,prod_imp!$A$2:$I$102,3,FALSE)</f>
        <v>Sports</v>
      </c>
      <c r="M822" t="str">
        <f>VLOOKUP(J822,prod_imp!$A$2:$I$102,4,FALSE)</f>
        <v>Accessories</v>
      </c>
      <c r="N822" t="str">
        <f>VLOOKUP(J822,prod_imp!$A$2:$I$102,5,FALSE)</f>
        <v>Burns-Hansen</v>
      </c>
      <c r="O822">
        <f>VLOOKUP(J822,prod_imp!$A$2:$I$102,6,FALSE)</f>
        <v>39</v>
      </c>
      <c r="P822">
        <f>VLOOKUP(J822,prod_imp!$A$2:$I$102,7,FALSE)</f>
        <v>137</v>
      </c>
      <c r="Q822" t="s">
        <v>4681</v>
      </c>
      <c r="R822" t="s">
        <v>4706</v>
      </c>
      <c r="S822" s="5">
        <v>433.92959999999999</v>
      </c>
      <c r="T822">
        <v>2</v>
      </c>
      <c r="U822">
        <v>278</v>
      </c>
      <c r="V822">
        <v>0.23</v>
      </c>
      <c r="W822" t="str">
        <f>VLOOKUP(Q822,stores_imp!$A$2:$K$100,3,FALSE)</f>
        <v>SOUTH</v>
      </c>
      <c r="X822" t="str">
        <f>VLOOKUP(Q822,stores_imp!$A$2:$K$100,2,TRUE)</f>
        <v>Mann-Austin</v>
      </c>
      <c r="Y822" t="str">
        <f>VLOOKUP(Q822,stores_imp!$A$2:$E$22,4,FALSE)</f>
        <v>Port Sharon</v>
      </c>
      <c r="Z822" t="str">
        <f>VLOOKUP(Q822,stores_imp!$A$2:$K$22,5,FALSE)</f>
        <v>Online</v>
      </c>
      <c r="AA822" t="str">
        <f>_xlfn.IFS(sale[[#All],[Age]]&lt;19,"Teens",sale[[#All],[Age]]&lt;30,"Adults",sale[[#All],[Age]]&lt;70,"Elders")</f>
        <v>Adults</v>
      </c>
      <c r="AB822" t="str">
        <f>VLOOKUP(C822,customer_imp!$A$2:$H$505,8,FALSE)</f>
        <v>Platinum</v>
      </c>
    </row>
    <row r="823" spans="1:28" x14ac:dyDescent="0.25">
      <c r="A823" t="s">
        <v>5527</v>
      </c>
      <c r="B823" s="2">
        <v>45307</v>
      </c>
      <c r="C823" t="s">
        <v>4027</v>
      </c>
      <c r="D823" t="str">
        <f>VLOOKUP(C823,customer_imp!$A$2:$H$502,2,FALSE)</f>
        <v>Sharon Brown</v>
      </c>
      <c r="E823">
        <f>VLOOKUP(C823,customer_imp!$A$2:$H$502,3,FALSE)</f>
        <v>37</v>
      </c>
      <c r="F823" t="str">
        <f>VLOOKUP(C823,customer_imp!$A$2:$H$502,4,FALSE)</f>
        <v>Female</v>
      </c>
      <c r="G823" t="str">
        <f>VLOOKUP(C823,customer_imp!$A$2:$H$502,5,FALSE)</f>
        <v>East Andrea</v>
      </c>
      <c r="H823" t="str">
        <f>VLOOKUP(C823,customer_imp!$A$2:$H$502,6,FALSE)</f>
        <v>Michigan</v>
      </c>
      <c r="I823" t="str">
        <f>VLOOKUP(C823,customer_imp!$A$2:$H$502,7,FALSE)</f>
        <v>USA</v>
      </c>
      <c r="J823" t="s">
        <v>4582</v>
      </c>
      <c r="K823" t="str">
        <f>VLOOKUP($J823,prod_imp!$A$2:$I$102,2,FALSE)</f>
        <v>Men'S Roll-On Perfume</v>
      </c>
      <c r="L823" t="str">
        <f>VLOOKUP(J823,prod_imp!$A$2:$I$102,3,FALSE)</f>
        <v>Beauty</v>
      </c>
      <c r="M823" t="str">
        <f>VLOOKUP(J823,prod_imp!$A$2:$I$102,4,FALSE)</f>
        <v>Fragrance</v>
      </c>
      <c r="N823" t="str">
        <f>VLOOKUP(J823,prod_imp!$A$2:$I$102,5,FALSE)</f>
        <v>Sullivan And Sons</v>
      </c>
      <c r="O823">
        <f>VLOOKUP(J823,prod_imp!$A$2:$I$102,6,FALSE)</f>
        <v>43</v>
      </c>
      <c r="P823">
        <f>VLOOKUP(J823,prod_imp!$A$2:$I$102,7,FALSE)</f>
        <v>267</v>
      </c>
      <c r="Q823" t="s">
        <v>4682</v>
      </c>
      <c r="R823" t="s">
        <v>1959</v>
      </c>
      <c r="S823" s="5">
        <v>563.48699999999997</v>
      </c>
      <c r="T823">
        <v>1</v>
      </c>
      <c r="U823">
        <v>679</v>
      </c>
      <c r="V823">
        <v>0.22</v>
      </c>
      <c r="W823" t="str">
        <f>VLOOKUP(Q823,stores_imp!$A$2:$K$100,3,FALSE)</f>
        <v>NORTH</v>
      </c>
      <c r="X823" t="str">
        <f>VLOOKUP(Q823,stores_imp!$A$2:$K$100,2,TRUE)</f>
        <v>Mann-Austin</v>
      </c>
      <c r="Y823" t="str">
        <f>VLOOKUP(Q823,stores_imp!$A$2:$E$22,4,FALSE)</f>
        <v>New Michaelchester</v>
      </c>
      <c r="Z823" t="str">
        <f>VLOOKUP(Q823,stores_imp!$A$2:$K$22,5,FALSE)</f>
        <v>Outlet</v>
      </c>
      <c r="AA823" t="str">
        <f>_xlfn.IFS(sale[[#All],[Age]]&lt;19,"Teens",sale[[#All],[Age]]&lt;30,"Adults",sale[[#All],[Age]]&lt;70,"Elders")</f>
        <v>Elders</v>
      </c>
      <c r="AB823" t="str">
        <f>VLOOKUP(C823,customer_imp!$A$2:$H$505,8,FALSE)</f>
        <v>Gold</v>
      </c>
    </row>
    <row r="824" spans="1:28" x14ac:dyDescent="0.25">
      <c r="A824" t="s">
        <v>5528</v>
      </c>
      <c r="B824" s="2">
        <v>45520</v>
      </c>
      <c r="C824" t="s">
        <v>3985</v>
      </c>
      <c r="D824" t="str">
        <f>VLOOKUP(C824,customer_imp!$A$2:$H$502,2,FALSE)</f>
        <v>Laura Alvarez</v>
      </c>
      <c r="E824">
        <f>VLOOKUP(C824,customer_imp!$A$2:$H$502,3,FALSE)</f>
        <v>49</v>
      </c>
      <c r="F824" t="str">
        <f>VLOOKUP(C824,customer_imp!$A$2:$H$502,4,FALSE)</f>
        <v>Female</v>
      </c>
      <c r="G824" t="str">
        <f>VLOOKUP(C824,customer_imp!$A$2:$H$502,5,FALSE)</f>
        <v>Lawsonhaven</v>
      </c>
      <c r="H824" t="str">
        <f>VLOOKUP(C824,customer_imp!$A$2:$H$502,6,FALSE)</f>
        <v>Washington</v>
      </c>
      <c r="I824" t="str">
        <f>VLOOKUP(C824,customer_imp!$A$2:$H$502,7,FALSE)</f>
        <v>USA</v>
      </c>
      <c r="J824" t="s">
        <v>4541</v>
      </c>
      <c r="K824" t="str">
        <f>VLOOKUP($J824,prod_imp!$A$2:$I$102,2,FALSE)</f>
        <v>Women'S Scarf Set</v>
      </c>
      <c r="L824" t="str">
        <f>VLOOKUP(J824,prod_imp!$A$2:$I$102,3,FALSE)</f>
        <v>Clothing</v>
      </c>
      <c r="M824" t="str">
        <f>VLOOKUP(J824,prod_imp!$A$2:$I$102,4,FALSE)</f>
        <v>Accessories</v>
      </c>
      <c r="N824" t="str">
        <f>VLOOKUP(J824,prod_imp!$A$2:$I$102,5,FALSE)</f>
        <v>Brown And Sons</v>
      </c>
      <c r="O824">
        <f>VLOOKUP(J824,prod_imp!$A$2:$I$102,6,FALSE)</f>
        <v>174</v>
      </c>
      <c r="P824">
        <f>VLOOKUP(J824,prod_imp!$A$2:$I$102,7,FALSE)</f>
        <v>268</v>
      </c>
      <c r="Q824" t="s">
        <v>4698</v>
      </c>
      <c r="R824" t="s">
        <v>1959</v>
      </c>
      <c r="S824" s="5">
        <v>320.04199999999997</v>
      </c>
      <c r="T824">
        <v>4</v>
      </c>
      <c r="U824">
        <v>94</v>
      </c>
      <c r="V824">
        <v>0.17</v>
      </c>
      <c r="W824" t="str">
        <f>VLOOKUP(Q824,stores_imp!$A$2:$K$100,3,FALSE)</f>
        <v>NORTH</v>
      </c>
      <c r="X824" t="str">
        <f>VLOOKUP(Q824,stores_imp!$A$2:$K$100,2,TRUE)</f>
        <v>Shelton Plc</v>
      </c>
      <c r="Y824" t="str">
        <f>VLOOKUP(Q824,stores_imp!$A$2:$E$22,4,FALSE)</f>
        <v>East Jenniferstad</v>
      </c>
      <c r="Z824" t="str">
        <f>VLOOKUP(Q824,stores_imp!$A$2:$K$22,5,FALSE)</f>
        <v>Flagship</v>
      </c>
      <c r="AA824" t="str">
        <f>_xlfn.IFS(sale[[#All],[Age]]&lt;19,"Teens",sale[[#All],[Age]]&lt;30,"Adults",sale[[#All],[Age]]&lt;70,"Elders")</f>
        <v>Elders</v>
      </c>
      <c r="AB824" t="str">
        <f>VLOOKUP(C824,customer_imp!$A$2:$H$505,8,FALSE)</f>
        <v>Platinum</v>
      </c>
    </row>
    <row r="825" spans="1:28" x14ac:dyDescent="0.25">
      <c r="A825" t="s">
        <v>5529</v>
      </c>
      <c r="B825" s="2">
        <v>45933</v>
      </c>
      <c r="C825" t="s">
        <v>4433</v>
      </c>
      <c r="D825" t="str">
        <f>VLOOKUP(C825,customer_imp!$A$2:$H$502,2,FALSE)</f>
        <v>Dalton Walters</v>
      </c>
      <c r="E825">
        <f>VLOOKUP(C825,customer_imp!$A$2:$H$502,3,FALSE)</f>
        <v>31</v>
      </c>
      <c r="F825" t="str">
        <f>VLOOKUP(C825,customer_imp!$A$2:$H$502,4,FALSE)</f>
        <v>Male</v>
      </c>
      <c r="G825" t="str">
        <f>VLOOKUP(C825,customer_imp!$A$2:$H$502,5,FALSE)</f>
        <v>Jonesstad</v>
      </c>
      <c r="H825" t="str">
        <f>VLOOKUP(C825,customer_imp!$A$2:$H$502,6,FALSE)</f>
        <v>Wisconsin</v>
      </c>
      <c r="I825" t="str">
        <f>VLOOKUP(C825,customer_imp!$A$2:$H$502,7,FALSE)</f>
        <v>USA</v>
      </c>
      <c r="J825" t="s">
        <v>4573</v>
      </c>
      <c r="K825" t="str">
        <f>VLOOKUP($J825,prod_imp!$A$2:$I$102,2,FALSE)</f>
        <v>Adjustable Jump Rope</v>
      </c>
      <c r="L825" t="str">
        <f>VLOOKUP(J825,prod_imp!$A$2:$I$102,3,FALSE)</f>
        <v>Sports</v>
      </c>
      <c r="M825" t="str">
        <f>VLOOKUP(J825,prod_imp!$A$2:$I$102,4,FALSE)</f>
        <v>Fitness</v>
      </c>
      <c r="N825" t="str">
        <f>VLOOKUP(J825,prod_imp!$A$2:$I$102,5,FALSE)</f>
        <v>Cox Inc</v>
      </c>
      <c r="O825">
        <f>VLOOKUP(J825,prod_imp!$A$2:$I$102,6,FALSE)</f>
        <v>167</v>
      </c>
      <c r="P825">
        <f>VLOOKUP(J825,prod_imp!$A$2:$I$102,7,FALSE)</f>
        <v>316</v>
      </c>
      <c r="Q825" t="s">
        <v>4675</v>
      </c>
      <c r="R825" t="s">
        <v>4706</v>
      </c>
      <c r="S825" s="5">
        <v>1643.4792</v>
      </c>
      <c r="T825">
        <v>4</v>
      </c>
      <c r="U825">
        <v>415</v>
      </c>
      <c r="V825">
        <v>0.15</v>
      </c>
      <c r="W825" t="str">
        <f>VLOOKUP(Q825,stores_imp!$A$2:$K$100,3,FALSE)</f>
        <v>NORTH</v>
      </c>
      <c r="X825" t="str">
        <f>VLOOKUP(Q825,stores_imp!$A$2:$K$100,2,TRUE)</f>
        <v>Martinez, Adkins And Johnson</v>
      </c>
      <c r="Y825" t="str">
        <f>VLOOKUP(Q825,stores_imp!$A$2:$E$22,4,FALSE)</f>
        <v>Danielmouth</v>
      </c>
      <c r="Z825" t="str">
        <f>VLOOKUP(Q825,stores_imp!$A$2:$K$22,5,FALSE)</f>
        <v>Flagship</v>
      </c>
      <c r="AA825" t="str">
        <f>_xlfn.IFS(sale[[#All],[Age]]&lt;19,"Teens",sale[[#All],[Age]]&lt;30,"Adults",sale[[#All],[Age]]&lt;70,"Elders")</f>
        <v>Elders</v>
      </c>
      <c r="AB825" t="str">
        <f>VLOOKUP(C825,customer_imp!$A$2:$H$505,8,FALSE)</f>
        <v>Silver</v>
      </c>
    </row>
    <row r="826" spans="1:28" x14ac:dyDescent="0.25">
      <c r="A826" t="s">
        <v>5530</v>
      </c>
      <c r="B826" s="2">
        <v>45841</v>
      </c>
      <c r="C826" t="s">
        <v>4025</v>
      </c>
      <c r="D826" t="str">
        <f>VLOOKUP(C826,customer_imp!$A$2:$H$502,2,FALSE)</f>
        <v>Sarah Rodgers</v>
      </c>
      <c r="E826">
        <f>VLOOKUP(C826,customer_imp!$A$2:$H$502,3,FALSE)</f>
        <v>23</v>
      </c>
      <c r="F826" t="str">
        <f>VLOOKUP(C826,customer_imp!$A$2:$H$502,4,FALSE)</f>
        <v>Female</v>
      </c>
      <c r="G826" t="str">
        <f>VLOOKUP(C826,customer_imp!$A$2:$H$502,5,FALSE)</f>
        <v>New Julia</v>
      </c>
      <c r="H826" t="str">
        <f>VLOOKUP(C826,customer_imp!$A$2:$H$502,6,FALSE)</f>
        <v>West Virginia</v>
      </c>
      <c r="I826" t="str">
        <f>VLOOKUP(C826,customer_imp!$A$2:$H$502,7,FALSE)</f>
        <v>USA</v>
      </c>
      <c r="J826" t="s">
        <v>4516</v>
      </c>
      <c r="K826" t="str">
        <f>VLOOKUP($J826,prod_imp!$A$2:$I$102,2,FALSE)</f>
        <v>Hd Smart Tv Stick</v>
      </c>
      <c r="L826" t="str">
        <f>VLOOKUP(J826,prod_imp!$A$2:$I$102,3,FALSE)</f>
        <v>Electronics</v>
      </c>
      <c r="M826" t="str">
        <f>VLOOKUP(J826,prod_imp!$A$2:$I$102,4,FALSE)</f>
        <v>Accessories</v>
      </c>
      <c r="N826" t="str">
        <f>VLOOKUP(J826,prod_imp!$A$2:$I$102,5,FALSE)</f>
        <v>Gibson, Hobbs And Weaver</v>
      </c>
      <c r="O826">
        <f>VLOOKUP(J826,prod_imp!$A$2:$I$102,6,FALSE)</f>
        <v>449</v>
      </c>
      <c r="P826">
        <f>VLOOKUP(J826,prod_imp!$A$2:$I$102,7,FALSE)</f>
        <v>275</v>
      </c>
      <c r="Q826" t="s">
        <v>4681</v>
      </c>
      <c r="R826" t="s">
        <v>1959</v>
      </c>
      <c r="S826" s="5">
        <v>3026.6716000000001</v>
      </c>
      <c r="T826">
        <v>4</v>
      </c>
      <c r="U826">
        <v>780</v>
      </c>
      <c r="V826">
        <v>0.01</v>
      </c>
      <c r="W826" t="str">
        <f>VLOOKUP(Q826,stores_imp!$A$2:$K$100,3,FALSE)</f>
        <v>SOUTH</v>
      </c>
      <c r="X826" t="str">
        <f>VLOOKUP(Q826,stores_imp!$A$2:$K$100,2,TRUE)</f>
        <v>Mann-Austin</v>
      </c>
      <c r="Y826" t="str">
        <f>VLOOKUP(Q826,stores_imp!$A$2:$E$22,4,FALSE)</f>
        <v>Port Sharon</v>
      </c>
      <c r="Z826" t="str">
        <f>VLOOKUP(Q826,stores_imp!$A$2:$K$22,5,FALSE)</f>
        <v>Online</v>
      </c>
      <c r="AA826" t="str">
        <f>_xlfn.IFS(sale[[#All],[Age]]&lt;19,"Teens",sale[[#All],[Age]]&lt;30,"Adults",sale[[#All],[Age]]&lt;70,"Elders")</f>
        <v>Adults</v>
      </c>
      <c r="AB826" t="str">
        <f>VLOOKUP(C826,customer_imp!$A$2:$H$505,8,FALSE)</f>
        <v>Gold</v>
      </c>
    </row>
    <row r="827" spans="1:28" x14ac:dyDescent="0.25">
      <c r="A827" t="s">
        <v>5531</v>
      </c>
      <c r="B827" s="2">
        <v>45877</v>
      </c>
      <c r="C827" t="s">
        <v>4420</v>
      </c>
      <c r="D827" t="str">
        <f>VLOOKUP(C827,customer_imp!$A$2:$H$502,2,FALSE)</f>
        <v>Samuel Mullins</v>
      </c>
      <c r="E827">
        <f>VLOOKUP(C827,customer_imp!$A$2:$H$502,3,FALSE)</f>
        <v>27</v>
      </c>
      <c r="F827" t="str">
        <f>VLOOKUP(C827,customer_imp!$A$2:$H$502,4,FALSE)</f>
        <v>Female</v>
      </c>
      <c r="G827" t="str">
        <f>VLOOKUP(C827,customer_imp!$A$2:$H$502,5,FALSE)</f>
        <v>Hartmouth</v>
      </c>
      <c r="H827" t="str">
        <f>VLOOKUP(C827,customer_imp!$A$2:$H$502,6,FALSE)</f>
        <v>Louisiana</v>
      </c>
      <c r="I827" t="str">
        <f>VLOOKUP(C827,customer_imp!$A$2:$H$502,7,FALSE)</f>
        <v>USA</v>
      </c>
      <c r="J827" t="s">
        <v>4560</v>
      </c>
      <c r="K827" t="str">
        <f>VLOOKUP($J827,prod_imp!$A$2:$I$102,2,FALSE)</f>
        <v>Men'S Casual Sneakers</v>
      </c>
      <c r="L827" t="str">
        <f>VLOOKUP(J827,prod_imp!$A$2:$I$102,3,FALSE)</f>
        <v>Clothing</v>
      </c>
      <c r="M827" t="str">
        <f>VLOOKUP(J827,prod_imp!$A$2:$I$102,4,FALSE)</f>
        <v>Footwear</v>
      </c>
      <c r="N827" t="str">
        <f>VLOOKUP(J827,prod_imp!$A$2:$I$102,5,FALSE)</f>
        <v>Hogan-Lee</v>
      </c>
      <c r="O827">
        <f>VLOOKUP(J827,prod_imp!$A$2:$I$102,6,FALSE)</f>
        <v>353</v>
      </c>
      <c r="P827">
        <f>VLOOKUP(J827,prod_imp!$A$2:$I$102,7,FALSE)</f>
        <v>214</v>
      </c>
      <c r="Q827" t="s">
        <v>4698</v>
      </c>
      <c r="R827" t="s">
        <v>1959</v>
      </c>
      <c r="S827" s="5">
        <v>531.5616</v>
      </c>
      <c r="T827">
        <v>4</v>
      </c>
      <c r="U827">
        <v>185</v>
      </c>
      <c r="V827">
        <v>0.03</v>
      </c>
      <c r="W827" t="str">
        <f>VLOOKUP(Q827,stores_imp!$A$2:$K$100,3,FALSE)</f>
        <v>NORTH</v>
      </c>
      <c r="X827" t="str">
        <f>VLOOKUP(Q827,stores_imp!$A$2:$K$100,2,TRUE)</f>
        <v>Shelton Plc</v>
      </c>
      <c r="Y827" t="str">
        <f>VLOOKUP(Q827,stores_imp!$A$2:$E$22,4,FALSE)</f>
        <v>East Jenniferstad</v>
      </c>
      <c r="Z827" t="str">
        <f>VLOOKUP(Q827,stores_imp!$A$2:$K$22,5,FALSE)</f>
        <v>Flagship</v>
      </c>
      <c r="AA827" t="str">
        <f>_xlfn.IFS(sale[[#All],[Age]]&lt;19,"Teens",sale[[#All],[Age]]&lt;30,"Adults",sale[[#All],[Age]]&lt;70,"Elders")</f>
        <v>Adults</v>
      </c>
      <c r="AB827" t="str">
        <f>VLOOKUP(C827,customer_imp!$A$2:$H$505,8,FALSE)</f>
        <v>Bronze</v>
      </c>
    </row>
    <row r="828" spans="1:28" x14ac:dyDescent="0.25">
      <c r="A828" t="s">
        <v>5532</v>
      </c>
      <c r="B828" s="2">
        <v>45532</v>
      </c>
      <c r="C828" t="s">
        <v>4270</v>
      </c>
      <c r="D828" t="str">
        <f>VLOOKUP(C828,customer_imp!$A$2:$H$502,2,FALSE)</f>
        <v>Cynthia Roberts</v>
      </c>
      <c r="E828">
        <f>VLOOKUP(C828,customer_imp!$A$2:$H$502,3,FALSE)</f>
        <v>22</v>
      </c>
      <c r="F828" t="str">
        <f>VLOOKUP(C828,customer_imp!$A$2:$H$502,4,FALSE)</f>
        <v>Female</v>
      </c>
      <c r="G828" t="str">
        <f>VLOOKUP(C828,customer_imp!$A$2:$H$502,5,FALSE)</f>
        <v>Millerfort</v>
      </c>
      <c r="H828" t="str">
        <f>VLOOKUP(C828,customer_imp!$A$2:$H$502,6,FALSE)</f>
        <v>Vermont</v>
      </c>
      <c r="I828" t="str">
        <f>VLOOKUP(C828,customer_imp!$A$2:$H$502,7,FALSE)</f>
        <v>USA</v>
      </c>
      <c r="J828" t="s">
        <v>4611</v>
      </c>
      <c r="K828" t="str">
        <f>VLOOKUP($J828,prod_imp!$A$2:$I$102,2,FALSE)</f>
        <v>Adjustable Dumbbells 20Kg</v>
      </c>
      <c r="L828" t="str">
        <f>VLOOKUP(J828,prod_imp!$A$2:$I$102,3,FALSE)</f>
        <v>Sports</v>
      </c>
      <c r="M828" t="str">
        <f>VLOOKUP(J828,prod_imp!$A$2:$I$102,4,FALSE)</f>
        <v>Fitness</v>
      </c>
      <c r="N828" t="str">
        <f>VLOOKUP(J828,prod_imp!$A$2:$I$102,5,FALSE)</f>
        <v>Montgomery, Benton And Miller</v>
      </c>
      <c r="O828">
        <f>VLOOKUP(J828,prod_imp!$A$2:$I$102,6,FALSE)</f>
        <v>241</v>
      </c>
      <c r="P828">
        <f>VLOOKUP(J828,prod_imp!$A$2:$I$102,7,FALSE)</f>
        <v>423</v>
      </c>
      <c r="Q828" t="s">
        <v>4681</v>
      </c>
      <c r="R828" t="s">
        <v>4706</v>
      </c>
      <c r="S828" s="5">
        <v>866.04960000000005</v>
      </c>
      <c r="T828">
        <v>4</v>
      </c>
      <c r="U828">
        <v>278</v>
      </c>
      <c r="V828">
        <v>0.28000000000000003</v>
      </c>
      <c r="W828" t="str">
        <f>VLOOKUP(Q828,stores_imp!$A$2:$K$100,3,FALSE)</f>
        <v>SOUTH</v>
      </c>
      <c r="X828" t="str">
        <f>VLOOKUP(Q828,stores_imp!$A$2:$K$100,2,TRUE)</f>
        <v>Mann-Austin</v>
      </c>
      <c r="Y828" t="str">
        <f>VLOOKUP(Q828,stores_imp!$A$2:$E$22,4,FALSE)</f>
        <v>Port Sharon</v>
      </c>
      <c r="Z828" t="str">
        <f>VLOOKUP(Q828,stores_imp!$A$2:$K$22,5,FALSE)</f>
        <v>Online</v>
      </c>
      <c r="AA828" t="str">
        <f>_xlfn.IFS(sale[[#All],[Age]]&lt;19,"Teens",sale[[#All],[Age]]&lt;30,"Adults",sale[[#All],[Age]]&lt;70,"Elders")</f>
        <v>Adults</v>
      </c>
      <c r="AB828" t="str">
        <f>VLOOKUP(C828,customer_imp!$A$2:$H$505,8,FALSE)</f>
        <v>Gold</v>
      </c>
    </row>
    <row r="829" spans="1:28" x14ac:dyDescent="0.25">
      <c r="A829" t="s">
        <v>5533</v>
      </c>
      <c r="B829" s="2">
        <v>45734</v>
      </c>
      <c r="C829" t="s">
        <v>4080</v>
      </c>
      <c r="D829" t="str">
        <f>VLOOKUP(C829,customer_imp!$A$2:$H$502,2,FALSE)</f>
        <v>Christopher Lester</v>
      </c>
      <c r="E829">
        <f>VLOOKUP(C829,customer_imp!$A$2:$H$502,3,FALSE)</f>
        <v>64</v>
      </c>
      <c r="F829" t="str">
        <f>VLOOKUP(C829,customer_imp!$A$2:$H$502,4,FALSE)</f>
        <v>Male</v>
      </c>
      <c r="G829" t="str">
        <f>VLOOKUP(C829,customer_imp!$A$2:$H$502,5,FALSE)</f>
        <v>South Jenniferville</v>
      </c>
      <c r="H829" t="str">
        <f>VLOOKUP(C829,customer_imp!$A$2:$H$502,6,FALSE)</f>
        <v>Georgia</v>
      </c>
      <c r="I829" t="str">
        <f>VLOOKUP(C829,customer_imp!$A$2:$H$502,7,FALSE)</f>
        <v>USA</v>
      </c>
      <c r="J829" t="s">
        <v>4551</v>
      </c>
      <c r="K829" t="str">
        <f>VLOOKUP($J829,prod_imp!$A$2:$I$102,2,FALSE)</f>
        <v>Basketball</v>
      </c>
      <c r="L829" t="str">
        <f>VLOOKUP(J829,prod_imp!$A$2:$I$102,3,FALSE)</f>
        <v>Sports</v>
      </c>
      <c r="M829" t="str">
        <f>VLOOKUP(J829,prod_imp!$A$2:$I$102,4,FALSE)</f>
        <v>Team Sports</v>
      </c>
      <c r="N829" t="str">
        <f>VLOOKUP(J829,prod_imp!$A$2:$I$102,5,FALSE)</f>
        <v>Nolan-Snow</v>
      </c>
      <c r="O829">
        <f>VLOOKUP(J829,prod_imp!$A$2:$I$102,6,FALSE)</f>
        <v>204</v>
      </c>
      <c r="P829">
        <f>VLOOKUP(J829,prod_imp!$A$2:$I$102,7,FALSE)</f>
        <v>281</v>
      </c>
      <c r="Q829" t="s">
        <v>4680</v>
      </c>
      <c r="R829" t="s">
        <v>1959</v>
      </c>
      <c r="S829" s="5">
        <v>30.175999999999998</v>
      </c>
      <c r="T829">
        <v>1</v>
      </c>
      <c r="U829">
        <v>37</v>
      </c>
      <c r="V829">
        <v>0.22</v>
      </c>
      <c r="W829" t="str">
        <f>VLOOKUP(Q829,stores_imp!$A$2:$K$100,3,FALSE)</f>
        <v>NORTH</v>
      </c>
      <c r="X829" t="str">
        <f>VLOOKUP(Q829,stores_imp!$A$2:$K$100,2,TRUE)</f>
        <v>Mann-Austin</v>
      </c>
      <c r="Y829" t="str">
        <f>VLOOKUP(Q829,stores_imp!$A$2:$E$22,4,FALSE)</f>
        <v>Hoodberg</v>
      </c>
      <c r="Z829" t="str">
        <f>VLOOKUP(Q829,stores_imp!$A$2:$K$22,5,FALSE)</f>
        <v>Outlet</v>
      </c>
      <c r="AA829" t="str">
        <f>_xlfn.IFS(sale[[#All],[Age]]&lt;19,"Teens",sale[[#All],[Age]]&lt;30,"Adults",sale[[#All],[Age]]&lt;70,"Elders")</f>
        <v>Elders</v>
      </c>
      <c r="AB829" t="str">
        <f>VLOOKUP(C829,customer_imp!$A$2:$H$505,8,FALSE)</f>
        <v>Silver</v>
      </c>
    </row>
    <row r="830" spans="1:28" x14ac:dyDescent="0.25">
      <c r="A830" t="s">
        <v>5534</v>
      </c>
      <c r="B830" s="2">
        <v>45809</v>
      </c>
      <c r="C830" t="s">
        <v>4344</v>
      </c>
      <c r="D830" t="str">
        <f>VLOOKUP(C830,customer_imp!$A$2:$H$502,2,FALSE)</f>
        <v>Steve Hunt</v>
      </c>
      <c r="E830">
        <f>VLOOKUP(C830,customer_imp!$A$2:$H$502,3,FALSE)</f>
        <v>54</v>
      </c>
      <c r="F830" t="str">
        <f>VLOOKUP(C830,customer_imp!$A$2:$H$502,4,FALSE)</f>
        <v>Male</v>
      </c>
      <c r="G830" t="str">
        <f>VLOOKUP(C830,customer_imp!$A$2:$H$502,5,FALSE)</f>
        <v>North Richard</v>
      </c>
      <c r="H830" t="str">
        <f>VLOOKUP(C830,customer_imp!$A$2:$H$502,6,FALSE)</f>
        <v>Virginia</v>
      </c>
      <c r="I830" t="str">
        <f>VLOOKUP(C830,customer_imp!$A$2:$H$502,7,FALSE)</f>
        <v>USA</v>
      </c>
      <c r="J830" t="s">
        <v>4650</v>
      </c>
      <c r="K830" t="str">
        <f>VLOOKUP($J830,prod_imp!$A$2:$I$102,2,FALSE)</f>
        <v>Sports Wrist Sweatbands</v>
      </c>
      <c r="L830" t="str">
        <f>VLOOKUP(J830,prod_imp!$A$2:$I$102,3,FALSE)</f>
        <v>Sports</v>
      </c>
      <c r="M830" t="str">
        <f>VLOOKUP(J830,prod_imp!$A$2:$I$102,4,FALSE)</f>
        <v>Accessories</v>
      </c>
      <c r="N830" t="str">
        <f>VLOOKUP(J830,prod_imp!$A$2:$I$102,5,FALSE)</f>
        <v>Olsen-Daniels</v>
      </c>
      <c r="O830">
        <f>VLOOKUP(J830,prod_imp!$A$2:$I$102,6,FALSE)</f>
        <v>131</v>
      </c>
      <c r="P830">
        <f>VLOOKUP(J830,prod_imp!$A$2:$I$102,7,FALSE)</f>
        <v>232</v>
      </c>
      <c r="Q830" t="s">
        <v>4683</v>
      </c>
      <c r="R830" t="s">
        <v>1959</v>
      </c>
      <c r="S830" s="5">
        <v>463.85820000000001</v>
      </c>
      <c r="T830">
        <v>1</v>
      </c>
      <c r="U830">
        <v>539</v>
      </c>
      <c r="V830">
        <v>0.18</v>
      </c>
      <c r="W830" t="str">
        <f>VLOOKUP(Q830,stores_imp!$A$2:$K$100,3,FALSE)</f>
        <v>EAST</v>
      </c>
      <c r="X830" t="str">
        <f>VLOOKUP(Q830,stores_imp!$A$2:$K$100,2,TRUE)</f>
        <v>Mann-Austin</v>
      </c>
      <c r="Y830" t="str">
        <f>VLOOKUP(Q830,stores_imp!$A$2:$E$22,4,FALSE)</f>
        <v>Port Josephberg</v>
      </c>
      <c r="Z830" t="str">
        <f>VLOOKUP(Q830,stores_imp!$A$2:$K$22,5,FALSE)</f>
        <v>Online</v>
      </c>
      <c r="AA830" t="str">
        <f>_xlfn.IFS(sale[[#All],[Age]]&lt;19,"Teens",sale[[#All],[Age]]&lt;30,"Adults",sale[[#All],[Age]]&lt;70,"Elders")</f>
        <v>Elders</v>
      </c>
      <c r="AB830" t="str">
        <f>VLOOKUP(C830,customer_imp!$A$2:$H$505,8,FALSE)</f>
        <v>Bronze</v>
      </c>
    </row>
    <row r="831" spans="1:28" x14ac:dyDescent="0.25">
      <c r="A831" t="s">
        <v>5535</v>
      </c>
      <c r="B831" s="2">
        <v>45760</v>
      </c>
      <c r="C831" t="s">
        <v>4065</v>
      </c>
      <c r="D831" t="str">
        <f>VLOOKUP(C831,customer_imp!$A$2:$H$502,2,FALSE)</f>
        <v>Jamie Yoder</v>
      </c>
      <c r="E831">
        <f>VLOOKUP(C831,customer_imp!$A$2:$H$502,3,FALSE)</f>
        <v>43</v>
      </c>
      <c r="F831" t="str">
        <f>VLOOKUP(C831,customer_imp!$A$2:$H$502,4,FALSE)</f>
        <v>Male</v>
      </c>
      <c r="G831" t="str">
        <f>VLOOKUP(C831,customer_imp!$A$2:$H$502,5,FALSE)</f>
        <v>New Gabrielleville</v>
      </c>
      <c r="H831" t="str">
        <f>VLOOKUP(C831,customer_imp!$A$2:$H$502,6,FALSE)</f>
        <v>Wisconsin</v>
      </c>
      <c r="I831" t="str">
        <f>VLOOKUP(C831,customer_imp!$A$2:$H$502,7,FALSE)</f>
        <v>USA</v>
      </c>
      <c r="J831" t="s">
        <v>4533</v>
      </c>
      <c r="K831" t="str">
        <f>VLOOKUP($J831,prod_imp!$A$2:$I$102,2,FALSE)</f>
        <v>Outdoor Sports Water Bottle</v>
      </c>
      <c r="L831" t="str">
        <f>VLOOKUP(J831,prod_imp!$A$2:$I$102,3,FALSE)</f>
        <v>Sports</v>
      </c>
      <c r="M831" t="str">
        <f>VLOOKUP(J831,prod_imp!$A$2:$I$102,4,FALSE)</f>
        <v>Accessories</v>
      </c>
      <c r="N831" t="str">
        <f>VLOOKUP(J831,prod_imp!$A$2:$I$102,5,FALSE)</f>
        <v>Soto-Ellis</v>
      </c>
      <c r="O831">
        <f>VLOOKUP(J831,prod_imp!$A$2:$I$102,6,FALSE)</f>
        <v>132</v>
      </c>
      <c r="P831">
        <f>VLOOKUP(J831,prod_imp!$A$2:$I$102,7,FALSE)</f>
        <v>275</v>
      </c>
      <c r="Q831" t="s">
        <v>4702</v>
      </c>
      <c r="R831" t="s">
        <v>4706</v>
      </c>
      <c r="S831" s="5">
        <v>19.481000000000002</v>
      </c>
      <c r="T831">
        <v>1</v>
      </c>
      <c r="U831">
        <v>28</v>
      </c>
      <c r="V831">
        <v>0.14000000000000001</v>
      </c>
      <c r="W831" t="str">
        <f>VLOOKUP(Q831,stores_imp!$A$2:$K$100,3,FALSE)</f>
        <v>EAST</v>
      </c>
      <c r="X831" t="str">
        <f>VLOOKUP(Q831,stores_imp!$A$2:$K$100,2,TRUE)</f>
        <v>Guerrero-Schmitt</v>
      </c>
      <c r="Y831" t="str">
        <f>VLOOKUP(Q831,stores_imp!$A$2:$E$22,4,FALSE)</f>
        <v>East Stevechester</v>
      </c>
      <c r="Z831" t="str">
        <f>VLOOKUP(Q831,stores_imp!$A$2:$K$22,5,FALSE)</f>
        <v>Flagship</v>
      </c>
      <c r="AA831" t="str">
        <f>_xlfn.IFS(sale[[#All],[Age]]&lt;19,"Teens",sale[[#All],[Age]]&lt;30,"Adults",sale[[#All],[Age]]&lt;70,"Elders")</f>
        <v>Elders</v>
      </c>
      <c r="AB831" t="str">
        <f>VLOOKUP(C831,customer_imp!$A$2:$H$505,8,FALSE)</f>
        <v>Platinum</v>
      </c>
    </row>
    <row r="832" spans="1:28" x14ac:dyDescent="0.25">
      <c r="A832" t="s">
        <v>5536</v>
      </c>
      <c r="B832" s="2">
        <v>45456</v>
      </c>
      <c r="C832" t="s">
        <v>4266</v>
      </c>
      <c r="D832" t="str">
        <f>VLOOKUP(C832,customer_imp!$A$2:$H$502,2,FALSE)</f>
        <v>Bryan Garcia</v>
      </c>
      <c r="E832">
        <f>VLOOKUP(C832,customer_imp!$A$2:$H$502,3,FALSE)</f>
        <v>54</v>
      </c>
      <c r="F832" t="str">
        <f>VLOOKUP(C832,customer_imp!$A$2:$H$502,4,FALSE)</f>
        <v>Female</v>
      </c>
      <c r="G832" t="str">
        <f>VLOOKUP(C832,customer_imp!$A$2:$H$502,5,FALSE)</f>
        <v>Garciaborough</v>
      </c>
      <c r="H832" t="str">
        <f>VLOOKUP(C832,customer_imp!$A$2:$H$502,6,FALSE)</f>
        <v>Wyoming</v>
      </c>
      <c r="I832" t="str">
        <f>VLOOKUP(C832,customer_imp!$A$2:$H$502,7,FALSE)</f>
        <v>USA</v>
      </c>
      <c r="J832" t="s">
        <v>4623</v>
      </c>
      <c r="K832" t="str">
        <f>VLOOKUP($J832,prod_imp!$A$2:$I$102,2,FALSE)</f>
        <v>Kitchen Storage Rack</v>
      </c>
      <c r="L832" t="str">
        <f>VLOOKUP(J832,prod_imp!$A$2:$I$102,3,FALSE)</f>
        <v>Home</v>
      </c>
      <c r="M832" t="str">
        <f>VLOOKUP(J832,prod_imp!$A$2:$I$102,4,FALSE)</f>
        <v>Storage</v>
      </c>
      <c r="N832" t="str">
        <f>VLOOKUP(J832,prod_imp!$A$2:$I$102,5,FALSE)</f>
        <v>Duran Group</v>
      </c>
      <c r="O832">
        <f>VLOOKUP(J832,prod_imp!$A$2:$I$102,6,FALSE)</f>
        <v>138</v>
      </c>
      <c r="P832">
        <f>VLOOKUP(J832,prod_imp!$A$2:$I$102,7,FALSE)</f>
        <v>89</v>
      </c>
      <c r="Q832" t="s">
        <v>4681</v>
      </c>
      <c r="R832" t="s">
        <v>4709</v>
      </c>
      <c r="S832" s="5">
        <v>1509.2352000000001</v>
      </c>
      <c r="T832">
        <v>3</v>
      </c>
      <c r="U832">
        <v>699</v>
      </c>
      <c r="V832">
        <v>0.3</v>
      </c>
      <c r="W832" t="str">
        <f>VLOOKUP(Q832,stores_imp!$A$2:$K$100,3,FALSE)</f>
        <v>SOUTH</v>
      </c>
      <c r="X832" t="str">
        <f>VLOOKUP(Q832,stores_imp!$A$2:$K$100,2,TRUE)</f>
        <v>Mann-Austin</v>
      </c>
      <c r="Y832" t="str">
        <f>VLOOKUP(Q832,stores_imp!$A$2:$E$22,4,FALSE)</f>
        <v>Port Sharon</v>
      </c>
      <c r="Z832" t="str">
        <f>VLOOKUP(Q832,stores_imp!$A$2:$K$22,5,FALSE)</f>
        <v>Online</v>
      </c>
      <c r="AA832" t="str">
        <f>_xlfn.IFS(sale[[#All],[Age]]&lt;19,"Teens",sale[[#All],[Age]]&lt;30,"Adults",sale[[#All],[Age]]&lt;70,"Elders")</f>
        <v>Elders</v>
      </c>
      <c r="AB832" t="str">
        <f>VLOOKUP(C832,customer_imp!$A$2:$H$505,8,FALSE)</f>
        <v>Silver</v>
      </c>
    </row>
    <row r="833" spans="1:28" x14ac:dyDescent="0.25">
      <c r="A833" t="s">
        <v>5537</v>
      </c>
      <c r="B833" s="2">
        <v>45698</v>
      </c>
      <c r="C833" t="s">
        <v>3982</v>
      </c>
      <c r="D833" t="str">
        <f>VLOOKUP(C833,customer_imp!$A$2:$H$502,2,FALSE)</f>
        <v>Kenneth Lambert</v>
      </c>
      <c r="E833">
        <f>VLOOKUP(C833,customer_imp!$A$2:$H$502,3,FALSE)</f>
        <v>55</v>
      </c>
      <c r="F833" t="str">
        <f>VLOOKUP(C833,customer_imp!$A$2:$H$502,4,FALSE)</f>
        <v>Female</v>
      </c>
      <c r="G833" t="str">
        <f>VLOOKUP(C833,customer_imp!$A$2:$H$502,5,FALSE)</f>
        <v>North Kathryn</v>
      </c>
      <c r="H833" t="str">
        <f>VLOOKUP(C833,customer_imp!$A$2:$H$502,6,FALSE)</f>
        <v>Kansas</v>
      </c>
      <c r="I833" t="str">
        <f>VLOOKUP(C833,customer_imp!$A$2:$H$502,7,FALSE)</f>
        <v>USA</v>
      </c>
      <c r="J833" t="s">
        <v>4632</v>
      </c>
      <c r="K833" t="str">
        <f>VLOOKUP($J833,prod_imp!$A$2:$I$102,2,FALSE)</f>
        <v>Wireless Mouse</v>
      </c>
      <c r="L833" t="str">
        <f>VLOOKUP(J833,prod_imp!$A$2:$I$102,3,FALSE)</f>
        <v>Electronics</v>
      </c>
      <c r="M833" t="str">
        <f>VLOOKUP(J833,prod_imp!$A$2:$I$102,4,FALSE)</f>
        <v>Computer</v>
      </c>
      <c r="N833" t="str">
        <f>VLOOKUP(J833,prod_imp!$A$2:$I$102,5,FALSE)</f>
        <v>Larson Ltd</v>
      </c>
      <c r="O833">
        <f>VLOOKUP(J833,prod_imp!$A$2:$I$102,6,FALSE)</f>
        <v>393</v>
      </c>
      <c r="P833">
        <f>VLOOKUP(J833,prod_imp!$A$2:$I$102,7,FALSE)</f>
        <v>320</v>
      </c>
      <c r="Q833" t="s">
        <v>4695</v>
      </c>
      <c r="R833" t="s">
        <v>4709</v>
      </c>
      <c r="S833" s="5">
        <v>1795.982</v>
      </c>
      <c r="T833">
        <v>4</v>
      </c>
      <c r="U833">
        <v>528</v>
      </c>
      <c r="V833">
        <v>0.28000000000000003</v>
      </c>
      <c r="W833" t="str">
        <f>VLOOKUP(Q833,stores_imp!$A$2:$K$100,3,FALSE)</f>
        <v>EAST</v>
      </c>
      <c r="X833" t="str">
        <f>VLOOKUP(Q833,stores_imp!$A$2:$K$100,2,TRUE)</f>
        <v>Gardner, Humphrey And Contreras</v>
      </c>
      <c r="Y833" t="str">
        <f>VLOOKUP(Q833,stores_imp!$A$2:$E$22,4,FALSE)</f>
        <v>Johnsonville</v>
      </c>
      <c r="Z833" t="str">
        <f>VLOOKUP(Q833,stores_imp!$A$2:$K$22,5,FALSE)</f>
        <v>Flagship</v>
      </c>
      <c r="AA833" t="str">
        <f>_xlfn.IFS(sale[[#All],[Age]]&lt;19,"Teens",sale[[#All],[Age]]&lt;30,"Adults",sale[[#All],[Age]]&lt;70,"Elders")</f>
        <v>Elders</v>
      </c>
      <c r="AB833" t="str">
        <f>VLOOKUP(C833,customer_imp!$A$2:$H$505,8,FALSE)</f>
        <v>Platinum</v>
      </c>
    </row>
    <row r="834" spans="1:28" x14ac:dyDescent="0.25">
      <c r="A834" t="s">
        <v>5538</v>
      </c>
      <c r="B834" s="2">
        <v>45548</v>
      </c>
      <c r="C834" t="s">
        <v>4485</v>
      </c>
      <c r="D834" t="str">
        <f>VLOOKUP(C834,customer_imp!$A$2:$H$502,2,FALSE)</f>
        <v>Darrell Miller</v>
      </c>
      <c r="E834">
        <f>VLOOKUP(C834,customer_imp!$A$2:$H$502,3,FALSE)</f>
        <v>59</v>
      </c>
      <c r="F834" t="str">
        <f>VLOOKUP(C834,customer_imp!$A$2:$H$502,4,FALSE)</f>
        <v>Female</v>
      </c>
      <c r="G834" t="str">
        <f>VLOOKUP(C834,customer_imp!$A$2:$H$502,5,FALSE)</f>
        <v>Port Carol</v>
      </c>
      <c r="H834" t="str">
        <f>VLOOKUP(C834,customer_imp!$A$2:$H$502,6,FALSE)</f>
        <v>Florida</v>
      </c>
      <c r="I834" t="str">
        <f>VLOOKUP(C834,customer_imp!$A$2:$H$502,7,FALSE)</f>
        <v>USA</v>
      </c>
      <c r="J834" t="s">
        <v>4576</v>
      </c>
      <c r="K834" t="str">
        <f>VLOOKUP($J834,prod_imp!$A$2:$I$102,2,FALSE)</f>
        <v>Men'S Winter Jacket</v>
      </c>
      <c r="L834" t="str">
        <f>VLOOKUP(J834,prod_imp!$A$2:$I$102,3,FALSE)</f>
        <v>Clothing</v>
      </c>
      <c r="M834" t="str">
        <f>VLOOKUP(J834,prod_imp!$A$2:$I$102,4,FALSE)</f>
        <v>Outerwear</v>
      </c>
      <c r="N834" t="str">
        <f>VLOOKUP(J834,prod_imp!$A$2:$I$102,5,FALSE)</f>
        <v>Kelly, Smith And Perez</v>
      </c>
      <c r="O834">
        <f>VLOOKUP(J834,prod_imp!$A$2:$I$102,6,FALSE)</f>
        <v>167</v>
      </c>
      <c r="P834">
        <f>VLOOKUP(J834,prod_imp!$A$2:$I$102,7,FALSE)</f>
        <v>296</v>
      </c>
      <c r="Q834" t="s">
        <v>4700</v>
      </c>
      <c r="R834" t="s">
        <v>4706</v>
      </c>
      <c r="S834" s="5">
        <v>1186.9680000000001</v>
      </c>
      <c r="T834">
        <v>2</v>
      </c>
      <c r="U834">
        <v>781</v>
      </c>
      <c r="V834">
        <v>0.15</v>
      </c>
      <c r="W834" t="str">
        <f>VLOOKUP(Q834,stores_imp!$A$2:$K$100,3,FALSE)</f>
        <v>WEST</v>
      </c>
      <c r="X834" t="str">
        <f>VLOOKUP(Q834,stores_imp!$A$2:$K$100,2,TRUE)</f>
        <v>Frederick-Wright</v>
      </c>
      <c r="Y834" t="str">
        <f>VLOOKUP(Q834,stores_imp!$A$2:$E$22,4,FALSE)</f>
        <v>New Jimmymouth</v>
      </c>
      <c r="Z834" t="str">
        <f>VLOOKUP(Q834,stores_imp!$A$2:$K$22,5,FALSE)</f>
        <v>Flagship</v>
      </c>
      <c r="AA834" t="str">
        <f>_xlfn.IFS(sale[[#All],[Age]]&lt;19,"Teens",sale[[#All],[Age]]&lt;30,"Adults",sale[[#All],[Age]]&lt;70,"Elders")</f>
        <v>Elders</v>
      </c>
      <c r="AB834" t="str">
        <f>VLOOKUP(C834,customer_imp!$A$2:$H$505,8,FALSE)</f>
        <v>Platinum</v>
      </c>
    </row>
    <row r="835" spans="1:28" x14ac:dyDescent="0.25">
      <c r="A835" t="s">
        <v>5539</v>
      </c>
      <c r="B835" s="2">
        <v>45236</v>
      </c>
      <c r="C835" t="s">
        <v>4159</v>
      </c>
      <c r="D835" t="str">
        <f>VLOOKUP(C835,customer_imp!$A$2:$H$502,2,FALSE)</f>
        <v>Wesley Thompson</v>
      </c>
      <c r="E835">
        <f>VLOOKUP(C835,customer_imp!$A$2:$H$502,3,FALSE)</f>
        <v>38</v>
      </c>
      <c r="F835" t="str">
        <f>VLOOKUP(C835,customer_imp!$A$2:$H$502,4,FALSE)</f>
        <v>Male</v>
      </c>
      <c r="G835" t="str">
        <f>VLOOKUP(C835,customer_imp!$A$2:$H$502,5,FALSE)</f>
        <v>East Davidmouth</v>
      </c>
      <c r="H835" t="str">
        <f>VLOOKUP(C835,customer_imp!$A$2:$H$502,6,FALSE)</f>
        <v>Maine</v>
      </c>
      <c r="I835" t="str">
        <f>VLOOKUP(C835,customer_imp!$A$2:$H$502,7,FALSE)</f>
        <v>USA</v>
      </c>
      <c r="J835" t="s">
        <v>4534</v>
      </c>
      <c r="K835" t="str">
        <f>VLOOKUP($J835,prod_imp!$A$2:$I$102,2,FALSE)</f>
        <v>Multi-Purpose Storage Box</v>
      </c>
      <c r="L835" t="str">
        <f>VLOOKUP(J835,prod_imp!$A$2:$I$102,3,FALSE)</f>
        <v>Home</v>
      </c>
      <c r="M835" t="str">
        <f>VLOOKUP(J835,prod_imp!$A$2:$I$102,4,FALSE)</f>
        <v>Storage</v>
      </c>
      <c r="N835" t="str">
        <f>VLOOKUP(J835,prod_imp!$A$2:$I$102,5,FALSE)</f>
        <v>Gardner-Montes</v>
      </c>
      <c r="O835">
        <f>VLOOKUP(J835,prod_imp!$A$2:$I$102,6,FALSE)</f>
        <v>123</v>
      </c>
      <c r="P835">
        <f>VLOOKUP(J835,prod_imp!$A$2:$I$102,7,FALSE)</f>
        <v>76</v>
      </c>
      <c r="Q835" t="s">
        <v>4697</v>
      </c>
      <c r="R835" t="s">
        <v>4709</v>
      </c>
      <c r="S835" s="5">
        <v>919.29179999999997</v>
      </c>
      <c r="T835">
        <v>1</v>
      </c>
      <c r="U835">
        <v>978</v>
      </c>
      <c r="V835">
        <v>0.24</v>
      </c>
      <c r="W835" t="str">
        <f>VLOOKUP(Q835,stores_imp!$A$2:$K$100,3,FALSE)</f>
        <v>SOUTH</v>
      </c>
      <c r="X835" t="str">
        <f>VLOOKUP(Q835,stores_imp!$A$2:$K$100,2,TRUE)</f>
        <v>Mcdonald Inc</v>
      </c>
      <c r="Y835" t="str">
        <f>VLOOKUP(Q835,stores_imp!$A$2:$E$22,4,FALSE)</f>
        <v>Christopherland</v>
      </c>
      <c r="Z835" t="str">
        <f>VLOOKUP(Q835,stores_imp!$A$2:$K$22,5,FALSE)</f>
        <v>Outlet</v>
      </c>
      <c r="AA835" t="str">
        <f>_xlfn.IFS(sale[[#All],[Age]]&lt;19,"Teens",sale[[#All],[Age]]&lt;30,"Adults",sale[[#All],[Age]]&lt;70,"Elders")</f>
        <v>Elders</v>
      </c>
      <c r="AB835" t="str">
        <f>VLOOKUP(C835,customer_imp!$A$2:$H$505,8,FALSE)</f>
        <v>Bronze</v>
      </c>
    </row>
    <row r="836" spans="1:28" x14ac:dyDescent="0.25">
      <c r="A836" t="s">
        <v>5540</v>
      </c>
      <c r="B836" s="2">
        <v>45310</v>
      </c>
      <c r="C836" t="s">
        <v>4358</v>
      </c>
      <c r="D836" t="str">
        <f>VLOOKUP(C836,customer_imp!$A$2:$H$502,2,FALSE)</f>
        <v>Gregory Allen</v>
      </c>
      <c r="E836">
        <f>VLOOKUP(C836,customer_imp!$A$2:$H$502,3,FALSE)</f>
        <v>20</v>
      </c>
      <c r="F836" t="str">
        <f>VLOOKUP(C836,customer_imp!$A$2:$H$502,4,FALSE)</f>
        <v>Female</v>
      </c>
      <c r="G836" t="str">
        <f>VLOOKUP(C836,customer_imp!$A$2:$H$502,5,FALSE)</f>
        <v>West Bruce</v>
      </c>
      <c r="H836" t="str">
        <f>VLOOKUP(C836,customer_imp!$A$2:$H$502,6,FALSE)</f>
        <v>Vermont</v>
      </c>
      <c r="I836" t="str">
        <f>VLOOKUP(C836,customer_imp!$A$2:$H$502,7,FALSE)</f>
        <v>USA</v>
      </c>
      <c r="J836" t="s">
        <v>4641</v>
      </c>
      <c r="K836" t="str">
        <f>VLOOKUP($J836,prod_imp!$A$2:$I$102,2,FALSE)</f>
        <v>Hydrating Face Cleanser</v>
      </c>
      <c r="L836" t="str">
        <f>VLOOKUP(J836,prod_imp!$A$2:$I$102,3,FALSE)</f>
        <v>Beauty</v>
      </c>
      <c r="M836" t="str">
        <f>VLOOKUP(J836,prod_imp!$A$2:$I$102,4,FALSE)</f>
        <v>Skincare</v>
      </c>
      <c r="N836" t="str">
        <f>VLOOKUP(J836,prod_imp!$A$2:$I$102,5,FALSE)</f>
        <v>Butler Group</v>
      </c>
      <c r="O836">
        <f>VLOOKUP(J836,prod_imp!$A$2:$I$102,6,FALSE)</f>
        <v>317</v>
      </c>
      <c r="P836">
        <f>VLOOKUP(J836,prod_imp!$A$2:$I$102,7,FALSE)</f>
        <v>159</v>
      </c>
      <c r="Q836" t="s">
        <v>4693</v>
      </c>
      <c r="R836" t="s">
        <v>1959</v>
      </c>
      <c r="S836" s="5">
        <v>1149.066</v>
      </c>
      <c r="T836">
        <v>4</v>
      </c>
      <c r="U836">
        <v>355</v>
      </c>
      <c r="V836">
        <v>0.06</v>
      </c>
      <c r="W836" t="str">
        <f>VLOOKUP(Q836,stores_imp!$A$2:$K$100,3,FALSE)</f>
        <v>NORTH</v>
      </c>
      <c r="X836" t="str">
        <f>VLOOKUP(Q836,stores_imp!$A$2:$K$100,2,TRUE)</f>
        <v>Thomas, Bridges And Harris</v>
      </c>
      <c r="Y836" t="str">
        <f>VLOOKUP(Q836,stores_imp!$A$2:$E$22,4,FALSE)</f>
        <v>Sabrinatown</v>
      </c>
      <c r="Z836" t="str">
        <f>VLOOKUP(Q836,stores_imp!$A$2:$K$22,5,FALSE)</f>
        <v>Online</v>
      </c>
      <c r="AA836" t="str">
        <f>_xlfn.IFS(sale[[#All],[Age]]&lt;19,"Teens",sale[[#All],[Age]]&lt;30,"Adults",sale[[#All],[Age]]&lt;70,"Elders")</f>
        <v>Adults</v>
      </c>
      <c r="AB836" t="str">
        <f>VLOOKUP(C836,customer_imp!$A$2:$H$505,8,FALSE)</f>
        <v>Platinum</v>
      </c>
    </row>
    <row r="837" spans="1:28" x14ac:dyDescent="0.25">
      <c r="A837" t="s">
        <v>5541</v>
      </c>
      <c r="B837" s="2">
        <v>45376</v>
      </c>
      <c r="C837" t="s">
        <v>4266</v>
      </c>
      <c r="D837" t="str">
        <f>VLOOKUP(C837,customer_imp!$A$2:$H$502,2,FALSE)</f>
        <v>Bryan Garcia</v>
      </c>
      <c r="E837">
        <f>VLOOKUP(C837,customer_imp!$A$2:$H$502,3,FALSE)</f>
        <v>54</v>
      </c>
      <c r="F837" t="str">
        <f>VLOOKUP(C837,customer_imp!$A$2:$H$502,4,FALSE)</f>
        <v>Female</v>
      </c>
      <c r="G837" t="str">
        <f>VLOOKUP(C837,customer_imp!$A$2:$H$502,5,FALSE)</f>
        <v>Garciaborough</v>
      </c>
      <c r="H837" t="str">
        <f>VLOOKUP(C837,customer_imp!$A$2:$H$502,6,FALSE)</f>
        <v>Wyoming</v>
      </c>
      <c r="I837" t="str">
        <f>VLOOKUP(C837,customer_imp!$A$2:$H$502,7,FALSE)</f>
        <v>USA</v>
      </c>
      <c r="J837" t="s">
        <v>4619</v>
      </c>
      <c r="K837" t="str">
        <f>VLOOKUP($J837,prod_imp!$A$2:$I$102,2,FALSE)</f>
        <v>Wooden Nightstand</v>
      </c>
      <c r="L837" t="str">
        <f>VLOOKUP(J837,prod_imp!$A$2:$I$102,3,FALSE)</f>
        <v>Home</v>
      </c>
      <c r="M837" t="str">
        <f>VLOOKUP(J837,prod_imp!$A$2:$I$102,4,FALSE)</f>
        <v>Furniture</v>
      </c>
      <c r="N837" t="str">
        <f>VLOOKUP(J837,prod_imp!$A$2:$I$102,5,FALSE)</f>
        <v>Wolfe, Ross And Hester</v>
      </c>
      <c r="O837">
        <f>VLOOKUP(J837,prod_imp!$A$2:$I$102,6,FALSE)</f>
        <v>244</v>
      </c>
      <c r="P837">
        <f>VLOOKUP(J837,prod_imp!$A$2:$I$102,7,FALSE)</f>
        <v>130</v>
      </c>
      <c r="Q837" t="s">
        <v>4703</v>
      </c>
      <c r="R837" t="s">
        <v>4709</v>
      </c>
      <c r="S837" s="5">
        <v>611.17420000000004</v>
      </c>
      <c r="T837">
        <v>1</v>
      </c>
      <c r="U837">
        <v>672</v>
      </c>
      <c r="V837">
        <v>0.19</v>
      </c>
      <c r="W837" t="str">
        <f>VLOOKUP(Q837,stores_imp!$A$2:$K$100,3,FALSE)</f>
        <v>EAST</v>
      </c>
      <c r="X837" t="str">
        <f>VLOOKUP(Q837,stores_imp!$A$2:$K$100,2,TRUE)</f>
        <v>Mann-Austin</v>
      </c>
      <c r="Y837" t="str">
        <f>VLOOKUP(Q837,stores_imp!$A$2:$E$22,4,FALSE)</f>
        <v>Vasquezborough</v>
      </c>
      <c r="Z837" t="str">
        <f>VLOOKUP(Q837,stores_imp!$A$2:$K$22,5,FALSE)</f>
        <v>Online</v>
      </c>
      <c r="AA837" t="str">
        <f>_xlfn.IFS(sale[[#All],[Age]]&lt;19,"Teens",sale[[#All],[Age]]&lt;30,"Adults",sale[[#All],[Age]]&lt;70,"Elders")</f>
        <v>Elders</v>
      </c>
      <c r="AB837" t="str">
        <f>VLOOKUP(C837,customer_imp!$A$2:$H$505,8,FALSE)</f>
        <v>Silver</v>
      </c>
    </row>
    <row r="838" spans="1:28" x14ac:dyDescent="0.25">
      <c r="A838" t="s">
        <v>5542</v>
      </c>
      <c r="B838" s="2">
        <v>45914</v>
      </c>
      <c r="C838" t="s">
        <v>4302</v>
      </c>
      <c r="D838" t="str">
        <f>VLOOKUP(C838,customer_imp!$A$2:$H$502,2,FALSE)</f>
        <v>Tiffany Williams</v>
      </c>
      <c r="E838">
        <f>VLOOKUP(C838,customer_imp!$A$2:$H$502,3,FALSE)</f>
        <v>64</v>
      </c>
      <c r="F838" t="str">
        <f>VLOOKUP(C838,customer_imp!$A$2:$H$502,4,FALSE)</f>
        <v>Female</v>
      </c>
      <c r="G838" t="str">
        <f>VLOOKUP(C838,customer_imp!$A$2:$H$502,5,FALSE)</f>
        <v>Richardsport</v>
      </c>
      <c r="H838" t="str">
        <f>VLOOKUP(C838,customer_imp!$A$2:$H$502,6,FALSE)</f>
        <v>New Hampshire</v>
      </c>
      <c r="I838" t="str">
        <f>VLOOKUP(C838,customer_imp!$A$2:$H$502,7,FALSE)</f>
        <v>USA</v>
      </c>
      <c r="J838" t="s">
        <v>4640</v>
      </c>
      <c r="K838" t="str">
        <f>VLOOKUP($J838,prod_imp!$A$2:$I$102,2,FALSE)</f>
        <v>Fitness Resistance Bands</v>
      </c>
      <c r="L838" t="str">
        <f>VLOOKUP(J838,prod_imp!$A$2:$I$102,3,FALSE)</f>
        <v>Sports</v>
      </c>
      <c r="M838" t="str">
        <f>VLOOKUP(J838,prod_imp!$A$2:$I$102,4,FALSE)</f>
        <v>Fitness</v>
      </c>
      <c r="N838" t="str">
        <f>VLOOKUP(J838,prod_imp!$A$2:$I$102,5,FALSE)</f>
        <v>Reese-Watson</v>
      </c>
      <c r="O838">
        <f>VLOOKUP(J838,prod_imp!$A$2:$I$102,6,FALSE)</f>
        <v>153</v>
      </c>
      <c r="P838">
        <f>VLOOKUP(J838,prod_imp!$A$2:$I$102,7,FALSE)</f>
        <v>281</v>
      </c>
      <c r="Q838" t="s">
        <v>4680</v>
      </c>
      <c r="R838" t="s">
        <v>4706</v>
      </c>
      <c r="S838" s="5">
        <v>615.79719999999998</v>
      </c>
      <c r="T838">
        <v>1</v>
      </c>
      <c r="U838">
        <v>867</v>
      </c>
      <c r="V838">
        <v>0.09</v>
      </c>
      <c r="W838" t="str">
        <f>VLOOKUP(Q838,stores_imp!$A$2:$K$100,3,FALSE)</f>
        <v>NORTH</v>
      </c>
      <c r="X838" t="str">
        <f>VLOOKUP(Q838,stores_imp!$A$2:$K$100,2,TRUE)</f>
        <v>Mann-Austin</v>
      </c>
      <c r="Y838" t="str">
        <f>VLOOKUP(Q838,stores_imp!$A$2:$E$22,4,FALSE)</f>
        <v>Hoodberg</v>
      </c>
      <c r="Z838" t="str">
        <f>VLOOKUP(Q838,stores_imp!$A$2:$K$22,5,FALSE)</f>
        <v>Outlet</v>
      </c>
      <c r="AA838" t="str">
        <f>_xlfn.IFS(sale[[#All],[Age]]&lt;19,"Teens",sale[[#All],[Age]]&lt;30,"Adults",sale[[#All],[Age]]&lt;70,"Elders")</f>
        <v>Elders</v>
      </c>
      <c r="AB838" t="str">
        <f>VLOOKUP(C838,customer_imp!$A$2:$H$505,8,FALSE)</f>
        <v>Gold</v>
      </c>
    </row>
    <row r="839" spans="1:28" x14ac:dyDescent="0.25">
      <c r="A839" t="s">
        <v>5543</v>
      </c>
      <c r="B839" s="2">
        <v>45336</v>
      </c>
      <c r="C839" t="s">
        <v>4055</v>
      </c>
      <c r="D839" t="str">
        <f>VLOOKUP(C839,customer_imp!$A$2:$H$502,2,FALSE)</f>
        <v>Krystal Ford</v>
      </c>
      <c r="E839">
        <f>VLOOKUP(C839,customer_imp!$A$2:$H$502,3,FALSE)</f>
        <v>34</v>
      </c>
      <c r="F839" t="str">
        <f>VLOOKUP(C839,customer_imp!$A$2:$H$502,4,FALSE)</f>
        <v>Female</v>
      </c>
      <c r="G839" t="str">
        <f>VLOOKUP(C839,customer_imp!$A$2:$H$502,5,FALSE)</f>
        <v>South David</v>
      </c>
      <c r="H839" t="str">
        <f>VLOOKUP(C839,customer_imp!$A$2:$H$502,6,FALSE)</f>
        <v>Arizona</v>
      </c>
      <c r="I839" t="str">
        <f>VLOOKUP(C839,customer_imp!$A$2:$H$502,7,FALSE)</f>
        <v>USA</v>
      </c>
      <c r="J839" t="s">
        <v>4515</v>
      </c>
      <c r="K839" t="str">
        <f>VLOOKUP($J839,prod_imp!$A$2:$I$102,2,FALSE)</f>
        <v>Ceramic Kitchen Bowl Set</v>
      </c>
      <c r="L839" t="str">
        <f>VLOOKUP(J839,prod_imp!$A$2:$I$102,3,FALSE)</f>
        <v>Home</v>
      </c>
      <c r="M839" t="str">
        <f>VLOOKUP(J839,prod_imp!$A$2:$I$102,4,FALSE)</f>
        <v>Kitchen</v>
      </c>
      <c r="N839" t="str">
        <f>VLOOKUP(J839,prod_imp!$A$2:$I$102,5,FALSE)</f>
        <v>Hamilton Group</v>
      </c>
      <c r="O839">
        <f>VLOOKUP(J839,prod_imp!$A$2:$I$102,6,FALSE)</f>
        <v>299</v>
      </c>
      <c r="P839">
        <f>VLOOKUP(J839,prod_imp!$A$2:$I$102,7,FALSE)</f>
        <v>308</v>
      </c>
      <c r="Q839" t="s">
        <v>4693</v>
      </c>
      <c r="R839" t="s">
        <v>4706</v>
      </c>
      <c r="S839" s="5">
        <v>612.68849999999998</v>
      </c>
      <c r="T839">
        <v>3</v>
      </c>
      <c r="U839">
        <v>240</v>
      </c>
      <c r="V839">
        <v>0.28999999999999998</v>
      </c>
      <c r="W839" t="str">
        <f>VLOOKUP(Q839,stores_imp!$A$2:$K$100,3,FALSE)</f>
        <v>NORTH</v>
      </c>
      <c r="X839" t="str">
        <f>VLOOKUP(Q839,stores_imp!$A$2:$K$100,2,TRUE)</f>
        <v>Thomas, Bridges And Harris</v>
      </c>
      <c r="Y839" t="str">
        <f>VLOOKUP(Q839,stores_imp!$A$2:$E$22,4,FALSE)</f>
        <v>Sabrinatown</v>
      </c>
      <c r="Z839" t="str">
        <f>VLOOKUP(Q839,stores_imp!$A$2:$K$22,5,FALSE)</f>
        <v>Online</v>
      </c>
      <c r="AA839" t="str">
        <f>_xlfn.IFS(sale[[#All],[Age]]&lt;19,"Teens",sale[[#All],[Age]]&lt;30,"Adults",sale[[#All],[Age]]&lt;70,"Elders")</f>
        <v>Elders</v>
      </c>
      <c r="AB839" t="str">
        <f>VLOOKUP(C839,customer_imp!$A$2:$H$505,8,FALSE)</f>
        <v>Platinum</v>
      </c>
    </row>
    <row r="840" spans="1:28" x14ac:dyDescent="0.25">
      <c r="A840" t="s">
        <v>5544</v>
      </c>
      <c r="B840" s="2">
        <v>45728</v>
      </c>
      <c r="C840" t="s">
        <v>4049</v>
      </c>
      <c r="D840" t="str">
        <f>VLOOKUP(C840,customer_imp!$A$2:$H$502,2,FALSE)</f>
        <v>Rhonda Morales</v>
      </c>
      <c r="E840">
        <f>VLOOKUP(C840,customer_imp!$A$2:$H$502,3,FALSE)</f>
        <v>61</v>
      </c>
      <c r="F840" t="str">
        <f>VLOOKUP(C840,customer_imp!$A$2:$H$502,4,FALSE)</f>
        <v>Female</v>
      </c>
      <c r="G840" t="str">
        <f>VLOOKUP(C840,customer_imp!$A$2:$H$502,5,FALSE)</f>
        <v>Lake Barryfurt</v>
      </c>
      <c r="H840" t="str">
        <f>VLOOKUP(C840,customer_imp!$A$2:$H$502,6,FALSE)</f>
        <v>California</v>
      </c>
      <c r="I840" t="str">
        <f>VLOOKUP(C840,customer_imp!$A$2:$H$502,7,FALSE)</f>
        <v>USA</v>
      </c>
      <c r="J840" t="s">
        <v>4547</v>
      </c>
      <c r="K840" t="str">
        <f>VLOOKUP($J840,prod_imp!$A$2:$I$102,2,FALSE)</f>
        <v>Sports Stopwatch Timer</v>
      </c>
      <c r="L840" t="str">
        <f>VLOOKUP(J840,prod_imp!$A$2:$I$102,3,FALSE)</f>
        <v>Sports</v>
      </c>
      <c r="M840" t="str">
        <f>VLOOKUP(J840,prod_imp!$A$2:$I$102,4,FALSE)</f>
        <v>Accessories</v>
      </c>
      <c r="N840" t="str">
        <f>VLOOKUP(J840,prod_imp!$A$2:$I$102,5,FALSE)</f>
        <v>Burns-Hansen</v>
      </c>
      <c r="O840">
        <f>VLOOKUP(J840,prod_imp!$A$2:$I$102,6,FALSE)</f>
        <v>39</v>
      </c>
      <c r="P840">
        <f>VLOOKUP(J840,prod_imp!$A$2:$I$102,7,FALSE)</f>
        <v>137</v>
      </c>
      <c r="Q840" t="s">
        <v>4700</v>
      </c>
      <c r="R840" t="s">
        <v>4709</v>
      </c>
      <c r="S840" s="5">
        <v>891.53279999999995</v>
      </c>
      <c r="T840">
        <v>2</v>
      </c>
      <c r="U840">
        <v>619</v>
      </c>
      <c r="V840">
        <v>0.15</v>
      </c>
      <c r="W840" t="str">
        <f>VLOOKUP(Q840,stores_imp!$A$2:$K$100,3,FALSE)</f>
        <v>WEST</v>
      </c>
      <c r="X840" t="str">
        <f>VLOOKUP(Q840,stores_imp!$A$2:$K$100,2,TRUE)</f>
        <v>Frederick-Wright</v>
      </c>
      <c r="Y840" t="str">
        <f>VLOOKUP(Q840,stores_imp!$A$2:$E$22,4,FALSE)</f>
        <v>New Jimmymouth</v>
      </c>
      <c r="Z840" t="str">
        <f>VLOOKUP(Q840,stores_imp!$A$2:$K$22,5,FALSE)</f>
        <v>Flagship</v>
      </c>
      <c r="AA840" t="str">
        <f>_xlfn.IFS(sale[[#All],[Age]]&lt;19,"Teens",sale[[#All],[Age]]&lt;30,"Adults",sale[[#All],[Age]]&lt;70,"Elders")</f>
        <v>Elders</v>
      </c>
      <c r="AB840" t="str">
        <f>VLOOKUP(C840,customer_imp!$A$2:$H$505,8,FALSE)</f>
        <v>Gold</v>
      </c>
    </row>
    <row r="841" spans="1:28" x14ac:dyDescent="0.25">
      <c r="A841" t="s">
        <v>5545</v>
      </c>
      <c r="B841" s="2">
        <v>45755</v>
      </c>
      <c r="C841" t="s">
        <v>4192</v>
      </c>
      <c r="D841" t="str">
        <f>VLOOKUP(C841,customer_imp!$A$2:$H$502,2,FALSE)</f>
        <v>Stuart Johnson</v>
      </c>
      <c r="E841">
        <f>VLOOKUP(C841,customer_imp!$A$2:$H$502,3,FALSE)</f>
        <v>42</v>
      </c>
      <c r="F841" t="str">
        <f>VLOOKUP(C841,customer_imp!$A$2:$H$502,4,FALSE)</f>
        <v>Female</v>
      </c>
      <c r="G841" t="str">
        <f>VLOOKUP(C841,customer_imp!$A$2:$H$502,5,FALSE)</f>
        <v>West Markport</v>
      </c>
      <c r="H841" t="str">
        <f>VLOOKUP(C841,customer_imp!$A$2:$H$502,6,FALSE)</f>
        <v>North Dakota</v>
      </c>
      <c r="I841" t="str">
        <f>VLOOKUP(C841,customer_imp!$A$2:$H$502,7,FALSE)</f>
        <v>USA</v>
      </c>
      <c r="J841" t="s">
        <v>4647</v>
      </c>
      <c r="K841" t="str">
        <f>VLOOKUP($J841,prod_imp!$A$2:$I$102,2,FALSE)</f>
        <v>Led Bedside Lamp</v>
      </c>
      <c r="L841" t="str">
        <f>VLOOKUP(J841,prod_imp!$A$2:$I$102,3,FALSE)</f>
        <v>Home</v>
      </c>
      <c r="M841" t="str">
        <f>VLOOKUP(J841,prod_imp!$A$2:$I$102,4,FALSE)</f>
        <v>Lighting</v>
      </c>
      <c r="N841" t="str">
        <f>VLOOKUP(J841,prod_imp!$A$2:$I$102,5,FALSE)</f>
        <v>Aguilar, Horton And Lewis</v>
      </c>
      <c r="O841">
        <f>VLOOKUP(J841,prod_imp!$A$2:$I$102,6,FALSE)</f>
        <v>371</v>
      </c>
      <c r="P841">
        <f>VLOOKUP(J841,prod_imp!$A$2:$I$102,7,FALSE)</f>
        <v>220</v>
      </c>
      <c r="Q841" t="s">
        <v>4673</v>
      </c>
      <c r="R841" t="s">
        <v>4706</v>
      </c>
      <c r="S841" s="5">
        <v>1913.8391999999999</v>
      </c>
      <c r="T841">
        <v>3</v>
      </c>
      <c r="U841">
        <v>693</v>
      </c>
      <c r="V841">
        <v>0.28000000000000003</v>
      </c>
      <c r="W841" t="str">
        <f>VLOOKUP(Q841,stores_imp!$A$2:$K$100,3,FALSE)</f>
        <v>EAST</v>
      </c>
      <c r="X841" t="str">
        <f>VLOOKUP(Q841,stores_imp!$A$2:$K$100,2,TRUE)</f>
        <v>Rivera-Warner</v>
      </c>
      <c r="Y841" t="str">
        <f>VLOOKUP(Q841,stores_imp!$A$2:$E$22,4,FALSE)</f>
        <v>Washingtonfurt</v>
      </c>
      <c r="Z841" t="str">
        <f>VLOOKUP(Q841,stores_imp!$A$2:$K$22,5,FALSE)</f>
        <v>Flagship</v>
      </c>
      <c r="AA841" t="str">
        <f>_xlfn.IFS(sale[[#All],[Age]]&lt;19,"Teens",sale[[#All],[Age]]&lt;30,"Adults",sale[[#All],[Age]]&lt;70,"Elders")</f>
        <v>Elders</v>
      </c>
      <c r="AB841" t="str">
        <f>VLOOKUP(C841,customer_imp!$A$2:$H$505,8,FALSE)</f>
        <v>Platinum</v>
      </c>
    </row>
    <row r="842" spans="1:28" x14ac:dyDescent="0.25">
      <c r="A842" t="s">
        <v>5546</v>
      </c>
      <c r="B842" s="2">
        <v>45695</v>
      </c>
      <c r="C842" t="s">
        <v>4084</v>
      </c>
      <c r="D842" t="str">
        <f>VLOOKUP(C842,customer_imp!$A$2:$H$502,2,FALSE)</f>
        <v>Travis Holland</v>
      </c>
      <c r="E842">
        <f>VLOOKUP(C842,customer_imp!$A$2:$H$502,3,FALSE)</f>
        <v>38</v>
      </c>
      <c r="F842" t="str">
        <f>VLOOKUP(C842,customer_imp!$A$2:$H$502,4,FALSE)</f>
        <v>Male</v>
      </c>
      <c r="G842" t="str">
        <f>VLOOKUP(C842,customer_imp!$A$2:$H$502,5,FALSE)</f>
        <v>Webstermouth</v>
      </c>
      <c r="H842" t="str">
        <f>VLOOKUP(C842,customer_imp!$A$2:$H$502,6,FALSE)</f>
        <v>New Hampshire</v>
      </c>
      <c r="I842" t="str">
        <f>VLOOKUP(C842,customer_imp!$A$2:$H$502,7,FALSE)</f>
        <v>USA</v>
      </c>
      <c r="J842" t="s">
        <v>4580</v>
      </c>
      <c r="K842" t="str">
        <f>VLOOKUP($J842,prod_imp!$A$2:$I$102,2,FALSE)</f>
        <v>Car Dashboard Phone Holder</v>
      </c>
      <c r="L842" t="str">
        <f>VLOOKUP(J842,prod_imp!$A$2:$I$102,3,FALSE)</f>
        <v>Electronics</v>
      </c>
      <c r="M842" t="str">
        <f>VLOOKUP(J842,prod_imp!$A$2:$I$102,4,FALSE)</f>
        <v>Accessories</v>
      </c>
      <c r="N842" t="str">
        <f>VLOOKUP(J842,prod_imp!$A$2:$I$102,5,FALSE)</f>
        <v>Byrd, Stewart And Valdez</v>
      </c>
      <c r="O842">
        <f>VLOOKUP(J842,prod_imp!$A$2:$I$102,6,FALSE)</f>
        <v>178</v>
      </c>
      <c r="P842">
        <f>VLOOKUP(J842,prod_imp!$A$2:$I$102,7,FALSE)</f>
        <v>103</v>
      </c>
      <c r="Q842" t="s">
        <v>4690</v>
      </c>
      <c r="R842" t="s">
        <v>4709</v>
      </c>
      <c r="S842" s="5">
        <v>2164.6943999999999</v>
      </c>
      <c r="T842">
        <v>4</v>
      </c>
      <c r="U842">
        <v>752</v>
      </c>
      <c r="V842">
        <v>0.08</v>
      </c>
      <c r="W842" t="str">
        <f>VLOOKUP(Q842,stores_imp!$A$2:$K$100,3,FALSE)</f>
        <v>EAST</v>
      </c>
      <c r="X842" t="str">
        <f>VLOOKUP(Q842,stores_imp!$A$2:$K$100,2,TRUE)</f>
        <v>Martinez, Adkins And Johnson</v>
      </c>
      <c r="Y842" t="str">
        <f>VLOOKUP(Q842,stores_imp!$A$2:$E$22,4,FALSE)</f>
        <v>East Davidville</v>
      </c>
      <c r="Z842" t="str">
        <f>VLOOKUP(Q842,stores_imp!$A$2:$K$22,5,FALSE)</f>
        <v>Online</v>
      </c>
      <c r="AA842" t="str">
        <f>_xlfn.IFS(sale[[#All],[Age]]&lt;19,"Teens",sale[[#All],[Age]]&lt;30,"Adults",sale[[#All],[Age]]&lt;70,"Elders")</f>
        <v>Elders</v>
      </c>
      <c r="AB842" t="str">
        <f>VLOOKUP(C842,customer_imp!$A$2:$H$505,8,FALSE)</f>
        <v>Bronze</v>
      </c>
    </row>
    <row r="843" spans="1:28" x14ac:dyDescent="0.25">
      <c r="A843" t="s">
        <v>5547</v>
      </c>
      <c r="B843" s="2">
        <v>45380</v>
      </c>
      <c r="C843" t="s">
        <v>4086</v>
      </c>
      <c r="D843" t="str">
        <f>VLOOKUP(C843,customer_imp!$A$2:$H$502,2,FALSE)</f>
        <v>Ashley Griffin</v>
      </c>
      <c r="E843">
        <f>VLOOKUP(C843,customer_imp!$A$2:$H$502,3,FALSE)</f>
        <v>40</v>
      </c>
      <c r="F843" t="str">
        <f>VLOOKUP(C843,customer_imp!$A$2:$H$502,4,FALSE)</f>
        <v>Female</v>
      </c>
      <c r="G843" t="str">
        <f>VLOOKUP(C843,customer_imp!$A$2:$H$502,5,FALSE)</f>
        <v>New Dawnton</v>
      </c>
      <c r="H843" t="str">
        <f>VLOOKUP(C843,customer_imp!$A$2:$H$502,6,FALSE)</f>
        <v>Maryland</v>
      </c>
      <c r="I843" t="str">
        <f>VLOOKUP(C843,customer_imp!$A$2:$H$502,7,FALSE)</f>
        <v>USA</v>
      </c>
      <c r="J843" t="s">
        <v>4551</v>
      </c>
      <c r="K843" t="str">
        <f>VLOOKUP($J843,prod_imp!$A$2:$I$102,2,FALSE)</f>
        <v>Basketball</v>
      </c>
      <c r="L843" t="str">
        <f>VLOOKUP(J843,prod_imp!$A$2:$I$102,3,FALSE)</f>
        <v>Sports</v>
      </c>
      <c r="M843" t="str">
        <f>VLOOKUP(J843,prod_imp!$A$2:$I$102,4,FALSE)</f>
        <v>Team Sports</v>
      </c>
      <c r="N843" t="str">
        <f>VLOOKUP(J843,prod_imp!$A$2:$I$102,5,FALSE)</f>
        <v>Nolan-Snow</v>
      </c>
      <c r="O843">
        <f>VLOOKUP(J843,prod_imp!$A$2:$I$102,6,FALSE)</f>
        <v>204</v>
      </c>
      <c r="P843">
        <f>VLOOKUP(J843,prod_imp!$A$2:$I$102,7,FALSE)</f>
        <v>281</v>
      </c>
      <c r="Q843" t="s">
        <v>4698</v>
      </c>
      <c r="R843" t="s">
        <v>4709</v>
      </c>
      <c r="S843" s="5">
        <v>262.78019999999998</v>
      </c>
      <c r="T843">
        <v>3</v>
      </c>
      <c r="U843">
        <v>108</v>
      </c>
      <c r="V843">
        <v>0.28000000000000003</v>
      </c>
      <c r="W843" t="str">
        <f>VLOOKUP(Q843,stores_imp!$A$2:$K$100,3,FALSE)</f>
        <v>NORTH</v>
      </c>
      <c r="X843" t="str">
        <f>VLOOKUP(Q843,stores_imp!$A$2:$K$100,2,TRUE)</f>
        <v>Shelton Plc</v>
      </c>
      <c r="Y843" t="str">
        <f>VLOOKUP(Q843,stores_imp!$A$2:$E$22,4,FALSE)</f>
        <v>East Jenniferstad</v>
      </c>
      <c r="Z843" t="str">
        <f>VLOOKUP(Q843,stores_imp!$A$2:$K$22,5,FALSE)</f>
        <v>Flagship</v>
      </c>
      <c r="AA843" t="str">
        <f>_xlfn.IFS(sale[[#All],[Age]]&lt;19,"Teens",sale[[#All],[Age]]&lt;30,"Adults",sale[[#All],[Age]]&lt;70,"Elders")</f>
        <v>Elders</v>
      </c>
      <c r="AB843" t="str">
        <f>VLOOKUP(C843,customer_imp!$A$2:$H$505,8,FALSE)</f>
        <v>Gold</v>
      </c>
    </row>
    <row r="844" spans="1:28" x14ac:dyDescent="0.25">
      <c r="A844" t="s">
        <v>5548</v>
      </c>
      <c r="B844" s="2">
        <v>45446</v>
      </c>
      <c r="C844" t="s">
        <v>4238</v>
      </c>
      <c r="D844" t="str">
        <f>VLOOKUP(C844,customer_imp!$A$2:$H$502,2,FALSE)</f>
        <v>Kristen Fischer</v>
      </c>
      <c r="E844">
        <f>VLOOKUP(C844,customer_imp!$A$2:$H$502,3,FALSE)</f>
        <v>57</v>
      </c>
      <c r="F844" t="str">
        <f>VLOOKUP(C844,customer_imp!$A$2:$H$502,4,FALSE)</f>
        <v>Male</v>
      </c>
      <c r="G844" t="str">
        <f>VLOOKUP(C844,customer_imp!$A$2:$H$502,5,FALSE)</f>
        <v>Lake Christopher</v>
      </c>
      <c r="H844" t="str">
        <f>VLOOKUP(C844,customer_imp!$A$2:$H$502,6,FALSE)</f>
        <v>Arkansas</v>
      </c>
      <c r="I844" t="str">
        <f>VLOOKUP(C844,customer_imp!$A$2:$H$502,7,FALSE)</f>
        <v>USA</v>
      </c>
      <c r="J844" t="s">
        <v>4545</v>
      </c>
      <c r="K844" t="str">
        <f>VLOOKUP($J844,prod_imp!$A$2:$I$102,2,FALSE)</f>
        <v>Decorative Floor Vase</v>
      </c>
      <c r="L844" t="str">
        <f>VLOOKUP(J844,prod_imp!$A$2:$I$102,3,FALSE)</f>
        <v>Home</v>
      </c>
      <c r="M844" t="str">
        <f>VLOOKUP(J844,prod_imp!$A$2:$I$102,4,FALSE)</f>
        <v>Decor</v>
      </c>
      <c r="N844" t="str">
        <f>VLOOKUP(J844,prod_imp!$A$2:$I$102,5,FALSE)</f>
        <v>Khan, Jones And Paul</v>
      </c>
      <c r="O844">
        <f>VLOOKUP(J844,prod_imp!$A$2:$I$102,6,FALSE)</f>
        <v>317</v>
      </c>
      <c r="P844">
        <f>VLOOKUP(J844,prod_imp!$A$2:$I$102,7,FALSE)</f>
        <v>378</v>
      </c>
      <c r="Q844" t="s">
        <v>4681</v>
      </c>
      <c r="R844" t="s">
        <v>4709</v>
      </c>
      <c r="S844" s="5">
        <v>800.21130000000005</v>
      </c>
      <c r="T844">
        <v>1</v>
      </c>
      <c r="U844">
        <v>964</v>
      </c>
      <c r="V844">
        <v>0.19</v>
      </c>
      <c r="W844" t="str">
        <f>VLOOKUP(Q844,stores_imp!$A$2:$K$100,3,FALSE)</f>
        <v>SOUTH</v>
      </c>
      <c r="X844" t="str">
        <f>VLOOKUP(Q844,stores_imp!$A$2:$K$100,2,TRUE)</f>
        <v>Mann-Austin</v>
      </c>
      <c r="Y844" t="str">
        <f>VLOOKUP(Q844,stores_imp!$A$2:$E$22,4,FALSE)</f>
        <v>Port Sharon</v>
      </c>
      <c r="Z844" t="str">
        <f>VLOOKUP(Q844,stores_imp!$A$2:$K$22,5,FALSE)</f>
        <v>Online</v>
      </c>
      <c r="AA844" t="str">
        <f>_xlfn.IFS(sale[[#All],[Age]]&lt;19,"Teens",sale[[#All],[Age]]&lt;30,"Adults",sale[[#All],[Age]]&lt;70,"Elders")</f>
        <v>Elders</v>
      </c>
      <c r="AB844" t="str">
        <f>VLOOKUP(C844,customer_imp!$A$2:$H$505,8,FALSE)</f>
        <v>Platinum</v>
      </c>
    </row>
    <row r="845" spans="1:28" x14ac:dyDescent="0.25">
      <c r="A845" t="s">
        <v>5549</v>
      </c>
      <c r="B845" s="2">
        <v>45525</v>
      </c>
      <c r="C845" t="s">
        <v>4109</v>
      </c>
      <c r="D845" t="str">
        <f>VLOOKUP(C845,customer_imp!$A$2:$H$502,2,FALSE)</f>
        <v>Joseph Richards</v>
      </c>
      <c r="E845">
        <f>VLOOKUP(C845,customer_imp!$A$2:$H$502,3,FALSE)</f>
        <v>34</v>
      </c>
      <c r="F845" t="str">
        <f>VLOOKUP(C845,customer_imp!$A$2:$H$502,4,FALSE)</f>
        <v>Female</v>
      </c>
      <c r="G845" t="str">
        <f>VLOOKUP(C845,customer_imp!$A$2:$H$502,5,FALSE)</f>
        <v>Wigginsville</v>
      </c>
      <c r="H845" t="str">
        <f>VLOOKUP(C845,customer_imp!$A$2:$H$502,6,FALSE)</f>
        <v>Alabama</v>
      </c>
      <c r="I845" t="str">
        <f>VLOOKUP(C845,customer_imp!$A$2:$H$502,7,FALSE)</f>
        <v>USA</v>
      </c>
      <c r="J845" t="s">
        <v>4532</v>
      </c>
      <c r="K845" t="str">
        <f>VLOOKUP($J845,prod_imp!$A$2:$I$102,2,FALSE)</f>
        <v>Knee Support Brace</v>
      </c>
      <c r="L845" t="str">
        <f>VLOOKUP(J845,prod_imp!$A$2:$I$102,3,FALSE)</f>
        <v>Sports</v>
      </c>
      <c r="M845" t="str">
        <f>VLOOKUP(J845,prod_imp!$A$2:$I$102,4,FALSE)</f>
        <v>Equipment</v>
      </c>
      <c r="N845" t="str">
        <f>VLOOKUP(J845,prod_imp!$A$2:$I$102,5,FALSE)</f>
        <v>May-Reese</v>
      </c>
      <c r="O845">
        <f>VLOOKUP(J845,prod_imp!$A$2:$I$102,6,FALSE)</f>
        <v>21</v>
      </c>
      <c r="P845">
        <f>VLOOKUP(J845,prod_imp!$A$2:$I$102,7,FALSE)</f>
        <v>65</v>
      </c>
      <c r="Q845" t="s">
        <v>4673</v>
      </c>
      <c r="R845" t="s">
        <v>1959</v>
      </c>
      <c r="S845" s="5">
        <v>245.80199999999999</v>
      </c>
      <c r="T845">
        <v>1</v>
      </c>
      <c r="U845">
        <v>346</v>
      </c>
      <c r="V845">
        <v>0.17</v>
      </c>
      <c r="W845" t="str">
        <f>VLOOKUP(Q845,stores_imp!$A$2:$K$100,3,FALSE)</f>
        <v>EAST</v>
      </c>
      <c r="X845" t="str">
        <f>VLOOKUP(Q845,stores_imp!$A$2:$K$100,2,TRUE)</f>
        <v>Rivera-Warner</v>
      </c>
      <c r="Y845" t="str">
        <f>VLOOKUP(Q845,stores_imp!$A$2:$E$22,4,FALSE)</f>
        <v>Washingtonfurt</v>
      </c>
      <c r="Z845" t="str">
        <f>VLOOKUP(Q845,stores_imp!$A$2:$K$22,5,FALSE)</f>
        <v>Flagship</v>
      </c>
      <c r="AA845" t="str">
        <f>_xlfn.IFS(sale[[#All],[Age]]&lt;19,"Teens",sale[[#All],[Age]]&lt;30,"Adults",sale[[#All],[Age]]&lt;70,"Elders")</f>
        <v>Elders</v>
      </c>
      <c r="AB845" t="str">
        <f>VLOOKUP(C845,customer_imp!$A$2:$H$505,8,FALSE)</f>
        <v>Bronze</v>
      </c>
    </row>
    <row r="846" spans="1:28" x14ac:dyDescent="0.25">
      <c r="A846" t="s">
        <v>5550</v>
      </c>
      <c r="B846" s="2">
        <v>45527</v>
      </c>
      <c r="C846" t="s">
        <v>4449</v>
      </c>
      <c r="D846" t="str">
        <f>VLOOKUP(C846,customer_imp!$A$2:$H$502,2,FALSE)</f>
        <v>Christina Robertson</v>
      </c>
      <c r="E846">
        <f>VLOOKUP(C846,customer_imp!$A$2:$H$502,3,FALSE)</f>
        <v>59</v>
      </c>
      <c r="F846" t="str">
        <f>VLOOKUP(C846,customer_imp!$A$2:$H$502,4,FALSE)</f>
        <v>Male</v>
      </c>
      <c r="G846" t="str">
        <f>VLOOKUP(C846,customer_imp!$A$2:$H$502,5,FALSE)</f>
        <v>Hubbardborough</v>
      </c>
      <c r="H846" t="str">
        <f>VLOOKUP(C846,customer_imp!$A$2:$H$502,6,FALSE)</f>
        <v>Kentucky</v>
      </c>
      <c r="I846" t="str">
        <f>VLOOKUP(C846,customer_imp!$A$2:$H$502,7,FALSE)</f>
        <v>USA</v>
      </c>
      <c r="J846" t="s">
        <v>4571</v>
      </c>
      <c r="K846" t="str">
        <f>VLOOKUP($J846,prod_imp!$A$2:$I$102,2,FALSE)</f>
        <v>Usb External Hard Drive</v>
      </c>
      <c r="L846" t="str">
        <f>VLOOKUP(J846,prod_imp!$A$2:$I$102,3,FALSE)</f>
        <v>Electronics</v>
      </c>
      <c r="M846" t="str">
        <f>VLOOKUP(J846,prod_imp!$A$2:$I$102,4,FALSE)</f>
        <v>Computer</v>
      </c>
      <c r="N846" t="str">
        <f>VLOOKUP(J846,prod_imp!$A$2:$I$102,5,FALSE)</f>
        <v>Robinson Inc</v>
      </c>
      <c r="O846">
        <f>VLOOKUP(J846,prod_imp!$A$2:$I$102,6,FALSE)</f>
        <v>253</v>
      </c>
      <c r="P846">
        <f>VLOOKUP(J846,prod_imp!$A$2:$I$102,7,FALSE)</f>
        <v>266</v>
      </c>
      <c r="Q846" t="s">
        <v>4698</v>
      </c>
      <c r="R846" t="s">
        <v>1959</v>
      </c>
      <c r="S846" s="5">
        <v>1686.4275</v>
      </c>
      <c r="T846">
        <v>3</v>
      </c>
      <c r="U846">
        <v>792</v>
      </c>
      <c r="V846">
        <v>0.28999999999999998</v>
      </c>
      <c r="W846" t="str">
        <f>VLOOKUP(Q846,stores_imp!$A$2:$K$100,3,FALSE)</f>
        <v>NORTH</v>
      </c>
      <c r="X846" t="str">
        <f>VLOOKUP(Q846,stores_imp!$A$2:$K$100,2,TRUE)</f>
        <v>Shelton Plc</v>
      </c>
      <c r="Y846" t="str">
        <f>VLOOKUP(Q846,stores_imp!$A$2:$E$22,4,FALSE)</f>
        <v>East Jenniferstad</v>
      </c>
      <c r="Z846" t="str">
        <f>VLOOKUP(Q846,stores_imp!$A$2:$K$22,5,FALSE)</f>
        <v>Flagship</v>
      </c>
      <c r="AA846" t="str">
        <f>_xlfn.IFS(sale[[#All],[Age]]&lt;19,"Teens",sale[[#All],[Age]]&lt;30,"Adults",sale[[#All],[Age]]&lt;70,"Elders")</f>
        <v>Elders</v>
      </c>
      <c r="AB846" t="str">
        <f>VLOOKUP(C846,customer_imp!$A$2:$H$505,8,FALSE)</f>
        <v>Platinum</v>
      </c>
    </row>
    <row r="847" spans="1:28" x14ac:dyDescent="0.25">
      <c r="A847" t="s">
        <v>5551</v>
      </c>
      <c r="B847" s="2">
        <v>45265</v>
      </c>
      <c r="C847" t="s">
        <v>4304</v>
      </c>
      <c r="D847" t="str">
        <f>VLOOKUP(C847,customer_imp!$A$2:$H$502,2,FALSE)</f>
        <v>Casey Simpson</v>
      </c>
      <c r="E847">
        <f>VLOOKUP(C847,customer_imp!$A$2:$H$502,3,FALSE)</f>
        <v>54</v>
      </c>
      <c r="F847" t="str">
        <f>VLOOKUP(C847,customer_imp!$A$2:$H$502,4,FALSE)</f>
        <v>Male</v>
      </c>
      <c r="G847" t="str">
        <f>VLOOKUP(C847,customer_imp!$A$2:$H$502,5,FALSE)</f>
        <v>West Mathewside</v>
      </c>
      <c r="H847" t="str">
        <f>VLOOKUP(C847,customer_imp!$A$2:$H$502,6,FALSE)</f>
        <v>Mississippi</v>
      </c>
      <c r="I847" t="str">
        <f>VLOOKUP(C847,customer_imp!$A$2:$H$502,7,FALSE)</f>
        <v>USA</v>
      </c>
      <c r="J847" t="s">
        <v>4563</v>
      </c>
      <c r="K847" t="str">
        <f>VLOOKUP($J847,prod_imp!$A$2:$I$102,2,FALSE)</f>
        <v>Portable Power Bank</v>
      </c>
      <c r="L847" t="str">
        <f>VLOOKUP(J847,prod_imp!$A$2:$I$102,3,FALSE)</f>
        <v>Electronics</v>
      </c>
      <c r="M847" t="str">
        <f>VLOOKUP(J847,prod_imp!$A$2:$I$102,4,FALSE)</f>
        <v>Mobile</v>
      </c>
      <c r="N847" t="str">
        <f>VLOOKUP(J847,prod_imp!$A$2:$I$102,5,FALSE)</f>
        <v>Cummings And Sons</v>
      </c>
      <c r="O847">
        <f>VLOOKUP(J847,prod_imp!$A$2:$I$102,6,FALSE)</f>
        <v>326</v>
      </c>
      <c r="P847">
        <f>VLOOKUP(J847,prod_imp!$A$2:$I$102,7,FALSE)</f>
        <v>301</v>
      </c>
      <c r="Q847" t="s">
        <v>4695</v>
      </c>
      <c r="R847" t="s">
        <v>4706</v>
      </c>
      <c r="S847" s="5">
        <v>460.96080000000001</v>
      </c>
      <c r="T847">
        <v>1</v>
      </c>
      <c r="U847">
        <v>530</v>
      </c>
      <c r="V847">
        <v>0.28999999999999998</v>
      </c>
      <c r="W847" t="str">
        <f>VLOOKUP(Q847,stores_imp!$A$2:$K$100,3,FALSE)</f>
        <v>EAST</v>
      </c>
      <c r="X847" t="str">
        <f>VLOOKUP(Q847,stores_imp!$A$2:$K$100,2,TRUE)</f>
        <v>Gardner, Humphrey And Contreras</v>
      </c>
      <c r="Y847" t="str">
        <f>VLOOKUP(Q847,stores_imp!$A$2:$E$22,4,FALSE)</f>
        <v>Johnsonville</v>
      </c>
      <c r="Z847" t="str">
        <f>VLOOKUP(Q847,stores_imp!$A$2:$K$22,5,FALSE)</f>
        <v>Flagship</v>
      </c>
      <c r="AA847" t="str">
        <f>_xlfn.IFS(sale[[#All],[Age]]&lt;19,"Teens",sale[[#All],[Age]]&lt;30,"Adults",sale[[#All],[Age]]&lt;70,"Elders")</f>
        <v>Elders</v>
      </c>
      <c r="AB847" t="str">
        <f>VLOOKUP(C847,customer_imp!$A$2:$H$505,8,FALSE)</f>
        <v>Platinum</v>
      </c>
    </row>
    <row r="848" spans="1:28" x14ac:dyDescent="0.25">
      <c r="A848" t="s">
        <v>5552</v>
      </c>
      <c r="B848" s="2">
        <v>45936</v>
      </c>
      <c r="C848" t="s">
        <v>4463</v>
      </c>
      <c r="D848" t="str">
        <f>VLOOKUP(C848,customer_imp!$A$2:$H$502,2,FALSE)</f>
        <v>Debra Mccullough</v>
      </c>
      <c r="E848">
        <f>VLOOKUP(C848,customer_imp!$A$2:$H$502,3,FALSE)</f>
        <v>42</v>
      </c>
      <c r="F848" t="str">
        <f>VLOOKUP(C848,customer_imp!$A$2:$H$502,4,FALSE)</f>
        <v>Male</v>
      </c>
      <c r="G848" t="str">
        <f>VLOOKUP(C848,customer_imp!$A$2:$H$502,5,FALSE)</f>
        <v>Mcdanielfurt</v>
      </c>
      <c r="H848" t="str">
        <f>VLOOKUP(C848,customer_imp!$A$2:$H$502,6,FALSE)</f>
        <v>Montana</v>
      </c>
      <c r="I848" t="str">
        <f>VLOOKUP(C848,customer_imp!$A$2:$H$502,7,FALSE)</f>
        <v>USA</v>
      </c>
      <c r="J848" t="s">
        <v>4593</v>
      </c>
      <c r="K848" t="str">
        <f>VLOOKUP($J848,prod_imp!$A$2:$I$102,2,FALSE)</f>
        <v>Sports Stopwatch Pro</v>
      </c>
      <c r="L848" t="str">
        <f>VLOOKUP(J848,prod_imp!$A$2:$I$102,3,FALSE)</f>
        <v>Sports</v>
      </c>
      <c r="M848" t="str">
        <f>VLOOKUP(J848,prod_imp!$A$2:$I$102,4,FALSE)</f>
        <v>Accessories</v>
      </c>
      <c r="N848" t="str">
        <f>VLOOKUP(J848,prod_imp!$A$2:$I$102,5,FALSE)</f>
        <v>Thompson-French</v>
      </c>
      <c r="O848">
        <f>VLOOKUP(J848,prod_imp!$A$2:$I$102,6,FALSE)</f>
        <v>435</v>
      </c>
      <c r="P848">
        <f>VLOOKUP(J848,prod_imp!$A$2:$I$102,7,FALSE)</f>
        <v>185</v>
      </c>
      <c r="Q848" t="s">
        <v>4680</v>
      </c>
      <c r="R848" t="s">
        <v>4706</v>
      </c>
      <c r="S848" s="5">
        <v>1555.4619</v>
      </c>
      <c r="T848">
        <v>3</v>
      </c>
      <c r="U848">
        <v>583</v>
      </c>
      <c r="V848">
        <v>0.13</v>
      </c>
      <c r="W848" t="str">
        <f>VLOOKUP(Q848,stores_imp!$A$2:$K$100,3,FALSE)</f>
        <v>NORTH</v>
      </c>
      <c r="X848" t="str">
        <f>VLOOKUP(Q848,stores_imp!$A$2:$K$100,2,TRUE)</f>
        <v>Mann-Austin</v>
      </c>
      <c r="Y848" t="str">
        <f>VLOOKUP(Q848,stores_imp!$A$2:$E$22,4,FALSE)</f>
        <v>Hoodberg</v>
      </c>
      <c r="Z848" t="str">
        <f>VLOOKUP(Q848,stores_imp!$A$2:$K$22,5,FALSE)</f>
        <v>Outlet</v>
      </c>
      <c r="AA848" t="str">
        <f>_xlfn.IFS(sale[[#All],[Age]]&lt;19,"Teens",sale[[#All],[Age]]&lt;30,"Adults",sale[[#All],[Age]]&lt;70,"Elders")</f>
        <v>Elders</v>
      </c>
      <c r="AB848" t="str">
        <f>VLOOKUP(C848,customer_imp!$A$2:$H$505,8,FALSE)</f>
        <v>Platinum</v>
      </c>
    </row>
    <row r="849" spans="1:28" x14ac:dyDescent="0.25">
      <c r="A849" t="s">
        <v>5553</v>
      </c>
      <c r="B849" s="2">
        <v>45242</v>
      </c>
      <c r="C849" t="s">
        <v>4190</v>
      </c>
      <c r="D849" t="str">
        <f>VLOOKUP(C849,customer_imp!$A$2:$H$502,2,FALSE)</f>
        <v>Rodney Huffman</v>
      </c>
      <c r="E849">
        <f>VLOOKUP(C849,customer_imp!$A$2:$H$502,3,FALSE)</f>
        <v>20</v>
      </c>
      <c r="F849" t="str">
        <f>VLOOKUP(C849,customer_imp!$A$2:$H$502,4,FALSE)</f>
        <v>Female</v>
      </c>
      <c r="G849" t="str">
        <f>VLOOKUP(C849,customer_imp!$A$2:$H$502,5,FALSE)</f>
        <v>Garzafort</v>
      </c>
      <c r="H849" t="str">
        <f>VLOOKUP(C849,customer_imp!$A$2:$H$502,6,FALSE)</f>
        <v>Delaware</v>
      </c>
      <c r="I849" t="str">
        <f>VLOOKUP(C849,customer_imp!$A$2:$H$502,7,FALSE)</f>
        <v>USA</v>
      </c>
      <c r="J849" t="s">
        <v>4663</v>
      </c>
      <c r="K849" t="str">
        <f>VLOOKUP($J849,prod_imp!$A$2:$I$102,2,FALSE)</f>
        <v>Sports Stopwatch Basic</v>
      </c>
      <c r="L849" t="str">
        <f>VLOOKUP(J849,prod_imp!$A$2:$I$102,3,FALSE)</f>
        <v>Sports</v>
      </c>
      <c r="M849" t="str">
        <f>VLOOKUP(J849,prod_imp!$A$2:$I$102,4,FALSE)</f>
        <v>Accessories</v>
      </c>
      <c r="N849" t="str">
        <f>VLOOKUP(J849,prod_imp!$A$2:$I$102,5,FALSE)</f>
        <v>Wilson Group</v>
      </c>
      <c r="O849">
        <f>VLOOKUP(J849,prod_imp!$A$2:$I$102,6,FALSE)</f>
        <v>61</v>
      </c>
      <c r="P849">
        <f>VLOOKUP(J849,prod_imp!$A$2:$I$102,7,FALSE)</f>
        <v>75</v>
      </c>
      <c r="Q849" t="s">
        <v>4701</v>
      </c>
      <c r="R849" t="s">
        <v>4709</v>
      </c>
      <c r="S849" s="5">
        <v>171.45179999999999</v>
      </c>
      <c r="T849">
        <v>1</v>
      </c>
      <c r="U849">
        <v>220</v>
      </c>
      <c r="V849">
        <v>0.11</v>
      </c>
      <c r="W849" t="str">
        <f>VLOOKUP(Q849,stores_imp!$A$2:$K$100,3,FALSE)</f>
        <v>NORTH</v>
      </c>
      <c r="X849" t="str">
        <f>VLOOKUP(Q849,stores_imp!$A$2:$K$100,2,TRUE)</f>
        <v>Holloway Ltd</v>
      </c>
      <c r="Y849" t="str">
        <f>VLOOKUP(Q849,stores_imp!$A$2:$E$22,4,FALSE)</f>
        <v>Bensonhaven</v>
      </c>
      <c r="Z849" t="str">
        <f>VLOOKUP(Q849,stores_imp!$A$2:$K$22,5,FALSE)</f>
        <v>Flagship</v>
      </c>
      <c r="AA849" t="str">
        <f>_xlfn.IFS(sale[[#All],[Age]]&lt;19,"Teens",sale[[#All],[Age]]&lt;30,"Adults",sale[[#All],[Age]]&lt;70,"Elders")</f>
        <v>Adults</v>
      </c>
      <c r="AB849" t="str">
        <f>VLOOKUP(C849,customer_imp!$A$2:$H$505,8,FALSE)</f>
        <v>Silver</v>
      </c>
    </row>
    <row r="850" spans="1:28" x14ac:dyDescent="0.25">
      <c r="A850" t="s">
        <v>5554</v>
      </c>
      <c r="B850" s="2">
        <v>45437</v>
      </c>
      <c r="C850" t="s">
        <v>4490</v>
      </c>
      <c r="D850" t="str">
        <f>VLOOKUP(C850,customer_imp!$A$2:$H$502,2,FALSE)</f>
        <v>Sarah Marsh</v>
      </c>
      <c r="E850">
        <f>VLOOKUP(C850,customer_imp!$A$2:$H$502,3,FALSE)</f>
        <v>47</v>
      </c>
      <c r="F850" t="str">
        <f>VLOOKUP(C850,customer_imp!$A$2:$H$502,4,FALSE)</f>
        <v>Female</v>
      </c>
      <c r="G850" t="str">
        <f>VLOOKUP(C850,customer_imp!$A$2:$H$502,5,FALSE)</f>
        <v>Port William</v>
      </c>
      <c r="H850" t="str">
        <f>VLOOKUP(C850,customer_imp!$A$2:$H$502,6,FALSE)</f>
        <v>New York</v>
      </c>
      <c r="I850" t="str">
        <f>VLOOKUP(C850,customer_imp!$A$2:$H$502,7,FALSE)</f>
        <v>USA</v>
      </c>
      <c r="J850" t="s">
        <v>4623</v>
      </c>
      <c r="K850" t="str">
        <f>VLOOKUP($J850,prod_imp!$A$2:$I$102,2,FALSE)</f>
        <v>Kitchen Storage Rack</v>
      </c>
      <c r="L850" t="str">
        <f>VLOOKUP(J850,prod_imp!$A$2:$I$102,3,FALSE)</f>
        <v>Home</v>
      </c>
      <c r="M850" t="str">
        <f>VLOOKUP(J850,prod_imp!$A$2:$I$102,4,FALSE)</f>
        <v>Storage</v>
      </c>
      <c r="N850" t="str">
        <f>VLOOKUP(J850,prod_imp!$A$2:$I$102,5,FALSE)</f>
        <v>Duran Group</v>
      </c>
      <c r="O850">
        <f>VLOOKUP(J850,prod_imp!$A$2:$I$102,6,FALSE)</f>
        <v>138</v>
      </c>
      <c r="P850">
        <f>VLOOKUP(J850,prod_imp!$A$2:$I$102,7,FALSE)</f>
        <v>89</v>
      </c>
      <c r="Q850" t="s">
        <v>4702</v>
      </c>
      <c r="R850" t="s">
        <v>1959</v>
      </c>
      <c r="S850" s="5">
        <v>2579.2651999999998</v>
      </c>
      <c r="T850">
        <v>4</v>
      </c>
      <c r="U850">
        <v>883</v>
      </c>
      <c r="V850">
        <v>0.22</v>
      </c>
      <c r="W850" t="str">
        <f>VLOOKUP(Q850,stores_imp!$A$2:$K$100,3,FALSE)</f>
        <v>EAST</v>
      </c>
      <c r="X850" t="str">
        <f>VLOOKUP(Q850,stores_imp!$A$2:$K$100,2,TRUE)</f>
        <v>Guerrero-Schmitt</v>
      </c>
      <c r="Y850" t="str">
        <f>VLOOKUP(Q850,stores_imp!$A$2:$E$22,4,FALSE)</f>
        <v>East Stevechester</v>
      </c>
      <c r="Z850" t="str">
        <f>VLOOKUP(Q850,stores_imp!$A$2:$K$22,5,FALSE)</f>
        <v>Flagship</v>
      </c>
      <c r="AA850" t="str">
        <f>_xlfn.IFS(sale[[#All],[Age]]&lt;19,"Teens",sale[[#All],[Age]]&lt;30,"Adults",sale[[#All],[Age]]&lt;70,"Elders")</f>
        <v>Elders</v>
      </c>
      <c r="AB850" t="str">
        <f>VLOOKUP(C850,customer_imp!$A$2:$H$505,8,FALSE)</f>
        <v>Gold</v>
      </c>
    </row>
    <row r="851" spans="1:28" x14ac:dyDescent="0.25">
      <c r="A851" t="s">
        <v>5555</v>
      </c>
      <c r="B851" s="2">
        <v>45627</v>
      </c>
      <c r="C851" t="s">
        <v>4215</v>
      </c>
      <c r="D851" t="str">
        <f>VLOOKUP(C851,customer_imp!$A$2:$H$502,2,FALSE)</f>
        <v>Nathaniel Hill</v>
      </c>
      <c r="E851">
        <f>VLOOKUP(C851,customer_imp!$A$2:$H$502,3,FALSE)</f>
        <v>43</v>
      </c>
      <c r="F851" t="str">
        <f>VLOOKUP(C851,customer_imp!$A$2:$H$502,4,FALSE)</f>
        <v>Female</v>
      </c>
      <c r="G851" t="str">
        <f>VLOOKUP(C851,customer_imp!$A$2:$H$502,5,FALSE)</f>
        <v>Lake Mark</v>
      </c>
      <c r="H851" t="str">
        <f>VLOOKUP(C851,customer_imp!$A$2:$H$502,6,FALSE)</f>
        <v>Kansas</v>
      </c>
      <c r="I851" t="str">
        <f>VLOOKUP(C851,customer_imp!$A$2:$H$502,7,FALSE)</f>
        <v>USA</v>
      </c>
      <c r="J851" t="s">
        <v>4528</v>
      </c>
      <c r="K851" t="str">
        <f>VLOOKUP($J851,prod_imp!$A$2:$I$102,2,FALSE)</f>
        <v>Soccer Training Cone Set</v>
      </c>
      <c r="L851" t="str">
        <f>VLOOKUP(J851,prod_imp!$A$2:$I$102,3,FALSE)</f>
        <v>Sports</v>
      </c>
      <c r="M851" t="str">
        <f>VLOOKUP(J851,prod_imp!$A$2:$I$102,4,FALSE)</f>
        <v>Accessories</v>
      </c>
      <c r="N851" t="str">
        <f>VLOOKUP(J851,prod_imp!$A$2:$I$102,5,FALSE)</f>
        <v>Ford, Murphy And Wilson</v>
      </c>
      <c r="O851">
        <f>VLOOKUP(J851,prod_imp!$A$2:$I$102,6,FALSE)</f>
        <v>145</v>
      </c>
      <c r="P851">
        <f>VLOOKUP(J851,prod_imp!$A$2:$I$102,7,FALSE)</f>
        <v>367</v>
      </c>
      <c r="Q851" t="s">
        <v>4697</v>
      </c>
      <c r="R851" t="s">
        <v>4709</v>
      </c>
      <c r="S851" s="5">
        <v>1263.5904</v>
      </c>
      <c r="T851">
        <v>4</v>
      </c>
      <c r="U851">
        <v>329</v>
      </c>
      <c r="V851">
        <v>0.27</v>
      </c>
      <c r="W851" t="str">
        <f>VLOOKUP(Q851,stores_imp!$A$2:$K$100,3,FALSE)</f>
        <v>SOUTH</v>
      </c>
      <c r="X851" t="str">
        <f>VLOOKUP(Q851,stores_imp!$A$2:$K$100,2,TRUE)</f>
        <v>Mcdonald Inc</v>
      </c>
      <c r="Y851" t="str">
        <f>VLOOKUP(Q851,stores_imp!$A$2:$E$22,4,FALSE)</f>
        <v>Christopherland</v>
      </c>
      <c r="Z851" t="str">
        <f>VLOOKUP(Q851,stores_imp!$A$2:$K$22,5,FALSE)</f>
        <v>Outlet</v>
      </c>
      <c r="AA851" t="str">
        <f>_xlfn.IFS(sale[[#All],[Age]]&lt;19,"Teens",sale[[#All],[Age]]&lt;30,"Adults",sale[[#All],[Age]]&lt;70,"Elders")</f>
        <v>Elders</v>
      </c>
      <c r="AB851" t="str">
        <f>VLOOKUP(C851,customer_imp!$A$2:$H$505,8,FALSE)</f>
        <v>Gold</v>
      </c>
    </row>
    <row r="852" spans="1:28" x14ac:dyDescent="0.25">
      <c r="A852" t="s">
        <v>5556</v>
      </c>
      <c r="B852" s="2">
        <v>45678</v>
      </c>
      <c r="C852" t="s">
        <v>4081</v>
      </c>
      <c r="D852" t="str">
        <f>VLOOKUP(C852,customer_imp!$A$2:$H$502,2,FALSE)</f>
        <v>Lance Baker</v>
      </c>
      <c r="E852">
        <f>VLOOKUP(C852,customer_imp!$A$2:$H$502,3,FALSE)</f>
        <v>50</v>
      </c>
      <c r="F852" t="str">
        <f>VLOOKUP(C852,customer_imp!$A$2:$H$502,4,FALSE)</f>
        <v>Female</v>
      </c>
      <c r="G852" t="str">
        <f>VLOOKUP(C852,customer_imp!$A$2:$H$502,5,FALSE)</f>
        <v>Port Victoria</v>
      </c>
      <c r="H852" t="str">
        <f>VLOOKUP(C852,customer_imp!$A$2:$H$502,6,FALSE)</f>
        <v>Florida</v>
      </c>
      <c r="I852" t="str">
        <f>VLOOKUP(C852,customer_imp!$A$2:$H$502,7,FALSE)</f>
        <v>USA</v>
      </c>
      <c r="J852" t="s">
        <v>4619</v>
      </c>
      <c r="K852" t="str">
        <f>VLOOKUP($J852,prod_imp!$A$2:$I$102,2,FALSE)</f>
        <v>Wooden Nightstand</v>
      </c>
      <c r="L852" t="str">
        <f>VLOOKUP(J852,prod_imp!$A$2:$I$102,3,FALSE)</f>
        <v>Home</v>
      </c>
      <c r="M852" t="str">
        <f>VLOOKUP(J852,prod_imp!$A$2:$I$102,4,FALSE)</f>
        <v>Furniture</v>
      </c>
      <c r="N852" t="str">
        <f>VLOOKUP(J852,prod_imp!$A$2:$I$102,5,FALSE)</f>
        <v>Wolfe, Ross And Hester</v>
      </c>
      <c r="O852">
        <f>VLOOKUP(J852,prod_imp!$A$2:$I$102,6,FALSE)</f>
        <v>244</v>
      </c>
      <c r="P852">
        <f>VLOOKUP(J852,prod_imp!$A$2:$I$102,7,FALSE)</f>
        <v>130</v>
      </c>
      <c r="Q852" t="s">
        <v>4692</v>
      </c>
      <c r="R852" t="s">
        <v>4706</v>
      </c>
      <c r="S852" s="5">
        <v>907.70659999999998</v>
      </c>
      <c r="T852">
        <v>1</v>
      </c>
      <c r="U852">
        <v>936</v>
      </c>
      <c r="V852">
        <v>0.04</v>
      </c>
      <c r="W852" t="str">
        <f>VLOOKUP(Q852,stores_imp!$A$2:$K$100,3,FALSE)</f>
        <v>SOUTH</v>
      </c>
      <c r="X852" t="str">
        <f>VLOOKUP(Q852,stores_imp!$A$2:$K$100,2,TRUE)</f>
        <v>Aguirre-Keller</v>
      </c>
      <c r="Y852" t="str">
        <f>VLOOKUP(Q852,stores_imp!$A$2:$E$22,4,FALSE)</f>
        <v>Lake Michael</v>
      </c>
      <c r="Z852" t="str">
        <f>VLOOKUP(Q852,stores_imp!$A$2:$K$22,5,FALSE)</f>
        <v>Online</v>
      </c>
      <c r="AA852" t="str">
        <f>_xlfn.IFS(sale[[#All],[Age]]&lt;19,"Teens",sale[[#All],[Age]]&lt;30,"Adults",sale[[#All],[Age]]&lt;70,"Elders")</f>
        <v>Elders</v>
      </c>
      <c r="AB852" t="str">
        <f>VLOOKUP(C852,customer_imp!$A$2:$H$505,8,FALSE)</f>
        <v>Gold</v>
      </c>
    </row>
    <row r="853" spans="1:28" x14ac:dyDescent="0.25">
      <c r="A853" t="s">
        <v>5557</v>
      </c>
      <c r="B853" s="2">
        <v>45484</v>
      </c>
      <c r="C853" t="s">
        <v>4305</v>
      </c>
      <c r="D853" t="str">
        <f>VLOOKUP(C853,customer_imp!$A$2:$H$502,2,FALSE)</f>
        <v>Jessica Gonzalez</v>
      </c>
      <c r="E853">
        <f>VLOOKUP(C853,customer_imp!$A$2:$H$502,3,FALSE)</f>
        <v>34</v>
      </c>
      <c r="F853" t="str">
        <f>VLOOKUP(C853,customer_imp!$A$2:$H$502,4,FALSE)</f>
        <v>Female</v>
      </c>
      <c r="G853" t="str">
        <f>VLOOKUP(C853,customer_imp!$A$2:$H$502,5,FALSE)</f>
        <v>South Darrenland</v>
      </c>
      <c r="H853" t="str">
        <f>VLOOKUP(C853,customer_imp!$A$2:$H$502,6,FALSE)</f>
        <v>Iowa</v>
      </c>
      <c r="I853" t="str">
        <f>VLOOKUP(C853,customer_imp!$A$2:$H$502,7,FALSE)</f>
        <v>USA</v>
      </c>
      <c r="J853" t="s">
        <v>4603</v>
      </c>
      <c r="K853" t="str">
        <f>VLOOKUP($J853,prod_imp!$A$2:$I$102,2,FALSE)</f>
        <v>Luxury Perfume Spray</v>
      </c>
      <c r="L853" t="str">
        <f>VLOOKUP(J853,prod_imp!$A$2:$I$102,3,FALSE)</f>
        <v>Beauty</v>
      </c>
      <c r="M853" t="str">
        <f>VLOOKUP(J853,prod_imp!$A$2:$I$102,4,FALSE)</f>
        <v>Fragrance</v>
      </c>
      <c r="N853" t="str">
        <f>VLOOKUP(J853,prod_imp!$A$2:$I$102,5,FALSE)</f>
        <v>Gibson, Green And Lopez</v>
      </c>
      <c r="O853">
        <f>VLOOKUP(J853,prod_imp!$A$2:$I$102,6,FALSE)</f>
        <v>483</v>
      </c>
      <c r="P853">
        <f>VLOOKUP(J853,prod_imp!$A$2:$I$102,7,FALSE)</f>
        <v>444</v>
      </c>
      <c r="Q853" t="s">
        <v>4690</v>
      </c>
      <c r="R853" t="s">
        <v>1959</v>
      </c>
      <c r="S853" s="5">
        <v>1912.96</v>
      </c>
      <c r="T853">
        <v>4</v>
      </c>
      <c r="U853">
        <v>598</v>
      </c>
      <c r="V853">
        <v>0.03</v>
      </c>
      <c r="W853" t="str">
        <f>VLOOKUP(Q853,stores_imp!$A$2:$K$100,3,FALSE)</f>
        <v>EAST</v>
      </c>
      <c r="X853" t="str">
        <f>VLOOKUP(Q853,stores_imp!$A$2:$K$100,2,TRUE)</f>
        <v>Martinez, Adkins And Johnson</v>
      </c>
      <c r="Y853" t="str">
        <f>VLOOKUP(Q853,stores_imp!$A$2:$E$22,4,FALSE)</f>
        <v>East Davidville</v>
      </c>
      <c r="Z853" t="str">
        <f>VLOOKUP(Q853,stores_imp!$A$2:$K$22,5,FALSE)</f>
        <v>Online</v>
      </c>
      <c r="AA853" t="str">
        <f>_xlfn.IFS(sale[[#All],[Age]]&lt;19,"Teens",sale[[#All],[Age]]&lt;30,"Adults",sale[[#All],[Age]]&lt;70,"Elders")</f>
        <v>Elders</v>
      </c>
      <c r="AB853" t="str">
        <f>VLOOKUP(C853,customer_imp!$A$2:$H$505,8,FALSE)</f>
        <v>Bronze</v>
      </c>
    </row>
    <row r="854" spans="1:28" x14ac:dyDescent="0.25">
      <c r="A854" t="s">
        <v>5558</v>
      </c>
      <c r="B854" s="2">
        <v>45700</v>
      </c>
      <c r="C854" t="s">
        <v>4241</v>
      </c>
      <c r="D854" t="str">
        <f>VLOOKUP(C854,customer_imp!$A$2:$H$502,2,FALSE)</f>
        <v>Beth Allen</v>
      </c>
      <c r="E854">
        <f>VLOOKUP(C854,customer_imp!$A$2:$H$502,3,FALSE)</f>
        <v>32</v>
      </c>
      <c r="F854" t="str">
        <f>VLOOKUP(C854,customer_imp!$A$2:$H$502,4,FALSE)</f>
        <v>Female</v>
      </c>
      <c r="G854" t="str">
        <f>VLOOKUP(C854,customer_imp!$A$2:$H$502,5,FALSE)</f>
        <v>South Kathrynmouth</v>
      </c>
      <c r="H854" t="str">
        <f>VLOOKUP(C854,customer_imp!$A$2:$H$502,6,FALSE)</f>
        <v>Oklahoma</v>
      </c>
      <c r="I854" t="str">
        <f>VLOOKUP(C854,customer_imp!$A$2:$H$502,7,FALSE)</f>
        <v>USA</v>
      </c>
      <c r="J854" t="s">
        <v>4521</v>
      </c>
      <c r="K854" t="str">
        <f>VLOOKUP($J854,prod_imp!$A$2:$I$102,2,FALSE)</f>
        <v>Usb-C Fast Charger</v>
      </c>
      <c r="L854" t="str">
        <f>VLOOKUP(J854,prod_imp!$A$2:$I$102,3,FALSE)</f>
        <v>Electronics</v>
      </c>
      <c r="M854" t="str">
        <f>VLOOKUP(J854,prod_imp!$A$2:$I$102,4,FALSE)</f>
        <v>Accessories</v>
      </c>
      <c r="N854" t="str">
        <f>VLOOKUP(J854,prod_imp!$A$2:$I$102,5,FALSE)</f>
        <v>Dawson-Perkins</v>
      </c>
      <c r="O854">
        <f>VLOOKUP(J854,prod_imp!$A$2:$I$102,6,FALSE)</f>
        <v>242</v>
      </c>
      <c r="P854">
        <f>VLOOKUP(J854,prod_imp!$A$2:$I$102,7,FALSE)</f>
        <v>453</v>
      </c>
      <c r="Q854" t="s">
        <v>4702</v>
      </c>
      <c r="R854" t="s">
        <v>1959</v>
      </c>
      <c r="S854" s="5">
        <v>897.05280000000005</v>
      </c>
      <c r="T854">
        <v>4</v>
      </c>
      <c r="U854">
        <v>267</v>
      </c>
      <c r="V854">
        <v>0.2</v>
      </c>
      <c r="W854" t="str">
        <f>VLOOKUP(Q854,stores_imp!$A$2:$K$100,3,FALSE)</f>
        <v>EAST</v>
      </c>
      <c r="X854" t="str">
        <f>VLOOKUP(Q854,stores_imp!$A$2:$K$100,2,TRUE)</f>
        <v>Guerrero-Schmitt</v>
      </c>
      <c r="Y854" t="str">
        <f>VLOOKUP(Q854,stores_imp!$A$2:$E$22,4,FALSE)</f>
        <v>East Stevechester</v>
      </c>
      <c r="Z854" t="str">
        <f>VLOOKUP(Q854,stores_imp!$A$2:$K$22,5,FALSE)</f>
        <v>Flagship</v>
      </c>
      <c r="AA854" t="str">
        <f>_xlfn.IFS(sale[[#All],[Age]]&lt;19,"Teens",sale[[#All],[Age]]&lt;30,"Adults",sale[[#All],[Age]]&lt;70,"Elders")</f>
        <v>Elders</v>
      </c>
      <c r="AB854" t="str">
        <f>VLOOKUP(C854,customer_imp!$A$2:$H$505,8,FALSE)</f>
        <v>Silver</v>
      </c>
    </row>
    <row r="855" spans="1:28" x14ac:dyDescent="0.25">
      <c r="A855" t="s">
        <v>5559</v>
      </c>
      <c r="B855" s="2">
        <v>45873</v>
      </c>
      <c r="C855" t="s">
        <v>4397</v>
      </c>
      <c r="D855" t="str">
        <f>VLOOKUP(C855,customer_imp!$A$2:$H$502,2,FALSE)</f>
        <v>Joseph Mendoza</v>
      </c>
      <c r="E855">
        <f>VLOOKUP(C855,customer_imp!$A$2:$H$502,3,FALSE)</f>
        <v>33</v>
      </c>
      <c r="F855" t="str">
        <f>VLOOKUP(C855,customer_imp!$A$2:$H$502,4,FALSE)</f>
        <v>Male</v>
      </c>
      <c r="G855" t="str">
        <f>VLOOKUP(C855,customer_imp!$A$2:$H$502,5,FALSE)</f>
        <v>Ashleymouth</v>
      </c>
      <c r="H855" t="str">
        <f>VLOOKUP(C855,customer_imp!$A$2:$H$502,6,FALSE)</f>
        <v>Maryland</v>
      </c>
      <c r="I855" t="str">
        <f>VLOOKUP(C855,customer_imp!$A$2:$H$502,7,FALSE)</f>
        <v>USA</v>
      </c>
      <c r="J855" t="s">
        <v>4623</v>
      </c>
      <c r="K855" t="str">
        <f>VLOOKUP($J855,prod_imp!$A$2:$I$102,2,FALSE)</f>
        <v>Kitchen Storage Rack</v>
      </c>
      <c r="L855" t="str">
        <f>VLOOKUP(J855,prod_imp!$A$2:$I$102,3,FALSE)</f>
        <v>Home</v>
      </c>
      <c r="M855" t="str">
        <f>VLOOKUP(J855,prod_imp!$A$2:$I$102,4,FALSE)</f>
        <v>Storage</v>
      </c>
      <c r="N855" t="str">
        <f>VLOOKUP(J855,prod_imp!$A$2:$I$102,5,FALSE)</f>
        <v>Duran Group</v>
      </c>
      <c r="O855">
        <f>VLOOKUP(J855,prod_imp!$A$2:$I$102,6,FALSE)</f>
        <v>138</v>
      </c>
      <c r="P855">
        <f>VLOOKUP(J855,prod_imp!$A$2:$I$102,7,FALSE)</f>
        <v>89</v>
      </c>
      <c r="Q855" t="s">
        <v>4698</v>
      </c>
      <c r="R855" t="s">
        <v>1959</v>
      </c>
      <c r="S855" s="5">
        <v>1048.1238000000001</v>
      </c>
      <c r="T855">
        <v>3</v>
      </c>
      <c r="U855">
        <v>360</v>
      </c>
      <c r="V855">
        <v>0.16</v>
      </c>
      <c r="W855" t="str">
        <f>VLOOKUP(Q855,stores_imp!$A$2:$K$100,3,FALSE)</f>
        <v>NORTH</v>
      </c>
      <c r="X855" t="str">
        <f>VLOOKUP(Q855,stores_imp!$A$2:$K$100,2,TRUE)</f>
        <v>Shelton Plc</v>
      </c>
      <c r="Y855" t="str">
        <f>VLOOKUP(Q855,stores_imp!$A$2:$E$22,4,FALSE)</f>
        <v>East Jenniferstad</v>
      </c>
      <c r="Z855" t="str">
        <f>VLOOKUP(Q855,stores_imp!$A$2:$K$22,5,FALSE)</f>
        <v>Flagship</v>
      </c>
      <c r="AA855" t="str">
        <f>_xlfn.IFS(sale[[#All],[Age]]&lt;19,"Teens",sale[[#All],[Age]]&lt;30,"Adults",sale[[#All],[Age]]&lt;70,"Elders")</f>
        <v>Elders</v>
      </c>
      <c r="AB855" t="str">
        <f>VLOOKUP(C855,customer_imp!$A$2:$H$505,8,FALSE)</f>
        <v>Gold</v>
      </c>
    </row>
    <row r="856" spans="1:28" x14ac:dyDescent="0.25">
      <c r="A856" t="s">
        <v>5560</v>
      </c>
      <c r="B856" s="2">
        <v>45860</v>
      </c>
      <c r="C856" t="s">
        <v>4352</v>
      </c>
      <c r="D856" t="str">
        <f>VLOOKUP(C856,customer_imp!$A$2:$H$502,2,FALSE)</f>
        <v>Elizabeth Smith</v>
      </c>
      <c r="E856">
        <f>VLOOKUP(C856,customer_imp!$A$2:$H$502,3,FALSE)</f>
        <v>23</v>
      </c>
      <c r="F856" t="str">
        <f>VLOOKUP(C856,customer_imp!$A$2:$H$502,4,FALSE)</f>
        <v>Male</v>
      </c>
      <c r="G856" t="str">
        <f>VLOOKUP(C856,customer_imp!$A$2:$H$502,5,FALSE)</f>
        <v>Murphytown</v>
      </c>
      <c r="H856" t="str">
        <f>VLOOKUP(C856,customer_imp!$A$2:$H$502,6,FALSE)</f>
        <v>Ohio</v>
      </c>
      <c r="I856" t="str">
        <f>VLOOKUP(C856,customer_imp!$A$2:$H$502,7,FALSE)</f>
        <v>USA</v>
      </c>
      <c r="J856" t="s">
        <v>4596</v>
      </c>
      <c r="K856" t="str">
        <f>VLOOKUP($J856,prod_imp!$A$2:$I$102,2,FALSE)</f>
        <v>Premium Blanket Throw</v>
      </c>
      <c r="L856" t="str">
        <f>VLOOKUP(J856,prod_imp!$A$2:$I$102,3,FALSE)</f>
        <v>Home</v>
      </c>
      <c r="M856" t="str">
        <f>VLOOKUP(J856,prod_imp!$A$2:$I$102,4,FALSE)</f>
        <v>Decor</v>
      </c>
      <c r="N856" t="str">
        <f>VLOOKUP(J856,prod_imp!$A$2:$I$102,5,FALSE)</f>
        <v>Hernandez, Kennedy And Porter</v>
      </c>
      <c r="O856">
        <f>VLOOKUP(J856,prod_imp!$A$2:$I$102,6,FALSE)</f>
        <v>461</v>
      </c>
      <c r="P856">
        <f>VLOOKUP(J856,prod_imp!$A$2:$I$102,7,FALSE)</f>
        <v>190</v>
      </c>
      <c r="Q856" t="s">
        <v>4673</v>
      </c>
      <c r="R856" t="s">
        <v>4709</v>
      </c>
      <c r="S856" s="5">
        <v>705.11850000000004</v>
      </c>
      <c r="T856">
        <v>3</v>
      </c>
      <c r="U856">
        <v>247</v>
      </c>
      <c r="V856">
        <v>0.03</v>
      </c>
      <c r="W856" t="str">
        <f>VLOOKUP(Q856,stores_imp!$A$2:$K$100,3,FALSE)</f>
        <v>EAST</v>
      </c>
      <c r="X856" t="str">
        <f>VLOOKUP(Q856,stores_imp!$A$2:$K$100,2,TRUE)</f>
        <v>Rivera-Warner</v>
      </c>
      <c r="Y856" t="str">
        <f>VLOOKUP(Q856,stores_imp!$A$2:$E$22,4,FALSE)</f>
        <v>Washingtonfurt</v>
      </c>
      <c r="Z856" t="str">
        <f>VLOOKUP(Q856,stores_imp!$A$2:$K$22,5,FALSE)</f>
        <v>Flagship</v>
      </c>
      <c r="AA856" t="str">
        <f>_xlfn.IFS(sale[[#All],[Age]]&lt;19,"Teens",sale[[#All],[Age]]&lt;30,"Adults",sale[[#All],[Age]]&lt;70,"Elders")</f>
        <v>Adults</v>
      </c>
      <c r="AB856" t="str">
        <f>VLOOKUP(C856,customer_imp!$A$2:$H$505,8,FALSE)</f>
        <v>Bronze</v>
      </c>
    </row>
    <row r="857" spans="1:28" x14ac:dyDescent="0.25">
      <c r="A857" t="s">
        <v>5561</v>
      </c>
      <c r="B857" s="2">
        <v>45235</v>
      </c>
      <c r="C857" t="s">
        <v>4052</v>
      </c>
      <c r="D857" t="str">
        <f>VLOOKUP(C857,customer_imp!$A$2:$H$502,2,FALSE)</f>
        <v>Cody Blake</v>
      </c>
      <c r="E857">
        <f>VLOOKUP(C857,customer_imp!$A$2:$H$502,3,FALSE)</f>
        <v>21</v>
      </c>
      <c r="F857" t="str">
        <f>VLOOKUP(C857,customer_imp!$A$2:$H$502,4,FALSE)</f>
        <v>Male</v>
      </c>
      <c r="G857" t="str">
        <f>VLOOKUP(C857,customer_imp!$A$2:$H$502,5,FALSE)</f>
        <v>North Scottport</v>
      </c>
      <c r="H857" t="str">
        <f>VLOOKUP(C857,customer_imp!$A$2:$H$502,6,FALSE)</f>
        <v>Virginia</v>
      </c>
      <c r="I857" t="str">
        <f>VLOOKUP(C857,customer_imp!$A$2:$H$502,7,FALSE)</f>
        <v>USA</v>
      </c>
      <c r="J857" t="s">
        <v>4574</v>
      </c>
      <c r="K857" t="str">
        <f>VLOOKUP($J857,prod_imp!$A$2:$I$102,2,FALSE)</f>
        <v>High-Grip Football</v>
      </c>
      <c r="L857" t="str">
        <f>VLOOKUP(J857,prod_imp!$A$2:$I$102,3,FALSE)</f>
        <v>Sports</v>
      </c>
      <c r="M857" t="str">
        <f>VLOOKUP(J857,prod_imp!$A$2:$I$102,4,FALSE)</f>
        <v>Team Sports</v>
      </c>
      <c r="N857" t="str">
        <f>VLOOKUP(J857,prod_imp!$A$2:$I$102,5,FALSE)</f>
        <v>Bridges, Banks And Cummings</v>
      </c>
      <c r="O857">
        <f>VLOOKUP(J857,prod_imp!$A$2:$I$102,6,FALSE)</f>
        <v>319</v>
      </c>
      <c r="P857">
        <f>VLOOKUP(J857,prod_imp!$A$2:$I$102,7,FALSE)</f>
        <v>114</v>
      </c>
      <c r="Q857" t="s">
        <v>4698</v>
      </c>
      <c r="R857" t="s">
        <v>1959</v>
      </c>
      <c r="S857" s="5">
        <v>1558.4646</v>
      </c>
      <c r="T857">
        <v>3</v>
      </c>
      <c r="U857">
        <v>675</v>
      </c>
      <c r="V857">
        <v>0.05</v>
      </c>
      <c r="W857" t="str">
        <f>VLOOKUP(Q857,stores_imp!$A$2:$K$100,3,FALSE)</f>
        <v>NORTH</v>
      </c>
      <c r="X857" t="str">
        <f>VLOOKUP(Q857,stores_imp!$A$2:$K$100,2,TRUE)</f>
        <v>Shelton Plc</v>
      </c>
      <c r="Y857" t="str">
        <f>VLOOKUP(Q857,stores_imp!$A$2:$E$22,4,FALSE)</f>
        <v>East Jenniferstad</v>
      </c>
      <c r="Z857" t="str">
        <f>VLOOKUP(Q857,stores_imp!$A$2:$K$22,5,FALSE)</f>
        <v>Flagship</v>
      </c>
      <c r="AA857" t="str">
        <f>_xlfn.IFS(sale[[#All],[Age]]&lt;19,"Teens",sale[[#All],[Age]]&lt;30,"Adults",sale[[#All],[Age]]&lt;70,"Elders")</f>
        <v>Adults</v>
      </c>
      <c r="AB857" t="str">
        <f>VLOOKUP(C857,customer_imp!$A$2:$H$505,8,FALSE)</f>
        <v>Gold</v>
      </c>
    </row>
    <row r="858" spans="1:28" x14ac:dyDescent="0.25">
      <c r="A858" t="s">
        <v>5562</v>
      </c>
      <c r="B858" s="2">
        <v>45874</v>
      </c>
      <c r="C858" t="s">
        <v>4405</v>
      </c>
      <c r="D858" t="str">
        <f>VLOOKUP(C858,customer_imp!$A$2:$H$502,2,FALSE)</f>
        <v>Tyler Cook</v>
      </c>
      <c r="E858">
        <f>VLOOKUP(C858,customer_imp!$A$2:$H$502,3,FALSE)</f>
        <v>26</v>
      </c>
      <c r="F858" t="str">
        <f>VLOOKUP(C858,customer_imp!$A$2:$H$502,4,FALSE)</f>
        <v>Female</v>
      </c>
      <c r="G858" t="str">
        <f>VLOOKUP(C858,customer_imp!$A$2:$H$502,5,FALSE)</f>
        <v>Kramerview</v>
      </c>
      <c r="H858" t="str">
        <f>VLOOKUP(C858,customer_imp!$A$2:$H$502,6,FALSE)</f>
        <v>Alaska</v>
      </c>
      <c r="I858" t="str">
        <f>VLOOKUP(C858,customer_imp!$A$2:$H$502,7,FALSE)</f>
        <v>USA</v>
      </c>
      <c r="J858" t="s">
        <v>4568</v>
      </c>
      <c r="K858" t="str">
        <f>VLOOKUP($J858,prod_imp!$A$2:$I$102,2,FALSE)</f>
        <v>Smart Home Wifi Camera</v>
      </c>
      <c r="L858" t="str">
        <f>VLOOKUP(J858,prod_imp!$A$2:$I$102,3,FALSE)</f>
        <v>Electronics</v>
      </c>
      <c r="M858" t="str">
        <f>VLOOKUP(J858,prod_imp!$A$2:$I$102,4,FALSE)</f>
        <v>Accessories</v>
      </c>
      <c r="N858" t="str">
        <f>VLOOKUP(J858,prod_imp!$A$2:$I$102,5,FALSE)</f>
        <v>Holmes Llc</v>
      </c>
      <c r="O858">
        <f>VLOOKUP(J858,prod_imp!$A$2:$I$102,6,FALSE)</f>
        <v>451</v>
      </c>
      <c r="P858">
        <f>VLOOKUP(J858,prod_imp!$A$2:$I$102,7,FALSE)</f>
        <v>389</v>
      </c>
      <c r="Q858" t="s">
        <v>4681</v>
      </c>
      <c r="R858" t="s">
        <v>4706</v>
      </c>
      <c r="S858" s="5">
        <v>667.20540000000005</v>
      </c>
      <c r="T858">
        <v>1</v>
      </c>
      <c r="U858">
        <v>914</v>
      </c>
      <c r="V858">
        <v>0.23</v>
      </c>
      <c r="W858" t="str">
        <f>VLOOKUP(Q858,stores_imp!$A$2:$K$100,3,FALSE)</f>
        <v>SOUTH</v>
      </c>
      <c r="X858" t="str">
        <f>VLOOKUP(Q858,stores_imp!$A$2:$K$100,2,TRUE)</f>
        <v>Mann-Austin</v>
      </c>
      <c r="Y858" t="str">
        <f>VLOOKUP(Q858,stores_imp!$A$2:$E$22,4,FALSE)</f>
        <v>Port Sharon</v>
      </c>
      <c r="Z858" t="str">
        <f>VLOOKUP(Q858,stores_imp!$A$2:$K$22,5,FALSE)</f>
        <v>Online</v>
      </c>
      <c r="AA858" t="str">
        <f>_xlfn.IFS(sale[[#All],[Age]]&lt;19,"Teens",sale[[#All],[Age]]&lt;30,"Adults",sale[[#All],[Age]]&lt;70,"Elders")</f>
        <v>Adults</v>
      </c>
      <c r="AB858" t="str">
        <f>VLOOKUP(C858,customer_imp!$A$2:$H$505,8,FALSE)</f>
        <v>Silver</v>
      </c>
    </row>
    <row r="859" spans="1:28" x14ac:dyDescent="0.25">
      <c r="A859" t="s">
        <v>5563</v>
      </c>
      <c r="B859" s="2">
        <v>45769</v>
      </c>
      <c r="C859" t="s">
        <v>4299</v>
      </c>
      <c r="D859" t="str">
        <f>VLOOKUP(C859,customer_imp!$A$2:$H$502,2,FALSE)</f>
        <v>Elizabeth Johnson</v>
      </c>
      <c r="E859">
        <f>VLOOKUP(C859,customer_imp!$A$2:$H$502,3,FALSE)</f>
        <v>53</v>
      </c>
      <c r="F859" t="str">
        <f>VLOOKUP(C859,customer_imp!$A$2:$H$502,4,FALSE)</f>
        <v>Female</v>
      </c>
      <c r="G859" t="str">
        <f>VLOOKUP(C859,customer_imp!$A$2:$H$502,5,FALSE)</f>
        <v>Anitaland</v>
      </c>
      <c r="H859" t="str">
        <f>VLOOKUP(C859,customer_imp!$A$2:$H$502,6,FALSE)</f>
        <v>Washington</v>
      </c>
      <c r="I859" t="str">
        <f>VLOOKUP(C859,customer_imp!$A$2:$H$502,7,FALSE)</f>
        <v>USA</v>
      </c>
      <c r="J859" t="s">
        <v>4659</v>
      </c>
      <c r="K859" t="str">
        <f>VLOOKUP($J859,prod_imp!$A$2:$I$102,2,FALSE)</f>
        <v>Usb-C Laptop Charger</v>
      </c>
      <c r="L859" t="str">
        <f>VLOOKUP(J859,prod_imp!$A$2:$I$102,3,FALSE)</f>
        <v>Electronics</v>
      </c>
      <c r="M859" t="str">
        <f>VLOOKUP(J859,prod_imp!$A$2:$I$102,4,FALSE)</f>
        <v>Computer</v>
      </c>
      <c r="N859" t="str">
        <f>VLOOKUP(J859,prod_imp!$A$2:$I$102,5,FALSE)</f>
        <v>Martin Llc</v>
      </c>
      <c r="O859">
        <f>VLOOKUP(J859,prod_imp!$A$2:$I$102,6,FALSE)</f>
        <v>378</v>
      </c>
      <c r="P859">
        <f>VLOOKUP(J859,prod_imp!$A$2:$I$102,7,FALSE)</f>
        <v>485</v>
      </c>
      <c r="Q859" t="s">
        <v>4690</v>
      </c>
      <c r="R859" t="s">
        <v>4706</v>
      </c>
      <c r="S859" s="5">
        <v>1289.3399999999999</v>
      </c>
      <c r="T859">
        <v>4</v>
      </c>
      <c r="U859">
        <v>370</v>
      </c>
      <c r="V859">
        <v>0.27</v>
      </c>
      <c r="W859" t="str">
        <f>VLOOKUP(Q859,stores_imp!$A$2:$K$100,3,FALSE)</f>
        <v>EAST</v>
      </c>
      <c r="X859" t="str">
        <f>VLOOKUP(Q859,stores_imp!$A$2:$K$100,2,TRUE)</f>
        <v>Martinez, Adkins And Johnson</v>
      </c>
      <c r="Y859" t="str">
        <f>VLOOKUP(Q859,stores_imp!$A$2:$E$22,4,FALSE)</f>
        <v>East Davidville</v>
      </c>
      <c r="Z859" t="str">
        <f>VLOOKUP(Q859,stores_imp!$A$2:$K$22,5,FALSE)</f>
        <v>Online</v>
      </c>
      <c r="AA859" t="str">
        <f>_xlfn.IFS(sale[[#All],[Age]]&lt;19,"Teens",sale[[#All],[Age]]&lt;30,"Adults",sale[[#All],[Age]]&lt;70,"Elders")</f>
        <v>Elders</v>
      </c>
      <c r="AB859" t="str">
        <f>VLOOKUP(C859,customer_imp!$A$2:$H$505,8,FALSE)</f>
        <v>Silver</v>
      </c>
    </row>
    <row r="860" spans="1:28" x14ac:dyDescent="0.25">
      <c r="A860" t="s">
        <v>5564</v>
      </c>
      <c r="B860" s="2">
        <v>45619</v>
      </c>
      <c r="C860" t="s">
        <v>4346</v>
      </c>
      <c r="D860" t="str">
        <f>VLOOKUP(C860,customer_imp!$A$2:$H$502,2,FALSE)</f>
        <v>Ashley Anderson</v>
      </c>
      <c r="E860">
        <f>VLOOKUP(C860,customer_imp!$A$2:$H$502,3,FALSE)</f>
        <v>60</v>
      </c>
      <c r="F860" t="str">
        <f>VLOOKUP(C860,customer_imp!$A$2:$H$502,4,FALSE)</f>
        <v>Female</v>
      </c>
      <c r="G860" t="str">
        <f>VLOOKUP(C860,customer_imp!$A$2:$H$502,5,FALSE)</f>
        <v>West Johnmouth</v>
      </c>
      <c r="H860" t="str">
        <f>VLOOKUP(C860,customer_imp!$A$2:$H$502,6,FALSE)</f>
        <v>Mississippi</v>
      </c>
      <c r="I860" t="str">
        <f>VLOOKUP(C860,customer_imp!$A$2:$H$502,7,FALSE)</f>
        <v>USA</v>
      </c>
      <c r="J860" t="s">
        <v>4625</v>
      </c>
      <c r="K860" t="str">
        <f>VLOOKUP($J860,prod_imp!$A$2:$I$102,2,FALSE)</f>
        <v>Professional Jump Rope</v>
      </c>
      <c r="L860" t="str">
        <f>VLOOKUP(J860,prod_imp!$A$2:$I$102,3,FALSE)</f>
        <v>Sports</v>
      </c>
      <c r="M860" t="str">
        <f>VLOOKUP(J860,prod_imp!$A$2:$I$102,4,FALSE)</f>
        <v>Fitness</v>
      </c>
      <c r="N860" t="str">
        <f>VLOOKUP(J860,prod_imp!$A$2:$I$102,5,FALSE)</f>
        <v>Davis Plc</v>
      </c>
      <c r="O860">
        <f>VLOOKUP(J860,prod_imp!$A$2:$I$102,6,FALSE)</f>
        <v>478</v>
      </c>
      <c r="P860">
        <f>VLOOKUP(J860,prod_imp!$A$2:$I$102,7,FALSE)</f>
        <v>300</v>
      </c>
      <c r="Q860" t="s">
        <v>4695</v>
      </c>
      <c r="R860" t="s">
        <v>4706</v>
      </c>
      <c r="S860" s="5">
        <v>661.59</v>
      </c>
      <c r="T860">
        <v>1</v>
      </c>
      <c r="U860">
        <v>735</v>
      </c>
      <c r="V860">
        <v>0.13</v>
      </c>
      <c r="W860" t="str">
        <f>VLOOKUP(Q860,stores_imp!$A$2:$K$100,3,FALSE)</f>
        <v>EAST</v>
      </c>
      <c r="X860" t="str">
        <f>VLOOKUP(Q860,stores_imp!$A$2:$K$100,2,TRUE)</f>
        <v>Gardner, Humphrey And Contreras</v>
      </c>
      <c r="Y860" t="str">
        <f>VLOOKUP(Q860,stores_imp!$A$2:$E$22,4,FALSE)</f>
        <v>Johnsonville</v>
      </c>
      <c r="Z860" t="str">
        <f>VLOOKUP(Q860,stores_imp!$A$2:$K$22,5,FALSE)</f>
        <v>Flagship</v>
      </c>
      <c r="AA860" t="str">
        <f>_xlfn.IFS(sale[[#All],[Age]]&lt;19,"Teens",sale[[#All],[Age]]&lt;30,"Adults",sale[[#All],[Age]]&lt;70,"Elders")</f>
        <v>Elders</v>
      </c>
      <c r="AB860" t="str">
        <f>VLOOKUP(C860,customer_imp!$A$2:$H$505,8,FALSE)</f>
        <v>Gold</v>
      </c>
    </row>
    <row r="861" spans="1:28" x14ac:dyDescent="0.25">
      <c r="A861" t="s">
        <v>5565</v>
      </c>
      <c r="B861" s="2">
        <v>45614</v>
      </c>
      <c r="C861" t="s">
        <v>4113</v>
      </c>
      <c r="D861" t="str">
        <f>VLOOKUP(C861,customer_imp!$A$2:$H$502,2,FALSE)</f>
        <v>Matthew Hanna</v>
      </c>
      <c r="E861">
        <f>VLOOKUP(C861,customer_imp!$A$2:$H$502,3,FALSE)</f>
        <v>33</v>
      </c>
      <c r="F861" t="str">
        <f>VLOOKUP(C861,customer_imp!$A$2:$H$502,4,FALSE)</f>
        <v>Female</v>
      </c>
      <c r="G861" t="str">
        <f>VLOOKUP(C861,customer_imp!$A$2:$H$502,5,FALSE)</f>
        <v>Gonzalezbury</v>
      </c>
      <c r="H861" t="str">
        <f>VLOOKUP(C861,customer_imp!$A$2:$H$502,6,FALSE)</f>
        <v>Michigan</v>
      </c>
      <c r="I861" t="str">
        <f>VLOOKUP(C861,customer_imp!$A$2:$H$502,7,FALSE)</f>
        <v>USA</v>
      </c>
      <c r="J861" t="s">
        <v>4637</v>
      </c>
      <c r="K861" t="str">
        <f>VLOOKUP($J861,prod_imp!$A$2:$I$102,2,FALSE)</f>
        <v>Decorative Lamp Shade</v>
      </c>
      <c r="L861" t="str">
        <f>VLOOKUP(J861,prod_imp!$A$2:$I$102,3,FALSE)</f>
        <v>Home</v>
      </c>
      <c r="M861" t="str">
        <f>VLOOKUP(J861,prod_imp!$A$2:$I$102,4,FALSE)</f>
        <v>Lighting</v>
      </c>
      <c r="N861" t="str">
        <f>VLOOKUP(J861,prod_imp!$A$2:$I$102,5,FALSE)</f>
        <v>Ramirez-Hanson</v>
      </c>
      <c r="O861">
        <f>VLOOKUP(J861,prod_imp!$A$2:$I$102,6,FALSE)</f>
        <v>229</v>
      </c>
      <c r="P861">
        <f>VLOOKUP(J861,prod_imp!$A$2:$I$102,7,FALSE)</f>
        <v>469</v>
      </c>
      <c r="Q861" t="s">
        <v>4678</v>
      </c>
      <c r="R861" t="s">
        <v>1959</v>
      </c>
      <c r="S861" s="5">
        <v>1278.3675000000001</v>
      </c>
      <c r="T861">
        <v>3</v>
      </c>
      <c r="U861">
        <v>449</v>
      </c>
      <c r="V861">
        <v>0.1</v>
      </c>
      <c r="W861" t="str">
        <f>VLOOKUP(Q861,stores_imp!$A$2:$K$100,3,FALSE)</f>
        <v>SOUTH</v>
      </c>
      <c r="X861" t="str">
        <f>VLOOKUP(Q861,stores_imp!$A$2:$K$100,2,TRUE)</f>
        <v>Mann-Austin</v>
      </c>
      <c r="Y861" t="str">
        <f>VLOOKUP(Q861,stores_imp!$A$2:$E$22,4,FALSE)</f>
        <v>North Nancyview</v>
      </c>
      <c r="Z861" t="str">
        <f>VLOOKUP(Q861,stores_imp!$A$2:$K$22,5,FALSE)</f>
        <v>Outlet</v>
      </c>
      <c r="AA861" t="str">
        <f>_xlfn.IFS(sale[[#All],[Age]]&lt;19,"Teens",sale[[#All],[Age]]&lt;30,"Adults",sale[[#All],[Age]]&lt;70,"Elders")</f>
        <v>Elders</v>
      </c>
      <c r="AB861" t="str">
        <f>VLOOKUP(C861,customer_imp!$A$2:$H$505,8,FALSE)</f>
        <v>Platinum</v>
      </c>
    </row>
    <row r="862" spans="1:28" x14ac:dyDescent="0.25">
      <c r="A862" t="s">
        <v>5566</v>
      </c>
      <c r="B862" s="2">
        <v>45691</v>
      </c>
      <c r="C862" t="s">
        <v>4033</v>
      </c>
      <c r="D862" t="str">
        <f>VLOOKUP(C862,customer_imp!$A$2:$H$502,2,FALSE)</f>
        <v>Alyssa Vargas</v>
      </c>
      <c r="E862">
        <f>VLOOKUP(C862,customer_imp!$A$2:$H$502,3,FALSE)</f>
        <v>53</v>
      </c>
      <c r="F862" t="str">
        <f>VLOOKUP(C862,customer_imp!$A$2:$H$502,4,FALSE)</f>
        <v>Male</v>
      </c>
      <c r="G862" t="str">
        <f>VLOOKUP(C862,customer_imp!$A$2:$H$502,5,FALSE)</f>
        <v>New Kathrynland</v>
      </c>
      <c r="H862" t="str">
        <f>VLOOKUP(C862,customer_imp!$A$2:$H$502,6,FALSE)</f>
        <v>Montana</v>
      </c>
      <c r="I862" t="str">
        <f>VLOOKUP(C862,customer_imp!$A$2:$H$502,7,FALSE)</f>
        <v>USA</v>
      </c>
      <c r="J862" t="s">
        <v>4642</v>
      </c>
      <c r="K862" t="str">
        <f>VLOOKUP($J862,prod_imp!$A$2:$I$102,2,FALSE)</f>
        <v>Wooden Bookshelf</v>
      </c>
      <c r="L862" t="str">
        <f>VLOOKUP(J862,prod_imp!$A$2:$I$102,3,FALSE)</f>
        <v>Home</v>
      </c>
      <c r="M862" t="str">
        <f>VLOOKUP(J862,prod_imp!$A$2:$I$102,4,FALSE)</f>
        <v>Furniture</v>
      </c>
      <c r="N862" t="str">
        <f>VLOOKUP(J862,prod_imp!$A$2:$I$102,5,FALSE)</f>
        <v>Collins-Stephenson</v>
      </c>
      <c r="O862">
        <f>VLOOKUP(J862,prod_imp!$A$2:$I$102,6,FALSE)</f>
        <v>388</v>
      </c>
      <c r="P862">
        <f>VLOOKUP(J862,prod_imp!$A$2:$I$102,7,FALSE)</f>
        <v>208</v>
      </c>
      <c r="Q862" t="s">
        <v>4695</v>
      </c>
      <c r="R862" t="s">
        <v>4709</v>
      </c>
      <c r="S862" s="5">
        <v>2524.8384000000001</v>
      </c>
      <c r="T862">
        <v>3</v>
      </c>
      <c r="U862">
        <v>905</v>
      </c>
      <c r="V862">
        <v>0.05</v>
      </c>
      <c r="W862" t="str">
        <f>VLOOKUP(Q862,stores_imp!$A$2:$K$100,3,FALSE)</f>
        <v>EAST</v>
      </c>
      <c r="X862" t="str">
        <f>VLOOKUP(Q862,stores_imp!$A$2:$K$100,2,TRUE)</f>
        <v>Gardner, Humphrey And Contreras</v>
      </c>
      <c r="Y862" t="str">
        <f>VLOOKUP(Q862,stores_imp!$A$2:$E$22,4,FALSE)</f>
        <v>Johnsonville</v>
      </c>
      <c r="Z862" t="str">
        <f>VLOOKUP(Q862,stores_imp!$A$2:$K$22,5,FALSE)</f>
        <v>Flagship</v>
      </c>
      <c r="AA862" t="str">
        <f>_xlfn.IFS(sale[[#All],[Age]]&lt;19,"Teens",sale[[#All],[Age]]&lt;30,"Adults",sale[[#All],[Age]]&lt;70,"Elders")</f>
        <v>Elders</v>
      </c>
      <c r="AB862" t="str">
        <f>VLOOKUP(C862,customer_imp!$A$2:$H$505,8,FALSE)</f>
        <v>Platinum</v>
      </c>
    </row>
    <row r="863" spans="1:28" x14ac:dyDescent="0.25">
      <c r="A863" t="s">
        <v>5567</v>
      </c>
      <c r="B863" s="2">
        <v>45608</v>
      </c>
      <c r="C863" t="s">
        <v>4369</v>
      </c>
      <c r="D863" t="str">
        <f>VLOOKUP(C863,customer_imp!$A$2:$H$502,2,FALSE)</f>
        <v>Shelley Ponce</v>
      </c>
      <c r="E863">
        <f>VLOOKUP(C863,customer_imp!$A$2:$H$502,3,FALSE)</f>
        <v>23</v>
      </c>
      <c r="F863" t="str">
        <f>VLOOKUP(C863,customer_imp!$A$2:$H$502,4,FALSE)</f>
        <v>Male</v>
      </c>
      <c r="G863" t="str">
        <f>VLOOKUP(C863,customer_imp!$A$2:$H$502,5,FALSE)</f>
        <v>South Cassandrachester</v>
      </c>
      <c r="H863" t="str">
        <f>VLOOKUP(C863,customer_imp!$A$2:$H$502,6,FALSE)</f>
        <v>Rhode Island</v>
      </c>
      <c r="I863" t="str">
        <f>VLOOKUP(C863,customer_imp!$A$2:$H$502,7,FALSE)</f>
        <v>USA</v>
      </c>
      <c r="J863" t="s">
        <v>4619</v>
      </c>
      <c r="K863" t="str">
        <f>VLOOKUP($J863,prod_imp!$A$2:$I$102,2,FALSE)</f>
        <v>Wooden Nightstand</v>
      </c>
      <c r="L863" t="str">
        <f>VLOOKUP(J863,prod_imp!$A$2:$I$102,3,FALSE)</f>
        <v>Home</v>
      </c>
      <c r="M863" t="str">
        <f>VLOOKUP(J863,prod_imp!$A$2:$I$102,4,FALSE)</f>
        <v>Furniture</v>
      </c>
      <c r="N863" t="str">
        <f>VLOOKUP(J863,prod_imp!$A$2:$I$102,5,FALSE)</f>
        <v>Wolfe, Ross And Hester</v>
      </c>
      <c r="O863">
        <f>VLOOKUP(J863,prod_imp!$A$2:$I$102,6,FALSE)</f>
        <v>244</v>
      </c>
      <c r="P863">
        <f>VLOOKUP(J863,prod_imp!$A$2:$I$102,7,FALSE)</f>
        <v>130</v>
      </c>
      <c r="Q863" t="s">
        <v>4695</v>
      </c>
      <c r="R863" t="s">
        <v>4709</v>
      </c>
      <c r="S863" s="5">
        <v>1373.2991999999999</v>
      </c>
      <c r="T863">
        <v>4</v>
      </c>
      <c r="U863">
        <v>409</v>
      </c>
      <c r="V863">
        <v>7.0000000000000007E-2</v>
      </c>
      <c r="W863" t="str">
        <f>VLOOKUP(Q863,stores_imp!$A$2:$K$100,3,FALSE)</f>
        <v>EAST</v>
      </c>
      <c r="X863" t="str">
        <f>VLOOKUP(Q863,stores_imp!$A$2:$K$100,2,TRUE)</f>
        <v>Gardner, Humphrey And Contreras</v>
      </c>
      <c r="Y863" t="str">
        <f>VLOOKUP(Q863,stores_imp!$A$2:$E$22,4,FALSE)</f>
        <v>Johnsonville</v>
      </c>
      <c r="Z863" t="str">
        <f>VLOOKUP(Q863,stores_imp!$A$2:$K$22,5,FALSE)</f>
        <v>Flagship</v>
      </c>
      <c r="AA863" t="str">
        <f>_xlfn.IFS(sale[[#All],[Age]]&lt;19,"Teens",sale[[#All],[Age]]&lt;30,"Adults",sale[[#All],[Age]]&lt;70,"Elders")</f>
        <v>Adults</v>
      </c>
      <c r="AB863" t="str">
        <f>VLOOKUP(C863,customer_imp!$A$2:$H$505,8,FALSE)</f>
        <v>Gold</v>
      </c>
    </row>
    <row r="864" spans="1:28" x14ac:dyDescent="0.25">
      <c r="A864" t="s">
        <v>5568</v>
      </c>
      <c r="B864" s="2">
        <v>45412</v>
      </c>
      <c r="C864" t="s">
        <v>4265</v>
      </c>
      <c r="D864" t="str">
        <f>VLOOKUP(C864,customer_imp!$A$2:$H$502,2,FALSE)</f>
        <v>Kristi Lopez</v>
      </c>
      <c r="E864">
        <f>VLOOKUP(C864,customer_imp!$A$2:$H$502,3,FALSE)</f>
        <v>46</v>
      </c>
      <c r="F864" t="str">
        <f>VLOOKUP(C864,customer_imp!$A$2:$H$502,4,FALSE)</f>
        <v>Female</v>
      </c>
      <c r="G864" t="str">
        <f>VLOOKUP(C864,customer_imp!$A$2:$H$502,5,FALSE)</f>
        <v>Spencermouth</v>
      </c>
      <c r="H864" t="str">
        <f>VLOOKUP(C864,customer_imp!$A$2:$H$502,6,FALSE)</f>
        <v>New Jersey</v>
      </c>
      <c r="I864" t="str">
        <f>VLOOKUP(C864,customer_imp!$A$2:$H$502,7,FALSE)</f>
        <v>USA</v>
      </c>
      <c r="J864" t="s">
        <v>4624</v>
      </c>
      <c r="K864" t="str">
        <f>VLOOKUP($J864,prod_imp!$A$2:$I$102,2,FALSE)</f>
        <v>Hair Repair Oil Treatment</v>
      </c>
      <c r="L864" t="str">
        <f>VLOOKUP(J864,prod_imp!$A$2:$I$102,3,FALSE)</f>
        <v>Beauty</v>
      </c>
      <c r="M864" t="str">
        <f>VLOOKUP(J864,prod_imp!$A$2:$I$102,4,FALSE)</f>
        <v>Haircare</v>
      </c>
      <c r="N864" t="str">
        <f>VLOOKUP(J864,prod_imp!$A$2:$I$102,5,FALSE)</f>
        <v>Hopkins Ltd</v>
      </c>
      <c r="O864">
        <f>VLOOKUP(J864,prod_imp!$A$2:$I$102,6,FALSE)</f>
        <v>214</v>
      </c>
      <c r="P864">
        <f>VLOOKUP(J864,prod_imp!$A$2:$I$102,7,FALSE)</f>
        <v>383</v>
      </c>
      <c r="Q864" t="s">
        <v>4680</v>
      </c>
      <c r="R864" t="s">
        <v>1959</v>
      </c>
      <c r="S864" s="5">
        <v>2250.2979999999998</v>
      </c>
      <c r="T864">
        <v>4</v>
      </c>
      <c r="U864">
        <v>771</v>
      </c>
      <c r="V864">
        <v>0.16</v>
      </c>
      <c r="W864" t="str">
        <f>VLOOKUP(Q864,stores_imp!$A$2:$K$100,3,FALSE)</f>
        <v>NORTH</v>
      </c>
      <c r="X864" t="str">
        <f>VLOOKUP(Q864,stores_imp!$A$2:$K$100,2,TRUE)</f>
        <v>Mann-Austin</v>
      </c>
      <c r="Y864" t="str">
        <f>VLOOKUP(Q864,stores_imp!$A$2:$E$22,4,FALSE)</f>
        <v>Hoodberg</v>
      </c>
      <c r="Z864" t="str">
        <f>VLOOKUP(Q864,stores_imp!$A$2:$K$22,5,FALSE)</f>
        <v>Outlet</v>
      </c>
      <c r="AA864" t="str">
        <f>_xlfn.IFS(sale[[#All],[Age]]&lt;19,"Teens",sale[[#All],[Age]]&lt;30,"Adults",sale[[#All],[Age]]&lt;70,"Elders")</f>
        <v>Elders</v>
      </c>
      <c r="AB864" t="str">
        <f>VLOOKUP(C864,customer_imp!$A$2:$H$505,8,FALSE)</f>
        <v>Gold</v>
      </c>
    </row>
    <row r="865" spans="1:28" x14ac:dyDescent="0.25">
      <c r="A865" t="s">
        <v>5569</v>
      </c>
      <c r="B865" s="2">
        <v>45767</v>
      </c>
      <c r="C865" t="s">
        <v>4182</v>
      </c>
      <c r="D865" t="str">
        <f>VLOOKUP(C865,customer_imp!$A$2:$H$502,2,FALSE)</f>
        <v>Sarah Brady</v>
      </c>
      <c r="E865">
        <f>VLOOKUP(C865,customer_imp!$A$2:$H$502,3,FALSE)</f>
        <v>47</v>
      </c>
      <c r="F865" t="str">
        <f>VLOOKUP(C865,customer_imp!$A$2:$H$502,4,FALSE)</f>
        <v>Male</v>
      </c>
      <c r="G865" t="str">
        <f>VLOOKUP(C865,customer_imp!$A$2:$H$502,5,FALSE)</f>
        <v>Johnsonland</v>
      </c>
      <c r="H865" t="str">
        <f>VLOOKUP(C865,customer_imp!$A$2:$H$502,6,FALSE)</f>
        <v>Iowa</v>
      </c>
      <c r="I865" t="str">
        <f>VLOOKUP(C865,customer_imp!$A$2:$H$502,7,FALSE)</f>
        <v>USA</v>
      </c>
      <c r="J865" t="s">
        <v>4549</v>
      </c>
      <c r="K865" t="str">
        <f>VLOOKUP($J865,prod_imp!$A$2:$I$102,2,FALSE)</f>
        <v>Stainless Steel Cutlery Set</v>
      </c>
      <c r="L865" t="str">
        <f>VLOOKUP(J865,prod_imp!$A$2:$I$102,3,FALSE)</f>
        <v>Home</v>
      </c>
      <c r="M865" t="str">
        <f>VLOOKUP(J865,prod_imp!$A$2:$I$102,4,FALSE)</f>
        <v>Kitchen</v>
      </c>
      <c r="N865" t="str">
        <f>VLOOKUP(J865,prod_imp!$A$2:$I$102,5,FALSE)</f>
        <v>Stevens, Fernandez And Martin</v>
      </c>
      <c r="O865">
        <f>VLOOKUP(J865,prod_imp!$A$2:$I$102,6,FALSE)</f>
        <v>20</v>
      </c>
      <c r="P865">
        <f>VLOOKUP(J865,prod_imp!$A$2:$I$102,7,FALSE)</f>
        <v>57</v>
      </c>
      <c r="Q865" t="s">
        <v>4683</v>
      </c>
      <c r="R865" t="s">
        <v>4709</v>
      </c>
      <c r="S865" s="5">
        <v>629.74339999999995</v>
      </c>
      <c r="T865">
        <v>1</v>
      </c>
      <c r="U865">
        <v>649</v>
      </c>
      <c r="V865">
        <v>0.27</v>
      </c>
      <c r="W865" t="str">
        <f>VLOOKUP(Q865,stores_imp!$A$2:$K$100,3,FALSE)</f>
        <v>EAST</v>
      </c>
      <c r="X865" t="str">
        <f>VLOOKUP(Q865,stores_imp!$A$2:$K$100,2,TRUE)</f>
        <v>Mann-Austin</v>
      </c>
      <c r="Y865" t="str">
        <f>VLOOKUP(Q865,stores_imp!$A$2:$E$22,4,FALSE)</f>
        <v>Port Josephberg</v>
      </c>
      <c r="Z865" t="str">
        <f>VLOOKUP(Q865,stores_imp!$A$2:$K$22,5,FALSE)</f>
        <v>Online</v>
      </c>
      <c r="AA865" t="str">
        <f>_xlfn.IFS(sale[[#All],[Age]]&lt;19,"Teens",sale[[#All],[Age]]&lt;30,"Adults",sale[[#All],[Age]]&lt;70,"Elders")</f>
        <v>Elders</v>
      </c>
      <c r="AB865" t="str">
        <f>VLOOKUP(C865,customer_imp!$A$2:$H$505,8,FALSE)</f>
        <v>Platinum</v>
      </c>
    </row>
    <row r="866" spans="1:28" x14ac:dyDescent="0.25">
      <c r="A866" t="s">
        <v>5570</v>
      </c>
      <c r="B866" s="2">
        <v>45428</v>
      </c>
      <c r="C866" t="s">
        <v>4335</v>
      </c>
      <c r="D866" t="str">
        <f>VLOOKUP(C866,customer_imp!$A$2:$H$502,2,FALSE)</f>
        <v>Sherry Cabrera</v>
      </c>
      <c r="E866">
        <f>VLOOKUP(C866,customer_imp!$A$2:$H$502,3,FALSE)</f>
        <v>55</v>
      </c>
      <c r="F866" t="str">
        <f>VLOOKUP(C866,customer_imp!$A$2:$H$502,4,FALSE)</f>
        <v>Male</v>
      </c>
      <c r="G866" t="str">
        <f>VLOOKUP(C866,customer_imp!$A$2:$H$502,5,FALSE)</f>
        <v>Shannonview</v>
      </c>
      <c r="H866" t="str">
        <f>VLOOKUP(C866,customer_imp!$A$2:$H$502,6,FALSE)</f>
        <v>Pennsylvania</v>
      </c>
      <c r="I866" t="str">
        <f>VLOOKUP(C866,customer_imp!$A$2:$H$502,7,FALSE)</f>
        <v>USA</v>
      </c>
      <c r="J866" t="s">
        <v>4553</v>
      </c>
      <c r="K866" t="str">
        <f>VLOOKUP($J866,prod_imp!$A$2:$I$102,2,FALSE)</f>
        <v>Modern Wall Clock</v>
      </c>
      <c r="L866" t="str">
        <f>VLOOKUP(J866,prod_imp!$A$2:$I$102,3,FALSE)</f>
        <v>Home</v>
      </c>
      <c r="M866" t="str">
        <f>VLOOKUP(J866,prod_imp!$A$2:$I$102,4,FALSE)</f>
        <v>Decor</v>
      </c>
      <c r="N866" t="str">
        <f>VLOOKUP(J866,prod_imp!$A$2:$I$102,5,FALSE)</f>
        <v>Weiss-Watson</v>
      </c>
      <c r="O866">
        <f>VLOOKUP(J866,prod_imp!$A$2:$I$102,6,FALSE)</f>
        <v>180</v>
      </c>
      <c r="P866">
        <f>VLOOKUP(J866,prod_imp!$A$2:$I$102,7,FALSE)</f>
        <v>305</v>
      </c>
      <c r="Q866" t="s">
        <v>4690</v>
      </c>
      <c r="R866" t="s">
        <v>1959</v>
      </c>
      <c r="S866" s="5">
        <v>607.64800000000002</v>
      </c>
      <c r="T866">
        <v>2</v>
      </c>
      <c r="U866">
        <v>380</v>
      </c>
      <c r="V866">
        <v>0.03</v>
      </c>
      <c r="W866" t="str">
        <f>VLOOKUP(Q866,stores_imp!$A$2:$K$100,3,FALSE)</f>
        <v>EAST</v>
      </c>
      <c r="X866" t="str">
        <f>VLOOKUP(Q866,stores_imp!$A$2:$K$100,2,TRUE)</f>
        <v>Martinez, Adkins And Johnson</v>
      </c>
      <c r="Y866" t="str">
        <f>VLOOKUP(Q866,stores_imp!$A$2:$E$22,4,FALSE)</f>
        <v>East Davidville</v>
      </c>
      <c r="Z866" t="str">
        <f>VLOOKUP(Q866,stores_imp!$A$2:$K$22,5,FALSE)</f>
        <v>Online</v>
      </c>
      <c r="AA866" t="str">
        <f>_xlfn.IFS(sale[[#All],[Age]]&lt;19,"Teens",sale[[#All],[Age]]&lt;30,"Adults",sale[[#All],[Age]]&lt;70,"Elders")</f>
        <v>Elders</v>
      </c>
      <c r="AB866" t="str">
        <f>VLOOKUP(C866,customer_imp!$A$2:$H$505,8,FALSE)</f>
        <v>Silver</v>
      </c>
    </row>
    <row r="867" spans="1:28" x14ac:dyDescent="0.25">
      <c r="A867" t="s">
        <v>5571</v>
      </c>
      <c r="B867" s="2">
        <v>45770</v>
      </c>
      <c r="C867" t="s">
        <v>4229</v>
      </c>
      <c r="D867" t="str">
        <f>VLOOKUP(C867,customer_imp!$A$2:$H$502,2,FALSE)</f>
        <v>Nicholas Webb</v>
      </c>
      <c r="E867">
        <f>VLOOKUP(C867,customer_imp!$A$2:$H$502,3,FALSE)</f>
        <v>19</v>
      </c>
      <c r="F867" t="str">
        <f>VLOOKUP(C867,customer_imp!$A$2:$H$502,4,FALSE)</f>
        <v>Male</v>
      </c>
      <c r="G867" t="str">
        <f>VLOOKUP(C867,customer_imp!$A$2:$H$502,5,FALSE)</f>
        <v>Lake Timothy</v>
      </c>
      <c r="H867" t="str">
        <f>VLOOKUP(C867,customer_imp!$A$2:$H$502,6,FALSE)</f>
        <v>Nevada</v>
      </c>
      <c r="I867" t="str">
        <f>VLOOKUP(C867,customer_imp!$A$2:$H$502,7,FALSE)</f>
        <v>USA</v>
      </c>
      <c r="J867" t="s">
        <v>4571</v>
      </c>
      <c r="K867" t="str">
        <f>VLOOKUP($J867,prod_imp!$A$2:$I$102,2,FALSE)</f>
        <v>Usb External Hard Drive</v>
      </c>
      <c r="L867" t="str">
        <f>VLOOKUP(J867,prod_imp!$A$2:$I$102,3,FALSE)</f>
        <v>Electronics</v>
      </c>
      <c r="M867" t="str">
        <f>VLOOKUP(J867,prod_imp!$A$2:$I$102,4,FALSE)</f>
        <v>Computer</v>
      </c>
      <c r="N867" t="str">
        <f>VLOOKUP(J867,prod_imp!$A$2:$I$102,5,FALSE)</f>
        <v>Robinson Inc</v>
      </c>
      <c r="O867">
        <f>VLOOKUP(J867,prod_imp!$A$2:$I$102,6,FALSE)</f>
        <v>253</v>
      </c>
      <c r="P867">
        <f>VLOOKUP(J867,prod_imp!$A$2:$I$102,7,FALSE)</f>
        <v>266</v>
      </c>
      <c r="Q867" t="s">
        <v>4685</v>
      </c>
      <c r="R867" t="s">
        <v>4706</v>
      </c>
      <c r="S867" s="5">
        <v>2495.2049999999999</v>
      </c>
      <c r="T867">
        <v>3</v>
      </c>
      <c r="U867">
        <v>924</v>
      </c>
      <c r="V867">
        <v>0.2</v>
      </c>
      <c r="W867" t="str">
        <f>VLOOKUP(Q867,stores_imp!$A$2:$K$100,3,FALSE)</f>
        <v>WEST</v>
      </c>
      <c r="X867" t="str">
        <f>VLOOKUP(Q867,stores_imp!$A$2:$K$100,2,TRUE)</f>
        <v>Mann-Austin</v>
      </c>
      <c r="Y867" t="str">
        <f>VLOOKUP(Q867,stores_imp!$A$2:$E$22,4,FALSE)</f>
        <v>Thompsonborough</v>
      </c>
      <c r="Z867" t="str">
        <f>VLOOKUP(Q867,stores_imp!$A$2:$K$22,5,FALSE)</f>
        <v>Online</v>
      </c>
      <c r="AA867" t="str">
        <f>_xlfn.IFS(sale[[#All],[Age]]&lt;19,"Teens",sale[[#All],[Age]]&lt;30,"Adults",sale[[#All],[Age]]&lt;70,"Elders")</f>
        <v>Adults</v>
      </c>
      <c r="AB867" t="str">
        <f>VLOOKUP(C867,customer_imp!$A$2:$H$505,8,FALSE)</f>
        <v>Gold</v>
      </c>
    </row>
    <row r="868" spans="1:28" x14ac:dyDescent="0.25">
      <c r="A868" t="s">
        <v>5572</v>
      </c>
      <c r="B868" s="2">
        <v>45571</v>
      </c>
      <c r="C868" t="s">
        <v>4461</v>
      </c>
      <c r="D868" t="str">
        <f>VLOOKUP(C868,customer_imp!$A$2:$H$502,2,FALSE)</f>
        <v>James Foster</v>
      </c>
      <c r="E868">
        <f>VLOOKUP(C868,customer_imp!$A$2:$H$502,3,FALSE)</f>
        <v>19</v>
      </c>
      <c r="F868" t="str">
        <f>VLOOKUP(C868,customer_imp!$A$2:$H$502,4,FALSE)</f>
        <v>Male</v>
      </c>
      <c r="G868" t="str">
        <f>VLOOKUP(C868,customer_imp!$A$2:$H$502,5,FALSE)</f>
        <v>East Audrey</v>
      </c>
      <c r="H868" t="str">
        <f>VLOOKUP(C868,customer_imp!$A$2:$H$502,6,FALSE)</f>
        <v>Utah</v>
      </c>
      <c r="I868" t="str">
        <f>VLOOKUP(C868,customer_imp!$A$2:$H$502,7,FALSE)</f>
        <v>USA</v>
      </c>
      <c r="J868" t="s">
        <v>4574</v>
      </c>
      <c r="K868" t="str">
        <f>VLOOKUP($J868,prod_imp!$A$2:$I$102,2,FALSE)</f>
        <v>High-Grip Football</v>
      </c>
      <c r="L868" t="str">
        <f>VLOOKUP(J868,prod_imp!$A$2:$I$102,3,FALSE)</f>
        <v>Sports</v>
      </c>
      <c r="M868" t="str">
        <f>VLOOKUP(J868,prod_imp!$A$2:$I$102,4,FALSE)</f>
        <v>Team Sports</v>
      </c>
      <c r="N868" t="str">
        <f>VLOOKUP(J868,prod_imp!$A$2:$I$102,5,FALSE)</f>
        <v>Bridges, Banks And Cummings</v>
      </c>
      <c r="O868">
        <f>VLOOKUP(J868,prod_imp!$A$2:$I$102,6,FALSE)</f>
        <v>319</v>
      </c>
      <c r="P868">
        <f>VLOOKUP(J868,prod_imp!$A$2:$I$102,7,FALSE)</f>
        <v>114</v>
      </c>
      <c r="Q868" t="s">
        <v>4701</v>
      </c>
      <c r="R868" t="s">
        <v>4709</v>
      </c>
      <c r="S868" s="5">
        <v>308.14710000000002</v>
      </c>
      <c r="T868">
        <v>3</v>
      </c>
      <c r="U868">
        <v>145</v>
      </c>
      <c r="V868">
        <v>0.1</v>
      </c>
      <c r="W868" t="str">
        <f>VLOOKUP(Q868,stores_imp!$A$2:$K$100,3,FALSE)</f>
        <v>NORTH</v>
      </c>
      <c r="X868" t="str">
        <f>VLOOKUP(Q868,stores_imp!$A$2:$K$100,2,TRUE)</f>
        <v>Holloway Ltd</v>
      </c>
      <c r="Y868" t="str">
        <f>VLOOKUP(Q868,stores_imp!$A$2:$E$22,4,FALSE)</f>
        <v>Bensonhaven</v>
      </c>
      <c r="Z868" t="str">
        <f>VLOOKUP(Q868,stores_imp!$A$2:$K$22,5,FALSE)</f>
        <v>Flagship</v>
      </c>
      <c r="AA868" t="str">
        <f>_xlfn.IFS(sale[[#All],[Age]]&lt;19,"Teens",sale[[#All],[Age]]&lt;30,"Adults",sale[[#All],[Age]]&lt;70,"Elders")</f>
        <v>Adults</v>
      </c>
      <c r="AB868" t="str">
        <f>VLOOKUP(C868,customer_imp!$A$2:$H$505,8,FALSE)</f>
        <v>Gold</v>
      </c>
    </row>
    <row r="869" spans="1:28" x14ac:dyDescent="0.25">
      <c r="A869" t="s">
        <v>5573</v>
      </c>
      <c r="B869" s="2">
        <v>45700</v>
      </c>
      <c r="C869" t="s">
        <v>4098</v>
      </c>
      <c r="D869" t="str">
        <f>VLOOKUP(C869,customer_imp!$A$2:$H$502,2,FALSE)</f>
        <v>Joel Robinson</v>
      </c>
      <c r="E869">
        <f>VLOOKUP(C869,customer_imp!$A$2:$H$502,3,FALSE)</f>
        <v>62</v>
      </c>
      <c r="F869" t="str">
        <f>VLOOKUP(C869,customer_imp!$A$2:$H$502,4,FALSE)</f>
        <v>Male</v>
      </c>
      <c r="G869" t="str">
        <f>VLOOKUP(C869,customer_imp!$A$2:$H$502,5,FALSE)</f>
        <v>Lake Danielport</v>
      </c>
      <c r="H869" t="str">
        <f>VLOOKUP(C869,customer_imp!$A$2:$H$502,6,FALSE)</f>
        <v>Hawaii</v>
      </c>
      <c r="I869" t="str">
        <f>VLOOKUP(C869,customer_imp!$A$2:$H$502,7,FALSE)</f>
        <v>USA</v>
      </c>
      <c r="J869" t="s">
        <v>4553</v>
      </c>
      <c r="K869" t="str">
        <f>VLOOKUP($J869,prod_imp!$A$2:$I$102,2,FALSE)</f>
        <v>Modern Wall Clock</v>
      </c>
      <c r="L869" t="str">
        <f>VLOOKUP(J869,prod_imp!$A$2:$I$102,3,FALSE)</f>
        <v>Home</v>
      </c>
      <c r="M869" t="str">
        <f>VLOOKUP(J869,prod_imp!$A$2:$I$102,4,FALSE)</f>
        <v>Decor</v>
      </c>
      <c r="N869" t="str">
        <f>VLOOKUP(J869,prod_imp!$A$2:$I$102,5,FALSE)</f>
        <v>Weiss-Watson</v>
      </c>
      <c r="O869">
        <f>VLOOKUP(J869,prod_imp!$A$2:$I$102,6,FALSE)</f>
        <v>180</v>
      </c>
      <c r="P869">
        <f>VLOOKUP(J869,prod_imp!$A$2:$I$102,7,FALSE)</f>
        <v>305</v>
      </c>
      <c r="Q869" t="s">
        <v>4698</v>
      </c>
      <c r="R869" t="s">
        <v>4706</v>
      </c>
      <c r="S869" s="5">
        <v>1200.9059999999999</v>
      </c>
      <c r="T869">
        <v>2</v>
      </c>
      <c r="U869">
        <v>667</v>
      </c>
      <c r="V869">
        <v>0.28999999999999998</v>
      </c>
      <c r="W869" t="str">
        <f>VLOOKUP(Q869,stores_imp!$A$2:$K$100,3,FALSE)</f>
        <v>NORTH</v>
      </c>
      <c r="X869" t="str">
        <f>VLOOKUP(Q869,stores_imp!$A$2:$K$100,2,TRUE)</f>
        <v>Shelton Plc</v>
      </c>
      <c r="Y869" t="str">
        <f>VLOOKUP(Q869,stores_imp!$A$2:$E$22,4,FALSE)</f>
        <v>East Jenniferstad</v>
      </c>
      <c r="Z869" t="str">
        <f>VLOOKUP(Q869,stores_imp!$A$2:$K$22,5,FALSE)</f>
        <v>Flagship</v>
      </c>
      <c r="AA869" t="str">
        <f>_xlfn.IFS(sale[[#All],[Age]]&lt;19,"Teens",sale[[#All],[Age]]&lt;30,"Adults",sale[[#All],[Age]]&lt;70,"Elders")</f>
        <v>Elders</v>
      </c>
      <c r="AB869" t="str">
        <f>VLOOKUP(C869,customer_imp!$A$2:$H$505,8,FALSE)</f>
        <v>Platinum</v>
      </c>
    </row>
    <row r="870" spans="1:28" x14ac:dyDescent="0.25">
      <c r="A870" t="s">
        <v>5574</v>
      </c>
      <c r="B870" s="2">
        <v>45382</v>
      </c>
      <c r="C870" t="s">
        <v>4392</v>
      </c>
      <c r="D870" t="str">
        <f>VLOOKUP(C870,customer_imp!$A$2:$H$502,2,FALSE)</f>
        <v>Cassandra Perez</v>
      </c>
      <c r="E870">
        <f>VLOOKUP(C870,customer_imp!$A$2:$H$502,3,FALSE)</f>
        <v>31</v>
      </c>
      <c r="F870" t="str">
        <f>VLOOKUP(C870,customer_imp!$A$2:$H$502,4,FALSE)</f>
        <v>Male</v>
      </c>
      <c r="G870" t="str">
        <f>VLOOKUP(C870,customer_imp!$A$2:$H$502,5,FALSE)</f>
        <v>Brandonville</v>
      </c>
      <c r="H870" t="str">
        <f>VLOOKUP(C870,customer_imp!$A$2:$H$502,6,FALSE)</f>
        <v>Mississippi</v>
      </c>
      <c r="I870" t="str">
        <f>VLOOKUP(C870,customer_imp!$A$2:$H$502,7,FALSE)</f>
        <v>USA</v>
      </c>
      <c r="J870" t="s">
        <v>4614</v>
      </c>
      <c r="K870" t="str">
        <f>VLOOKUP($J870,prod_imp!$A$2:$I$102,2,FALSE)</f>
        <v>Women'S Hair Dryer Brush</v>
      </c>
      <c r="L870" t="str">
        <f>VLOOKUP(J870,prod_imp!$A$2:$I$102,3,FALSE)</f>
        <v>Beauty</v>
      </c>
      <c r="M870" t="str">
        <f>VLOOKUP(J870,prod_imp!$A$2:$I$102,4,FALSE)</f>
        <v>Haircare</v>
      </c>
      <c r="N870" t="str">
        <f>VLOOKUP(J870,prod_imp!$A$2:$I$102,5,FALSE)</f>
        <v>Torres, Spencer And Potter</v>
      </c>
      <c r="O870">
        <f>VLOOKUP(J870,prod_imp!$A$2:$I$102,6,FALSE)</f>
        <v>340</v>
      </c>
      <c r="P870">
        <f>VLOOKUP(J870,prod_imp!$A$2:$I$102,7,FALSE)</f>
        <v>177</v>
      </c>
      <c r="Q870" t="s">
        <v>4680</v>
      </c>
      <c r="R870" t="s">
        <v>1959</v>
      </c>
      <c r="S870" s="5">
        <v>767.98800000000006</v>
      </c>
      <c r="T870">
        <v>1</v>
      </c>
      <c r="U870">
        <v>985</v>
      </c>
      <c r="V870">
        <v>0.1</v>
      </c>
      <c r="W870" t="str">
        <f>VLOOKUP(Q870,stores_imp!$A$2:$K$100,3,FALSE)</f>
        <v>NORTH</v>
      </c>
      <c r="X870" t="str">
        <f>VLOOKUP(Q870,stores_imp!$A$2:$K$100,2,TRUE)</f>
        <v>Mann-Austin</v>
      </c>
      <c r="Y870" t="str">
        <f>VLOOKUP(Q870,stores_imp!$A$2:$E$22,4,FALSE)</f>
        <v>Hoodberg</v>
      </c>
      <c r="Z870" t="str">
        <f>VLOOKUP(Q870,stores_imp!$A$2:$K$22,5,FALSE)</f>
        <v>Outlet</v>
      </c>
      <c r="AA870" t="str">
        <f>_xlfn.IFS(sale[[#All],[Age]]&lt;19,"Teens",sale[[#All],[Age]]&lt;30,"Adults",sale[[#All],[Age]]&lt;70,"Elders")</f>
        <v>Elders</v>
      </c>
      <c r="AB870" t="str">
        <f>VLOOKUP(C870,customer_imp!$A$2:$H$505,8,FALSE)</f>
        <v>Bronze</v>
      </c>
    </row>
    <row r="871" spans="1:28" x14ac:dyDescent="0.25">
      <c r="A871" t="s">
        <v>5575</v>
      </c>
      <c r="B871" s="2">
        <v>45260</v>
      </c>
      <c r="C871" t="s">
        <v>4262</v>
      </c>
      <c r="D871" t="str">
        <f>VLOOKUP(C871,customer_imp!$A$2:$H$502,2,FALSE)</f>
        <v>Aaron Luna</v>
      </c>
      <c r="E871">
        <f>VLOOKUP(C871,customer_imp!$A$2:$H$502,3,FALSE)</f>
        <v>21</v>
      </c>
      <c r="F871" t="str">
        <f>VLOOKUP(C871,customer_imp!$A$2:$H$502,4,FALSE)</f>
        <v>Female</v>
      </c>
      <c r="G871" t="str">
        <f>VLOOKUP(C871,customer_imp!$A$2:$H$502,5,FALSE)</f>
        <v>Gilltown</v>
      </c>
      <c r="H871" t="str">
        <f>VLOOKUP(C871,customer_imp!$A$2:$H$502,6,FALSE)</f>
        <v>Ohio</v>
      </c>
      <c r="I871" t="str">
        <f>VLOOKUP(C871,customer_imp!$A$2:$H$502,7,FALSE)</f>
        <v>USA</v>
      </c>
      <c r="J871" t="s">
        <v>4521</v>
      </c>
      <c r="K871" t="str">
        <f>VLOOKUP($J871,prod_imp!$A$2:$I$102,2,FALSE)</f>
        <v>Usb-C Fast Charger</v>
      </c>
      <c r="L871" t="str">
        <f>VLOOKUP(J871,prod_imp!$A$2:$I$102,3,FALSE)</f>
        <v>Electronics</v>
      </c>
      <c r="M871" t="str">
        <f>VLOOKUP(J871,prod_imp!$A$2:$I$102,4,FALSE)</f>
        <v>Accessories</v>
      </c>
      <c r="N871" t="str">
        <f>VLOOKUP(J871,prod_imp!$A$2:$I$102,5,FALSE)</f>
        <v>Dawson-Perkins</v>
      </c>
      <c r="O871">
        <f>VLOOKUP(J871,prod_imp!$A$2:$I$102,6,FALSE)</f>
        <v>242</v>
      </c>
      <c r="P871">
        <f>VLOOKUP(J871,prod_imp!$A$2:$I$102,7,FALSE)</f>
        <v>453</v>
      </c>
      <c r="Q871" t="s">
        <v>4685</v>
      </c>
      <c r="R871" t="s">
        <v>1959</v>
      </c>
      <c r="S871" s="5">
        <v>139.29</v>
      </c>
      <c r="T871">
        <v>1</v>
      </c>
      <c r="U871">
        <v>139</v>
      </c>
      <c r="V871">
        <v>0.22</v>
      </c>
      <c r="W871" t="str">
        <f>VLOOKUP(Q871,stores_imp!$A$2:$K$100,3,FALSE)</f>
        <v>WEST</v>
      </c>
      <c r="X871" t="str">
        <f>VLOOKUP(Q871,stores_imp!$A$2:$K$100,2,TRUE)</f>
        <v>Mann-Austin</v>
      </c>
      <c r="Y871" t="str">
        <f>VLOOKUP(Q871,stores_imp!$A$2:$E$22,4,FALSE)</f>
        <v>Thompsonborough</v>
      </c>
      <c r="Z871" t="str">
        <f>VLOOKUP(Q871,stores_imp!$A$2:$K$22,5,FALSE)</f>
        <v>Online</v>
      </c>
      <c r="AA871" t="str">
        <f>_xlfn.IFS(sale[[#All],[Age]]&lt;19,"Teens",sale[[#All],[Age]]&lt;30,"Adults",sale[[#All],[Age]]&lt;70,"Elders")</f>
        <v>Adults</v>
      </c>
      <c r="AB871" t="str">
        <f>VLOOKUP(C871,customer_imp!$A$2:$H$505,8,FALSE)</f>
        <v>Bronze</v>
      </c>
    </row>
    <row r="872" spans="1:28" x14ac:dyDescent="0.25">
      <c r="A872" t="s">
        <v>5576</v>
      </c>
      <c r="B872" s="2">
        <v>45702</v>
      </c>
      <c r="C872" t="s">
        <v>4004</v>
      </c>
      <c r="D872" t="str">
        <f>VLOOKUP(C872,customer_imp!$A$2:$H$502,2,FALSE)</f>
        <v>Robert Jones Dds</v>
      </c>
      <c r="E872">
        <f>VLOOKUP(C872,customer_imp!$A$2:$H$502,3,FALSE)</f>
        <v>25</v>
      </c>
      <c r="F872" t="str">
        <f>VLOOKUP(C872,customer_imp!$A$2:$H$502,4,FALSE)</f>
        <v>Male</v>
      </c>
      <c r="G872" t="str">
        <f>VLOOKUP(C872,customer_imp!$A$2:$H$502,5,FALSE)</f>
        <v>Tristanton</v>
      </c>
      <c r="H872" t="str">
        <f>VLOOKUP(C872,customer_imp!$A$2:$H$502,6,FALSE)</f>
        <v>Oklahoma</v>
      </c>
      <c r="I872" t="str">
        <f>VLOOKUP(C872,customer_imp!$A$2:$H$502,7,FALSE)</f>
        <v>USA</v>
      </c>
      <c r="J872" t="s">
        <v>4527</v>
      </c>
      <c r="K872" t="str">
        <f>VLOOKUP($J872,prod_imp!$A$2:$I$102,2,FALSE)</f>
        <v>Beard Grooming Kit</v>
      </c>
      <c r="L872" t="str">
        <f>VLOOKUP(J872,prod_imp!$A$2:$I$102,3,FALSE)</f>
        <v>Beauty</v>
      </c>
      <c r="M872" t="str">
        <f>VLOOKUP(J872,prod_imp!$A$2:$I$102,4,FALSE)</f>
        <v>Grooming</v>
      </c>
      <c r="N872" t="str">
        <f>VLOOKUP(J872,prod_imp!$A$2:$I$102,5,FALSE)</f>
        <v>Erickson-Green</v>
      </c>
      <c r="O872">
        <f>VLOOKUP(J872,prod_imp!$A$2:$I$102,6,FALSE)</f>
        <v>337</v>
      </c>
      <c r="P872">
        <f>VLOOKUP(J872,prod_imp!$A$2:$I$102,7,FALSE)</f>
        <v>256</v>
      </c>
      <c r="Q872" t="s">
        <v>4685</v>
      </c>
      <c r="R872" t="s">
        <v>4709</v>
      </c>
      <c r="S872" s="5">
        <v>1240.8389999999999</v>
      </c>
      <c r="T872">
        <v>3</v>
      </c>
      <c r="U872">
        <v>460</v>
      </c>
      <c r="V872">
        <v>0</v>
      </c>
      <c r="W872" t="str">
        <f>VLOOKUP(Q872,stores_imp!$A$2:$K$100,3,FALSE)</f>
        <v>WEST</v>
      </c>
      <c r="X872" t="str">
        <f>VLOOKUP(Q872,stores_imp!$A$2:$K$100,2,TRUE)</f>
        <v>Mann-Austin</v>
      </c>
      <c r="Y872" t="str">
        <f>VLOOKUP(Q872,stores_imp!$A$2:$E$22,4,FALSE)</f>
        <v>Thompsonborough</v>
      </c>
      <c r="Z872" t="str">
        <f>VLOOKUP(Q872,stores_imp!$A$2:$K$22,5,FALSE)</f>
        <v>Online</v>
      </c>
      <c r="AA872" t="str">
        <f>_xlfn.IFS(sale[[#All],[Age]]&lt;19,"Teens",sale[[#All],[Age]]&lt;30,"Adults",sale[[#All],[Age]]&lt;70,"Elders")</f>
        <v>Adults</v>
      </c>
      <c r="AB872" t="str">
        <f>VLOOKUP(C872,customer_imp!$A$2:$H$505,8,FALSE)</f>
        <v>Platinum</v>
      </c>
    </row>
    <row r="873" spans="1:28" x14ac:dyDescent="0.25">
      <c r="A873" t="s">
        <v>5577</v>
      </c>
      <c r="B873" s="2">
        <v>45302</v>
      </c>
      <c r="C873" t="s">
        <v>4040</v>
      </c>
      <c r="D873" t="str">
        <f>VLOOKUP(C873,customer_imp!$A$2:$H$502,2,FALSE)</f>
        <v>Cody Diaz</v>
      </c>
      <c r="E873">
        <f>VLOOKUP(C873,customer_imp!$A$2:$H$502,3,FALSE)</f>
        <v>27</v>
      </c>
      <c r="F873" t="str">
        <f>VLOOKUP(C873,customer_imp!$A$2:$H$502,4,FALSE)</f>
        <v>Female</v>
      </c>
      <c r="G873" t="str">
        <f>VLOOKUP(C873,customer_imp!$A$2:$H$502,5,FALSE)</f>
        <v>South Aaronside</v>
      </c>
      <c r="H873" t="str">
        <f>VLOOKUP(C873,customer_imp!$A$2:$H$502,6,FALSE)</f>
        <v>New Hampshire</v>
      </c>
      <c r="I873" t="str">
        <f>VLOOKUP(C873,customer_imp!$A$2:$H$502,7,FALSE)</f>
        <v>USA</v>
      </c>
      <c r="J873" t="s">
        <v>4565</v>
      </c>
      <c r="K873" t="str">
        <f>VLOOKUP($J873,prod_imp!$A$2:$I$102,2,FALSE)</f>
        <v>Noise-Canceling Headphones</v>
      </c>
      <c r="L873" t="str">
        <f>VLOOKUP(J873,prod_imp!$A$2:$I$102,3,FALSE)</f>
        <v>Electronics</v>
      </c>
      <c r="M873" t="str">
        <f>VLOOKUP(J873,prod_imp!$A$2:$I$102,4,FALSE)</f>
        <v>Audio</v>
      </c>
      <c r="N873" t="str">
        <f>VLOOKUP(J873,prod_imp!$A$2:$I$102,5,FALSE)</f>
        <v>Taylor-Hart</v>
      </c>
      <c r="O873">
        <f>VLOOKUP(J873,prod_imp!$A$2:$I$102,6,FALSE)</f>
        <v>39</v>
      </c>
      <c r="P873">
        <f>VLOOKUP(J873,prod_imp!$A$2:$I$102,7,FALSE)</f>
        <v>378</v>
      </c>
      <c r="Q873" t="s">
        <v>4698</v>
      </c>
      <c r="R873" t="s">
        <v>1959</v>
      </c>
      <c r="S873" s="5">
        <v>367.65219999999999</v>
      </c>
      <c r="T873">
        <v>1</v>
      </c>
      <c r="U873">
        <v>518</v>
      </c>
      <c r="V873">
        <v>0.1</v>
      </c>
      <c r="W873" t="str">
        <f>VLOOKUP(Q873,stores_imp!$A$2:$K$100,3,FALSE)</f>
        <v>NORTH</v>
      </c>
      <c r="X873" t="str">
        <f>VLOOKUP(Q873,stores_imp!$A$2:$K$100,2,TRUE)</f>
        <v>Shelton Plc</v>
      </c>
      <c r="Y873" t="str">
        <f>VLOOKUP(Q873,stores_imp!$A$2:$E$22,4,FALSE)</f>
        <v>East Jenniferstad</v>
      </c>
      <c r="Z873" t="str">
        <f>VLOOKUP(Q873,stores_imp!$A$2:$K$22,5,FALSE)</f>
        <v>Flagship</v>
      </c>
      <c r="AA873" t="str">
        <f>_xlfn.IFS(sale[[#All],[Age]]&lt;19,"Teens",sale[[#All],[Age]]&lt;30,"Adults",sale[[#All],[Age]]&lt;70,"Elders")</f>
        <v>Adults</v>
      </c>
      <c r="AB873" t="str">
        <f>VLOOKUP(C873,customer_imp!$A$2:$H$505,8,FALSE)</f>
        <v>Silver</v>
      </c>
    </row>
    <row r="874" spans="1:28" x14ac:dyDescent="0.25">
      <c r="A874" t="s">
        <v>5578</v>
      </c>
      <c r="B874" s="2">
        <v>45653</v>
      </c>
      <c r="C874" t="s">
        <v>4368</v>
      </c>
      <c r="D874" t="str">
        <f>VLOOKUP(C874,customer_imp!$A$2:$H$502,2,FALSE)</f>
        <v>Tanya Lopez</v>
      </c>
      <c r="E874">
        <f>VLOOKUP(C874,customer_imp!$A$2:$H$502,3,FALSE)</f>
        <v>34</v>
      </c>
      <c r="F874" t="str">
        <f>VLOOKUP(C874,customer_imp!$A$2:$H$502,4,FALSE)</f>
        <v>Female</v>
      </c>
      <c r="G874" t="str">
        <f>VLOOKUP(C874,customer_imp!$A$2:$H$502,5,FALSE)</f>
        <v>West Jeffreyburgh</v>
      </c>
      <c r="H874" t="str">
        <f>VLOOKUP(C874,customer_imp!$A$2:$H$502,6,FALSE)</f>
        <v>Iowa</v>
      </c>
      <c r="I874" t="str">
        <f>VLOOKUP(C874,customer_imp!$A$2:$H$502,7,FALSE)</f>
        <v>USA</v>
      </c>
      <c r="J874" t="s">
        <v>4632</v>
      </c>
      <c r="K874" t="str">
        <f>VLOOKUP($J874,prod_imp!$A$2:$I$102,2,FALSE)</f>
        <v>Wireless Mouse</v>
      </c>
      <c r="L874" t="str">
        <f>VLOOKUP(J874,prod_imp!$A$2:$I$102,3,FALSE)</f>
        <v>Electronics</v>
      </c>
      <c r="M874" t="str">
        <f>VLOOKUP(J874,prod_imp!$A$2:$I$102,4,FALSE)</f>
        <v>Computer</v>
      </c>
      <c r="N874" t="str">
        <f>VLOOKUP(J874,prod_imp!$A$2:$I$102,5,FALSE)</f>
        <v>Larson Ltd</v>
      </c>
      <c r="O874">
        <f>VLOOKUP(J874,prod_imp!$A$2:$I$102,6,FALSE)</f>
        <v>393</v>
      </c>
      <c r="P874">
        <f>VLOOKUP(J874,prod_imp!$A$2:$I$102,7,FALSE)</f>
        <v>320</v>
      </c>
      <c r="Q874" t="s">
        <v>4683</v>
      </c>
      <c r="R874" t="s">
        <v>4709</v>
      </c>
      <c r="S874" s="5">
        <v>802.15800000000002</v>
      </c>
      <c r="T874">
        <v>4</v>
      </c>
      <c r="U874">
        <v>282</v>
      </c>
      <c r="V874">
        <v>0.28999999999999998</v>
      </c>
      <c r="W874" t="str">
        <f>VLOOKUP(Q874,stores_imp!$A$2:$K$100,3,FALSE)</f>
        <v>EAST</v>
      </c>
      <c r="X874" t="str">
        <f>VLOOKUP(Q874,stores_imp!$A$2:$K$100,2,TRUE)</f>
        <v>Mann-Austin</v>
      </c>
      <c r="Y874" t="str">
        <f>VLOOKUP(Q874,stores_imp!$A$2:$E$22,4,FALSE)</f>
        <v>Port Josephberg</v>
      </c>
      <c r="Z874" t="str">
        <f>VLOOKUP(Q874,stores_imp!$A$2:$K$22,5,FALSE)</f>
        <v>Online</v>
      </c>
      <c r="AA874" t="str">
        <f>_xlfn.IFS(sale[[#All],[Age]]&lt;19,"Teens",sale[[#All],[Age]]&lt;30,"Adults",sale[[#All],[Age]]&lt;70,"Elders")</f>
        <v>Elders</v>
      </c>
      <c r="AB874" t="str">
        <f>VLOOKUP(C874,customer_imp!$A$2:$H$505,8,FALSE)</f>
        <v>Gold</v>
      </c>
    </row>
    <row r="875" spans="1:28" x14ac:dyDescent="0.25">
      <c r="A875" t="s">
        <v>5579</v>
      </c>
      <c r="B875" s="2">
        <v>45250</v>
      </c>
      <c r="C875" t="s">
        <v>4447</v>
      </c>
      <c r="D875" t="str">
        <f>VLOOKUP(C875,customer_imp!$A$2:$H$502,2,FALSE)</f>
        <v>Tyler Weber</v>
      </c>
      <c r="E875">
        <f>VLOOKUP(C875,customer_imp!$A$2:$H$502,3,FALSE)</f>
        <v>54</v>
      </c>
      <c r="F875" t="str">
        <f>VLOOKUP(C875,customer_imp!$A$2:$H$502,4,FALSE)</f>
        <v>Male</v>
      </c>
      <c r="G875" t="str">
        <f>VLOOKUP(C875,customer_imp!$A$2:$H$502,5,FALSE)</f>
        <v>East Yvette</v>
      </c>
      <c r="H875" t="str">
        <f>VLOOKUP(C875,customer_imp!$A$2:$H$502,6,FALSE)</f>
        <v>Illinois</v>
      </c>
      <c r="I875" t="str">
        <f>VLOOKUP(C875,customer_imp!$A$2:$H$502,7,FALSE)</f>
        <v>USA</v>
      </c>
      <c r="J875" t="s">
        <v>4647</v>
      </c>
      <c r="K875" t="str">
        <f>VLOOKUP($J875,prod_imp!$A$2:$I$102,2,FALSE)</f>
        <v>Led Bedside Lamp</v>
      </c>
      <c r="L875" t="str">
        <f>VLOOKUP(J875,prod_imp!$A$2:$I$102,3,FALSE)</f>
        <v>Home</v>
      </c>
      <c r="M875" t="str">
        <f>VLOOKUP(J875,prod_imp!$A$2:$I$102,4,FALSE)</f>
        <v>Lighting</v>
      </c>
      <c r="N875" t="str">
        <f>VLOOKUP(J875,prod_imp!$A$2:$I$102,5,FALSE)</f>
        <v>Aguilar, Horton And Lewis</v>
      </c>
      <c r="O875">
        <f>VLOOKUP(J875,prod_imp!$A$2:$I$102,6,FALSE)</f>
        <v>371</v>
      </c>
      <c r="P875">
        <f>VLOOKUP(J875,prod_imp!$A$2:$I$102,7,FALSE)</f>
        <v>220</v>
      </c>
      <c r="Q875" t="s">
        <v>4684</v>
      </c>
      <c r="R875" t="s">
        <v>4709</v>
      </c>
      <c r="S875" s="5">
        <v>595.14840000000004</v>
      </c>
      <c r="T875">
        <v>2</v>
      </c>
      <c r="U875">
        <v>386</v>
      </c>
      <c r="V875">
        <v>0.28999999999999998</v>
      </c>
      <c r="W875" t="str">
        <f>VLOOKUP(Q875,stores_imp!$A$2:$K$100,3,FALSE)</f>
        <v>SOUTH</v>
      </c>
      <c r="X875" t="str">
        <f>VLOOKUP(Q875,stores_imp!$A$2:$K$100,2,TRUE)</f>
        <v>Mann-Austin</v>
      </c>
      <c r="Y875" t="str">
        <f>VLOOKUP(Q875,stores_imp!$A$2:$E$22,4,FALSE)</f>
        <v>Williamsfurt</v>
      </c>
      <c r="Z875" t="str">
        <f>VLOOKUP(Q875,stores_imp!$A$2:$K$22,5,FALSE)</f>
        <v>Online</v>
      </c>
      <c r="AA875" t="str">
        <f>_xlfn.IFS(sale[[#All],[Age]]&lt;19,"Teens",sale[[#All],[Age]]&lt;30,"Adults",sale[[#All],[Age]]&lt;70,"Elders")</f>
        <v>Elders</v>
      </c>
      <c r="AB875" t="str">
        <f>VLOOKUP(C875,customer_imp!$A$2:$H$505,8,FALSE)</f>
        <v>Gold</v>
      </c>
    </row>
    <row r="876" spans="1:28" x14ac:dyDescent="0.25">
      <c r="A876" t="s">
        <v>5580</v>
      </c>
      <c r="B876" s="2">
        <v>45661</v>
      </c>
      <c r="C876" t="s">
        <v>4174</v>
      </c>
      <c r="D876" t="str">
        <f>VLOOKUP(C876,customer_imp!$A$2:$H$502,2,FALSE)</f>
        <v>Anthony Garcia</v>
      </c>
      <c r="E876">
        <f>VLOOKUP(C876,customer_imp!$A$2:$H$502,3,FALSE)</f>
        <v>60</v>
      </c>
      <c r="F876" t="str">
        <f>VLOOKUP(C876,customer_imp!$A$2:$H$502,4,FALSE)</f>
        <v>Male</v>
      </c>
      <c r="G876" t="str">
        <f>VLOOKUP(C876,customer_imp!$A$2:$H$502,5,FALSE)</f>
        <v>Taraberg</v>
      </c>
      <c r="H876" t="str">
        <f>VLOOKUP(C876,customer_imp!$A$2:$H$502,6,FALSE)</f>
        <v>Arizona</v>
      </c>
      <c r="I876" t="str">
        <f>VLOOKUP(C876,customer_imp!$A$2:$H$502,7,FALSE)</f>
        <v>USA</v>
      </c>
      <c r="J876" t="s">
        <v>4532</v>
      </c>
      <c r="K876" t="str">
        <f>VLOOKUP($J876,prod_imp!$A$2:$I$102,2,FALSE)</f>
        <v>Knee Support Brace</v>
      </c>
      <c r="L876" t="str">
        <f>VLOOKUP(J876,prod_imp!$A$2:$I$102,3,FALSE)</f>
        <v>Sports</v>
      </c>
      <c r="M876" t="str">
        <f>VLOOKUP(J876,prod_imp!$A$2:$I$102,4,FALSE)</f>
        <v>Equipment</v>
      </c>
      <c r="N876" t="str">
        <f>VLOOKUP(J876,prod_imp!$A$2:$I$102,5,FALSE)</f>
        <v>May-Reese</v>
      </c>
      <c r="O876">
        <f>VLOOKUP(J876,prod_imp!$A$2:$I$102,6,FALSE)</f>
        <v>21</v>
      </c>
      <c r="P876">
        <f>VLOOKUP(J876,prod_imp!$A$2:$I$102,7,FALSE)</f>
        <v>65</v>
      </c>
      <c r="Q876" t="s">
        <v>4680</v>
      </c>
      <c r="R876" t="s">
        <v>4709</v>
      </c>
      <c r="S876" s="5">
        <v>229.88249999999999</v>
      </c>
      <c r="T876">
        <v>1</v>
      </c>
      <c r="U876">
        <v>270</v>
      </c>
      <c r="V876">
        <v>0.23</v>
      </c>
      <c r="W876" t="str">
        <f>VLOOKUP(Q876,stores_imp!$A$2:$K$100,3,FALSE)</f>
        <v>NORTH</v>
      </c>
      <c r="X876" t="str">
        <f>VLOOKUP(Q876,stores_imp!$A$2:$K$100,2,TRUE)</f>
        <v>Mann-Austin</v>
      </c>
      <c r="Y876" t="str">
        <f>VLOOKUP(Q876,stores_imp!$A$2:$E$22,4,FALSE)</f>
        <v>Hoodberg</v>
      </c>
      <c r="Z876" t="str">
        <f>VLOOKUP(Q876,stores_imp!$A$2:$K$22,5,FALSE)</f>
        <v>Outlet</v>
      </c>
      <c r="AA876" t="str">
        <f>_xlfn.IFS(sale[[#All],[Age]]&lt;19,"Teens",sale[[#All],[Age]]&lt;30,"Adults",sale[[#All],[Age]]&lt;70,"Elders")</f>
        <v>Elders</v>
      </c>
      <c r="AB876" t="str">
        <f>VLOOKUP(C876,customer_imp!$A$2:$H$505,8,FALSE)</f>
        <v>Silver</v>
      </c>
    </row>
    <row r="877" spans="1:28" x14ac:dyDescent="0.25">
      <c r="A877" t="s">
        <v>5581</v>
      </c>
      <c r="B877" s="2">
        <v>45493</v>
      </c>
      <c r="C877" t="s">
        <v>4013</v>
      </c>
      <c r="D877" t="str">
        <f>VLOOKUP(C877,customer_imp!$A$2:$H$502,2,FALSE)</f>
        <v>James Gibbs</v>
      </c>
      <c r="E877">
        <f>VLOOKUP(C877,customer_imp!$A$2:$H$502,3,FALSE)</f>
        <v>21</v>
      </c>
      <c r="F877" t="str">
        <f>VLOOKUP(C877,customer_imp!$A$2:$H$502,4,FALSE)</f>
        <v>Male</v>
      </c>
      <c r="G877" t="str">
        <f>VLOOKUP(C877,customer_imp!$A$2:$H$502,5,FALSE)</f>
        <v>Mooneyshire</v>
      </c>
      <c r="H877" t="str">
        <f>VLOOKUP(C877,customer_imp!$A$2:$H$502,6,FALSE)</f>
        <v>Alaska</v>
      </c>
      <c r="I877" t="str">
        <f>VLOOKUP(C877,customer_imp!$A$2:$H$502,7,FALSE)</f>
        <v>USA</v>
      </c>
      <c r="J877" t="s">
        <v>4632</v>
      </c>
      <c r="K877" t="str">
        <f>VLOOKUP($J877,prod_imp!$A$2:$I$102,2,FALSE)</f>
        <v>Wireless Mouse</v>
      </c>
      <c r="L877" t="str">
        <f>VLOOKUP(J877,prod_imp!$A$2:$I$102,3,FALSE)</f>
        <v>Electronics</v>
      </c>
      <c r="M877" t="str">
        <f>VLOOKUP(J877,prod_imp!$A$2:$I$102,4,FALSE)</f>
        <v>Computer</v>
      </c>
      <c r="N877" t="str">
        <f>VLOOKUP(J877,prod_imp!$A$2:$I$102,5,FALSE)</f>
        <v>Larson Ltd</v>
      </c>
      <c r="O877">
        <f>VLOOKUP(J877,prod_imp!$A$2:$I$102,6,FALSE)</f>
        <v>393</v>
      </c>
      <c r="P877">
        <f>VLOOKUP(J877,prod_imp!$A$2:$I$102,7,FALSE)</f>
        <v>320</v>
      </c>
      <c r="Q877" t="s">
        <v>4690</v>
      </c>
      <c r="R877" t="s">
        <v>4709</v>
      </c>
      <c r="S877" s="5">
        <v>2777.1016</v>
      </c>
      <c r="T877">
        <v>4</v>
      </c>
      <c r="U877">
        <v>763</v>
      </c>
      <c r="V877">
        <v>0.15</v>
      </c>
      <c r="W877" t="str">
        <f>VLOOKUP(Q877,stores_imp!$A$2:$K$100,3,FALSE)</f>
        <v>EAST</v>
      </c>
      <c r="X877" t="str">
        <f>VLOOKUP(Q877,stores_imp!$A$2:$K$100,2,TRUE)</f>
        <v>Martinez, Adkins And Johnson</v>
      </c>
      <c r="Y877" t="str">
        <f>VLOOKUP(Q877,stores_imp!$A$2:$E$22,4,FALSE)</f>
        <v>East Davidville</v>
      </c>
      <c r="Z877" t="str">
        <f>VLOOKUP(Q877,stores_imp!$A$2:$K$22,5,FALSE)</f>
        <v>Online</v>
      </c>
      <c r="AA877" t="str">
        <f>_xlfn.IFS(sale[[#All],[Age]]&lt;19,"Teens",sale[[#All],[Age]]&lt;30,"Adults",sale[[#All],[Age]]&lt;70,"Elders")</f>
        <v>Adults</v>
      </c>
      <c r="AB877" t="str">
        <f>VLOOKUP(C877,customer_imp!$A$2:$H$505,8,FALSE)</f>
        <v>Platinum</v>
      </c>
    </row>
    <row r="878" spans="1:28" x14ac:dyDescent="0.25">
      <c r="A878" t="s">
        <v>5582</v>
      </c>
      <c r="B878" s="2">
        <v>45242</v>
      </c>
      <c r="C878" t="s">
        <v>4487</v>
      </c>
      <c r="D878" t="str">
        <f>VLOOKUP(C878,customer_imp!$A$2:$H$502,2,FALSE)</f>
        <v>Justin Lopez</v>
      </c>
      <c r="E878">
        <f>VLOOKUP(C878,customer_imp!$A$2:$H$502,3,FALSE)</f>
        <v>21</v>
      </c>
      <c r="F878" t="str">
        <f>VLOOKUP(C878,customer_imp!$A$2:$H$502,4,FALSE)</f>
        <v>Male</v>
      </c>
      <c r="G878" t="str">
        <f>VLOOKUP(C878,customer_imp!$A$2:$H$502,5,FALSE)</f>
        <v>Port Cheryl</v>
      </c>
      <c r="H878" t="str">
        <f>VLOOKUP(C878,customer_imp!$A$2:$H$502,6,FALSE)</f>
        <v>Texas</v>
      </c>
      <c r="I878" t="str">
        <f>VLOOKUP(C878,customer_imp!$A$2:$H$502,7,FALSE)</f>
        <v>USA</v>
      </c>
      <c r="J878" t="s">
        <v>4566</v>
      </c>
      <c r="K878" t="str">
        <f>VLOOKUP($J878,prod_imp!$A$2:$I$102,2,FALSE)</f>
        <v>Yoga Exercise Mat</v>
      </c>
      <c r="L878" t="str">
        <f>VLOOKUP(J878,prod_imp!$A$2:$I$102,3,FALSE)</f>
        <v>Sports</v>
      </c>
      <c r="M878" t="str">
        <f>VLOOKUP(J878,prod_imp!$A$2:$I$102,4,FALSE)</f>
        <v>Fitness</v>
      </c>
      <c r="N878" t="str">
        <f>VLOOKUP(J878,prod_imp!$A$2:$I$102,5,FALSE)</f>
        <v>Carroll, Long And Mendoza</v>
      </c>
      <c r="O878">
        <f>VLOOKUP(J878,prod_imp!$A$2:$I$102,6,FALSE)</f>
        <v>313</v>
      </c>
      <c r="P878">
        <f>VLOOKUP(J878,prod_imp!$A$2:$I$102,7,FALSE)</f>
        <v>369</v>
      </c>
      <c r="Q878" t="s">
        <v>4695</v>
      </c>
      <c r="R878" t="s">
        <v>4709</v>
      </c>
      <c r="S878" s="5">
        <v>306.77249999999998</v>
      </c>
      <c r="T878">
        <v>1</v>
      </c>
      <c r="U878">
        <v>409</v>
      </c>
      <c r="V878">
        <v>0.09</v>
      </c>
      <c r="W878" t="str">
        <f>VLOOKUP(Q878,stores_imp!$A$2:$K$100,3,FALSE)</f>
        <v>EAST</v>
      </c>
      <c r="X878" t="str">
        <f>VLOOKUP(Q878,stores_imp!$A$2:$K$100,2,TRUE)</f>
        <v>Gardner, Humphrey And Contreras</v>
      </c>
      <c r="Y878" t="str">
        <f>VLOOKUP(Q878,stores_imp!$A$2:$E$22,4,FALSE)</f>
        <v>Johnsonville</v>
      </c>
      <c r="Z878" t="str">
        <f>VLOOKUP(Q878,stores_imp!$A$2:$K$22,5,FALSE)</f>
        <v>Flagship</v>
      </c>
      <c r="AA878" t="str">
        <f>_xlfn.IFS(sale[[#All],[Age]]&lt;19,"Teens",sale[[#All],[Age]]&lt;30,"Adults",sale[[#All],[Age]]&lt;70,"Elders")</f>
        <v>Adults</v>
      </c>
      <c r="AB878" t="str">
        <f>VLOOKUP(C878,customer_imp!$A$2:$H$505,8,FALSE)</f>
        <v>Gold</v>
      </c>
    </row>
    <row r="879" spans="1:28" x14ac:dyDescent="0.25">
      <c r="A879" t="s">
        <v>5583</v>
      </c>
      <c r="B879" s="2">
        <v>45411</v>
      </c>
      <c r="C879" t="s">
        <v>4198</v>
      </c>
      <c r="D879" t="str">
        <f>VLOOKUP(C879,customer_imp!$A$2:$H$502,2,FALSE)</f>
        <v>Jordan Wells</v>
      </c>
      <c r="E879">
        <f>VLOOKUP(C879,customer_imp!$A$2:$H$502,3,FALSE)</f>
        <v>47</v>
      </c>
      <c r="F879" t="str">
        <f>VLOOKUP(C879,customer_imp!$A$2:$H$502,4,FALSE)</f>
        <v>Female</v>
      </c>
      <c r="G879" t="str">
        <f>VLOOKUP(C879,customer_imp!$A$2:$H$502,5,FALSE)</f>
        <v xml:space="preserve">Phillipschester   </v>
      </c>
      <c r="H879" t="str">
        <f>VLOOKUP(C879,customer_imp!$A$2:$H$502,6,FALSE)</f>
        <v>New Jersey</v>
      </c>
      <c r="I879" t="str">
        <f>VLOOKUP(C879,customer_imp!$A$2:$H$502,7,FALSE)</f>
        <v>USA</v>
      </c>
      <c r="J879" t="s">
        <v>4664</v>
      </c>
      <c r="K879" t="str">
        <f>VLOOKUP($J879,prod_imp!$A$2:$I$102,2,FALSE)</f>
        <v>Women'S Formal Blazer</v>
      </c>
      <c r="L879" t="str">
        <f>VLOOKUP(J879,prod_imp!$A$2:$I$102,3,FALSE)</f>
        <v>Clothing</v>
      </c>
      <c r="M879" t="str">
        <f>VLOOKUP(J879,prod_imp!$A$2:$I$102,4,FALSE)</f>
        <v>Outerwear</v>
      </c>
      <c r="N879" t="str">
        <f>VLOOKUP(J879,prod_imp!$A$2:$I$102,5,FALSE)</f>
        <v>Phillips And Sons</v>
      </c>
      <c r="O879">
        <f>VLOOKUP(J879,prod_imp!$A$2:$I$102,6,FALSE)</f>
        <v>358</v>
      </c>
      <c r="P879">
        <f>VLOOKUP(J879,prod_imp!$A$2:$I$102,7,FALSE)</f>
        <v>143</v>
      </c>
      <c r="Q879" t="s">
        <v>4702</v>
      </c>
      <c r="R879" t="s">
        <v>1959</v>
      </c>
      <c r="S879" s="5">
        <v>1550.5662</v>
      </c>
      <c r="T879">
        <v>2</v>
      </c>
      <c r="U879">
        <v>891</v>
      </c>
      <c r="V879">
        <v>0.25</v>
      </c>
      <c r="W879" t="str">
        <f>VLOOKUP(Q879,stores_imp!$A$2:$K$100,3,FALSE)</f>
        <v>EAST</v>
      </c>
      <c r="X879" t="str">
        <f>VLOOKUP(Q879,stores_imp!$A$2:$K$100,2,TRUE)</f>
        <v>Guerrero-Schmitt</v>
      </c>
      <c r="Y879" t="str">
        <f>VLOOKUP(Q879,stores_imp!$A$2:$E$22,4,FALSE)</f>
        <v>East Stevechester</v>
      </c>
      <c r="Z879" t="str">
        <f>VLOOKUP(Q879,stores_imp!$A$2:$K$22,5,FALSE)</f>
        <v>Flagship</v>
      </c>
      <c r="AA879" t="str">
        <f>_xlfn.IFS(sale[[#All],[Age]]&lt;19,"Teens",sale[[#All],[Age]]&lt;30,"Adults",sale[[#All],[Age]]&lt;70,"Elders")</f>
        <v>Elders</v>
      </c>
      <c r="AB879" t="str">
        <f>VLOOKUP(C879,customer_imp!$A$2:$H$505,8,FALSE)</f>
        <v>Gold</v>
      </c>
    </row>
    <row r="880" spans="1:28" x14ac:dyDescent="0.25">
      <c r="A880" t="s">
        <v>5584</v>
      </c>
      <c r="B880" s="2">
        <v>45593</v>
      </c>
      <c r="C880" t="s">
        <v>4003</v>
      </c>
      <c r="D880" t="str">
        <f>VLOOKUP(C880,customer_imp!$A$2:$H$502,2,FALSE)</f>
        <v>Mike Jennings</v>
      </c>
      <c r="E880">
        <f>VLOOKUP(C880,customer_imp!$A$2:$H$502,3,FALSE)</f>
        <v>48</v>
      </c>
      <c r="F880" t="str">
        <f>VLOOKUP(C880,customer_imp!$A$2:$H$502,4,FALSE)</f>
        <v>Female</v>
      </c>
      <c r="G880" t="str">
        <f>VLOOKUP(C880,customer_imp!$A$2:$H$502,5,FALSE)</f>
        <v>Fostermouth</v>
      </c>
      <c r="H880" t="str">
        <f>VLOOKUP(C880,customer_imp!$A$2:$H$502,6,FALSE)</f>
        <v>Arizona</v>
      </c>
      <c r="I880" t="str">
        <f>VLOOKUP(C880,customer_imp!$A$2:$H$502,7,FALSE)</f>
        <v>USA</v>
      </c>
      <c r="J880" t="s">
        <v>4657</v>
      </c>
      <c r="K880" t="str">
        <f>VLOOKUP($J880,prod_imp!$A$2:$I$102,2,FALSE)</f>
        <v>Microwave Oven</v>
      </c>
      <c r="L880" t="str">
        <f>VLOOKUP(J880,prod_imp!$A$2:$I$102,3,FALSE)</f>
        <v>Home</v>
      </c>
      <c r="M880" t="str">
        <f>VLOOKUP(J880,prod_imp!$A$2:$I$102,4,FALSE)</f>
        <v>Appliances</v>
      </c>
      <c r="N880" t="str">
        <f>VLOOKUP(J880,prod_imp!$A$2:$I$102,5,FALSE)</f>
        <v>Green, Powell And Palmer</v>
      </c>
      <c r="O880">
        <f>VLOOKUP(J880,prod_imp!$A$2:$I$102,6,FALSE)</f>
        <v>447</v>
      </c>
      <c r="P880">
        <f>VLOOKUP(J880,prod_imp!$A$2:$I$102,7,FALSE)</f>
        <v>191</v>
      </c>
      <c r="Q880" t="s">
        <v>4700</v>
      </c>
      <c r="R880" t="s">
        <v>4706</v>
      </c>
      <c r="S880" s="5">
        <v>437.17020000000002</v>
      </c>
      <c r="T880">
        <v>1</v>
      </c>
      <c r="U880">
        <v>553</v>
      </c>
      <c r="V880">
        <v>0.13</v>
      </c>
      <c r="W880" t="str">
        <f>VLOOKUP(Q880,stores_imp!$A$2:$K$100,3,FALSE)</f>
        <v>WEST</v>
      </c>
      <c r="X880" t="str">
        <f>VLOOKUP(Q880,stores_imp!$A$2:$K$100,2,TRUE)</f>
        <v>Frederick-Wright</v>
      </c>
      <c r="Y880" t="str">
        <f>VLOOKUP(Q880,stores_imp!$A$2:$E$22,4,FALSE)</f>
        <v>New Jimmymouth</v>
      </c>
      <c r="Z880" t="str">
        <f>VLOOKUP(Q880,stores_imp!$A$2:$K$22,5,FALSE)</f>
        <v>Flagship</v>
      </c>
      <c r="AA880" t="str">
        <f>_xlfn.IFS(sale[[#All],[Age]]&lt;19,"Teens",sale[[#All],[Age]]&lt;30,"Adults",sale[[#All],[Age]]&lt;70,"Elders")</f>
        <v>Elders</v>
      </c>
      <c r="AB880" t="str">
        <f>VLOOKUP(C880,customer_imp!$A$2:$H$505,8,FALSE)</f>
        <v>Gold</v>
      </c>
    </row>
    <row r="881" spans="1:28" x14ac:dyDescent="0.25">
      <c r="A881" t="s">
        <v>5585</v>
      </c>
      <c r="B881" s="2">
        <v>45281</v>
      </c>
      <c r="C881" t="s">
        <v>4138</v>
      </c>
      <c r="D881" t="str">
        <f>VLOOKUP(C881,customer_imp!$A$2:$H$502,2,FALSE)</f>
        <v>John Lawson</v>
      </c>
      <c r="E881">
        <f>VLOOKUP(C881,customer_imp!$A$2:$H$502,3,FALSE)</f>
        <v>41</v>
      </c>
      <c r="F881" t="str">
        <f>VLOOKUP(C881,customer_imp!$A$2:$H$502,4,FALSE)</f>
        <v>Female</v>
      </c>
      <c r="G881" t="str">
        <f>VLOOKUP(C881,customer_imp!$A$2:$H$502,5,FALSE)</f>
        <v>New Juliemouth</v>
      </c>
      <c r="H881" t="str">
        <f>VLOOKUP(C881,customer_imp!$A$2:$H$502,6,FALSE)</f>
        <v>North Carolina</v>
      </c>
      <c r="I881" t="str">
        <f>VLOOKUP(C881,customer_imp!$A$2:$H$502,7,FALSE)</f>
        <v>USA</v>
      </c>
      <c r="J881" t="s">
        <v>4643</v>
      </c>
      <c r="K881" t="str">
        <f>VLOOKUP($J881,prod_imp!$A$2:$I$102,2,FALSE)</f>
        <v>Women'S Beanie Hat</v>
      </c>
      <c r="L881" t="str">
        <f>VLOOKUP(J881,prod_imp!$A$2:$I$102,3,FALSE)</f>
        <v>Clothing</v>
      </c>
      <c r="M881" t="str">
        <f>VLOOKUP(J881,prod_imp!$A$2:$I$102,4,FALSE)</f>
        <v>Accessories</v>
      </c>
      <c r="N881" t="str">
        <f>VLOOKUP(J881,prod_imp!$A$2:$I$102,5,FALSE)</f>
        <v>Richardson-Carrillo</v>
      </c>
      <c r="O881">
        <f>VLOOKUP(J881,prod_imp!$A$2:$I$102,6,FALSE)</f>
        <v>120</v>
      </c>
      <c r="P881">
        <f>VLOOKUP(J881,prod_imp!$A$2:$I$102,7,FALSE)</f>
        <v>210</v>
      </c>
      <c r="Q881" t="s">
        <v>4695</v>
      </c>
      <c r="R881" t="s">
        <v>4709</v>
      </c>
      <c r="S881" s="5">
        <v>1095.864</v>
      </c>
      <c r="T881">
        <v>2</v>
      </c>
      <c r="U881">
        <v>652</v>
      </c>
      <c r="V881">
        <v>0.21</v>
      </c>
      <c r="W881" t="str">
        <f>VLOOKUP(Q881,stores_imp!$A$2:$K$100,3,FALSE)</f>
        <v>EAST</v>
      </c>
      <c r="X881" t="str">
        <f>VLOOKUP(Q881,stores_imp!$A$2:$K$100,2,TRUE)</f>
        <v>Gardner, Humphrey And Contreras</v>
      </c>
      <c r="Y881" t="str">
        <f>VLOOKUP(Q881,stores_imp!$A$2:$E$22,4,FALSE)</f>
        <v>Johnsonville</v>
      </c>
      <c r="Z881" t="str">
        <f>VLOOKUP(Q881,stores_imp!$A$2:$K$22,5,FALSE)</f>
        <v>Flagship</v>
      </c>
      <c r="AA881" t="str">
        <f>_xlfn.IFS(sale[[#All],[Age]]&lt;19,"Teens",sale[[#All],[Age]]&lt;30,"Adults",sale[[#All],[Age]]&lt;70,"Elders")</f>
        <v>Elders</v>
      </c>
      <c r="AB881" t="str">
        <f>VLOOKUP(C881,customer_imp!$A$2:$H$505,8,FALSE)</f>
        <v>Platinum</v>
      </c>
    </row>
    <row r="882" spans="1:28" x14ac:dyDescent="0.25">
      <c r="A882" t="s">
        <v>5586</v>
      </c>
      <c r="B882" s="2">
        <v>45575</v>
      </c>
      <c r="C882" t="s">
        <v>4099</v>
      </c>
      <c r="D882" t="str">
        <f>VLOOKUP(C882,customer_imp!$A$2:$H$502,2,FALSE)</f>
        <v>Michael Chang</v>
      </c>
      <c r="E882">
        <f>VLOOKUP(C882,customer_imp!$A$2:$H$502,3,FALSE)</f>
        <v>50</v>
      </c>
      <c r="F882" t="str">
        <f>VLOOKUP(C882,customer_imp!$A$2:$H$502,4,FALSE)</f>
        <v>Male</v>
      </c>
      <c r="G882" t="str">
        <f>VLOOKUP(C882,customer_imp!$A$2:$H$502,5,FALSE)</f>
        <v>Kathrynport</v>
      </c>
      <c r="H882" t="str">
        <f>VLOOKUP(C882,customer_imp!$A$2:$H$502,6,FALSE)</f>
        <v>North Carolina</v>
      </c>
      <c r="I882" t="str">
        <f>VLOOKUP(C882,customer_imp!$A$2:$H$502,7,FALSE)</f>
        <v>USA</v>
      </c>
      <c r="J882" t="s">
        <v>4568</v>
      </c>
      <c r="K882" t="str">
        <f>VLOOKUP($J882,prod_imp!$A$2:$I$102,2,FALSE)</f>
        <v>Smart Home Wifi Camera</v>
      </c>
      <c r="L882" t="str">
        <f>VLOOKUP(J882,prod_imp!$A$2:$I$102,3,FALSE)</f>
        <v>Electronics</v>
      </c>
      <c r="M882" t="str">
        <f>VLOOKUP(J882,prod_imp!$A$2:$I$102,4,FALSE)</f>
        <v>Accessories</v>
      </c>
      <c r="N882" t="str">
        <f>VLOOKUP(J882,prod_imp!$A$2:$I$102,5,FALSE)</f>
        <v>Holmes Llc</v>
      </c>
      <c r="O882">
        <f>VLOOKUP(J882,prod_imp!$A$2:$I$102,6,FALSE)</f>
        <v>451</v>
      </c>
      <c r="P882">
        <f>VLOOKUP(J882,prod_imp!$A$2:$I$102,7,FALSE)</f>
        <v>389</v>
      </c>
      <c r="Q882" t="s">
        <v>4688</v>
      </c>
      <c r="R882" t="s">
        <v>4709</v>
      </c>
      <c r="S882" s="5">
        <v>637.50080000000003</v>
      </c>
      <c r="T882">
        <v>4</v>
      </c>
      <c r="U882">
        <v>194</v>
      </c>
      <c r="V882">
        <v>0.16</v>
      </c>
      <c r="W882" t="str">
        <f>VLOOKUP(Q882,stores_imp!$A$2:$K$100,3,FALSE)</f>
        <v>SOUTH</v>
      </c>
      <c r="X882" t="str">
        <f>VLOOKUP(Q882,stores_imp!$A$2:$K$100,2,TRUE)</f>
        <v>Mann-Austin</v>
      </c>
      <c r="Y882" t="str">
        <f>VLOOKUP(Q882,stores_imp!$A$2:$E$22,4,FALSE)</f>
        <v>East Johnstad</v>
      </c>
      <c r="Z882" t="str">
        <f>VLOOKUP(Q882,stores_imp!$A$2:$K$22,5,FALSE)</f>
        <v>Flagship</v>
      </c>
      <c r="AA882" t="str">
        <f>_xlfn.IFS(sale[[#All],[Age]]&lt;19,"Teens",sale[[#All],[Age]]&lt;30,"Adults",sale[[#All],[Age]]&lt;70,"Elders")</f>
        <v>Elders</v>
      </c>
      <c r="AB882" t="str">
        <f>VLOOKUP(C882,customer_imp!$A$2:$H$505,8,FALSE)</f>
        <v>Platinum</v>
      </c>
    </row>
    <row r="883" spans="1:28" x14ac:dyDescent="0.25">
      <c r="A883" t="s">
        <v>5587</v>
      </c>
      <c r="B883" s="2">
        <v>45660</v>
      </c>
      <c r="C883" t="s">
        <v>4131</v>
      </c>
      <c r="D883" t="str">
        <f>VLOOKUP(C883,customer_imp!$A$2:$H$502,2,FALSE)</f>
        <v>Joseph Faulkner</v>
      </c>
      <c r="E883">
        <f>VLOOKUP(C883,customer_imp!$A$2:$H$502,3,FALSE)</f>
        <v>31</v>
      </c>
      <c r="F883" t="str">
        <f>VLOOKUP(C883,customer_imp!$A$2:$H$502,4,FALSE)</f>
        <v>Male</v>
      </c>
      <c r="G883" t="str">
        <f>VLOOKUP(C883,customer_imp!$A$2:$H$502,5,FALSE)</f>
        <v>New Leahfurt</v>
      </c>
      <c r="H883" t="str">
        <f>VLOOKUP(C883,customer_imp!$A$2:$H$502,6,FALSE)</f>
        <v>North Dakota</v>
      </c>
      <c r="I883" t="str">
        <f>VLOOKUP(C883,customer_imp!$A$2:$H$502,7,FALSE)</f>
        <v>USA</v>
      </c>
      <c r="J883" t="s">
        <v>4657</v>
      </c>
      <c r="K883" t="str">
        <f>VLOOKUP($J883,prod_imp!$A$2:$I$102,2,FALSE)</f>
        <v>Microwave Oven</v>
      </c>
      <c r="L883" t="str">
        <f>VLOOKUP(J883,prod_imp!$A$2:$I$102,3,FALSE)</f>
        <v>Home</v>
      </c>
      <c r="M883" t="str">
        <f>VLOOKUP(J883,prod_imp!$A$2:$I$102,4,FALSE)</f>
        <v>Appliances</v>
      </c>
      <c r="N883" t="str">
        <f>VLOOKUP(J883,prod_imp!$A$2:$I$102,5,FALSE)</f>
        <v>Green, Powell And Palmer</v>
      </c>
      <c r="O883">
        <f>VLOOKUP(J883,prod_imp!$A$2:$I$102,6,FALSE)</f>
        <v>447</v>
      </c>
      <c r="P883">
        <f>VLOOKUP(J883,prod_imp!$A$2:$I$102,7,FALSE)</f>
        <v>191</v>
      </c>
      <c r="Q883" t="s">
        <v>4675</v>
      </c>
      <c r="R883" t="s">
        <v>4709</v>
      </c>
      <c r="S883" s="5">
        <v>1128.9969000000001</v>
      </c>
      <c r="T883">
        <v>3</v>
      </c>
      <c r="U883">
        <v>476</v>
      </c>
      <c r="V883">
        <v>0.18</v>
      </c>
      <c r="W883" t="str">
        <f>VLOOKUP(Q883,stores_imp!$A$2:$K$100,3,FALSE)</f>
        <v>NORTH</v>
      </c>
      <c r="X883" t="str">
        <f>VLOOKUP(Q883,stores_imp!$A$2:$K$100,2,TRUE)</f>
        <v>Martinez, Adkins And Johnson</v>
      </c>
      <c r="Y883" t="str">
        <f>VLOOKUP(Q883,stores_imp!$A$2:$E$22,4,FALSE)</f>
        <v>Danielmouth</v>
      </c>
      <c r="Z883" t="str">
        <f>VLOOKUP(Q883,stores_imp!$A$2:$K$22,5,FALSE)</f>
        <v>Flagship</v>
      </c>
      <c r="AA883" t="str">
        <f>_xlfn.IFS(sale[[#All],[Age]]&lt;19,"Teens",sale[[#All],[Age]]&lt;30,"Adults",sale[[#All],[Age]]&lt;70,"Elders")</f>
        <v>Elders</v>
      </c>
      <c r="AB883" t="str">
        <f>VLOOKUP(C883,customer_imp!$A$2:$H$505,8,FALSE)</f>
        <v>Bronze</v>
      </c>
    </row>
    <row r="884" spans="1:28" x14ac:dyDescent="0.25">
      <c r="A884" t="s">
        <v>5588</v>
      </c>
      <c r="B884" s="2">
        <v>45360</v>
      </c>
      <c r="C884" t="s">
        <v>4354</v>
      </c>
      <c r="D884" t="str">
        <f>VLOOKUP(C884,customer_imp!$A$2:$H$502,2,FALSE)</f>
        <v>Brandon Mcbride</v>
      </c>
      <c r="E884">
        <f>VLOOKUP(C884,customer_imp!$A$2:$H$502,3,FALSE)</f>
        <v>63</v>
      </c>
      <c r="F884" t="str">
        <f>VLOOKUP(C884,customer_imp!$A$2:$H$502,4,FALSE)</f>
        <v>Female</v>
      </c>
      <c r="G884" t="str">
        <f>VLOOKUP(C884,customer_imp!$A$2:$H$502,5,FALSE)</f>
        <v>Kellyside</v>
      </c>
      <c r="H884" t="str">
        <f>VLOOKUP(C884,customer_imp!$A$2:$H$502,6,FALSE)</f>
        <v>Alaska</v>
      </c>
      <c r="I884" t="str">
        <f>VLOOKUP(C884,customer_imp!$A$2:$H$502,7,FALSE)</f>
        <v>USA</v>
      </c>
      <c r="J884" t="s">
        <v>4565</v>
      </c>
      <c r="K884" t="str">
        <f>VLOOKUP($J884,prod_imp!$A$2:$I$102,2,FALSE)</f>
        <v>Noise-Canceling Headphones</v>
      </c>
      <c r="L884" t="str">
        <f>VLOOKUP(J884,prod_imp!$A$2:$I$102,3,FALSE)</f>
        <v>Electronics</v>
      </c>
      <c r="M884" t="str">
        <f>VLOOKUP(J884,prod_imp!$A$2:$I$102,4,FALSE)</f>
        <v>Audio</v>
      </c>
      <c r="N884" t="str">
        <f>VLOOKUP(J884,prod_imp!$A$2:$I$102,5,FALSE)</f>
        <v>Taylor-Hart</v>
      </c>
      <c r="O884">
        <f>VLOOKUP(J884,prod_imp!$A$2:$I$102,6,FALSE)</f>
        <v>39</v>
      </c>
      <c r="P884">
        <f>VLOOKUP(J884,prod_imp!$A$2:$I$102,7,FALSE)</f>
        <v>378</v>
      </c>
      <c r="Q884" t="s">
        <v>4682</v>
      </c>
      <c r="R884" t="s">
        <v>4706</v>
      </c>
      <c r="S884" s="5">
        <v>523.71</v>
      </c>
      <c r="T884">
        <v>3</v>
      </c>
      <c r="U884">
        <v>175</v>
      </c>
      <c r="V884">
        <v>0.21</v>
      </c>
      <c r="W884" t="str">
        <f>VLOOKUP(Q884,stores_imp!$A$2:$K$100,3,FALSE)</f>
        <v>NORTH</v>
      </c>
      <c r="X884" t="str">
        <f>VLOOKUP(Q884,stores_imp!$A$2:$K$100,2,TRUE)</f>
        <v>Mann-Austin</v>
      </c>
      <c r="Y884" t="str">
        <f>VLOOKUP(Q884,stores_imp!$A$2:$E$22,4,FALSE)</f>
        <v>New Michaelchester</v>
      </c>
      <c r="Z884" t="str">
        <f>VLOOKUP(Q884,stores_imp!$A$2:$K$22,5,FALSE)</f>
        <v>Outlet</v>
      </c>
      <c r="AA884" t="str">
        <f>_xlfn.IFS(sale[[#All],[Age]]&lt;19,"Teens",sale[[#All],[Age]]&lt;30,"Adults",sale[[#All],[Age]]&lt;70,"Elders")</f>
        <v>Elders</v>
      </c>
      <c r="AB884" t="str">
        <f>VLOOKUP(C884,customer_imp!$A$2:$H$505,8,FALSE)</f>
        <v>Platinum</v>
      </c>
    </row>
    <row r="885" spans="1:28" x14ac:dyDescent="0.25">
      <c r="A885" t="s">
        <v>5589</v>
      </c>
      <c r="B885" s="2">
        <v>45526</v>
      </c>
      <c r="C885" t="s">
        <v>4095</v>
      </c>
      <c r="D885" t="str">
        <f>VLOOKUP(C885,customer_imp!$A$2:$H$502,2,FALSE)</f>
        <v>Michael Jones</v>
      </c>
      <c r="E885">
        <f>VLOOKUP(C885,customer_imp!$A$2:$H$502,3,FALSE)</f>
        <v>40</v>
      </c>
      <c r="F885" t="str">
        <f>VLOOKUP(C885,customer_imp!$A$2:$H$502,4,FALSE)</f>
        <v>Male</v>
      </c>
      <c r="G885" t="str">
        <f>VLOOKUP(C885,customer_imp!$A$2:$H$502,5,FALSE)</f>
        <v>North Edwardton</v>
      </c>
      <c r="H885" t="str">
        <f>VLOOKUP(C885,customer_imp!$A$2:$H$502,6,FALSE)</f>
        <v>Tennessee</v>
      </c>
      <c r="I885" t="str">
        <f>VLOOKUP(C885,customer_imp!$A$2:$H$502,7,FALSE)</f>
        <v>USA</v>
      </c>
      <c r="J885" t="s">
        <v>4643</v>
      </c>
      <c r="K885" t="str">
        <f>VLOOKUP($J885,prod_imp!$A$2:$I$102,2,FALSE)</f>
        <v>Women'S Beanie Hat</v>
      </c>
      <c r="L885" t="str">
        <f>VLOOKUP(J885,prod_imp!$A$2:$I$102,3,FALSE)</f>
        <v>Clothing</v>
      </c>
      <c r="M885" t="str">
        <f>VLOOKUP(J885,prod_imp!$A$2:$I$102,4,FALSE)</f>
        <v>Accessories</v>
      </c>
      <c r="N885" t="str">
        <f>VLOOKUP(J885,prod_imp!$A$2:$I$102,5,FALSE)</f>
        <v>Richardson-Carrillo</v>
      </c>
      <c r="O885">
        <f>VLOOKUP(J885,prod_imp!$A$2:$I$102,6,FALSE)</f>
        <v>120</v>
      </c>
      <c r="P885">
        <f>VLOOKUP(J885,prod_imp!$A$2:$I$102,7,FALSE)</f>
        <v>210</v>
      </c>
      <c r="Q885" t="s">
        <v>4673</v>
      </c>
      <c r="R885" t="s">
        <v>4706</v>
      </c>
      <c r="S885" s="5">
        <v>2240.2800000000002</v>
      </c>
      <c r="T885">
        <v>3</v>
      </c>
      <c r="U885">
        <v>762</v>
      </c>
      <c r="V885">
        <v>0</v>
      </c>
      <c r="W885" t="str">
        <f>VLOOKUP(Q885,stores_imp!$A$2:$K$100,3,FALSE)</f>
        <v>EAST</v>
      </c>
      <c r="X885" t="str">
        <f>VLOOKUP(Q885,stores_imp!$A$2:$K$100,2,TRUE)</f>
        <v>Rivera-Warner</v>
      </c>
      <c r="Y885" t="str">
        <f>VLOOKUP(Q885,stores_imp!$A$2:$E$22,4,FALSE)</f>
        <v>Washingtonfurt</v>
      </c>
      <c r="Z885" t="str">
        <f>VLOOKUP(Q885,stores_imp!$A$2:$K$22,5,FALSE)</f>
        <v>Flagship</v>
      </c>
      <c r="AA885" t="str">
        <f>_xlfn.IFS(sale[[#All],[Age]]&lt;19,"Teens",sale[[#All],[Age]]&lt;30,"Adults",sale[[#All],[Age]]&lt;70,"Elders")</f>
        <v>Elders</v>
      </c>
      <c r="AB885" t="str">
        <f>VLOOKUP(C885,customer_imp!$A$2:$H$505,8,FALSE)</f>
        <v>Bronze</v>
      </c>
    </row>
    <row r="886" spans="1:28" x14ac:dyDescent="0.25">
      <c r="A886" t="s">
        <v>5590</v>
      </c>
      <c r="B886" s="2">
        <v>45395</v>
      </c>
      <c r="C886" t="s">
        <v>4417</v>
      </c>
      <c r="D886" t="str">
        <f>VLOOKUP(C886,customer_imp!$A$2:$H$502,2,FALSE)</f>
        <v>Bryce Hawkins</v>
      </c>
      <c r="E886">
        <f>VLOOKUP(C886,customer_imp!$A$2:$H$502,3,FALSE)</f>
        <v>40</v>
      </c>
      <c r="F886" t="str">
        <f>VLOOKUP(C886,customer_imp!$A$2:$H$502,4,FALSE)</f>
        <v>Male</v>
      </c>
      <c r="G886" t="str">
        <f>VLOOKUP(C886,customer_imp!$A$2:$H$502,5,FALSE)</f>
        <v>Lake Monique</v>
      </c>
      <c r="H886" t="str">
        <f>VLOOKUP(C886,customer_imp!$A$2:$H$502,6,FALSE)</f>
        <v>Utah</v>
      </c>
      <c r="I886" t="str">
        <f>VLOOKUP(C886,customer_imp!$A$2:$H$502,7,FALSE)</f>
        <v>USA</v>
      </c>
      <c r="J886" t="s">
        <v>4625</v>
      </c>
      <c r="K886" t="str">
        <f>VLOOKUP($J886,prod_imp!$A$2:$I$102,2,FALSE)</f>
        <v>Professional Jump Rope</v>
      </c>
      <c r="L886" t="str">
        <f>VLOOKUP(J886,prod_imp!$A$2:$I$102,3,FALSE)</f>
        <v>Sports</v>
      </c>
      <c r="M886" t="str">
        <f>VLOOKUP(J886,prod_imp!$A$2:$I$102,4,FALSE)</f>
        <v>Fitness</v>
      </c>
      <c r="N886" t="str">
        <f>VLOOKUP(J886,prod_imp!$A$2:$I$102,5,FALSE)</f>
        <v>Davis Plc</v>
      </c>
      <c r="O886">
        <f>VLOOKUP(J886,prod_imp!$A$2:$I$102,6,FALSE)</f>
        <v>478</v>
      </c>
      <c r="P886">
        <f>VLOOKUP(J886,prod_imp!$A$2:$I$102,7,FALSE)</f>
        <v>300</v>
      </c>
      <c r="Q886" t="s">
        <v>4703</v>
      </c>
      <c r="R886" t="s">
        <v>1959</v>
      </c>
      <c r="S886" s="5">
        <v>41.875999999999998</v>
      </c>
      <c r="T886">
        <v>1</v>
      </c>
      <c r="U886">
        <v>44</v>
      </c>
      <c r="V886">
        <v>0.02</v>
      </c>
      <c r="W886" t="str">
        <f>VLOOKUP(Q886,stores_imp!$A$2:$K$100,3,FALSE)</f>
        <v>EAST</v>
      </c>
      <c r="X886" t="str">
        <f>VLOOKUP(Q886,stores_imp!$A$2:$K$100,2,TRUE)</f>
        <v>Mann-Austin</v>
      </c>
      <c r="Y886" t="str">
        <f>VLOOKUP(Q886,stores_imp!$A$2:$E$22,4,FALSE)</f>
        <v>Vasquezborough</v>
      </c>
      <c r="Z886" t="str">
        <f>VLOOKUP(Q886,stores_imp!$A$2:$K$22,5,FALSE)</f>
        <v>Online</v>
      </c>
      <c r="AA886" t="str">
        <f>_xlfn.IFS(sale[[#All],[Age]]&lt;19,"Teens",sale[[#All],[Age]]&lt;30,"Adults",sale[[#All],[Age]]&lt;70,"Elders")</f>
        <v>Elders</v>
      </c>
      <c r="AB886" t="str">
        <f>VLOOKUP(C886,customer_imp!$A$2:$H$505,8,FALSE)</f>
        <v>Bronze</v>
      </c>
    </row>
    <row r="887" spans="1:28" x14ac:dyDescent="0.25">
      <c r="A887" t="s">
        <v>5591</v>
      </c>
      <c r="B887" s="2">
        <v>45466</v>
      </c>
      <c r="C887" t="s">
        <v>4488</v>
      </c>
      <c r="D887" t="str">
        <f>VLOOKUP(C887,customer_imp!$A$2:$H$502,2,FALSE)</f>
        <v>James Berger</v>
      </c>
      <c r="E887">
        <f>VLOOKUP(C887,customer_imp!$A$2:$H$502,3,FALSE)</f>
        <v>23</v>
      </c>
      <c r="F887" t="str">
        <f>VLOOKUP(C887,customer_imp!$A$2:$H$502,4,FALSE)</f>
        <v>Female</v>
      </c>
      <c r="G887" t="str">
        <f>VLOOKUP(C887,customer_imp!$A$2:$H$502,5,FALSE)</f>
        <v>Bryanmouth</v>
      </c>
      <c r="H887" t="str">
        <f>VLOOKUP(C887,customer_imp!$A$2:$H$502,6,FALSE)</f>
        <v>Delaware</v>
      </c>
      <c r="I887" t="str">
        <f>VLOOKUP(C887,customer_imp!$A$2:$H$502,7,FALSE)</f>
        <v>USA</v>
      </c>
      <c r="J887" t="s">
        <v>4601</v>
      </c>
      <c r="K887" t="str">
        <f>VLOOKUP($J887,prod_imp!$A$2:$I$102,2,FALSE)</f>
        <v>Men'S Hair Styling Gel</v>
      </c>
      <c r="L887" t="str">
        <f>VLOOKUP(J887,prod_imp!$A$2:$I$102,3,FALSE)</f>
        <v>Beauty</v>
      </c>
      <c r="M887" t="str">
        <f>VLOOKUP(J887,prod_imp!$A$2:$I$102,4,FALSE)</f>
        <v>Haircare</v>
      </c>
      <c r="N887" t="str">
        <f>VLOOKUP(J887,prod_imp!$A$2:$I$102,5,FALSE)</f>
        <v>Cline-Mccarthy</v>
      </c>
      <c r="O887">
        <f>VLOOKUP(J887,prod_imp!$A$2:$I$102,6,FALSE)</f>
        <v>17</v>
      </c>
      <c r="P887">
        <f>VLOOKUP(J887,prod_imp!$A$2:$I$102,7,FALSE)</f>
        <v>399</v>
      </c>
      <c r="Q887" t="s">
        <v>4695</v>
      </c>
      <c r="R887" t="s">
        <v>4709</v>
      </c>
      <c r="S887" s="5">
        <v>754.20119999999997</v>
      </c>
      <c r="T887">
        <v>1</v>
      </c>
      <c r="U887">
        <v>992</v>
      </c>
      <c r="V887">
        <v>0.05</v>
      </c>
      <c r="W887" t="str">
        <f>VLOOKUP(Q887,stores_imp!$A$2:$K$100,3,FALSE)</f>
        <v>EAST</v>
      </c>
      <c r="X887" t="str">
        <f>VLOOKUP(Q887,stores_imp!$A$2:$K$100,2,TRUE)</f>
        <v>Gardner, Humphrey And Contreras</v>
      </c>
      <c r="Y887" t="str">
        <f>VLOOKUP(Q887,stores_imp!$A$2:$E$22,4,FALSE)</f>
        <v>Johnsonville</v>
      </c>
      <c r="Z887" t="str">
        <f>VLOOKUP(Q887,stores_imp!$A$2:$K$22,5,FALSE)</f>
        <v>Flagship</v>
      </c>
      <c r="AA887" t="str">
        <f>_xlfn.IFS(sale[[#All],[Age]]&lt;19,"Teens",sale[[#All],[Age]]&lt;30,"Adults",sale[[#All],[Age]]&lt;70,"Elders")</f>
        <v>Adults</v>
      </c>
      <c r="AB887" t="str">
        <f>VLOOKUP(C887,customer_imp!$A$2:$H$505,8,FALSE)</f>
        <v>Bronze</v>
      </c>
    </row>
    <row r="888" spans="1:28" x14ac:dyDescent="0.25">
      <c r="A888" t="s">
        <v>5592</v>
      </c>
      <c r="B888" s="2">
        <v>45876</v>
      </c>
      <c r="C888" t="s">
        <v>4180</v>
      </c>
      <c r="D888" t="str">
        <f>VLOOKUP(C888,customer_imp!$A$2:$H$502,2,FALSE)</f>
        <v>Mary Boyd</v>
      </c>
      <c r="E888">
        <f>VLOOKUP(C888,customer_imp!$A$2:$H$502,3,FALSE)</f>
        <v>25</v>
      </c>
      <c r="F888" t="str">
        <f>VLOOKUP(C888,customer_imp!$A$2:$H$502,4,FALSE)</f>
        <v>Female</v>
      </c>
      <c r="G888" t="str">
        <f>VLOOKUP(C888,customer_imp!$A$2:$H$502,5,FALSE)</f>
        <v>New Logan</v>
      </c>
      <c r="H888" t="str">
        <f>VLOOKUP(C888,customer_imp!$A$2:$H$502,6,FALSE)</f>
        <v>Michigan</v>
      </c>
      <c r="I888" t="str">
        <f>VLOOKUP(C888,customer_imp!$A$2:$H$502,7,FALSE)</f>
        <v>USA</v>
      </c>
      <c r="J888" t="s">
        <v>4551</v>
      </c>
      <c r="K888" t="str">
        <f>VLOOKUP($J888,prod_imp!$A$2:$I$102,2,FALSE)</f>
        <v>Basketball</v>
      </c>
      <c r="L888" t="str">
        <f>VLOOKUP(J888,prod_imp!$A$2:$I$102,3,FALSE)</f>
        <v>Sports</v>
      </c>
      <c r="M888" t="str">
        <f>VLOOKUP(J888,prod_imp!$A$2:$I$102,4,FALSE)</f>
        <v>Team Sports</v>
      </c>
      <c r="N888" t="str">
        <f>VLOOKUP(J888,prod_imp!$A$2:$I$102,5,FALSE)</f>
        <v>Nolan-Snow</v>
      </c>
      <c r="O888">
        <f>VLOOKUP(J888,prod_imp!$A$2:$I$102,6,FALSE)</f>
        <v>204</v>
      </c>
      <c r="P888">
        <f>VLOOKUP(J888,prod_imp!$A$2:$I$102,7,FALSE)</f>
        <v>281</v>
      </c>
      <c r="Q888" t="s">
        <v>4690</v>
      </c>
      <c r="R888" t="s">
        <v>4709</v>
      </c>
      <c r="S888" s="5">
        <v>991.30200000000002</v>
      </c>
      <c r="T888">
        <v>3</v>
      </c>
      <c r="U888">
        <v>465</v>
      </c>
      <c r="V888">
        <v>0.24</v>
      </c>
      <c r="W888" t="str">
        <f>VLOOKUP(Q888,stores_imp!$A$2:$K$100,3,FALSE)</f>
        <v>EAST</v>
      </c>
      <c r="X888" t="str">
        <f>VLOOKUP(Q888,stores_imp!$A$2:$K$100,2,TRUE)</f>
        <v>Martinez, Adkins And Johnson</v>
      </c>
      <c r="Y888" t="str">
        <f>VLOOKUP(Q888,stores_imp!$A$2:$E$22,4,FALSE)</f>
        <v>East Davidville</v>
      </c>
      <c r="Z888" t="str">
        <f>VLOOKUP(Q888,stores_imp!$A$2:$K$22,5,FALSE)</f>
        <v>Online</v>
      </c>
      <c r="AA888" t="str">
        <f>_xlfn.IFS(sale[[#All],[Age]]&lt;19,"Teens",sale[[#All],[Age]]&lt;30,"Adults",sale[[#All],[Age]]&lt;70,"Elders")</f>
        <v>Adults</v>
      </c>
      <c r="AB888" t="str">
        <f>VLOOKUP(C888,customer_imp!$A$2:$H$505,8,FALSE)</f>
        <v>Bronze</v>
      </c>
    </row>
    <row r="889" spans="1:28" x14ac:dyDescent="0.25">
      <c r="A889" t="s">
        <v>5593</v>
      </c>
      <c r="B889" s="2">
        <v>45724</v>
      </c>
      <c r="C889" t="s">
        <v>4323</v>
      </c>
      <c r="D889" t="str">
        <f>VLOOKUP(C889,customer_imp!$A$2:$H$502,2,FALSE)</f>
        <v>Carol Lewis</v>
      </c>
      <c r="E889">
        <f>VLOOKUP(C889,customer_imp!$A$2:$H$502,3,FALSE)</f>
        <v>40</v>
      </c>
      <c r="F889" t="str">
        <f>VLOOKUP(C889,customer_imp!$A$2:$H$502,4,FALSE)</f>
        <v>Female</v>
      </c>
      <c r="G889" t="str">
        <f>VLOOKUP(C889,customer_imp!$A$2:$H$502,5,FALSE)</f>
        <v>Ryanport</v>
      </c>
      <c r="H889" t="str">
        <f>VLOOKUP(C889,customer_imp!$A$2:$H$502,6,FALSE)</f>
        <v>North Carolina</v>
      </c>
      <c r="I889" t="str">
        <f>VLOOKUP(C889,customer_imp!$A$2:$H$502,7,FALSE)</f>
        <v>USA</v>
      </c>
      <c r="J889" t="s">
        <v>4527</v>
      </c>
      <c r="K889" t="str">
        <f>VLOOKUP($J889,prod_imp!$A$2:$I$102,2,FALSE)</f>
        <v>Beard Grooming Kit</v>
      </c>
      <c r="L889" t="str">
        <f>VLOOKUP(J889,prod_imp!$A$2:$I$102,3,FALSE)</f>
        <v>Beauty</v>
      </c>
      <c r="M889" t="str">
        <f>VLOOKUP(J889,prod_imp!$A$2:$I$102,4,FALSE)</f>
        <v>Grooming</v>
      </c>
      <c r="N889" t="str">
        <f>VLOOKUP(J889,prod_imp!$A$2:$I$102,5,FALSE)</f>
        <v>Erickson-Green</v>
      </c>
      <c r="O889">
        <f>VLOOKUP(J889,prod_imp!$A$2:$I$102,6,FALSE)</f>
        <v>337</v>
      </c>
      <c r="P889">
        <f>VLOOKUP(J889,prod_imp!$A$2:$I$102,7,FALSE)</f>
        <v>256</v>
      </c>
      <c r="Q889" t="s">
        <v>4690</v>
      </c>
      <c r="R889" t="s">
        <v>4706</v>
      </c>
      <c r="S889" s="5">
        <v>1179.1369999999999</v>
      </c>
      <c r="T889">
        <v>2</v>
      </c>
      <c r="U889">
        <v>694</v>
      </c>
      <c r="V889">
        <v>0.28999999999999998</v>
      </c>
      <c r="W889" t="str">
        <f>VLOOKUP(Q889,stores_imp!$A$2:$K$100,3,FALSE)</f>
        <v>EAST</v>
      </c>
      <c r="X889" t="str">
        <f>VLOOKUP(Q889,stores_imp!$A$2:$K$100,2,TRUE)</f>
        <v>Martinez, Adkins And Johnson</v>
      </c>
      <c r="Y889" t="str">
        <f>VLOOKUP(Q889,stores_imp!$A$2:$E$22,4,FALSE)</f>
        <v>East Davidville</v>
      </c>
      <c r="Z889" t="str">
        <f>VLOOKUP(Q889,stores_imp!$A$2:$K$22,5,FALSE)</f>
        <v>Online</v>
      </c>
      <c r="AA889" t="str">
        <f>_xlfn.IFS(sale[[#All],[Age]]&lt;19,"Teens",sale[[#All],[Age]]&lt;30,"Adults",sale[[#All],[Age]]&lt;70,"Elders")</f>
        <v>Elders</v>
      </c>
      <c r="AB889" t="str">
        <f>VLOOKUP(C889,customer_imp!$A$2:$H$505,8,FALSE)</f>
        <v>Bronze</v>
      </c>
    </row>
    <row r="890" spans="1:28" x14ac:dyDescent="0.25">
      <c r="A890" t="s">
        <v>5594</v>
      </c>
      <c r="B890" s="2">
        <v>45801</v>
      </c>
      <c r="C890" t="s">
        <v>4457</v>
      </c>
      <c r="D890" t="str">
        <f>VLOOKUP(C890,customer_imp!$A$2:$H$502,2,FALSE)</f>
        <v>Ronald Ross</v>
      </c>
      <c r="E890">
        <f>VLOOKUP(C890,customer_imp!$A$2:$H$502,3,FALSE)</f>
        <v>28</v>
      </c>
      <c r="F890" t="str">
        <f>VLOOKUP(C890,customer_imp!$A$2:$H$502,4,FALSE)</f>
        <v>Female</v>
      </c>
      <c r="G890" t="str">
        <f>VLOOKUP(C890,customer_imp!$A$2:$H$502,5,FALSE)</f>
        <v>Hartmanside</v>
      </c>
      <c r="H890" t="str">
        <f>VLOOKUP(C890,customer_imp!$A$2:$H$502,6,FALSE)</f>
        <v>North Carolina</v>
      </c>
      <c r="I890" t="str">
        <f>VLOOKUP(C890,customer_imp!$A$2:$H$502,7,FALSE)</f>
        <v>USA</v>
      </c>
      <c r="J890" t="s">
        <v>4617</v>
      </c>
      <c r="K890" t="str">
        <f>VLOOKUP($J890,prod_imp!$A$2:$I$102,2,FALSE)</f>
        <v>Smart Led Light Strip</v>
      </c>
      <c r="L890" t="str">
        <f>VLOOKUP(J890,prod_imp!$A$2:$I$102,3,FALSE)</f>
        <v>Electronics</v>
      </c>
      <c r="M890" t="str">
        <f>VLOOKUP(J890,prod_imp!$A$2:$I$102,4,FALSE)</f>
        <v>Accessories</v>
      </c>
      <c r="N890" t="str">
        <f>VLOOKUP(J890,prod_imp!$A$2:$I$102,5,FALSE)</f>
        <v>Flores-Davis</v>
      </c>
      <c r="O890">
        <f>VLOOKUP(J890,prod_imp!$A$2:$I$102,6,FALSE)</f>
        <v>349</v>
      </c>
      <c r="P890">
        <f>VLOOKUP(J890,prod_imp!$A$2:$I$102,7,FALSE)</f>
        <v>476</v>
      </c>
      <c r="Q890" t="s">
        <v>4685</v>
      </c>
      <c r="R890" t="s">
        <v>4706</v>
      </c>
      <c r="S890" s="5">
        <v>1731.4914000000001</v>
      </c>
      <c r="T890">
        <v>2</v>
      </c>
      <c r="U890">
        <v>995</v>
      </c>
      <c r="V890">
        <v>0.15</v>
      </c>
      <c r="W890" t="str">
        <f>VLOOKUP(Q890,stores_imp!$A$2:$K$100,3,FALSE)</f>
        <v>WEST</v>
      </c>
      <c r="X890" t="str">
        <f>VLOOKUP(Q890,stores_imp!$A$2:$K$100,2,TRUE)</f>
        <v>Mann-Austin</v>
      </c>
      <c r="Y890" t="str">
        <f>VLOOKUP(Q890,stores_imp!$A$2:$E$22,4,FALSE)</f>
        <v>Thompsonborough</v>
      </c>
      <c r="Z890" t="str">
        <f>VLOOKUP(Q890,stores_imp!$A$2:$K$22,5,FALSE)</f>
        <v>Online</v>
      </c>
      <c r="AA890" t="str">
        <f>_xlfn.IFS(sale[[#All],[Age]]&lt;19,"Teens",sale[[#All],[Age]]&lt;30,"Adults",sale[[#All],[Age]]&lt;70,"Elders")</f>
        <v>Adults</v>
      </c>
      <c r="AB890" t="str">
        <f>VLOOKUP(C890,customer_imp!$A$2:$H$505,8,FALSE)</f>
        <v>Silver</v>
      </c>
    </row>
    <row r="891" spans="1:28" x14ac:dyDescent="0.25">
      <c r="A891" t="s">
        <v>5595</v>
      </c>
      <c r="B891" s="2">
        <v>45749</v>
      </c>
      <c r="C891" t="s">
        <v>4370</v>
      </c>
      <c r="D891" t="str">
        <f>VLOOKUP(C891,customer_imp!$A$2:$H$502,2,FALSE)</f>
        <v>Erika Padilla</v>
      </c>
      <c r="E891">
        <f>VLOOKUP(C891,customer_imp!$A$2:$H$502,3,FALSE)</f>
        <v>50</v>
      </c>
      <c r="F891" t="str">
        <f>VLOOKUP(C891,customer_imp!$A$2:$H$502,4,FALSE)</f>
        <v>Male</v>
      </c>
      <c r="G891" t="str">
        <f>VLOOKUP(C891,customer_imp!$A$2:$H$502,5,FALSE)</f>
        <v>Andrewsland</v>
      </c>
      <c r="H891" t="str">
        <f>VLOOKUP(C891,customer_imp!$A$2:$H$502,6,FALSE)</f>
        <v>Alabama</v>
      </c>
      <c r="I891" t="str">
        <f>VLOOKUP(C891,customer_imp!$A$2:$H$502,7,FALSE)</f>
        <v>USA</v>
      </c>
      <c r="J891" t="s">
        <v>4537</v>
      </c>
      <c r="K891" t="str">
        <f>VLOOKUP($J891,prod_imp!$A$2:$I$102,2,FALSE)</f>
        <v>Men'S Formal Shirt</v>
      </c>
      <c r="L891" t="str">
        <f>VLOOKUP(J891,prod_imp!$A$2:$I$102,3,FALSE)</f>
        <v>Clothing</v>
      </c>
      <c r="M891" t="str">
        <f>VLOOKUP(J891,prod_imp!$A$2:$I$102,4,FALSE)</f>
        <v>Tops</v>
      </c>
      <c r="N891" t="str">
        <f>VLOOKUP(J891,prod_imp!$A$2:$I$102,5,FALSE)</f>
        <v>Moon, Mora And Santos</v>
      </c>
      <c r="O891">
        <f>VLOOKUP(J891,prod_imp!$A$2:$I$102,6,FALSE)</f>
        <v>317</v>
      </c>
      <c r="P891">
        <f>VLOOKUP(J891,prod_imp!$A$2:$I$102,7,FALSE)</f>
        <v>360</v>
      </c>
      <c r="Q891" t="s">
        <v>4681</v>
      </c>
      <c r="R891" t="s">
        <v>4709</v>
      </c>
      <c r="S891" s="5">
        <v>200.1354</v>
      </c>
      <c r="T891">
        <v>3</v>
      </c>
      <c r="U891">
        <v>71</v>
      </c>
      <c r="V891">
        <v>0.13</v>
      </c>
      <c r="W891" t="str">
        <f>VLOOKUP(Q891,stores_imp!$A$2:$K$100,3,FALSE)</f>
        <v>SOUTH</v>
      </c>
      <c r="X891" t="str">
        <f>VLOOKUP(Q891,stores_imp!$A$2:$K$100,2,TRUE)</f>
        <v>Mann-Austin</v>
      </c>
      <c r="Y891" t="str">
        <f>VLOOKUP(Q891,stores_imp!$A$2:$E$22,4,FALSE)</f>
        <v>Port Sharon</v>
      </c>
      <c r="Z891" t="str">
        <f>VLOOKUP(Q891,stores_imp!$A$2:$K$22,5,FALSE)</f>
        <v>Online</v>
      </c>
      <c r="AA891" t="str">
        <f>_xlfn.IFS(sale[[#All],[Age]]&lt;19,"Teens",sale[[#All],[Age]]&lt;30,"Adults",sale[[#All],[Age]]&lt;70,"Elders")</f>
        <v>Elders</v>
      </c>
      <c r="AB891" t="str">
        <f>VLOOKUP(C891,customer_imp!$A$2:$H$505,8,FALSE)</f>
        <v>Silver</v>
      </c>
    </row>
    <row r="892" spans="1:28" x14ac:dyDescent="0.25">
      <c r="A892" t="s">
        <v>5596</v>
      </c>
      <c r="B892" s="2">
        <v>45325</v>
      </c>
      <c r="C892" t="s">
        <v>4089</v>
      </c>
      <c r="D892" t="str">
        <f>VLOOKUP(C892,customer_imp!$A$2:$H$502,2,FALSE)</f>
        <v>Edward Hall</v>
      </c>
      <c r="E892">
        <f>VLOOKUP(C892,customer_imp!$A$2:$H$502,3,FALSE)</f>
        <v>51</v>
      </c>
      <c r="F892" t="str">
        <f>VLOOKUP(C892,customer_imp!$A$2:$H$502,4,FALSE)</f>
        <v>Male</v>
      </c>
      <c r="G892" t="str">
        <f>VLOOKUP(C892,customer_imp!$A$2:$H$502,5,FALSE)</f>
        <v>New William</v>
      </c>
      <c r="H892" t="str">
        <f>VLOOKUP(C892,customer_imp!$A$2:$H$502,6,FALSE)</f>
        <v>New Mexico</v>
      </c>
      <c r="I892" t="str">
        <f>VLOOKUP(C892,customer_imp!$A$2:$H$502,7,FALSE)</f>
        <v>USA</v>
      </c>
      <c r="J892" t="s">
        <v>4641</v>
      </c>
      <c r="K892" t="str">
        <f>VLOOKUP($J892,prod_imp!$A$2:$I$102,2,FALSE)</f>
        <v>Hydrating Face Cleanser</v>
      </c>
      <c r="L892" t="str">
        <f>VLOOKUP(J892,prod_imp!$A$2:$I$102,3,FALSE)</f>
        <v>Beauty</v>
      </c>
      <c r="M892" t="str">
        <f>VLOOKUP(J892,prod_imp!$A$2:$I$102,4,FALSE)</f>
        <v>Skincare</v>
      </c>
      <c r="N892" t="str">
        <f>VLOOKUP(J892,prod_imp!$A$2:$I$102,5,FALSE)</f>
        <v>Butler Group</v>
      </c>
      <c r="O892">
        <f>VLOOKUP(J892,prod_imp!$A$2:$I$102,6,FALSE)</f>
        <v>317</v>
      </c>
      <c r="P892">
        <f>VLOOKUP(J892,prod_imp!$A$2:$I$102,7,FALSE)</f>
        <v>159</v>
      </c>
      <c r="Q892" t="s">
        <v>4688</v>
      </c>
      <c r="R892" t="s">
        <v>1959</v>
      </c>
      <c r="S892" s="5">
        <v>1185.4584</v>
      </c>
      <c r="T892">
        <v>3</v>
      </c>
      <c r="U892">
        <v>470</v>
      </c>
      <c r="V892">
        <v>0.06</v>
      </c>
      <c r="W892" t="str">
        <f>VLOOKUP(Q892,stores_imp!$A$2:$K$100,3,FALSE)</f>
        <v>SOUTH</v>
      </c>
      <c r="X892" t="str">
        <f>VLOOKUP(Q892,stores_imp!$A$2:$K$100,2,TRUE)</f>
        <v>Mann-Austin</v>
      </c>
      <c r="Y892" t="str">
        <f>VLOOKUP(Q892,stores_imp!$A$2:$E$22,4,FALSE)</f>
        <v>East Johnstad</v>
      </c>
      <c r="Z892" t="str">
        <f>VLOOKUP(Q892,stores_imp!$A$2:$K$22,5,FALSE)</f>
        <v>Flagship</v>
      </c>
      <c r="AA892" t="str">
        <f>_xlfn.IFS(sale[[#All],[Age]]&lt;19,"Teens",sale[[#All],[Age]]&lt;30,"Adults",sale[[#All],[Age]]&lt;70,"Elders")</f>
        <v>Elders</v>
      </c>
      <c r="AB892" t="str">
        <f>VLOOKUP(C892,customer_imp!$A$2:$H$505,8,FALSE)</f>
        <v>Gold</v>
      </c>
    </row>
    <row r="893" spans="1:28" x14ac:dyDescent="0.25">
      <c r="A893" t="s">
        <v>5597</v>
      </c>
      <c r="B893" s="2">
        <v>45932</v>
      </c>
      <c r="C893" t="s">
        <v>4299</v>
      </c>
      <c r="D893" t="str">
        <f>VLOOKUP(C893,customer_imp!$A$2:$H$502,2,FALSE)</f>
        <v>Elizabeth Johnson</v>
      </c>
      <c r="E893">
        <f>VLOOKUP(C893,customer_imp!$A$2:$H$502,3,FALSE)</f>
        <v>53</v>
      </c>
      <c r="F893" t="str">
        <f>VLOOKUP(C893,customer_imp!$A$2:$H$502,4,FALSE)</f>
        <v>Female</v>
      </c>
      <c r="G893" t="str">
        <f>VLOOKUP(C893,customer_imp!$A$2:$H$502,5,FALSE)</f>
        <v>Anitaland</v>
      </c>
      <c r="H893" t="str">
        <f>VLOOKUP(C893,customer_imp!$A$2:$H$502,6,FALSE)</f>
        <v>Washington</v>
      </c>
      <c r="I893" t="str">
        <f>VLOOKUP(C893,customer_imp!$A$2:$H$502,7,FALSE)</f>
        <v>USA</v>
      </c>
      <c r="J893" t="s">
        <v>4645</v>
      </c>
      <c r="K893" t="str">
        <f>VLOOKUP($J893,prod_imp!$A$2:$I$102,2,FALSE)</f>
        <v>Kitchen Cutting Board</v>
      </c>
      <c r="L893" t="str">
        <f>VLOOKUP(J893,prod_imp!$A$2:$I$102,3,FALSE)</f>
        <v>Home</v>
      </c>
      <c r="M893" t="str">
        <f>VLOOKUP(J893,prod_imp!$A$2:$I$102,4,FALSE)</f>
        <v>Kitchen</v>
      </c>
      <c r="N893" t="str">
        <f>VLOOKUP(J893,prod_imp!$A$2:$I$102,5,FALSE)</f>
        <v>Taylor, Dodson And Johnston</v>
      </c>
      <c r="O893">
        <f>VLOOKUP(J893,prod_imp!$A$2:$I$102,6,FALSE)</f>
        <v>176</v>
      </c>
      <c r="P893">
        <f>VLOOKUP(J893,prod_imp!$A$2:$I$102,7,FALSE)</f>
        <v>82</v>
      </c>
      <c r="Q893" t="s">
        <v>4700</v>
      </c>
      <c r="R893" t="s">
        <v>1959</v>
      </c>
      <c r="S893" s="5">
        <v>353.56760000000003</v>
      </c>
      <c r="T893">
        <v>2</v>
      </c>
      <c r="U893">
        <v>216</v>
      </c>
      <c r="V893">
        <v>0.16</v>
      </c>
      <c r="W893" t="str">
        <f>VLOOKUP(Q893,stores_imp!$A$2:$K$100,3,FALSE)</f>
        <v>WEST</v>
      </c>
      <c r="X893" t="str">
        <f>VLOOKUP(Q893,stores_imp!$A$2:$K$100,2,TRUE)</f>
        <v>Frederick-Wright</v>
      </c>
      <c r="Y893" t="str">
        <f>VLOOKUP(Q893,stores_imp!$A$2:$E$22,4,FALSE)</f>
        <v>New Jimmymouth</v>
      </c>
      <c r="Z893" t="str">
        <f>VLOOKUP(Q893,stores_imp!$A$2:$K$22,5,FALSE)</f>
        <v>Flagship</v>
      </c>
      <c r="AA893" t="str">
        <f>_xlfn.IFS(sale[[#All],[Age]]&lt;19,"Teens",sale[[#All],[Age]]&lt;30,"Adults",sale[[#All],[Age]]&lt;70,"Elders")</f>
        <v>Elders</v>
      </c>
      <c r="AB893" t="str">
        <f>VLOOKUP(C893,customer_imp!$A$2:$H$505,8,FALSE)</f>
        <v>Silver</v>
      </c>
    </row>
    <row r="894" spans="1:28" x14ac:dyDescent="0.25">
      <c r="A894" t="s">
        <v>5598</v>
      </c>
      <c r="B894" s="2">
        <v>45895</v>
      </c>
      <c r="C894" t="s">
        <v>4220</v>
      </c>
      <c r="D894" t="str">
        <f>VLOOKUP(C894,customer_imp!$A$2:$H$502,2,FALSE)</f>
        <v>Maria Hill</v>
      </c>
      <c r="E894">
        <f>VLOOKUP(C894,customer_imp!$A$2:$H$502,3,FALSE)</f>
        <v>58</v>
      </c>
      <c r="F894" t="str">
        <f>VLOOKUP(C894,customer_imp!$A$2:$H$502,4,FALSE)</f>
        <v>Female</v>
      </c>
      <c r="G894" t="str">
        <f>VLOOKUP(C894,customer_imp!$A$2:$H$502,5,FALSE)</f>
        <v>Zamoraborough</v>
      </c>
      <c r="H894" t="str">
        <f>VLOOKUP(C894,customer_imp!$A$2:$H$502,6,FALSE)</f>
        <v>Nevada</v>
      </c>
      <c r="I894" t="str">
        <f>VLOOKUP(C894,customer_imp!$A$2:$H$502,7,FALSE)</f>
        <v>USA</v>
      </c>
      <c r="J894" t="s">
        <v>4657</v>
      </c>
      <c r="K894" t="str">
        <f>VLOOKUP($J894,prod_imp!$A$2:$I$102,2,FALSE)</f>
        <v>Microwave Oven</v>
      </c>
      <c r="L894" t="str">
        <f>VLOOKUP(J894,prod_imp!$A$2:$I$102,3,FALSE)</f>
        <v>Home</v>
      </c>
      <c r="M894" t="str">
        <f>VLOOKUP(J894,prod_imp!$A$2:$I$102,4,FALSE)</f>
        <v>Appliances</v>
      </c>
      <c r="N894" t="str">
        <f>VLOOKUP(J894,prod_imp!$A$2:$I$102,5,FALSE)</f>
        <v>Green, Powell And Palmer</v>
      </c>
      <c r="O894">
        <f>VLOOKUP(J894,prod_imp!$A$2:$I$102,6,FALSE)</f>
        <v>447</v>
      </c>
      <c r="P894">
        <f>VLOOKUP(J894,prod_imp!$A$2:$I$102,7,FALSE)</f>
        <v>191</v>
      </c>
      <c r="Q894" t="s">
        <v>4673</v>
      </c>
      <c r="R894" t="s">
        <v>4709</v>
      </c>
      <c r="S894" s="5">
        <v>389.67399999999998</v>
      </c>
      <c r="T894">
        <v>1</v>
      </c>
      <c r="U894">
        <v>534</v>
      </c>
      <c r="V894">
        <v>0.18</v>
      </c>
      <c r="W894" t="str">
        <f>VLOOKUP(Q894,stores_imp!$A$2:$K$100,3,FALSE)</f>
        <v>EAST</v>
      </c>
      <c r="X894" t="str">
        <f>VLOOKUP(Q894,stores_imp!$A$2:$K$100,2,TRUE)</f>
        <v>Rivera-Warner</v>
      </c>
      <c r="Y894" t="str">
        <f>VLOOKUP(Q894,stores_imp!$A$2:$E$22,4,FALSE)</f>
        <v>Washingtonfurt</v>
      </c>
      <c r="Z894" t="str">
        <f>VLOOKUP(Q894,stores_imp!$A$2:$K$22,5,FALSE)</f>
        <v>Flagship</v>
      </c>
      <c r="AA894" t="str">
        <f>_xlfn.IFS(sale[[#All],[Age]]&lt;19,"Teens",sale[[#All],[Age]]&lt;30,"Adults",sale[[#All],[Age]]&lt;70,"Elders")</f>
        <v>Elders</v>
      </c>
      <c r="AB894" t="str">
        <f>VLOOKUP(C894,customer_imp!$A$2:$H$505,8,FALSE)</f>
        <v>Platinum</v>
      </c>
    </row>
    <row r="895" spans="1:28" x14ac:dyDescent="0.25">
      <c r="A895" t="s">
        <v>5599</v>
      </c>
      <c r="B895" s="2">
        <v>45614</v>
      </c>
      <c r="C895" t="s">
        <v>4069</v>
      </c>
      <c r="D895" t="str">
        <f>VLOOKUP(C895,customer_imp!$A$2:$H$502,2,FALSE)</f>
        <v>Christy Vasquez</v>
      </c>
      <c r="E895">
        <f>VLOOKUP(C895,customer_imp!$A$2:$H$502,3,FALSE)</f>
        <v>28</v>
      </c>
      <c r="F895" t="str">
        <f>VLOOKUP(C895,customer_imp!$A$2:$H$502,4,FALSE)</f>
        <v>Female</v>
      </c>
      <c r="G895" t="str">
        <f>VLOOKUP(C895,customer_imp!$A$2:$H$502,5,FALSE)</f>
        <v>Port Travisstad</v>
      </c>
      <c r="H895" t="str">
        <f>VLOOKUP(C895,customer_imp!$A$2:$H$502,6,FALSE)</f>
        <v>South Carolina</v>
      </c>
      <c r="I895" t="str">
        <f>VLOOKUP(C895,customer_imp!$A$2:$H$502,7,FALSE)</f>
        <v>USA</v>
      </c>
      <c r="J895" t="s">
        <v>4552</v>
      </c>
      <c r="K895" t="str">
        <f>VLOOKUP($J895,prod_imp!$A$2:$I$102,2,FALSE)</f>
        <v>Vitamin C Face Serum</v>
      </c>
      <c r="L895" t="str">
        <f>VLOOKUP(J895,prod_imp!$A$2:$I$102,3,FALSE)</f>
        <v>Beauty</v>
      </c>
      <c r="M895" t="str">
        <f>VLOOKUP(J895,prod_imp!$A$2:$I$102,4,FALSE)</f>
        <v>Skincare</v>
      </c>
      <c r="N895" t="str">
        <f>VLOOKUP(J895,prod_imp!$A$2:$I$102,5,FALSE)</f>
        <v>Griffin Ltd</v>
      </c>
      <c r="O895">
        <f>VLOOKUP(J895,prod_imp!$A$2:$I$102,6,FALSE)</f>
        <v>284</v>
      </c>
      <c r="P895">
        <f>VLOOKUP(J895,prod_imp!$A$2:$I$102,7,FALSE)</f>
        <v>244</v>
      </c>
      <c r="Q895" t="s">
        <v>4680</v>
      </c>
      <c r="R895" t="s">
        <v>4706</v>
      </c>
      <c r="S895" s="5">
        <v>1113.6584</v>
      </c>
      <c r="T895">
        <v>2</v>
      </c>
      <c r="U895">
        <v>733</v>
      </c>
      <c r="V895">
        <v>0.27</v>
      </c>
      <c r="W895" t="str">
        <f>VLOOKUP(Q895,stores_imp!$A$2:$K$100,3,FALSE)</f>
        <v>NORTH</v>
      </c>
      <c r="X895" t="str">
        <f>VLOOKUP(Q895,stores_imp!$A$2:$K$100,2,TRUE)</f>
        <v>Mann-Austin</v>
      </c>
      <c r="Y895" t="str">
        <f>VLOOKUP(Q895,stores_imp!$A$2:$E$22,4,FALSE)</f>
        <v>Hoodberg</v>
      </c>
      <c r="Z895" t="str">
        <f>VLOOKUP(Q895,stores_imp!$A$2:$K$22,5,FALSE)</f>
        <v>Outlet</v>
      </c>
      <c r="AA895" t="str">
        <f>_xlfn.IFS(sale[[#All],[Age]]&lt;19,"Teens",sale[[#All],[Age]]&lt;30,"Adults",sale[[#All],[Age]]&lt;70,"Elders")</f>
        <v>Adults</v>
      </c>
      <c r="AB895" t="str">
        <f>VLOOKUP(C895,customer_imp!$A$2:$H$505,8,FALSE)</f>
        <v>Gold</v>
      </c>
    </row>
    <row r="896" spans="1:28" x14ac:dyDescent="0.25">
      <c r="A896" t="s">
        <v>5600</v>
      </c>
      <c r="B896" s="2">
        <v>45247</v>
      </c>
      <c r="C896" t="s">
        <v>4482</v>
      </c>
      <c r="D896" t="str">
        <f>VLOOKUP(C896,customer_imp!$A$2:$H$502,2,FALSE)</f>
        <v>Melinda Thomas</v>
      </c>
      <c r="E896">
        <f>VLOOKUP(C896,customer_imp!$A$2:$H$502,3,FALSE)</f>
        <v>42</v>
      </c>
      <c r="F896" t="str">
        <f>VLOOKUP(C896,customer_imp!$A$2:$H$502,4,FALSE)</f>
        <v>Female</v>
      </c>
      <c r="G896" t="str">
        <f>VLOOKUP(C896,customer_imp!$A$2:$H$502,5,FALSE)</f>
        <v>Lake Elizabethside</v>
      </c>
      <c r="H896" t="str">
        <f>VLOOKUP(C896,customer_imp!$A$2:$H$502,6,FALSE)</f>
        <v>Indiana</v>
      </c>
      <c r="I896" t="str">
        <f>VLOOKUP(C896,customer_imp!$A$2:$H$502,7,FALSE)</f>
        <v>USA</v>
      </c>
      <c r="J896" t="s">
        <v>4603</v>
      </c>
      <c r="K896" t="str">
        <f>VLOOKUP($J896,prod_imp!$A$2:$I$102,2,FALSE)</f>
        <v>Luxury Perfume Spray</v>
      </c>
      <c r="L896" t="str">
        <f>VLOOKUP(J896,prod_imp!$A$2:$I$102,3,FALSE)</f>
        <v>Beauty</v>
      </c>
      <c r="M896" t="str">
        <f>VLOOKUP(J896,prod_imp!$A$2:$I$102,4,FALSE)</f>
        <v>Fragrance</v>
      </c>
      <c r="N896" t="str">
        <f>VLOOKUP(J896,prod_imp!$A$2:$I$102,5,FALSE)</f>
        <v>Gibson, Green And Lopez</v>
      </c>
      <c r="O896">
        <f>VLOOKUP(J896,prod_imp!$A$2:$I$102,6,FALSE)</f>
        <v>483</v>
      </c>
      <c r="P896">
        <f>VLOOKUP(J896,prod_imp!$A$2:$I$102,7,FALSE)</f>
        <v>444</v>
      </c>
      <c r="Q896" t="s">
        <v>4695</v>
      </c>
      <c r="R896" t="s">
        <v>4709</v>
      </c>
      <c r="S896" s="5">
        <v>383.32799999999997</v>
      </c>
      <c r="T896">
        <v>4</v>
      </c>
      <c r="U896">
        <v>106</v>
      </c>
      <c r="V896">
        <v>0.24</v>
      </c>
      <c r="W896" t="str">
        <f>VLOOKUP(Q896,stores_imp!$A$2:$K$100,3,FALSE)</f>
        <v>EAST</v>
      </c>
      <c r="X896" t="str">
        <f>VLOOKUP(Q896,stores_imp!$A$2:$K$100,2,TRUE)</f>
        <v>Gardner, Humphrey And Contreras</v>
      </c>
      <c r="Y896" t="str">
        <f>VLOOKUP(Q896,stores_imp!$A$2:$E$22,4,FALSE)</f>
        <v>Johnsonville</v>
      </c>
      <c r="Z896" t="str">
        <f>VLOOKUP(Q896,stores_imp!$A$2:$K$22,5,FALSE)</f>
        <v>Flagship</v>
      </c>
      <c r="AA896" t="str">
        <f>_xlfn.IFS(sale[[#All],[Age]]&lt;19,"Teens",sale[[#All],[Age]]&lt;30,"Adults",sale[[#All],[Age]]&lt;70,"Elders")</f>
        <v>Elders</v>
      </c>
      <c r="AB896" t="str">
        <f>VLOOKUP(C896,customer_imp!$A$2:$H$505,8,FALSE)</f>
        <v>Silver</v>
      </c>
    </row>
    <row r="897" spans="1:28" x14ac:dyDescent="0.25">
      <c r="A897" t="s">
        <v>5601</v>
      </c>
      <c r="B897" s="2">
        <v>45696</v>
      </c>
      <c r="C897" t="s">
        <v>4081</v>
      </c>
      <c r="D897" t="str">
        <f>VLOOKUP(C897,customer_imp!$A$2:$H$502,2,FALSE)</f>
        <v>Lance Baker</v>
      </c>
      <c r="E897">
        <f>VLOOKUP(C897,customer_imp!$A$2:$H$502,3,FALSE)</f>
        <v>50</v>
      </c>
      <c r="F897" t="str">
        <f>VLOOKUP(C897,customer_imp!$A$2:$H$502,4,FALSE)</f>
        <v>Female</v>
      </c>
      <c r="G897" t="str">
        <f>VLOOKUP(C897,customer_imp!$A$2:$H$502,5,FALSE)</f>
        <v>Port Victoria</v>
      </c>
      <c r="H897" t="str">
        <f>VLOOKUP(C897,customer_imp!$A$2:$H$502,6,FALSE)</f>
        <v>Florida</v>
      </c>
      <c r="I897" t="str">
        <f>VLOOKUP(C897,customer_imp!$A$2:$H$502,7,FALSE)</f>
        <v>USA</v>
      </c>
      <c r="J897" t="s">
        <v>4598</v>
      </c>
      <c r="K897" t="str">
        <f>VLOOKUP($J897,prod_imp!$A$2:$I$102,2,FALSE)</f>
        <v>Foam Roller</v>
      </c>
      <c r="L897" t="str">
        <f>VLOOKUP(J897,prod_imp!$A$2:$I$102,3,FALSE)</f>
        <v>Sports</v>
      </c>
      <c r="M897" t="str">
        <f>VLOOKUP(J897,prod_imp!$A$2:$I$102,4,FALSE)</f>
        <v>Fitness</v>
      </c>
      <c r="N897" t="str">
        <f>VLOOKUP(J897,prod_imp!$A$2:$I$102,5,FALSE)</f>
        <v>Atkinson, Camacho And Oliver</v>
      </c>
      <c r="O897">
        <f>VLOOKUP(J897,prod_imp!$A$2:$I$102,6,FALSE)</f>
        <v>31</v>
      </c>
      <c r="P897">
        <f>VLOOKUP(J897,prod_imp!$A$2:$I$102,7,FALSE)</f>
        <v>138</v>
      </c>
      <c r="Q897" t="s">
        <v>4680</v>
      </c>
      <c r="R897" t="s">
        <v>1959</v>
      </c>
      <c r="S897" s="5">
        <v>28.044</v>
      </c>
      <c r="T897">
        <v>1</v>
      </c>
      <c r="U897">
        <v>39</v>
      </c>
      <c r="V897">
        <v>0.1</v>
      </c>
      <c r="W897" t="str">
        <f>VLOOKUP(Q897,stores_imp!$A$2:$K$100,3,FALSE)</f>
        <v>NORTH</v>
      </c>
      <c r="X897" t="str">
        <f>VLOOKUP(Q897,stores_imp!$A$2:$K$100,2,TRUE)</f>
        <v>Mann-Austin</v>
      </c>
      <c r="Y897" t="str">
        <f>VLOOKUP(Q897,stores_imp!$A$2:$E$22,4,FALSE)</f>
        <v>Hoodberg</v>
      </c>
      <c r="Z897" t="str">
        <f>VLOOKUP(Q897,stores_imp!$A$2:$K$22,5,FALSE)</f>
        <v>Outlet</v>
      </c>
      <c r="AA897" t="str">
        <f>_xlfn.IFS(sale[[#All],[Age]]&lt;19,"Teens",sale[[#All],[Age]]&lt;30,"Adults",sale[[#All],[Age]]&lt;70,"Elders")</f>
        <v>Elders</v>
      </c>
      <c r="AB897" t="str">
        <f>VLOOKUP(C897,customer_imp!$A$2:$H$505,8,FALSE)</f>
        <v>Gold</v>
      </c>
    </row>
    <row r="898" spans="1:28" x14ac:dyDescent="0.25">
      <c r="A898" t="s">
        <v>5602</v>
      </c>
      <c r="B898" s="2">
        <v>45294</v>
      </c>
      <c r="C898" t="s">
        <v>4423</v>
      </c>
      <c r="D898" t="str">
        <f>VLOOKUP(C898,customer_imp!$A$2:$H$502,2,FALSE)</f>
        <v>John Smith</v>
      </c>
      <c r="E898">
        <f>VLOOKUP(C898,customer_imp!$A$2:$H$502,3,FALSE)</f>
        <v>27</v>
      </c>
      <c r="F898" t="str">
        <f>VLOOKUP(C898,customer_imp!$A$2:$H$502,4,FALSE)</f>
        <v>Male</v>
      </c>
      <c r="G898" t="str">
        <f>VLOOKUP(C898,customer_imp!$A$2:$H$502,5,FALSE)</f>
        <v>South Andrewport</v>
      </c>
      <c r="H898" t="str">
        <f>VLOOKUP(C898,customer_imp!$A$2:$H$502,6,FALSE)</f>
        <v>California</v>
      </c>
      <c r="I898" t="str">
        <f>VLOOKUP(C898,customer_imp!$A$2:$H$502,7,FALSE)</f>
        <v>USA</v>
      </c>
      <c r="J898" t="s">
        <v>4664</v>
      </c>
      <c r="K898" t="str">
        <f>VLOOKUP($J898,prod_imp!$A$2:$I$102,2,FALSE)</f>
        <v>Women'S Formal Blazer</v>
      </c>
      <c r="L898" t="str">
        <f>VLOOKUP(J898,prod_imp!$A$2:$I$102,3,FALSE)</f>
        <v>Clothing</v>
      </c>
      <c r="M898" t="str">
        <f>VLOOKUP(J898,prod_imp!$A$2:$I$102,4,FALSE)</f>
        <v>Outerwear</v>
      </c>
      <c r="N898" t="str">
        <f>VLOOKUP(J898,prod_imp!$A$2:$I$102,5,FALSE)</f>
        <v>Phillips And Sons</v>
      </c>
      <c r="O898">
        <f>VLOOKUP(J898,prod_imp!$A$2:$I$102,6,FALSE)</f>
        <v>358</v>
      </c>
      <c r="P898">
        <f>VLOOKUP(J898,prod_imp!$A$2:$I$102,7,FALSE)</f>
        <v>143</v>
      </c>
      <c r="Q898" t="s">
        <v>4700</v>
      </c>
      <c r="R898" t="s">
        <v>4709</v>
      </c>
      <c r="S898" s="5">
        <v>818.46659999999997</v>
      </c>
      <c r="T898">
        <v>1</v>
      </c>
      <c r="U898">
        <v>835</v>
      </c>
      <c r="V898">
        <v>0.28000000000000003</v>
      </c>
      <c r="W898" t="str">
        <f>VLOOKUP(Q898,stores_imp!$A$2:$K$100,3,FALSE)</f>
        <v>WEST</v>
      </c>
      <c r="X898" t="str">
        <f>VLOOKUP(Q898,stores_imp!$A$2:$K$100,2,TRUE)</f>
        <v>Frederick-Wright</v>
      </c>
      <c r="Y898" t="str">
        <f>VLOOKUP(Q898,stores_imp!$A$2:$E$22,4,FALSE)</f>
        <v>New Jimmymouth</v>
      </c>
      <c r="Z898" t="str">
        <f>VLOOKUP(Q898,stores_imp!$A$2:$K$22,5,FALSE)</f>
        <v>Flagship</v>
      </c>
      <c r="AA898" t="str">
        <f>_xlfn.IFS(sale[[#All],[Age]]&lt;19,"Teens",sale[[#All],[Age]]&lt;30,"Adults",sale[[#All],[Age]]&lt;70,"Elders")</f>
        <v>Adults</v>
      </c>
      <c r="AB898" t="str">
        <f>VLOOKUP(C898,customer_imp!$A$2:$H$505,8,FALSE)</f>
        <v>Platinum</v>
      </c>
    </row>
    <row r="899" spans="1:28" x14ac:dyDescent="0.25">
      <c r="A899" t="s">
        <v>5603</v>
      </c>
      <c r="B899" s="2">
        <v>45389</v>
      </c>
      <c r="C899" t="s">
        <v>4112</v>
      </c>
      <c r="D899" t="str">
        <f>VLOOKUP(C899,customer_imp!$A$2:$H$502,2,FALSE)</f>
        <v>Morgan Bowen</v>
      </c>
      <c r="E899">
        <f>VLOOKUP(C899,customer_imp!$A$2:$H$502,3,FALSE)</f>
        <v>54</v>
      </c>
      <c r="F899" t="str">
        <f>VLOOKUP(C899,customer_imp!$A$2:$H$502,4,FALSE)</f>
        <v>Male</v>
      </c>
      <c r="G899" t="str">
        <f>VLOOKUP(C899,customer_imp!$A$2:$H$502,5,FALSE)</f>
        <v>Parksfort</v>
      </c>
      <c r="H899" t="str">
        <f>VLOOKUP(C899,customer_imp!$A$2:$H$502,6,FALSE)</f>
        <v>Washington</v>
      </c>
      <c r="I899" t="str">
        <f>VLOOKUP(C899,customer_imp!$A$2:$H$502,7,FALSE)</f>
        <v>USA</v>
      </c>
      <c r="J899" t="s">
        <v>4641</v>
      </c>
      <c r="K899" t="str">
        <f>VLOOKUP($J899,prod_imp!$A$2:$I$102,2,FALSE)</f>
        <v>Hydrating Face Cleanser</v>
      </c>
      <c r="L899" t="str">
        <f>VLOOKUP(J899,prod_imp!$A$2:$I$102,3,FALSE)</f>
        <v>Beauty</v>
      </c>
      <c r="M899" t="str">
        <f>VLOOKUP(J899,prod_imp!$A$2:$I$102,4,FALSE)</f>
        <v>Skincare</v>
      </c>
      <c r="N899" t="str">
        <f>VLOOKUP(J899,prod_imp!$A$2:$I$102,5,FALSE)</f>
        <v>Butler Group</v>
      </c>
      <c r="O899">
        <f>VLOOKUP(J899,prod_imp!$A$2:$I$102,6,FALSE)</f>
        <v>317</v>
      </c>
      <c r="P899">
        <f>VLOOKUP(J899,prod_imp!$A$2:$I$102,7,FALSE)</f>
        <v>159</v>
      </c>
      <c r="Q899" t="s">
        <v>4680</v>
      </c>
      <c r="R899" t="s">
        <v>1959</v>
      </c>
      <c r="S899" s="5">
        <v>85.933199999999999</v>
      </c>
      <c r="T899">
        <v>1</v>
      </c>
      <c r="U899">
        <v>113</v>
      </c>
      <c r="V899">
        <v>0.02</v>
      </c>
      <c r="W899" t="str">
        <f>VLOOKUP(Q899,stores_imp!$A$2:$K$100,3,FALSE)</f>
        <v>NORTH</v>
      </c>
      <c r="X899" t="str">
        <f>VLOOKUP(Q899,stores_imp!$A$2:$K$100,2,TRUE)</f>
        <v>Mann-Austin</v>
      </c>
      <c r="Y899" t="str">
        <f>VLOOKUP(Q899,stores_imp!$A$2:$E$22,4,FALSE)</f>
        <v>Hoodberg</v>
      </c>
      <c r="Z899" t="str">
        <f>VLOOKUP(Q899,stores_imp!$A$2:$K$22,5,FALSE)</f>
        <v>Outlet</v>
      </c>
      <c r="AA899" t="str">
        <f>_xlfn.IFS(sale[[#All],[Age]]&lt;19,"Teens",sale[[#All],[Age]]&lt;30,"Adults",sale[[#All],[Age]]&lt;70,"Elders")</f>
        <v>Elders</v>
      </c>
      <c r="AB899" t="str">
        <f>VLOOKUP(C899,customer_imp!$A$2:$H$505,8,FALSE)</f>
        <v>Gold</v>
      </c>
    </row>
    <row r="900" spans="1:28" x14ac:dyDescent="0.25">
      <c r="A900" t="s">
        <v>5604</v>
      </c>
      <c r="B900" s="2">
        <v>45930</v>
      </c>
      <c r="C900" t="s">
        <v>4458</v>
      </c>
      <c r="D900" t="str">
        <f>VLOOKUP(C900,customer_imp!$A$2:$H$502,2,FALSE)</f>
        <v>Cynthia Parrish</v>
      </c>
      <c r="E900">
        <f>VLOOKUP(C900,customer_imp!$A$2:$H$502,3,FALSE)</f>
        <v>18</v>
      </c>
      <c r="F900" t="str">
        <f>VLOOKUP(C900,customer_imp!$A$2:$H$502,4,FALSE)</f>
        <v>Male</v>
      </c>
      <c r="G900" t="str">
        <f>VLOOKUP(C900,customer_imp!$A$2:$H$502,5,FALSE)</f>
        <v>Espinozaberg</v>
      </c>
      <c r="H900" t="str">
        <f>VLOOKUP(C900,customer_imp!$A$2:$H$502,6,FALSE)</f>
        <v>Minnesota</v>
      </c>
      <c r="I900" t="str">
        <f>VLOOKUP(C900,customer_imp!$A$2:$H$502,7,FALSE)</f>
        <v>USA</v>
      </c>
      <c r="J900" t="s">
        <v>4662</v>
      </c>
      <c r="K900" t="str">
        <f>VLOOKUP($J900,prod_imp!$A$2:$I$102,2,FALSE)</f>
        <v>Vitamin E Body Lotion</v>
      </c>
      <c r="L900" t="str">
        <f>VLOOKUP(J900,prod_imp!$A$2:$I$102,3,FALSE)</f>
        <v>Beauty</v>
      </c>
      <c r="M900" t="str">
        <f>VLOOKUP(J900,prod_imp!$A$2:$I$102,4,FALSE)</f>
        <v>Skincare</v>
      </c>
      <c r="N900" t="str">
        <f>VLOOKUP(J900,prod_imp!$A$2:$I$102,5,FALSE)</f>
        <v>Hoffman-Williams</v>
      </c>
      <c r="O900">
        <f>VLOOKUP(J900,prod_imp!$A$2:$I$102,6,FALSE)</f>
        <v>358</v>
      </c>
      <c r="P900">
        <f>VLOOKUP(J900,prod_imp!$A$2:$I$102,7,FALSE)</f>
        <v>213</v>
      </c>
      <c r="Q900" t="s">
        <v>4693</v>
      </c>
      <c r="R900" t="s">
        <v>4709</v>
      </c>
      <c r="S900" s="5">
        <v>695.04819999999995</v>
      </c>
      <c r="T900">
        <v>2</v>
      </c>
      <c r="U900">
        <v>451</v>
      </c>
      <c r="V900">
        <v>0.24</v>
      </c>
      <c r="W900" t="str">
        <f>VLOOKUP(Q900,stores_imp!$A$2:$K$100,3,FALSE)</f>
        <v>NORTH</v>
      </c>
      <c r="X900" t="str">
        <f>VLOOKUP(Q900,stores_imp!$A$2:$K$100,2,TRUE)</f>
        <v>Thomas, Bridges And Harris</v>
      </c>
      <c r="Y900" t="str">
        <f>VLOOKUP(Q900,stores_imp!$A$2:$E$22,4,FALSE)</f>
        <v>Sabrinatown</v>
      </c>
      <c r="Z900" t="str">
        <f>VLOOKUP(Q900,stores_imp!$A$2:$K$22,5,FALSE)</f>
        <v>Online</v>
      </c>
      <c r="AA900" t="str">
        <f>_xlfn.IFS(sale[[#All],[Age]]&lt;19,"Teens",sale[[#All],[Age]]&lt;30,"Adults",sale[[#All],[Age]]&lt;70,"Elders")</f>
        <v>Teens</v>
      </c>
      <c r="AB900" t="str">
        <f>VLOOKUP(C900,customer_imp!$A$2:$H$505,8,FALSE)</f>
        <v>Silver</v>
      </c>
    </row>
    <row r="901" spans="1:28" x14ac:dyDescent="0.25">
      <c r="A901" t="s">
        <v>5605</v>
      </c>
      <c r="B901" s="2">
        <v>45456</v>
      </c>
      <c r="C901" t="s">
        <v>4361</v>
      </c>
      <c r="D901" t="str">
        <f>VLOOKUP(C901,customer_imp!$A$2:$H$502,2,FALSE)</f>
        <v>Jacqueline Anthony</v>
      </c>
      <c r="E901">
        <f>VLOOKUP(C901,customer_imp!$A$2:$H$502,3,FALSE)</f>
        <v>28</v>
      </c>
      <c r="F901" t="str">
        <f>VLOOKUP(C901,customer_imp!$A$2:$H$502,4,FALSE)</f>
        <v>Male</v>
      </c>
      <c r="G901" t="str">
        <f>VLOOKUP(C901,customer_imp!$A$2:$H$502,5,FALSE)</f>
        <v>Vincentside</v>
      </c>
      <c r="H901" t="str">
        <f>VLOOKUP(C901,customer_imp!$A$2:$H$502,6,FALSE)</f>
        <v>Ohio</v>
      </c>
      <c r="I901" t="str">
        <f>VLOOKUP(C901,customer_imp!$A$2:$H$502,7,FALSE)</f>
        <v>USA</v>
      </c>
      <c r="J901" t="s">
        <v>4645</v>
      </c>
      <c r="K901" t="str">
        <f>VLOOKUP($J901,prod_imp!$A$2:$I$102,2,FALSE)</f>
        <v>Kitchen Cutting Board</v>
      </c>
      <c r="L901" t="str">
        <f>VLOOKUP(J901,prod_imp!$A$2:$I$102,3,FALSE)</f>
        <v>Home</v>
      </c>
      <c r="M901" t="str">
        <f>VLOOKUP(J901,prod_imp!$A$2:$I$102,4,FALSE)</f>
        <v>Kitchen</v>
      </c>
      <c r="N901" t="str">
        <f>VLOOKUP(J901,prod_imp!$A$2:$I$102,5,FALSE)</f>
        <v>Taylor, Dodson And Johnston</v>
      </c>
      <c r="O901">
        <f>VLOOKUP(J901,prod_imp!$A$2:$I$102,6,FALSE)</f>
        <v>176</v>
      </c>
      <c r="P901">
        <f>VLOOKUP(J901,prod_imp!$A$2:$I$102,7,FALSE)</f>
        <v>82</v>
      </c>
      <c r="Q901" t="s">
        <v>4683</v>
      </c>
      <c r="R901" t="s">
        <v>4709</v>
      </c>
      <c r="S901" s="5">
        <v>1561.9212</v>
      </c>
      <c r="T901">
        <v>3</v>
      </c>
      <c r="U901">
        <v>620</v>
      </c>
      <c r="V901">
        <v>0.23</v>
      </c>
      <c r="W901" t="str">
        <f>VLOOKUP(Q901,stores_imp!$A$2:$K$100,3,FALSE)</f>
        <v>EAST</v>
      </c>
      <c r="X901" t="str">
        <f>VLOOKUP(Q901,stores_imp!$A$2:$K$100,2,TRUE)</f>
        <v>Mann-Austin</v>
      </c>
      <c r="Y901" t="str">
        <f>VLOOKUP(Q901,stores_imp!$A$2:$E$22,4,FALSE)</f>
        <v>Port Josephberg</v>
      </c>
      <c r="Z901" t="str">
        <f>VLOOKUP(Q901,stores_imp!$A$2:$K$22,5,FALSE)</f>
        <v>Online</v>
      </c>
      <c r="AA901" t="str">
        <f>_xlfn.IFS(sale[[#All],[Age]]&lt;19,"Teens",sale[[#All],[Age]]&lt;30,"Adults",sale[[#All],[Age]]&lt;70,"Elders")</f>
        <v>Adults</v>
      </c>
      <c r="AB901" t="str">
        <f>VLOOKUP(C901,customer_imp!$A$2:$H$505,8,FALSE)</f>
        <v>Bronze</v>
      </c>
    </row>
    <row r="902" spans="1:28" x14ac:dyDescent="0.25">
      <c r="A902" t="s">
        <v>5606</v>
      </c>
      <c r="B902" s="2">
        <v>45713</v>
      </c>
      <c r="C902" t="s">
        <v>4084</v>
      </c>
      <c r="D902" t="str">
        <f>VLOOKUP(C902,customer_imp!$A$2:$H$502,2,FALSE)</f>
        <v>Travis Holland</v>
      </c>
      <c r="E902">
        <f>VLOOKUP(C902,customer_imp!$A$2:$H$502,3,FALSE)</f>
        <v>38</v>
      </c>
      <c r="F902" t="str">
        <f>VLOOKUP(C902,customer_imp!$A$2:$H$502,4,FALSE)</f>
        <v>Male</v>
      </c>
      <c r="G902" t="str">
        <f>VLOOKUP(C902,customer_imp!$A$2:$H$502,5,FALSE)</f>
        <v>Webstermouth</v>
      </c>
      <c r="H902" t="str">
        <f>VLOOKUP(C902,customer_imp!$A$2:$H$502,6,FALSE)</f>
        <v>New Hampshire</v>
      </c>
      <c r="I902" t="str">
        <f>VLOOKUP(C902,customer_imp!$A$2:$H$502,7,FALSE)</f>
        <v>USA</v>
      </c>
      <c r="J902" t="s">
        <v>4607</v>
      </c>
      <c r="K902" t="str">
        <f>VLOOKUP($J902,prod_imp!$A$2:$I$102,2,FALSE)</f>
        <v>Laptop Cooling Pad</v>
      </c>
      <c r="L902" t="str">
        <f>VLOOKUP(J902,prod_imp!$A$2:$I$102,3,FALSE)</f>
        <v>Electronics</v>
      </c>
      <c r="M902" t="str">
        <f>VLOOKUP(J902,prod_imp!$A$2:$I$102,4,FALSE)</f>
        <v>Computer</v>
      </c>
      <c r="N902" t="str">
        <f>VLOOKUP(J902,prod_imp!$A$2:$I$102,5,FALSE)</f>
        <v>Murray, Gould And Ware</v>
      </c>
      <c r="O902">
        <f>VLOOKUP(J902,prod_imp!$A$2:$I$102,6,FALSE)</f>
        <v>86</v>
      </c>
      <c r="P902">
        <f>VLOOKUP(J902,prod_imp!$A$2:$I$102,7,FALSE)</f>
        <v>222</v>
      </c>
      <c r="Q902" t="s">
        <v>4684</v>
      </c>
      <c r="R902" t="s">
        <v>4706</v>
      </c>
      <c r="S902" s="5">
        <v>139.03120000000001</v>
      </c>
      <c r="T902">
        <v>4</v>
      </c>
      <c r="U902">
        <v>47</v>
      </c>
      <c r="V902">
        <v>0.16</v>
      </c>
      <c r="W902" t="str">
        <f>VLOOKUP(Q902,stores_imp!$A$2:$K$100,3,FALSE)</f>
        <v>SOUTH</v>
      </c>
      <c r="X902" t="str">
        <f>VLOOKUP(Q902,stores_imp!$A$2:$K$100,2,TRUE)</f>
        <v>Mann-Austin</v>
      </c>
      <c r="Y902" t="str">
        <f>VLOOKUP(Q902,stores_imp!$A$2:$E$22,4,FALSE)</f>
        <v>Williamsfurt</v>
      </c>
      <c r="Z902" t="str">
        <f>VLOOKUP(Q902,stores_imp!$A$2:$K$22,5,FALSE)</f>
        <v>Online</v>
      </c>
      <c r="AA902" t="str">
        <f>_xlfn.IFS(sale[[#All],[Age]]&lt;19,"Teens",sale[[#All],[Age]]&lt;30,"Adults",sale[[#All],[Age]]&lt;70,"Elders")</f>
        <v>Elders</v>
      </c>
      <c r="AB902" t="str">
        <f>VLOOKUP(C902,customer_imp!$A$2:$H$505,8,FALSE)</f>
        <v>Bronze</v>
      </c>
    </row>
    <row r="903" spans="1:28" x14ac:dyDescent="0.25">
      <c r="A903" t="s">
        <v>5607</v>
      </c>
      <c r="B903" s="2">
        <v>45784</v>
      </c>
      <c r="C903" t="s">
        <v>4163</v>
      </c>
      <c r="D903" t="str">
        <f>VLOOKUP(C903,customer_imp!$A$2:$H$502,2,FALSE)</f>
        <v>Leonard Cochran</v>
      </c>
      <c r="E903">
        <f>VLOOKUP(C903,customer_imp!$A$2:$H$502,3,FALSE)</f>
        <v>46</v>
      </c>
      <c r="F903" t="str">
        <f>VLOOKUP(C903,customer_imp!$A$2:$H$502,4,FALSE)</f>
        <v>Female</v>
      </c>
      <c r="G903" t="str">
        <f>VLOOKUP(C903,customer_imp!$A$2:$H$502,5,FALSE)</f>
        <v>Port Sherryview</v>
      </c>
      <c r="H903" t="str">
        <f>VLOOKUP(C903,customer_imp!$A$2:$H$502,6,FALSE)</f>
        <v>North Dakota</v>
      </c>
      <c r="I903" t="str">
        <f>VLOOKUP(C903,customer_imp!$A$2:$H$502,7,FALSE)</f>
        <v>USA</v>
      </c>
      <c r="J903" t="s">
        <v>4576</v>
      </c>
      <c r="K903" t="str">
        <f>VLOOKUP($J903,prod_imp!$A$2:$I$102,2,FALSE)</f>
        <v>Men'S Winter Jacket</v>
      </c>
      <c r="L903" t="str">
        <f>VLOOKUP(J903,prod_imp!$A$2:$I$102,3,FALSE)</f>
        <v>Clothing</v>
      </c>
      <c r="M903" t="str">
        <f>VLOOKUP(J903,prod_imp!$A$2:$I$102,4,FALSE)</f>
        <v>Outerwear</v>
      </c>
      <c r="N903" t="str">
        <f>VLOOKUP(J903,prod_imp!$A$2:$I$102,5,FALSE)</f>
        <v>Kelly, Smith And Perez</v>
      </c>
      <c r="O903">
        <f>VLOOKUP(J903,prod_imp!$A$2:$I$102,6,FALSE)</f>
        <v>167</v>
      </c>
      <c r="P903">
        <f>VLOOKUP(J903,prod_imp!$A$2:$I$102,7,FALSE)</f>
        <v>296</v>
      </c>
      <c r="Q903" t="s">
        <v>4678</v>
      </c>
      <c r="R903" t="s">
        <v>4709</v>
      </c>
      <c r="S903" s="5">
        <v>122.9456</v>
      </c>
      <c r="T903">
        <v>2</v>
      </c>
      <c r="U903">
        <v>71</v>
      </c>
      <c r="V903">
        <v>0.26</v>
      </c>
      <c r="W903" t="str">
        <f>VLOOKUP(Q903,stores_imp!$A$2:$K$100,3,FALSE)</f>
        <v>SOUTH</v>
      </c>
      <c r="X903" t="str">
        <f>VLOOKUP(Q903,stores_imp!$A$2:$K$100,2,TRUE)</f>
        <v>Mann-Austin</v>
      </c>
      <c r="Y903" t="str">
        <f>VLOOKUP(Q903,stores_imp!$A$2:$E$22,4,FALSE)</f>
        <v>North Nancyview</v>
      </c>
      <c r="Z903" t="str">
        <f>VLOOKUP(Q903,stores_imp!$A$2:$K$22,5,FALSE)</f>
        <v>Outlet</v>
      </c>
      <c r="AA903" t="str">
        <f>_xlfn.IFS(sale[[#All],[Age]]&lt;19,"Teens",sale[[#All],[Age]]&lt;30,"Adults",sale[[#All],[Age]]&lt;70,"Elders")</f>
        <v>Elders</v>
      </c>
      <c r="AB903" t="str">
        <f>VLOOKUP(C903,customer_imp!$A$2:$H$505,8,FALSE)</f>
        <v>Silver</v>
      </c>
    </row>
    <row r="904" spans="1:28" x14ac:dyDescent="0.25">
      <c r="A904" t="s">
        <v>5608</v>
      </c>
      <c r="B904" s="2">
        <v>45812</v>
      </c>
      <c r="C904" t="s">
        <v>3967</v>
      </c>
      <c r="D904" t="str">
        <f>VLOOKUP(C904,customer_imp!$A$2:$H$502,2,FALSE)</f>
        <v>Sheena Bonilla</v>
      </c>
      <c r="E904">
        <f>VLOOKUP(C904,customer_imp!$A$2:$H$502,3,FALSE)</f>
        <v>55</v>
      </c>
      <c r="F904" t="str">
        <f>VLOOKUP(C904,customer_imp!$A$2:$H$502,4,FALSE)</f>
        <v>Male</v>
      </c>
      <c r="G904" t="str">
        <f>VLOOKUP(C904,customer_imp!$A$2:$H$502,5,FALSE)</f>
        <v>Donaldton</v>
      </c>
      <c r="H904" t="str">
        <f>VLOOKUP(C904,customer_imp!$A$2:$H$502,6,FALSE)</f>
        <v>North Carolina</v>
      </c>
      <c r="I904" t="str">
        <f>VLOOKUP(C904,customer_imp!$A$2:$H$502,7,FALSE)</f>
        <v>USA</v>
      </c>
      <c r="J904" t="s">
        <v>4596</v>
      </c>
      <c r="K904" t="str">
        <f>VLOOKUP($J904,prod_imp!$A$2:$I$102,2,FALSE)</f>
        <v>Premium Blanket Throw</v>
      </c>
      <c r="L904" t="str">
        <f>VLOOKUP(J904,prod_imp!$A$2:$I$102,3,FALSE)</f>
        <v>Home</v>
      </c>
      <c r="M904" t="str">
        <f>VLOOKUP(J904,prod_imp!$A$2:$I$102,4,FALSE)</f>
        <v>Decor</v>
      </c>
      <c r="N904" t="str">
        <f>VLOOKUP(J904,prod_imp!$A$2:$I$102,5,FALSE)</f>
        <v>Hernandez, Kennedy And Porter</v>
      </c>
      <c r="O904">
        <f>VLOOKUP(J904,prod_imp!$A$2:$I$102,6,FALSE)</f>
        <v>461</v>
      </c>
      <c r="P904">
        <f>VLOOKUP(J904,prod_imp!$A$2:$I$102,7,FALSE)</f>
        <v>190</v>
      </c>
      <c r="Q904" t="s">
        <v>4703</v>
      </c>
      <c r="R904" t="s">
        <v>1959</v>
      </c>
      <c r="S904" s="5">
        <v>751.58879999999999</v>
      </c>
      <c r="T904">
        <v>2</v>
      </c>
      <c r="U904">
        <v>404</v>
      </c>
      <c r="V904">
        <v>0.14000000000000001</v>
      </c>
      <c r="W904" t="str">
        <f>VLOOKUP(Q904,stores_imp!$A$2:$K$100,3,FALSE)</f>
        <v>EAST</v>
      </c>
      <c r="X904" t="str">
        <f>VLOOKUP(Q904,stores_imp!$A$2:$K$100,2,TRUE)</f>
        <v>Mann-Austin</v>
      </c>
      <c r="Y904" t="str">
        <f>VLOOKUP(Q904,stores_imp!$A$2:$E$22,4,FALSE)</f>
        <v>Vasquezborough</v>
      </c>
      <c r="Z904" t="str">
        <f>VLOOKUP(Q904,stores_imp!$A$2:$K$22,5,FALSE)</f>
        <v>Online</v>
      </c>
      <c r="AA904" t="str">
        <f>_xlfn.IFS(sale[[#All],[Age]]&lt;19,"Teens",sale[[#All],[Age]]&lt;30,"Adults",sale[[#All],[Age]]&lt;70,"Elders")</f>
        <v>Elders</v>
      </c>
      <c r="AB904" t="str">
        <f>VLOOKUP(C904,customer_imp!$A$2:$H$505,8,FALSE)</f>
        <v>UnKno</v>
      </c>
    </row>
    <row r="905" spans="1:28" x14ac:dyDescent="0.25">
      <c r="A905" t="s">
        <v>5609</v>
      </c>
      <c r="B905" s="2">
        <v>45653</v>
      </c>
      <c r="C905" t="s">
        <v>4246</v>
      </c>
      <c r="D905" t="str">
        <f>VLOOKUP(C905,customer_imp!$A$2:$H$502,2,FALSE)</f>
        <v>Matthew Payne</v>
      </c>
      <c r="E905">
        <f>VLOOKUP(C905,customer_imp!$A$2:$H$502,3,FALSE)</f>
        <v>25</v>
      </c>
      <c r="F905" t="str">
        <f>VLOOKUP(C905,customer_imp!$A$2:$H$502,4,FALSE)</f>
        <v>Male</v>
      </c>
      <c r="G905" t="str">
        <f>VLOOKUP(C905,customer_imp!$A$2:$H$502,5,FALSE)</f>
        <v>Grahamfurt</v>
      </c>
      <c r="H905" t="str">
        <f>VLOOKUP(C905,customer_imp!$A$2:$H$502,6,FALSE)</f>
        <v>Wyoming</v>
      </c>
      <c r="I905" t="str">
        <f>VLOOKUP(C905,customer_imp!$A$2:$H$502,7,FALSE)</f>
        <v>USA</v>
      </c>
      <c r="J905" t="s">
        <v>4528</v>
      </c>
      <c r="K905" t="str">
        <f>VLOOKUP($J905,prod_imp!$A$2:$I$102,2,FALSE)</f>
        <v>Soccer Training Cone Set</v>
      </c>
      <c r="L905" t="str">
        <f>VLOOKUP(J905,prod_imp!$A$2:$I$102,3,FALSE)</f>
        <v>Sports</v>
      </c>
      <c r="M905" t="str">
        <f>VLOOKUP(J905,prod_imp!$A$2:$I$102,4,FALSE)</f>
        <v>Accessories</v>
      </c>
      <c r="N905" t="str">
        <f>VLOOKUP(J905,prod_imp!$A$2:$I$102,5,FALSE)</f>
        <v>Ford, Murphy And Wilson</v>
      </c>
      <c r="O905">
        <f>VLOOKUP(J905,prod_imp!$A$2:$I$102,6,FALSE)</f>
        <v>145</v>
      </c>
      <c r="P905">
        <f>VLOOKUP(J905,prod_imp!$A$2:$I$102,7,FALSE)</f>
        <v>367</v>
      </c>
      <c r="Q905" t="s">
        <v>4700</v>
      </c>
      <c r="R905" t="s">
        <v>4709</v>
      </c>
      <c r="S905" s="5">
        <v>493.91449999999998</v>
      </c>
      <c r="T905">
        <v>1</v>
      </c>
      <c r="U905">
        <v>520</v>
      </c>
      <c r="V905">
        <v>7.0000000000000007E-2</v>
      </c>
      <c r="W905" t="str">
        <f>VLOOKUP(Q905,stores_imp!$A$2:$K$100,3,FALSE)</f>
        <v>WEST</v>
      </c>
      <c r="X905" t="str">
        <f>VLOOKUP(Q905,stores_imp!$A$2:$K$100,2,TRUE)</f>
        <v>Frederick-Wright</v>
      </c>
      <c r="Y905" t="str">
        <f>VLOOKUP(Q905,stores_imp!$A$2:$E$22,4,FALSE)</f>
        <v>New Jimmymouth</v>
      </c>
      <c r="Z905" t="str">
        <f>VLOOKUP(Q905,stores_imp!$A$2:$K$22,5,FALSE)</f>
        <v>Flagship</v>
      </c>
      <c r="AA905" t="str">
        <f>_xlfn.IFS(sale[[#All],[Age]]&lt;19,"Teens",sale[[#All],[Age]]&lt;30,"Adults",sale[[#All],[Age]]&lt;70,"Elders")</f>
        <v>Adults</v>
      </c>
      <c r="AB905" t="str">
        <f>VLOOKUP(C905,customer_imp!$A$2:$H$505,8,FALSE)</f>
        <v>Gold</v>
      </c>
    </row>
    <row r="906" spans="1:28" x14ac:dyDescent="0.25">
      <c r="A906" t="s">
        <v>5610</v>
      </c>
      <c r="B906" s="2">
        <v>45672</v>
      </c>
      <c r="C906" t="s">
        <v>4123</v>
      </c>
      <c r="D906" t="str">
        <f>VLOOKUP(C906,customer_imp!$A$2:$H$502,2,FALSE)</f>
        <v>Cameron Simpson</v>
      </c>
      <c r="E906">
        <f>VLOOKUP(C906,customer_imp!$A$2:$H$502,3,FALSE)</f>
        <v>46</v>
      </c>
      <c r="F906" t="str">
        <f>VLOOKUP(C906,customer_imp!$A$2:$H$502,4,FALSE)</f>
        <v>Male</v>
      </c>
      <c r="G906" t="str">
        <f>VLOOKUP(C906,customer_imp!$A$2:$H$502,5,FALSE)</f>
        <v>Michaelfort</v>
      </c>
      <c r="H906" t="str">
        <f>VLOOKUP(C906,customer_imp!$A$2:$H$502,6,FALSE)</f>
        <v>Indiana</v>
      </c>
      <c r="I906" t="str">
        <f>VLOOKUP(C906,customer_imp!$A$2:$H$502,7,FALSE)</f>
        <v>USA</v>
      </c>
      <c r="J906" t="s">
        <v>4580</v>
      </c>
      <c r="K906" t="str">
        <f>VLOOKUP($J906,prod_imp!$A$2:$I$102,2,FALSE)</f>
        <v>Car Dashboard Phone Holder</v>
      </c>
      <c r="L906" t="str">
        <f>VLOOKUP(J906,prod_imp!$A$2:$I$102,3,FALSE)</f>
        <v>Electronics</v>
      </c>
      <c r="M906" t="str">
        <f>VLOOKUP(J906,prod_imp!$A$2:$I$102,4,FALSE)</f>
        <v>Accessories</v>
      </c>
      <c r="N906" t="str">
        <f>VLOOKUP(J906,prod_imp!$A$2:$I$102,5,FALSE)</f>
        <v>Byrd, Stewart And Valdez</v>
      </c>
      <c r="O906">
        <f>VLOOKUP(J906,prod_imp!$A$2:$I$102,6,FALSE)</f>
        <v>178</v>
      </c>
      <c r="P906">
        <f>VLOOKUP(J906,prod_imp!$A$2:$I$102,7,FALSE)</f>
        <v>103</v>
      </c>
      <c r="Q906" t="s">
        <v>4695</v>
      </c>
      <c r="R906" t="s">
        <v>4706</v>
      </c>
      <c r="S906" s="5">
        <v>1613.556</v>
      </c>
      <c r="T906">
        <v>3</v>
      </c>
      <c r="U906">
        <v>566</v>
      </c>
      <c r="V906">
        <v>0.05</v>
      </c>
      <c r="W906" t="str">
        <f>VLOOKUP(Q906,stores_imp!$A$2:$K$100,3,FALSE)</f>
        <v>EAST</v>
      </c>
      <c r="X906" t="str">
        <f>VLOOKUP(Q906,stores_imp!$A$2:$K$100,2,TRUE)</f>
        <v>Gardner, Humphrey And Contreras</v>
      </c>
      <c r="Y906" t="str">
        <f>VLOOKUP(Q906,stores_imp!$A$2:$E$22,4,FALSE)</f>
        <v>Johnsonville</v>
      </c>
      <c r="Z906" t="str">
        <f>VLOOKUP(Q906,stores_imp!$A$2:$K$22,5,FALSE)</f>
        <v>Flagship</v>
      </c>
      <c r="AA906" t="str">
        <f>_xlfn.IFS(sale[[#All],[Age]]&lt;19,"Teens",sale[[#All],[Age]]&lt;30,"Adults",sale[[#All],[Age]]&lt;70,"Elders")</f>
        <v>Elders</v>
      </c>
      <c r="AB906" t="str">
        <f>VLOOKUP(C906,customer_imp!$A$2:$H$505,8,FALSE)</f>
        <v>Platinum</v>
      </c>
    </row>
    <row r="907" spans="1:28" x14ac:dyDescent="0.25">
      <c r="A907" t="s">
        <v>5611</v>
      </c>
      <c r="B907" s="2">
        <v>45799</v>
      </c>
      <c r="C907" t="s">
        <v>4381</v>
      </c>
      <c r="D907" t="str">
        <f>VLOOKUP(C907,customer_imp!$A$2:$H$502,2,FALSE)</f>
        <v>Jacqueline Payne</v>
      </c>
      <c r="E907">
        <f>VLOOKUP(C907,customer_imp!$A$2:$H$502,3,FALSE)</f>
        <v>46</v>
      </c>
      <c r="F907" t="str">
        <f>VLOOKUP(C907,customer_imp!$A$2:$H$502,4,FALSE)</f>
        <v>Male</v>
      </c>
      <c r="G907" t="str">
        <f>VLOOKUP(C907,customer_imp!$A$2:$H$502,5,FALSE)</f>
        <v>Gutierrezstad</v>
      </c>
      <c r="H907" t="str">
        <f>VLOOKUP(C907,customer_imp!$A$2:$H$502,6,FALSE)</f>
        <v>Missouri</v>
      </c>
      <c r="I907" t="str">
        <f>VLOOKUP(C907,customer_imp!$A$2:$H$502,7,FALSE)</f>
        <v>USA</v>
      </c>
      <c r="J907" t="s">
        <v>4589</v>
      </c>
      <c r="K907" t="str">
        <f>VLOOKUP($J907,prod_imp!$A$2:$I$102,2,FALSE)</f>
        <v>Rugby Ball</v>
      </c>
      <c r="L907" t="str">
        <f>VLOOKUP(J907,prod_imp!$A$2:$I$102,3,FALSE)</f>
        <v>Sports</v>
      </c>
      <c r="M907" t="str">
        <f>VLOOKUP(J907,prod_imp!$A$2:$I$102,4,FALSE)</f>
        <v>Team Sports</v>
      </c>
      <c r="N907" t="str">
        <f>VLOOKUP(J907,prod_imp!$A$2:$I$102,5,FALSE)</f>
        <v>Harris Inc</v>
      </c>
      <c r="O907">
        <f>VLOOKUP(J907,prod_imp!$A$2:$I$102,6,FALSE)</f>
        <v>212</v>
      </c>
      <c r="P907">
        <f>VLOOKUP(J907,prod_imp!$A$2:$I$102,7,FALSE)</f>
        <v>82</v>
      </c>
      <c r="Q907" t="s">
        <v>4690</v>
      </c>
      <c r="R907" t="s">
        <v>4709</v>
      </c>
      <c r="S907" s="5">
        <v>537.11839999999995</v>
      </c>
      <c r="T907">
        <v>2</v>
      </c>
      <c r="U907">
        <v>295</v>
      </c>
      <c r="V907">
        <v>0.05</v>
      </c>
      <c r="W907" t="str">
        <f>VLOOKUP(Q907,stores_imp!$A$2:$K$100,3,FALSE)</f>
        <v>EAST</v>
      </c>
      <c r="X907" t="str">
        <f>VLOOKUP(Q907,stores_imp!$A$2:$K$100,2,TRUE)</f>
        <v>Martinez, Adkins And Johnson</v>
      </c>
      <c r="Y907" t="str">
        <f>VLOOKUP(Q907,stores_imp!$A$2:$E$22,4,FALSE)</f>
        <v>East Davidville</v>
      </c>
      <c r="Z907" t="str">
        <f>VLOOKUP(Q907,stores_imp!$A$2:$K$22,5,FALSE)</f>
        <v>Online</v>
      </c>
      <c r="AA907" t="str">
        <f>_xlfn.IFS(sale[[#All],[Age]]&lt;19,"Teens",sale[[#All],[Age]]&lt;30,"Adults",sale[[#All],[Age]]&lt;70,"Elders")</f>
        <v>Elders</v>
      </c>
      <c r="AB907" t="str">
        <f>VLOOKUP(C907,customer_imp!$A$2:$H$505,8,FALSE)</f>
        <v>Gold</v>
      </c>
    </row>
    <row r="908" spans="1:28" x14ac:dyDescent="0.25">
      <c r="A908" t="s">
        <v>5612</v>
      </c>
      <c r="B908" s="2">
        <v>45848</v>
      </c>
      <c r="C908" t="s">
        <v>4085</v>
      </c>
      <c r="D908" t="str">
        <f>VLOOKUP(C908,customer_imp!$A$2:$H$502,2,FALSE)</f>
        <v>Amy Walker</v>
      </c>
      <c r="E908">
        <f>VLOOKUP(C908,customer_imp!$A$2:$H$502,3,FALSE)</f>
        <v>27</v>
      </c>
      <c r="F908" t="str">
        <f>VLOOKUP(C908,customer_imp!$A$2:$H$502,4,FALSE)</f>
        <v>Male</v>
      </c>
      <c r="G908" t="str">
        <f>VLOOKUP(C908,customer_imp!$A$2:$H$502,5,FALSE)</f>
        <v>Smithland</v>
      </c>
      <c r="H908" t="str">
        <f>VLOOKUP(C908,customer_imp!$A$2:$H$502,6,FALSE)</f>
        <v>West Virginia</v>
      </c>
      <c r="I908" t="str">
        <f>VLOOKUP(C908,customer_imp!$A$2:$H$502,7,FALSE)</f>
        <v>USA</v>
      </c>
      <c r="J908" t="s">
        <v>4554</v>
      </c>
      <c r="K908" t="str">
        <f>VLOOKUP($J908,prod_imp!$A$2:$I$102,2,FALSE)</f>
        <v>Gaming Mechanical Keyboard</v>
      </c>
      <c r="L908" t="str">
        <f>VLOOKUP(J908,prod_imp!$A$2:$I$102,3,FALSE)</f>
        <v>Electronics</v>
      </c>
      <c r="M908" t="str">
        <f>VLOOKUP(J908,prod_imp!$A$2:$I$102,4,FALSE)</f>
        <v>Computer</v>
      </c>
      <c r="N908" t="str">
        <f>VLOOKUP(J908,prod_imp!$A$2:$I$102,5,FALSE)</f>
        <v>Lucero Llc</v>
      </c>
      <c r="O908">
        <f>VLOOKUP(J908,prod_imp!$A$2:$I$102,6,FALSE)</f>
        <v>419</v>
      </c>
      <c r="P908">
        <f>VLOOKUP(J908,prod_imp!$A$2:$I$102,7,FALSE)</f>
        <v>86</v>
      </c>
      <c r="Q908" t="s">
        <v>4692</v>
      </c>
      <c r="R908" t="s">
        <v>4706</v>
      </c>
      <c r="S908" s="5">
        <v>621.27</v>
      </c>
      <c r="T908">
        <v>2</v>
      </c>
      <c r="U908">
        <v>414</v>
      </c>
      <c r="V908">
        <v>0.09</v>
      </c>
      <c r="W908" t="str">
        <f>VLOOKUP(Q908,stores_imp!$A$2:$K$100,3,FALSE)</f>
        <v>SOUTH</v>
      </c>
      <c r="X908" t="str">
        <f>VLOOKUP(Q908,stores_imp!$A$2:$K$100,2,TRUE)</f>
        <v>Aguirre-Keller</v>
      </c>
      <c r="Y908" t="str">
        <f>VLOOKUP(Q908,stores_imp!$A$2:$E$22,4,FALSE)</f>
        <v>Lake Michael</v>
      </c>
      <c r="Z908" t="str">
        <f>VLOOKUP(Q908,stores_imp!$A$2:$K$22,5,FALSE)</f>
        <v>Online</v>
      </c>
      <c r="AA908" t="str">
        <f>_xlfn.IFS(sale[[#All],[Age]]&lt;19,"Teens",sale[[#All],[Age]]&lt;30,"Adults",sale[[#All],[Age]]&lt;70,"Elders")</f>
        <v>Adults</v>
      </c>
      <c r="AB908" t="str">
        <f>VLOOKUP(C908,customer_imp!$A$2:$H$505,8,FALSE)</f>
        <v>Silver</v>
      </c>
    </row>
    <row r="909" spans="1:28" x14ac:dyDescent="0.25">
      <c r="A909" t="s">
        <v>5613</v>
      </c>
      <c r="B909" s="2">
        <v>45918</v>
      </c>
      <c r="C909" t="s">
        <v>4250</v>
      </c>
      <c r="D909" t="str">
        <f>VLOOKUP(C909,customer_imp!$A$2:$H$502,2,FALSE)</f>
        <v>Kevin Orr</v>
      </c>
      <c r="E909">
        <f>VLOOKUP(C909,customer_imp!$A$2:$H$502,3,FALSE)</f>
        <v>53</v>
      </c>
      <c r="F909" t="str">
        <f>VLOOKUP(C909,customer_imp!$A$2:$H$502,4,FALSE)</f>
        <v>Female</v>
      </c>
      <c r="G909" t="str">
        <f>VLOOKUP(C909,customer_imp!$A$2:$H$502,5,FALSE)</f>
        <v>Ryanberg</v>
      </c>
      <c r="H909" t="str">
        <f>VLOOKUP(C909,customer_imp!$A$2:$H$502,6,FALSE)</f>
        <v>Minnesota</v>
      </c>
      <c r="I909" t="str">
        <f>VLOOKUP(C909,customer_imp!$A$2:$H$502,7,FALSE)</f>
        <v>USA</v>
      </c>
      <c r="J909" t="s">
        <v>4600</v>
      </c>
      <c r="K909" t="str">
        <f>VLOOKUP($J909,prod_imp!$A$2:$I$102,2,FALSE)</f>
        <v>Womens Cotton Scarf</v>
      </c>
      <c r="L909" t="str">
        <f>VLOOKUP(J909,prod_imp!$A$2:$I$102,3,FALSE)</f>
        <v>Clothing</v>
      </c>
      <c r="M909" t="str">
        <f>VLOOKUP(J909,prod_imp!$A$2:$I$102,4,FALSE)</f>
        <v>Accessories</v>
      </c>
      <c r="N909" t="str">
        <f>VLOOKUP(J909,prod_imp!$A$2:$I$102,5,FALSE)</f>
        <v>Shepherd-Gould</v>
      </c>
      <c r="O909">
        <f>VLOOKUP(J909,prod_imp!$A$2:$I$102,6,FALSE)</f>
        <v>114</v>
      </c>
      <c r="P909">
        <f>VLOOKUP(J909,prod_imp!$A$2:$I$102,7,FALSE)</f>
        <v>485</v>
      </c>
      <c r="Q909" t="s">
        <v>4685</v>
      </c>
      <c r="R909" t="s">
        <v>1959</v>
      </c>
      <c r="S909" s="5">
        <v>867.5</v>
      </c>
      <c r="T909">
        <v>2</v>
      </c>
      <c r="U909">
        <v>434</v>
      </c>
      <c r="V909">
        <v>0.25</v>
      </c>
      <c r="W909" t="str">
        <f>VLOOKUP(Q909,stores_imp!$A$2:$K$100,3,FALSE)</f>
        <v>WEST</v>
      </c>
      <c r="X909" t="str">
        <f>VLOOKUP(Q909,stores_imp!$A$2:$K$100,2,TRUE)</f>
        <v>Mann-Austin</v>
      </c>
      <c r="Y909" t="str">
        <f>VLOOKUP(Q909,stores_imp!$A$2:$E$22,4,FALSE)</f>
        <v>Thompsonborough</v>
      </c>
      <c r="Z909" t="str">
        <f>VLOOKUP(Q909,stores_imp!$A$2:$K$22,5,FALSE)</f>
        <v>Online</v>
      </c>
      <c r="AA909" t="str">
        <f>_xlfn.IFS(sale[[#All],[Age]]&lt;19,"Teens",sale[[#All],[Age]]&lt;30,"Adults",sale[[#All],[Age]]&lt;70,"Elders")</f>
        <v>Elders</v>
      </c>
      <c r="AB909" t="str">
        <f>VLOOKUP(C909,customer_imp!$A$2:$H$505,8,FALSE)</f>
        <v>Bronze</v>
      </c>
    </row>
    <row r="910" spans="1:28" x14ac:dyDescent="0.25">
      <c r="A910" t="s">
        <v>5614</v>
      </c>
      <c r="B910" s="2">
        <v>45288</v>
      </c>
      <c r="C910" t="s">
        <v>4264</v>
      </c>
      <c r="D910" t="str">
        <f>VLOOKUP(C910,customer_imp!$A$2:$H$502,2,FALSE)</f>
        <v>Brittany Watson</v>
      </c>
      <c r="E910">
        <f>VLOOKUP(C910,customer_imp!$A$2:$H$502,3,FALSE)</f>
        <v>59</v>
      </c>
      <c r="F910" t="str">
        <f>VLOOKUP(C910,customer_imp!$A$2:$H$502,4,FALSE)</f>
        <v>Male</v>
      </c>
      <c r="G910" t="str">
        <f>VLOOKUP(C910,customer_imp!$A$2:$H$502,5,FALSE)</f>
        <v>North Joshualand</v>
      </c>
      <c r="H910" t="str">
        <f>VLOOKUP(C910,customer_imp!$A$2:$H$502,6,FALSE)</f>
        <v>Connecticut</v>
      </c>
      <c r="I910" t="str">
        <f>VLOOKUP(C910,customer_imp!$A$2:$H$502,7,FALSE)</f>
        <v>USA</v>
      </c>
      <c r="J910" t="s">
        <v>4643</v>
      </c>
      <c r="K910" t="str">
        <f>VLOOKUP($J910,prod_imp!$A$2:$I$102,2,FALSE)</f>
        <v>Women'S Beanie Hat</v>
      </c>
      <c r="L910" t="str">
        <f>VLOOKUP(J910,prod_imp!$A$2:$I$102,3,FALSE)</f>
        <v>Clothing</v>
      </c>
      <c r="M910" t="str">
        <f>VLOOKUP(J910,prod_imp!$A$2:$I$102,4,FALSE)</f>
        <v>Accessories</v>
      </c>
      <c r="N910" t="str">
        <f>VLOOKUP(J910,prod_imp!$A$2:$I$102,5,FALSE)</f>
        <v>Richardson-Carrillo</v>
      </c>
      <c r="O910">
        <f>VLOOKUP(J910,prod_imp!$A$2:$I$102,6,FALSE)</f>
        <v>120</v>
      </c>
      <c r="P910">
        <f>VLOOKUP(J910,prod_imp!$A$2:$I$102,7,FALSE)</f>
        <v>210</v>
      </c>
      <c r="Q910" t="s">
        <v>4703</v>
      </c>
      <c r="R910" t="s">
        <v>4709</v>
      </c>
      <c r="S910" s="5">
        <v>272.30130000000003</v>
      </c>
      <c r="T910">
        <v>3</v>
      </c>
      <c r="U910">
        <v>104</v>
      </c>
      <c r="V910">
        <v>0</v>
      </c>
      <c r="W910" t="str">
        <f>VLOOKUP(Q910,stores_imp!$A$2:$K$100,3,FALSE)</f>
        <v>EAST</v>
      </c>
      <c r="X910" t="str">
        <f>VLOOKUP(Q910,stores_imp!$A$2:$K$100,2,TRUE)</f>
        <v>Mann-Austin</v>
      </c>
      <c r="Y910" t="str">
        <f>VLOOKUP(Q910,stores_imp!$A$2:$E$22,4,FALSE)</f>
        <v>Vasquezborough</v>
      </c>
      <c r="Z910" t="str">
        <f>VLOOKUP(Q910,stores_imp!$A$2:$K$22,5,FALSE)</f>
        <v>Online</v>
      </c>
      <c r="AA910" t="str">
        <f>_xlfn.IFS(sale[[#All],[Age]]&lt;19,"Teens",sale[[#All],[Age]]&lt;30,"Adults",sale[[#All],[Age]]&lt;70,"Elders")</f>
        <v>Elders</v>
      </c>
      <c r="AB910" t="str">
        <f>VLOOKUP(C910,customer_imp!$A$2:$H$505,8,FALSE)</f>
        <v>Platinum</v>
      </c>
    </row>
    <row r="911" spans="1:28" x14ac:dyDescent="0.25">
      <c r="A911" t="s">
        <v>5615</v>
      </c>
      <c r="B911" s="2">
        <v>45477</v>
      </c>
      <c r="C911" t="s">
        <v>4456</v>
      </c>
      <c r="D911" t="str">
        <f>VLOOKUP(C911,customer_imp!$A$2:$H$502,2,FALSE)</f>
        <v>David Pierce</v>
      </c>
      <c r="E911">
        <f>VLOOKUP(C911,customer_imp!$A$2:$H$502,3,FALSE)</f>
        <v>45</v>
      </c>
      <c r="F911" t="str">
        <f>VLOOKUP(C911,customer_imp!$A$2:$H$502,4,FALSE)</f>
        <v>Female</v>
      </c>
      <c r="G911" t="str">
        <f>VLOOKUP(C911,customer_imp!$A$2:$H$502,5,FALSE)</f>
        <v>Grayland</v>
      </c>
      <c r="H911" t="str">
        <f>VLOOKUP(C911,customer_imp!$A$2:$H$502,6,FALSE)</f>
        <v>Washington</v>
      </c>
      <c r="I911" t="str">
        <f>VLOOKUP(C911,customer_imp!$A$2:$H$502,7,FALSE)</f>
        <v>USA</v>
      </c>
      <c r="J911" t="s">
        <v>4502</v>
      </c>
      <c r="K911" t="str">
        <f>VLOOKUP($J911,prod_imp!$A$2:$I$102,2,FALSE)</f>
        <v>Women'S Yoga Pants</v>
      </c>
      <c r="L911" t="str">
        <f>VLOOKUP(J911,prod_imp!$A$2:$I$102,3,FALSE)</f>
        <v>Clothing</v>
      </c>
      <c r="M911" t="str">
        <f>VLOOKUP(J911,prod_imp!$A$2:$I$102,4,FALSE)</f>
        <v>Bottoms</v>
      </c>
      <c r="N911" t="str">
        <f>VLOOKUP(J911,prod_imp!$A$2:$I$102,5,FALSE)</f>
        <v>Gonzales-Davis</v>
      </c>
      <c r="O911">
        <f>VLOOKUP(J911,prod_imp!$A$2:$I$102,6,FALSE)</f>
        <v>306</v>
      </c>
      <c r="P911">
        <f>VLOOKUP(J911,prod_imp!$A$2:$I$102,7,FALSE)</f>
        <v>487</v>
      </c>
      <c r="Q911" t="s">
        <v>4693</v>
      </c>
      <c r="R911" t="s">
        <v>1959</v>
      </c>
      <c r="S911" s="5">
        <v>212.83199999999999</v>
      </c>
      <c r="T911">
        <v>1</v>
      </c>
      <c r="U911">
        <v>222</v>
      </c>
      <c r="V911">
        <v>0.13</v>
      </c>
      <c r="W911" t="str">
        <f>VLOOKUP(Q911,stores_imp!$A$2:$K$100,3,FALSE)</f>
        <v>NORTH</v>
      </c>
      <c r="X911" t="str">
        <f>VLOOKUP(Q911,stores_imp!$A$2:$K$100,2,TRUE)</f>
        <v>Thomas, Bridges And Harris</v>
      </c>
      <c r="Y911" t="str">
        <f>VLOOKUP(Q911,stores_imp!$A$2:$E$22,4,FALSE)</f>
        <v>Sabrinatown</v>
      </c>
      <c r="Z911" t="str">
        <f>VLOOKUP(Q911,stores_imp!$A$2:$K$22,5,FALSE)</f>
        <v>Online</v>
      </c>
      <c r="AA911" t="str">
        <f>_xlfn.IFS(sale[[#All],[Age]]&lt;19,"Teens",sale[[#All],[Age]]&lt;30,"Adults",sale[[#All],[Age]]&lt;70,"Elders")</f>
        <v>Elders</v>
      </c>
      <c r="AB911" t="str">
        <f>VLOOKUP(C911,customer_imp!$A$2:$H$505,8,FALSE)</f>
        <v>Platinum</v>
      </c>
    </row>
    <row r="912" spans="1:28" x14ac:dyDescent="0.25">
      <c r="A912" t="s">
        <v>5616</v>
      </c>
      <c r="B912" s="2">
        <v>45796</v>
      </c>
      <c r="C912" t="s">
        <v>4190</v>
      </c>
      <c r="D912" t="str">
        <f>VLOOKUP(C912,customer_imp!$A$2:$H$502,2,FALSE)</f>
        <v>Rodney Huffman</v>
      </c>
      <c r="E912">
        <f>VLOOKUP(C912,customer_imp!$A$2:$H$502,3,FALSE)</f>
        <v>20</v>
      </c>
      <c r="F912" t="str">
        <f>VLOOKUP(C912,customer_imp!$A$2:$H$502,4,FALSE)</f>
        <v>Female</v>
      </c>
      <c r="G912" t="str">
        <f>VLOOKUP(C912,customer_imp!$A$2:$H$502,5,FALSE)</f>
        <v>Garzafort</v>
      </c>
      <c r="H912" t="str">
        <f>VLOOKUP(C912,customer_imp!$A$2:$H$502,6,FALSE)</f>
        <v>Delaware</v>
      </c>
      <c r="I912" t="str">
        <f>VLOOKUP(C912,customer_imp!$A$2:$H$502,7,FALSE)</f>
        <v>USA</v>
      </c>
      <c r="J912" t="s">
        <v>4617</v>
      </c>
      <c r="K912" t="str">
        <f>VLOOKUP($J912,prod_imp!$A$2:$I$102,2,FALSE)</f>
        <v>Smart Led Light Strip</v>
      </c>
      <c r="L912" t="str">
        <f>VLOOKUP(J912,prod_imp!$A$2:$I$102,3,FALSE)</f>
        <v>Electronics</v>
      </c>
      <c r="M912" t="str">
        <f>VLOOKUP(J912,prod_imp!$A$2:$I$102,4,FALSE)</f>
        <v>Accessories</v>
      </c>
      <c r="N912" t="str">
        <f>VLOOKUP(J912,prod_imp!$A$2:$I$102,5,FALSE)</f>
        <v>Flores-Davis</v>
      </c>
      <c r="O912">
        <f>VLOOKUP(J912,prod_imp!$A$2:$I$102,6,FALSE)</f>
        <v>349</v>
      </c>
      <c r="P912">
        <f>VLOOKUP(J912,prod_imp!$A$2:$I$102,7,FALSE)</f>
        <v>476</v>
      </c>
      <c r="Q912" t="s">
        <v>4682</v>
      </c>
      <c r="R912" t="s">
        <v>4709</v>
      </c>
      <c r="S912" s="5">
        <v>844.96720000000005</v>
      </c>
      <c r="T912">
        <v>2</v>
      </c>
      <c r="U912">
        <v>491</v>
      </c>
      <c r="V912">
        <v>0.04</v>
      </c>
      <c r="W912" t="str">
        <f>VLOOKUP(Q912,stores_imp!$A$2:$K$100,3,FALSE)</f>
        <v>NORTH</v>
      </c>
      <c r="X912" t="str">
        <f>VLOOKUP(Q912,stores_imp!$A$2:$K$100,2,TRUE)</f>
        <v>Mann-Austin</v>
      </c>
      <c r="Y912" t="str">
        <f>VLOOKUP(Q912,stores_imp!$A$2:$E$22,4,FALSE)</f>
        <v>New Michaelchester</v>
      </c>
      <c r="Z912" t="str">
        <f>VLOOKUP(Q912,stores_imp!$A$2:$K$22,5,FALSE)</f>
        <v>Outlet</v>
      </c>
      <c r="AA912" t="str">
        <f>_xlfn.IFS(sale[[#All],[Age]]&lt;19,"Teens",sale[[#All],[Age]]&lt;30,"Adults",sale[[#All],[Age]]&lt;70,"Elders")</f>
        <v>Adults</v>
      </c>
      <c r="AB912" t="str">
        <f>VLOOKUP(C912,customer_imp!$A$2:$H$505,8,FALSE)</f>
        <v>Silver</v>
      </c>
    </row>
    <row r="913" spans="1:28" x14ac:dyDescent="0.25">
      <c r="A913" t="s">
        <v>5617</v>
      </c>
      <c r="B913" s="2">
        <v>45630</v>
      </c>
      <c r="C913" t="s">
        <v>4160</v>
      </c>
      <c r="D913" t="str">
        <f>VLOOKUP(C913,customer_imp!$A$2:$H$502,2,FALSE)</f>
        <v>Erin Ward</v>
      </c>
      <c r="E913">
        <f>VLOOKUP(C913,customer_imp!$A$2:$H$502,3,FALSE)</f>
        <v>60</v>
      </c>
      <c r="F913" t="str">
        <f>VLOOKUP(C913,customer_imp!$A$2:$H$502,4,FALSE)</f>
        <v>Male</v>
      </c>
      <c r="G913" t="str">
        <f>VLOOKUP(C913,customer_imp!$A$2:$H$502,5,FALSE)</f>
        <v>New Brianchester</v>
      </c>
      <c r="H913" t="str">
        <f>VLOOKUP(C913,customer_imp!$A$2:$H$502,6,FALSE)</f>
        <v>New York</v>
      </c>
      <c r="I913" t="str">
        <f>VLOOKUP(C913,customer_imp!$A$2:$H$502,7,FALSE)</f>
        <v>USA</v>
      </c>
      <c r="J913" t="s">
        <v>4560</v>
      </c>
      <c r="K913" t="str">
        <f>VLOOKUP($J913,prod_imp!$A$2:$I$102,2,FALSE)</f>
        <v>Men'S Casual Sneakers</v>
      </c>
      <c r="L913" t="str">
        <f>VLOOKUP(J913,prod_imp!$A$2:$I$102,3,FALSE)</f>
        <v>Clothing</v>
      </c>
      <c r="M913" t="str">
        <f>VLOOKUP(J913,prod_imp!$A$2:$I$102,4,FALSE)</f>
        <v>Footwear</v>
      </c>
      <c r="N913" t="str">
        <f>VLOOKUP(J913,prod_imp!$A$2:$I$102,5,FALSE)</f>
        <v>Hogan-Lee</v>
      </c>
      <c r="O913">
        <f>VLOOKUP(J913,prod_imp!$A$2:$I$102,6,FALSE)</f>
        <v>353</v>
      </c>
      <c r="P913">
        <f>VLOOKUP(J913,prod_imp!$A$2:$I$102,7,FALSE)</f>
        <v>214</v>
      </c>
      <c r="Q913" t="s">
        <v>4685</v>
      </c>
      <c r="R913" t="s">
        <v>1959</v>
      </c>
      <c r="S913" s="5">
        <v>3138.6759999999999</v>
      </c>
      <c r="T913">
        <v>4</v>
      </c>
      <c r="U913">
        <v>923</v>
      </c>
      <c r="V913">
        <v>0.14000000000000001</v>
      </c>
      <c r="W913" t="str">
        <f>VLOOKUP(Q913,stores_imp!$A$2:$K$100,3,FALSE)</f>
        <v>WEST</v>
      </c>
      <c r="X913" t="str">
        <f>VLOOKUP(Q913,stores_imp!$A$2:$K$100,2,TRUE)</f>
        <v>Mann-Austin</v>
      </c>
      <c r="Y913" t="str">
        <f>VLOOKUP(Q913,stores_imp!$A$2:$E$22,4,FALSE)</f>
        <v>Thompsonborough</v>
      </c>
      <c r="Z913" t="str">
        <f>VLOOKUP(Q913,stores_imp!$A$2:$K$22,5,FALSE)</f>
        <v>Online</v>
      </c>
      <c r="AA913" t="str">
        <f>_xlfn.IFS(sale[[#All],[Age]]&lt;19,"Teens",sale[[#All],[Age]]&lt;30,"Adults",sale[[#All],[Age]]&lt;70,"Elders")</f>
        <v>Elders</v>
      </c>
      <c r="AB913" t="str">
        <f>VLOOKUP(C913,customer_imp!$A$2:$H$505,8,FALSE)</f>
        <v>Bronze</v>
      </c>
    </row>
    <row r="914" spans="1:28" x14ac:dyDescent="0.25">
      <c r="A914" t="s">
        <v>5618</v>
      </c>
      <c r="B914" s="2">
        <v>45625</v>
      </c>
      <c r="C914" t="s">
        <v>4172</v>
      </c>
      <c r="D914" t="str">
        <f>VLOOKUP(C914,customer_imp!$A$2:$H$502,2,FALSE)</f>
        <v>David Roberts</v>
      </c>
      <c r="E914">
        <f>VLOOKUP(C914,customer_imp!$A$2:$H$502,3,FALSE)</f>
        <v>38</v>
      </c>
      <c r="F914" t="str">
        <f>VLOOKUP(C914,customer_imp!$A$2:$H$502,4,FALSE)</f>
        <v>Male</v>
      </c>
      <c r="G914" t="str">
        <f>VLOOKUP(C914,customer_imp!$A$2:$H$502,5,FALSE)</f>
        <v>Port Amanda</v>
      </c>
      <c r="H914" t="str">
        <f>VLOOKUP(C914,customer_imp!$A$2:$H$502,6,FALSE)</f>
        <v>Georgia</v>
      </c>
      <c r="I914" t="str">
        <f>VLOOKUP(C914,customer_imp!$A$2:$H$502,7,FALSE)</f>
        <v>USA</v>
      </c>
      <c r="J914" t="s">
        <v>4610</v>
      </c>
      <c r="K914" t="str">
        <f>VLOOKUP($J914,prod_imp!$A$2:$I$102,2,FALSE)</f>
        <v>Matte Lipstick Set</v>
      </c>
      <c r="L914" t="str">
        <f>VLOOKUP(J914,prod_imp!$A$2:$I$102,3,FALSE)</f>
        <v>Beauty</v>
      </c>
      <c r="M914" t="str">
        <f>VLOOKUP(J914,prod_imp!$A$2:$I$102,4,FALSE)</f>
        <v>Makeup</v>
      </c>
      <c r="N914" t="str">
        <f>VLOOKUP(J914,prod_imp!$A$2:$I$102,5,FALSE)</f>
        <v>Zhang Inc</v>
      </c>
      <c r="O914">
        <f>VLOOKUP(J914,prod_imp!$A$2:$I$102,6,FALSE)</f>
        <v>299</v>
      </c>
      <c r="P914">
        <f>VLOOKUP(J914,prod_imp!$A$2:$I$102,7,FALSE)</f>
        <v>118</v>
      </c>
      <c r="Q914" t="s">
        <v>4684</v>
      </c>
      <c r="R914" t="s">
        <v>1959</v>
      </c>
      <c r="S914" s="5">
        <v>1375.6759999999999</v>
      </c>
      <c r="T914">
        <v>2</v>
      </c>
      <c r="U914">
        <v>748</v>
      </c>
      <c r="V914">
        <v>0.15</v>
      </c>
      <c r="W914" t="str">
        <f>VLOOKUP(Q914,stores_imp!$A$2:$K$100,3,FALSE)</f>
        <v>SOUTH</v>
      </c>
      <c r="X914" t="str">
        <f>VLOOKUP(Q914,stores_imp!$A$2:$K$100,2,TRUE)</f>
        <v>Mann-Austin</v>
      </c>
      <c r="Y914" t="str">
        <f>VLOOKUP(Q914,stores_imp!$A$2:$E$22,4,FALSE)</f>
        <v>Williamsfurt</v>
      </c>
      <c r="Z914" t="str">
        <f>VLOOKUP(Q914,stores_imp!$A$2:$K$22,5,FALSE)</f>
        <v>Online</v>
      </c>
      <c r="AA914" t="str">
        <f>_xlfn.IFS(sale[[#All],[Age]]&lt;19,"Teens",sale[[#All],[Age]]&lt;30,"Adults",sale[[#All],[Age]]&lt;70,"Elders")</f>
        <v>Elders</v>
      </c>
      <c r="AB914" t="str">
        <f>VLOOKUP(C914,customer_imp!$A$2:$H$505,8,FALSE)</f>
        <v>Gold</v>
      </c>
    </row>
    <row r="915" spans="1:28" x14ac:dyDescent="0.25">
      <c r="A915" t="s">
        <v>5619</v>
      </c>
      <c r="B915" s="2">
        <v>45773</v>
      </c>
      <c r="C915" t="s">
        <v>4085</v>
      </c>
      <c r="D915" t="str">
        <f>VLOOKUP(C915,customer_imp!$A$2:$H$502,2,FALSE)</f>
        <v>Amy Walker</v>
      </c>
      <c r="E915">
        <f>VLOOKUP(C915,customer_imp!$A$2:$H$502,3,FALSE)</f>
        <v>27</v>
      </c>
      <c r="F915" t="str">
        <f>VLOOKUP(C915,customer_imp!$A$2:$H$502,4,FALSE)</f>
        <v>Male</v>
      </c>
      <c r="G915" t="str">
        <f>VLOOKUP(C915,customer_imp!$A$2:$H$502,5,FALSE)</f>
        <v>Smithland</v>
      </c>
      <c r="H915" t="str">
        <f>VLOOKUP(C915,customer_imp!$A$2:$H$502,6,FALSE)</f>
        <v>West Virginia</v>
      </c>
      <c r="I915" t="str">
        <f>VLOOKUP(C915,customer_imp!$A$2:$H$502,7,FALSE)</f>
        <v>USA</v>
      </c>
      <c r="J915" t="s">
        <v>4568</v>
      </c>
      <c r="K915" t="str">
        <f>VLOOKUP($J915,prod_imp!$A$2:$I$102,2,FALSE)</f>
        <v>Smart Home Wifi Camera</v>
      </c>
      <c r="L915" t="str">
        <f>VLOOKUP(J915,prod_imp!$A$2:$I$102,3,FALSE)</f>
        <v>Electronics</v>
      </c>
      <c r="M915" t="str">
        <f>VLOOKUP(J915,prod_imp!$A$2:$I$102,4,FALSE)</f>
        <v>Accessories</v>
      </c>
      <c r="N915" t="str">
        <f>VLOOKUP(J915,prod_imp!$A$2:$I$102,5,FALSE)</f>
        <v>Holmes Llc</v>
      </c>
      <c r="O915">
        <f>VLOOKUP(J915,prod_imp!$A$2:$I$102,6,FALSE)</f>
        <v>451</v>
      </c>
      <c r="P915">
        <f>VLOOKUP(J915,prod_imp!$A$2:$I$102,7,FALSE)</f>
        <v>389</v>
      </c>
      <c r="Q915" t="s">
        <v>4684</v>
      </c>
      <c r="R915" t="s">
        <v>4709</v>
      </c>
      <c r="S915" s="5">
        <v>246.77549999999999</v>
      </c>
      <c r="T915">
        <v>3</v>
      </c>
      <c r="U915">
        <v>95</v>
      </c>
      <c r="V915">
        <v>0.08</v>
      </c>
      <c r="W915" t="str">
        <f>VLOOKUP(Q915,stores_imp!$A$2:$K$100,3,FALSE)</f>
        <v>SOUTH</v>
      </c>
      <c r="X915" t="str">
        <f>VLOOKUP(Q915,stores_imp!$A$2:$K$100,2,TRUE)</f>
        <v>Mann-Austin</v>
      </c>
      <c r="Y915" t="str">
        <f>VLOOKUP(Q915,stores_imp!$A$2:$E$22,4,FALSE)</f>
        <v>Williamsfurt</v>
      </c>
      <c r="Z915" t="str">
        <f>VLOOKUP(Q915,stores_imp!$A$2:$K$22,5,FALSE)</f>
        <v>Online</v>
      </c>
      <c r="AA915" t="str">
        <f>_xlfn.IFS(sale[[#All],[Age]]&lt;19,"Teens",sale[[#All],[Age]]&lt;30,"Adults",sale[[#All],[Age]]&lt;70,"Elders")</f>
        <v>Adults</v>
      </c>
      <c r="AB915" t="str">
        <f>VLOOKUP(C915,customer_imp!$A$2:$H$505,8,FALSE)</f>
        <v>Silver</v>
      </c>
    </row>
    <row r="916" spans="1:28" x14ac:dyDescent="0.25">
      <c r="A916" t="s">
        <v>5620</v>
      </c>
      <c r="B916" s="2">
        <v>45308</v>
      </c>
      <c r="C916" t="s">
        <v>4011</v>
      </c>
      <c r="D916" t="str">
        <f>VLOOKUP(C916,customer_imp!$A$2:$H$502,2,FALSE)</f>
        <v>Tonya Reynolds</v>
      </c>
      <c r="E916">
        <f>VLOOKUP(C916,customer_imp!$A$2:$H$502,3,FALSE)</f>
        <v>55</v>
      </c>
      <c r="F916" t="str">
        <f>VLOOKUP(C916,customer_imp!$A$2:$H$502,4,FALSE)</f>
        <v>Female</v>
      </c>
      <c r="G916" t="str">
        <f>VLOOKUP(C916,customer_imp!$A$2:$H$502,5,FALSE)</f>
        <v>Darleneton</v>
      </c>
      <c r="H916" t="str">
        <f>VLOOKUP(C916,customer_imp!$A$2:$H$502,6,FALSE)</f>
        <v>Michigan</v>
      </c>
      <c r="I916" t="str">
        <f>VLOOKUP(C916,customer_imp!$A$2:$H$502,7,FALSE)</f>
        <v>USA</v>
      </c>
      <c r="J916" t="s">
        <v>4525</v>
      </c>
      <c r="K916" t="str">
        <f>VLOOKUP($J916,prod_imp!$A$2:$I$102,2,FALSE)</f>
        <v>4K Home Projector</v>
      </c>
      <c r="L916" t="str">
        <f>VLOOKUP(J916,prod_imp!$A$2:$I$102,3,FALSE)</f>
        <v>Electronics</v>
      </c>
      <c r="M916" t="str">
        <f>VLOOKUP(J916,prod_imp!$A$2:$I$102,4,FALSE)</f>
        <v>Appliances</v>
      </c>
      <c r="N916" t="str">
        <f>VLOOKUP(J916,prod_imp!$A$2:$I$102,5,FALSE)</f>
        <v>Thomas Llc</v>
      </c>
      <c r="O916">
        <f>VLOOKUP(J916,prod_imp!$A$2:$I$102,6,FALSE)</f>
        <v>465</v>
      </c>
      <c r="P916">
        <f>VLOOKUP(J916,prod_imp!$A$2:$I$102,7,FALSE)</f>
        <v>301</v>
      </c>
      <c r="Q916" t="s">
        <v>4703</v>
      </c>
      <c r="R916" t="s">
        <v>1959</v>
      </c>
      <c r="S916" s="5">
        <v>1748.7384</v>
      </c>
      <c r="T916">
        <v>3</v>
      </c>
      <c r="U916">
        <v>620</v>
      </c>
      <c r="V916">
        <v>0.13</v>
      </c>
      <c r="W916" t="str">
        <f>VLOOKUP(Q916,stores_imp!$A$2:$K$100,3,FALSE)</f>
        <v>EAST</v>
      </c>
      <c r="X916" t="str">
        <f>VLOOKUP(Q916,stores_imp!$A$2:$K$100,2,TRUE)</f>
        <v>Mann-Austin</v>
      </c>
      <c r="Y916" t="str">
        <f>VLOOKUP(Q916,stores_imp!$A$2:$E$22,4,FALSE)</f>
        <v>Vasquezborough</v>
      </c>
      <c r="Z916" t="str">
        <f>VLOOKUP(Q916,stores_imp!$A$2:$K$22,5,FALSE)</f>
        <v>Online</v>
      </c>
      <c r="AA916" t="str">
        <f>_xlfn.IFS(sale[[#All],[Age]]&lt;19,"Teens",sale[[#All],[Age]]&lt;30,"Adults",sale[[#All],[Age]]&lt;70,"Elders")</f>
        <v>Elders</v>
      </c>
      <c r="AB916" t="str">
        <f>VLOOKUP(C916,customer_imp!$A$2:$H$505,8,FALSE)</f>
        <v>Gold</v>
      </c>
    </row>
    <row r="917" spans="1:28" x14ac:dyDescent="0.25">
      <c r="A917" t="s">
        <v>5621</v>
      </c>
      <c r="B917" s="2">
        <v>45869</v>
      </c>
      <c r="C917" t="s">
        <v>4479</v>
      </c>
      <c r="D917" t="str">
        <f>VLOOKUP(C917,customer_imp!$A$2:$H$502,2,FALSE)</f>
        <v>Eric Lee</v>
      </c>
      <c r="E917">
        <f>VLOOKUP(C917,customer_imp!$A$2:$H$502,3,FALSE)</f>
        <v>22</v>
      </c>
      <c r="F917" t="str">
        <f>VLOOKUP(C917,customer_imp!$A$2:$H$502,4,FALSE)</f>
        <v>Female</v>
      </c>
      <c r="G917" t="str">
        <f>VLOOKUP(C917,customer_imp!$A$2:$H$502,5,FALSE)</f>
        <v>Lake April</v>
      </c>
      <c r="H917" t="str">
        <f>VLOOKUP(C917,customer_imp!$A$2:$H$502,6,FALSE)</f>
        <v>Vermont</v>
      </c>
      <c r="I917" t="str">
        <f>VLOOKUP(C917,customer_imp!$A$2:$H$502,7,FALSE)</f>
        <v>USA</v>
      </c>
      <c r="J917" t="s">
        <v>4621</v>
      </c>
      <c r="K917" t="str">
        <f>VLOOKUP($J917,prod_imp!$A$2:$I$102,2,FALSE)</f>
        <v>Men'S Sports Shorts</v>
      </c>
      <c r="L917" t="str">
        <f>VLOOKUP(J917,prod_imp!$A$2:$I$102,3,FALSE)</f>
        <v>Clothing</v>
      </c>
      <c r="M917" t="str">
        <f>VLOOKUP(J917,prod_imp!$A$2:$I$102,4,FALSE)</f>
        <v>Bottoms</v>
      </c>
      <c r="N917" t="str">
        <f>VLOOKUP(J917,prod_imp!$A$2:$I$102,5,FALSE)</f>
        <v>Fitzpatrick Ltd</v>
      </c>
      <c r="O917">
        <f>VLOOKUP(J917,prod_imp!$A$2:$I$102,6,FALSE)</f>
        <v>218</v>
      </c>
      <c r="P917">
        <f>VLOOKUP(J917,prod_imp!$A$2:$I$102,7,FALSE)</f>
        <v>224</v>
      </c>
      <c r="Q917" t="s">
        <v>4683</v>
      </c>
      <c r="R917" t="s">
        <v>4709</v>
      </c>
      <c r="S917" s="5">
        <v>623.19839999999999</v>
      </c>
      <c r="T917">
        <v>2</v>
      </c>
      <c r="U917">
        <v>354</v>
      </c>
      <c r="V917">
        <v>0.06</v>
      </c>
      <c r="W917" t="str">
        <f>VLOOKUP(Q917,stores_imp!$A$2:$K$100,3,FALSE)</f>
        <v>EAST</v>
      </c>
      <c r="X917" t="str">
        <f>VLOOKUP(Q917,stores_imp!$A$2:$K$100,2,TRUE)</f>
        <v>Mann-Austin</v>
      </c>
      <c r="Y917" t="str">
        <f>VLOOKUP(Q917,stores_imp!$A$2:$E$22,4,FALSE)</f>
        <v>Port Josephberg</v>
      </c>
      <c r="Z917" t="str">
        <f>VLOOKUP(Q917,stores_imp!$A$2:$K$22,5,FALSE)</f>
        <v>Online</v>
      </c>
      <c r="AA917" t="str">
        <f>_xlfn.IFS(sale[[#All],[Age]]&lt;19,"Teens",sale[[#All],[Age]]&lt;30,"Adults",sale[[#All],[Age]]&lt;70,"Elders")</f>
        <v>Adults</v>
      </c>
      <c r="AB917" t="str">
        <f>VLOOKUP(C917,customer_imp!$A$2:$H$505,8,FALSE)</f>
        <v>Bronze</v>
      </c>
    </row>
    <row r="918" spans="1:28" x14ac:dyDescent="0.25">
      <c r="A918" t="s">
        <v>5622</v>
      </c>
      <c r="B918" s="2">
        <v>45621</v>
      </c>
      <c r="C918" t="s">
        <v>4107</v>
      </c>
      <c r="D918" t="str">
        <f>VLOOKUP(C918,customer_imp!$A$2:$H$502,2,FALSE)</f>
        <v>Jamie Reyes</v>
      </c>
      <c r="E918">
        <f>VLOOKUP(C918,customer_imp!$A$2:$H$502,3,FALSE)</f>
        <v>29</v>
      </c>
      <c r="F918" t="str">
        <f>VLOOKUP(C918,customer_imp!$A$2:$H$502,4,FALSE)</f>
        <v>Male</v>
      </c>
      <c r="G918" t="str">
        <f>VLOOKUP(C918,customer_imp!$A$2:$H$502,5,FALSE)</f>
        <v xml:space="preserve">   Jonesbury </v>
      </c>
      <c r="H918" t="str">
        <f>VLOOKUP(C918,customer_imp!$A$2:$H$502,6,FALSE)</f>
        <v>Connecticut</v>
      </c>
      <c r="I918" t="str">
        <f>VLOOKUP(C918,customer_imp!$A$2:$H$502,7,FALSE)</f>
        <v>USA</v>
      </c>
      <c r="J918" t="s">
        <v>4590</v>
      </c>
      <c r="K918" t="str">
        <f>VLOOKUP($J918,prod_imp!$A$2:$I$102,2,FALSE)</f>
        <v>Men'S Track Pants</v>
      </c>
      <c r="L918" t="str">
        <f>VLOOKUP(J918,prod_imp!$A$2:$I$102,3,FALSE)</f>
        <v>Clothing</v>
      </c>
      <c r="M918" t="str">
        <f>VLOOKUP(J918,prod_imp!$A$2:$I$102,4,FALSE)</f>
        <v>Bottoms</v>
      </c>
      <c r="N918" t="str">
        <f>VLOOKUP(J918,prod_imp!$A$2:$I$102,5,FALSE)</f>
        <v>Hamilton, Woods And Walker</v>
      </c>
      <c r="O918">
        <f>VLOOKUP(J918,prod_imp!$A$2:$I$102,6,FALSE)</f>
        <v>387</v>
      </c>
      <c r="P918">
        <f>VLOOKUP(J918,prod_imp!$A$2:$I$102,7,FALSE)</f>
        <v>125</v>
      </c>
      <c r="Q918" t="s">
        <v>4682</v>
      </c>
      <c r="R918" t="s">
        <v>4709</v>
      </c>
      <c r="S918" s="5">
        <v>502.95960000000002</v>
      </c>
      <c r="T918">
        <v>3</v>
      </c>
      <c r="U918">
        <v>215</v>
      </c>
      <c r="V918">
        <v>0.12</v>
      </c>
      <c r="W918" t="str">
        <f>VLOOKUP(Q918,stores_imp!$A$2:$K$100,3,FALSE)</f>
        <v>NORTH</v>
      </c>
      <c r="X918" t="str">
        <f>VLOOKUP(Q918,stores_imp!$A$2:$K$100,2,TRUE)</f>
        <v>Mann-Austin</v>
      </c>
      <c r="Y918" t="str">
        <f>VLOOKUP(Q918,stores_imp!$A$2:$E$22,4,FALSE)</f>
        <v>New Michaelchester</v>
      </c>
      <c r="Z918" t="str">
        <f>VLOOKUP(Q918,stores_imp!$A$2:$K$22,5,FALSE)</f>
        <v>Outlet</v>
      </c>
      <c r="AA918" t="str">
        <f>_xlfn.IFS(sale[[#All],[Age]]&lt;19,"Teens",sale[[#All],[Age]]&lt;30,"Adults",sale[[#All],[Age]]&lt;70,"Elders")</f>
        <v>Adults</v>
      </c>
      <c r="AB918" t="str">
        <f>VLOOKUP(C918,customer_imp!$A$2:$H$505,8,FALSE)</f>
        <v>Platinum</v>
      </c>
    </row>
    <row r="919" spans="1:28" x14ac:dyDescent="0.25">
      <c r="A919" t="s">
        <v>5623</v>
      </c>
      <c r="B919" s="2">
        <v>45428</v>
      </c>
      <c r="C919" t="s">
        <v>4178</v>
      </c>
      <c r="D919" t="str">
        <f>VLOOKUP(C919,customer_imp!$A$2:$H$502,2,FALSE)</f>
        <v>Carmen Price</v>
      </c>
      <c r="E919">
        <f>VLOOKUP(C919,customer_imp!$A$2:$H$502,3,FALSE)</f>
        <v>46</v>
      </c>
      <c r="F919" t="str">
        <f>VLOOKUP(C919,customer_imp!$A$2:$H$502,4,FALSE)</f>
        <v>Male</v>
      </c>
      <c r="G919" t="str">
        <f>VLOOKUP(C919,customer_imp!$A$2:$H$502,5,FALSE)</f>
        <v>North Briannamouth</v>
      </c>
      <c r="H919" t="str">
        <f>VLOOKUP(C919,customer_imp!$A$2:$H$502,6,FALSE)</f>
        <v>Tennessee</v>
      </c>
      <c r="I919" t="str">
        <f>VLOOKUP(C919,customer_imp!$A$2:$H$502,7,FALSE)</f>
        <v>USA</v>
      </c>
      <c r="J919" t="s">
        <v>4513</v>
      </c>
      <c r="K919" t="str">
        <f>VLOOKUP($J919,prod_imp!$A$2:$I$102,2,FALSE)</f>
        <v>Adjustable Dumbbell Set</v>
      </c>
      <c r="L919" t="str">
        <f>VLOOKUP(J919,prod_imp!$A$2:$I$102,3,FALSE)</f>
        <v>Sports</v>
      </c>
      <c r="M919" t="str">
        <f>VLOOKUP(J919,prod_imp!$A$2:$I$102,4,FALSE)</f>
        <v>Fitness</v>
      </c>
      <c r="N919" t="str">
        <f>VLOOKUP(J919,prod_imp!$A$2:$I$102,5,FALSE)</f>
        <v>Hill Plc</v>
      </c>
      <c r="O919">
        <f>VLOOKUP(J919,prod_imp!$A$2:$I$102,6,FALSE)</f>
        <v>496</v>
      </c>
      <c r="P919">
        <f>VLOOKUP(J919,prod_imp!$A$2:$I$102,7,FALSE)</f>
        <v>323</v>
      </c>
      <c r="Q919" t="s">
        <v>4693</v>
      </c>
      <c r="R919" t="s">
        <v>1959</v>
      </c>
      <c r="S919" s="5">
        <v>520.43039999999996</v>
      </c>
      <c r="T919">
        <v>2</v>
      </c>
      <c r="U919">
        <v>310</v>
      </c>
      <c r="V919">
        <v>0.22</v>
      </c>
      <c r="W919" t="str">
        <f>VLOOKUP(Q919,stores_imp!$A$2:$K$100,3,FALSE)</f>
        <v>NORTH</v>
      </c>
      <c r="X919" t="str">
        <f>VLOOKUP(Q919,stores_imp!$A$2:$K$100,2,TRUE)</f>
        <v>Thomas, Bridges And Harris</v>
      </c>
      <c r="Y919" t="str">
        <f>VLOOKUP(Q919,stores_imp!$A$2:$E$22,4,FALSE)</f>
        <v>Sabrinatown</v>
      </c>
      <c r="Z919" t="str">
        <f>VLOOKUP(Q919,stores_imp!$A$2:$K$22,5,FALSE)</f>
        <v>Online</v>
      </c>
      <c r="AA919" t="str">
        <f>_xlfn.IFS(sale[[#All],[Age]]&lt;19,"Teens",sale[[#All],[Age]]&lt;30,"Adults",sale[[#All],[Age]]&lt;70,"Elders")</f>
        <v>Elders</v>
      </c>
      <c r="AB919" t="str">
        <f>VLOOKUP(C919,customer_imp!$A$2:$H$505,8,FALSE)</f>
        <v>Bronze</v>
      </c>
    </row>
    <row r="920" spans="1:28" x14ac:dyDescent="0.25">
      <c r="A920" t="s">
        <v>5624</v>
      </c>
      <c r="B920" s="2">
        <v>45807</v>
      </c>
      <c r="C920" t="s">
        <v>4043</v>
      </c>
      <c r="D920" t="str">
        <f>VLOOKUP(C920,customer_imp!$A$2:$H$502,2,FALSE)</f>
        <v>Roy Cole</v>
      </c>
      <c r="E920">
        <f>VLOOKUP(C920,customer_imp!$A$2:$H$502,3,FALSE)</f>
        <v>24</v>
      </c>
      <c r="F920" t="str">
        <f>VLOOKUP(C920,customer_imp!$A$2:$H$502,4,FALSE)</f>
        <v>Female</v>
      </c>
      <c r="G920" t="str">
        <f>VLOOKUP(C920,customer_imp!$A$2:$H$502,5,FALSE)</f>
        <v>North Cynthiatown</v>
      </c>
      <c r="H920" t="str">
        <f>VLOOKUP(C920,customer_imp!$A$2:$H$502,6,FALSE)</f>
        <v>New Jersey</v>
      </c>
      <c r="I920" t="str">
        <f>VLOOKUP(C920,customer_imp!$A$2:$H$502,7,FALSE)</f>
        <v>USA</v>
      </c>
      <c r="J920" t="s">
        <v>4521</v>
      </c>
      <c r="K920" t="str">
        <f>VLOOKUP($J920,prod_imp!$A$2:$I$102,2,FALSE)</f>
        <v>Usb-C Fast Charger</v>
      </c>
      <c r="L920" t="str">
        <f>VLOOKUP(J920,prod_imp!$A$2:$I$102,3,FALSE)</f>
        <v>Electronics</v>
      </c>
      <c r="M920" t="str">
        <f>VLOOKUP(J920,prod_imp!$A$2:$I$102,4,FALSE)</f>
        <v>Accessories</v>
      </c>
      <c r="N920" t="str">
        <f>VLOOKUP(J920,prod_imp!$A$2:$I$102,5,FALSE)</f>
        <v>Dawson-Perkins</v>
      </c>
      <c r="O920">
        <f>VLOOKUP(J920,prod_imp!$A$2:$I$102,6,FALSE)</f>
        <v>242</v>
      </c>
      <c r="P920">
        <f>VLOOKUP(J920,prod_imp!$A$2:$I$102,7,FALSE)</f>
        <v>453</v>
      </c>
      <c r="Q920" t="s">
        <v>4680</v>
      </c>
      <c r="R920" t="s">
        <v>4706</v>
      </c>
      <c r="S920" s="5">
        <v>316.22199999999998</v>
      </c>
      <c r="T920">
        <v>2</v>
      </c>
      <c r="U920">
        <v>184</v>
      </c>
      <c r="V920">
        <v>0.16</v>
      </c>
      <c r="W920" t="str">
        <f>VLOOKUP(Q920,stores_imp!$A$2:$K$100,3,FALSE)</f>
        <v>NORTH</v>
      </c>
      <c r="X920" t="str">
        <f>VLOOKUP(Q920,stores_imp!$A$2:$K$100,2,TRUE)</f>
        <v>Mann-Austin</v>
      </c>
      <c r="Y920" t="str">
        <f>VLOOKUP(Q920,stores_imp!$A$2:$E$22,4,FALSE)</f>
        <v>Hoodberg</v>
      </c>
      <c r="Z920" t="str">
        <f>VLOOKUP(Q920,stores_imp!$A$2:$K$22,5,FALSE)</f>
        <v>Outlet</v>
      </c>
      <c r="AA920" t="str">
        <f>_xlfn.IFS(sale[[#All],[Age]]&lt;19,"Teens",sale[[#All],[Age]]&lt;30,"Adults",sale[[#All],[Age]]&lt;70,"Elders")</f>
        <v>Adults</v>
      </c>
      <c r="AB920" t="str">
        <f>VLOOKUP(C920,customer_imp!$A$2:$H$505,8,FALSE)</f>
        <v>Platinum</v>
      </c>
    </row>
    <row r="921" spans="1:28" x14ac:dyDescent="0.25">
      <c r="A921" t="s">
        <v>5625</v>
      </c>
      <c r="B921" s="2">
        <v>45238</v>
      </c>
      <c r="C921" t="s">
        <v>4399</v>
      </c>
      <c r="D921" t="str">
        <f>VLOOKUP(C921,customer_imp!$A$2:$H$502,2,FALSE)</f>
        <v>Sarah Smith</v>
      </c>
      <c r="E921">
        <f>VLOOKUP(C921,customer_imp!$A$2:$H$502,3,FALSE)</f>
        <v>55</v>
      </c>
      <c r="F921" t="str">
        <f>VLOOKUP(C921,customer_imp!$A$2:$H$502,4,FALSE)</f>
        <v>Male</v>
      </c>
      <c r="G921" t="str">
        <f>VLOOKUP(C921,customer_imp!$A$2:$H$502,5,FALSE)</f>
        <v>Kathleenport</v>
      </c>
      <c r="H921" t="str">
        <f>VLOOKUP(C921,customer_imp!$A$2:$H$502,6,FALSE)</f>
        <v>Wyoming</v>
      </c>
      <c r="I921" t="str">
        <f>VLOOKUP(C921,customer_imp!$A$2:$H$502,7,FALSE)</f>
        <v>USA</v>
      </c>
      <c r="J921" t="s">
        <v>4623</v>
      </c>
      <c r="K921" t="str">
        <f>VLOOKUP($J921,prod_imp!$A$2:$I$102,2,FALSE)</f>
        <v>Kitchen Storage Rack</v>
      </c>
      <c r="L921" t="str">
        <f>VLOOKUP(J921,prod_imp!$A$2:$I$102,3,FALSE)</f>
        <v>Home</v>
      </c>
      <c r="M921" t="str">
        <f>VLOOKUP(J921,prod_imp!$A$2:$I$102,4,FALSE)</f>
        <v>Storage</v>
      </c>
      <c r="N921" t="str">
        <f>VLOOKUP(J921,prod_imp!$A$2:$I$102,5,FALSE)</f>
        <v>Duran Group</v>
      </c>
      <c r="O921">
        <f>VLOOKUP(J921,prod_imp!$A$2:$I$102,6,FALSE)</f>
        <v>138</v>
      </c>
      <c r="P921">
        <f>VLOOKUP(J921,prod_imp!$A$2:$I$102,7,FALSE)</f>
        <v>89</v>
      </c>
      <c r="Q921" t="s">
        <v>4673</v>
      </c>
      <c r="R921" t="s">
        <v>1959</v>
      </c>
      <c r="S921" s="5">
        <v>544.55939999999998</v>
      </c>
      <c r="T921">
        <v>1</v>
      </c>
      <c r="U921">
        <v>550</v>
      </c>
      <c r="V921">
        <v>0.14000000000000001</v>
      </c>
      <c r="W921" t="str">
        <f>VLOOKUP(Q921,stores_imp!$A$2:$K$100,3,FALSE)</f>
        <v>EAST</v>
      </c>
      <c r="X921" t="str">
        <f>VLOOKUP(Q921,stores_imp!$A$2:$K$100,2,TRUE)</f>
        <v>Rivera-Warner</v>
      </c>
      <c r="Y921" t="str">
        <f>VLOOKUP(Q921,stores_imp!$A$2:$E$22,4,FALSE)</f>
        <v>Washingtonfurt</v>
      </c>
      <c r="Z921" t="str">
        <f>VLOOKUP(Q921,stores_imp!$A$2:$K$22,5,FALSE)</f>
        <v>Flagship</v>
      </c>
      <c r="AA921" t="str">
        <f>_xlfn.IFS(sale[[#All],[Age]]&lt;19,"Teens",sale[[#All],[Age]]&lt;30,"Adults",sale[[#All],[Age]]&lt;70,"Elders")</f>
        <v>Elders</v>
      </c>
      <c r="AB921" t="str">
        <f>VLOOKUP(C921,customer_imp!$A$2:$H$505,8,FALSE)</f>
        <v>Gold</v>
      </c>
    </row>
    <row r="922" spans="1:28" x14ac:dyDescent="0.25">
      <c r="A922" t="s">
        <v>5626</v>
      </c>
      <c r="B922" s="2">
        <v>45253</v>
      </c>
      <c r="C922" t="s">
        <v>4000</v>
      </c>
      <c r="D922" t="str">
        <f>VLOOKUP(C922,customer_imp!$A$2:$H$502,2,FALSE)</f>
        <v>David Arnold</v>
      </c>
      <c r="E922">
        <f>VLOOKUP(C922,customer_imp!$A$2:$H$502,3,FALSE)</f>
        <v>54</v>
      </c>
      <c r="F922" t="str">
        <f>VLOOKUP(C922,customer_imp!$A$2:$H$502,4,FALSE)</f>
        <v>Female</v>
      </c>
      <c r="G922" t="str">
        <f>VLOOKUP(C922,customer_imp!$A$2:$H$502,5,FALSE)</f>
        <v>East Jennifer</v>
      </c>
      <c r="H922" t="str">
        <f>VLOOKUP(C922,customer_imp!$A$2:$H$502,6,FALSE)</f>
        <v>California</v>
      </c>
      <c r="I922" t="str">
        <f>VLOOKUP(C922,customer_imp!$A$2:$H$502,7,FALSE)</f>
        <v>USA</v>
      </c>
      <c r="J922" t="s">
        <v>4637</v>
      </c>
      <c r="K922" t="str">
        <f>VLOOKUP($J922,prod_imp!$A$2:$I$102,2,FALSE)</f>
        <v>Decorative Lamp Shade</v>
      </c>
      <c r="L922" t="str">
        <f>VLOOKUP(J922,prod_imp!$A$2:$I$102,3,FALSE)</f>
        <v>Home</v>
      </c>
      <c r="M922" t="str">
        <f>VLOOKUP(J922,prod_imp!$A$2:$I$102,4,FALSE)</f>
        <v>Lighting</v>
      </c>
      <c r="N922" t="str">
        <f>VLOOKUP(J922,prod_imp!$A$2:$I$102,5,FALSE)</f>
        <v>Ramirez-Hanson</v>
      </c>
      <c r="O922">
        <f>VLOOKUP(J922,prod_imp!$A$2:$I$102,6,FALSE)</f>
        <v>229</v>
      </c>
      <c r="P922">
        <f>VLOOKUP(J922,prod_imp!$A$2:$I$102,7,FALSE)</f>
        <v>469</v>
      </c>
      <c r="Q922" t="s">
        <v>4681</v>
      </c>
      <c r="R922" t="s">
        <v>4709</v>
      </c>
      <c r="S922" s="5">
        <v>56.010599999999997</v>
      </c>
      <c r="T922">
        <v>2</v>
      </c>
      <c r="U922">
        <v>32</v>
      </c>
      <c r="V922">
        <v>0.01</v>
      </c>
      <c r="W922" t="str">
        <f>VLOOKUP(Q922,stores_imp!$A$2:$K$100,3,FALSE)</f>
        <v>SOUTH</v>
      </c>
      <c r="X922" t="str">
        <f>VLOOKUP(Q922,stores_imp!$A$2:$K$100,2,TRUE)</f>
        <v>Mann-Austin</v>
      </c>
      <c r="Y922" t="str">
        <f>VLOOKUP(Q922,stores_imp!$A$2:$E$22,4,FALSE)</f>
        <v>Port Sharon</v>
      </c>
      <c r="Z922" t="str">
        <f>VLOOKUP(Q922,stores_imp!$A$2:$K$22,5,FALSE)</f>
        <v>Online</v>
      </c>
      <c r="AA922" t="str">
        <f>_xlfn.IFS(sale[[#All],[Age]]&lt;19,"Teens",sale[[#All],[Age]]&lt;30,"Adults",sale[[#All],[Age]]&lt;70,"Elders")</f>
        <v>Elders</v>
      </c>
      <c r="AB922" t="str">
        <f>VLOOKUP(C922,customer_imp!$A$2:$H$505,8,FALSE)</f>
        <v>Silver</v>
      </c>
    </row>
    <row r="923" spans="1:28" x14ac:dyDescent="0.25">
      <c r="A923" t="s">
        <v>5627</v>
      </c>
      <c r="B923" s="2">
        <v>45460</v>
      </c>
      <c r="C923" t="s">
        <v>4116</v>
      </c>
      <c r="D923" t="str">
        <f>VLOOKUP(C923,customer_imp!$A$2:$H$502,2,FALSE)</f>
        <v>Sean Roth</v>
      </c>
      <c r="E923">
        <f>VLOOKUP(C923,customer_imp!$A$2:$H$502,3,FALSE)</f>
        <v>43</v>
      </c>
      <c r="F923" t="str">
        <f>VLOOKUP(C923,customer_imp!$A$2:$H$502,4,FALSE)</f>
        <v>Male</v>
      </c>
      <c r="G923" t="str">
        <f>VLOOKUP(C923,customer_imp!$A$2:$H$502,5,FALSE)</f>
        <v>Lake Michael</v>
      </c>
      <c r="H923" t="str">
        <f>VLOOKUP(C923,customer_imp!$A$2:$H$502,6,FALSE)</f>
        <v>Virginia</v>
      </c>
      <c r="I923" t="str">
        <f>VLOOKUP(C923,customer_imp!$A$2:$H$502,7,FALSE)</f>
        <v>USA</v>
      </c>
      <c r="J923" t="s">
        <v>4553</v>
      </c>
      <c r="K923" t="str">
        <f>VLOOKUP($J923,prod_imp!$A$2:$I$102,2,FALSE)</f>
        <v>Modern Wall Clock</v>
      </c>
      <c r="L923" t="str">
        <f>VLOOKUP(J923,prod_imp!$A$2:$I$102,3,FALSE)</f>
        <v>Home</v>
      </c>
      <c r="M923" t="str">
        <f>VLOOKUP(J923,prod_imp!$A$2:$I$102,4,FALSE)</f>
        <v>Decor</v>
      </c>
      <c r="N923" t="str">
        <f>VLOOKUP(J923,prod_imp!$A$2:$I$102,5,FALSE)</f>
        <v>Weiss-Watson</v>
      </c>
      <c r="O923">
        <f>VLOOKUP(J923,prod_imp!$A$2:$I$102,6,FALSE)</f>
        <v>180</v>
      </c>
      <c r="P923">
        <f>VLOOKUP(J923,prod_imp!$A$2:$I$102,7,FALSE)</f>
        <v>305</v>
      </c>
      <c r="Q923" t="s">
        <v>4703</v>
      </c>
      <c r="R923" t="s">
        <v>1959</v>
      </c>
      <c r="S923" s="5">
        <v>1641.3904</v>
      </c>
      <c r="T923">
        <v>2</v>
      </c>
      <c r="U923">
        <v>892</v>
      </c>
      <c r="V923">
        <v>0.13</v>
      </c>
      <c r="W923" t="str">
        <f>VLOOKUP(Q923,stores_imp!$A$2:$K$100,3,FALSE)</f>
        <v>EAST</v>
      </c>
      <c r="X923" t="str">
        <f>VLOOKUP(Q923,stores_imp!$A$2:$K$100,2,TRUE)</f>
        <v>Mann-Austin</v>
      </c>
      <c r="Y923" t="str">
        <f>VLOOKUP(Q923,stores_imp!$A$2:$E$22,4,FALSE)</f>
        <v>Vasquezborough</v>
      </c>
      <c r="Z923" t="str">
        <f>VLOOKUP(Q923,stores_imp!$A$2:$K$22,5,FALSE)</f>
        <v>Online</v>
      </c>
      <c r="AA923" t="str">
        <f>_xlfn.IFS(sale[[#All],[Age]]&lt;19,"Teens",sale[[#All],[Age]]&lt;30,"Adults",sale[[#All],[Age]]&lt;70,"Elders")</f>
        <v>Elders</v>
      </c>
      <c r="AB923" t="str">
        <f>VLOOKUP(C923,customer_imp!$A$2:$H$505,8,FALSE)</f>
        <v>Gold</v>
      </c>
    </row>
    <row r="924" spans="1:28" x14ac:dyDescent="0.25">
      <c r="A924" t="s">
        <v>5628</v>
      </c>
      <c r="B924" s="2">
        <v>45628</v>
      </c>
      <c r="C924" t="s">
        <v>4464</v>
      </c>
      <c r="D924" t="str">
        <f>VLOOKUP(C924,customer_imp!$A$2:$H$502,2,FALSE)</f>
        <v>Philip Mendoza</v>
      </c>
      <c r="E924">
        <f>VLOOKUP(C924,customer_imp!$A$2:$H$502,3,FALSE)</f>
        <v>42</v>
      </c>
      <c r="F924" t="str">
        <f>VLOOKUP(C924,customer_imp!$A$2:$H$502,4,FALSE)</f>
        <v>Male</v>
      </c>
      <c r="G924" t="str">
        <f>VLOOKUP(C924,customer_imp!$A$2:$H$502,5,FALSE)</f>
        <v>Tylermouth</v>
      </c>
      <c r="H924" t="str">
        <f>VLOOKUP(C924,customer_imp!$A$2:$H$502,6,FALSE)</f>
        <v>Massachusetts</v>
      </c>
      <c r="I924" t="str">
        <f>VLOOKUP(C924,customer_imp!$A$2:$H$502,7,FALSE)</f>
        <v>USA</v>
      </c>
      <c r="J924" t="s">
        <v>4600</v>
      </c>
      <c r="K924" t="str">
        <f>VLOOKUP($J924,prod_imp!$A$2:$I$102,2,FALSE)</f>
        <v>Womens Cotton Scarf</v>
      </c>
      <c r="L924" t="str">
        <f>VLOOKUP(J924,prod_imp!$A$2:$I$102,3,FALSE)</f>
        <v>Clothing</v>
      </c>
      <c r="M924" t="str">
        <f>VLOOKUP(J924,prod_imp!$A$2:$I$102,4,FALSE)</f>
        <v>Accessories</v>
      </c>
      <c r="N924" t="str">
        <f>VLOOKUP(J924,prod_imp!$A$2:$I$102,5,FALSE)</f>
        <v>Shepherd-Gould</v>
      </c>
      <c r="O924">
        <f>VLOOKUP(J924,prod_imp!$A$2:$I$102,6,FALSE)</f>
        <v>114</v>
      </c>
      <c r="P924">
        <f>VLOOKUP(J924,prod_imp!$A$2:$I$102,7,FALSE)</f>
        <v>485</v>
      </c>
      <c r="Q924" t="s">
        <v>4683</v>
      </c>
      <c r="R924" t="s">
        <v>4709</v>
      </c>
      <c r="S924" s="5">
        <v>107.0748</v>
      </c>
      <c r="T924">
        <v>1</v>
      </c>
      <c r="U924">
        <v>127</v>
      </c>
      <c r="V924">
        <v>0.08</v>
      </c>
      <c r="W924" t="str">
        <f>VLOOKUP(Q924,stores_imp!$A$2:$K$100,3,FALSE)</f>
        <v>EAST</v>
      </c>
      <c r="X924" t="str">
        <f>VLOOKUP(Q924,stores_imp!$A$2:$K$100,2,TRUE)</f>
        <v>Mann-Austin</v>
      </c>
      <c r="Y924" t="str">
        <f>VLOOKUP(Q924,stores_imp!$A$2:$E$22,4,FALSE)</f>
        <v>Port Josephberg</v>
      </c>
      <c r="Z924" t="str">
        <f>VLOOKUP(Q924,stores_imp!$A$2:$K$22,5,FALSE)</f>
        <v>Online</v>
      </c>
      <c r="AA924" t="str">
        <f>_xlfn.IFS(sale[[#All],[Age]]&lt;19,"Teens",sale[[#All],[Age]]&lt;30,"Adults",sale[[#All],[Age]]&lt;70,"Elders")</f>
        <v>Elders</v>
      </c>
      <c r="AB924" t="str">
        <f>VLOOKUP(C924,customer_imp!$A$2:$H$505,8,FALSE)</f>
        <v>Silver</v>
      </c>
    </row>
    <row r="925" spans="1:28" x14ac:dyDescent="0.25">
      <c r="A925" t="s">
        <v>5629</v>
      </c>
      <c r="B925" s="2">
        <v>45778</v>
      </c>
      <c r="C925" t="s">
        <v>4377</v>
      </c>
      <c r="D925" t="str">
        <f>VLOOKUP(C925,customer_imp!$A$2:$H$502,2,FALSE)</f>
        <v>Timothy Valenzuela</v>
      </c>
      <c r="E925">
        <f>VLOOKUP(C925,customer_imp!$A$2:$H$502,3,FALSE)</f>
        <v>53</v>
      </c>
      <c r="F925" t="str">
        <f>VLOOKUP(C925,customer_imp!$A$2:$H$502,4,FALSE)</f>
        <v>Male</v>
      </c>
      <c r="G925" t="str">
        <f>VLOOKUP(C925,customer_imp!$A$2:$H$502,5,FALSE)</f>
        <v>Stevensshire</v>
      </c>
      <c r="H925" t="str">
        <f>VLOOKUP(C925,customer_imp!$A$2:$H$502,6,FALSE)</f>
        <v>Missouri</v>
      </c>
      <c r="I925" t="str">
        <f>VLOOKUP(C925,customer_imp!$A$2:$H$502,7,FALSE)</f>
        <v>USA</v>
      </c>
      <c r="J925" t="s">
        <v>4633</v>
      </c>
      <c r="K925" t="str">
        <f>VLOOKUP($J925,prod_imp!$A$2:$I$102,2,FALSE)</f>
        <v>Wifi Mesh Router</v>
      </c>
      <c r="L925" t="str">
        <f>VLOOKUP(J925,prod_imp!$A$2:$I$102,3,FALSE)</f>
        <v>Electronics</v>
      </c>
      <c r="M925" t="str">
        <f>VLOOKUP(J925,prod_imp!$A$2:$I$102,4,FALSE)</f>
        <v>Appliances</v>
      </c>
      <c r="N925" t="str">
        <f>VLOOKUP(J925,prod_imp!$A$2:$I$102,5,FALSE)</f>
        <v>White, Reeves And Woods</v>
      </c>
      <c r="O925">
        <f>VLOOKUP(J925,prod_imp!$A$2:$I$102,6,FALSE)</f>
        <v>481</v>
      </c>
      <c r="P925">
        <f>VLOOKUP(J925,prod_imp!$A$2:$I$102,7,FALSE)</f>
        <v>104</v>
      </c>
      <c r="Q925" t="s">
        <v>4697</v>
      </c>
      <c r="R925" t="s">
        <v>1959</v>
      </c>
      <c r="S925" s="5">
        <v>523.66020000000003</v>
      </c>
      <c r="T925">
        <v>3</v>
      </c>
      <c r="U925">
        <v>213</v>
      </c>
      <c r="V925">
        <v>0.16</v>
      </c>
      <c r="W925" t="str">
        <f>VLOOKUP(Q925,stores_imp!$A$2:$K$100,3,FALSE)</f>
        <v>SOUTH</v>
      </c>
      <c r="X925" t="str">
        <f>VLOOKUP(Q925,stores_imp!$A$2:$K$100,2,TRUE)</f>
        <v>Mcdonald Inc</v>
      </c>
      <c r="Y925" t="str">
        <f>VLOOKUP(Q925,stores_imp!$A$2:$E$22,4,FALSE)</f>
        <v>Christopherland</v>
      </c>
      <c r="Z925" t="str">
        <f>VLOOKUP(Q925,stores_imp!$A$2:$K$22,5,FALSE)</f>
        <v>Outlet</v>
      </c>
      <c r="AA925" t="str">
        <f>_xlfn.IFS(sale[[#All],[Age]]&lt;19,"Teens",sale[[#All],[Age]]&lt;30,"Adults",sale[[#All],[Age]]&lt;70,"Elders")</f>
        <v>Elders</v>
      </c>
      <c r="AB925" t="str">
        <f>VLOOKUP(C925,customer_imp!$A$2:$H$505,8,FALSE)</f>
        <v>Platinum</v>
      </c>
    </row>
    <row r="926" spans="1:28" x14ac:dyDescent="0.25">
      <c r="A926" t="s">
        <v>5630</v>
      </c>
      <c r="B926" s="2">
        <v>45471</v>
      </c>
      <c r="C926" t="s">
        <v>4160</v>
      </c>
      <c r="D926" t="str">
        <f>VLOOKUP(C926,customer_imp!$A$2:$H$502,2,FALSE)</f>
        <v>Erin Ward</v>
      </c>
      <c r="E926">
        <f>VLOOKUP(C926,customer_imp!$A$2:$H$502,3,FALSE)</f>
        <v>60</v>
      </c>
      <c r="F926" t="str">
        <f>VLOOKUP(C926,customer_imp!$A$2:$H$502,4,FALSE)</f>
        <v>Male</v>
      </c>
      <c r="G926" t="str">
        <f>VLOOKUP(C926,customer_imp!$A$2:$H$502,5,FALSE)</f>
        <v>New Brianchester</v>
      </c>
      <c r="H926" t="str">
        <f>VLOOKUP(C926,customer_imp!$A$2:$H$502,6,FALSE)</f>
        <v>New York</v>
      </c>
      <c r="I926" t="str">
        <f>VLOOKUP(C926,customer_imp!$A$2:$H$502,7,FALSE)</f>
        <v>USA</v>
      </c>
      <c r="J926" t="s">
        <v>4639</v>
      </c>
      <c r="K926" t="str">
        <f>VLOOKUP($J926,prod_imp!$A$2:$I$102,2,FALSE)</f>
        <v>Badminton Racket Set</v>
      </c>
      <c r="L926" t="str">
        <f>VLOOKUP(J926,prod_imp!$A$2:$I$102,3,FALSE)</f>
        <v>Sports</v>
      </c>
      <c r="M926" t="str">
        <f>VLOOKUP(J926,prod_imp!$A$2:$I$102,4,FALSE)</f>
        <v>Equipment</v>
      </c>
      <c r="N926" t="str">
        <f>VLOOKUP(J926,prod_imp!$A$2:$I$102,5,FALSE)</f>
        <v>Robinson-Brown</v>
      </c>
      <c r="O926">
        <f>VLOOKUP(J926,prod_imp!$A$2:$I$102,6,FALSE)</f>
        <v>286</v>
      </c>
      <c r="P926">
        <f>VLOOKUP(J926,prod_imp!$A$2:$I$102,7,FALSE)</f>
        <v>358</v>
      </c>
      <c r="Q926" t="s">
        <v>4684</v>
      </c>
      <c r="R926" t="s">
        <v>4709</v>
      </c>
      <c r="S926" s="5">
        <v>18.459</v>
      </c>
      <c r="T926">
        <v>1</v>
      </c>
      <c r="U926">
        <v>26</v>
      </c>
      <c r="V926">
        <v>0.18</v>
      </c>
      <c r="W926" t="str">
        <f>VLOOKUP(Q926,stores_imp!$A$2:$K$100,3,FALSE)</f>
        <v>SOUTH</v>
      </c>
      <c r="X926" t="str">
        <f>VLOOKUP(Q926,stores_imp!$A$2:$K$100,2,TRUE)</f>
        <v>Mann-Austin</v>
      </c>
      <c r="Y926" t="str">
        <f>VLOOKUP(Q926,stores_imp!$A$2:$E$22,4,FALSE)</f>
        <v>Williamsfurt</v>
      </c>
      <c r="Z926" t="str">
        <f>VLOOKUP(Q926,stores_imp!$A$2:$K$22,5,FALSE)</f>
        <v>Online</v>
      </c>
      <c r="AA926" t="str">
        <f>_xlfn.IFS(sale[[#All],[Age]]&lt;19,"Teens",sale[[#All],[Age]]&lt;30,"Adults",sale[[#All],[Age]]&lt;70,"Elders")</f>
        <v>Elders</v>
      </c>
      <c r="AB926" t="str">
        <f>VLOOKUP(C926,customer_imp!$A$2:$H$505,8,FALSE)</f>
        <v>Bronze</v>
      </c>
    </row>
    <row r="927" spans="1:28" x14ac:dyDescent="0.25">
      <c r="A927" t="s">
        <v>5631</v>
      </c>
      <c r="B927" s="2">
        <v>45770</v>
      </c>
      <c r="C927" t="s">
        <v>4458</v>
      </c>
      <c r="D927" t="str">
        <f>VLOOKUP(C927,customer_imp!$A$2:$H$502,2,FALSE)</f>
        <v>Cynthia Parrish</v>
      </c>
      <c r="E927">
        <f>VLOOKUP(C927,customer_imp!$A$2:$H$502,3,FALSE)</f>
        <v>18</v>
      </c>
      <c r="F927" t="str">
        <f>VLOOKUP(C927,customer_imp!$A$2:$H$502,4,FALSE)</f>
        <v>Male</v>
      </c>
      <c r="G927" t="str">
        <f>VLOOKUP(C927,customer_imp!$A$2:$H$502,5,FALSE)</f>
        <v>Espinozaberg</v>
      </c>
      <c r="H927" t="str">
        <f>VLOOKUP(C927,customer_imp!$A$2:$H$502,6,FALSE)</f>
        <v>Minnesota</v>
      </c>
      <c r="I927" t="str">
        <f>VLOOKUP(C927,customer_imp!$A$2:$H$502,7,FALSE)</f>
        <v>USA</v>
      </c>
      <c r="J927" t="s">
        <v>4554</v>
      </c>
      <c r="K927" t="str">
        <f>VLOOKUP($J927,prod_imp!$A$2:$I$102,2,FALSE)</f>
        <v>Gaming Mechanical Keyboard</v>
      </c>
      <c r="L927" t="str">
        <f>VLOOKUP(J927,prod_imp!$A$2:$I$102,3,FALSE)</f>
        <v>Electronics</v>
      </c>
      <c r="M927" t="str">
        <f>VLOOKUP(J927,prod_imp!$A$2:$I$102,4,FALSE)</f>
        <v>Computer</v>
      </c>
      <c r="N927" t="str">
        <f>VLOOKUP(J927,prod_imp!$A$2:$I$102,5,FALSE)</f>
        <v>Lucero Llc</v>
      </c>
      <c r="O927">
        <f>VLOOKUP(J927,prod_imp!$A$2:$I$102,6,FALSE)</f>
        <v>419</v>
      </c>
      <c r="P927">
        <f>VLOOKUP(J927,prod_imp!$A$2:$I$102,7,FALSE)</f>
        <v>86</v>
      </c>
      <c r="Q927" t="s">
        <v>4702</v>
      </c>
      <c r="R927" t="s">
        <v>1959</v>
      </c>
      <c r="S927" s="5">
        <v>3205.3728000000001</v>
      </c>
      <c r="T927">
        <v>4</v>
      </c>
      <c r="U927">
        <v>954</v>
      </c>
      <c r="V927">
        <v>0.3</v>
      </c>
      <c r="W927" t="str">
        <f>VLOOKUP(Q927,stores_imp!$A$2:$K$100,3,FALSE)</f>
        <v>EAST</v>
      </c>
      <c r="X927" t="str">
        <f>VLOOKUP(Q927,stores_imp!$A$2:$K$100,2,TRUE)</f>
        <v>Guerrero-Schmitt</v>
      </c>
      <c r="Y927" t="str">
        <f>VLOOKUP(Q927,stores_imp!$A$2:$E$22,4,FALSE)</f>
        <v>East Stevechester</v>
      </c>
      <c r="Z927" t="str">
        <f>VLOOKUP(Q927,stores_imp!$A$2:$K$22,5,FALSE)</f>
        <v>Flagship</v>
      </c>
      <c r="AA927" t="str">
        <f>_xlfn.IFS(sale[[#All],[Age]]&lt;19,"Teens",sale[[#All],[Age]]&lt;30,"Adults",sale[[#All],[Age]]&lt;70,"Elders")</f>
        <v>Teens</v>
      </c>
      <c r="AB927" t="str">
        <f>VLOOKUP(C927,customer_imp!$A$2:$H$505,8,FALSE)</f>
        <v>Silver</v>
      </c>
    </row>
    <row r="928" spans="1:28" x14ac:dyDescent="0.25">
      <c r="A928" t="s">
        <v>5632</v>
      </c>
      <c r="B928" s="2">
        <v>45369</v>
      </c>
      <c r="C928" t="s">
        <v>4194</v>
      </c>
      <c r="D928" t="str">
        <f>VLOOKUP(C928,customer_imp!$A$2:$H$502,2,FALSE)</f>
        <v>Steve Medina</v>
      </c>
      <c r="E928">
        <f>VLOOKUP(C928,customer_imp!$A$2:$H$502,3,FALSE)</f>
        <v>50</v>
      </c>
      <c r="F928" t="str">
        <f>VLOOKUP(C928,customer_imp!$A$2:$H$502,4,FALSE)</f>
        <v>Female</v>
      </c>
      <c r="G928" t="str">
        <f>VLOOKUP(C928,customer_imp!$A$2:$H$502,5,FALSE)</f>
        <v>East Josephside</v>
      </c>
      <c r="H928" t="str">
        <f>VLOOKUP(C928,customer_imp!$A$2:$H$502,6,FALSE)</f>
        <v>Oregon</v>
      </c>
      <c r="I928" t="str">
        <f>VLOOKUP(C928,customer_imp!$A$2:$H$502,7,FALSE)</f>
        <v>USA</v>
      </c>
      <c r="J928" t="s">
        <v>4617</v>
      </c>
      <c r="K928" t="str">
        <f>VLOOKUP($J928,prod_imp!$A$2:$I$102,2,FALSE)</f>
        <v>Smart Led Light Strip</v>
      </c>
      <c r="L928" t="str">
        <f>VLOOKUP(J928,prod_imp!$A$2:$I$102,3,FALSE)</f>
        <v>Electronics</v>
      </c>
      <c r="M928" t="str">
        <f>VLOOKUP(J928,prod_imp!$A$2:$I$102,4,FALSE)</f>
        <v>Accessories</v>
      </c>
      <c r="N928" t="str">
        <f>VLOOKUP(J928,prod_imp!$A$2:$I$102,5,FALSE)</f>
        <v>Flores-Davis</v>
      </c>
      <c r="O928">
        <f>VLOOKUP(J928,prod_imp!$A$2:$I$102,6,FALSE)</f>
        <v>349</v>
      </c>
      <c r="P928">
        <f>VLOOKUP(J928,prod_imp!$A$2:$I$102,7,FALSE)</f>
        <v>476</v>
      </c>
      <c r="Q928" t="s">
        <v>4703</v>
      </c>
      <c r="R928" t="s">
        <v>1959</v>
      </c>
      <c r="S928" s="5">
        <v>2470.6439999999998</v>
      </c>
      <c r="T928">
        <v>3</v>
      </c>
      <c r="U928">
        <v>969</v>
      </c>
      <c r="V928">
        <v>0.16</v>
      </c>
      <c r="W928" t="str">
        <f>VLOOKUP(Q928,stores_imp!$A$2:$K$100,3,FALSE)</f>
        <v>EAST</v>
      </c>
      <c r="X928" t="str">
        <f>VLOOKUP(Q928,stores_imp!$A$2:$K$100,2,TRUE)</f>
        <v>Mann-Austin</v>
      </c>
      <c r="Y928" t="str">
        <f>VLOOKUP(Q928,stores_imp!$A$2:$E$22,4,FALSE)</f>
        <v>Vasquezborough</v>
      </c>
      <c r="Z928" t="str">
        <f>VLOOKUP(Q928,stores_imp!$A$2:$K$22,5,FALSE)</f>
        <v>Online</v>
      </c>
      <c r="AA928" t="str">
        <f>_xlfn.IFS(sale[[#All],[Age]]&lt;19,"Teens",sale[[#All],[Age]]&lt;30,"Adults",sale[[#All],[Age]]&lt;70,"Elders")</f>
        <v>Elders</v>
      </c>
      <c r="AB928" t="str">
        <f>VLOOKUP(C928,customer_imp!$A$2:$H$505,8,FALSE)</f>
        <v>Gold</v>
      </c>
    </row>
    <row r="929" spans="1:28" x14ac:dyDescent="0.25">
      <c r="A929" t="s">
        <v>5633</v>
      </c>
      <c r="B929" s="2">
        <v>45910</v>
      </c>
      <c r="C929" t="s">
        <v>4166</v>
      </c>
      <c r="D929" t="str">
        <f>VLOOKUP(C929,customer_imp!$A$2:$H$502,2,FALSE)</f>
        <v>Dr. Suzanne Bullock</v>
      </c>
      <c r="E929">
        <f>VLOOKUP(C929,customer_imp!$A$2:$H$502,3,FALSE)</f>
        <v>60</v>
      </c>
      <c r="F929" t="str">
        <f>VLOOKUP(C929,customer_imp!$A$2:$H$502,4,FALSE)</f>
        <v>Female</v>
      </c>
      <c r="G929" t="str">
        <f>VLOOKUP(C929,customer_imp!$A$2:$H$502,5,FALSE)</f>
        <v>Lake Blaketon</v>
      </c>
      <c r="H929" t="str">
        <f>VLOOKUP(C929,customer_imp!$A$2:$H$502,6,FALSE)</f>
        <v>Alabama</v>
      </c>
      <c r="I929" t="str">
        <f>VLOOKUP(C929,customer_imp!$A$2:$H$502,7,FALSE)</f>
        <v>USA</v>
      </c>
      <c r="J929" t="s">
        <v>4632</v>
      </c>
      <c r="K929" t="str">
        <f>VLOOKUP($J929,prod_imp!$A$2:$I$102,2,FALSE)</f>
        <v>Wireless Mouse</v>
      </c>
      <c r="L929" t="str">
        <f>VLOOKUP(J929,prod_imp!$A$2:$I$102,3,FALSE)</f>
        <v>Electronics</v>
      </c>
      <c r="M929" t="str">
        <f>VLOOKUP(J929,prod_imp!$A$2:$I$102,4,FALSE)</f>
        <v>Computer</v>
      </c>
      <c r="N929" t="str">
        <f>VLOOKUP(J929,prod_imp!$A$2:$I$102,5,FALSE)</f>
        <v>Larson Ltd</v>
      </c>
      <c r="O929">
        <f>VLOOKUP(J929,prod_imp!$A$2:$I$102,6,FALSE)</f>
        <v>393</v>
      </c>
      <c r="P929">
        <f>VLOOKUP(J929,prod_imp!$A$2:$I$102,7,FALSE)</f>
        <v>320</v>
      </c>
      <c r="Q929" t="s">
        <v>4702</v>
      </c>
      <c r="R929" t="s">
        <v>4706</v>
      </c>
      <c r="S929" s="5">
        <v>474.41449999999998</v>
      </c>
      <c r="T929">
        <v>1</v>
      </c>
      <c r="U929">
        <v>533</v>
      </c>
      <c r="V929">
        <v>0.15</v>
      </c>
      <c r="W929" t="str">
        <f>VLOOKUP(Q929,stores_imp!$A$2:$K$100,3,FALSE)</f>
        <v>EAST</v>
      </c>
      <c r="X929" t="str">
        <f>VLOOKUP(Q929,stores_imp!$A$2:$K$100,2,TRUE)</f>
        <v>Guerrero-Schmitt</v>
      </c>
      <c r="Y929" t="str">
        <f>VLOOKUP(Q929,stores_imp!$A$2:$E$22,4,FALSE)</f>
        <v>East Stevechester</v>
      </c>
      <c r="Z929" t="str">
        <f>VLOOKUP(Q929,stores_imp!$A$2:$K$22,5,FALSE)</f>
        <v>Flagship</v>
      </c>
      <c r="AA929" t="str">
        <f>_xlfn.IFS(sale[[#All],[Age]]&lt;19,"Teens",sale[[#All],[Age]]&lt;30,"Adults",sale[[#All],[Age]]&lt;70,"Elders")</f>
        <v>Elders</v>
      </c>
      <c r="AB929" t="str">
        <f>VLOOKUP(C929,customer_imp!$A$2:$H$505,8,FALSE)</f>
        <v>Platinum</v>
      </c>
    </row>
    <row r="930" spans="1:28" x14ac:dyDescent="0.25">
      <c r="A930" t="s">
        <v>5634</v>
      </c>
      <c r="B930" s="2">
        <v>45637</v>
      </c>
      <c r="C930" t="s">
        <v>4370</v>
      </c>
      <c r="D930" t="str">
        <f>VLOOKUP(C930,customer_imp!$A$2:$H$502,2,FALSE)</f>
        <v>Erika Padilla</v>
      </c>
      <c r="E930">
        <f>VLOOKUP(C930,customer_imp!$A$2:$H$502,3,FALSE)</f>
        <v>50</v>
      </c>
      <c r="F930" t="str">
        <f>VLOOKUP(C930,customer_imp!$A$2:$H$502,4,FALSE)</f>
        <v>Male</v>
      </c>
      <c r="G930" t="str">
        <f>VLOOKUP(C930,customer_imp!$A$2:$H$502,5,FALSE)</f>
        <v>Andrewsland</v>
      </c>
      <c r="H930" t="str">
        <f>VLOOKUP(C930,customer_imp!$A$2:$H$502,6,FALSE)</f>
        <v>Alabama</v>
      </c>
      <c r="I930" t="str">
        <f>VLOOKUP(C930,customer_imp!$A$2:$H$502,7,FALSE)</f>
        <v>USA</v>
      </c>
      <c r="J930" t="s">
        <v>4639</v>
      </c>
      <c r="K930" t="str">
        <f>VLOOKUP($J930,prod_imp!$A$2:$I$102,2,FALSE)</f>
        <v>Badminton Racket Set</v>
      </c>
      <c r="L930" t="str">
        <f>VLOOKUP(J930,prod_imp!$A$2:$I$102,3,FALSE)</f>
        <v>Sports</v>
      </c>
      <c r="M930" t="str">
        <f>VLOOKUP(J930,prod_imp!$A$2:$I$102,4,FALSE)</f>
        <v>Equipment</v>
      </c>
      <c r="N930" t="str">
        <f>VLOOKUP(J930,prod_imp!$A$2:$I$102,5,FALSE)</f>
        <v>Robinson-Brown</v>
      </c>
      <c r="O930">
        <f>VLOOKUP(J930,prod_imp!$A$2:$I$102,6,FALSE)</f>
        <v>286</v>
      </c>
      <c r="P930">
        <f>VLOOKUP(J930,prod_imp!$A$2:$I$102,7,FALSE)</f>
        <v>358</v>
      </c>
      <c r="Q930" t="s">
        <v>4675</v>
      </c>
      <c r="R930" t="s">
        <v>4706</v>
      </c>
      <c r="S930" s="5">
        <v>370.75619999999998</v>
      </c>
      <c r="T930">
        <v>3</v>
      </c>
      <c r="U930">
        <v>139</v>
      </c>
      <c r="V930">
        <v>0.11</v>
      </c>
      <c r="W930" t="str">
        <f>VLOOKUP(Q930,stores_imp!$A$2:$K$100,3,FALSE)</f>
        <v>NORTH</v>
      </c>
      <c r="X930" t="str">
        <f>VLOOKUP(Q930,stores_imp!$A$2:$K$100,2,TRUE)</f>
        <v>Martinez, Adkins And Johnson</v>
      </c>
      <c r="Y930" t="str">
        <f>VLOOKUP(Q930,stores_imp!$A$2:$E$22,4,FALSE)</f>
        <v>Danielmouth</v>
      </c>
      <c r="Z930" t="str">
        <f>VLOOKUP(Q930,stores_imp!$A$2:$K$22,5,FALSE)</f>
        <v>Flagship</v>
      </c>
      <c r="AA930" t="str">
        <f>_xlfn.IFS(sale[[#All],[Age]]&lt;19,"Teens",sale[[#All],[Age]]&lt;30,"Adults",sale[[#All],[Age]]&lt;70,"Elders")</f>
        <v>Elders</v>
      </c>
      <c r="AB930" t="str">
        <f>VLOOKUP(C930,customer_imp!$A$2:$H$505,8,FALSE)</f>
        <v>Silver</v>
      </c>
    </row>
    <row r="931" spans="1:28" x14ac:dyDescent="0.25">
      <c r="A931" t="s">
        <v>5635</v>
      </c>
      <c r="B931" s="2">
        <v>45706</v>
      </c>
      <c r="C931" t="s">
        <v>4137</v>
      </c>
      <c r="D931" t="str">
        <f>VLOOKUP(C931,customer_imp!$A$2:$H$502,2,FALSE)</f>
        <v>Brian Choi</v>
      </c>
      <c r="E931">
        <f>VLOOKUP(C931,customer_imp!$A$2:$H$502,3,FALSE)</f>
        <v>46</v>
      </c>
      <c r="F931" t="str">
        <f>VLOOKUP(C931,customer_imp!$A$2:$H$502,4,FALSE)</f>
        <v>Female</v>
      </c>
      <c r="G931" t="str">
        <f>VLOOKUP(C931,customer_imp!$A$2:$H$502,5,FALSE)</f>
        <v>Floydton</v>
      </c>
      <c r="H931" t="str">
        <f>VLOOKUP(C931,customer_imp!$A$2:$H$502,6,FALSE)</f>
        <v>New Jersey</v>
      </c>
      <c r="I931" t="str">
        <f>VLOOKUP(C931,customer_imp!$A$2:$H$502,7,FALSE)</f>
        <v>USA</v>
      </c>
      <c r="J931" t="s">
        <v>4535</v>
      </c>
      <c r="K931" t="str">
        <f>VLOOKUP($J931,prod_imp!$A$2:$I$102,2,FALSE)</f>
        <v>Carbon Fiber Tennis Racket</v>
      </c>
      <c r="L931" t="str">
        <f>VLOOKUP(J931,prod_imp!$A$2:$I$102,3,FALSE)</f>
        <v>Sports</v>
      </c>
      <c r="M931" t="str">
        <f>VLOOKUP(J931,prod_imp!$A$2:$I$102,4,FALSE)</f>
        <v>Equipment</v>
      </c>
      <c r="N931" t="str">
        <f>VLOOKUP(J931,prod_imp!$A$2:$I$102,5,FALSE)</f>
        <v>Flores, Pineda And Rodriguez</v>
      </c>
      <c r="O931">
        <f>VLOOKUP(J931,prod_imp!$A$2:$I$102,6,FALSE)</f>
        <v>485</v>
      </c>
      <c r="P931">
        <f>VLOOKUP(J931,prod_imp!$A$2:$I$102,7,FALSE)</f>
        <v>432</v>
      </c>
      <c r="Q931" t="s">
        <v>4673</v>
      </c>
      <c r="R931" t="s">
        <v>4709</v>
      </c>
      <c r="S931" s="5">
        <v>571.26210000000003</v>
      </c>
      <c r="T931">
        <v>1</v>
      </c>
      <c r="U931">
        <v>589</v>
      </c>
      <c r="V931">
        <v>0.11</v>
      </c>
      <c r="W931" t="str">
        <f>VLOOKUP(Q931,stores_imp!$A$2:$K$100,3,FALSE)</f>
        <v>EAST</v>
      </c>
      <c r="X931" t="str">
        <f>VLOOKUP(Q931,stores_imp!$A$2:$K$100,2,TRUE)</f>
        <v>Rivera-Warner</v>
      </c>
      <c r="Y931" t="str">
        <f>VLOOKUP(Q931,stores_imp!$A$2:$E$22,4,FALSE)</f>
        <v>Washingtonfurt</v>
      </c>
      <c r="Z931" t="str">
        <f>VLOOKUP(Q931,stores_imp!$A$2:$K$22,5,FALSE)</f>
        <v>Flagship</v>
      </c>
      <c r="AA931" t="str">
        <f>_xlfn.IFS(sale[[#All],[Age]]&lt;19,"Teens",sale[[#All],[Age]]&lt;30,"Adults",sale[[#All],[Age]]&lt;70,"Elders")</f>
        <v>Elders</v>
      </c>
      <c r="AB931" t="str">
        <f>VLOOKUP(C931,customer_imp!$A$2:$H$505,8,FALSE)</f>
        <v>Gold</v>
      </c>
    </row>
    <row r="932" spans="1:28" x14ac:dyDescent="0.25">
      <c r="A932" t="s">
        <v>5636</v>
      </c>
      <c r="B932" s="2">
        <v>45557</v>
      </c>
      <c r="C932" t="s">
        <v>4393</v>
      </c>
      <c r="D932" t="str">
        <f>VLOOKUP(C932,customer_imp!$A$2:$H$502,2,FALSE)</f>
        <v>Justin Ingram</v>
      </c>
      <c r="E932">
        <f>VLOOKUP(C932,customer_imp!$A$2:$H$502,3,FALSE)</f>
        <v>34</v>
      </c>
      <c r="F932" t="str">
        <f>VLOOKUP(C932,customer_imp!$A$2:$H$502,4,FALSE)</f>
        <v>Male</v>
      </c>
      <c r="G932" t="str">
        <f>VLOOKUP(C932,customer_imp!$A$2:$H$502,5,FALSE)</f>
        <v>Lake Lisaland</v>
      </c>
      <c r="H932" t="str">
        <f>VLOOKUP(C932,customer_imp!$A$2:$H$502,6,FALSE)</f>
        <v>Louisiana</v>
      </c>
      <c r="I932" t="str">
        <f>VLOOKUP(C932,customer_imp!$A$2:$H$502,7,FALSE)</f>
        <v>USA</v>
      </c>
      <c r="J932" t="s">
        <v>4589</v>
      </c>
      <c r="K932" t="str">
        <f>VLOOKUP($J932,prod_imp!$A$2:$I$102,2,FALSE)</f>
        <v>Rugby Ball</v>
      </c>
      <c r="L932" t="str">
        <f>VLOOKUP(J932,prod_imp!$A$2:$I$102,3,FALSE)</f>
        <v>Sports</v>
      </c>
      <c r="M932" t="str">
        <f>VLOOKUP(J932,prod_imp!$A$2:$I$102,4,FALSE)</f>
        <v>Team Sports</v>
      </c>
      <c r="N932" t="str">
        <f>VLOOKUP(J932,prod_imp!$A$2:$I$102,5,FALSE)</f>
        <v>Harris Inc</v>
      </c>
      <c r="O932">
        <f>VLOOKUP(J932,prod_imp!$A$2:$I$102,6,FALSE)</f>
        <v>212</v>
      </c>
      <c r="P932">
        <f>VLOOKUP(J932,prod_imp!$A$2:$I$102,7,FALSE)</f>
        <v>82</v>
      </c>
      <c r="Q932" t="s">
        <v>4682</v>
      </c>
      <c r="R932" t="s">
        <v>4706</v>
      </c>
      <c r="S932" s="5">
        <v>934.46460000000002</v>
      </c>
      <c r="T932">
        <v>2</v>
      </c>
      <c r="U932">
        <v>577</v>
      </c>
      <c r="V932">
        <v>0.03</v>
      </c>
      <c r="W932" t="str">
        <f>VLOOKUP(Q932,stores_imp!$A$2:$K$100,3,FALSE)</f>
        <v>NORTH</v>
      </c>
      <c r="X932" t="str">
        <f>VLOOKUP(Q932,stores_imp!$A$2:$K$100,2,TRUE)</f>
        <v>Mann-Austin</v>
      </c>
      <c r="Y932" t="str">
        <f>VLOOKUP(Q932,stores_imp!$A$2:$E$22,4,FALSE)</f>
        <v>New Michaelchester</v>
      </c>
      <c r="Z932" t="str">
        <f>VLOOKUP(Q932,stores_imp!$A$2:$K$22,5,FALSE)</f>
        <v>Outlet</v>
      </c>
      <c r="AA932" t="str">
        <f>_xlfn.IFS(sale[[#All],[Age]]&lt;19,"Teens",sale[[#All],[Age]]&lt;30,"Adults",sale[[#All],[Age]]&lt;70,"Elders")</f>
        <v>Elders</v>
      </c>
      <c r="AB932" t="str">
        <f>VLOOKUP(C932,customer_imp!$A$2:$H$505,8,FALSE)</f>
        <v>Bronze</v>
      </c>
    </row>
    <row r="933" spans="1:28" x14ac:dyDescent="0.25">
      <c r="A933" t="s">
        <v>5637</v>
      </c>
      <c r="B933" s="2">
        <v>45338</v>
      </c>
      <c r="C933" t="s">
        <v>4308</v>
      </c>
      <c r="D933" t="str">
        <f>VLOOKUP(C933,customer_imp!$A$2:$H$502,2,FALSE)</f>
        <v>Kristy Dunlap</v>
      </c>
      <c r="E933">
        <f>VLOOKUP(C933,customer_imp!$A$2:$H$502,3,FALSE)</f>
        <v>64</v>
      </c>
      <c r="F933" t="str">
        <f>VLOOKUP(C933,customer_imp!$A$2:$H$502,4,FALSE)</f>
        <v>Female</v>
      </c>
      <c r="G933" t="str">
        <f>VLOOKUP(C933,customer_imp!$A$2:$H$502,5,FALSE)</f>
        <v>Whiteport</v>
      </c>
      <c r="H933" t="str">
        <f>VLOOKUP(C933,customer_imp!$A$2:$H$502,6,FALSE)</f>
        <v>North Carolina</v>
      </c>
      <c r="I933" t="str">
        <f>VLOOKUP(C933,customer_imp!$A$2:$H$502,7,FALSE)</f>
        <v>USA</v>
      </c>
      <c r="J933" t="s">
        <v>4611</v>
      </c>
      <c r="K933" t="str">
        <f>VLOOKUP($J933,prod_imp!$A$2:$I$102,2,FALSE)</f>
        <v>Adjustable Dumbbells 20Kg</v>
      </c>
      <c r="L933" t="str">
        <f>VLOOKUP(J933,prod_imp!$A$2:$I$102,3,FALSE)</f>
        <v>Sports</v>
      </c>
      <c r="M933" t="str">
        <f>VLOOKUP(J933,prod_imp!$A$2:$I$102,4,FALSE)</f>
        <v>Fitness</v>
      </c>
      <c r="N933" t="str">
        <f>VLOOKUP(J933,prod_imp!$A$2:$I$102,5,FALSE)</f>
        <v>Montgomery, Benton And Miller</v>
      </c>
      <c r="O933">
        <f>VLOOKUP(J933,prod_imp!$A$2:$I$102,6,FALSE)</f>
        <v>241</v>
      </c>
      <c r="P933">
        <f>VLOOKUP(J933,prod_imp!$A$2:$I$102,7,FALSE)</f>
        <v>423</v>
      </c>
      <c r="Q933" t="s">
        <v>4693</v>
      </c>
      <c r="R933" t="s">
        <v>1959</v>
      </c>
      <c r="S933" s="5">
        <v>647.23500000000001</v>
      </c>
      <c r="T933">
        <v>1</v>
      </c>
      <c r="U933">
        <v>681</v>
      </c>
      <c r="V933">
        <v>0.19</v>
      </c>
      <c r="W933" t="str">
        <f>VLOOKUP(Q933,stores_imp!$A$2:$K$100,3,FALSE)</f>
        <v>NORTH</v>
      </c>
      <c r="X933" t="str">
        <f>VLOOKUP(Q933,stores_imp!$A$2:$K$100,2,TRUE)</f>
        <v>Thomas, Bridges And Harris</v>
      </c>
      <c r="Y933" t="str">
        <f>VLOOKUP(Q933,stores_imp!$A$2:$E$22,4,FALSE)</f>
        <v>Sabrinatown</v>
      </c>
      <c r="Z933" t="str">
        <f>VLOOKUP(Q933,stores_imp!$A$2:$K$22,5,FALSE)</f>
        <v>Online</v>
      </c>
      <c r="AA933" t="str">
        <f>_xlfn.IFS(sale[[#All],[Age]]&lt;19,"Teens",sale[[#All],[Age]]&lt;30,"Adults",sale[[#All],[Age]]&lt;70,"Elders")</f>
        <v>Elders</v>
      </c>
      <c r="AB933" t="str">
        <f>VLOOKUP(C933,customer_imp!$A$2:$H$505,8,FALSE)</f>
        <v>Platinum</v>
      </c>
    </row>
    <row r="934" spans="1:28" x14ac:dyDescent="0.25">
      <c r="A934" t="s">
        <v>5638</v>
      </c>
      <c r="B934" s="2">
        <v>45441</v>
      </c>
      <c r="C934" t="s">
        <v>4449</v>
      </c>
      <c r="D934" t="str">
        <f>VLOOKUP(C934,customer_imp!$A$2:$H$502,2,FALSE)</f>
        <v>Christina Robertson</v>
      </c>
      <c r="E934">
        <f>VLOOKUP(C934,customer_imp!$A$2:$H$502,3,FALSE)</f>
        <v>59</v>
      </c>
      <c r="F934" t="str">
        <f>VLOOKUP(C934,customer_imp!$A$2:$H$502,4,FALSE)</f>
        <v>Male</v>
      </c>
      <c r="G934" t="str">
        <f>VLOOKUP(C934,customer_imp!$A$2:$H$502,5,FALSE)</f>
        <v>Hubbardborough</v>
      </c>
      <c r="H934" t="str">
        <f>VLOOKUP(C934,customer_imp!$A$2:$H$502,6,FALSE)</f>
        <v>Kentucky</v>
      </c>
      <c r="I934" t="str">
        <f>VLOOKUP(C934,customer_imp!$A$2:$H$502,7,FALSE)</f>
        <v>USA</v>
      </c>
      <c r="J934" t="s">
        <v>4541</v>
      </c>
      <c r="K934" t="str">
        <f>VLOOKUP($J934,prod_imp!$A$2:$I$102,2,FALSE)</f>
        <v>Women'S Scarf Set</v>
      </c>
      <c r="L934" t="str">
        <f>VLOOKUP(J934,prod_imp!$A$2:$I$102,3,FALSE)</f>
        <v>Clothing</v>
      </c>
      <c r="M934" t="str">
        <f>VLOOKUP(J934,prod_imp!$A$2:$I$102,4,FALSE)</f>
        <v>Accessories</v>
      </c>
      <c r="N934" t="str">
        <f>VLOOKUP(J934,prod_imp!$A$2:$I$102,5,FALSE)</f>
        <v>Brown And Sons</v>
      </c>
      <c r="O934">
        <f>VLOOKUP(J934,prod_imp!$A$2:$I$102,6,FALSE)</f>
        <v>174</v>
      </c>
      <c r="P934">
        <f>VLOOKUP(J934,prod_imp!$A$2:$I$102,7,FALSE)</f>
        <v>268</v>
      </c>
      <c r="Q934" t="s">
        <v>4698</v>
      </c>
      <c r="R934" t="s">
        <v>1959</v>
      </c>
      <c r="S934" s="5">
        <v>1060.4369999999999</v>
      </c>
      <c r="T934">
        <v>3</v>
      </c>
      <c r="U934">
        <v>505</v>
      </c>
      <c r="V934">
        <v>0.05</v>
      </c>
      <c r="W934" t="str">
        <f>VLOOKUP(Q934,stores_imp!$A$2:$K$100,3,FALSE)</f>
        <v>NORTH</v>
      </c>
      <c r="X934" t="str">
        <f>VLOOKUP(Q934,stores_imp!$A$2:$K$100,2,TRUE)</f>
        <v>Shelton Plc</v>
      </c>
      <c r="Y934" t="str">
        <f>VLOOKUP(Q934,stores_imp!$A$2:$E$22,4,FALSE)</f>
        <v>East Jenniferstad</v>
      </c>
      <c r="Z934" t="str">
        <f>VLOOKUP(Q934,stores_imp!$A$2:$K$22,5,FALSE)</f>
        <v>Flagship</v>
      </c>
      <c r="AA934" t="str">
        <f>_xlfn.IFS(sale[[#All],[Age]]&lt;19,"Teens",sale[[#All],[Age]]&lt;30,"Adults",sale[[#All],[Age]]&lt;70,"Elders")</f>
        <v>Elders</v>
      </c>
      <c r="AB934" t="str">
        <f>VLOOKUP(C934,customer_imp!$A$2:$H$505,8,FALSE)</f>
        <v>Platinum</v>
      </c>
    </row>
    <row r="935" spans="1:28" x14ac:dyDescent="0.25">
      <c r="A935" t="s">
        <v>5639</v>
      </c>
      <c r="B935" s="2">
        <v>45396</v>
      </c>
      <c r="C935" t="s">
        <v>4034</v>
      </c>
      <c r="D935" t="str">
        <f>VLOOKUP(C935,customer_imp!$A$2:$H$502,2,FALSE)</f>
        <v>Dr. David Smith</v>
      </c>
      <c r="E935">
        <f>VLOOKUP(C935,customer_imp!$A$2:$H$502,3,FALSE)</f>
        <v>22</v>
      </c>
      <c r="F935" t="str">
        <f>VLOOKUP(C935,customer_imp!$A$2:$H$502,4,FALSE)</f>
        <v>Female</v>
      </c>
      <c r="G935" t="str">
        <f>VLOOKUP(C935,customer_imp!$A$2:$H$502,5,FALSE)</f>
        <v>Schmidtchester</v>
      </c>
      <c r="H935" t="str">
        <f>VLOOKUP(C935,customer_imp!$A$2:$H$502,6,FALSE)</f>
        <v>Alaska</v>
      </c>
      <c r="I935" t="str">
        <f>VLOOKUP(C935,customer_imp!$A$2:$H$502,7,FALSE)</f>
        <v>USA</v>
      </c>
      <c r="J935" t="s">
        <v>4562</v>
      </c>
      <c r="K935" t="str">
        <f>VLOOKUP($J935,prod_imp!$A$2:$I$102,2,FALSE)</f>
        <v>Sports Water Hydration Pack</v>
      </c>
      <c r="L935" t="str">
        <f>VLOOKUP(J935,prod_imp!$A$2:$I$102,3,FALSE)</f>
        <v>Sports</v>
      </c>
      <c r="M935" t="str">
        <f>VLOOKUP(J935,prod_imp!$A$2:$I$102,4,FALSE)</f>
        <v>Outdoor</v>
      </c>
      <c r="N935" t="str">
        <f>VLOOKUP(J935,prod_imp!$A$2:$I$102,5,FALSE)</f>
        <v>Sims-Smith</v>
      </c>
      <c r="O935">
        <f>VLOOKUP(J935,prod_imp!$A$2:$I$102,6,FALSE)</f>
        <v>136</v>
      </c>
      <c r="P935">
        <f>VLOOKUP(J935,prod_imp!$A$2:$I$102,7,FALSE)</f>
        <v>394</v>
      </c>
      <c r="Q935" t="s">
        <v>4692</v>
      </c>
      <c r="R935" t="s">
        <v>4706</v>
      </c>
      <c r="S935" s="5">
        <v>1754.4059999999999</v>
      </c>
      <c r="T935">
        <v>3</v>
      </c>
      <c r="U935">
        <v>650</v>
      </c>
      <c r="V935">
        <v>0.3</v>
      </c>
      <c r="W935" t="str">
        <f>VLOOKUP(Q935,stores_imp!$A$2:$K$100,3,FALSE)</f>
        <v>SOUTH</v>
      </c>
      <c r="X935" t="str">
        <f>VLOOKUP(Q935,stores_imp!$A$2:$K$100,2,TRUE)</f>
        <v>Aguirre-Keller</v>
      </c>
      <c r="Y935" t="str">
        <f>VLOOKUP(Q935,stores_imp!$A$2:$E$22,4,FALSE)</f>
        <v>Lake Michael</v>
      </c>
      <c r="Z935" t="str">
        <f>VLOOKUP(Q935,stores_imp!$A$2:$K$22,5,FALSE)</f>
        <v>Online</v>
      </c>
      <c r="AA935" t="str">
        <f>_xlfn.IFS(sale[[#All],[Age]]&lt;19,"Teens",sale[[#All],[Age]]&lt;30,"Adults",sale[[#All],[Age]]&lt;70,"Elders")</f>
        <v>Adults</v>
      </c>
      <c r="AB935" t="str">
        <f>VLOOKUP(C935,customer_imp!$A$2:$H$505,8,FALSE)</f>
        <v>Silver</v>
      </c>
    </row>
    <row r="936" spans="1:28" x14ac:dyDescent="0.25">
      <c r="A936" t="s">
        <v>5640</v>
      </c>
      <c r="B936" s="2">
        <v>45317</v>
      </c>
      <c r="C936" t="s">
        <v>4226</v>
      </c>
      <c r="D936" t="str">
        <f>VLOOKUP(C936,customer_imp!$A$2:$H$502,2,FALSE)</f>
        <v>Laura Soto</v>
      </c>
      <c r="E936">
        <f>VLOOKUP(C936,customer_imp!$A$2:$H$502,3,FALSE)</f>
        <v>57</v>
      </c>
      <c r="F936" t="str">
        <f>VLOOKUP(C936,customer_imp!$A$2:$H$502,4,FALSE)</f>
        <v>Female</v>
      </c>
      <c r="G936" t="str">
        <f>VLOOKUP(C936,customer_imp!$A$2:$H$502,5,FALSE)</f>
        <v>Rodriguezton</v>
      </c>
      <c r="H936" t="str">
        <f>VLOOKUP(C936,customer_imp!$A$2:$H$502,6,FALSE)</f>
        <v>Michigan</v>
      </c>
      <c r="I936" t="str">
        <f>VLOOKUP(C936,customer_imp!$A$2:$H$502,7,FALSE)</f>
        <v>USA</v>
      </c>
      <c r="J936" t="s">
        <v>4563</v>
      </c>
      <c r="K936" t="str">
        <f>VLOOKUP($J936,prod_imp!$A$2:$I$102,2,FALSE)</f>
        <v>Portable Power Bank</v>
      </c>
      <c r="L936" t="str">
        <f>VLOOKUP(J936,prod_imp!$A$2:$I$102,3,FALSE)</f>
        <v>Electronics</v>
      </c>
      <c r="M936" t="str">
        <f>VLOOKUP(J936,prod_imp!$A$2:$I$102,4,FALSE)</f>
        <v>Mobile</v>
      </c>
      <c r="N936" t="str">
        <f>VLOOKUP(J936,prod_imp!$A$2:$I$102,5,FALSE)</f>
        <v>Cummings And Sons</v>
      </c>
      <c r="O936">
        <f>VLOOKUP(J936,prod_imp!$A$2:$I$102,6,FALSE)</f>
        <v>326</v>
      </c>
      <c r="P936">
        <f>VLOOKUP(J936,prod_imp!$A$2:$I$102,7,FALSE)</f>
        <v>301</v>
      </c>
      <c r="Q936" t="s">
        <v>4688</v>
      </c>
      <c r="R936" t="s">
        <v>4706</v>
      </c>
      <c r="S936" s="5">
        <v>1874.787</v>
      </c>
      <c r="T936">
        <v>2</v>
      </c>
      <c r="U936">
        <v>987</v>
      </c>
      <c r="V936">
        <v>0.1</v>
      </c>
      <c r="W936" t="str">
        <f>VLOOKUP(Q936,stores_imp!$A$2:$K$100,3,FALSE)</f>
        <v>SOUTH</v>
      </c>
      <c r="X936" t="str">
        <f>VLOOKUP(Q936,stores_imp!$A$2:$K$100,2,TRUE)</f>
        <v>Mann-Austin</v>
      </c>
      <c r="Y936" t="str">
        <f>VLOOKUP(Q936,stores_imp!$A$2:$E$22,4,FALSE)</f>
        <v>East Johnstad</v>
      </c>
      <c r="Z936" t="str">
        <f>VLOOKUP(Q936,stores_imp!$A$2:$K$22,5,FALSE)</f>
        <v>Flagship</v>
      </c>
      <c r="AA936" t="str">
        <f>_xlfn.IFS(sale[[#All],[Age]]&lt;19,"Teens",sale[[#All],[Age]]&lt;30,"Adults",sale[[#All],[Age]]&lt;70,"Elders")</f>
        <v>Elders</v>
      </c>
      <c r="AB936" t="str">
        <f>VLOOKUP(C936,customer_imp!$A$2:$H$505,8,FALSE)</f>
        <v>Platinum</v>
      </c>
    </row>
    <row r="937" spans="1:28" x14ac:dyDescent="0.25">
      <c r="A937" t="s">
        <v>5641</v>
      </c>
      <c r="B937" s="2">
        <v>45235</v>
      </c>
      <c r="C937" t="s">
        <v>4095</v>
      </c>
      <c r="D937" t="str">
        <f>VLOOKUP(C937,customer_imp!$A$2:$H$502,2,FALSE)</f>
        <v>Michael Jones</v>
      </c>
      <c r="E937">
        <f>VLOOKUP(C937,customer_imp!$A$2:$H$502,3,FALSE)</f>
        <v>40</v>
      </c>
      <c r="F937" t="str">
        <f>VLOOKUP(C937,customer_imp!$A$2:$H$502,4,FALSE)</f>
        <v>Male</v>
      </c>
      <c r="G937" t="str">
        <f>VLOOKUP(C937,customer_imp!$A$2:$H$502,5,FALSE)</f>
        <v>North Edwardton</v>
      </c>
      <c r="H937" t="str">
        <f>VLOOKUP(C937,customer_imp!$A$2:$H$502,6,FALSE)</f>
        <v>Tennessee</v>
      </c>
      <c r="I937" t="str">
        <f>VLOOKUP(C937,customer_imp!$A$2:$H$502,7,FALSE)</f>
        <v>USA</v>
      </c>
      <c r="J937" t="s">
        <v>4521</v>
      </c>
      <c r="K937" t="str">
        <f>VLOOKUP($J937,prod_imp!$A$2:$I$102,2,FALSE)</f>
        <v>Usb-C Fast Charger</v>
      </c>
      <c r="L937" t="str">
        <f>VLOOKUP(J937,prod_imp!$A$2:$I$102,3,FALSE)</f>
        <v>Electronics</v>
      </c>
      <c r="M937" t="str">
        <f>VLOOKUP(J937,prod_imp!$A$2:$I$102,4,FALSE)</f>
        <v>Accessories</v>
      </c>
      <c r="N937" t="str">
        <f>VLOOKUP(J937,prod_imp!$A$2:$I$102,5,FALSE)</f>
        <v>Dawson-Perkins</v>
      </c>
      <c r="O937">
        <f>VLOOKUP(J937,prod_imp!$A$2:$I$102,6,FALSE)</f>
        <v>242</v>
      </c>
      <c r="P937">
        <f>VLOOKUP(J937,prod_imp!$A$2:$I$102,7,FALSE)</f>
        <v>453</v>
      </c>
      <c r="Q937" t="s">
        <v>4698</v>
      </c>
      <c r="R937" t="s">
        <v>4706</v>
      </c>
      <c r="S937" s="5">
        <v>124.336</v>
      </c>
      <c r="T937">
        <v>2</v>
      </c>
      <c r="U937">
        <v>65</v>
      </c>
      <c r="V937">
        <v>0.05</v>
      </c>
      <c r="W937" t="str">
        <f>VLOOKUP(Q937,stores_imp!$A$2:$K$100,3,FALSE)</f>
        <v>NORTH</v>
      </c>
      <c r="X937" t="str">
        <f>VLOOKUP(Q937,stores_imp!$A$2:$K$100,2,TRUE)</f>
        <v>Shelton Plc</v>
      </c>
      <c r="Y937" t="str">
        <f>VLOOKUP(Q937,stores_imp!$A$2:$E$22,4,FALSE)</f>
        <v>East Jenniferstad</v>
      </c>
      <c r="Z937" t="str">
        <f>VLOOKUP(Q937,stores_imp!$A$2:$K$22,5,FALSE)</f>
        <v>Flagship</v>
      </c>
      <c r="AA937" t="str">
        <f>_xlfn.IFS(sale[[#All],[Age]]&lt;19,"Teens",sale[[#All],[Age]]&lt;30,"Adults",sale[[#All],[Age]]&lt;70,"Elders")</f>
        <v>Elders</v>
      </c>
      <c r="AB937" t="str">
        <f>VLOOKUP(C937,customer_imp!$A$2:$H$505,8,FALSE)</f>
        <v>Bronze</v>
      </c>
    </row>
    <row r="938" spans="1:28" x14ac:dyDescent="0.25">
      <c r="A938" t="s">
        <v>5642</v>
      </c>
      <c r="B938" s="2">
        <v>45824</v>
      </c>
      <c r="C938" t="s">
        <v>4372</v>
      </c>
      <c r="D938" t="str">
        <f>VLOOKUP(C938,customer_imp!$A$2:$H$502,2,FALSE)</f>
        <v>Kristine Higgins</v>
      </c>
      <c r="E938">
        <f>VLOOKUP(C938,customer_imp!$A$2:$H$502,3,FALSE)</f>
        <v>27</v>
      </c>
      <c r="F938" t="str">
        <f>VLOOKUP(C938,customer_imp!$A$2:$H$502,4,FALSE)</f>
        <v>Female</v>
      </c>
      <c r="G938" t="str">
        <f>VLOOKUP(C938,customer_imp!$A$2:$H$502,5,FALSE)</f>
        <v>Jennifertown</v>
      </c>
      <c r="H938" t="str">
        <f>VLOOKUP(C938,customer_imp!$A$2:$H$502,6,FALSE)</f>
        <v>South Carolina</v>
      </c>
      <c r="I938" t="str">
        <f>VLOOKUP(C938,customer_imp!$A$2:$H$502,7,FALSE)</f>
        <v>USA</v>
      </c>
      <c r="J938" t="s">
        <v>4609</v>
      </c>
      <c r="K938" t="str">
        <f>VLOOKUP($J938,prod_imp!$A$2:$I$102,2,FALSE)</f>
        <v>Organic Sunscreen Lotion</v>
      </c>
      <c r="L938" t="str">
        <f>VLOOKUP(J938,prod_imp!$A$2:$I$102,3,FALSE)</f>
        <v>Beauty</v>
      </c>
      <c r="M938" t="str">
        <f>VLOOKUP(J938,prod_imp!$A$2:$I$102,4,FALSE)</f>
        <v>Skincare</v>
      </c>
      <c r="N938" t="str">
        <f>VLOOKUP(J938,prod_imp!$A$2:$I$102,5,FALSE)</f>
        <v>Anderson-Riley</v>
      </c>
      <c r="O938">
        <f>VLOOKUP(J938,prod_imp!$A$2:$I$102,6,FALSE)</f>
        <v>267</v>
      </c>
      <c r="P938">
        <f>VLOOKUP(J938,prod_imp!$A$2:$I$102,7,FALSE)</f>
        <v>458</v>
      </c>
      <c r="Q938" t="s">
        <v>4695</v>
      </c>
      <c r="R938" t="s">
        <v>1959</v>
      </c>
      <c r="S938" s="5">
        <v>2746.7712000000001</v>
      </c>
      <c r="T938">
        <v>3</v>
      </c>
      <c r="U938">
        <v>954</v>
      </c>
      <c r="V938">
        <v>0.05</v>
      </c>
      <c r="W938" t="str">
        <f>VLOOKUP(Q938,stores_imp!$A$2:$K$100,3,FALSE)</f>
        <v>EAST</v>
      </c>
      <c r="X938" t="str">
        <f>VLOOKUP(Q938,stores_imp!$A$2:$K$100,2,TRUE)</f>
        <v>Gardner, Humphrey And Contreras</v>
      </c>
      <c r="Y938" t="str">
        <f>VLOOKUP(Q938,stores_imp!$A$2:$E$22,4,FALSE)</f>
        <v>Johnsonville</v>
      </c>
      <c r="Z938" t="str">
        <f>VLOOKUP(Q938,stores_imp!$A$2:$K$22,5,FALSE)</f>
        <v>Flagship</v>
      </c>
      <c r="AA938" t="str">
        <f>_xlfn.IFS(sale[[#All],[Age]]&lt;19,"Teens",sale[[#All],[Age]]&lt;30,"Adults",sale[[#All],[Age]]&lt;70,"Elders")</f>
        <v>Adults</v>
      </c>
      <c r="AB938" t="str">
        <f>VLOOKUP(C938,customer_imp!$A$2:$H$505,8,FALSE)</f>
        <v>Silver</v>
      </c>
    </row>
    <row r="939" spans="1:28" x14ac:dyDescent="0.25">
      <c r="A939" t="s">
        <v>5643</v>
      </c>
      <c r="B939" s="2">
        <v>45543</v>
      </c>
      <c r="C939" t="s">
        <v>4041</v>
      </c>
      <c r="D939" t="str">
        <f>VLOOKUP(C939,customer_imp!$A$2:$H$502,2,FALSE)</f>
        <v>Amber Mcclain</v>
      </c>
      <c r="E939">
        <f>VLOOKUP(C939,customer_imp!$A$2:$H$502,3,FALSE)</f>
        <v>58</v>
      </c>
      <c r="F939" t="str">
        <f>VLOOKUP(C939,customer_imp!$A$2:$H$502,4,FALSE)</f>
        <v>Male</v>
      </c>
      <c r="G939" t="str">
        <f>VLOOKUP(C939,customer_imp!$A$2:$H$502,5,FALSE)</f>
        <v>Brendaburgh</v>
      </c>
      <c r="H939" t="str">
        <f>VLOOKUP(C939,customer_imp!$A$2:$H$502,6,FALSE)</f>
        <v>Florida</v>
      </c>
      <c r="I939" t="str">
        <f>VLOOKUP(C939,customer_imp!$A$2:$H$502,7,FALSE)</f>
        <v>USA</v>
      </c>
      <c r="J939" t="s">
        <v>4632</v>
      </c>
      <c r="K939" t="str">
        <f>VLOOKUP($J939,prod_imp!$A$2:$I$102,2,FALSE)</f>
        <v>Wireless Mouse</v>
      </c>
      <c r="L939" t="str">
        <f>VLOOKUP(J939,prod_imp!$A$2:$I$102,3,FALSE)</f>
        <v>Electronics</v>
      </c>
      <c r="M939" t="str">
        <f>VLOOKUP(J939,prod_imp!$A$2:$I$102,4,FALSE)</f>
        <v>Computer</v>
      </c>
      <c r="N939" t="str">
        <f>VLOOKUP(J939,prod_imp!$A$2:$I$102,5,FALSE)</f>
        <v>Larson Ltd</v>
      </c>
      <c r="O939">
        <f>VLOOKUP(J939,prod_imp!$A$2:$I$102,6,FALSE)</f>
        <v>393</v>
      </c>
      <c r="P939">
        <f>VLOOKUP(J939,prod_imp!$A$2:$I$102,7,FALSE)</f>
        <v>320</v>
      </c>
      <c r="Q939" t="s">
        <v>4690</v>
      </c>
      <c r="R939" t="s">
        <v>4706</v>
      </c>
      <c r="S939" s="5">
        <v>2143.6176</v>
      </c>
      <c r="T939">
        <v>3</v>
      </c>
      <c r="U939">
        <v>904</v>
      </c>
      <c r="V939">
        <v>0.04</v>
      </c>
      <c r="W939" t="str">
        <f>VLOOKUP(Q939,stores_imp!$A$2:$K$100,3,FALSE)</f>
        <v>EAST</v>
      </c>
      <c r="X939" t="str">
        <f>VLOOKUP(Q939,stores_imp!$A$2:$K$100,2,TRUE)</f>
        <v>Martinez, Adkins And Johnson</v>
      </c>
      <c r="Y939" t="str">
        <f>VLOOKUP(Q939,stores_imp!$A$2:$E$22,4,FALSE)</f>
        <v>East Davidville</v>
      </c>
      <c r="Z939" t="str">
        <f>VLOOKUP(Q939,stores_imp!$A$2:$K$22,5,FALSE)</f>
        <v>Online</v>
      </c>
      <c r="AA939" t="str">
        <f>_xlfn.IFS(sale[[#All],[Age]]&lt;19,"Teens",sale[[#All],[Age]]&lt;30,"Adults",sale[[#All],[Age]]&lt;70,"Elders")</f>
        <v>Elders</v>
      </c>
      <c r="AB939" t="str">
        <f>VLOOKUP(C939,customer_imp!$A$2:$H$505,8,FALSE)</f>
        <v>Silver</v>
      </c>
    </row>
    <row r="940" spans="1:28" x14ac:dyDescent="0.25">
      <c r="A940" t="s">
        <v>5644</v>
      </c>
      <c r="B940" s="2">
        <v>45595</v>
      </c>
      <c r="C940" t="s">
        <v>4485</v>
      </c>
      <c r="D940" t="str">
        <f>VLOOKUP(C940,customer_imp!$A$2:$H$502,2,FALSE)</f>
        <v>Darrell Miller</v>
      </c>
      <c r="E940">
        <f>VLOOKUP(C940,customer_imp!$A$2:$H$502,3,FALSE)</f>
        <v>59</v>
      </c>
      <c r="F940" t="str">
        <f>VLOOKUP(C940,customer_imp!$A$2:$H$502,4,FALSE)</f>
        <v>Female</v>
      </c>
      <c r="G940" t="str">
        <f>VLOOKUP(C940,customer_imp!$A$2:$H$502,5,FALSE)</f>
        <v>Port Carol</v>
      </c>
      <c r="H940" t="str">
        <f>VLOOKUP(C940,customer_imp!$A$2:$H$502,6,FALSE)</f>
        <v>Florida</v>
      </c>
      <c r="I940" t="str">
        <f>VLOOKUP(C940,customer_imp!$A$2:$H$502,7,FALSE)</f>
        <v>USA</v>
      </c>
      <c r="J940" t="s">
        <v>4607</v>
      </c>
      <c r="K940" t="str">
        <f>VLOOKUP($J940,prod_imp!$A$2:$I$102,2,FALSE)</f>
        <v>Laptop Cooling Pad</v>
      </c>
      <c r="L940" t="str">
        <f>VLOOKUP(J940,prod_imp!$A$2:$I$102,3,FALSE)</f>
        <v>Electronics</v>
      </c>
      <c r="M940" t="str">
        <f>VLOOKUP(J940,prod_imp!$A$2:$I$102,4,FALSE)</f>
        <v>Computer</v>
      </c>
      <c r="N940" t="str">
        <f>VLOOKUP(J940,prod_imp!$A$2:$I$102,5,FALSE)</f>
        <v>Murray, Gould And Ware</v>
      </c>
      <c r="O940">
        <f>VLOOKUP(J940,prod_imp!$A$2:$I$102,6,FALSE)</f>
        <v>86</v>
      </c>
      <c r="P940">
        <f>VLOOKUP(J940,prod_imp!$A$2:$I$102,7,FALSE)</f>
        <v>222</v>
      </c>
      <c r="Q940" t="s">
        <v>4698</v>
      </c>
      <c r="R940" t="s">
        <v>4706</v>
      </c>
      <c r="S940" s="5">
        <v>2486.2139999999999</v>
      </c>
      <c r="T940">
        <v>3</v>
      </c>
      <c r="U940">
        <v>921</v>
      </c>
      <c r="V940">
        <v>0.21</v>
      </c>
      <c r="W940" t="str">
        <f>VLOOKUP(Q940,stores_imp!$A$2:$K$100,3,FALSE)</f>
        <v>NORTH</v>
      </c>
      <c r="X940" t="str">
        <f>VLOOKUP(Q940,stores_imp!$A$2:$K$100,2,TRUE)</f>
        <v>Shelton Plc</v>
      </c>
      <c r="Y940" t="str">
        <f>VLOOKUP(Q940,stores_imp!$A$2:$E$22,4,FALSE)</f>
        <v>East Jenniferstad</v>
      </c>
      <c r="Z940" t="str">
        <f>VLOOKUP(Q940,stores_imp!$A$2:$K$22,5,FALSE)</f>
        <v>Flagship</v>
      </c>
      <c r="AA940" t="str">
        <f>_xlfn.IFS(sale[[#All],[Age]]&lt;19,"Teens",sale[[#All],[Age]]&lt;30,"Adults",sale[[#All],[Age]]&lt;70,"Elders")</f>
        <v>Elders</v>
      </c>
      <c r="AB940" t="str">
        <f>VLOOKUP(C940,customer_imp!$A$2:$H$505,8,FALSE)</f>
        <v>Platinum</v>
      </c>
    </row>
    <row r="941" spans="1:28" x14ac:dyDescent="0.25">
      <c r="A941" t="s">
        <v>5645</v>
      </c>
      <c r="B941" s="2">
        <v>45803</v>
      </c>
      <c r="C941" t="s">
        <v>4290</v>
      </c>
      <c r="D941" t="str">
        <f>VLOOKUP(C941,customer_imp!$A$2:$H$502,2,FALSE)</f>
        <v>Roberta Green</v>
      </c>
      <c r="E941">
        <f>VLOOKUP(C941,customer_imp!$A$2:$H$502,3,FALSE)</f>
        <v>64</v>
      </c>
      <c r="F941" t="str">
        <f>VLOOKUP(C941,customer_imp!$A$2:$H$502,4,FALSE)</f>
        <v>Male</v>
      </c>
      <c r="G941" t="str">
        <f>VLOOKUP(C941,customer_imp!$A$2:$H$502,5,FALSE)</f>
        <v>West Joseph</v>
      </c>
      <c r="H941" t="str">
        <f>VLOOKUP(C941,customer_imp!$A$2:$H$502,6,FALSE)</f>
        <v>Washington</v>
      </c>
      <c r="I941" t="str">
        <f>VLOOKUP(C941,customer_imp!$A$2:$H$502,7,FALSE)</f>
        <v>USA</v>
      </c>
      <c r="J941" t="s">
        <v>4547</v>
      </c>
      <c r="K941" t="str">
        <f>VLOOKUP($J941,prod_imp!$A$2:$I$102,2,FALSE)</f>
        <v>Sports Stopwatch Timer</v>
      </c>
      <c r="L941" t="str">
        <f>VLOOKUP(J941,prod_imp!$A$2:$I$102,3,FALSE)</f>
        <v>Sports</v>
      </c>
      <c r="M941" t="str">
        <f>VLOOKUP(J941,prod_imp!$A$2:$I$102,4,FALSE)</f>
        <v>Accessories</v>
      </c>
      <c r="N941" t="str">
        <f>VLOOKUP(J941,prod_imp!$A$2:$I$102,5,FALSE)</f>
        <v>Burns-Hansen</v>
      </c>
      <c r="O941">
        <f>VLOOKUP(J941,prod_imp!$A$2:$I$102,6,FALSE)</f>
        <v>39</v>
      </c>
      <c r="P941">
        <f>VLOOKUP(J941,prod_imp!$A$2:$I$102,7,FALSE)</f>
        <v>137</v>
      </c>
      <c r="Q941" t="s">
        <v>4675</v>
      </c>
      <c r="R941" t="s">
        <v>4709</v>
      </c>
      <c r="S941" s="5">
        <v>154.93799999999999</v>
      </c>
      <c r="T941">
        <v>1</v>
      </c>
      <c r="U941">
        <v>182</v>
      </c>
      <c r="V941">
        <v>0.1</v>
      </c>
      <c r="W941" t="str">
        <f>VLOOKUP(Q941,stores_imp!$A$2:$K$100,3,FALSE)</f>
        <v>NORTH</v>
      </c>
      <c r="X941" t="str">
        <f>VLOOKUP(Q941,stores_imp!$A$2:$K$100,2,TRUE)</f>
        <v>Martinez, Adkins And Johnson</v>
      </c>
      <c r="Y941" t="str">
        <f>VLOOKUP(Q941,stores_imp!$A$2:$E$22,4,FALSE)</f>
        <v>Danielmouth</v>
      </c>
      <c r="Z941" t="str">
        <f>VLOOKUP(Q941,stores_imp!$A$2:$K$22,5,FALSE)</f>
        <v>Flagship</v>
      </c>
      <c r="AA941" t="str">
        <f>_xlfn.IFS(sale[[#All],[Age]]&lt;19,"Teens",sale[[#All],[Age]]&lt;30,"Adults",sale[[#All],[Age]]&lt;70,"Elders")</f>
        <v>Elders</v>
      </c>
      <c r="AB941" t="str">
        <f>VLOOKUP(C941,customer_imp!$A$2:$H$505,8,FALSE)</f>
        <v>Platinum</v>
      </c>
    </row>
    <row r="942" spans="1:28" x14ac:dyDescent="0.25">
      <c r="A942" t="s">
        <v>5646</v>
      </c>
      <c r="B942" s="2">
        <v>45880</v>
      </c>
      <c r="C942" t="s">
        <v>4437</v>
      </c>
      <c r="D942" t="str">
        <f>VLOOKUP(C942,customer_imp!$A$2:$H$502,2,FALSE)</f>
        <v>Gene Lee</v>
      </c>
      <c r="E942">
        <f>VLOOKUP(C942,customer_imp!$A$2:$H$502,3,FALSE)</f>
        <v>41</v>
      </c>
      <c r="F942" t="str">
        <f>VLOOKUP(C942,customer_imp!$A$2:$H$502,4,FALSE)</f>
        <v>Female</v>
      </c>
      <c r="G942" t="str">
        <f>VLOOKUP(C942,customer_imp!$A$2:$H$502,5,FALSE)</f>
        <v>Mcfarlandmouth</v>
      </c>
      <c r="H942" t="str">
        <f>VLOOKUP(C942,customer_imp!$A$2:$H$502,6,FALSE)</f>
        <v>Virginia</v>
      </c>
      <c r="I942" t="str">
        <f>VLOOKUP(C942,customer_imp!$A$2:$H$502,7,FALSE)</f>
        <v>USA</v>
      </c>
      <c r="J942" t="s">
        <v>4551</v>
      </c>
      <c r="K942" t="str">
        <f>VLOOKUP($J942,prod_imp!$A$2:$I$102,2,FALSE)</f>
        <v>Basketball</v>
      </c>
      <c r="L942" t="str">
        <f>VLOOKUP(J942,prod_imp!$A$2:$I$102,3,FALSE)</f>
        <v>Sports</v>
      </c>
      <c r="M942" t="str">
        <f>VLOOKUP(J942,prod_imp!$A$2:$I$102,4,FALSE)</f>
        <v>Team Sports</v>
      </c>
      <c r="N942" t="str">
        <f>VLOOKUP(J942,prod_imp!$A$2:$I$102,5,FALSE)</f>
        <v>Nolan-Snow</v>
      </c>
      <c r="O942">
        <f>VLOOKUP(J942,prod_imp!$A$2:$I$102,6,FALSE)</f>
        <v>204</v>
      </c>
      <c r="P942">
        <f>VLOOKUP(J942,prod_imp!$A$2:$I$102,7,FALSE)</f>
        <v>281</v>
      </c>
      <c r="Q942" t="s">
        <v>4700</v>
      </c>
      <c r="R942" t="s">
        <v>1959</v>
      </c>
      <c r="S942" s="5">
        <v>2421.7944000000002</v>
      </c>
      <c r="T942">
        <v>3</v>
      </c>
      <c r="U942">
        <v>939</v>
      </c>
      <c r="V942">
        <v>0.15</v>
      </c>
      <c r="W942" t="str">
        <f>VLOOKUP(Q942,stores_imp!$A$2:$K$100,3,FALSE)</f>
        <v>WEST</v>
      </c>
      <c r="X942" t="str">
        <f>VLOOKUP(Q942,stores_imp!$A$2:$K$100,2,TRUE)</f>
        <v>Frederick-Wright</v>
      </c>
      <c r="Y942" t="str">
        <f>VLOOKUP(Q942,stores_imp!$A$2:$E$22,4,FALSE)</f>
        <v>New Jimmymouth</v>
      </c>
      <c r="Z942" t="str">
        <f>VLOOKUP(Q942,stores_imp!$A$2:$K$22,5,FALSE)</f>
        <v>Flagship</v>
      </c>
      <c r="AA942" t="str">
        <f>_xlfn.IFS(sale[[#All],[Age]]&lt;19,"Teens",sale[[#All],[Age]]&lt;30,"Adults",sale[[#All],[Age]]&lt;70,"Elders")</f>
        <v>Elders</v>
      </c>
      <c r="AB942" t="str">
        <f>VLOOKUP(C942,customer_imp!$A$2:$H$505,8,FALSE)</f>
        <v>Platinum</v>
      </c>
    </row>
    <row r="943" spans="1:28" x14ac:dyDescent="0.25">
      <c r="A943" t="s">
        <v>5647</v>
      </c>
      <c r="B943" s="2">
        <v>45690</v>
      </c>
      <c r="C943" t="s">
        <v>4055</v>
      </c>
      <c r="D943" t="str">
        <f>VLOOKUP(C943,customer_imp!$A$2:$H$502,2,FALSE)</f>
        <v>Krystal Ford</v>
      </c>
      <c r="E943">
        <f>VLOOKUP(C943,customer_imp!$A$2:$H$502,3,FALSE)</f>
        <v>34</v>
      </c>
      <c r="F943" t="str">
        <f>VLOOKUP(C943,customer_imp!$A$2:$H$502,4,FALSE)</f>
        <v>Female</v>
      </c>
      <c r="G943" t="str">
        <f>VLOOKUP(C943,customer_imp!$A$2:$H$502,5,FALSE)</f>
        <v>South David</v>
      </c>
      <c r="H943" t="str">
        <f>VLOOKUP(C943,customer_imp!$A$2:$H$502,6,FALSE)</f>
        <v>Arizona</v>
      </c>
      <c r="I943" t="str">
        <f>VLOOKUP(C943,customer_imp!$A$2:$H$502,7,FALSE)</f>
        <v>USA</v>
      </c>
      <c r="J943" t="s">
        <v>4655</v>
      </c>
      <c r="K943" t="str">
        <f>VLOOKUP($J943,prod_imp!$A$2:$I$102,2,FALSE)</f>
        <v>Women'S High Heels</v>
      </c>
      <c r="L943" t="str">
        <f>VLOOKUP(J943,prod_imp!$A$2:$I$102,3,FALSE)</f>
        <v>Clothing</v>
      </c>
      <c r="M943" t="str">
        <f>VLOOKUP(J943,prod_imp!$A$2:$I$102,4,FALSE)</f>
        <v>Footwear</v>
      </c>
      <c r="N943" t="str">
        <f>VLOOKUP(J943,prod_imp!$A$2:$I$102,5,FALSE)</f>
        <v>Smith-Charles</v>
      </c>
      <c r="O943">
        <f>VLOOKUP(J943,prod_imp!$A$2:$I$102,6,FALSE)</f>
        <v>438</v>
      </c>
      <c r="P943">
        <f>VLOOKUP(J943,prod_imp!$A$2:$I$102,7,FALSE)</f>
        <v>496</v>
      </c>
      <c r="Q943" t="s">
        <v>4682</v>
      </c>
      <c r="R943" t="s">
        <v>4706</v>
      </c>
      <c r="S943" s="5">
        <v>541.10159999999996</v>
      </c>
      <c r="T943">
        <v>3</v>
      </c>
      <c r="U943">
        <v>220</v>
      </c>
      <c r="V943">
        <v>0.14000000000000001</v>
      </c>
      <c r="W943" t="str">
        <f>VLOOKUP(Q943,stores_imp!$A$2:$K$100,3,FALSE)</f>
        <v>NORTH</v>
      </c>
      <c r="X943" t="str">
        <f>VLOOKUP(Q943,stores_imp!$A$2:$K$100,2,TRUE)</f>
        <v>Mann-Austin</v>
      </c>
      <c r="Y943" t="str">
        <f>VLOOKUP(Q943,stores_imp!$A$2:$E$22,4,FALSE)</f>
        <v>New Michaelchester</v>
      </c>
      <c r="Z943" t="str">
        <f>VLOOKUP(Q943,stores_imp!$A$2:$K$22,5,FALSE)</f>
        <v>Outlet</v>
      </c>
      <c r="AA943" t="str">
        <f>_xlfn.IFS(sale[[#All],[Age]]&lt;19,"Teens",sale[[#All],[Age]]&lt;30,"Adults",sale[[#All],[Age]]&lt;70,"Elders")</f>
        <v>Elders</v>
      </c>
      <c r="AB943" t="str">
        <f>VLOOKUP(C943,customer_imp!$A$2:$H$505,8,FALSE)</f>
        <v>Platinum</v>
      </c>
    </row>
    <row r="944" spans="1:28" x14ac:dyDescent="0.25">
      <c r="A944" t="s">
        <v>5648</v>
      </c>
      <c r="B944" s="2">
        <v>45841</v>
      </c>
      <c r="C944" t="s">
        <v>4465</v>
      </c>
      <c r="D944" t="str">
        <f>VLOOKUP(C944,customer_imp!$A$2:$H$502,2,FALSE)</f>
        <v>Laura Mathews</v>
      </c>
      <c r="E944">
        <f>VLOOKUP(C944,customer_imp!$A$2:$H$502,3,FALSE)</f>
        <v>53</v>
      </c>
      <c r="F944" t="str">
        <f>VLOOKUP(C944,customer_imp!$A$2:$H$502,4,FALSE)</f>
        <v>Male</v>
      </c>
      <c r="G944" t="str">
        <f>VLOOKUP(C944,customer_imp!$A$2:$H$502,5,FALSE)</f>
        <v>Chambersfurt</v>
      </c>
      <c r="H944" t="str">
        <f>VLOOKUP(C944,customer_imp!$A$2:$H$502,6,FALSE)</f>
        <v>Wisconsin</v>
      </c>
      <c r="I944" t="str">
        <f>VLOOKUP(C944,customer_imp!$A$2:$H$502,7,FALSE)</f>
        <v>USA</v>
      </c>
      <c r="J944" t="s">
        <v>4624</v>
      </c>
      <c r="K944" t="str">
        <f>VLOOKUP($J944,prod_imp!$A$2:$I$102,2,FALSE)</f>
        <v>Hair Repair Oil Treatment</v>
      </c>
      <c r="L944" t="str">
        <f>VLOOKUP(J944,prod_imp!$A$2:$I$102,3,FALSE)</f>
        <v>Beauty</v>
      </c>
      <c r="M944" t="str">
        <f>VLOOKUP(J944,prod_imp!$A$2:$I$102,4,FALSE)</f>
        <v>Haircare</v>
      </c>
      <c r="N944" t="str">
        <f>VLOOKUP(J944,prod_imp!$A$2:$I$102,5,FALSE)</f>
        <v>Hopkins Ltd</v>
      </c>
      <c r="O944">
        <f>VLOOKUP(J944,prod_imp!$A$2:$I$102,6,FALSE)</f>
        <v>214</v>
      </c>
      <c r="P944">
        <f>VLOOKUP(J944,prod_imp!$A$2:$I$102,7,FALSE)</f>
        <v>383</v>
      </c>
      <c r="Q944" t="s">
        <v>4702</v>
      </c>
      <c r="R944" t="s">
        <v>1959</v>
      </c>
      <c r="S944" s="5">
        <v>844.77059999999994</v>
      </c>
      <c r="T944">
        <v>3</v>
      </c>
      <c r="U944">
        <v>386</v>
      </c>
      <c r="V944">
        <v>0.18</v>
      </c>
      <c r="W944" t="str">
        <f>VLOOKUP(Q944,stores_imp!$A$2:$K$100,3,FALSE)</f>
        <v>EAST</v>
      </c>
      <c r="X944" t="str">
        <f>VLOOKUP(Q944,stores_imp!$A$2:$K$100,2,TRUE)</f>
        <v>Guerrero-Schmitt</v>
      </c>
      <c r="Y944" t="str">
        <f>VLOOKUP(Q944,stores_imp!$A$2:$E$22,4,FALSE)</f>
        <v>East Stevechester</v>
      </c>
      <c r="Z944" t="str">
        <f>VLOOKUP(Q944,stores_imp!$A$2:$K$22,5,FALSE)</f>
        <v>Flagship</v>
      </c>
      <c r="AA944" t="str">
        <f>_xlfn.IFS(sale[[#All],[Age]]&lt;19,"Teens",sale[[#All],[Age]]&lt;30,"Adults",sale[[#All],[Age]]&lt;70,"Elders")</f>
        <v>Elders</v>
      </c>
      <c r="AB944" t="str">
        <f>VLOOKUP(C944,customer_imp!$A$2:$H$505,8,FALSE)</f>
        <v>Bronze</v>
      </c>
    </row>
    <row r="945" spans="1:28" x14ac:dyDescent="0.25">
      <c r="A945" t="s">
        <v>5649</v>
      </c>
      <c r="B945" s="2">
        <v>45380</v>
      </c>
      <c r="C945" t="s">
        <v>4445</v>
      </c>
      <c r="D945" t="str">
        <f>VLOOKUP(C945,customer_imp!$A$2:$H$502,2,FALSE)</f>
        <v>April Phillips</v>
      </c>
      <c r="E945">
        <f>VLOOKUP(C945,customer_imp!$A$2:$H$502,3,FALSE)</f>
        <v>62</v>
      </c>
      <c r="F945" t="str">
        <f>VLOOKUP(C945,customer_imp!$A$2:$H$502,4,FALSE)</f>
        <v>Female</v>
      </c>
      <c r="G945" t="str">
        <f>VLOOKUP(C945,customer_imp!$A$2:$H$502,5,FALSE)</f>
        <v>Lake Carolyn</v>
      </c>
      <c r="H945" t="str">
        <f>VLOOKUP(C945,customer_imp!$A$2:$H$502,6,FALSE)</f>
        <v>Hawaii</v>
      </c>
      <c r="I945" t="str">
        <f>VLOOKUP(C945,customer_imp!$A$2:$H$502,7,FALSE)</f>
        <v>USA</v>
      </c>
      <c r="J945" t="s">
        <v>4639</v>
      </c>
      <c r="K945" t="str">
        <f>VLOOKUP($J945,prod_imp!$A$2:$I$102,2,FALSE)</f>
        <v>Badminton Racket Set</v>
      </c>
      <c r="L945" t="str">
        <f>VLOOKUP(J945,prod_imp!$A$2:$I$102,3,FALSE)</f>
        <v>Sports</v>
      </c>
      <c r="M945" t="str">
        <f>VLOOKUP(J945,prod_imp!$A$2:$I$102,4,FALSE)</f>
        <v>Equipment</v>
      </c>
      <c r="N945" t="str">
        <f>VLOOKUP(J945,prod_imp!$A$2:$I$102,5,FALSE)</f>
        <v>Robinson-Brown</v>
      </c>
      <c r="O945">
        <f>VLOOKUP(J945,prod_imp!$A$2:$I$102,6,FALSE)</f>
        <v>286</v>
      </c>
      <c r="P945">
        <f>VLOOKUP(J945,prod_imp!$A$2:$I$102,7,FALSE)</f>
        <v>358</v>
      </c>
      <c r="Q945" t="s">
        <v>4702</v>
      </c>
      <c r="R945" t="s">
        <v>4706</v>
      </c>
      <c r="S945" s="5">
        <v>1196.5536</v>
      </c>
      <c r="T945">
        <v>2</v>
      </c>
      <c r="U945">
        <v>831</v>
      </c>
      <c r="V945">
        <v>0.27</v>
      </c>
      <c r="W945" t="str">
        <f>VLOOKUP(Q945,stores_imp!$A$2:$K$100,3,FALSE)</f>
        <v>EAST</v>
      </c>
      <c r="X945" t="str">
        <f>VLOOKUP(Q945,stores_imp!$A$2:$K$100,2,TRUE)</f>
        <v>Guerrero-Schmitt</v>
      </c>
      <c r="Y945" t="str">
        <f>VLOOKUP(Q945,stores_imp!$A$2:$E$22,4,FALSE)</f>
        <v>East Stevechester</v>
      </c>
      <c r="Z945" t="str">
        <f>VLOOKUP(Q945,stores_imp!$A$2:$K$22,5,FALSE)</f>
        <v>Flagship</v>
      </c>
      <c r="AA945" t="str">
        <f>_xlfn.IFS(sale[[#All],[Age]]&lt;19,"Teens",sale[[#All],[Age]]&lt;30,"Adults",sale[[#All],[Age]]&lt;70,"Elders")</f>
        <v>Elders</v>
      </c>
      <c r="AB945" t="str">
        <f>VLOOKUP(C945,customer_imp!$A$2:$H$505,8,FALSE)</f>
        <v>Platinum</v>
      </c>
    </row>
    <row r="946" spans="1:28" x14ac:dyDescent="0.25">
      <c r="A946" t="s">
        <v>5650</v>
      </c>
      <c r="B946" s="2">
        <v>45503</v>
      </c>
      <c r="C946" t="s">
        <v>4372</v>
      </c>
      <c r="D946" t="str">
        <f>VLOOKUP(C946,customer_imp!$A$2:$H$502,2,FALSE)</f>
        <v>Kristine Higgins</v>
      </c>
      <c r="E946">
        <f>VLOOKUP(C946,customer_imp!$A$2:$H$502,3,FALSE)</f>
        <v>27</v>
      </c>
      <c r="F946" t="str">
        <f>VLOOKUP(C946,customer_imp!$A$2:$H$502,4,FALSE)</f>
        <v>Female</v>
      </c>
      <c r="G946" t="str">
        <f>VLOOKUP(C946,customer_imp!$A$2:$H$502,5,FALSE)</f>
        <v>Jennifertown</v>
      </c>
      <c r="H946" t="str">
        <f>VLOOKUP(C946,customer_imp!$A$2:$H$502,6,FALSE)</f>
        <v>South Carolina</v>
      </c>
      <c r="I946" t="str">
        <f>VLOOKUP(C946,customer_imp!$A$2:$H$502,7,FALSE)</f>
        <v>USA</v>
      </c>
      <c r="J946" t="s">
        <v>4500</v>
      </c>
      <c r="K946" t="str">
        <f>VLOOKUP($J946,prod_imp!$A$2:$I$102,2,FALSE)</f>
        <v>Men'S Running Jacket</v>
      </c>
      <c r="L946" t="str">
        <f>VLOOKUP(J946,prod_imp!$A$2:$I$102,3,FALSE)</f>
        <v>Clothing</v>
      </c>
      <c r="M946" t="str">
        <f>VLOOKUP(J946,prod_imp!$A$2:$I$102,4,FALSE)</f>
        <v>Outerwear</v>
      </c>
      <c r="N946" t="str">
        <f>VLOOKUP(J946,prod_imp!$A$2:$I$102,5,FALSE)</f>
        <v>Pineda Ltd</v>
      </c>
      <c r="O946">
        <f>VLOOKUP(J946,prod_imp!$A$2:$I$102,6,FALSE)</f>
        <v>365</v>
      </c>
      <c r="P946">
        <f>VLOOKUP(J946,prod_imp!$A$2:$I$102,7,FALSE)</f>
        <v>452</v>
      </c>
      <c r="Q946" t="s">
        <v>4688</v>
      </c>
      <c r="R946" t="s">
        <v>4706</v>
      </c>
      <c r="S946" s="5">
        <v>1082.835</v>
      </c>
      <c r="T946">
        <v>3</v>
      </c>
      <c r="U946">
        <v>463</v>
      </c>
      <c r="V946">
        <v>0.28000000000000003</v>
      </c>
      <c r="W946" t="str">
        <f>VLOOKUP(Q946,stores_imp!$A$2:$K$100,3,FALSE)</f>
        <v>SOUTH</v>
      </c>
      <c r="X946" t="str">
        <f>VLOOKUP(Q946,stores_imp!$A$2:$K$100,2,TRUE)</f>
        <v>Mann-Austin</v>
      </c>
      <c r="Y946" t="str">
        <f>VLOOKUP(Q946,stores_imp!$A$2:$E$22,4,FALSE)</f>
        <v>East Johnstad</v>
      </c>
      <c r="Z946" t="str">
        <f>VLOOKUP(Q946,stores_imp!$A$2:$K$22,5,FALSE)</f>
        <v>Flagship</v>
      </c>
      <c r="AA946" t="str">
        <f>_xlfn.IFS(sale[[#All],[Age]]&lt;19,"Teens",sale[[#All],[Age]]&lt;30,"Adults",sale[[#All],[Age]]&lt;70,"Elders")</f>
        <v>Adults</v>
      </c>
      <c r="AB946" t="str">
        <f>VLOOKUP(C946,customer_imp!$A$2:$H$505,8,FALSE)</f>
        <v>Silver</v>
      </c>
    </row>
    <row r="947" spans="1:28" x14ac:dyDescent="0.25">
      <c r="A947" t="s">
        <v>5651</v>
      </c>
      <c r="B947" s="2">
        <v>45567</v>
      </c>
      <c r="C947" t="s">
        <v>4041</v>
      </c>
      <c r="D947" t="str">
        <f>VLOOKUP(C947,customer_imp!$A$2:$H$502,2,FALSE)</f>
        <v>Amber Mcclain</v>
      </c>
      <c r="E947">
        <f>VLOOKUP(C947,customer_imp!$A$2:$H$502,3,FALSE)</f>
        <v>58</v>
      </c>
      <c r="F947" t="str">
        <f>VLOOKUP(C947,customer_imp!$A$2:$H$502,4,FALSE)</f>
        <v>Male</v>
      </c>
      <c r="G947" t="str">
        <f>VLOOKUP(C947,customer_imp!$A$2:$H$502,5,FALSE)</f>
        <v>Brendaburgh</v>
      </c>
      <c r="H947" t="str">
        <f>VLOOKUP(C947,customer_imp!$A$2:$H$502,6,FALSE)</f>
        <v>Florida</v>
      </c>
      <c r="I947" t="str">
        <f>VLOOKUP(C947,customer_imp!$A$2:$H$502,7,FALSE)</f>
        <v>USA</v>
      </c>
      <c r="J947" t="s">
        <v>4523</v>
      </c>
      <c r="K947" t="str">
        <f>VLOOKUP($J947,prod_imp!$A$2:$I$102,2,FALSE)</f>
        <v>Decorative Wall Mirror</v>
      </c>
      <c r="L947" t="str">
        <f>VLOOKUP(J947,prod_imp!$A$2:$I$102,3,FALSE)</f>
        <v>Home</v>
      </c>
      <c r="M947" t="str">
        <f>VLOOKUP(J947,prod_imp!$A$2:$I$102,4,FALSE)</f>
        <v>Decor</v>
      </c>
      <c r="N947" t="str">
        <f>VLOOKUP(J947,prod_imp!$A$2:$I$102,5,FALSE)</f>
        <v>Luna, Anderson And Bowman</v>
      </c>
      <c r="O947">
        <f>VLOOKUP(J947,prod_imp!$A$2:$I$102,6,FALSE)</f>
        <v>48</v>
      </c>
      <c r="P947">
        <f>VLOOKUP(J947,prod_imp!$A$2:$I$102,7,FALSE)</f>
        <v>439</v>
      </c>
      <c r="Q947" t="s">
        <v>4698</v>
      </c>
      <c r="R947" t="s">
        <v>4709</v>
      </c>
      <c r="S947" s="5">
        <v>3817.6880000000001</v>
      </c>
      <c r="T947">
        <v>4</v>
      </c>
      <c r="U947">
        <v>974</v>
      </c>
      <c r="V947">
        <v>0.22</v>
      </c>
      <c r="W947" t="str">
        <f>VLOOKUP(Q947,stores_imp!$A$2:$K$100,3,FALSE)</f>
        <v>NORTH</v>
      </c>
      <c r="X947" t="str">
        <f>VLOOKUP(Q947,stores_imp!$A$2:$K$100,2,TRUE)</f>
        <v>Shelton Plc</v>
      </c>
      <c r="Y947" t="str">
        <f>VLOOKUP(Q947,stores_imp!$A$2:$E$22,4,FALSE)</f>
        <v>East Jenniferstad</v>
      </c>
      <c r="Z947" t="str">
        <f>VLOOKUP(Q947,stores_imp!$A$2:$K$22,5,FALSE)</f>
        <v>Flagship</v>
      </c>
      <c r="AA947" t="str">
        <f>_xlfn.IFS(sale[[#All],[Age]]&lt;19,"Teens",sale[[#All],[Age]]&lt;30,"Adults",sale[[#All],[Age]]&lt;70,"Elders")</f>
        <v>Elders</v>
      </c>
      <c r="AB947" t="str">
        <f>VLOOKUP(C947,customer_imp!$A$2:$H$505,8,FALSE)</f>
        <v>Silver</v>
      </c>
    </row>
    <row r="948" spans="1:28" x14ac:dyDescent="0.25">
      <c r="A948" t="s">
        <v>5652</v>
      </c>
      <c r="B948" s="2">
        <v>45600</v>
      </c>
      <c r="C948" t="s">
        <v>4118</v>
      </c>
      <c r="D948" t="str">
        <f>VLOOKUP(C948,customer_imp!$A$2:$H$502,2,FALSE)</f>
        <v>Patty Francis</v>
      </c>
      <c r="E948">
        <f>VLOOKUP(C948,customer_imp!$A$2:$H$502,3,FALSE)</f>
        <v>63</v>
      </c>
      <c r="F948" t="str">
        <f>VLOOKUP(C948,customer_imp!$A$2:$H$502,4,FALSE)</f>
        <v>Female</v>
      </c>
      <c r="G948" t="str">
        <f>VLOOKUP(C948,customer_imp!$A$2:$H$502,5,FALSE)</f>
        <v>South Brooke</v>
      </c>
      <c r="H948" t="str">
        <f>VLOOKUP(C948,customer_imp!$A$2:$H$502,6,FALSE)</f>
        <v>Pennsylvania</v>
      </c>
      <c r="I948" t="str">
        <f>VLOOKUP(C948,customer_imp!$A$2:$H$502,7,FALSE)</f>
        <v>USA</v>
      </c>
      <c r="J948" t="s">
        <v>4556</v>
      </c>
      <c r="K948" t="str">
        <f>VLOOKUP($J948,prod_imp!$A$2:$I$102,2,FALSE)</f>
        <v>Bedroom Table Lamp</v>
      </c>
      <c r="L948" t="str">
        <f>VLOOKUP(J948,prod_imp!$A$2:$I$102,3,FALSE)</f>
        <v>Home</v>
      </c>
      <c r="M948" t="str">
        <f>VLOOKUP(J948,prod_imp!$A$2:$I$102,4,FALSE)</f>
        <v>Lighting</v>
      </c>
      <c r="N948" t="str">
        <f>VLOOKUP(J948,prod_imp!$A$2:$I$102,5,FALSE)</f>
        <v>Jones Llc</v>
      </c>
      <c r="O948">
        <f>VLOOKUP(J948,prod_imp!$A$2:$I$102,6,FALSE)</f>
        <v>382</v>
      </c>
      <c r="P948">
        <f>VLOOKUP(J948,prod_imp!$A$2:$I$102,7,FALSE)</f>
        <v>329</v>
      </c>
      <c r="Q948" t="s">
        <v>4675</v>
      </c>
      <c r="R948" t="s">
        <v>1959</v>
      </c>
      <c r="S948" s="5">
        <v>267.20600000000002</v>
      </c>
      <c r="T948">
        <v>2</v>
      </c>
      <c r="U948">
        <v>157</v>
      </c>
      <c r="V948">
        <v>0.02</v>
      </c>
      <c r="W948" t="str">
        <f>VLOOKUP(Q948,stores_imp!$A$2:$K$100,3,FALSE)</f>
        <v>NORTH</v>
      </c>
      <c r="X948" t="str">
        <f>VLOOKUP(Q948,stores_imp!$A$2:$K$100,2,TRUE)</f>
        <v>Martinez, Adkins And Johnson</v>
      </c>
      <c r="Y948" t="str">
        <f>VLOOKUP(Q948,stores_imp!$A$2:$E$22,4,FALSE)</f>
        <v>Danielmouth</v>
      </c>
      <c r="Z948" t="str">
        <f>VLOOKUP(Q948,stores_imp!$A$2:$K$22,5,FALSE)</f>
        <v>Flagship</v>
      </c>
      <c r="AA948" t="str">
        <f>_xlfn.IFS(sale[[#All],[Age]]&lt;19,"Teens",sale[[#All],[Age]]&lt;30,"Adults",sale[[#All],[Age]]&lt;70,"Elders")</f>
        <v>Elders</v>
      </c>
      <c r="AB948" t="str">
        <f>VLOOKUP(C948,customer_imp!$A$2:$H$505,8,FALSE)</f>
        <v>Gold</v>
      </c>
    </row>
    <row r="949" spans="1:28" x14ac:dyDescent="0.25">
      <c r="A949" t="s">
        <v>5653</v>
      </c>
      <c r="B949" s="2">
        <v>45415</v>
      </c>
      <c r="C949" t="s">
        <v>3983</v>
      </c>
      <c r="D949" t="str">
        <f>VLOOKUP(C949,customer_imp!$A$2:$H$502,2,FALSE)</f>
        <v>Nathan Hernandez</v>
      </c>
      <c r="E949">
        <f>VLOOKUP(C949,customer_imp!$A$2:$H$502,3,FALSE)</f>
        <v>32</v>
      </c>
      <c r="F949" t="str">
        <f>VLOOKUP(C949,customer_imp!$A$2:$H$502,4,FALSE)</f>
        <v>Female</v>
      </c>
      <c r="G949" t="str">
        <f>VLOOKUP(C949,customer_imp!$A$2:$H$502,5,FALSE)</f>
        <v>New Becky</v>
      </c>
      <c r="H949" t="str">
        <f>VLOOKUP(C949,customer_imp!$A$2:$H$502,6,FALSE)</f>
        <v>Montana</v>
      </c>
      <c r="I949" t="str">
        <f>VLOOKUP(C949,customer_imp!$A$2:$H$502,7,FALSE)</f>
        <v>USA</v>
      </c>
      <c r="J949" t="s">
        <v>4627</v>
      </c>
      <c r="K949" t="str">
        <f>VLOOKUP($J949,prod_imp!$A$2:$I$102,2,FALSE)</f>
        <v>Shin Guards – Adult</v>
      </c>
      <c r="L949" t="str">
        <f>VLOOKUP(J949,prod_imp!$A$2:$I$102,3,FALSE)</f>
        <v>Sports</v>
      </c>
      <c r="M949" t="str">
        <f>VLOOKUP(J949,prod_imp!$A$2:$I$102,4,FALSE)</f>
        <v>Team Sports</v>
      </c>
      <c r="N949" t="str">
        <f>VLOOKUP(J949,prod_imp!$A$2:$I$102,5,FALSE)</f>
        <v>French Ltd</v>
      </c>
      <c r="O949">
        <f>VLOOKUP(J949,prod_imp!$A$2:$I$102,6,FALSE)</f>
        <v>107</v>
      </c>
      <c r="P949">
        <f>VLOOKUP(J949,prod_imp!$A$2:$I$102,7,FALSE)</f>
        <v>359</v>
      </c>
      <c r="Q949" t="s">
        <v>4695</v>
      </c>
      <c r="R949" t="s">
        <v>1959</v>
      </c>
      <c r="S949" s="5">
        <v>603.71640000000002</v>
      </c>
      <c r="T949">
        <v>3</v>
      </c>
      <c r="U949">
        <v>240</v>
      </c>
      <c r="V949">
        <v>0.15</v>
      </c>
      <c r="W949" t="str">
        <f>VLOOKUP(Q949,stores_imp!$A$2:$K$100,3,FALSE)</f>
        <v>EAST</v>
      </c>
      <c r="X949" t="str">
        <f>VLOOKUP(Q949,stores_imp!$A$2:$K$100,2,TRUE)</f>
        <v>Gardner, Humphrey And Contreras</v>
      </c>
      <c r="Y949" t="str">
        <f>VLOOKUP(Q949,stores_imp!$A$2:$E$22,4,FALSE)</f>
        <v>Johnsonville</v>
      </c>
      <c r="Z949" t="str">
        <f>VLOOKUP(Q949,stores_imp!$A$2:$K$22,5,FALSE)</f>
        <v>Flagship</v>
      </c>
      <c r="AA949" t="str">
        <f>_xlfn.IFS(sale[[#All],[Age]]&lt;19,"Teens",sale[[#All],[Age]]&lt;30,"Adults",sale[[#All],[Age]]&lt;70,"Elders")</f>
        <v>Elders</v>
      </c>
      <c r="AB949" t="str">
        <f>VLOOKUP(C949,customer_imp!$A$2:$H$505,8,FALSE)</f>
        <v>Silver</v>
      </c>
    </row>
    <row r="950" spans="1:28" x14ac:dyDescent="0.25">
      <c r="A950" t="s">
        <v>5654</v>
      </c>
      <c r="B950" s="2">
        <v>45343</v>
      </c>
      <c r="C950" t="s">
        <v>4313</v>
      </c>
      <c r="D950" t="str">
        <f>VLOOKUP(C950,customer_imp!$A$2:$H$502,2,FALSE)</f>
        <v>Reginald Willis</v>
      </c>
      <c r="E950">
        <f>VLOOKUP(C950,customer_imp!$A$2:$H$502,3,FALSE)</f>
        <v>62</v>
      </c>
      <c r="F950" t="str">
        <f>VLOOKUP(C950,customer_imp!$A$2:$H$502,4,FALSE)</f>
        <v>Female</v>
      </c>
      <c r="G950" t="str">
        <f>VLOOKUP(C950,customer_imp!$A$2:$H$502,5,FALSE)</f>
        <v>Kellybury</v>
      </c>
      <c r="H950" t="str">
        <f>VLOOKUP(C950,customer_imp!$A$2:$H$502,6,FALSE)</f>
        <v>New York</v>
      </c>
      <c r="I950" t="str">
        <f>VLOOKUP(C950,customer_imp!$A$2:$H$502,7,FALSE)</f>
        <v>USA</v>
      </c>
      <c r="J950" t="s">
        <v>4513</v>
      </c>
      <c r="K950" t="str">
        <f>VLOOKUP($J950,prod_imp!$A$2:$I$102,2,FALSE)</f>
        <v>Adjustable Dumbbell Set</v>
      </c>
      <c r="L950" t="str">
        <f>VLOOKUP(J950,prod_imp!$A$2:$I$102,3,FALSE)</f>
        <v>Sports</v>
      </c>
      <c r="M950" t="str">
        <f>VLOOKUP(J950,prod_imp!$A$2:$I$102,4,FALSE)</f>
        <v>Fitness</v>
      </c>
      <c r="N950" t="str">
        <f>VLOOKUP(J950,prod_imp!$A$2:$I$102,5,FALSE)</f>
        <v>Hill Plc</v>
      </c>
      <c r="O950">
        <f>VLOOKUP(J950,prod_imp!$A$2:$I$102,6,FALSE)</f>
        <v>496</v>
      </c>
      <c r="P950">
        <f>VLOOKUP(J950,prod_imp!$A$2:$I$102,7,FALSE)</f>
        <v>323</v>
      </c>
      <c r="Q950" t="s">
        <v>4700</v>
      </c>
      <c r="R950" t="s">
        <v>1959</v>
      </c>
      <c r="S950" s="5">
        <v>1866.2719999999999</v>
      </c>
      <c r="T950">
        <v>4</v>
      </c>
      <c r="U950">
        <v>583</v>
      </c>
      <c r="V950">
        <v>0.16</v>
      </c>
      <c r="W950" t="str">
        <f>VLOOKUP(Q950,stores_imp!$A$2:$K$100,3,FALSE)</f>
        <v>WEST</v>
      </c>
      <c r="X950" t="str">
        <f>VLOOKUP(Q950,stores_imp!$A$2:$K$100,2,TRUE)</f>
        <v>Frederick-Wright</v>
      </c>
      <c r="Y950" t="str">
        <f>VLOOKUP(Q950,stores_imp!$A$2:$E$22,4,FALSE)</f>
        <v>New Jimmymouth</v>
      </c>
      <c r="Z950" t="str">
        <f>VLOOKUP(Q950,stores_imp!$A$2:$K$22,5,FALSE)</f>
        <v>Flagship</v>
      </c>
      <c r="AA950" t="str">
        <f>_xlfn.IFS(sale[[#All],[Age]]&lt;19,"Teens",sale[[#All],[Age]]&lt;30,"Adults",sale[[#All],[Age]]&lt;70,"Elders")</f>
        <v>Elders</v>
      </c>
      <c r="AB950" t="str">
        <f>VLOOKUP(C950,customer_imp!$A$2:$H$505,8,FALSE)</f>
        <v>Bronze</v>
      </c>
    </row>
    <row r="951" spans="1:28" x14ac:dyDescent="0.25">
      <c r="A951" t="s">
        <v>5655</v>
      </c>
      <c r="B951" s="2">
        <v>45399</v>
      </c>
      <c r="C951" t="s">
        <v>4403</v>
      </c>
      <c r="D951" t="str">
        <f>VLOOKUP(C951,customer_imp!$A$2:$H$502,2,FALSE)</f>
        <v>Megan Ryan</v>
      </c>
      <c r="E951">
        <f>VLOOKUP(C951,customer_imp!$A$2:$H$502,3,FALSE)</f>
        <v>59</v>
      </c>
      <c r="F951" t="str">
        <f>VLOOKUP(C951,customer_imp!$A$2:$H$502,4,FALSE)</f>
        <v>Female</v>
      </c>
      <c r="G951" t="str">
        <f>VLOOKUP(C951,customer_imp!$A$2:$H$502,5,FALSE)</f>
        <v>Andrewsfurt</v>
      </c>
      <c r="H951" t="str">
        <f>VLOOKUP(C951,customer_imp!$A$2:$H$502,6,FALSE)</f>
        <v>Idaho</v>
      </c>
      <c r="I951" t="str">
        <f>VLOOKUP(C951,customer_imp!$A$2:$H$502,7,FALSE)</f>
        <v>USA</v>
      </c>
      <c r="J951" t="s">
        <v>4639</v>
      </c>
      <c r="K951" t="str">
        <f>VLOOKUP($J951,prod_imp!$A$2:$I$102,2,FALSE)</f>
        <v>Badminton Racket Set</v>
      </c>
      <c r="L951" t="str">
        <f>VLOOKUP(J951,prod_imp!$A$2:$I$102,3,FALSE)</f>
        <v>Sports</v>
      </c>
      <c r="M951" t="str">
        <f>VLOOKUP(J951,prod_imp!$A$2:$I$102,4,FALSE)</f>
        <v>Equipment</v>
      </c>
      <c r="N951" t="str">
        <f>VLOOKUP(J951,prod_imp!$A$2:$I$102,5,FALSE)</f>
        <v>Robinson-Brown</v>
      </c>
      <c r="O951">
        <f>VLOOKUP(J951,prod_imp!$A$2:$I$102,6,FALSE)</f>
        <v>286</v>
      </c>
      <c r="P951">
        <f>VLOOKUP(J951,prod_imp!$A$2:$I$102,7,FALSE)</f>
        <v>358</v>
      </c>
      <c r="Q951" t="s">
        <v>4685</v>
      </c>
      <c r="R951" t="s">
        <v>4706</v>
      </c>
      <c r="S951" s="5">
        <v>1661.6624999999999</v>
      </c>
      <c r="T951">
        <v>3</v>
      </c>
      <c r="U951">
        <v>759</v>
      </c>
      <c r="V951">
        <v>0.2</v>
      </c>
      <c r="W951" t="str">
        <f>VLOOKUP(Q951,stores_imp!$A$2:$K$100,3,FALSE)</f>
        <v>WEST</v>
      </c>
      <c r="X951" t="str">
        <f>VLOOKUP(Q951,stores_imp!$A$2:$K$100,2,TRUE)</f>
        <v>Mann-Austin</v>
      </c>
      <c r="Y951" t="str">
        <f>VLOOKUP(Q951,stores_imp!$A$2:$E$22,4,FALSE)</f>
        <v>Thompsonborough</v>
      </c>
      <c r="Z951" t="str">
        <f>VLOOKUP(Q951,stores_imp!$A$2:$K$22,5,FALSE)</f>
        <v>Online</v>
      </c>
      <c r="AA951" t="str">
        <f>_xlfn.IFS(sale[[#All],[Age]]&lt;19,"Teens",sale[[#All],[Age]]&lt;30,"Adults",sale[[#All],[Age]]&lt;70,"Elders")</f>
        <v>Elders</v>
      </c>
      <c r="AB951" t="str">
        <f>VLOOKUP(C951,customer_imp!$A$2:$H$505,8,FALSE)</f>
        <v>Bronze</v>
      </c>
    </row>
    <row r="952" spans="1:28" x14ac:dyDescent="0.25">
      <c r="A952" t="s">
        <v>5656</v>
      </c>
      <c r="B952" s="2">
        <v>45689</v>
      </c>
      <c r="C952" t="s">
        <v>4294</v>
      </c>
      <c r="D952" t="str">
        <f>VLOOKUP(C952,customer_imp!$A$2:$H$502,2,FALSE)</f>
        <v>Stacy Collins</v>
      </c>
      <c r="E952">
        <f>VLOOKUP(C952,customer_imp!$A$2:$H$502,3,FALSE)</f>
        <v>41</v>
      </c>
      <c r="F952" t="str">
        <f>VLOOKUP(C952,customer_imp!$A$2:$H$502,4,FALSE)</f>
        <v>Female</v>
      </c>
      <c r="G952" t="str">
        <f>VLOOKUP(C952,customer_imp!$A$2:$H$502,5,FALSE)</f>
        <v>Randychester</v>
      </c>
      <c r="H952" t="str">
        <f>VLOOKUP(C952,customer_imp!$A$2:$H$502,6,FALSE)</f>
        <v>California</v>
      </c>
      <c r="I952" t="str">
        <f>VLOOKUP(C952,customer_imp!$A$2:$H$502,7,FALSE)</f>
        <v>USA</v>
      </c>
      <c r="J952" t="s">
        <v>4605</v>
      </c>
      <c r="K952" t="str">
        <f>VLOOKUP($J952,prod_imp!$A$2:$I$102,2,FALSE)</f>
        <v>Tennis Ball 3-Pack</v>
      </c>
      <c r="L952" t="str">
        <f>VLOOKUP(J952,prod_imp!$A$2:$I$102,3,FALSE)</f>
        <v>Sports</v>
      </c>
      <c r="M952" t="str">
        <f>VLOOKUP(J952,prod_imp!$A$2:$I$102,4,FALSE)</f>
        <v>Equipment</v>
      </c>
      <c r="N952" t="str">
        <f>VLOOKUP(J952,prod_imp!$A$2:$I$102,5,FALSE)</f>
        <v>Lopez Llc</v>
      </c>
      <c r="O952">
        <f>VLOOKUP(J952,prod_imp!$A$2:$I$102,6,FALSE)</f>
        <v>103</v>
      </c>
      <c r="P952">
        <f>VLOOKUP(J952,prod_imp!$A$2:$I$102,7,FALSE)</f>
        <v>465</v>
      </c>
      <c r="Q952" t="s">
        <v>4682</v>
      </c>
      <c r="R952" t="s">
        <v>1959</v>
      </c>
      <c r="S952" s="5">
        <v>1206.6407999999999</v>
      </c>
      <c r="T952">
        <v>4</v>
      </c>
      <c r="U952">
        <v>372</v>
      </c>
      <c r="V952">
        <v>0.27</v>
      </c>
      <c r="W952" t="str">
        <f>VLOOKUP(Q952,stores_imp!$A$2:$K$100,3,FALSE)</f>
        <v>NORTH</v>
      </c>
      <c r="X952" t="str">
        <f>VLOOKUP(Q952,stores_imp!$A$2:$K$100,2,TRUE)</f>
        <v>Mann-Austin</v>
      </c>
      <c r="Y952" t="str">
        <f>VLOOKUP(Q952,stores_imp!$A$2:$E$22,4,FALSE)</f>
        <v>New Michaelchester</v>
      </c>
      <c r="Z952" t="str">
        <f>VLOOKUP(Q952,stores_imp!$A$2:$K$22,5,FALSE)</f>
        <v>Outlet</v>
      </c>
      <c r="AA952" t="str">
        <f>_xlfn.IFS(sale[[#All],[Age]]&lt;19,"Teens",sale[[#All],[Age]]&lt;30,"Adults",sale[[#All],[Age]]&lt;70,"Elders")</f>
        <v>Elders</v>
      </c>
      <c r="AB952" t="str">
        <f>VLOOKUP(C952,customer_imp!$A$2:$H$505,8,FALSE)</f>
        <v>Bronze</v>
      </c>
    </row>
    <row r="953" spans="1:28" x14ac:dyDescent="0.25">
      <c r="A953" t="s">
        <v>5657</v>
      </c>
      <c r="B953" s="2">
        <v>45699</v>
      </c>
      <c r="C953" t="s">
        <v>4132</v>
      </c>
      <c r="D953" t="str">
        <f>VLOOKUP(C953,customer_imp!$A$2:$H$502,2,FALSE)</f>
        <v>Julie Hale</v>
      </c>
      <c r="E953">
        <f>VLOOKUP(C953,customer_imp!$A$2:$H$502,3,FALSE)</f>
        <v>35</v>
      </c>
      <c r="F953" t="str">
        <f>VLOOKUP(C953,customer_imp!$A$2:$H$502,4,FALSE)</f>
        <v>Female</v>
      </c>
      <c r="G953" t="str">
        <f>VLOOKUP(C953,customer_imp!$A$2:$H$502,5,FALSE)</f>
        <v>Owensview</v>
      </c>
      <c r="H953" t="str">
        <f>VLOOKUP(C953,customer_imp!$A$2:$H$502,6,FALSE)</f>
        <v>Vermont</v>
      </c>
      <c r="I953" t="str">
        <f>VLOOKUP(C953,customer_imp!$A$2:$H$502,7,FALSE)</f>
        <v>USA</v>
      </c>
      <c r="J953" t="s">
        <v>4609</v>
      </c>
      <c r="K953" t="str">
        <f>VLOOKUP($J953,prod_imp!$A$2:$I$102,2,FALSE)</f>
        <v>Organic Sunscreen Lotion</v>
      </c>
      <c r="L953" t="str">
        <f>VLOOKUP(J953,prod_imp!$A$2:$I$102,3,FALSE)</f>
        <v>Beauty</v>
      </c>
      <c r="M953" t="str">
        <f>VLOOKUP(J953,prod_imp!$A$2:$I$102,4,FALSE)</f>
        <v>Skincare</v>
      </c>
      <c r="N953" t="str">
        <f>VLOOKUP(J953,prod_imp!$A$2:$I$102,5,FALSE)</f>
        <v>Anderson-Riley</v>
      </c>
      <c r="O953">
        <f>VLOOKUP(J953,prod_imp!$A$2:$I$102,6,FALSE)</f>
        <v>267</v>
      </c>
      <c r="P953">
        <f>VLOOKUP(J953,prod_imp!$A$2:$I$102,7,FALSE)</f>
        <v>458</v>
      </c>
      <c r="Q953" t="s">
        <v>4703</v>
      </c>
      <c r="R953" t="s">
        <v>4706</v>
      </c>
      <c r="S953" s="5">
        <v>824.4864</v>
      </c>
      <c r="T953">
        <v>4</v>
      </c>
      <c r="U953">
        <v>286</v>
      </c>
      <c r="V953">
        <v>0.19</v>
      </c>
      <c r="W953" t="str">
        <f>VLOOKUP(Q953,stores_imp!$A$2:$K$100,3,FALSE)</f>
        <v>EAST</v>
      </c>
      <c r="X953" t="str">
        <f>VLOOKUP(Q953,stores_imp!$A$2:$K$100,2,TRUE)</f>
        <v>Mann-Austin</v>
      </c>
      <c r="Y953" t="str">
        <f>VLOOKUP(Q953,stores_imp!$A$2:$E$22,4,FALSE)</f>
        <v>Vasquezborough</v>
      </c>
      <c r="Z953" t="str">
        <f>VLOOKUP(Q953,stores_imp!$A$2:$K$22,5,FALSE)</f>
        <v>Online</v>
      </c>
      <c r="AA953" t="str">
        <f>_xlfn.IFS(sale[[#All],[Age]]&lt;19,"Teens",sale[[#All],[Age]]&lt;30,"Adults",sale[[#All],[Age]]&lt;70,"Elders")</f>
        <v>Elders</v>
      </c>
      <c r="AB953" t="str">
        <f>VLOOKUP(C953,customer_imp!$A$2:$H$505,8,FALSE)</f>
        <v>Gold</v>
      </c>
    </row>
    <row r="954" spans="1:28" x14ac:dyDescent="0.25">
      <c r="A954" t="s">
        <v>5658</v>
      </c>
      <c r="B954" s="2">
        <v>45663</v>
      </c>
      <c r="C954" t="s">
        <v>4262</v>
      </c>
      <c r="D954" t="str">
        <f>VLOOKUP(C954,customer_imp!$A$2:$H$502,2,FALSE)</f>
        <v>Aaron Luna</v>
      </c>
      <c r="E954">
        <f>VLOOKUP(C954,customer_imp!$A$2:$H$502,3,FALSE)</f>
        <v>21</v>
      </c>
      <c r="F954" t="str">
        <f>VLOOKUP(C954,customer_imp!$A$2:$H$502,4,FALSE)</f>
        <v>Female</v>
      </c>
      <c r="G954" t="str">
        <f>VLOOKUP(C954,customer_imp!$A$2:$H$502,5,FALSE)</f>
        <v>Gilltown</v>
      </c>
      <c r="H954" t="str">
        <f>VLOOKUP(C954,customer_imp!$A$2:$H$502,6,FALSE)</f>
        <v>Ohio</v>
      </c>
      <c r="I954" t="str">
        <f>VLOOKUP(C954,customer_imp!$A$2:$H$502,7,FALSE)</f>
        <v>USA</v>
      </c>
      <c r="J954" t="s">
        <v>4627</v>
      </c>
      <c r="K954" t="str">
        <f>VLOOKUP($J954,prod_imp!$A$2:$I$102,2,FALSE)</f>
        <v>Shin Guards – Adult</v>
      </c>
      <c r="L954" t="str">
        <f>VLOOKUP(J954,prod_imp!$A$2:$I$102,3,FALSE)</f>
        <v>Sports</v>
      </c>
      <c r="M954" t="str">
        <f>VLOOKUP(J954,prod_imp!$A$2:$I$102,4,FALSE)</f>
        <v>Team Sports</v>
      </c>
      <c r="N954" t="str">
        <f>VLOOKUP(J954,prod_imp!$A$2:$I$102,5,FALSE)</f>
        <v>French Ltd</v>
      </c>
      <c r="O954">
        <f>VLOOKUP(J954,prod_imp!$A$2:$I$102,6,FALSE)</f>
        <v>107</v>
      </c>
      <c r="P954">
        <f>VLOOKUP(J954,prod_imp!$A$2:$I$102,7,FALSE)</f>
        <v>359</v>
      </c>
      <c r="Q954" t="s">
        <v>4692</v>
      </c>
      <c r="R954" t="s">
        <v>4709</v>
      </c>
      <c r="S954" s="5">
        <v>1069.5302999999999</v>
      </c>
      <c r="T954">
        <v>3</v>
      </c>
      <c r="U954">
        <v>488</v>
      </c>
      <c r="V954">
        <v>0.28000000000000003</v>
      </c>
      <c r="W954" t="str">
        <f>VLOOKUP(Q954,stores_imp!$A$2:$K$100,3,FALSE)</f>
        <v>SOUTH</v>
      </c>
      <c r="X954" t="str">
        <f>VLOOKUP(Q954,stores_imp!$A$2:$K$100,2,TRUE)</f>
        <v>Aguirre-Keller</v>
      </c>
      <c r="Y954" t="str">
        <f>VLOOKUP(Q954,stores_imp!$A$2:$E$22,4,FALSE)</f>
        <v>Lake Michael</v>
      </c>
      <c r="Z954" t="str">
        <f>VLOOKUP(Q954,stores_imp!$A$2:$K$22,5,FALSE)</f>
        <v>Online</v>
      </c>
      <c r="AA954" t="str">
        <f>_xlfn.IFS(sale[[#All],[Age]]&lt;19,"Teens",sale[[#All],[Age]]&lt;30,"Adults",sale[[#All],[Age]]&lt;70,"Elders")</f>
        <v>Adults</v>
      </c>
      <c r="AB954" t="str">
        <f>VLOOKUP(C954,customer_imp!$A$2:$H$505,8,FALSE)</f>
        <v>Bronze</v>
      </c>
    </row>
    <row r="955" spans="1:28" x14ac:dyDescent="0.25">
      <c r="A955" t="s">
        <v>5659</v>
      </c>
      <c r="B955" s="2">
        <v>45377</v>
      </c>
      <c r="C955" t="s">
        <v>4461</v>
      </c>
      <c r="D955" t="str">
        <f>VLOOKUP(C955,customer_imp!$A$2:$H$502,2,FALSE)</f>
        <v>James Foster</v>
      </c>
      <c r="E955">
        <f>VLOOKUP(C955,customer_imp!$A$2:$H$502,3,FALSE)</f>
        <v>19</v>
      </c>
      <c r="F955" t="str">
        <f>VLOOKUP(C955,customer_imp!$A$2:$H$502,4,FALSE)</f>
        <v>Male</v>
      </c>
      <c r="G955" t="str">
        <f>VLOOKUP(C955,customer_imp!$A$2:$H$502,5,FALSE)</f>
        <v>East Audrey</v>
      </c>
      <c r="H955" t="str">
        <f>VLOOKUP(C955,customer_imp!$A$2:$H$502,6,FALSE)</f>
        <v>Utah</v>
      </c>
      <c r="I955" t="str">
        <f>VLOOKUP(C955,customer_imp!$A$2:$H$502,7,FALSE)</f>
        <v>USA</v>
      </c>
      <c r="J955" t="s">
        <v>4647</v>
      </c>
      <c r="K955" t="str">
        <f>VLOOKUP($J955,prod_imp!$A$2:$I$102,2,FALSE)</f>
        <v>Led Bedside Lamp</v>
      </c>
      <c r="L955" t="str">
        <f>VLOOKUP(J955,prod_imp!$A$2:$I$102,3,FALSE)</f>
        <v>Home</v>
      </c>
      <c r="M955" t="str">
        <f>VLOOKUP(J955,prod_imp!$A$2:$I$102,4,FALSE)</f>
        <v>Lighting</v>
      </c>
      <c r="N955" t="str">
        <f>VLOOKUP(J955,prod_imp!$A$2:$I$102,5,FALSE)</f>
        <v>Aguilar, Horton And Lewis</v>
      </c>
      <c r="O955">
        <f>VLOOKUP(J955,prod_imp!$A$2:$I$102,6,FALSE)</f>
        <v>371</v>
      </c>
      <c r="P955">
        <f>VLOOKUP(J955,prod_imp!$A$2:$I$102,7,FALSE)</f>
        <v>220</v>
      </c>
      <c r="Q955" t="s">
        <v>4685</v>
      </c>
      <c r="R955" t="s">
        <v>4709</v>
      </c>
      <c r="S955" s="5">
        <v>1968.5753999999999</v>
      </c>
      <c r="T955">
        <v>3</v>
      </c>
      <c r="U955">
        <v>663</v>
      </c>
      <c r="V955">
        <v>0.27</v>
      </c>
      <c r="W955" t="str">
        <f>VLOOKUP(Q955,stores_imp!$A$2:$K$100,3,FALSE)</f>
        <v>WEST</v>
      </c>
      <c r="X955" t="str">
        <f>VLOOKUP(Q955,stores_imp!$A$2:$K$100,2,TRUE)</f>
        <v>Mann-Austin</v>
      </c>
      <c r="Y955" t="str">
        <f>VLOOKUP(Q955,stores_imp!$A$2:$E$22,4,FALSE)</f>
        <v>Thompsonborough</v>
      </c>
      <c r="Z955" t="str">
        <f>VLOOKUP(Q955,stores_imp!$A$2:$K$22,5,FALSE)</f>
        <v>Online</v>
      </c>
      <c r="AA955" t="str">
        <f>_xlfn.IFS(sale[[#All],[Age]]&lt;19,"Teens",sale[[#All],[Age]]&lt;30,"Adults",sale[[#All],[Age]]&lt;70,"Elders")</f>
        <v>Adults</v>
      </c>
      <c r="AB955" t="str">
        <f>VLOOKUP(C955,customer_imp!$A$2:$H$505,8,FALSE)</f>
        <v>Gold</v>
      </c>
    </row>
    <row r="956" spans="1:28" x14ac:dyDescent="0.25">
      <c r="A956" t="s">
        <v>5660</v>
      </c>
      <c r="B956" s="2">
        <v>45412</v>
      </c>
      <c r="C956" t="s">
        <v>4490</v>
      </c>
      <c r="D956" t="str">
        <f>VLOOKUP(C956,customer_imp!$A$2:$H$502,2,FALSE)</f>
        <v>Sarah Marsh</v>
      </c>
      <c r="E956">
        <f>VLOOKUP(C956,customer_imp!$A$2:$H$502,3,FALSE)</f>
        <v>47</v>
      </c>
      <c r="F956" t="str">
        <f>VLOOKUP(C956,customer_imp!$A$2:$H$502,4,FALSE)</f>
        <v>Female</v>
      </c>
      <c r="G956" t="str">
        <f>VLOOKUP(C956,customer_imp!$A$2:$H$502,5,FALSE)</f>
        <v>Port William</v>
      </c>
      <c r="H956" t="str">
        <f>VLOOKUP(C956,customer_imp!$A$2:$H$502,6,FALSE)</f>
        <v>New York</v>
      </c>
      <c r="I956" t="str">
        <f>VLOOKUP(C956,customer_imp!$A$2:$H$502,7,FALSE)</f>
        <v>USA</v>
      </c>
      <c r="J956" t="s">
        <v>4507</v>
      </c>
      <c r="K956" t="str">
        <f>VLOOKUP($J956,prod_imp!$A$2:$I$102,2,FALSE)</f>
        <v>Herbal Face Moisturizer</v>
      </c>
      <c r="L956" t="str">
        <f>VLOOKUP(J956,prod_imp!$A$2:$I$102,3,FALSE)</f>
        <v>Beauty</v>
      </c>
      <c r="M956" t="str">
        <f>VLOOKUP(J956,prod_imp!$A$2:$I$102,4,FALSE)</f>
        <v>Skincare</v>
      </c>
      <c r="N956" t="str">
        <f>VLOOKUP(J956,prod_imp!$A$2:$I$102,5,FALSE)</f>
        <v>Davidson Plc</v>
      </c>
      <c r="O956">
        <f>VLOOKUP(J956,prod_imp!$A$2:$I$102,6,FALSE)</f>
        <v>313</v>
      </c>
      <c r="P956">
        <f>VLOOKUP(J956,prod_imp!$A$2:$I$102,7,FALSE)</f>
        <v>350</v>
      </c>
      <c r="Q956" t="s">
        <v>4700</v>
      </c>
      <c r="R956" t="s">
        <v>4709</v>
      </c>
      <c r="S956" s="5">
        <v>1483.8119999999999</v>
      </c>
      <c r="T956">
        <v>2</v>
      </c>
      <c r="U956">
        <v>824</v>
      </c>
      <c r="V956">
        <v>0.01</v>
      </c>
      <c r="W956" t="str">
        <f>VLOOKUP(Q956,stores_imp!$A$2:$K$100,3,FALSE)</f>
        <v>WEST</v>
      </c>
      <c r="X956" t="str">
        <f>VLOOKUP(Q956,stores_imp!$A$2:$K$100,2,TRUE)</f>
        <v>Frederick-Wright</v>
      </c>
      <c r="Y956" t="str">
        <f>VLOOKUP(Q956,stores_imp!$A$2:$E$22,4,FALSE)</f>
        <v>New Jimmymouth</v>
      </c>
      <c r="Z956" t="str">
        <f>VLOOKUP(Q956,stores_imp!$A$2:$K$22,5,FALSE)</f>
        <v>Flagship</v>
      </c>
      <c r="AA956" t="str">
        <f>_xlfn.IFS(sale[[#All],[Age]]&lt;19,"Teens",sale[[#All],[Age]]&lt;30,"Adults",sale[[#All],[Age]]&lt;70,"Elders")</f>
        <v>Elders</v>
      </c>
      <c r="AB956" t="str">
        <f>VLOOKUP(C956,customer_imp!$A$2:$H$505,8,FALSE)</f>
        <v>Gold</v>
      </c>
    </row>
    <row r="957" spans="1:28" x14ac:dyDescent="0.25">
      <c r="A957" t="s">
        <v>5661</v>
      </c>
      <c r="B957" s="2">
        <v>45349</v>
      </c>
      <c r="C957" t="s">
        <v>4089</v>
      </c>
      <c r="D957" t="str">
        <f>VLOOKUP(C957,customer_imp!$A$2:$H$502,2,FALSE)</f>
        <v>Edward Hall</v>
      </c>
      <c r="E957">
        <f>VLOOKUP(C957,customer_imp!$A$2:$H$502,3,FALSE)</f>
        <v>51</v>
      </c>
      <c r="F957" t="str">
        <f>VLOOKUP(C957,customer_imp!$A$2:$H$502,4,FALSE)</f>
        <v>Male</v>
      </c>
      <c r="G957" t="str">
        <f>VLOOKUP(C957,customer_imp!$A$2:$H$502,5,FALSE)</f>
        <v>New William</v>
      </c>
      <c r="H957" t="str">
        <f>VLOOKUP(C957,customer_imp!$A$2:$H$502,6,FALSE)</f>
        <v>New Mexico</v>
      </c>
      <c r="I957" t="str">
        <f>VLOOKUP(C957,customer_imp!$A$2:$H$502,7,FALSE)</f>
        <v>USA</v>
      </c>
      <c r="J957" t="s">
        <v>4601</v>
      </c>
      <c r="K957" t="str">
        <f>VLOOKUP($J957,prod_imp!$A$2:$I$102,2,FALSE)</f>
        <v>Men'S Hair Styling Gel</v>
      </c>
      <c r="L957" t="str">
        <f>VLOOKUP(J957,prod_imp!$A$2:$I$102,3,FALSE)</f>
        <v>Beauty</v>
      </c>
      <c r="M957" t="str">
        <f>VLOOKUP(J957,prod_imp!$A$2:$I$102,4,FALSE)</f>
        <v>Haircare</v>
      </c>
      <c r="N957" t="str">
        <f>VLOOKUP(J957,prod_imp!$A$2:$I$102,5,FALSE)</f>
        <v>Cline-Mccarthy</v>
      </c>
      <c r="O957">
        <f>VLOOKUP(J957,prod_imp!$A$2:$I$102,6,FALSE)</f>
        <v>17</v>
      </c>
      <c r="P957">
        <f>VLOOKUP(J957,prod_imp!$A$2:$I$102,7,FALSE)</f>
        <v>399</v>
      </c>
      <c r="Q957" t="s">
        <v>4685</v>
      </c>
      <c r="R957" t="s">
        <v>1959</v>
      </c>
      <c r="S957" s="5">
        <v>345.32479999999998</v>
      </c>
      <c r="T957">
        <v>1</v>
      </c>
      <c r="U957">
        <v>437</v>
      </c>
      <c r="V957">
        <v>0.1</v>
      </c>
      <c r="W957" t="str">
        <f>VLOOKUP(Q957,stores_imp!$A$2:$K$100,3,FALSE)</f>
        <v>WEST</v>
      </c>
      <c r="X957" t="str">
        <f>VLOOKUP(Q957,stores_imp!$A$2:$K$100,2,TRUE)</f>
        <v>Mann-Austin</v>
      </c>
      <c r="Y957" t="str">
        <f>VLOOKUP(Q957,stores_imp!$A$2:$E$22,4,FALSE)</f>
        <v>Thompsonborough</v>
      </c>
      <c r="Z957" t="str">
        <f>VLOOKUP(Q957,stores_imp!$A$2:$K$22,5,FALSE)</f>
        <v>Online</v>
      </c>
      <c r="AA957" t="str">
        <f>_xlfn.IFS(sale[[#All],[Age]]&lt;19,"Teens",sale[[#All],[Age]]&lt;30,"Adults",sale[[#All],[Age]]&lt;70,"Elders")</f>
        <v>Elders</v>
      </c>
      <c r="AB957" t="str">
        <f>VLOOKUP(C957,customer_imp!$A$2:$H$505,8,FALSE)</f>
        <v>Gold</v>
      </c>
    </row>
    <row r="958" spans="1:28" x14ac:dyDescent="0.25">
      <c r="A958" t="s">
        <v>5662</v>
      </c>
      <c r="B958" s="2">
        <v>45486</v>
      </c>
      <c r="C958" t="s">
        <v>4345</v>
      </c>
      <c r="D958" t="str">
        <f>VLOOKUP(C958,customer_imp!$A$2:$H$502,2,FALSE)</f>
        <v>Manuel Castillo</v>
      </c>
      <c r="E958">
        <f>VLOOKUP(C958,customer_imp!$A$2:$H$502,3,FALSE)</f>
        <v>41</v>
      </c>
      <c r="F958" t="str">
        <f>VLOOKUP(C958,customer_imp!$A$2:$H$502,4,FALSE)</f>
        <v>Male</v>
      </c>
      <c r="G958" t="str">
        <f>VLOOKUP(C958,customer_imp!$A$2:$H$502,5,FALSE)</f>
        <v>Nealview</v>
      </c>
      <c r="H958" t="str">
        <f>VLOOKUP(C958,customer_imp!$A$2:$H$502,6,FALSE)</f>
        <v>Tennessee</v>
      </c>
      <c r="I958" t="str">
        <f>VLOOKUP(C958,customer_imp!$A$2:$H$502,7,FALSE)</f>
        <v>USA</v>
      </c>
      <c r="J958" t="s">
        <v>4650</v>
      </c>
      <c r="K958" t="str">
        <f>VLOOKUP($J958,prod_imp!$A$2:$I$102,2,FALSE)</f>
        <v>Sports Wrist Sweatbands</v>
      </c>
      <c r="L958" t="str">
        <f>VLOOKUP(J958,prod_imp!$A$2:$I$102,3,FALSE)</f>
        <v>Sports</v>
      </c>
      <c r="M958" t="str">
        <f>VLOOKUP(J958,prod_imp!$A$2:$I$102,4,FALSE)</f>
        <v>Accessories</v>
      </c>
      <c r="N958" t="str">
        <f>VLOOKUP(J958,prod_imp!$A$2:$I$102,5,FALSE)</f>
        <v>Olsen-Daniels</v>
      </c>
      <c r="O958">
        <f>VLOOKUP(J958,prod_imp!$A$2:$I$102,6,FALSE)</f>
        <v>131</v>
      </c>
      <c r="P958">
        <f>VLOOKUP(J958,prod_imp!$A$2:$I$102,7,FALSE)</f>
        <v>232</v>
      </c>
      <c r="Q958" t="s">
        <v>4683</v>
      </c>
      <c r="R958" t="s">
        <v>4706</v>
      </c>
      <c r="S958" s="5">
        <v>59.593499999999999</v>
      </c>
      <c r="T958">
        <v>3</v>
      </c>
      <c r="U958">
        <v>23</v>
      </c>
      <c r="V958">
        <v>0.21</v>
      </c>
      <c r="W958" t="str">
        <f>VLOOKUP(Q958,stores_imp!$A$2:$K$100,3,FALSE)</f>
        <v>EAST</v>
      </c>
      <c r="X958" t="str">
        <f>VLOOKUP(Q958,stores_imp!$A$2:$K$100,2,TRUE)</f>
        <v>Mann-Austin</v>
      </c>
      <c r="Y958" t="str">
        <f>VLOOKUP(Q958,stores_imp!$A$2:$E$22,4,FALSE)</f>
        <v>Port Josephberg</v>
      </c>
      <c r="Z958" t="str">
        <f>VLOOKUP(Q958,stores_imp!$A$2:$K$22,5,FALSE)</f>
        <v>Online</v>
      </c>
      <c r="AA958" t="str">
        <f>_xlfn.IFS(sale[[#All],[Age]]&lt;19,"Teens",sale[[#All],[Age]]&lt;30,"Adults",sale[[#All],[Age]]&lt;70,"Elders")</f>
        <v>Elders</v>
      </c>
      <c r="AB958" t="str">
        <f>VLOOKUP(C958,customer_imp!$A$2:$H$505,8,FALSE)</f>
        <v>Gold</v>
      </c>
    </row>
    <row r="959" spans="1:28" x14ac:dyDescent="0.25">
      <c r="A959" t="s">
        <v>5663</v>
      </c>
      <c r="B959" s="2">
        <v>45761</v>
      </c>
      <c r="C959" t="s">
        <v>4166</v>
      </c>
      <c r="D959" t="str">
        <f>VLOOKUP(C959,customer_imp!$A$2:$H$502,2,FALSE)</f>
        <v>Dr. Suzanne Bullock</v>
      </c>
      <c r="E959">
        <f>VLOOKUP(C959,customer_imp!$A$2:$H$502,3,FALSE)</f>
        <v>60</v>
      </c>
      <c r="F959" t="str">
        <f>VLOOKUP(C959,customer_imp!$A$2:$H$502,4,FALSE)</f>
        <v>Female</v>
      </c>
      <c r="G959" t="str">
        <f>VLOOKUP(C959,customer_imp!$A$2:$H$502,5,FALSE)</f>
        <v>Lake Blaketon</v>
      </c>
      <c r="H959" t="str">
        <f>VLOOKUP(C959,customer_imp!$A$2:$H$502,6,FALSE)</f>
        <v>Alabama</v>
      </c>
      <c r="I959" t="str">
        <f>VLOOKUP(C959,customer_imp!$A$2:$H$502,7,FALSE)</f>
        <v>USA</v>
      </c>
      <c r="J959" t="s">
        <v>4558</v>
      </c>
      <c r="K959" t="str">
        <f>VLOOKUP($J959,prod_imp!$A$2:$I$102,2,FALSE)</f>
        <v>Women'S Summer Dress</v>
      </c>
      <c r="L959" t="str">
        <f>VLOOKUP(J959,prod_imp!$A$2:$I$102,3,FALSE)</f>
        <v>Clothing</v>
      </c>
      <c r="M959" t="str">
        <f>VLOOKUP(J959,prod_imp!$A$2:$I$102,4,FALSE)</f>
        <v>Tops</v>
      </c>
      <c r="N959" t="str">
        <f>VLOOKUP(J959,prod_imp!$A$2:$I$102,5,FALSE)</f>
        <v>Smith-Mills</v>
      </c>
      <c r="O959">
        <f>VLOOKUP(J959,prod_imp!$A$2:$I$102,6,FALSE)</f>
        <v>223</v>
      </c>
      <c r="P959">
        <f>VLOOKUP(J959,prod_imp!$A$2:$I$102,7,FALSE)</f>
        <v>154</v>
      </c>
      <c r="Q959" t="s">
        <v>4685</v>
      </c>
      <c r="R959" t="s">
        <v>1959</v>
      </c>
      <c r="S959" s="5">
        <v>568.09619999999995</v>
      </c>
      <c r="T959">
        <v>1</v>
      </c>
      <c r="U959">
        <v>580</v>
      </c>
      <c r="V959">
        <v>0.15</v>
      </c>
      <c r="W959" t="str">
        <f>VLOOKUP(Q959,stores_imp!$A$2:$K$100,3,FALSE)</f>
        <v>WEST</v>
      </c>
      <c r="X959" t="str">
        <f>VLOOKUP(Q959,stores_imp!$A$2:$K$100,2,TRUE)</f>
        <v>Mann-Austin</v>
      </c>
      <c r="Y959" t="str">
        <f>VLOOKUP(Q959,stores_imp!$A$2:$E$22,4,FALSE)</f>
        <v>Thompsonborough</v>
      </c>
      <c r="Z959" t="str">
        <f>VLOOKUP(Q959,stores_imp!$A$2:$K$22,5,FALSE)</f>
        <v>Online</v>
      </c>
      <c r="AA959" t="str">
        <f>_xlfn.IFS(sale[[#All],[Age]]&lt;19,"Teens",sale[[#All],[Age]]&lt;30,"Adults",sale[[#All],[Age]]&lt;70,"Elders")</f>
        <v>Elders</v>
      </c>
      <c r="AB959" t="str">
        <f>VLOOKUP(C959,customer_imp!$A$2:$H$505,8,FALSE)</f>
        <v>Platinum</v>
      </c>
    </row>
    <row r="960" spans="1:28" x14ac:dyDescent="0.25">
      <c r="A960" t="s">
        <v>5664</v>
      </c>
      <c r="B960" s="2">
        <v>45639</v>
      </c>
      <c r="C960" t="s">
        <v>4422</v>
      </c>
      <c r="D960" t="str">
        <f>VLOOKUP(C960,customer_imp!$A$2:$H$502,2,FALSE)</f>
        <v>Kimberly Roberts</v>
      </c>
      <c r="E960">
        <f>VLOOKUP(C960,customer_imp!$A$2:$H$502,3,FALSE)</f>
        <v>36</v>
      </c>
      <c r="F960" t="str">
        <f>VLOOKUP(C960,customer_imp!$A$2:$H$502,4,FALSE)</f>
        <v>Female</v>
      </c>
      <c r="G960" t="str">
        <f>VLOOKUP(C960,customer_imp!$A$2:$H$502,5,FALSE)</f>
        <v>Josephchester</v>
      </c>
      <c r="H960" t="str">
        <f>VLOOKUP(C960,customer_imp!$A$2:$H$502,6,FALSE)</f>
        <v>New Jersey</v>
      </c>
      <c r="I960" t="str">
        <f>VLOOKUP(C960,customer_imp!$A$2:$H$502,7,FALSE)</f>
        <v>USA</v>
      </c>
      <c r="J960" t="s">
        <v>4636</v>
      </c>
      <c r="K960" t="str">
        <f>VLOOKUP($J960,prod_imp!$A$2:$I$102,2,FALSE)</f>
        <v>Essential Oil Diffuser</v>
      </c>
      <c r="L960" t="str">
        <f>VLOOKUP(J960,prod_imp!$A$2:$I$102,3,FALSE)</f>
        <v>Home</v>
      </c>
      <c r="M960" t="str">
        <f>VLOOKUP(J960,prod_imp!$A$2:$I$102,4,FALSE)</f>
        <v>Decor</v>
      </c>
      <c r="N960" t="str">
        <f>VLOOKUP(J960,prod_imp!$A$2:$I$102,5,FALSE)</f>
        <v>Hernandez Inc</v>
      </c>
      <c r="O960">
        <f>VLOOKUP(J960,prod_imp!$A$2:$I$102,6,FALSE)</f>
        <v>325</v>
      </c>
      <c r="P960">
        <f>VLOOKUP(J960,prod_imp!$A$2:$I$102,7,FALSE)</f>
        <v>400</v>
      </c>
      <c r="Q960" t="s">
        <v>4697</v>
      </c>
      <c r="R960" t="s">
        <v>1959</v>
      </c>
      <c r="S960" s="5">
        <v>671.02290000000005</v>
      </c>
      <c r="T960">
        <v>3</v>
      </c>
      <c r="U960">
        <v>241</v>
      </c>
      <c r="V960">
        <v>0.02</v>
      </c>
      <c r="W960" t="str">
        <f>VLOOKUP(Q960,stores_imp!$A$2:$K$100,3,FALSE)</f>
        <v>SOUTH</v>
      </c>
      <c r="X960" t="str">
        <f>VLOOKUP(Q960,stores_imp!$A$2:$K$100,2,TRUE)</f>
        <v>Mcdonald Inc</v>
      </c>
      <c r="Y960" t="str">
        <f>VLOOKUP(Q960,stores_imp!$A$2:$E$22,4,FALSE)</f>
        <v>Christopherland</v>
      </c>
      <c r="Z960" t="str">
        <f>VLOOKUP(Q960,stores_imp!$A$2:$K$22,5,FALSE)</f>
        <v>Outlet</v>
      </c>
      <c r="AA960" t="str">
        <f>_xlfn.IFS(sale[[#All],[Age]]&lt;19,"Teens",sale[[#All],[Age]]&lt;30,"Adults",sale[[#All],[Age]]&lt;70,"Elders")</f>
        <v>Elders</v>
      </c>
      <c r="AB960" t="str">
        <f>VLOOKUP(C960,customer_imp!$A$2:$H$505,8,FALSE)</f>
        <v>Gold</v>
      </c>
    </row>
    <row r="961" spans="1:28" x14ac:dyDescent="0.25">
      <c r="A961" t="s">
        <v>5665</v>
      </c>
      <c r="B961" s="2">
        <v>45893</v>
      </c>
      <c r="C961" t="s">
        <v>4371</v>
      </c>
      <c r="D961" t="str">
        <f>VLOOKUP(C961,customer_imp!$A$2:$H$502,2,FALSE)</f>
        <v>Martha Brown</v>
      </c>
      <c r="E961">
        <f>VLOOKUP(C961,customer_imp!$A$2:$H$502,3,FALSE)</f>
        <v>20</v>
      </c>
      <c r="F961" t="str">
        <f>VLOOKUP(C961,customer_imp!$A$2:$H$502,4,FALSE)</f>
        <v>Female</v>
      </c>
      <c r="G961" t="str">
        <f>VLOOKUP(C961,customer_imp!$A$2:$H$502,5,FALSE)</f>
        <v>Novakstad</v>
      </c>
      <c r="H961" t="str">
        <f>VLOOKUP(C961,customer_imp!$A$2:$H$502,6,FALSE)</f>
        <v>California</v>
      </c>
      <c r="I961" t="str">
        <f>VLOOKUP(C961,customer_imp!$A$2:$H$502,7,FALSE)</f>
        <v>USA</v>
      </c>
      <c r="J961" t="s">
        <v>4541</v>
      </c>
      <c r="K961" t="str">
        <f>VLOOKUP($J961,prod_imp!$A$2:$I$102,2,FALSE)</f>
        <v>Women'S Scarf Set</v>
      </c>
      <c r="L961" t="str">
        <f>VLOOKUP(J961,prod_imp!$A$2:$I$102,3,FALSE)</f>
        <v>Clothing</v>
      </c>
      <c r="M961" t="str">
        <f>VLOOKUP(J961,prod_imp!$A$2:$I$102,4,FALSE)</f>
        <v>Accessories</v>
      </c>
      <c r="N961" t="str">
        <f>VLOOKUP(J961,prod_imp!$A$2:$I$102,5,FALSE)</f>
        <v>Brown And Sons</v>
      </c>
      <c r="O961">
        <f>VLOOKUP(J961,prod_imp!$A$2:$I$102,6,FALSE)</f>
        <v>174</v>
      </c>
      <c r="P961">
        <f>VLOOKUP(J961,prod_imp!$A$2:$I$102,7,FALSE)</f>
        <v>268</v>
      </c>
      <c r="Q961" t="s">
        <v>4697</v>
      </c>
      <c r="R961" t="s">
        <v>4709</v>
      </c>
      <c r="S961" s="5">
        <v>1573.9359999999999</v>
      </c>
      <c r="T961">
        <v>2</v>
      </c>
      <c r="U961">
        <v>855</v>
      </c>
      <c r="V961">
        <v>7.0000000000000007E-2</v>
      </c>
      <c r="W961" t="str">
        <f>VLOOKUP(Q961,stores_imp!$A$2:$K$100,3,FALSE)</f>
        <v>SOUTH</v>
      </c>
      <c r="X961" t="str">
        <f>VLOOKUP(Q961,stores_imp!$A$2:$K$100,2,TRUE)</f>
        <v>Mcdonald Inc</v>
      </c>
      <c r="Y961" t="str">
        <f>VLOOKUP(Q961,stores_imp!$A$2:$E$22,4,FALSE)</f>
        <v>Christopherland</v>
      </c>
      <c r="Z961" t="str">
        <f>VLOOKUP(Q961,stores_imp!$A$2:$K$22,5,FALSE)</f>
        <v>Outlet</v>
      </c>
      <c r="AA961" t="str">
        <f>_xlfn.IFS(sale[[#All],[Age]]&lt;19,"Teens",sale[[#All],[Age]]&lt;30,"Adults",sale[[#All],[Age]]&lt;70,"Elders")</f>
        <v>Adults</v>
      </c>
      <c r="AB961" t="str">
        <f>VLOOKUP(C961,customer_imp!$A$2:$H$505,8,FALSE)</f>
        <v>Gold</v>
      </c>
    </row>
    <row r="962" spans="1:28" x14ac:dyDescent="0.25">
      <c r="A962" t="s">
        <v>5666</v>
      </c>
      <c r="B962" s="2">
        <v>45227</v>
      </c>
      <c r="C962" t="s">
        <v>3977</v>
      </c>
      <c r="D962" t="str">
        <f>VLOOKUP(C962,customer_imp!$A$2:$H$502,2,FALSE)</f>
        <v>Daniel Boyd</v>
      </c>
      <c r="E962">
        <f>VLOOKUP(C962,customer_imp!$A$2:$H$502,3,FALSE)</f>
        <v>29</v>
      </c>
      <c r="F962" t="str">
        <f>VLOOKUP(C962,customer_imp!$A$2:$H$502,4,FALSE)</f>
        <v>Female</v>
      </c>
      <c r="G962" t="str">
        <f>VLOOKUP(C962,customer_imp!$A$2:$H$502,5,FALSE)</f>
        <v>West Pamelafurt</v>
      </c>
      <c r="H962" t="str">
        <f>VLOOKUP(C962,customer_imp!$A$2:$H$502,6,FALSE)</f>
        <v>West Virginia</v>
      </c>
      <c r="I962" t="str">
        <f>VLOOKUP(C962,customer_imp!$A$2:$H$502,7,FALSE)</f>
        <v>USA</v>
      </c>
      <c r="J962" t="s">
        <v>4652</v>
      </c>
      <c r="K962" t="str">
        <f>VLOOKUP($J962,prod_imp!$A$2:$I$102,2,FALSE)</f>
        <v>Gaming Mouse Pad Xl</v>
      </c>
      <c r="L962" t="str">
        <f>VLOOKUP(J962,prod_imp!$A$2:$I$102,3,FALSE)</f>
        <v>Electronics</v>
      </c>
      <c r="M962" t="str">
        <f>VLOOKUP(J962,prod_imp!$A$2:$I$102,4,FALSE)</f>
        <v>Accessories</v>
      </c>
      <c r="N962" t="str">
        <f>VLOOKUP(J962,prod_imp!$A$2:$I$102,5,FALSE)</f>
        <v>Sharp, Taylor And Rodriguez</v>
      </c>
      <c r="O962">
        <f>VLOOKUP(J962,prod_imp!$A$2:$I$102,6,FALSE)</f>
        <v>340</v>
      </c>
      <c r="P962">
        <f>VLOOKUP(J962,prod_imp!$A$2:$I$102,7,FALSE)</f>
        <v>361</v>
      </c>
      <c r="Q962" t="s">
        <v>4684</v>
      </c>
      <c r="R962" t="s">
        <v>1959</v>
      </c>
      <c r="S962" s="5">
        <v>488.90660000000003</v>
      </c>
      <c r="T962">
        <v>1</v>
      </c>
      <c r="U962">
        <v>537</v>
      </c>
      <c r="V962">
        <v>0.08</v>
      </c>
      <c r="W962" t="str">
        <f>VLOOKUP(Q962,stores_imp!$A$2:$K$100,3,FALSE)</f>
        <v>SOUTH</v>
      </c>
      <c r="X962" t="str">
        <f>VLOOKUP(Q962,stores_imp!$A$2:$K$100,2,TRUE)</f>
        <v>Mann-Austin</v>
      </c>
      <c r="Y962" t="str">
        <f>VLOOKUP(Q962,stores_imp!$A$2:$E$22,4,FALSE)</f>
        <v>Williamsfurt</v>
      </c>
      <c r="Z962" t="str">
        <f>VLOOKUP(Q962,stores_imp!$A$2:$K$22,5,FALSE)</f>
        <v>Online</v>
      </c>
      <c r="AA962" t="str">
        <f>_xlfn.IFS(sale[[#All],[Age]]&lt;19,"Teens",sale[[#All],[Age]]&lt;30,"Adults",sale[[#All],[Age]]&lt;70,"Elders")</f>
        <v>Adults</v>
      </c>
      <c r="AB962" t="str">
        <f>VLOOKUP(C962,customer_imp!$A$2:$H$505,8,FALSE)</f>
        <v>Bronze</v>
      </c>
    </row>
    <row r="963" spans="1:28" x14ac:dyDescent="0.25">
      <c r="A963" t="s">
        <v>5667</v>
      </c>
      <c r="B963" s="2">
        <v>45637</v>
      </c>
      <c r="C963" t="s">
        <v>4373</v>
      </c>
      <c r="D963" t="str">
        <f>VLOOKUP(C963,customer_imp!$A$2:$H$502,2,FALSE)</f>
        <v>Andrew Mason</v>
      </c>
      <c r="E963">
        <f>VLOOKUP(C963,customer_imp!$A$2:$H$502,3,FALSE)</f>
        <v>52</v>
      </c>
      <c r="F963" t="str">
        <f>VLOOKUP(C963,customer_imp!$A$2:$H$502,4,FALSE)</f>
        <v>Female</v>
      </c>
      <c r="G963" t="str">
        <f>VLOOKUP(C963,customer_imp!$A$2:$H$502,5,FALSE)</f>
        <v>North Michael</v>
      </c>
      <c r="H963" t="str">
        <f>VLOOKUP(C963,customer_imp!$A$2:$H$502,6,FALSE)</f>
        <v>Iowa</v>
      </c>
      <c r="I963" t="str">
        <f>VLOOKUP(C963,customer_imp!$A$2:$H$502,7,FALSE)</f>
        <v>USA</v>
      </c>
      <c r="J963" t="s">
        <v>4586</v>
      </c>
      <c r="K963" t="str">
        <f>VLOOKUP($J963,prod_imp!$A$2:$I$102,2,FALSE)</f>
        <v>Hdmi Cable – 2M</v>
      </c>
      <c r="L963" t="str">
        <f>VLOOKUP(J963,prod_imp!$A$2:$I$102,3,FALSE)</f>
        <v>Electronics</v>
      </c>
      <c r="M963" t="str">
        <f>VLOOKUP(J963,prod_imp!$A$2:$I$102,4,FALSE)</f>
        <v>Accessories</v>
      </c>
      <c r="N963" t="str">
        <f>VLOOKUP(J963,prod_imp!$A$2:$I$102,5,FALSE)</f>
        <v>Bautista, Green And Hale</v>
      </c>
      <c r="O963">
        <f>VLOOKUP(J963,prod_imp!$A$2:$I$102,6,FALSE)</f>
        <v>88</v>
      </c>
      <c r="P963">
        <f>VLOOKUP(J963,prod_imp!$A$2:$I$102,7,FALSE)</f>
        <v>246</v>
      </c>
      <c r="Q963" t="s">
        <v>4690</v>
      </c>
      <c r="R963" t="s">
        <v>4709</v>
      </c>
      <c r="S963" s="5">
        <v>2286.4674</v>
      </c>
      <c r="T963">
        <v>3</v>
      </c>
      <c r="U963">
        <v>918</v>
      </c>
      <c r="V963">
        <v>0.09</v>
      </c>
      <c r="W963" t="str">
        <f>VLOOKUP(Q963,stores_imp!$A$2:$K$100,3,FALSE)</f>
        <v>EAST</v>
      </c>
      <c r="X963" t="str">
        <f>VLOOKUP(Q963,stores_imp!$A$2:$K$100,2,TRUE)</f>
        <v>Martinez, Adkins And Johnson</v>
      </c>
      <c r="Y963" t="str">
        <f>VLOOKUP(Q963,stores_imp!$A$2:$E$22,4,FALSE)</f>
        <v>East Davidville</v>
      </c>
      <c r="Z963" t="str">
        <f>VLOOKUP(Q963,stores_imp!$A$2:$K$22,5,FALSE)</f>
        <v>Online</v>
      </c>
      <c r="AA963" t="str">
        <f>_xlfn.IFS(sale[[#All],[Age]]&lt;19,"Teens",sale[[#All],[Age]]&lt;30,"Adults",sale[[#All],[Age]]&lt;70,"Elders")</f>
        <v>Elders</v>
      </c>
      <c r="AB963" t="str">
        <f>VLOOKUP(C963,customer_imp!$A$2:$H$505,8,FALSE)</f>
        <v>Bronze</v>
      </c>
    </row>
    <row r="964" spans="1:28" x14ac:dyDescent="0.25">
      <c r="A964" t="s">
        <v>5668</v>
      </c>
      <c r="B964" s="2">
        <v>45472</v>
      </c>
      <c r="C964" t="s">
        <v>4071</v>
      </c>
      <c r="D964" t="str">
        <f>VLOOKUP(C964,customer_imp!$A$2:$H$502,2,FALSE)</f>
        <v>Amy Fowler</v>
      </c>
      <c r="E964">
        <f>VLOOKUP(C964,customer_imp!$A$2:$H$502,3,FALSE)</f>
        <v>62</v>
      </c>
      <c r="F964" t="str">
        <f>VLOOKUP(C964,customer_imp!$A$2:$H$502,4,FALSE)</f>
        <v>Female</v>
      </c>
      <c r="G964" t="str">
        <f>VLOOKUP(C964,customer_imp!$A$2:$H$502,5,FALSE)</f>
        <v>West Bobbyshire</v>
      </c>
      <c r="H964" t="str">
        <f>VLOOKUP(C964,customer_imp!$A$2:$H$502,6,FALSE)</f>
        <v>New York</v>
      </c>
      <c r="I964" t="str">
        <f>VLOOKUP(C964,customer_imp!$A$2:$H$502,7,FALSE)</f>
        <v>USA</v>
      </c>
      <c r="J964" t="s">
        <v>4507</v>
      </c>
      <c r="K964" t="str">
        <f>VLOOKUP($J964,prod_imp!$A$2:$I$102,2,FALSE)</f>
        <v>Herbal Face Moisturizer</v>
      </c>
      <c r="L964" t="str">
        <f>VLOOKUP(J964,prod_imp!$A$2:$I$102,3,FALSE)</f>
        <v>Beauty</v>
      </c>
      <c r="M964" t="str">
        <f>VLOOKUP(J964,prod_imp!$A$2:$I$102,4,FALSE)</f>
        <v>Skincare</v>
      </c>
      <c r="N964" t="str">
        <f>VLOOKUP(J964,prod_imp!$A$2:$I$102,5,FALSE)</f>
        <v>Davidson Plc</v>
      </c>
      <c r="O964">
        <f>VLOOKUP(J964,prod_imp!$A$2:$I$102,6,FALSE)</f>
        <v>313</v>
      </c>
      <c r="P964">
        <f>VLOOKUP(J964,prod_imp!$A$2:$I$102,7,FALSE)</f>
        <v>350</v>
      </c>
      <c r="Q964" t="s">
        <v>4688</v>
      </c>
      <c r="R964" t="s">
        <v>4706</v>
      </c>
      <c r="S964" s="5">
        <v>1901.4159999999999</v>
      </c>
      <c r="T964">
        <v>4</v>
      </c>
      <c r="U964">
        <v>580</v>
      </c>
      <c r="V964">
        <v>0.17</v>
      </c>
      <c r="W964" t="str">
        <f>VLOOKUP(Q964,stores_imp!$A$2:$K$100,3,FALSE)</f>
        <v>SOUTH</v>
      </c>
      <c r="X964" t="str">
        <f>VLOOKUP(Q964,stores_imp!$A$2:$K$100,2,TRUE)</f>
        <v>Mann-Austin</v>
      </c>
      <c r="Y964" t="str">
        <f>VLOOKUP(Q964,stores_imp!$A$2:$E$22,4,FALSE)</f>
        <v>East Johnstad</v>
      </c>
      <c r="Z964" t="str">
        <f>VLOOKUP(Q964,stores_imp!$A$2:$K$22,5,FALSE)</f>
        <v>Flagship</v>
      </c>
      <c r="AA964" t="str">
        <f>_xlfn.IFS(sale[[#All],[Age]]&lt;19,"Teens",sale[[#All],[Age]]&lt;30,"Adults",sale[[#All],[Age]]&lt;70,"Elders")</f>
        <v>Elders</v>
      </c>
      <c r="AB964" t="str">
        <f>VLOOKUP(C964,customer_imp!$A$2:$H$505,8,FALSE)</f>
        <v>Platinum</v>
      </c>
    </row>
    <row r="965" spans="1:28" x14ac:dyDescent="0.25">
      <c r="A965" t="s">
        <v>5669</v>
      </c>
      <c r="B965" s="2">
        <v>45710</v>
      </c>
      <c r="C965" t="s">
        <v>4123</v>
      </c>
      <c r="D965" t="str">
        <f>VLOOKUP(C965,customer_imp!$A$2:$H$502,2,FALSE)</f>
        <v>Cameron Simpson</v>
      </c>
      <c r="E965">
        <f>VLOOKUP(C965,customer_imp!$A$2:$H$502,3,FALSE)</f>
        <v>46</v>
      </c>
      <c r="F965" t="str">
        <f>VLOOKUP(C965,customer_imp!$A$2:$H$502,4,FALSE)</f>
        <v>Male</v>
      </c>
      <c r="G965" t="str">
        <f>VLOOKUP(C965,customer_imp!$A$2:$H$502,5,FALSE)</f>
        <v>Michaelfort</v>
      </c>
      <c r="H965" t="str">
        <f>VLOOKUP(C965,customer_imp!$A$2:$H$502,6,FALSE)</f>
        <v>Indiana</v>
      </c>
      <c r="I965" t="str">
        <f>VLOOKUP(C965,customer_imp!$A$2:$H$502,7,FALSE)</f>
        <v>USA</v>
      </c>
      <c r="J965" t="s">
        <v>4571</v>
      </c>
      <c r="K965" t="str">
        <f>VLOOKUP($J965,prod_imp!$A$2:$I$102,2,FALSE)</f>
        <v>Usb External Hard Drive</v>
      </c>
      <c r="L965" t="str">
        <f>VLOOKUP(J965,prod_imp!$A$2:$I$102,3,FALSE)</f>
        <v>Electronics</v>
      </c>
      <c r="M965" t="str">
        <f>VLOOKUP(J965,prod_imp!$A$2:$I$102,4,FALSE)</f>
        <v>Computer</v>
      </c>
      <c r="N965" t="str">
        <f>VLOOKUP(J965,prod_imp!$A$2:$I$102,5,FALSE)</f>
        <v>Robinson Inc</v>
      </c>
      <c r="O965">
        <f>VLOOKUP(J965,prod_imp!$A$2:$I$102,6,FALSE)</f>
        <v>253</v>
      </c>
      <c r="P965">
        <f>VLOOKUP(J965,prod_imp!$A$2:$I$102,7,FALSE)</f>
        <v>266</v>
      </c>
      <c r="Q965" t="s">
        <v>4683</v>
      </c>
      <c r="R965" t="s">
        <v>1959</v>
      </c>
      <c r="S965" s="5">
        <v>675.94240000000002</v>
      </c>
      <c r="T965">
        <v>1</v>
      </c>
      <c r="U965">
        <v>824</v>
      </c>
      <c r="V965">
        <v>0.18</v>
      </c>
      <c r="W965" t="str">
        <f>VLOOKUP(Q965,stores_imp!$A$2:$K$100,3,FALSE)</f>
        <v>EAST</v>
      </c>
      <c r="X965" t="str">
        <f>VLOOKUP(Q965,stores_imp!$A$2:$K$100,2,TRUE)</f>
        <v>Mann-Austin</v>
      </c>
      <c r="Y965" t="str">
        <f>VLOOKUP(Q965,stores_imp!$A$2:$E$22,4,FALSE)</f>
        <v>Port Josephberg</v>
      </c>
      <c r="Z965" t="str">
        <f>VLOOKUP(Q965,stores_imp!$A$2:$K$22,5,FALSE)</f>
        <v>Online</v>
      </c>
      <c r="AA965" t="str">
        <f>_xlfn.IFS(sale[[#All],[Age]]&lt;19,"Teens",sale[[#All],[Age]]&lt;30,"Adults",sale[[#All],[Age]]&lt;70,"Elders")</f>
        <v>Elders</v>
      </c>
      <c r="AB965" t="str">
        <f>VLOOKUP(C965,customer_imp!$A$2:$H$505,8,FALSE)</f>
        <v>Platinum</v>
      </c>
    </row>
    <row r="966" spans="1:28" x14ac:dyDescent="0.25">
      <c r="A966" t="s">
        <v>5670</v>
      </c>
      <c r="B966" s="2">
        <v>45682</v>
      </c>
      <c r="C966" t="s">
        <v>4085</v>
      </c>
      <c r="D966" t="str">
        <f>VLOOKUP(C966,customer_imp!$A$2:$H$502,2,FALSE)</f>
        <v>Amy Walker</v>
      </c>
      <c r="E966">
        <f>VLOOKUP(C966,customer_imp!$A$2:$H$502,3,FALSE)</f>
        <v>27</v>
      </c>
      <c r="F966" t="str">
        <f>VLOOKUP(C966,customer_imp!$A$2:$H$502,4,FALSE)</f>
        <v>Male</v>
      </c>
      <c r="G966" t="str">
        <f>VLOOKUP(C966,customer_imp!$A$2:$H$502,5,FALSE)</f>
        <v>Smithland</v>
      </c>
      <c r="H966" t="str">
        <f>VLOOKUP(C966,customer_imp!$A$2:$H$502,6,FALSE)</f>
        <v>West Virginia</v>
      </c>
      <c r="I966" t="str">
        <f>VLOOKUP(C966,customer_imp!$A$2:$H$502,7,FALSE)</f>
        <v>USA</v>
      </c>
      <c r="J966" t="s">
        <v>4576</v>
      </c>
      <c r="K966" t="str">
        <f>VLOOKUP($J966,prod_imp!$A$2:$I$102,2,FALSE)</f>
        <v>Men'S Winter Jacket</v>
      </c>
      <c r="L966" t="str">
        <f>VLOOKUP(J966,prod_imp!$A$2:$I$102,3,FALSE)</f>
        <v>Clothing</v>
      </c>
      <c r="M966" t="str">
        <f>VLOOKUP(J966,prod_imp!$A$2:$I$102,4,FALSE)</f>
        <v>Outerwear</v>
      </c>
      <c r="N966" t="str">
        <f>VLOOKUP(J966,prod_imp!$A$2:$I$102,5,FALSE)</f>
        <v>Kelly, Smith And Perez</v>
      </c>
      <c r="O966">
        <f>VLOOKUP(J966,prod_imp!$A$2:$I$102,6,FALSE)</f>
        <v>167</v>
      </c>
      <c r="P966">
        <f>VLOOKUP(J966,prod_imp!$A$2:$I$102,7,FALSE)</f>
        <v>296</v>
      </c>
      <c r="Q966" t="s">
        <v>4698</v>
      </c>
      <c r="R966" t="s">
        <v>4706</v>
      </c>
      <c r="S966" s="5">
        <v>2066.3663999999999</v>
      </c>
      <c r="T966">
        <v>4</v>
      </c>
      <c r="U966">
        <v>615</v>
      </c>
      <c r="V966">
        <v>0.18</v>
      </c>
      <c r="W966" t="str">
        <f>VLOOKUP(Q966,stores_imp!$A$2:$K$100,3,FALSE)</f>
        <v>NORTH</v>
      </c>
      <c r="X966" t="str">
        <f>VLOOKUP(Q966,stores_imp!$A$2:$K$100,2,TRUE)</f>
        <v>Shelton Plc</v>
      </c>
      <c r="Y966" t="str">
        <f>VLOOKUP(Q966,stores_imp!$A$2:$E$22,4,FALSE)</f>
        <v>East Jenniferstad</v>
      </c>
      <c r="Z966" t="str">
        <f>VLOOKUP(Q966,stores_imp!$A$2:$K$22,5,FALSE)</f>
        <v>Flagship</v>
      </c>
      <c r="AA966" t="str">
        <f>_xlfn.IFS(sale[[#All],[Age]]&lt;19,"Teens",sale[[#All],[Age]]&lt;30,"Adults",sale[[#All],[Age]]&lt;70,"Elders")</f>
        <v>Adults</v>
      </c>
      <c r="AB966" t="str">
        <f>VLOOKUP(C966,customer_imp!$A$2:$H$505,8,FALSE)</f>
        <v>Silver</v>
      </c>
    </row>
    <row r="967" spans="1:28" x14ac:dyDescent="0.25">
      <c r="A967" t="s">
        <v>5671</v>
      </c>
      <c r="B967" s="2">
        <v>45730</v>
      </c>
      <c r="C967" t="s">
        <v>4105</v>
      </c>
      <c r="D967" t="str">
        <f>VLOOKUP(C967,customer_imp!$A$2:$H$502,2,FALSE)</f>
        <v>Susan Mcdonald</v>
      </c>
      <c r="E967">
        <f>VLOOKUP(C967,customer_imp!$A$2:$H$502,3,FALSE)</f>
        <v>45</v>
      </c>
      <c r="F967" t="str">
        <f>VLOOKUP(C967,customer_imp!$A$2:$H$502,4,FALSE)</f>
        <v>Male</v>
      </c>
      <c r="G967" t="str">
        <f>VLOOKUP(C967,customer_imp!$A$2:$H$502,5,FALSE)</f>
        <v>East Ellen</v>
      </c>
      <c r="H967" t="str">
        <f>VLOOKUP(C967,customer_imp!$A$2:$H$502,6,FALSE)</f>
        <v>Arkansas</v>
      </c>
      <c r="I967" t="str">
        <f>VLOOKUP(C967,customer_imp!$A$2:$H$502,7,FALSE)</f>
        <v>USA</v>
      </c>
      <c r="J967" t="s">
        <v>4607</v>
      </c>
      <c r="K967" t="str">
        <f>VLOOKUP($J967,prod_imp!$A$2:$I$102,2,FALSE)</f>
        <v>Laptop Cooling Pad</v>
      </c>
      <c r="L967" t="str">
        <f>VLOOKUP(J967,prod_imp!$A$2:$I$102,3,FALSE)</f>
        <v>Electronics</v>
      </c>
      <c r="M967" t="str">
        <f>VLOOKUP(J967,prod_imp!$A$2:$I$102,4,FALSE)</f>
        <v>Computer</v>
      </c>
      <c r="N967" t="str">
        <f>VLOOKUP(J967,prod_imp!$A$2:$I$102,5,FALSE)</f>
        <v>Murray, Gould And Ware</v>
      </c>
      <c r="O967">
        <f>VLOOKUP(J967,prod_imp!$A$2:$I$102,6,FALSE)</f>
        <v>86</v>
      </c>
      <c r="P967">
        <f>VLOOKUP(J967,prod_imp!$A$2:$I$102,7,FALSE)</f>
        <v>222</v>
      </c>
      <c r="Q967" t="s">
        <v>4673</v>
      </c>
      <c r="R967" t="s">
        <v>4709</v>
      </c>
      <c r="S967" s="5">
        <v>711.42960000000005</v>
      </c>
      <c r="T967">
        <v>4</v>
      </c>
      <c r="U967">
        <v>189</v>
      </c>
      <c r="V967">
        <v>0.16</v>
      </c>
      <c r="W967" t="str">
        <f>VLOOKUP(Q967,stores_imp!$A$2:$K$100,3,FALSE)</f>
        <v>EAST</v>
      </c>
      <c r="X967" t="str">
        <f>VLOOKUP(Q967,stores_imp!$A$2:$K$100,2,TRUE)</f>
        <v>Rivera-Warner</v>
      </c>
      <c r="Y967" t="str">
        <f>VLOOKUP(Q967,stores_imp!$A$2:$E$22,4,FALSE)</f>
        <v>Washingtonfurt</v>
      </c>
      <c r="Z967" t="str">
        <f>VLOOKUP(Q967,stores_imp!$A$2:$K$22,5,FALSE)</f>
        <v>Flagship</v>
      </c>
      <c r="AA967" t="str">
        <f>_xlfn.IFS(sale[[#All],[Age]]&lt;19,"Teens",sale[[#All],[Age]]&lt;30,"Adults",sale[[#All],[Age]]&lt;70,"Elders")</f>
        <v>Elders</v>
      </c>
      <c r="AB967" t="str">
        <f>VLOOKUP(C967,customer_imp!$A$2:$H$505,8,FALSE)</f>
        <v>Silver</v>
      </c>
    </row>
    <row r="968" spans="1:28" x14ac:dyDescent="0.25">
      <c r="A968" t="s">
        <v>5672</v>
      </c>
      <c r="B968" s="2">
        <v>45629</v>
      </c>
      <c r="C968" t="s">
        <v>4132</v>
      </c>
      <c r="D968" t="str">
        <f>VLOOKUP(C968,customer_imp!$A$2:$H$502,2,FALSE)</f>
        <v>Julie Hale</v>
      </c>
      <c r="E968">
        <f>VLOOKUP(C968,customer_imp!$A$2:$H$502,3,FALSE)</f>
        <v>35</v>
      </c>
      <c r="F968" t="str">
        <f>VLOOKUP(C968,customer_imp!$A$2:$H$502,4,FALSE)</f>
        <v>Female</v>
      </c>
      <c r="G968" t="str">
        <f>VLOOKUP(C968,customer_imp!$A$2:$H$502,5,FALSE)</f>
        <v>Owensview</v>
      </c>
      <c r="H968" t="str">
        <f>VLOOKUP(C968,customer_imp!$A$2:$H$502,6,FALSE)</f>
        <v>Vermont</v>
      </c>
      <c r="I968" t="str">
        <f>VLOOKUP(C968,customer_imp!$A$2:$H$502,7,FALSE)</f>
        <v>USA</v>
      </c>
      <c r="J968" t="s">
        <v>4607</v>
      </c>
      <c r="K968" t="str">
        <f>VLOOKUP($J968,prod_imp!$A$2:$I$102,2,FALSE)</f>
        <v>Laptop Cooling Pad</v>
      </c>
      <c r="L968" t="str">
        <f>VLOOKUP(J968,prod_imp!$A$2:$I$102,3,FALSE)</f>
        <v>Electronics</v>
      </c>
      <c r="M968" t="str">
        <f>VLOOKUP(J968,prod_imp!$A$2:$I$102,4,FALSE)</f>
        <v>Computer</v>
      </c>
      <c r="N968" t="str">
        <f>VLOOKUP(J968,prod_imp!$A$2:$I$102,5,FALSE)</f>
        <v>Murray, Gould And Ware</v>
      </c>
      <c r="O968">
        <f>VLOOKUP(J968,prod_imp!$A$2:$I$102,6,FALSE)</f>
        <v>86</v>
      </c>
      <c r="P968">
        <f>VLOOKUP(J968,prod_imp!$A$2:$I$102,7,FALSE)</f>
        <v>222</v>
      </c>
      <c r="Q968" t="s">
        <v>4697</v>
      </c>
      <c r="R968" t="s">
        <v>1959</v>
      </c>
      <c r="S968" s="5">
        <v>443.327</v>
      </c>
      <c r="T968">
        <v>2</v>
      </c>
      <c r="U968">
        <v>233</v>
      </c>
      <c r="V968">
        <v>0.06</v>
      </c>
      <c r="W968" t="str">
        <f>VLOOKUP(Q968,stores_imp!$A$2:$K$100,3,FALSE)</f>
        <v>SOUTH</v>
      </c>
      <c r="X968" t="str">
        <f>VLOOKUP(Q968,stores_imp!$A$2:$K$100,2,TRUE)</f>
        <v>Mcdonald Inc</v>
      </c>
      <c r="Y968" t="str">
        <f>VLOOKUP(Q968,stores_imp!$A$2:$E$22,4,FALSE)</f>
        <v>Christopherland</v>
      </c>
      <c r="Z968" t="str">
        <f>VLOOKUP(Q968,stores_imp!$A$2:$K$22,5,FALSE)</f>
        <v>Outlet</v>
      </c>
      <c r="AA968" t="str">
        <f>_xlfn.IFS(sale[[#All],[Age]]&lt;19,"Teens",sale[[#All],[Age]]&lt;30,"Adults",sale[[#All],[Age]]&lt;70,"Elders")</f>
        <v>Elders</v>
      </c>
      <c r="AB968" t="str">
        <f>VLOOKUP(C968,customer_imp!$A$2:$H$505,8,FALSE)</f>
        <v>Gold</v>
      </c>
    </row>
    <row r="969" spans="1:28" x14ac:dyDescent="0.25">
      <c r="A969" t="s">
        <v>5673</v>
      </c>
      <c r="B969" s="2">
        <v>45783</v>
      </c>
      <c r="C969" t="s">
        <v>4229</v>
      </c>
      <c r="D969" t="str">
        <f>VLOOKUP(C969,customer_imp!$A$2:$H$502,2,FALSE)</f>
        <v>Nicholas Webb</v>
      </c>
      <c r="E969">
        <f>VLOOKUP(C969,customer_imp!$A$2:$H$502,3,FALSE)</f>
        <v>19</v>
      </c>
      <c r="F969" t="str">
        <f>VLOOKUP(C969,customer_imp!$A$2:$H$502,4,FALSE)</f>
        <v>Male</v>
      </c>
      <c r="G969" t="str">
        <f>VLOOKUP(C969,customer_imp!$A$2:$H$502,5,FALSE)</f>
        <v>Lake Timothy</v>
      </c>
      <c r="H969" t="str">
        <f>VLOOKUP(C969,customer_imp!$A$2:$H$502,6,FALSE)</f>
        <v>Nevada</v>
      </c>
      <c r="I969" t="str">
        <f>VLOOKUP(C969,customer_imp!$A$2:$H$502,7,FALSE)</f>
        <v>USA</v>
      </c>
      <c r="J969" t="s">
        <v>4563</v>
      </c>
      <c r="K969" t="str">
        <f>VLOOKUP($J969,prod_imp!$A$2:$I$102,2,FALSE)</f>
        <v>Portable Power Bank</v>
      </c>
      <c r="L969" t="str">
        <f>VLOOKUP(J969,prod_imp!$A$2:$I$102,3,FALSE)</f>
        <v>Electronics</v>
      </c>
      <c r="M969" t="str">
        <f>VLOOKUP(J969,prod_imp!$A$2:$I$102,4,FALSE)</f>
        <v>Mobile</v>
      </c>
      <c r="N969" t="str">
        <f>VLOOKUP(J969,prod_imp!$A$2:$I$102,5,FALSE)</f>
        <v>Cummings And Sons</v>
      </c>
      <c r="O969">
        <f>VLOOKUP(J969,prod_imp!$A$2:$I$102,6,FALSE)</f>
        <v>326</v>
      </c>
      <c r="P969">
        <f>VLOOKUP(J969,prod_imp!$A$2:$I$102,7,FALSE)</f>
        <v>301</v>
      </c>
      <c r="Q969" t="s">
        <v>4702</v>
      </c>
      <c r="R969" t="s">
        <v>1959</v>
      </c>
      <c r="S969" s="5">
        <v>1255.8393000000001</v>
      </c>
      <c r="T969">
        <v>3</v>
      </c>
      <c r="U969">
        <v>530</v>
      </c>
      <c r="V969">
        <v>0.05</v>
      </c>
      <c r="W969" t="str">
        <f>VLOOKUP(Q969,stores_imp!$A$2:$K$100,3,FALSE)</f>
        <v>EAST</v>
      </c>
      <c r="X969" t="str">
        <f>VLOOKUP(Q969,stores_imp!$A$2:$K$100,2,TRUE)</f>
        <v>Guerrero-Schmitt</v>
      </c>
      <c r="Y969" t="str">
        <f>VLOOKUP(Q969,stores_imp!$A$2:$E$22,4,FALSE)</f>
        <v>East Stevechester</v>
      </c>
      <c r="Z969" t="str">
        <f>VLOOKUP(Q969,stores_imp!$A$2:$K$22,5,FALSE)</f>
        <v>Flagship</v>
      </c>
      <c r="AA969" t="str">
        <f>_xlfn.IFS(sale[[#All],[Age]]&lt;19,"Teens",sale[[#All],[Age]]&lt;30,"Adults",sale[[#All],[Age]]&lt;70,"Elders")</f>
        <v>Adults</v>
      </c>
      <c r="AB969" t="str">
        <f>VLOOKUP(C969,customer_imp!$A$2:$H$505,8,FALSE)</f>
        <v>Gold</v>
      </c>
    </row>
    <row r="970" spans="1:28" x14ac:dyDescent="0.25">
      <c r="A970" t="s">
        <v>5674</v>
      </c>
      <c r="B970" s="2">
        <v>45518</v>
      </c>
      <c r="C970" t="s">
        <v>4482</v>
      </c>
      <c r="D970" t="str">
        <f>VLOOKUP(C970,customer_imp!$A$2:$H$502,2,FALSE)</f>
        <v>Melinda Thomas</v>
      </c>
      <c r="E970">
        <f>VLOOKUP(C970,customer_imp!$A$2:$H$502,3,FALSE)</f>
        <v>42</v>
      </c>
      <c r="F970" t="str">
        <f>VLOOKUP(C970,customer_imp!$A$2:$H$502,4,FALSE)</f>
        <v>Female</v>
      </c>
      <c r="G970" t="str">
        <f>VLOOKUP(C970,customer_imp!$A$2:$H$502,5,FALSE)</f>
        <v>Lake Elizabethside</v>
      </c>
      <c r="H970" t="str">
        <f>VLOOKUP(C970,customer_imp!$A$2:$H$502,6,FALSE)</f>
        <v>Indiana</v>
      </c>
      <c r="I970" t="str">
        <f>VLOOKUP(C970,customer_imp!$A$2:$H$502,7,FALSE)</f>
        <v>USA</v>
      </c>
      <c r="J970" t="s">
        <v>4657</v>
      </c>
      <c r="K970" t="str">
        <f>VLOOKUP($J970,prod_imp!$A$2:$I$102,2,FALSE)</f>
        <v>Microwave Oven</v>
      </c>
      <c r="L970" t="str">
        <f>VLOOKUP(J970,prod_imp!$A$2:$I$102,3,FALSE)</f>
        <v>Home</v>
      </c>
      <c r="M970" t="str">
        <f>VLOOKUP(J970,prod_imp!$A$2:$I$102,4,FALSE)</f>
        <v>Appliances</v>
      </c>
      <c r="N970" t="str">
        <f>VLOOKUP(J970,prod_imp!$A$2:$I$102,5,FALSE)</f>
        <v>Green, Powell And Palmer</v>
      </c>
      <c r="O970">
        <f>VLOOKUP(J970,prod_imp!$A$2:$I$102,6,FALSE)</f>
        <v>447</v>
      </c>
      <c r="P970">
        <f>VLOOKUP(J970,prod_imp!$A$2:$I$102,7,FALSE)</f>
        <v>191</v>
      </c>
      <c r="Q970" t="s">
        <v>4675</v>
      </c>
      <c r="R970" t="s">
        <v>4706</v>
      </c>
      <c r="S970" s="5">
        <v>1583.806</v>
      </c>
      <c r="T970">
        <v>2</v>
      </c>
      <c r="U970">
        <v>954</v>
      </c>
      <c r="V970">
        <v>0.21</v>
      </c>
      <c r="W970" t="str">
        <f>VLOOKUP(Q970,stores_imp!$A$2:$K$100,3,FALSE)</f>
        <v>NORTH</v>
      </c>
      <c r="X970" t="str">
        <f>VLOOKUP(Q970,stores_imp!$A$2:$K$100,2,TRUE)</f>
        <v>Martinez, Adkins And Johnson</v>
      </c>
      <c r="Y970" t="str">
        <f>VLOOKUP(Q970,stores_imp!$A$2:$E$22,4,FALSE)</f>
        <v>Danielmouth</v>
      </c>
      <c r="Z970" t="str">
        <f>VLOOKUP(Q970,stores_imp!$A$2:$K$22,5,FALSE)</f>
        <v>Flagship</v>
      </c>
      <c r="AA970" t="str">
        <f>_xlfn.IFS(sale[[#All],[Age]]&lt;19,"Teens",sale[[#All],[Age]]&lt;30,"Adults",sale[[#All],[Age]]&lt;70,"Elders")</f>
        <v>Elders</v>
      </c>
      <c r="AB970" t="str">
        <f>VLOOKUP(C970,customer_imp!$A$2:$H$505,8,FALSE)</f>
        <v>Silver</v>
      </c>
    </row>
    <row r="971" spans="1:28" x14ac:dyDescent="0.25">
      <c r="A971" t="s">
        <v>5675</v>
      </c>
      <c r="B971" s="2">
        <v>45274</v>
      </c>
      <c r="C971" t="s">
        <v>4308</v>
      </c>
      <c r="D971" t="str">
        <f>VLOOKUP(C971,customer_imp!$A$2:$H$502,2,FALSE)</f>
        <v>Kristy Dunlap</v>
      </c>
      <c r="E971">
        <f>VLOOKUP(C971,customer_imp!$A$2:$H$502,3,FALSE)</f>
        <v>64</v>
      </c>
      <c r="F971" t="str">
        <f>VLOOKUP(C971,customer_imp!$A$2:$H$502,4,FALSE)</f>
        <v>Female</v>
      </c>
      <c r="G971" t="str">
        <f>VLOOKUP(C971,customer_imp!$A$2:$H$502,5,FALSE)</f>
        <v>Whiteport</v>
      </c>
      <c r="H971" t="str">
        <f>VLOOKUP(C971,customer_imp!$A$2:$H$502,6,FALSE)</f>
        <v>North Carolina</v>
      </c>
      <c r="I971" t="str">
        <f>VLOOKUP(C971,customer_imp!$A$2:$H$502,7,FALSE)</f>
        <v>USA</v>
      </c>
      <c r="J971" t="s">
        <v>4611</v>
      </c>
      <c r="K971" t="str">
        <f>VLOOKUP($J971,prod_imp!$A$2:$I$102,2,FALSE)</f>
        <v>Adjustable Dumbbells 20Kg</v>
      </c>
      <c r="L971" t="str">
        <f>VLOOKUP(J971,prod_imp!$A$2:$I$102,3,FALSE)</f>
        <v>Sports</v>
      </c>
      <c r="M971" t="str">
        <f>VLOOKUP(J971,prod_imp!$A$2:$I$102,4,FALSE)</f>
        <v>Fitness</v>
      </c>
      <c r="N971" t="str">
        <f>VLOOKUP(J971,prod_imp!$A$2:$I$102,5,FALSE)</f>
        <v>Montgomery, Benton And Miller</v>
      </c>
      <c r="O971">
        <f>VLOOKUP(J971,prod_imp!$A$2:$I$102,6,FALSE)</f>
        <v>241</v>
      </c>
      <c r="P971">
        <f>VLOOKUP(J971,prod_imp!$A$2:$I$102,7,FALSE)</f>
        <v>423</v>
      </c>
      <c r="Q971" t="s">
        <v>4684</v>
      </c>
      <c r="R971" t="s">
        <v>4709</v>
      </c>
      <c r="S971" s="5">
        <v>355.23840000000001</v>
      </c>
      <c r="T971">
        <v>1</v>
      </c>
      <c r="U971">
        <v>370</v>
      </c>
      <c r="V971">
        <v>0.17</v>
      </c>
      <c r="W971" t="str">
        <f>VLOOKUP(Q971,stores_imp!$A$2:$K$100,3,FALSE)</f>
        <v>SOUTH</v>
      </c>
      <c r="X971" t="str">
        <f>VLOOKUP(Q971,stores_imp!$A$2:$K$100,2,TRUE)</f>
        <v>Mann-Austin</v>
      </c>
      <c r="Y971" t="str">
        <f>VLOOKUP(Q971,stores_imp!$A$2:$E$22,4,FALSE)</f>
        <v>Williamsfurt</v>
      </c>
      <c r="Z971" t="str">
        <f>VLOOKUP(Q971,stores_imp!$A$2:$K$22,5,FALSE)</f>
        <v>Online</v>
      </c>
      <c r="AA971" t="str">
        <f>_xlfn.IFS(sale[[#All],[Age]]&lt;19,"Teens",sale[[#All],[Age]]&lt;30,"Adults",sale[[#All],[Age]]&lt;70,"Elders")</f>
        <v>Elders</v>
      </c>
      <c r="AB971" t="str">
        <f>VLOOKUP(C971,customer_imp!$A$2:$H$505,8,FALSE)</f>
        <v>Platinum</v>
      </c>
    </row>
    <row r="972" spans="1:28" x14ac:dyDescent="0.25">
      <c r="A972" t="s">
        <v>5676</v>
      </c>
      <c r="B972" s="2">
        <v>45297</v>
      </c>
      <c r="C972" t="s">
        <v>4035</v>
      </c>
      <c r="D972" t="str">
        <f>VLOOKUP(C972,customer_imp!$A$2:$H$502,2,FALSE)</f>
        <v>Kristin Stein</v>
      </c>
      <c r="E972">
        <f>VLOOKUP(C972,customer_imp!$A$2:$H$502,3,FALSE)</f>
        <v>23</v>
      </c>
      <c r="F972" t="str">
        <f>VLOOKUP(C972,customer_imp!$A$2:$H$502,4,FALSE)</f>
        <v>Male</v>
      </c>
      <c r="G972" t="str">
        <f>VLOOKUP(C972,customer_imp!$A$2:$H$502,5,FALSE)</f>
        <v>Jennifermouth</v>
      </c>
      <c r="H972" t="str">
        <f>VLOOKUP(C972,customer_imp!$A$2:$H$502,6,FALSE)</f>
        <v>Missouri</v>
      </c>
      <c r="I972" t="str">
        <f>VLOOKUP(C972,customer_imp!$A$2:$H$502,7,FALSE)</f>
        <v>USA</v>
      </c>
      <c r="J972" t="s">
        <v>4664</v>
      </c>
      <c r="K972" t="str">
        <f>VLOOKUP($J972,prod_imp!$A$2:$I$102,2,FALSE)</f>
        <v>Women'S Formal Blazer</v>
      </c>
      <c r="L972" t="str">
        <f>VLOOKUP(J972,prod_imp!$A$2:$I$102,3,FALSE)</f>
        <v>Clothing</v>
      </c>
      <c r="M972" t="str">
        <f>VLOOKUP(J972,prod_imp!$A$2:$I$102,4,FALSE)</f>
        <v>Outerwear</v>
      </c>
      <c r="N972" t="str">
        <f>VLOOKUP(J972,prod_imp!$A$2:$I$102,5,FALSE)</f>
        <v>Phillips And Sons</v>
      </c>
      <c r="O972">
        <f>VLOOKUP(J972,prod_imp!$A$2:$I$102,6,FALSE)</f>
        <v>358</v>
      </c>
      <c r="P972">
        <f>VLOOKUP(J972,prod_imp!$A$2:$I$102,7,FALSE)</f>
        <v>143</v>
      </c>
      <c r="Q972" t="s">
        <v>4703</v>
      </c>
      <c r="R972" t="s">
        <v>1959</v>
      </c>
      <c r="S972" s="5">
        <v>1813.1728000000001</v>
      </c>
      <c r="T972">
        <v>4</v>
      </c>
      <c r="U972">
        <v>493</v>
      </c>
      <c r="V972">
        <v>0.04</v>
      </c>
      <c r="W972" t="str">
        <f>VLOOKUP(Q972,stores_imp!$A$2:$K$100,3,FALSE)</f>
        <v>EAST</v>
      </c>
      <c r="X972" t="str">
        <f>VLOOKUP(Q972,stores_imp!$A$2:$K$100,2,TRUE)</f>
        <v>Mann-Austin</v>
      </c>
      <c r="Y972" t="str">
        <f>VLOOKUP(Q972,stores_imp!$A$2:$E$22,4,FALSE)</f>
        <v>Vasquezborough</v>
      </c>
      <c r="Z972" t="str">
        <f>VLOOKUP(Q972,stores_imp!$A$2:$K$22,5,FALSE)</f>
        <v>Online</v>
      </c>
      <c r="AA972" t="str">
        <f>_xlfn.IFS(sale[[#All],[Age]]&lt;19,"Teens",sale[[#All],[Age]]&lt;30,"Adults",sale[[#All],[Age]]&lt;70,"Elders")</f>
        <v>Adults</v>
      </c>
      <c r="AB972" t="str">
        <f>VLOOKUP(C972,customer_imp!$A$2:$H$505,8,FALSE)</f>
        <v>Silver</v>
      </c>
    </row>
    <row r="973" spans="1:28" x14ac:dyDescent="0.25">
      <c r="A973" t="s">
        <v>5677</v>
      </c>
      <c r="B973" s="2">
        <v>45530</v>
      </c>
      <c r="C973" t="s">
        <v>4263</v>
      </c>
      <c r="D973" t="str">
        <f>VLOOKUP(C973,customer_imp!$A$2:$H$502,2,FALSE)</f>
        <v>Antonio Leon</v>
      </c>
      <c r="E973">
        <f>VLOOKUP(C973,customer_imp!$A$2:$H$502,3,FALSE)</f>
        <v>48</v>
      </c>
      <c r="F973" t="str">
        <f>VLOOKUP(C973,customer_imp!$A$2:$H$502,4,FALSE)</f>
        <v>Male</v>
      </c>
      <c r="G973" t="str">
        <f>VLOOKUP(C973,customer_imp!$A$2:$H$502,5,FALSE)</f>
        <v>Morrisville</v>
      </c>
      <c r="H973" t="str">
        <f>VLOOKUP(C973,customer_imp!$A$2:$H$502,6,FALSE)</f>
        <v>Hawaii</v>
      </c>
      <c r="I973" t="str">
        <f>VLOOKUP(C973,customer_imp!$A$2:$H$502,7,FALSE)</f>
        <v>USA</v>
      </c>
      <c r="J973" t="s">
        <v>4655</v>
      </c>
      <c r="K973" t="str">
        <f>VLOOKUP($J973,prod_imp!$A$2:$I$102,2,FALSE)</f>
        <v>Women'S High Heels</v>
      </c>
      <c r="L973" t="str">
        <f>VLOOKUP(J973,prod_imp!$A$2:$I$102,3,FALSE)</f>
        <v>Clothing</v>
      </c>
      <c r="M973" t="str">
        <f>VLOOKUP(J973,prod_imp!$A$2:$I$102,4,FALSE)</f>
        <v>Footwear</v>
      </c>
      <c r="N973" t="str">
        <f>VLOOKUP(J973,prod_imp!$A$2:$I$102,5,FALSE)</f>
        <v>Smith-Charles</v>
      </c>
      <c r="O973">
        <f>VLOOKUP(J973,prod_imp!$A$2:$I$102,6,FALSE)</f>
        <v>438</v>
      </c>
      <c r="P973">
        <f>VLOOKUP(J973,prod_imp!$A$2:$I$102,7,FALSE)</f>
        <v>496</v>
      </c>
      <c r="Q973" t="s">
        <v>4695</v>
      </c>
      <c r="R973" t="s">
        <v>4709</v>
      </c>
      <c r="S973" s="5">
        <v>2593.9104000000002</v>
      </c>
      <c r="T973">
        <v>4</v>
      </c>
      <c r="U973">
        <v>853</v>
      </c>
      <c r="V973">
        <v>0.08</v>
      </c>
      <c r="W973" t="str">
        <f>VLOOKUP(Q973,stores_imp!$A$2:$K$100,3,FALSE)</f>
        <v>EAST</v>
      </c>
      <c r="X973" t="str">
        <f>VLOOKUP(Q973,stores_imp!$A$2:$K$100,2,TRUE)</f>
        <v>Gardner, Humphrey And Contreras</v>
      </c>
      <c r="Y973" t="str">
        <f>VLOOKUP(Q973,stores_imp!$A$2:$E$22,4,FALSE)</f>
        <v>Johnsonville</v>
      </c>
      <c r="Z973" t="str">
        <f>VLOOKUP(Q973,stores_imp!$A$2:$K$22,5,FALSE)</f>
        <v>Flagship</v>
      </c>
      <c r="AA973" t="str">
        <f>_xlfn.IFS(sale[[#All],[Age]]&lt;19,"Teens",sale[[#All],[Age]]&lt;30,"Adults",sale[[#All],[Age]]&lt;70,"Elders")</f>
        <v>Elders</v>
      </c>
      <c r="AB973" t="str">
        <f>VLOOKUP(C973,customer_imp!$A$2:$H$505,8,FALSE)</f>
        <v>Bronze</v>
      </c>
    </row>
    <row r="974" spans="1:28" x14ac:dyDescent="0.25">
      <c r="A974" t="s">
        <v>5678</v>
      </c>
      <c r="B974" s="2">
        <v>45740</v>
      </c>
      <c r="C974" t="s">
        <v>4396</v>
      </c>
      <c r="D974" t="str">
        <f>VLOOKUP(C974,customer_imp!$A$2:$H$502,2,FALSE)</f>
        <v>David Lozano</v>
      </c>
      <c r="E974">
        <f>VLOOKUP(C974,customer_imp!$A$2:$H$502,3,FALSE)</f>
        <v>23</v>
      </c>
      <c r="F974" t="str">
        <f>VLOOKUP(C974,customer_imp!$A$2:$H$502,4,FALSE)</f>
        <v>Female</v>
      </c>
      <c r="G974" t="str">
        <f>VLOOKUP(C974,customer_imp!$A$2:$H$502,5,FALSE)</f>
        <v>North Michaelfurt</v>
      </c>
      <c r="H974" t="str">
        <f>VLOOKUP(C974,customer_imp!$A$2:$H$502,6,FALSE)</f>
        <v>Wisconsin</v>
      </c>
      <c r="I974" t="str">
        <f>VLOOKUP(C974,customer_imp!$A$2:$H$502,7,FALSE)</f>
        <v>USA</v>
      </c>
      <c r="J974" t="s">
        <v>4500</v>
      </c>
      <c r="K974" t="str">
        <f>VLOOKUP($J974,prod_imp!$A$2:$I$102,2,FALSE)</f>
        <v>Men'S Running Jacket</v>
      </c>
      <c r="L974" t="str">
        <f>VLOOKUP(J974,prod_imp!$A$2:$I$102,3,FALSE)</f>
        <v>Clothing</v>
      </c>
      <c r="M974" t="str">
        <f>VLOOKUP(J974,prod_imp!$A$2:$I$102,4,FALSE)</f>
        <v>Outerwear</v>
      </c>
      <c r="N974" t="str">
        <f>VLOOKUP(J974,prod_imp!$A$2:$I$102,5,FALSE)</f>
        <v>Pineda Ltd</v>
      </c>
      <c r="O974">
        <f>VLOOKUP(J974,prod_imp!$A$2:$I$102,6,FALSE)</f>
        <v>365</v>
      </c>
      <c r="P974">
        <f>VLOOKUP(J974,prod_imp!$A$2:$I$102,7,FALSE)</f>
        <v>452</v>
      </c>
      <c r="Q974" t="s">
        <v>4700</v>
      </c>
      <c r="R974" t="s">
        <v>4706</v>
      </c>
      <c r="S974" s="5">
        <v>326.00069999999999</v>
      </c>
      <c r="T974">
        <v>1</v>
      </c>
      <c r="U974">
        <v>402</v>
      </c>
      <c r="V974">
        <v>0.24</v>
      </c>
      <c r="W974" t="str">
        <f>VLOOKUP(Q974,stores_imp!$A$2:$K$100,3,FALSE)</f>
        <v>WEST</v>
      </c>
      <c r="X974" t="str">
        <f>VLOOKUP(Q974,stores_imp!$A$2:$K$100,2,TRUE)</f>
        <v>Frederick-Wright</v>
      </c>
      <c r="Y974" t="str">
        <f>VLOOKUP(Q974,stores_imp!$A$2:$E$22,4,FALSE)</f>
        <v>New Jimmymouth</v>
      </c>
      <c r="Z974" t="str">
        <f>VLOOKUP(Q974,stores_imp!$A$2:$K$22,5,FALSE)</f>
        <v>Flagship</v>
      </c>
      <c r="AA974" t="str">
        <f>_xlfn.IFS(sale[[#All],[Age]]&lt;19,"Teens",sale[[#All],[Age]]&lt;30,"Adults",sale[[#All],[Age]]&lt;70,"Elders")</f>
        <v>Adults</v>
      </c>
      <c r="AB974" t="str">
        <f>VLOOKUP(C974,customer_imp!$A$2:$H$505,8,FALSE)</f>
        <v>Gold</v>
      </c>
    </row>
    <row r="975" spans="1:28" x14ac:dyDescent="0.25">
      <c r="A975" t="s">
        <v>5679</v>
      </c>
      <c r="B975" s="2">
        <v>45311</v>
      </c>
      <c r="C975" t="s">
        <v>4392</v>
      </c>
      <c r="D975" t="str">
        <f>VLOOKUP(C975,customer_imp!$A$2:$H$502,2,FALSE)</f>
        <v>Cassandra Perez</v>
      </c>
      <c r="E975">
        <f>VLOOKUP(C975,customer_imp!$A$2:$H$502,3,FALSE)</f>
        <v>31</v>
      </c>
      <c r="F975" t="str">
        <f>VLOOKUP(C975,customer_imp!$A$2:$H$502,4,FALSE)</f>
        <v>Male</v>
      </c>
      <c r="G975" t="str">
        <f>VLOOKUP(C975,customer_imp!$A$2:$H$502,5,FALSE)</f>
        <v>Brandonville</v>
      </c>
      <c r="H975" t="str">
        <f>VLOOKUP(C975,customer_imp!$A$2:$H$502,6,FALSE)</f>
        <v>Mississippi</v>
      </c>
      <c r="I975" t="str">
        <f>VLOOKUP(C975,customer_imp!$A$2:$H$502,7,FALSE)</f>
        <v>USA</v>
      </c>
      <c r="J975" t="s">
        <v>4593</v>
      </c>
      <c r="K975" t="str">
        <f>VLOOKUP($J975,prod_imp!$A$2:$I$102,2,FALSE)</f>
        <v>Sports Stopwatch Pro</v>
      </c>
      <c r="L975" t="str">
        <f>VLOOKUP(J975,prod_imp!$A$2:$I$102,3,FALSE)</f>
        <v>Sports</v>
      </c>
      <c r="M975" t="str">
        <f>VLOOKUP(J975,prod_imp!$A$2:$I$102,4,FALSE)</f>
        <v>Accessories</v>
      </c>
      <c r="N975" t="str">
        <f>VLOOKUP(J975,prod_imp!$A$2:$I$102,5,FALSE)</f>
        <v>Thompson-French</v>
      </c>
      <c r="O975">
        <f>VLOOKUP(J975,prod_imp!$A$2:$I$102,6,FALSE)</f>
        <v>435</v>
      </c>
      <c r="P975">
        <f>VLOOKUP(J975,prod_imp!$A$2:$I$102,7,FALSE)</f>
        <v>185</v>
      </c>
      <c r="Q975" t="s">
        <v>4702</v>
      </c>
      <c r="R975" t="s">
        <v>1959</v>
      </c>
      <c r="S975" s="5">
        <v>803.01599999999996</v>
      </c>
      <c r="T975">
        <v>2</v>
      </c>
      <c r="U975">
        <v>528</v>
      </c>
      <c r="V975">
        <v>0.19</v>
      </c>
      <c r="W975" t="str">
        <f>VLOOKUP(Q975,stores_imp!$A$2:$K$100,3,FALSE)</f>
        <v>EAST</v>
      </c>
      <c r="X975" t="str">
        <f>VLOOKUP(Q975,stores_imp!$A$2:$K$100,2,TRUE)</f>
        <v>Guerrero-Schmitt</v>
      </c>
      <c r="Y975" t="str">
        <f>VLOOKUP(Q975,stores_imp!$A$2:$E$22,4,FALSE)</f>
        <v>East Stevechester</v>
      </c>
      <c r="Z975" t="str">
        <f>VLOOKUP(Q975,stores_imp!$A$2:$K$22,5,FALSE)</f>
        <v>Flagship</v>
      </c>
      <c r="AA975" t="str">
        <f>_xlfn.IFS(sale[[#All],[Age]]&lt;19,"Teens",sale[[#All],[Age]]&lt;30,"Adults",sale[[#All],[Age]]&lt;70,"Elders")</f>
        <v>Elders</v>
      </c>
      <c r="AB975" t="str">
        <f>VLOOKUP(C975,customer_imp!$A$2:$H$505,8,FALSE)</f>
        <v>Bronze</v>
      </c>
    </row>
    <row r="976" spans="1:28" x14ac:dyDescent="0.25">
      <c r="A976" t="s">
        <v>5680</v>
      </c>
      <c r="B976" s="2">
        <v>45667</v>
      </c>
      <c r="C976" t="s">
        <v>4436</v>
      </c>
      <c r="D976" t="str">
        <f>VLOOKUP(C976,customer_imp!$A$2:$H$502,2,FALSE)</f>
        <v>Cheryl Carr</v>
      </c>
      <c r="E976">
        <f>VLOOKUP(C976,customer_imp!$A$2:$H$502,3,FALSE)</f>
        <v>19</v>
      </c>
      <c r="F976" t="str">
        <f>VLOOKUP(C976,customer_imp!$A$2:$H$502,4,FALSE)</f>
        <v>Male</v>
      </c>
      <c r="G976" t="str">
        <f>VLOOKUP(C976,customer_imp!$A$2:$H$502,5,FALSE)</f>
        <v>Jessicaland</v>
      </c>
      <c r="H976" t="str">
        <f>VLOOKUP(C976,customer_imp!$A$2:$H$502,6,FALSE)</f>
        <v>Wyoming</v>
      </c>
      <c r="I976" t="str">
        <f>VLOOKUP(C976,customer_imp!$A$2:$H$502,7,FALSE)</f>
        <v>USA</v>
      </c>
      <c r="J976" t="s">
        <v>4515</v>
      </c>
      <c r="K976" t="str">
        <f>VLOOKUP($J976,prod_imp!$A$2:$I$102,2,FALSE)</f>
        <v>Ceramic Kitchen Bowl Set</v>
      </c>
      <c r="L976" t="str">
        <f>VLOOKUP(J976,prod_imp!$A$2:$I$102,3,FALSE)</f>
        <v>Home</v>
      </c>
      <c r="M976" t="str">
        <f>VLOOKUP(J976,prod_imp!$A$2:$I$102,4,FALSE)</f>
        <v>Kitchen</v>
      </c>
      <c r="N976" t="str">
        <f>VLOOKUP(J976,prod_imp!$A$2:$I$102,5,FALSE)</f>
        <v>Hamilton Group</v>
      </c>
      <c r="O976">
        <f>VLOOKUP(J976,prod_imp!$A$2:$I$102,6,FALSE)</f>
        <v>299</v>
      </c>
      <c r="P976">
        <f>VLOOKUP(J976,prod_imp!$A$2:$I$102,7,FALSE)</f>
        <v>308</v>
      </c>
      <c r="Q976" t="s">
        <v>4683</v>
      </c>
      <c r="R976" t="s">
        <v>1959</v>
      </c>
      <c r="S976" s="5">
        <v>1799.55</v>
      </c>
      <c r="T976">
        <v>4</v>
      </c>
      <c r="U976">
        <v>600</v>
      </c>
      <c r="V976">
        <v>0.24</v>
      </c>
      <c r="W976" t="str">
        <f>VLOOKUP(Q976,stores_imp!$A$2:$K$100,3,FALSE)</f>
        <v>EAST</v>
      </c>
      <c r="X976" t="str">
        <f>VLOOKUP(Q976,stores_imp!$A$2:$K$100,2,TRUE)</f>
        <v>Mann-Austin</v>
      </c>
      <c r="Y976" t="str">
        <f>VLOOKUP(Q976,stores_imp!$A$2:$E$22,4,FALSE)</f>
        <v>Port Josephberg</v>
      </c>
      <c r="Z976" t="str">
        <f>VLOOKUP(Q976,stores_imp!$A$2:$K$22,5,FALSE)</f>
        <v>Online</v>
      </c>
      <c r="AA976" t="str">
        <f>_xlfn.IFS(sale[[#All],[Age]]&lt;19,"Teens",sale[[#All],[Age]]&lt;30,"Adults",sale[[#All],[Age]]&lt;70,"Elders")</f>
        <v>Adults</v>
      </c>
      <c r="AB976" t="str">
        <f>VLOOKUP(C976,customer_imp!$A$2:$H$505,8,FALSE)</f>
        <v>Gold</v>
      </c>
    </row>
    <row r="977" spans="1:28" x14ac:dyDescent="0.25">
      <c r="A977" t="s">
        <v>5681</v>
      </c>
      <c r="B977" s="2">
        <v>45281</v>
      </c>
      <c r="C977" t="s">
        <v>4287</v>
      </c>
      <c r="D977" t="str">
        <f>VLOOKUP(C977,customer_imp!$A$2:$H$502,2,FALSE)</f>
        <v>John Sloan</v>
      </c>
      <c r="E977">
        <f>VLOOKUP(C977,customer_imp!$A$2:$H$502,3,FALSE)</f>
        <v>23</v>
      </c>
      <c r="F977" t="str">
        <f>VLOOKUP(C977,customer_imp!$A$2:$H$502,4,FALSE)</f>
        <v>Female</v>
      </c>
      <c r="G977" t="str">
        <f>VLOOKUP(C977,customer_imp!$A$2:$H$502,5,FALSE)</f>
        <v>East Johntown</v>
      </c>
      <c r="H977" t="str">
        <f>VLOOKUP(C977,customer_imp!$A$2:$H$502,6,FALSE)</f>
        <v>Delaware</v>
      </c>
      <c r="I977" t="str">
        <f>VLOOKUP(C977,customer_imp!$A$2:$H$502,7,FALSE)</f>
        <v>USA</v>
      </c>
      <c r="J977" t="s">
        <v>4527</v>
      </c>
      <c r="K977" t="str">
        <f>VLOOKUP($J977,prod_imp!$A$2:$I$102,2,FALSE)</f>
        <v>Beard Grooming Kit</v>
      </c>
      <c r="L977" t="str">
        <f>VLOOKUP(J977,prod_imp!$A$2:$I$102,3,FALSE)</f>
        <v>Beauty</v>
      </c>
      <c r="M977" t="str">
        <f>VLOOKUP(J977,prod_imp!$A$2:$I$102,4,FALSE)</f>
        <v>Grooming</v>
      </c>
      <c r="N977" t="str">
        <f>VLOOKUP(J977,prod_imp!$A$2:$I$102,5,FALSE)</f>
        <v>Erickson-Green</v>
      </c>
      <c r="O977">
        <f>VLOOKUP(J977,prod_imp!$A$2:$I$102,6,FALSE)</f>
        <v>337</v>
      </c>
      <c r="P977">
        <f>VLOOKUP(J977,prod_imp!$A$2:$I$102,7,FALSE)</f>
        <v>256</v>
      </c>
      <c r="Q977" t="s">
        <v>4688</v>
      </c>
      <c r="R977" t="s">
        <v>4706</v>
      </c>
      <c r="S977" s="5">
        <v>113.0128</v>
      </c>
      <c r="T977">
        <v>2</v>
      </c>
      <c r="U977">
        <v>61</v>
      </c>
      <c r="V977">
        <v>0.25</v>
      </c>
      <c r="W977" t="str">
        <f>VLOOKUP(Q977,stores_imp!$A$2:$K$100,3,FALSE)</f>
        <v>SOUTH</v>
      </c>
      <c r="X977" t="str">
        <f>VLOOKUP(Q977,stores_imp!$A$2:$K$100,2,TRUE)</f>
        <v>Mann-Austin</v>
      </c>
      <c r="Y977" t="str">
        <f>VLOOKUP(Q977,stores_imp!$A$2:$E$22,4,FALSE)</f>
        <v>East Johnstad</v>
      </c>
      <c r="Z977" t="str">
        <f>VLOOKUP(Q977,stores_imp!$A$2:$K$22,5,FALSE)</f>
        <v>Flagship</v>
      </c>
      <c r="AA977" t="str">
        <f>_xlfn.IFS(sale[[#All],[Age]]&lt;19,"Teens",sale[[#All],[Age]]&lt;30,"Adults",sale[[#All],[Age]]&lt;70,"Elders")</f>
        <v>Adults</v>
      </c>
      <c r="AB977" t="str">
        <f>VLOOKUP(C977,customer_imp!$A$2:$H$505,8,FALSE)</f>
        <v>Platinum</v>
      </c>
    </row>
    <row r="978" spans="1:28" x14ac:dyDescent="0.25">
      <c r="A978" t="s">
        <v>5682</v>
      </c>
      <c r="B978" s="2">
        <v>45693</v>
      </c>
      <c r="C978" t="s">
        <v>4230</v>
      </c>
      <c r="D978" t="str">
        <f>VLOOKUP(C978,customer_imp!$A$2:$H$502,2,FALSE)</f>
        <v>Lauren George</v>
      </c>
      <c r="E978">
        <f>VLOOKUP(C978,customer_imp!$A$2:$H$502,3,FALSE)</f>
        <v>41</v>
      </c>
      <c r="F978" t="str">
        <f>VLOOKUP(C978,customer_imp!$A$2:$H$502,4,FALSE)</f>
        <v>Female</v>
      </c>
      <c r="G978" t="str">
        <f>VLOOKUP(C978,customer_imp!$A$2:$H$502,5,FALSE)</f>
        <v>Garciamouth</v>
      </c>
      <c r="H978" t="str">
        <f>VLOOKUP(C978,customer_imp!$A$2:$H$502,6,FALSE)</f>
        <v>New York</v>
      </c>
      <c r="I978" t="str">
        <f>VLOOKUP(C978,customer_imp!$A$2:$H$502,7,FALSE)</f>
        <v>USA</v>
      </c>
      <c r="J978" t="s">
        <v>4532</v>
      </c>
      <c r="K978" t="str">
        <f>VLOOKUP($J978,prod_imp!$A$2:$I$102,2,FALSE)</f>
        <v>Knee Support Brace</v>
      </c>
      <c r="L978" t="str">
        <f>VLOOKUP(J978,prod_imp!$A$2:$I$102,3,FALSE)</f>
        <v>Sports</v>
      </c>
      <c r="M978" t="str">
        <f>VLOOKUP(J978,prod_imp!$A$2:$I$102,4,FALSE)</f>
        <v>Equipment</v>
      </c>
      <c r="N978" t="str">
        <f>VLOOKUP(J978,prod_imp!$A$2:$I$102,5,FALSE)</f>
        <v>May-Reese</v>
      </c>
      <c r="O978">
        <f>VLOOKUP(J978,prod_imp!$A$2:$I$102,6,FALSE)</f>
        <v>21</v>
      </c>
      <c r="P978">
        <f>VLOOKUP(J978,prod_imp!$A$2:$I$102,7,FALSE)</f>
        <v>65</v>
      </c>
      <c r="Q978" t="s">
        <v>4690</v>
      </c>
      <c r="R978" t="s">
        <v>4706</v>
      </c>
      <c r="S978" s="5">
        <v>820.89919999999995</v>
      </c>
      <c r="T978">
        <v>2</v>
      </c>
      <c r="U978">
        <v>466</v>
      </c>
      <c r="V978">
        <v>0.08</v>
      </c>
      <c r="W978" t="str">
        <f>VLOOKUP(Q978,stores_imp!$A$2:$K$100,3,FALSE)</f>
        <v>EAST</v>
      </c>
      <c r="X978" t="str">
        <f>VLOOKUP(Q978,stores_imp!$A$2:$K$100,2,TRUE)</f>
        <v>Martinez, Adkins And Johnson</v>
      </c>
      <c r="Y978" t="str">
        <f>VLOOKUP(Q978,stores_imp!$A$2:$E$22,4,FALSE)</f>
        <v>East Davidville</v>
      </c>
      <c r="Z978" t="str">
        <f>VLOOKUP(Q978,stores_imp!$A$2:$K$22,5,FALSE)</f>
        <v>Online</v>
      </c>
      <c r="AA978" t="str">
        <f>_xlfn.IFS(sale[[#All],[Age]]&lt;19,"Teens",sale[[#All],[Age]]&lt;30,"Adults",sale[[#All],[Age]]&lt;70,"Elders")</f>
        <v>Elders</v>
      </c>
      <c r="AB978" t="str">
        <f>VLOOKUP(C978,customer_imp!$A$2:$H$505,8,FALSE)</f>
        <v>Gold</v>
      </c>
    </row>
    <row r="979" spans="1:28" x14ac:dyDescent="0.25">
      <c r="A979" t="s">
        <v>5683</v>
      </c>
      <c r="B979" s="2">
        <v>45857</v>
      </c>
      <c r="C979" t="s">
        <v>4075</v>
      </c>
      <c r="D979" t="str">
        <f>VLOOKUP(C979,customer_imp!$A$2:$H$502,2,FALSE)</f>
        <v>Sheila Wilson</v>
      </c>
      <c r="E979">
        <f>VLOOKUP(C979,customer_imp!$A$2:$H$502,3,FALSE)</f>
        <v>35</v>
      </c>
      <c r="F979" t="str">
        <f>VLOOKUP(C979,customer_imp!$A$2:$H$502,4,FALSE)</f>
        <v>Male</v>
      </c>
      <c r="G979" t="str">
        <f>VLOOKUP(C979,customer_imp!$A$2:$H$502,5,FALSE)</f>
        <v>South Dustin</v>
      </c>
      <c r="H979" t="str">
        <f>VLOOKUP(C979,customer_imp!$A$2:$H$502,6,FALSE)</f>
        <v>Tennessee</v>
      </c>
      <c r="I979" t="str">
        <f>VLOOKUP(C979,customer_imp!$A$2:$H$502,7,FALSE)</f>
        <v>USA</v>
      </c>
      <c r="J979" t="s">
        <v>4551</v>
      </c>
      <c r="K979" t="str">
        <f>VLOOKUP($J979,prod_imp!$A$2:$I$102,2,FALSE)</f>
        <v>Basketball</v>
      </c>
      <c r="L979" t="str">
        <f>VLOOKUP(J979,prod_imp!$A$2:$I$102,3,FALSE)</f>
        <v>Sports</v>
      </c>
      <c r="M979" t="str">
        <f>VLOOKUP(J979,prod_imp!$A$2:$I$102,4,FALSE)</f>
        <v>Team Sports</v>
      </c>
      <c r="N979" t="str">
        <f>VLOOKUP(J979,prod_imp!$A$2:$I$102,5,FALSE)</f>
        <v>Nolan-Snow</v>
      </c>
      <c r="O979">
        <f>VLOOKUP(J979,prod_imp!$A$2:$I$102,6,FALSE)</f>
        <v>204</v>
      </c>
      <c r="P979">
        <f>VLOOKUP(J979,prod_imp!$A$2:$I$102,7,FALSE)</f>
        <v>281</v>
      </c>
      <c r="Q979" t="s">
        <v>4682</v>
      </c>
      <c r="R979" t="s">
        <v>4709</v>
      </c>
      <c r="S979" s="5">
        <v>1968.1116</v>
      </c>
      <c r="T979">
        <v>4</v>
      </c>
      <c r="U979">
        <v>541</v>
      </c>
      <c r="V979">
        <v>0.12</v>
      </c>
      <c r="W979" t="str">
        <f>VLOOKUP(Q979,stores_imp!$A$2:$K$100,3,FALSE)</f>
        <v>NORTH</v>
      </c>
      <c r="X979" t="str">
        <f>VLOOKUP(Q979,stores_imp!$A$2:$K$100,2,TRUE)</f>
        <v>Mann-Austin</v>
      </c>
      <c r="Y979" t="str">
        <f>VLOOKUP(Q979,stores_imp!$A$2:$E$22,4,FALSE)</f>
        <v>New Michaelchester</v>
      </c>
      <c r="Z979" t="str">
        <f>VLOOKUP(Q979,stores_imp!$A$2:$K$22,5,FALSE)</f>
        <v>Outlet</v>
      </c>
      <c r="AA979" t="str">
        <f>_xlfn.IFS(sale[[#All],[Age]]&lt;19,"Teens",sale[[#All],[Age]]&lt;30,"Adults",sale[[#All],[Age]]&lt;70,"Elders")</f>
        <v>Elders</v>
      </c>
      <c r="AB979" t="str">
        <f>VLOOKUP(C979,customer_imp!$A$2:$H$505,8,FALSE)</f>
        <v>Silver</v>
      </c>
    </row>
    <row r="980" spans="1:28" x14ac:dyDescent="0.25">
      <c r="A980" t="s">
        <v>5684</v>
      </c>
      <c r="B980" s="2">
        <v>45737</v>
      </c>
      <c r="C980" t="s">
        <v>4282</v>
      </c>
      <c r="D980" t="str">
        <f>VLOOKUP(C980,customer_imp!$A$2:$H$502,2,FALSE)</f>
        <v>Tracy Stephens</v>
      </c>
      <c r="E980">
        <f>VLOOKUP(C980,customer_imp!$A$2:$H$502,3,FALSE)</f>
        <v>64</v>
      </c>
      <c r="F980" t="str">
        <f>VLOOKUP(C980,customer_imp!$A$2:$H$502,4,FALSE)</f>
        <v>Male</v>
      </c>
      <c r="G980" t="str">
        <f>VLOOKUP(C980,customer_imp!$A$2:$H$502,5,FALSE)</f>
        <v>New Joshuatown</v>
      </c>
      <c r="H980" t="str">
        <f>VLOOKUP(C980,customer_imp!$A$2:$H$502,6,FALSE)</f>
        <v>Maine</v>
      </c>
      <c r="I980" t="str">
        <f>VLOOKUP(C980,customer_imp!$A$2:$H$502,7,FALSE)</f>
        <v>USA</v>
      </c>
      <c r="J980" t="s">
        <v>4532</v>
      </c>
      <c r="K980" t="str">
        <f>VLOOKUP($J980,prod_imp!$A$2:$I$102,2,FALSE)</f>
        <v>Knee Support Brace</v>
      </c>
      <c r="L980" t="str">
        <f>VLOOKUP(J980,prod_imp!$A$2:$I$102,3,FALSE)</f>
        <v>Sports</v>
      </c>
      <c r="M980" t="str">
        <f>VLOOKUP(J980,prod_imp!$A$2:$I$102,4,FALSE)</f>
        <v>Equipment</v>
      </c>
      <c r="N980" t="str">
        <f>VLOOKUP(J980,prod_imp!$A$2:$I$102,5,FALSE)</f>
        <v>May-Reese</v>
      </c>
      <c r="O980">
        <f>VLOOKUP(J980,prod_imp!$A$2:$I$102,6,FALSE)</f>
        <v>21</v>
      </c>
      <c r="P980">
        <f>VLOOKUP(J980,prod_imp!$A$2:$I$102,7,FALSE)</f>
        <v>65</v>
      </c>
      <c r="Q980" t="s">
        <v>4695</v>
      </c>
      <c r="R980" t="s">
        <v>1959</v>
      </c>
      <c r="S980" s="5">
        <v>1930.761</v>
      </c>
      <c r="T980">
        <v>3</v>
      </c>
      <c r="U980">
        <v>677</v>
      </c>
      <c r="V980">
        <v>0.09</v>
      </c>
      <c r="W980" t="str">
        <f>VLOOKUP(Q980,stores_imp!$A$2:$K$100,3,FALSE)</f>
        <v>EAST</v>
      </c>
      <c r="X980" t="str">
        <f>VLOOKUP(Q980,stores_imp!$A$2:$K$100,2,TRUE)</f>
        <v>Gardner, Humphrey And Contreras</v>
      </c>
      <c r="Y980" t="str">
        <f>VLOOKUP(Q980,stores_imp!$A$2:$E$22,4,FALSE)</f>
        <v>Johnsonville</v>
      </c>
      <c r="Z980" t="str">
        <f>VLOOKUP(Q980,stores_imp!$A$2:$K$22,5,FALSE)</f>
        <v>Flagship</v>
      </c>
      <c r="AA980" t="str">
        <f>_xlfn.IFS(sale[[#All],[Age]]&lt;19,"Teens",sale[[#All],[Age]]&lt;30,"Adults",sale[[#All],[Age]]&lt;70,"Elders")</f>
        <v>Elders</v>
      </c>
      <c r="AB980" t="str">
        <f>VLOOKUP(C980,customer_imp!$A$2:$H$505,8,FALSE)</f>
        <v>Platinum</v>
      </c>
    </row>
    <row r="981" spans="1:28" x14ac:dyDescent="0.25">
      <c r="A981" t="s">
        <v>5685</v>
      </c>
      <c r="B981" s="2">
        <v>45771</v>
      </c>
      <c r="C981" t="s">
        <v>4314</v>
      </c>
      <c r="D981" t="str">
        <f>VLOOKUP(C981,customer_imp!$A$2:$H$502,2,FALSE)</f>
        <v>Mario Harvey Jr.</v>
      </c>
      <c r="E981">
        <f>VLOOKUP(C981,customer_imp!$A$2:$H$502,3,FALSE)</f>
        <v>46</v>
      </c>
      <c r="F981" t="str">
        <f>VLOOKUP(C981,customer_imp!$A$2:$H$502,4,FALSE)</f>
        <v>Male</v>
      </c>
      <c r="G981" t="str">
        <f>VLOOKUP(C981,customer_imp!$A$2:$H$502,5,FALSE)</f>
        <v>Jessicaport</v>
      </c>
      <c r="H981" t="str">
        <f>VLOOKUP(C981,customer_imp!$A$2:$H$502,6,FALSE)</f>
        <v>Minnesota</v>
      </c>
      <c r="I981" t="str">
        <f>VLOOKUP(C981,customer_imp!$A$2:$H$502,7,FALSE)</f>
        <v>USA</v>
      </c>
      <c r="J981" t="s">
        <v>4534</v>
      </c>
      <c r="K981" t="str">
        <f>VLOOKUP($J981,prod_imp!$A$2:$I$102,2,FALSE)</f>
        <v>Multi-Purpose Storage Box</v>
      </c>
      <c r="L981" t="str">
        <f>VLOOKUP(J981,prod_imp!$A$2:$I$102,3,FALSE)</f>
        <v>Home</v>
      </c>
      <c r="M981" t="str">
        <f>VLOOKUP(J981,prod_imp!$A$2:$I$102,4,FALSE)</f>
        <v>Storage</v>
      </c>
      <c r="N981" t="str">
        <f>VLOOKUP(J981,prod_imp!$A$2:$I$102,5,FALSE)</f>
        <v>Gardner-Montes</v>
      </c>
      <c r="O981">
        <f>VLOOKUP(J981,prod_imp!$A$2:$I$102,6,FALSE)</f>
        <v>123</v>
      </c>
      <c r="P981">
        <f>VLOOKUP(J981,prod_imp!$A$2:$I$102,7,FALSE)</f>
        <v>76</v>
      </c>
      <c r="Q981" t="s">
        <v>4675</v>
      </c>
      <c r="R981" t="s">
        <v>4706</v>
      </c>
      <c r="S981" s="5">
        <v>1733.2565999999999</v>
      </c>
      <c r="T981">
        <v>3</v>
      </c>
      <c r="U981">
        <v>615</v>
      </c>
      <c r="V981">
        <v>0.05</v>
      </c>
      <c r="W981" t="str">
        <f>VLOOKUP(Q981,stores_imp!$A$2:$K$100,3,FALSE)</f>
        <v>NORTH</v>
      </c>
      <c r="X981" t="str">
        <f>VLOOKUP(Q981,stores_imp!$A$2:$K$100,2,TRUE)</f>
        <v>Martinez, Adkins And Johnson</v>
      </c>
      <c r="Y981" t="str">
        <f>VLOOKUP(Q981,stores_imp!$A$2:$E$22,4,FALSE)</f>
        <v>Danielmouth</v>
      </c>
      <c r="Z981" t="str">
        <f>VLOOKUP(Q981,stores_imp!$A$2:$K$22,5,FALSE)</f>
        <v>Flagship</v>
      </c>
      <c r="AA981" t="str">
        <f>_xlfn.IFS(sale[[#All],[Age]]&lt;19,"Teens",sale[[#All],[Age]]&lt;30,"Adults",sale[[#All],[Age]]&lt;70,"Elders")</f>
        <v>Elders</v>
      </c>
      <c r="AB981" t="str">
        <f>VLOOKUP(C981,customer_imp!$A$2:$H$505,8,FALSE)</f>
        <v>Platinum</v>
      </c>
    </row>
    <row r="982" spans="1:28" x14ac:dyDescent="0.25">
      <c r="A982" t="s">
        <v>5686</v>
      </c>
      <c r="B982" s="2">
        <v>45272</v>
      </c>
      <c r="C982" t="s">
        <v>4213</v>
      </c>
      <c r="D982" t="str">
        <f>VLOOKUP(C982,customer_imp!$A$2:$H$502,2,FALSE)</f>
        <v>Christy Hill</v>
      </c>
      <c r="E982">
        <f>VLOOKUP(C982,customer_imp!$A$2:$H$502,3,FALSE)</f>
        <v>27</v>
      </c>
      <c r="F982" t="str">
        <f>VLOOKUP(C982,customer_imp!$A$2:$H$502,4,FALSE)</f>
        <v>Female</v>
      </c>
      <c r="G982" t="str">
        <f>VLOOKUP(C982,customer_imp!$A$2:$H$502,5,FALSE)</f>
        <v>Tammyton</v>
      </c>
      <c r="H982" t="str">
        <f>VLOOKUP(C982,customer_imp!$A$2:$H$502,6,FALSE)</f>
        <v>New Jersey</v>
      </c>
      <c r="I982" t="str">
        <f>VLOOKUP(C982,customer_imp!$A$2:$H$502,7,FALSE)</f>
        <v>USA</v>
      </c>
      <c r="J982" t="s">
        <v>4614</v>
      </c>
      <c r="K982" t="str">
        <f>VLOOKUP($J982,prod_imp!$A$2:$I$102,2,FALSE)</f>
        <v>Women'S Hair Dryer Brush</v>
      </c>
      <c r="L982" t="str">
        <f>VLOOKUP(J982,prod_imp!$A$2:$I$102,3,FALSE)</f>
        <v>Beauty</v>
      </c>
      <c r="M982" t="str">
        <f>VLOOKUP(J982,prod_imp!$A$2:$I$102,4,FALSE)</f>
        <v>Haircare</v>
      </c>
      <c r="N982" t="str">
        <f>VLOOKUP(J982,prod_imp!$A$2:$I$102,5,FALSE)</f>
        <v>Torres, Spencer And Potter</v>
      </c>
      <c r="O982">
        <f>VLOOKUP(J982,prod_imp!$A$2:$I$102,6,FALSE)</f>
        <v>340</v>
      </c>
      <c r="P982">
        <f>VLOOKUP(J982,prod_imp!$A$2:$I$102,7,FALSE)</f>
        <v>177</v>
      </c>
      <c r="Q982" t="s">
        <v>4685</v>
      </c>
      <c r="R982" t="s">
        <v>1959</v>
      </c>
      <c r="S982" s="5">
        <v>2312.2912000000001</v>
      </c>
      <c r="T982">
        <v>4</v>
      </c>
      <c r="U982">
        <v>650</v>
      </c>
      <c r="V982">
        <v>0.06</v>
      </c>
      <c r="W982" t="str">
        <f>VLOOKUP(Q982,stores_imp!$A$2:$K$100,3,FALSE)</f>
        <v>WEST</v>
      </c>
      <c r="X982" t="str">
        <f>VLOOKUP(Q982,stores_imp!$A$2:$K$100,2,TRUE)</f>
        <v>Mann-Austin</v>
      </c>
      <c r="Y982" t="str">
        <f>VLOOKUP(Q982,stores_imp!$A$2:$E$22,4,FALSE)</f>
        <v>Thompsonborough</v>
      </c>
      <c r="Z982" t="str">
        <f>VLOOKUP(Q982,stores_imp!$A$2:$K$22,5,FALSE)</f>
        <v>Online</v>
      </c>
      <c r="AA982" t="str">
        <f>_xlfn.IFS(sale[[#All],[Age]]&lt;19,"Teens",sale[[#All],[Age]]&lt;30,"Adults",sale[[#All],[Age]]&lt;70,"Elders")</f>
        <v>Adults</v>
      </c>
      <c r="AB982" t="str">
        <f>VLOOKUP(C982,customer_imp!$A$2:$H$505,8,FALSE)</f>
        <v>Platinum</v>
      </c>
    </row>
    <row r="983" spans="1:28" x14ac:dyDescent="0.25">
      <c r="A983" t="s">
        <v>5687</v>
      </c>
      <c r="B983" s="2">
        <v>45481</v>
      </c>
      <c r="C983" t="s">
        <v>4437</v>
      </c>
      <c r="D983" t="str">
        <f>VLOOKUP(C983,customer_imp!$A$2:$H$502,2,FALSE)</f>
        <v>Gene Lee</v>
      </c>
      <c r="E983">
        <f>VLOOKUP(C983,customer_imp!$A$2:$H$502,3,FALSE)</f>
        <v>41</v>
      </c>
      <c r="F983" t="str">
        <f>VLOOKUP(C983,customer_imp!$A$2:$H$502,4,FALSE)</f>
        <v>Female</v>
      </c>
      <c r="G983" t="str">
        <f>VLOOKUP(C983,customer_imp!$A$2:$H$502,5,FALSE)</f>
        <v>Mcfarlandmouth</v>
      </c>
      <c r="H983" t="str">
        <f>VLOOKUP(C983,customer_imp!$A$2:$H$502,6,FALSE)</f>
        <v>Virginia</v>
      </c>
      <c r="I983" t="str">
        <f>VLOOKUP(C983,customer_imp!$A$2:$H$502,7,FALSE)</f>
        <v>USA</v>
      </c>
      <c r="J983" t="s">
        <v>4643</v>
      </c>
      <c r="K983" t="str">
        <f>VLOOKUP($J983,prod_imp!$A$2:$I$102,2,FALSE)</f>
        <v>Women'S Beanie Hat</v>
      </c>
      <c r="L983" t="str">
        <f>VLOOKUP(J983,prod_imp!$A$2:$I$102,3,FALSE)</f>
        <v>Clothing</v>
      </c>
      <c r="M983" t="str">
        <f>VLOOKUP(J983,prod_imp!$A$2:$I$102,4,FALSE)</f>
        <v>Accessories</v>
      </c>
      <c r="N983" t="str">
        <f>VLOOKUP(J983,prod_imp!$A$2:$I$102,5,FALSE)</f>
        <v>Richardson-Carrillo</v>
      </c>
      <c r="O983">
        <f>VLOOKUP(J983,prod_imp!$A$2:$I$102,6,FALSE)</f>
        <v>120</v>
      </c>
      <c r="P983">
        <f>VLOOKUP(J983,prod_imp!$A$2:$I$102,7,FALSE)</f>
        <v>210</v>
      </c>
      <c r="Q983" t="s">
        <v>4685</v>
      </c>
      <c r="R983" t="s">
        <v>4706</v>
      </c>
      <c r="S983" s="5">
        <v>1472.5308</v>
      </c>
      <c r="T983">
        <v>2</v>
      </c>
      <c r="U983">
        <v>944</v>
      </c>
      <c r="V983">
        <v>0.11</v>
      </c>
      <c r="W983" t="str">
        <f>VLOOKUP(Q983,stores_imp!$A$2:$K$100,3,FALSE)</f>
        <v>WEST</v>
      </c>
      <c r="X983" t="str">
        <f>VLOOKUP(Q983,stores_imp!$A$2:$K$100,2,TRUE)</f>
        <v>Mann-Austin</v>
      </c>
      <c r="Y983" t="str">
        <f>VLOOKUP(Q983,stores_imp!$A$2:$E$22,4,FALSE)</f>
        <v>Thompsonborough</v>
      </c>
      <c r="Z983" t="str">
        <f>VLOOKUP(Q983,stores_imp!$A$2:$K$22,5,FALSE)</f>
        <v>Online</v>
      </c>
      <c r="AA983" t="str">
        <f>_xlfn.IFS(sale[[#All],[Age]]&lt;19,"Teens",sale[[#All],[Age]]&lt;30,"Adults",sale[[#All],[Age]]&lt;70,"Elders")</f>
        <v>Elders</v>
      </c>
      <c r="AB983" t="str">
        <f>VLOOKUP(C983,customer_imp!$A$2:$H$505,8,FALSE)</f>
        <v>Platinum</v>
      </c>
    </row>
    <row r="984" spans="1:28" x14ac:dyDescent="0.25">
      <c r="A984" t="s">
        <v>5688</v>
      </c>
      <c r="B984" s="2">
        <v>45228</v>
      </c>
      <c r="C984" t="s">
        <v>4143</v>
      </c>
      <c r="D984" t="str">
        <f>VLOOKUP(C984,customer_imp!$A$2:$H$502,2,FALSE)</f>
        <v>Jason Wheeler</v>
      </c>
      <c r="E984">
        <f>VLOOKUP(C984,customer_imp!$A$2:$H$502,3,FALSE)</f>
        <v>47</v>
      </c>
      <c r="F984" t="str">
        <f>VLOOKUP(C984,customer_imp!$A$2:$H$502,4,FALSE)</f>
        <v>Female</v>
      </c>
      <c r="G984" t="str">
        <f>VLOOKUP(C984,customer_imp!$A$2:$H$502,5,FALSE)</f>
        <v>Carolview</v>
      </c>
      <c r="H984" t="str">
        <f>VLOOKUP(C984,customer_imp!$A$2:$H$502,6,FALSE)</f>
        <v>Illinois</v>
      </c>
      <c r="I984" t="str">
        <f>VLOOKUP(C984,customer_imp!$A$2:$H$502,7,FALSE)</f>
        <v>USA</v>
      </c>
      <c r="J984" t="s">
        <v>4551</v>
      </c>
      <c r="K984" t="str">
        <f>VLOOKUP($J984,prod_imp!$A$2:$I$102,2,FALSE)</f>
        <v>Basketball</v>
      </c>
      <c r="L984" t="str">
        <f>VLOOKUP(J984,prod_imp!$A$2:$I$102,3,FALSE)</f>
        <v>Sports</v>
      </c>
      <c r="M984" t="str">
        <f>VLOOKUP(J984,prod_imp!$A$2:$I$102,4,FALSE)</f>
        <v>Team Sports</v>
      </c>
      <c r="N984" t="str">
        <f>VLOOKUP(J984,prod_imp!$A$2:$I$102,5,FALSE)</f>
        <v>Nolan-Snow</v>
      </c>
      <c r="O984">
        <f>VLOOKUP(J984,prod_imp!$A$2:$I$102,6,FALSE)</f>
        <v>204</v>
      </c>
      <c r="P984">
        <f>VLOOKUP(J984,prod_imp!$A$2:$I$102,7,FALSE)</f>
        <v>281</v>
      </c>
      <c r="Q984" t="s">
        <v>4685</v>
      </c>
      <c r="R984" t="s">
        <v>1959</v>
      </c>
      <c r="S984" s="5">
        <v>2090.2723999999998</v>
      </c>
      <c r="T984">
        <v>4</v>
      </c>
      <c r="U984">
        <v>539</v>
      </c>
      <c r="V984">
        <v>0.22</v>
      </c>
      <c r="W984" t="str">
        <f>VLOOKUP(Q984,stores_imp!$A$2:$K$100,3,FALSE)</f>
        <v>WEST</v>
      </c>
      <c r="X984" t="str">
        <f>VLOOKUP(Q984,stores_imp!$A$2:$K$100,2,TRUE)</f>
        <v>Mann-Austin</v>
      </c>
      <c r="Y984" t="str">
        <f>VLOOKUP(Q984,stores_imp!$A$2:$E$22,4,FALSE)</f>
        <v>Thompsonborough</v>
      </c>
      <c r="Z984" t="str">
        <f>VLOOKUP(Q984,stores_imp!$A$2:$K$22,5,FALSE)</f>
        <v>Online</v>
      </c>
      <c r="AA984" t="str">
        <f>_xlfn.IFS(sale[[#All],[Age]]&lt;19,"Teens",sale[[#All],[Age]]&lt;30,"Adults",sale[[#All],[Age]]&lt;70,"Elders")</f>
        <v>Elders</v>
      </c>
      <c r="AB984" t="str">
        <f>VLOOKUP(C984,customer_imp!$A$2:$H$505,8,FALSE)</f>
        <v>Platinum</v>
      </c>
    </row>
    <row r="985" spans="1:28" x14ac:dyDescent="0.25">
      <c r="A985" t="s">
        <v>5689</v>
      </c>
      <c r="B985" s="2">
        <v>45432</v>
      </c>
      <c r="C985" t="s">
        <v>4064</v>
      </c>
      <c r="D985" t="str">
        <f>VLOOKUP(C985,customer_imp!$A$2:$H$502,2,FALSE)</f>
        <v>Timothy Wright</v>
      </c>
      <c r="E985">
        <f>VLOOKUP(C985,customer_imp!$A$2:$H$502,3,FALSE)</f>
        <v>58</v>
      </c>
      <c r="F985" t="str">
        <f>VLOOKUP(C985,customer_imp!$A$2:$H$502,4,FALSE)</f>
        <v>Male</v>
      </c>
      <c r="G985" t="str">
        <f>VLOOKUP(C985,customer_imp!$A$2:$H$502,5,FALSE)</f>
        <v>Ashleystad</v>
      </c>
      <c r="H985" t="str">
        <f>VLOOKUP(C985,customer_imp!$A$2:$H$502,6,FALSE)</f>
        <v>Arkansas</v>
      </c>
      <c r="I985" t="str">
        <f>VLOOKUP(C985,customer_imp!$A$2:$H$502,7,FALSE)</f>
        <v>USA</v>
      </c>
      <c r="J985" t="s">
        <v>4614</v>
      </c>
      <c r="K985" t="str">
        <f>VLOOKUP($J985,prod_imp!$A$2:$I$102,2,FALSE)</f>
        <v>Women'S Hair Dryer Brush</v>
      </c>
      <c r="L985" t="str">
        <f>VLOOKUP(J985,prod_imp!$A$2:$I$102,3,FALSE)</f>
        <v>Beauty</v>
      </c>
      <c r="M985" t="str">
        <f>VLOOKUP(J985,prod_imp!$A$2:$I$102,4,FALSE)</f>
        <v>Haircare</v>
      </c>
      <c r="N985" t="str">
        <f>VLOOKUP(J985,prod_imp!$A$2:$I$102,5,FALSE)</f>
        <v>Torres, Spencer And Potter</v>
      </c>
      <c r="O985">
        <f>VLOOKUP(J985,prod_imp!$A$2:$I$102,6,FALSE)</f>
        <v>340</v>
      </c>
      <c r="P985">
        <f>VLOOKUP(J985,prod_imp!$A$2:$I$102,7,FALSE)</f>
        <v>177</v>
      </c>
      <c r="Q985" t="s">
        <v>4685</v>
      </c>
      <c r="R985" t="s">
        <v>4706</v>
      </c>
      <c r="S985" s="5">
        <v>1690.7814000000001</v>
      </c>
      <c r="T985">
        <v>2</v>
      </c>
      <c r="U985">
        <v>854</v>
      </c>
      <c r="V985">
        <v>0.03</v>
      </c>
      <c r="W985" t="str">
        <f>VLOOKUP(Q985,stores_imp!$A$2:$K$100,3,FALSE)</f>
        <v>WEST</v>
      </c>
      <c r="X985" t="str">
        <f>VLOOKUP(Q985,stores_imp!$A$2:$K$100,2,TRUE)</f>
        <v>Mann-Austin</v>
      </c>
      <c r="Y985" t="str">
        <f>VLOOKUP(Q985,stores_imp!$A$2:$E$22,4,FALSE)</f>
        <v>Thompsonborough</v>
      </c>
      <c r="Z985" t="str">
        <f>VLOOKUP(Q985,stores_imp!$A$2:$K$22,5,FALSE)</f>
        <v>Online</v>
      </c>
      <c r="AA985" t="str">
        <f>_xlfn.IFS(sale[[#All],[Age]]&lt;19,"Teens",sale[[#All],[Age]]&lt;30,"Adults",sale[[#All],[Age]]&lt;70,"Elders")</f>
        <v>Elders</v>
      </c>
      <c r="AB985" t="str">
        <f>VLOOKUP(C985,customer_imp!$A$2:$H$505,8,FALSE)</f>
        <v>Silver</v>
      </c>
    </row>
    <row r="986" spans="1:28" x14ac:dyDescent="0.25">
      <c r="A986" t="s">
        <v>5690</v>
      </c>
      <c r="B986" s="2">
        <v>45914</v>
      </c>
      <c r="C986" t="s">
        <v>4484</v>
      </c>
      <c r="D986" t="str">
        <f>VLOOKUP(C986,customer_imp!$A$2:$H$502,2,FALSE)</f>
        <v>Kaitlin Brown</v>
      </c>
      <c r="E986">
        <f>VLOOKUP(C986,customer_imp!$A$2:$H$502,3,FALSE)</f>
        <v>52</v>
      </c>
      <c r="F986" t="str">
        <f>VLOOKUP(C986,customer_imp!$A$2:$H$502,4,FALSE)</f>
        <v>Female</v>
      </c>
      <c r="G986" t="str">
        <f>VLOOKUP(C986,customer_imp!$A$2:$H$502,5,FALSE)</f>
        <v>Kellyberg</v>
      </c>
      <c r="H986" t="str">
        <f>VLOOKUP(C986,customer_imp!$A$2:$H$502,6,FALSE)</f>
        <v>South Dakota</v>
      </c>
      <c r="I986" t="str">
        <f>VLOOKUP(C986,customer_imp!$A$2:$H$502,7,FALSE)</f>
        <v>USA</v>
      </c>
      <c r="J986" t="s">
        <v>4548</v>
      </c>
      <c r="K986" t="str">
        <f>VLOOKUP($J986,prod_imp!$A$2:$I$102,2,FALSE)</f>
        <v>Fabric Sofa Throw Blanket</v>
      </c>
      <c r="L986" t="str">
        <f>VLOOKUP(J986,prod_imp!$A$2:$I$102,3,FALSE)</f>
        <v>Home</v>
      </c>
      <c r="M986" t="str">
        <f>VLOOKUP(J986,prod_imp!$A$2:$I$102,4,FALSE)</f>
        <v>Decor</v>
      </c>
      <c r="N986" t="str">
        <f>VLOOKUP(J986,prod_imp!$A$2:$I$102,5,FALSE)</f>
        <v>Hoffman Group</v>
      </c>
      <c r="O986">
        <f>VLOOKUP(J986,prod_imp!$A$2:$I$102,6,FALSE)</f>
        <v>218</v>
      </c>
      <c r="P986">
        <f>VLOOKUP(J986,prod_imp!$A$2:$I$102,7,FALSE)</f>
        <v>276</v>
      </c>
      <c r="Q986" t="s">
        <v>4681</v>
      </c>
      <c r="R986" t="s">
        <v>4709</v>
      </c>
      <c r="S986" s="5">
        <v>1377.6432</v>
      </c>
      <c r="T986">
        <v>4</v>
      </c>
      <c r="U986">
        <v>465</v>
      </c>
      <c r="V986">
        <v>0.01</v>
      </c>
      <c r="W986" t="str">
        <f>VLOOKUP(Q986,stores_imp!$A$2:$K$100,3,FALSE)</f>
        <v>SOUTH</v>
      </c>
      <c r="X986" t="str">
        <f>VLOOKUP(Q986,stores_imp!$A$2:$K$100,2,TRUE)</f>
        <v>Mann-Austin</v>
      </c>
      <c r="Y986" t="str">
        <f>VLOOKUP(Q986,stores_imp!$A$2:$E$22,4,FALSE)</f>
        <v>Port Sharon</v>
      </c>
      <c r="Z986" t="str">
        <f>VLOOKUP(Q986,stores_imp!$A$2:$K$22,5,FALSE)</f>
        <v>Online</v>
      </c>
      <c r="AA986" t="str">
        <f>_xlfn.IFS(sale[[#All],[Age]]&lt;19,"Teens",sale[[#All],[Age]]&lt;30,"Adults",sale[[#All],[Age]]&lt;70,"Elders")</f>
        <v>Elders</v>
      </c>
      <c r="AB986" t="str">
        <f>VLOOKUP(C986,customer_imp!$A$2:$H$505,8,FALSE)</f>
        <v>Gold</v>
      </c>
    </row>
    <row r="987" spans="1:28" x14ac:dyDescent="0.25">
      <c r="A987" t="s">
        <v>5691</v>
      </c>
      <c r="B987" s="2">
        <v>45758</v>
      </c>
      <c r="C987" t="s">
        <v>4029</v>
      </c>
      <c r="D987" t="str">
        <f>VLOOKUP(C987,customer_imp!$A$2:$H$502,2,FALSE)</f>
        <v>Wayne Mcpherson</v>
      </c>
      <c r="E987">
        <f>VLOOKUP(C987,customer_imp!$A$2:$H$502,3,FALSE)</f>
        <v>56</v>
      </c>
      <c r="F987" t="str">
        <f>VLOOKUP(C987,customer_imp!$A$2:$H$502,4,FALSE)</f>
        <v>Female</v>
      </c>
      <c r="G987" t="str">
        <f>VLOOKUP(C987,customer_imp!$A$2:$H$502,5,FALSE)</f>
        <v>Edwardsfort</v>
      </c>
      <c r="H987" t="str">
        <f>VLOOKUP(C987,customer_imp!$A$2:$H$502,6,FALSE)</f>
        <v>Minnesota</v>
      </c>
      <c r="I987" t="str">
        <f>VLOOKUP(C987,customer_imp!$A$2:$H$502,7,FALSE)</f>
        <v>USA</v>
      </c>
      <c r="J987" t="s">
        <v>4496</v>
      </c>
      <c r="K987" t="str">
        <f>VLOOKUP($J987,prod_imp!$A$2:$I$102,2,FALSE)</f>
        <v>Men'S Graphic T-Shirt</v>
      </c>
      <c r="L987" t="str">
        <f>VLOOKUP(J987,prod_imp!$A$2:$I$102,3,FALSE)</f>
        <v>Clothing</v>
      </c>
      <c r="M987" t="str">
        <f>VLOOKUP(J987,prod_imp!$A$2:$I$102,4,FALSE)</f>
        <v>Tops</v>
      </c>
      <c r="N987" t="str">
        <f>VLOOKUP(J987,prod_imp!$A$2:$I$102,5,FALSE)</f>
        <v>Terry-Moore</v>
      </c>
      <c r="O987">
        <f>VLOOKUP(J987,prod_imp!$A$2:$I$102,6,FALSE)</f>
        <v>343</v>
      </c>
      <c r="P987">
        <f>VLOOKUP(J987,prod_imp!$A$2:$I$102,7,FALSE)</f>
        <v>181</v>
      </c>
      <c r="Q987" t="s">
        <v>4692</v>
      </c>
      <c r="R987" t="s">
        <v>4709</v>
      </c>
      <c r="S987" s="5">
        <v>3133.7256000000002</v>
      </c>
      <c r="T987">
        <v>4</v>
      </c>
      <c r="U987">
        <v>880</v>
      </c>
      <c r="V987">
        <v>0.26</v>
      </c>
      <c r="W987" t="str">
        <f>VLOOKUP(Q987,stores_imp!$A$2:$K$100,3,FALSE)</f>
        <v>SOUTH</v>
      </c>
      <c r="X987" t="str">
        <f>VLOOKUP(Q987,stores_imp!$A$2:$K$100,2,TRUE)</f>
        <v>Aguirre-Keller</v>
      </c>
      <c r="Y987" t="str">
        <f>VLOOKUP(Q987,stores_imp!$A$2:$E$22,4,FALSE)</f>
        <v>Lake Michael</v>
      </c>
      <c r="Z987" t="str">
        <f>VLOOKUP(Q987,stores_imp!$A$2:$K$22,5,FALSE)</f>
        <v>Online</v>
      </c>
      <c r="AA987" t="str">
        <f>_xlfn.IFS(sale[[#All],[Age]]&lt;19,"Teens",sale[[#All],[Age]]&lt;30,"Adults",sale[[#All],[Age]]&lt;70,"Elders")</f>
        <v>Elders</v>
      </c>
      <c r="AB987" t="str">
        <f>VLOOKUP(C987,customer_imp!$A$2:$H$505,8,FALSE)</f>
        <v>Bronze</v>
      </c>
    </row>
    <row r="988" spans="1:28" x14ac:dyDescent="0.25">
      <c r="A988" t="s">
        <v>5692</v>
      </c>
      <c r="B988" s="2">
        <v>45429</v>
      </c>
      <c r="C988" t="s">
        <v>4476</v>
      </c>
      <c r="D988" t="str">
        <f>VLOOKUP(C988,customer_imp!$A$2:$H$502,2,FALSE)</f>
        <v>Sarah Smith</v>
      </c>
      <c r="E988">
        <f>VLOOKUP(C988,customer_imp!$A$2:$H$502,3,FALSE)</f>
        <v>48</v>
      </c>
      <c r="F988" t="str">
        <f>VLOOKUP(C988,customer_imp!$A$2:$H$502,4,FALSE)</f>
        <v>Male</v>
      </c>
      <c r="G988" t="str">
        <f>VLOOKUP(C988,customer_imp!$A$2:$H$502,5,FALSE)</f>
        <v>East Rodney</v>
      </c>
      <c r="H988" t="str">
        <f>VLOOKUP(C988,customer_imp!$A$2:$H$502,6,FALSE)</f>
        <v>Nevada</v>
      </c>
      <c r="I988" t="str">
        <f>VLOOKUP(C988,customer_imp!$A$2:$H$502,7,FALSE)</f>
        <v>USA</v>
      </c>
      <c r="J988" t="s">
        <v>4586</v>
      </c>
      <c r="K988" t="str">
        <f>VLOOKUP($J988,prod_imp!$A$2:$I$102,2,FALSE)</f>
        <v>Hdmi Cable – 2M</v>
      </c>
      <c r="L988" t="str">
        <f>VLOOKUP(J988,prod_imp!$A$2:$I$102,3,FALSE)</f>
        <v>Electronics</v>
      </c>
      <c r="M988" t="str">
        <f>VLOOKUP(J988,prod_imp!$A$2:$I$102,4,FALSE)</f>
        <v>Accessories</v>
      </c>
      <c r="N988" t="str">
        <f>VLOOKUP(J988,prod_imp!$A$2:$I$102,5,FALSE)</f>
        <v>Bautista, Green And Hale</v>
      </c>
      <c r="O988">
        <f>VLOOKUP(J988,prod_imp!$A$2:$I$102,6,FALSE)</f>
        <v>88</v>
      </c>
      <c r="P988">
        <f>VLOOKUP(J988,prod_imp!$A$2:$I$102,7,FALSE)</f>
        <v>246</v>
      </c>
      <c r="Q988" t="s">
        <v>4692</v>
      </c>
      <c r="R988" t="s">
        <v>4706</v>
      </c>
      <c r="S988" s="5">
        <v>981.97260000000006</v>
      </c>
      <c r="T988">
        <v>3</v>
      </c>
      <c r="U988">
        <v>461</v>
      </c>
      <c r="V988">
        <v>0.11</v>
      </c>
      <c r="W988" t="str">
        <f>VLOOKUP(Q988,stores_imp!$A$2:$K$100,3,FALSE)</f>
        <v>SOUTH</v>
      </c>
      <c r="X988" t="str">
        <f>VLOOKUP(Q988,stores_imp!$A$2:$K$100,2,TRUE)</f>
        <v>Aguirre-Keller</v>
      </c>
      <c r="Y988" t="str">
        <f>VLOOKUP(Q988,stores_imp!$A$2:$E$22,4,FALSE)</f>
        <v>Lake Michael</v>
      </c>
      <c r="Z988" t="str">
        <f>VLOOKUP(Q988,stores_imp!$A$2:$K$22,5,FALSE)</f>
        <v>Online</v>
      </c>
      <c r="AA988" t="str">
        <f>_xlfn.IFS(sale[[#All],[Age]]&lt;19,"Teens",sale[[#All],[Age]]&lt;30,"Adults",sale[[#All],[Age]]&lt;70,"Elders")</f>
        <v>Elders</v>
      </c>
      <c r="AB988" t="str">
        <f>VLOOKUP(C988,customer_imp!$A$2:$H$505,8,FALSE)</f>
        <v>Gold</v>
      </c>
    </row>
    <row r="989" spans="1:28" x14ac:dyDescent="0.25">
      <c r="A989" t="s">
        <v>5693</v>
      </c>
      <c r="B989" s="2">
        <v>45578</v>
      </c>
      <c r="C989" t="s">
        <v>3997</v>
      </c>
      <c r="D989" t="str">
        <f>VLOOKUP(C989,customer_imp!$A$2:$H$502,2,FALSE)</f>
        <v>Amber Carlson</v>
      </c>
      <c r="E989">
        <f>VLOOKUP(C989,customer_imp!$A$2:$H$502,3,FALSE)</f>
        <v>18</v>
      </c>
      <c r="F989" t="str">
        <f>VLOOKUP(C989,customer_imp!$A$2:$H$502,4,FALSE)</f>
        <v>Female</v>
      </c>
      <c r="G989" t="str">
        <f>VLOOKUP(C989,customer_imp!$A$2:$H$502,5,FALSE)</f>
        <v>East Michellemouth</v>
      </c>
      <c r="H989" t="str">
        <f>VLOOKUP(C989,customer_imp!$A$2:$H$502,6,FALSE)</f>
        <v>Missouri</v>
      </c>
      <c r="I989" t="str">
        <f>VLOOKUP(C989,customer_imp!$A$2:$H$502,7,FALSE)</f>
        <v>USA</v>
      </c>
      <c r="J989" t="s">
        <v>4541</v>
      </c>
      <c r="K989" t="str">
        <f>VLOOKUP($J989,prod_imp!$A$2:$I$102,2,FALSE)</f>
        <v>Women'S Scarf Set</v>
      </c>
      <c r="L989" t="str">
        <f>VLOOKUP(J989,prod_imp!$A$2:$I$102,3,FALSE)</f>
        <v>Clothing</v>
      </c>
      <c r="M989" t="str">
        <f>VLOOKUP(J989,prod_imp!$A$2:$I$102,4,FALSE)</f>
        <v>Accessories</v>
      </c>
      <c r="N989" t="str">
        <f>VLOOKUP(J989,prod_imp!$A$2:$I$102,5,FALSE)</f>
        <v>Brown And Sons</v>
      </c>
      <c r="O989">
        <f>VLOOKUP(J989,prod_imp!$A$2:$I$102,6,FALSE)</f>
        <v>174</v>
      </c>
      <c r="P989">
        <f>VLOOKUP(J989,prod_imp!$A$2:$I$102,7,FALSE)</f>
        <v>268</v>
      </c>
      <c r="Q989" t="s">
        <v>4695</v>
      </c>
      <c r="R989" t="s">
        <v>4706</v>
      </c>
      <c r="S989" s="5">
        <v>441.55169999999998</v>
      </c>
      <c r="T989">
        <v>1</v>
      </c>
      <c r="U989">
        <v>532</v>
      </c>
      <c r="V989">
        <v>0.28999999999999998</v>
      </c>
      <c r="W989" t="str">
        <f>VLOOKUP(Q989,stores_imp!$A$2:$K$100,3,FALSE)</f>
        <v>EAST</v>
      </c>
      <c r="X989" t="str">
        <f>VLOOKUP(Q989,stores_imp!$A$2:$K$100,2,TRUE)</f>
        <v>Gardner, Humphrey And Contreras</v>
      </c>
      <c r="Y989" t="str">
        <f>VLOOKUP(Q989,stores_imp!$A$2:$E$22,4,FALSE)</f>
        <v>Johnsonville</v>
      </c>
      <c r="Z989" t="str">
        <f>VLOOKUP(Q989,stores_imp!$A$2:$K$22,5,FALSE)</f>
        <v>Flagship</v>
      </c>
      <c r="AA989" t="str">
        <f>_xlfn.IFS(sale[[#All],[Age]]&lt;19,"Teens",sale[[#All],[Age]]&lt;30,"Adults",sale[[#All],[Age]]&lt;70,"Elders")</f>
        <v>Teens</v>
      </c>
      <c r="AB989" t="str">
        <f>VLOOKUP(C989,customer_imp!$A$2:$H$505,8,FALSE)</f>
        <v>Gold</v>
      </c>
    </row>
    <row r="990" spans="1:28" x14ac:dyDescent="0.25">
      <c r="A990" t="s">
        <v>5694</v>
      </c>
      <c r="B990" s="2">
        <v>45486</v>
      </c>
      <c r="C990" t="s">
        <v>3974</v>
      </c>
      <c r="D990" t="str">
        <f>VLOOKUP(C990,customer_imp!$A$2:$H$502,2,FALSE)</f>
        <v>Caroline Collins</v>
      </c>
      <c r="E990">
        <f>VLOOKUP(C990,customer_imp!$A$2:$H$502,3,FALSE)</f>
        <v>64</v>
      </c>
      <c r="F990" t="str">
        <f>VLOOKUP(C990,customer_imp!$A$2:$H$502,4,FALSE)</f>
        <v>Female</v>
      </c>
      <c r="G990" t="str">
        <f>VLOOKUP(C990,customer_imp!$A$2:$H$502,5,FALSE)</f>
        <v>Nicholasshire</v>
      </c>
      <c r="H990" t="str">
        <f>VLOOKUP(C990,customer_imp!$A$2:$H$502,6,FALSE)</f>
        <v>California</v>
      </c>
      <c r="I990" t="str">
        <f>VLOOKUP(C990,customer_imp!$A$2:$H$502,7,FALSE)</f>
        <v>USA</v>
      </c>
      <c r="J990" t="s">
        <v>4579</v>
      </c>
      <c r="K990" t="str">
        <f>VLOOKUP($J990,prod_imp!$A$2:$I$102,2,FALSE)</f>
        <v>Makeup Brush Set</v>
      </c>
      <c r="L990" t="str">
        <f>VLOOKUP(J990,prod_imp!$A$2:$I$102,3,FALSE)</f>
        <v>Beauty</v>
      </c>
      <c r="M990" t="str">
        <f>VLOOKUP(J990,prod_imp!$A$2:$I$102,4,FALSE)</f>
        <v>Makeup</v>
      </c>
      <c r="N990" t="str">
        <f>VLOOKUP(J990,prod_imp!$A$2:$I$102,5,FALSE)</f>
        <v>Cook Inc</v>
      </c>
      <c r="O990">
        <f>VLOOKUP(J990,prod_imp!$A$2:$I$102,6,FALSE)</f>
        <v>317</v>
      </c>
      <c r="P990">
        <f>VLOOKUP(J990,prod_imp!$A$2:$I$102,7,FALSE)</f>
        <v>431</v>
      </c>
      <c r="Q990" t="s">
        <v>4701</v>
      </c>
      <c r="R990" t="s">
        <v>4706</v>
      </c>
      <c r="S990" s="5">
        <v>476.91660000000002</v>
      </c>
      <c r="T990">
        <v>2</v>
      </c>
      <c r="U990">
        <v>274</v>
      </c>
      <c r="V990">
        <v>0.17</v>
      </c>
      <c r="W990" t="str">
        <f>VLOOKUP(Q990,stores_imp!$A$2:$K$100,3,FALSE)</f>
        <v>NORTH</v>
      </c>
      <c r="X990" t="str">
        <f>VLOOKUP(Q990,stores_imp!$A$2:$K$100,2,TRUE)</f>
        <v>Holloway Ltd</v>
      </c>
      <c r="Y990" t="str">
        <f>VLOOKUP(Q990,stores_imp!$A$2:$E$22,4,FALSE)</f>
        <v>Bensonhaven</v>
      </c>
      <c r="Z990" t="str">
        <f>VLOOKUP(Q990,stores_imp!$A$2:$K$22,5,FALSE)</f>
        <v>Flagship</v>
      </c>
      <c r="AA990" t="str">
        <f>_xlfn.IFS(sale[[#All],[Age]]&lt;19,"Teens",sale[[#All],[Age]]&lt;30,"Adults",sale[[#All],[Age]]&lt;70,"Elders")</f>
        <v>Elders</v>
      </c>
      <c r="AB990" t="str">
        <f>VLOOKUP(C990,customer_imp!$A$2:$H$505,8,FALSE)</f>
        <v>Silver</v>
      </c>
    </row>
    <row r="991" spans="1:28" x14ac:dyDescent="0.25">
      <c r="A991" t="s">
        <v>5695</v>
      </c>
      <c r="B991" s="2">
        <v>45694</v>
      </c>
      <c r="C991" t="s">
        <v>4435</v>
      </c>
      <c r="D991" t="str">
        <f>VLOOKUP(C991,customer_imp!$A$2:$H$502,2,FALSE)</f>
        <v>Adam Castro</v>
      </c>
      <c r="E991">
        <f>VLOOKUP(C991,customer_imp!$A$2:$H$502,3,FALSE)</f>
        <v>51</v>
      </c>
      <c r="F991" t="str">
        <f>VLOOKUP(C991,customer_imp!$A$2:$H$502,4,FALSE)</f>
        <v>Male</v>
      </c>
      <c r="G991" t="str">
        <f>VLOOKUP(C991,customer_imp!$A$2:$H$502,5,FALSE)</f>
        <v>New Donnabury</v>
      </c>
      <c r="H991" t="str">
        <f>VLOOKUP(C991,customer_imp!$A$2:$H$502,6,FALSE)</f>
        <v>Texas</v>
      </c>
      <c r="I991" t="str">
        <f>VLOOKUP(C991,customer_imp!$A$2:$H$502,7,FALSE)</f>
        <v>USA</v>
      </c>
      <c r="J991" t="s">
        <v>4650</v>
      </c>
      <c r="K991" t="str">
        <f>VLOOKUP($J991,prod_imp!$A$2:$I$102,2,FALSE)</f>
        <v>Sports Wrist Sweatbands</v>
      </c>
      <c r="L991" t="str">
        <f>VLOOKUP(J991,prod_imp!$A$2:$I$102,3,FALSE)</f>
        <v>Sports</v>
      </c>
      <c r="M991" t="str">
        <f>VLOOKUP(J991,prod_imp!$A$2:$I$102,4,FALSE)</f>
        <v>Accessories</v>
      </c>
      <c r="N991" t="str">
        <f>VLOOKUP(J991,prod_imp!$A$2:$I$102,5,FALSE)</f>
        <v>Olsen-Daniels</v>
      </c>
      <c r="O991">
        <f>VLOOKUP(J991,prod_imp!$A$2:$I$102,6,FALSE)</f>
        <v>131</v>
      </c>
      <c r="P991">
        <f>VLOOKUP(J991,prod_imp!$A$2:$I$102,7,FALSE)</f>
        <v>232</v>
      </c>
      <c r="Q991" t="s">
        <v>4690</v>
      </c>
      <c r="R991" t="s">
        <v>4709</v>
      </c>
      <c r="S991" s="5">
        <v>56.880400000000002</v>
      </c>
      <c r="T991">
        <v>1</v>
      </c>
      <c r="U991">
        <v>66</v>
      </c>
      <c r="V991">
        <v>0.13</v>
      </c>
      <c r="W991" t="str">
        <f>VLOOKUP(Q991,stores_imp!$A$2:$K$100,3,FALSE)</f>
        <v>EAST</v>
      </c>
      <c r="X991" t="str">
        <f>VLOOKUP(Q991,stores_imp!$A$2:$K$100,2,TRUE)</f>
        <v>Martinez, Adkins And Johnson</v>
      </c>
      <c r="Y991" t="str">
        <f>VLOOKUP(Q991,stores_imp!$A$2:$E$22,4,FALSE)</f>
        <v>East Davidville</v>
      </c>
      <c r="Z991" t="str">
        <f>VLOOKUP(Q991,stores_imp!$A$2:$K$22,5,FALSE)</f>
        <v>Online</v>
      </c>
      <c r="AA991" t="str">
        <f>_xlfn.IFS(sale[[#All],[Age]]&lt;19,"Teens",sale[[#All],[Age]]&lt;30,"Adults",sale[[#All],[Age]]&lt;70,"Elders")</f>
        <v>Elders</v>
      </c>
      <c r="AB991" t="str">
        <f>VLOOKUP(C991,customer_imp!$A$2:$H$505,8,FALSE)</f>
        <v>Silver</v>
      </c>
    </row>
    <row r="992" spans="1:28" x14ac:dyDescent="0.25">
      <c r="A992" t="s">
        <v>5696</v>
      </c>
      <c r="B992" s="2">
        <v>45875</v>
      </c>
      <c r="C992" t="s">
        <v>4051</v>
      </c>
      <c r="D992" t="str">
        <f>VLOOKUP(C992,customer_imp!$A$2:$H$502,2,FALSE)</f>
        <v>Katherine Young</v>
      </c>
      <c r="E992">
        <f>VLOOKUP(C992,customer_imp!$A$2:$H$502,3,FALSE)</f>
        <v>29</v>
      </c>
      <c r="F992" t="str">
        <f>VLOOKUP(C992,customer_imp!$A$2:$H$502,4,FALSE)</f>
        <v>Male</v>
      </c>
      <c r="G992" t="str">
        <f>VLOOKUP(C992,customer_imp!$A$2:$H$502,5,FALSE)</f>
        <v>North Valeriemouth</v>
      </c>
      <c r="H992" t="str">
        <f>VLOOKUP(C992,customer_imp!$A$2:$H$502,6,FALSE)</f>
        <v>Vermont</v>
      </c>
      <c r="I992" t="str">
        <f>VLOOKUP(C992,customer_imp!$A$2:$H$502,7,FALSE)</f>
        <v>USA</v>
      </c>
      <c r="J992" t="s">
        <v>4533</v>
      </c>
      <c r="K992" t="str">
        <f>VLOOKUP($J992,prod_imp!$A$2:$I$102,2,FALSE)</f>
        <v>Outdoor Sports Water Bottle</v>
      </c>
      <c r="L992" t="str">
        <f>VLOOKUP(J992,prod_imp!$A$2:$I$102,3,FALSE)</f>
        <v>Sports</v>
      </c>
      <c r="M992" t="str">
        <f>VLOOKUP(J992,prod_imp!$A$2:$I$102,4,FALSE)</f>
        <v>Accessories</v>
      </c>
      <c r="N992" t="str">
        <f>VLOOKUP(J992,prod_imp!$A$2:$I$102,5,FALSE)</f>
        <v>Soto-Ellis</v>
      </c>
      <c r="O992">
        <f>VLOOKUP(J992,prod_imp!$A$2:$I$102,6,FALSE)</f>
        <v>132</v>
      </c>
      <c r="P992">
        <f>VLOOKUP(J992,prod_imp!$A$2:$I$102,7,FALSE)</f>
        <v>275</v>
      </c>
      <c r="Q992" t="s">
        <v>4688</v>
      </c>
      <c r="R992" t="s">
        <v>4709</v>
      </c>
      <c r="S992" s="5">
        <v>2408.6664000000001</v>
      </c>
      <c r="T992">
        <v>3</v>
      </c>
      <c r="U992">
        <v>956</v>
      </c>
      <c r="V992">
        <v>0.14000000000000001</v>
      </c>
      <c r="W992" t="str">
        <f>VLOOKUP(Q992,stores_imp!$A$2:$K$100,3,FALSE)</f>
        <v>SOUTH</v>
      </c>
      <c r="X992" t="str">
        <f>VLOOKUP(Q992,stores_imp!$A$2:$K$100,2,TRUE)</f>
        <v>Mann-Austin</v>
      </c>
      <c r="Y992" t="str">
        <f>VLOOKUP(Q992,stores_imp!$A$2:$E$22,4,FALSE)</f>
        <v>East Johnstad</v>
      </c>
      <c r="Z992" t="str">
        <f>VLOOKUP(Q992,stores_imp!$A$2:$K$22,5,FALSE)</f>
        <v>Flagship</v>
      </c>
      <c r="AA992" t="str">
        <f>_xlfn.IFS(sale[[#All],[Age]]&lt;19,"Teens",sale[[#All],[Age]]&lt;30,"Adults",sale[[#All],[Age]]&lt;70,"Elders")</f>
        <v>Adults</v>
      </c>
      <c r="AB992" t="str">
        <f>VLOOKUP(C992,customer_imp!$A$2:$H$505,8,FALSE)</f>
        <v>Gold</v>
      </c>
    </row>
    <row r="993" spans="1:28" x14ac:dyDescent="0.25">
      <c r="A993" t="s">
        <v>5697</v>
      </c>
      <c r="B993" s="2">
        <v>45432</v>
      </c>
      <c r="C993" t="s">
        <v>4304</v>
      </c>
      <c r="D993" t="str">
        <f>VLOOKUP(C993,customer_imp!$A$2:$H$502,2,FALSE)</f>
        <v>Casey Simpson</v>
      </c>
      <c r="E993">
        <f>VLOOKUP(C993,customer_imp!$A$2:$H$502,3,FALSE)</f>
        <v>54</v>
      </c>
      <c r="F993" t="str">
        <f>VLOOKUP(C993,customer_imp!$A$2:$H$502,4,FALSE)</f>
        <v>Male</v>
      </c>
      <c r="G993" t="str">
        <f>VLOOKUP(C993,customer_imp!$A$2:$H$502,5,FALSE)</f>
        <v>West Mathewside</v>
      </c>
      <c r="H993" t="str">
        <f>VLOOKUP(C993,customer_imp!$A$2:$H$502,6,FALSE)</f>
        <v>Mississippi</v>
      </c>
      <c r="I993" t="str">
        <f>VLOOKUP(C993,customer_imp!$A$2:$H$502,7,FALSE)</f>
        <v>USA</v>
      </c>
      <c r="J993" t="s">
        <v>4535</v>
      </c>
      <c r="K993" t="str">
        <f>VLOOKUP($J993,prod_imp!$A$2:$I$102,2,FALSE)</f>
        <v>Carbon Fiber Tennis Racket</v>
      </c>
      <c r="L993" t="str">
        <f>VLOOKUP(J993,prod_imp!$A$2:$I$102,3,FALSE)</f>
        <v>Sports</v>
      </c>
      <c r="M993" t="str">
        <f>VLOOKUP(J993,prod_imp!$A$2:$I$102,4,FALSE)</f>
        <v>Equipment</v>
      </c>
      <c r="N993" t="str">
        <f>VLOOKUP(J993,prod_imp!$A$2:$I$102,5,FALSE)</f>
        <v>Flores, Pineda And Rodriguez</v>
      </c>
      <c r="O993">
        <f>VLOOKUP(J993,prod_imp!$A$2:$I$102,6,FALSE)</f>
        <v>485</v>
      </c>
      <c r="P993">
        <f>VLOOKUP(J993,prod_imp!$A$2:$I$102,7,FALSE)</f>
        <v>432</v>
      </c>
      <c r="Q993" t="s">
        <v>4693</v>
      </c>
      <c r="R993" t="s">
        <v>1959</v>
      </c>
      <c r="S993" s="5">
        <v>787.28039999999999</v>
      </c>
      <c r="T993">
        <v>1</v>
      </c>
      <c r="U993">
        <v>905</v>
      </c>
      <c r="V993">
        <v>0.16</v>
      </c>
      <c r="W993" t="str">
        <f>VLOOKUP(Q993,stores_imp!$A$2:$K$100,3,FALSE)</f>
        <v>NORTH</v>
      </c>
      <c r="X993" t="str">
        <f>VLOOKUP(Q993,stores_imp!$A$2:$K$100,2,TRUE)</f>
        <v>Thomas, Bridges And Harris</v>
      </c>
      <c r="Y993" t="str">
        <f>VLOOKUP(Q993,stores_imp!$A$2:$E$22,4,FALSE)</f>
        <v>Sabrinatown</v>
      </c>
      <c r="Z993" t="str">
        <f>VLOOKUP(Q993,stores_imp!$A$2:$K$22,5,FALSE)</f>
        <v>Online</v>
      </c>
      <c r="AA993" t="str">
        <f>_xlfn.IFS(sale[[#All],[Age]]&lt;19,"Teens",sale[[#All],[Age]]&lt;30,"Adults",sale[[#All],[Age]]&lt;70,"Elders")</f>
        <v>Elders</v>
      </c>
      <c r="AB993" t="str">
        <f>VLOOKUP(C993,customer_imp!$A$2:$H$505,8,FALSE)</f>
        <v>Platinum</v>
      </c>
    </row>
    <row r="994" spans="1:28" x14ac:dyDescent="0.25">
      <c r="A994" t="s">
        <v>5698</v>
      </c>
      <c r="B994" s="2">
        <v>45575</v>
      </c>
      <c r="C994" t="s">
        <v>3967</v>
      </c>
      <c r="D994" t="str">
        <f>VLOOKUP(C994,customer_imp!$A$2:$H$502,2,FALSE)</f>
        <v>Sheena Bonilla</v>
      </c>
      <c r="E994">
        <f>VLOOKUP(C994,customer_imp!$A$2:$H$502,3,FALSE)</f>
        <v>55</v>
      </c>
      <c r="F994" t="str">
        <f>VLOOKUP(C994,customer_imp!$A$2:$H$502,4,FALSE)</f>
        <v>Male</v>
      </c>
      <c r="G994" t="str">
        <f>VLOOKUP(C994,customer_imp!$A$2:$H$502,5,FALSE)</f>
        <v>Donaldton</v>
      </c>
      <c r="H994" t="str">
        <f>VLOOKUP(C994,customer_imp!$A$2:$H$502,6,FALSE)</f>
        <v>North Carolina</v>
      </c>
      <c r="I994" t="str">
        <f>VLOOKUP(C994,customer_imp!$A$2:$H$502,7,FALSE)</f>
        <v>USA</v>
      </c>
      <c r="J994" t="s">
        <v>4565</v>
      </c>
      <c r="K994" t="str">
        <f>VLOOKUP($J994,prod_imp!$A$2:$I$102,2,FALSE)</f>
        <v>Noise-Canceling Headphones</v>
      </c>
      <c r="L994" t="str">
        <f>VLOOKUP(J994,prod_imp!$A$2:$I$102,3,FALSE)</f>
        <v>Electronics</v>
      </c>
      <c r="M994" t="str">
        <f>VLOOKUP(J994,prod_imp!$A$2:$I$102,4,FALSE)</f>
        <v>Audio</v>
      </c>
      <c r="N994" t="str">
        <f>VLOOKUP(J994,prod_imp!$A$2:$I$102,5,FALSE)</f>
        <v>Taylor-Hart</v>
      </c>
      <c r="O994">
        <f>VLOOKUP(J994,prod_imp!$A$2:$I$102,6,FALSE)</f>
        <v>39</v>
      </c>
      <c r="P994">
        <f>VLOOKUP(J994,prod_imp!$A$2:$I$102,7,FALSE)</f>
        <v>378</v>
      </c>
      <c r="Q994" t="s">
        <v>4684</v>
      </c>
      <c r="R994" t="s">
        <v>1959</v>
      </c>
      <c r="S994" s="5">
        <v>1087.8444</v>
      </c>
      <c r="T994">
        <v>3</v>
      </c>
      <c r="U994">
        <v>490</v>
      </c>
      <c r="V994">
        <v>0.13</v>
      </c>
      <c r="W994" t="str">
        <f>VLOOKUP(Q994,stores_imp!$A$2:$K$100,3,FALSE)</f>
        <v>SOUTH</v>
      </c>
      <c r="X994" t="str">
        <f>VLOOKUP(Q994,stores_imp!$A$2:$K$100,2,TRUE)</f>
        <v>Mann-Austin</v>
      </c>
      <c r="Y994" t="str">
        <f>VLOOKUP(Q994,stores_imp!$A$2:$E$22,4,FALSE)</f>
        <v>Williamsfurt</v>
      </c>
      <c r="Z994" t="str">
        <f>VLOOKUP(Q994,stores_imp!$A$2:$K$22,5,FALSE)</f>
        <v>Online</v>
      </c>
      <c r="AA994" t="str">
        <f>_xlfn.IFS(sale[[#All],[Age]]&lt;19,"Teens",sale[[#All],[Age]]&lt;30,"Adults",sale[[#All],[Age]]&lt;70,"Elders")</f>
        <v>Elders</v>
      </c>
      <c r="AB994" t="str">
        <f>VLOOKUP(C994,customer_imp!$A$2:$H$505,8,FALSE)</f>
        <v>UnKno</v>
      </c>
    </row>
    <row r="995" spans="1:28" x14ac:dyDescent="0.25">
      <c r="A995" t="s">
        <v>5699</v>
      </c>
      <c r="B995" s="2">
        <v>45340</v>
      </c>
      <c r="C995" t="s">
        <v>4352</v>
      </c>
      <c r="D995" t="str">
        <f>VLOOKUP(C995,customer_imp!$A$2:$H$502,2,FALSE)</f>
        <v>Elizabeth Smith</v>
      </c>
      <c r="E995">
        <f>VLOOKUP(C995,customer_imp!$A$2:$H$502,3,FALSE)</f>
        <v>23</v>
      </c>
      <c r="F995" t="str">
        <f>VLOOKUP(C995,customer_imp!$A$2:$H$502,4,FALSE)</f>
        <v>Male</v>
      </c>
      <c r="G995" t="str">
        <f>VLOOKUP(C995,customer_imp!$A$2:$H$502,5,FALSE)</f>
        <v>Murphytown</v>
      </c>
      <c r="H995" t="str">
        <f>VLOOKUP(C995,customer_imp!$A$2:$H$502,6,FALSE)</f>
        <v>Ohio</v>
      </c>
      <c r="I995" t="str">
        <f>VLOOKUP(C995,customer_imp!$A$2:$H$502,7,FALSE)</f>
        <v>USA</v>
      </c>
      <c r="J995" t="s">
        <v>4532</v>
      </c>
      <c r="K995" t="str">
        <f>VLOOKUP($J995,prod_imp!$A$2:$I$102,2,FALSE)</f>
        <v>Knee Support Brace</v>
      </c>
      <c r="L995" t="str">
        <f>VLOOKUP(J995,prod_imp!$A$2:$I$102,3,FALSE)</f>
        <v>Sports</v>
      </c>
      <c r="M995" t="str">
        <f>VLOOKUP(J995,prod_imp!$A$2:$I$102,4,FALSE)</f>
        <v>Equipment</v>
      </c>
      <c r="N995" t="str">
        <f>VLOOKUP(J995,prod_imp!$A$2:$I$102,5,FALSE)</f>
        <v>May-Reese</v>
      </c>
      <c r="O995">
        <f>VLOOKUP(J995,prod_imp!$A$2:$I$102,6,FALSE)</f>
        <v>21</v>
      </c>
      <c r="P995">
        <f>VLOOKUP(J995,prod_imp!$A$2:$I$102,7,FALSE)</f>
        <v>65</v>
      </c>
      <c r="Q995" t="s">
        <v>4683</v>
      </c>
      <c r="R995" t="s">
        <v>4709</v>
      </c>
      <c r="S995" s="5">
        <v>1723.5719999999999</v>
      </c>
      <c r="T995">
        <v>2</v>
      </c>
      <c r="U995">
        <v>958</v>
      </c>
      <c r="V995">
        <v>0.26</v>
      </c>
      <c r="W995" t="str">
        <f>VLOOKUP(Q995,stores_imp!$A$2:$K$100,3,FALSE)</f>
        <v>EAST</v>
      </c>
      <c r="X995" t="str">
        <f>VLOOKUP(Q995,stores_imp!$A$2:$K$100,2,TRUE)</f>
        <v>Mann-Austin</v>
      </c>
      <c r="Y995" t="str">
        <f>VLOOKUP(Q995,stores_imp!$A$2:$E$22,4,FALSE)</f>
        <v>Port Josephberg</v>
      </c>
      <c r="Z995" t="str">
        <f>VLOOKUP(Q995,stores_imp!$A$2:$K$22,5,FALSE)</f>
        <v>Online</v>
      </c>
      <c r="AA995" t="str">
        <f>_xlfn.IFS(sale[[#All],[Age]]&lt;19,"Teens",sale[[#All],[Age]]&lt;30,"Adults",sale[[#All],[Age]]&lt;70,"Elders")</f>
        <v>Adults</v>
      </c>
      <c r="AB995" t="str">
        <f>VLOOKUP(C995,customer_imp!$A$2:$H$505,8,FALSE)</f>
        <v>Bronze</v>
      </c>
    </row>
    <row r="996" spans="1:28" x14ac:dyDescent="0.25">
      <c r="A996" t="s">
        <v>5700</v>
      </c>
      <c r="B996" s="2">
        <v>45926</v>
      </c>
      <c r="C996" t="s">
        <v>4315</v>
      </c>
      <c r="D996" t="str">
        <f>VLOOKUP(C996,customer_imp!$A$2:$H$502,2,FALSE)</f>
        <v>Victor Mcintosh</v>
      </c>
      <c r="E996">
        <f>VLOOKUP(C996,customer_imp!$A$2:$H$502,3,FALSE)</f>
        <v>62</v>
      </c>
      <c r="F996" t="str">
        <f>VLOOKUP(C996,customer_imp!$A$2:$H$502,4,FALSE)</f>
        <v>Female</v>
      </c>
      <c r="G996" t="str">
        <f>VLOOKUP(C996,customer_imp!$A$2:$H$502,5,FALSE)</f>
        <v>Tiffanyshire</v>
      </c>
      <c r="H996" t="str">
        <f>VLOOKUP(C996,customer_imp!$A$2:$H$502,6,FALSE)</f>
        <v>Minnesota</v>
      </c>
      <c r="I996" t="str">
        <f>VLOOKUP(C996,customer_imp!$A$2:$H$502,7,FALSE)</f>
        <v>USA</v>
      </c>
      <c r="J996" t="s">
        <v>4670</v>
      </c>
      <c r="K996" t="str">
        <f>VLOOKUP($J996,prod_imp!$A$2:$I$102,2,FALSE)</f>
        <v>Stainless Steel Cookware Set</v>
      </c>
      <c r="L996" t="str">
        <f>VLOOKUP(J996,prod_imp!$A$2:$I$102,3,FALSE)</f>
        <v>Home</v>
      </c>
      <c r="M996" t="str">
        <f>VLOOKUP(J996,prod_imp!$A$2:$I$102,4,FALSE)</f>
        <v>Kitchen</v>
      </c>
      <c r="N996" t="str">
        <f>VLOOKUP(J996,prod_imp!$A$2:$I$102,5,FALSE)</f>
        <v>Campbell Ltd</v>
      </c>
      <c r="O996">
        <f>VLOOKUP(J996,prod_imp!$A$2:$I$102,6,FALSE)</f>
        <v>201</v>
      </c>
      <c r="P996">
        <f>VLOOKUP(J996,prod_imp!$A$2:$I$102,7,FALSE)</f>
        <v>146</v>
      </c>
      <c r="Q996" t="s">
        <v>4695</v>
      </c>
      <c r="R996" t="s">
        <v>4706</v>
      </c>
      <c r="S996" s="5">
        <v>584.78399999999999</v>
      </c>
      <c r="T996">
        <v>2</v>
      </c>
      <c r="U996">
        <v>314</v>
      </c>
      <c r="V996">
        <v>0.1</v>
      </c>
      <c r="W996" t="str">
        <f>VLOOKUP(Q996,stores_imp!$A$2:$K$100,3,FALSE)</f>
        <v>EAST</v>
      </c>
      <c r="X996" t="str">
        <f>VLOOKUP(Q996,stores_imp!$A$2:$K$100,2,TRUE)</f>
        <v>Gardner, Humphrey And Contreras</v>
      </c>
      <c r="Y996" t="str">
        <f>VLOOKUP(Q996,stores_imp!$A$2:$E$22,4,FALSE)</f>
        <v>Johnsonville</v>
      </c>
      <c r="Z996" t="str">
        <f>VLOOKUP(Q996,stores_imp!$A$2:$K$22,5,FALSE)</f>
        <v>Flagship</v>
      </c>
      <c r="AA996" t="str">
        <f>_xlfn.IFS(sale[[#All],[Age]]&lt;19,"Teens",sale[[#All],[Age]]&lt;30,"Adults",sale[[#All],[Age]]&lt;70,"Elders")</f>
        <v>Elders</v>
      </c>
      <c r="AB996" t="str">
        <f>VLOOKUP(C996,customer_imp!$A$2:$H$505,8,FALSE)</f>
        <v>Bronze</v>
      </c>
    </row>
    <row r="997" spans="1:28" x14ac:dyDescent="0.25">
      <c r="A997" t="s">
        <v>5701</v>
      </c>
      <c r="B997" s="2">
        <v>45373</v>
      </c>
      <c r="C997" t="s">
        <v>4383</v>
      </c>
      <c r="D997" t="str">
        <f>VLOOKUP(C997,customer_imp!$A$2:$H$502,2,FALSE)</f>
        <v>Alejandro Evans</v>
      </c>
      <c r="E997">
        <f>VLOOKUP(C997,customer_imp!$A$2:$H$502,3,FALSE)</f>
        <v>43</v>
      </c>
      <c r="F997" t="str">
        <f>VLOOKUP(C997,customer_imp!$A$2:$H$502,4,FALSE)</f>
        <v>Female</v>
      </c>
      <c r="G997" t="str">
        <f>VLOOKUP(C997,customer_imp!$A$2:$H$502,5,FALSE)</f>
        <v>Cannonberg</v>
      </c>
      <c r="H997" t="str">
        <f>VLOOKUP(C997,customer_imp!$A$2:$H$502,6,FALSE)</f>
        <v>Connecticut</v>
      </c>
      <c r="I997" t="str">
        <f>VLOOKUP(C997,customer_imp!$A$2:$H$502,7,FALSE)</f>
        <v>USA</v>
      </c>
      <c r="J997" t="s">
        <v>4540</v>
      </c>
      <c r="K997" t="str">
        <f>VLOOKUP($J997,prod_imp!$A$2:$I$102,2,FALSE)</f>
        <v>Foldable Camping Chair</v>
      </c>
      <c r="L997" t="str">
        <f>VLOOKUP(J997,prod_imp!$A$2:$I$102,3,FALSE)</f>
        <v>Sports</v>
      </c>
      <c r="M997" t="str">
        <f>VLOOKUP(J997,prod_imp!$A$2:$I$102,4,FALSE)</f>
        <v>Outdoor</v>
      </c>
      <c r="N997" t="str">
        <f>VLOOKUP(J997,prod_imp!$A$2:$I$102,5,FALSE)</f>
        <v>Cook Ltd</v>
      </c>
      <c r="O997">
        <f>VLOOKUP(J997,prod_imp!$A$2:$I$102,6,FALSE)</f>
        <v>166</v>
      </c>
      <c r="P997">
        <f>VLOOKUP(J997,prod_imp!$A$2:$I$102,7,FALSE)</f>
        <v>340</v>
      </c>
      <c r="Q997" t="s">
        <v>4683</v>
      </c>
      <c r="R997" t="s">
        <v>4706</v>
      </c>
      <c r="S997" s="5">
        <v>1281.8937000000001</v>
      </c>
      <c r="T997">
        <v>3</v>
      </c>
      <c r="U997">
        <v>480</v>
      </c>
      <c r="V997">
        <v>7.0000000000000007E-2</v>
      </c>
      <c r="W997" t="str">
        <f>VLOOKUP(Q997,stores_imp!$A$2:$K$100,3,FALSE)</f>
        <v>EAST</v>
      </c>
      <c r="X997" t="str">
        <f>VLOOKUP(Q997,stores_imp!$A$2:$K$100,2,TRUE)</f>
        <v>Mann-Austin</v>
      </c>
      <c r="Y997" t="str">
        <f>VLOOKUP(Q997,stores_imp!$A$2:$E$22,4,FALSE)</f>
        <v>Port Josephberg</v>
      </c>
      <c r="Z997" t="str">
        <f>VLOOKUP(Q997,stores_imp!$A$2:$K$22,5,FALSE)</f>
        <v>Online</v>
      </c>
      <c r="AA997" t="str">
        <f>_xlfn.IFS(sale[[#All],[Age]]&lt;19,"Teens",sale[[#All],[Age]]&lt;30,"Adults",sale[[#All],[Age]]&lt;70,"Elders")</f>
        <v>Elders</v>
      </c>
      <c r="AB997" t="str">
        <f>VLOOKUP(C997,customer_imp!$A$2:$H$505,8,FALSE)</f>
        <v>Bronze</v>
      </c>
    </row>
    <row r="998" spans="1:28" x14ac:dyDescent="0.25">
      <c r="A998" t="s">
        <v>5702</v>
      </c>
      <c r="B998" s="2">
        <v>45579</v>
      </c>
      <c r="C998" t="s">
        <v>4377</v>
      </c>
      <c r="D998" t="str">
        <f>VLOOKUP(C998,customer_imp!$A$2:$H$502,2,FALSE)</f>
        <v>Timothy Valenzuela</v>
      </c>
      <c r="E998">
        <f>VLOOKUP(C998,customer_imp!$A$2:$H$502,3,FALSE)</f>
        <v>53</v>
      </c>
      <c r="F998" t="str">
        <f>VLOOKUP(C998,customer_imp!$A$2:$H$502,4,FALSE)</f>
        <v>Male</v>
      </c>
      <c r="G998" t="str">
        <f>VLOOKUP(C998,customer_imp!$A$2:$H$502,5,FALSE)</f>
        <v>Stevensshire</v>
      </c>
      <c r="H998" t="str">
        <f>VLOOKUP(C998,customer_imp!$A$2:$H$502,6,FALSE)</f>
        <v>Missouri</v>
      </c>
      <c r="I998" t="str">
        <f>VLOOKUP(C998,customer_imp!$A$2:$H$502,7,FALSE)</f>
        <v>USA</v>
      </c>
      <c r="J998" t="s">
        <v>4580</v>
      </c>
      <c r="K998" t="str">
        <f>VLOOKUP($J998,prod_imp!$A$2:$I$102,2,FALSE)</f>
        <v>Car Dashboard Phone Holder</v>
      </c>
      <c r="L998" t="str">
        <f>VLOOKUP(J998,prod_imp!$A$2:$I$102,3,FALSE)</f>
        <v>Electronics</v>
      </c>
      <c r="M998" t="str">
        <f>VLOOKUP(J998,prod_imp!$A$2:$I$102,4,FALSE)</f>
        <v>Accessories</v>
      </c>
      <c r="N998" t="str">
        <f>VLOOKUP(J998,prod_imp!$A$2:$I$102,5,FALSE)</f>
        <v>Byrd, Stewart And Valdez</v>
      </c>
      <c r="O998">
        <f>VLOOKUP(J998,prod_imp!$A$2:$I$102,6,FALSE)</f>
        <v>178</v>
      </c>
      <c r="P998">
        <f>VLOOKUP(J998,prod_imp!$A$2:$I$102,7,FALSE)</f>
        <v>103</v>
      </c>
      <c r="Q998" t="s">
        <v>4683</v>
      </c>
      <c r="R998" t="s">
        <v>1959</v>
      </c>
      <c r="S998" s="5">
        <v>2380.4639999999999</v>
      </c>
      <c r="T998">
        <v>4</v>
      </c>
      <c r="U998">
        <v>827</v>
      </c>
      <c r="V998">
        <v>0.11</v>
      </c>
      <c r="W998" t="str">
        <f>VLOOKUP(Q998,stores_imp!$A$2:$K$100,3,FALSE)</f>
        <v>EAST</v>
      </c>
      <c r="X998" t="str">
        <f>VLOOKUP(Q998,stores_imp!$A$2:$K$100,2,TRUE)</f>
        <v>Mann-Austin</v>
      </c>
      <c r="Y998" t="str">
        <f>VLOOKUP(Q998,stores_imp!$A$2:$E$22,4,FALSE)</f>
        <v>Port Josephberg</v>
      </c>
      <c r="Z998" t="str">
        <f>VLOOKUP(Q998,stores_imp!$A$2:$K$22,5,FALSE)</f>
        <v>Online</v>
      </c>
      <c r="AA998" t="str">
        <f>_xlfn.IFS(sale[[#All],[Age]]&lt;19,"Teens",sale[[#All],[Age]]&lt;30,"Adults",sale[[#All],[Age]]&lt;70,"Elders")</f>
        <v>Elders</v>
      </c>
      <c r="AB998" t="str">
        <f>VLOOKUP(C998,customer_imp!$A$2:$H$505,8,FALSE)</f>
        <v>Platinum</v>
      </c>
    </row>
    <row r="999" spans="1:28" x14ac:dyDescent="0.25">
      <c r="A999" t="s">
        <v>5703</v>
      </c>
      <c r="B999" s="2">
        <v>45805</v>
      </c>
      <c r="C999" t="s">
        <v>4169</v>
      </c>
      <c r="D999" t="str">
        <f>VLOOKUP(C999,customer_imp!$A$2:$H$502,2,FALSE)</f>
        <v>Christopher Stewart</v>
      </c>
      <c r="E999">
        <f>VLOOKUP(C999,customer_imp!$A$2:$H$502,3,FALSE)</f>
        <v>21</v>
      </c>
      <c r="F999" t="str">
        <f>VLOOKUP(C999,customer_imp!$A$2:$H$502,4,FALSE)</f>
        <v>Male</v>
      </c>
      <c r="G999" t="str">
        <f>VLOOKUP(C999,customer_imp!$A$2:$H$502,5,FALSE)</f>
        <v>Amandaside</v>
      </c>
      <c r="H999" t="str">
        <f>VLOOKUP(C999,customer_imp!$A$2:$H$502,6,FALSE)</f>
        <v>New York</v>
      </c>
      <c r="I999" t="str">
        <f>VLOOKUP(C999,customer_imp!$A$2:$H$502,7,FALSE)</f>
        <v>USA</v>
      </c>
      <c r="J999" t="s">
        <v>4545</v>
      </c>
      <c r="K999" t="str">
        <f>VLOOKUP($J999,prod_imp!$A$2:$I$102,2,FALSE)</f>
        <v>Decorative Floor Vase</v>
      </c>
      <c r="L999" t="str">
        <f>VLOOKUP(J999,prod_imp!$A$2:$I$102,3,FALSE)</f>
        <v>Home</v>
      </c>
      <c r="M999" t="str">
        <f>VLOOKUP(J999,prod_imp!$A$2:$I$102,4,FALSE)</f>
        <v>Decor</v>
      </c>
      <c r="N999" t="str">
        <f>VLOOKUP(J999,prod_imp!$A$2:$I$102,5,FALSE)</f>
        <v>Khan, Jones And Paul</v>
      </c>
      <c r="O999">
        <f>VLOOKUP(J999,prod_imp!$A$2:$I$102,6,FALSE)</f>
        <v>317</v>
      </c>
      <c r="P999">
        <f>VLOOKUP(J999,prod_imp!$A$2:$I$102,7,FALSE)</f>
        <v>378</v>
      </c>
      <c r="Q999" t="s">
        <v>4680</v>
      </c>
      <c r="R999" t="s">
        <v>4706</v>
      </c>
      <c r="S999" s="5">
        <v>1304.2182</v>
      </c>
      <c r="T999">
        <v>3</v>
      </c>
      <c r="U999">
        <v>530</v>
      </c>
      <c r="V999">
        <v>0.28000000000000003</v>
      </c>
      <c r="W999" t="str">
        <f>VLOOKUP(Q999,stores_imp!$A$2:$K$100,3,FALSE)</f>
        <v>NORTH</v>
      </c>
      <c r="X999" t="str">
        <f>VLOOKUP(Q999,stores_imp!$A$2:$K$100,2,TRUE)</f>
        <v>Mann-Austin</v>
      </c>
      <c r="Y999" t="str">
        <f>VLOOKUP(Q999,stores_imp!$A$2:$E$22,4,FALSE)</f>
        <v>Hoodberg</v>
      </c>
      <c r="Z999" t="str">
        <f>VLOOKUP(Q999,stores_imp!$A$2:$K$22,5,FALSE)</f>
        <v>Outlet</v>
      </c>
      <c r="AA999" t="str">
        <f>_xlfn.IFS(sale[[#All],[Age]]&lt;19,"Teens",sale[[#All],[Age]]&lt;30,"Adults",sale[[#All],[Age]]&lt;70,"Elders")</f>
        <v>Adults</v>
      </c>
      <c r="AB999" t="str">
        <f>VLOOKUP(C999,customer_imp!$A$2:$H$505,8,FALSE)</f>
        <v>Bronze</v>
      </c>
    </row>
    <row r="1000" spans="1:28" x14ac:dyDescent="0.25">
      <c r="A1000" t="s">
        <v>5704</v>
      </c>
      <c r="B1000" s="2">
        <v>45522</v>
      </c>
      <c r="C1000" t="s">
        <v>4397</v>
      </c>
      <c r="D1000" t="str">
        <f>VLOOKUP(C1000,customer_imp!$A$2:$H$502,2,FALSE)</f>
        <v>Joseph Mendoza</v>
      </c>
      <c r="E1000">
        <f>VLOOKUP(C1000,customer_imp!$A$2:$H$502,3,FALSE)</f>
        <v>33</v>
      </c>
      <c r="F1000" t="str">
        <f>VLOOKUP(C1000,customer_imp!$A$2:$H$502,4,FALSE)</f>
        <v>Male</v>
      </c>
      <c r="G1000" t="str">
        <f>VLOOKUP(C1000,customer_imp!$A$2:$H$502,5,FALSE)</f>
        <v>Ashleymouth</v>
      </c>
      <c r="H1000" t="str">
        <f>VLOOKUP(C1000,customer_imp!$A$2:$H$502,6,FALSE)</f>
        <v>Maryland</v>
      </c>
      <c r="I1000" t="str">
        <f>VLOOKUP(C1000,customer_imp!$A$2:$H$502,7,FALSE)</f>
        <v>USA</v>
      </c>
      <c r="J1000" t="s">
        <v>4554</v>
      </c>
      <c r="K1000" t="str">
        <f>VLOOKUP($J1000,prod_imp!$A$2:$I$102,2,FALSE)</f>
        <v>Gaming Mechanical Keyboard</v>
      </c>
      <c r="L1000" t="str">
        <f>VLOOKUP(J1000,prod_imp!$A$2:$I$102,3,FALSE)</f>
        <v>Electronics</v>
      </c>
      <c r="M1000" t="str">
        <f>VLOOKUP(J1000,prod_imp!$A$2:$I$102,4,FALSE)</f>
        <v>Computer</v>
      </c>
      <c r="N1000" t="str">
        <f>VLOOKUP(J1000,prod_imp!$A$2:$I$102,5,FALSE)</f>
        <v>Lucero Llc</v>
      </c>
      <c r="O1000">
        <f>VLOOKUP(J1000,prod_imp!$A$2:$I$102,6,FALSE)</f>
        <v>419</v>
      </c>
      <c r="P1000">
        <f>VLOOKUP(J1000,prod_imp!$A$2:$I$102,7,FALSE)</f>
        <v>86</v>
      </c>
      <c r="Q1000" t="s">
        <v>4701</v>
      </c>
      <c r="R1000" t="s">
        <v>4709</v>
      </c>
      <c r="S1000" s="5">
        <v>968.16959999999995</v>
      </c>
      <c r="T1000">
        <v>3</v>
      </c>
      <c r="U1000">
        <v>336</v>
      </c>
      <c r="V1000">
        <v>0.18</v>
      </c>
      <c r="W1000" t="str">
        <f>VLOOKUP(Q1000,stores_imp!$A$2:$K$100,3,FALSE)</f>
        <v>NORTH</v>
      </c>
      <c r="X1000" t="str">
        <f>VLOOKUP(Q1000,stores_imp!$A$2:$K$100,2,TRUE)</f>
        <v>Holloway Ltd</v>
      </c>
      <c r="Y1000" t="str">
        <f>VLOOKUP(Q1000,stores_imp!$A$2:$E$22,4,FALSE)</f>
        <v>Bensonhaven</v>
      </c>
      <c r="Z1000" t="str">
        <f>VLOOKUP(Q1000,stores_imp!$A$2:$K$22,5,FALSE)</f>
        <v>Flagship</v>
      </c>
      <c r="AA1000" t="str">
        <f>_xlfn.IFS(sale[[#All],[Age]]&lt;19,"Teens",sale[[#All],[Age]]&lt;30,"Adults",sale[[#All],[Age]]&lt;70,"Elders")</f>
        <v>Elders</v>
      </c>
      <c r="AB1000" t="str">
        <f>VLOOKUP(C1000,customer_imp!$A$2:$H$505,8,FALSE)</f>
        <v>Gold</v>
      </c>
    </row>
    <row r="1001" spans="1:28" x14ac:dyDescent="0.25">
      <c r="A1001" t="s">
        <v>5705</v>
      </c>
      <c r="B1001" s="2">
        <v>45304</v>
      </c>
      <c r="C1001" t="s">
        <v>4412</v>
      </c>
      <c r="D1001" t="str">
        <f>VLOOKUP(C1001,customer_imp!$A$2:$H$502,2,FALSE)</f>
        <v>Holly Robinson</v>
      </c>
      <c r="E1001">
        <f>VLOOKUP(C1001,customer_imp!$A$2:$H$502,3,FALSE)</f>
        <v>45</v>
      </c>
      <c r="F1001" t="str">
        <f>VLOOKUP(C1001,customer_imp!$A$2:$H$502,4,FALSE)</f>
        <v>Female</v>
      </c>
      <c r="G1001" t="str">
        <f>VLOOKUP(C1001,customer_imp!$A$2:$H$502,5,FALSE)</f>
        <v>East Amy</v>
      </c>
      <c r="H1001" t="str">
        <f>VLOOKUP(C1001,customer_imp!$A$2:$H$502,6,FALSE)</f>
        <v>Washington</v>
      </c>
      <c r="I1001" t="str">
        <f>VLOOKUP(C1001,customer_imp!$A$2:$H$502,7,FALSE)</f>
        <v>USA</v>
      </c>
      <c r="J1001" t="s">
        <v>4639</v>
      </c>
      <c r="K1001" t="str">
        <f>VLOOKUP($J1001,prod_imp!$A$2:$I$102,2,FALSE)</f>
        <v>Badminton Racket Set</v>
      </c>
      <c r="L1001" t="str">
        <f>VLOOKUP(J1001,prod_imp!$A$2:$I$102,3,FALSE)</f>
        <v>Sports</v>
      </c>
      <c r="M1001" t="str">
        <f>VLOOKUP(J1001,prod_imp!$A$2:$I$102,4,FALSE)</f>
        <v>Equipment</v>
      </c>
      <c r="N1001" t="str">
        <f>VLOOKUP(J1001,prod_imp!$A$2:$I$102,5,FALSE)</f>
        <v>Robinson-Brown</v>
      </c>
      <c r="O1001">
        <f>VLOOKUP(J1001,prod_imp!$A$2:$I$102,6,FALSE)</f>
        <v>286</v>
      </c>
      <c r="P1001">
        <f>VLOOKUP(J1001,prod_imp!$A$2:$I$102,7,FALSE)</f>
        <v>358</v>
      </c>
      <c r="Q1001" t="s">
        <v>4685</v>
      </c>
      <c r="R1001" t="s">
        <v>4706</v>
      </c>
      <c r="S1001" s="5">
        <v>65.729200000000006</v>
      </c>
      <c r="T1001">
        <v>4</v>
      </c>
      <c r="U1001">
        <v>23</v>
      </c>
      <c r="V1001">
        <v>0.04</v>
      </c>
      <c r="W1001" t="str">
        <f>VLOOKUP(Q1001,stores_imp!$A$2:$K$100,3,FALSE)</f>
        <v>WEST</v>
      </c>
      <c r="X1001" t="str">
        <f>VLOOKUP(Q1001,stores_imp!$A$2:$K$100,2,TRUE)</f>
        <v>Mann-Austin</v>
      </c>
      <c r="Y1001" t="str">
        <f>VLOOKUP(Q1001,stores_imp!$A$2:$E$22,4,FALSE)</f>
        <v>Thompsonborough</v>
      </c>
      <c r="Z1001" t="str">
        <f>VLOOKUP(Q1001,stores_imp!$A$2:$K$22,5,FALSE)</f>
        <v>Online</v>
      </c>
      <c r="AA1001" t="str">
        <f>_xlfn.IFS(sale[[#All],[Age]]&lt;19,"Teens",sale[[#All],[Age]]&lt;30,"Adults",sale[[#All],[Age]]&lt;70,"Elders")</f>
        <v>Elders</v>
      </c>
      <c r="AB1001" t="str">
        <f>VLOOKUP(C1001,customer_imp!$A$2:$H$505,8,FALSE)</f>
        <v>Platinum</v>
      </c>
    </row>
    <row r="1002" spans="1:28" x14ac:dyDescent="0.25">
      <c r="A1002" t="s">
        <v>5706</v>
      </c>
      <c r="B1002" s="2">
        <v>45456</v>
      </c>
      <c r="C1002" t="s">
        <v>4169</v>
      </c>
      <c r="D1002" t="str">
        <f>VLOOKUP(C1002,customer_imp!$A$2:$H$502,2,FALSE)</f>
        <v>Christopher Stewart</v>
      </c>
      <c r="E1002">
        <f>VLOOKUP(C1002,customer_imp!$A$2:$H$502,3,FALSE)</f>
        <v>21</v>
      </c>
      <c r="F1002" t="str">
        <f>VLOOKUP(C1002,customer_imp!$A$2:$H$502,4,FALSE)</f>
        <v>Male</v>
      </c>
      <c r="G1002" t="str">
        <f>VLOOKUP(C1002,customer_imp!$A$2:$H$502,5,FALSE)</f>
        <v>Amandaside</v>
      </c>
      <c r="H1002" t="str">
        <f>VLOOKUP(C1002,customer_imp!$A$2:$H$502,6,FALSE)</f>
        <v>New York</v>
      </c>
      <c r="I1002" t="str">
        <f>VLOOKUP(C1002,customer_imp!$A$2:$H$502,7,FALSE)</f>
        <v>USA</v>
      </c>
      <c r="J1002" t="s">
        <v>4601</v>
      </c>
      <c r="K1002" t="str">
        <f>VLOOKUP($J1002,prod_imp!$A$2:$I$102,2,FALSE)</f>
        <v>Men'S Hair Styling Gel</v>
      </c>
      <c r="L1002" t="str">
        <f>VLOOKUP(J1002,prod_imp!$A$2:$I$102,3,FALSE)</f>
        <v>Beauty</v>
      </c>
      <c r="M1002" t="str">
        <f>VLOOKUP(J1002,prod_imp!$A$2:$I$102,4,FALSE)</f>
        <v>Haircare</v>
      </c>
      <c r="N1002" t="str">
        <f>VLOOKUP(J1002,prod_imp!$A$2:$I$102,5,FALSE)</f>
        <v>Cline-Mccarthy</v>
      </c>
      <c r="O1002">
        <f>VLOOKUP(J1002,prod_imp!$A$2:$I$102,6,FALSE)</f>
        <v>17</v>
      </c>
      <c r="P1002">
        <f>VLOOKUP(J1002,prod_imp!$A$2:$I$102,7,FALSE)</f>
        <v>399</v>
      </c>
      <c r="Q1002" t="s">
        <v>4678</v>
      </c>
      <c r="R1002" t="s">
        <v>1959</v>
      </c>
      <c r="S1002" s="5">
        <v>1327.8846000000001</v>
      </c>
      <c r="T1002">
        <v>2</v>
      </c>
      <c r="U1002">
        <v>910</v>
      </c>
      <c r="V1002">
        <v>0.27</v>
      </c>
      <c r="W1002" t="str">
        <f>VLOOKUP(Q1002,stores_imp!$A$2:$K$100,3,FALSE)</f>
        <v>SOUTH</v>
      </c>
      <c r="X1002" t="str">
        <f>VLOOKUP(Q1002,stores_imp!$A$2:$K$100,2,TRUE)</f>
        <v>Mann-Austin</v>
      </c>
      <c r="Y1002" t="str">
        <f>VLOOKUP(Q1002,stores_imp!$A$2:$E$22,4,FALSE)</f>
        <v>North Nancyview</v>
      </c>
      <c r="Z1002" t="str">
        <f>VLOOKUP(Q1002,stores_imp!$A$2:$K$22,5,FALSE)</f>
        <v>Outlet</v>
      </c>
      <c r="AA1002" t="str">
        <f>_xlfn.IFS(sale[[#All],[Age]]&lt;19,"Teens",sale[[#All],[Age]]&lt;30,"Adults",sale[[#All],[Age]]&lt;70,"Elders")</f>
        <v>Adults</v>
      </c>
      <c r="AB1002" t="str">
        <f>VLOOKUP(C1002,customer_imp!$A$2:$H$505,8,FALSE)</f>
        <v>Bronze</v>
      </c>
    </row>
    <row r="1003" spans="1:28" x14ac:dyDescent="0.25">
      <c r="A1003" t="s">
        <v>5707</v>
      </c>
      <c r="B1003" s="2">
        <v>45776</v>
      </c>
      <c r="C1003" t="s">
        <v>4026</v>
      </c>
      <c r="D1003" t="str">
        <f>VLOOKUP(C1003,customer_imp!$A$2:$H$502,2,FALSE)</f>
        <v>Debra Liu</v>
      </c>
      <c r="E1003">
        <f>VLOOKUP(C1003,customer_imp!$A$2:$H$502,3,FALSE)</f>
        <v>55</v>
      </c>
      <c r="F1003" t="str">
        <f>VLOOKUP(C1003,customer_imp!$A$2:$H$502,4,FALSE)</f>
        <v>Male</v>
      </c>
      <c r="G1003" t="str">
        <f>VLOOKUP(C1003,customer_imp!$A$2:$H$502,5,FALSE)</f>
        <v>South Timtown</v>
      </c>
      <c r="H1003" t="str">
        <f>VLOOKUP(C1003,customer_imp!$A$2:$H$502,6,FALSE)</f>
        <v>Minnesota</v>
      </c>
      <c r="I1003" t="str">
        <f>VLOOKUP(C1003,customer_imp!$A$2:$H$502,7,FALSE)</f>
        <v>USA</v>
      </c>
      <c r="J1003" t="s">
        <v>4621</v>
      </c>
      <c r="K1003" t="str">
        <f>VLOOKUP($J1003,prod_imp!$A$2:$I$102,2,FALSE)</f>
        <v>Men'S Sports Shorts</v>
      </c>
      <c r="L1003" t="str">
        <f>VLOOKUP(J1003,prod_imp!$A$2:$I$102,3,FALSE)</f>
        <v>Clothing</v>
      </c>
      <c r="M1003" t="str">
        <f>VLOOKUP(J1003,prod_imp!$A$2:$I$102,4,FALSE)</f>
        <v>Bottoms</v>
      </c>
      <c r="N1003" t="str">
        <f>VLOOKUP(J1003,prod_imp!$A$2:$I$102,5,FALSE)</f>
        <v>Fitzpatrick Ltd</v>
      </c>
      <c r="O1003">
        <f>VLOOKUP(J1003,prod_imp!$A$2:$I$102,6,FALSE)</f>
        <v>218</v>
      </c>
      <c r="P1003">
        <f>VLOOKUP(J1003,prod_imp!$A$2:$I$102,7,FALSE)</f>
        <v>224</v>
      </c>
      <c r="Q1003" t="s">
        <v>4697</v>
      </c>
      <c r="R1003" t="s">
        <v>4706</v>
      </c>
      <c r="S1003" s="5">
        <v>1805.2736</v>
      </c>
      <c r="T1003">
        <v>4</v>
      </c>
      <c r="U1003">
        <v>594</v>
      </c>
      <c r="V1003">
        <v>0.27</v>
      </c>
      <c r="W1003" t="str">
        <f>VLOOKUP(Q1003,stores_imp!$A$2:$K$100,3,FALSE)</f>
        <v>SOUTH</v>
      </c>
      <c r="X1003" t="str">
        <f>VLOOKUP(Q1003,stores_imp!$A$2:$K$100,2,TRUE)</f>
        <v>Mcdonald Inc</v>
      </c>
      <c r="Y1003" t="str">
        <f>VLOOKUP(Q1003,stores_imp!$A$2:$E$22,4,FALSE)</f>
        <v>Christopherland</v>
      </c>
      <c r="Z1003" t="str">
        <f>VLOOKUP(Q1003,stores_imp!$A$2:$K$22,5,FALSE)</f>
        <v>Outlet</v>
      </c>
      <c r="AA1003" t="str">
        <f>_xlfn.IFS(sale[[#All],[Age]]&lt;19,"Teens",sale[[#All],[Age]]&lt;30,"Adults",sale[[#All],[Age]]&lt;70,"Elders")</f>
        <v>Elders</v>
      </c>
      <c r="AB1003" t="str">
        <f>VLOOKUP(C1003,customer_imp!$A$2:$H$505,8,FALSE)</f>
        <v>Bronze</v>
      </c>
    </row>
    <row r="1004" spans="1:28" x14ac:dyDescent="0.25">
      <c r="A1004" t="s">
        <v>5708</v>
      </c>
      <c r="B1004" s="2">
        <v>45566</v>
      </c>
      <c r="C1004" t="s">
        <v>4085</v>
      </c>
      <c r="D1004" t="str">
        <f>VLOOKUP(C1004,customer_imp!$A$2:$H$502,2,FALSE)</f>
        <v>Amy Walker</v>
      </c>
      <c r="E1004">
        <f>VLOOKUP(C1004,customer_imp!$A$2:$H$502,3,FALSE)</f>
        <v>27</v>
      </c>
      <c r="F1004" t="str">
        <f>VLOOKUP(C1004,customer_imp!$A$2:$H$502,4,FALSE)</f>
        <v>Male</v>
      </c>
      <c r="G1004" t="str">
        <f>VLOOKUP(C1004,customer_imp!$A$2:$H$502,5,FALSE)</f>
        <v>Smithland</v>
      </c>
      <c r="H1004" t="str">
        <f>VLOOKUP(C1004,customer_imp!$A$2:$H$502,6,FALSE)</f>
        <v>West Virginia</v>
      </c>
      <c r="I1004" t="str">
        <f>VLOOKUP(C1004,customer_imp!$A$2:$H$502,7,FALSE)</f>
        <v>USA</v>
      </c>
      <c r="J1004" t="s">
        <v>4627</v>
      </c>
      <c r="K1004" t="str">
        <f>VLOOKUP($J1004,prod_imp!$A$2:$I$102,2,FALSE)</f>
        <v>Shin Guards – Adult</v>
      </c>
      <c r="L1004" t="str">
        <f>VLOOKUP(J1004,prod_imp!$A$2:$I$102,3,FALSE)</f>
        <v>Sports</v>
      </c>
      <c r="M1004" t="str">
        <f>VLOOKUP(J1004,prod_imp!$A$2:$I$102,4,FALSE)</f>
        <v>Team Sports</v>
      </c>
      <c r="N1004" t="str">
        <f>VLOOKUP(J1004,prod_imp!$A$2:$I$102,5,FALSE)</f>
        <v>French Ltd</v>
      </c>
      <c r="O1004">
        <f>VLOOKUP(J1004,prod_imp!$A$2:$I$102,6,FALSE)</f>
        <v>107</v>
      </c>
      <c r="P1004">
        <f>VLOOKUP(J1004,prod_imp!$A$2:$I$102,7,FALSE)</f>
        <v>359</v>
      </c>
      <c r="Q1004" t="s">
        <v>4690</v>
      </c>
      <c r="R1004" t="s">
        <v>4709</v>
      </c>
      <c r="S1004" s="5">
        <v>2100.0441000000001</v>
      </c>
      <c r="T1004">
        <v>3</v>
      </c>
      <c r="U1004">
        <v>909</v>
      </c>
      <c r="V1004">
        <v>0.24</v>
      </c>
      <c r="W1004" t="str">
        <f>VLOOKUP(Q1004,stores_imp!$A$2:$K$100,3,FALSE)</f>
        <v>EAST</v>
      </c>
      <c r="X1004" t="str">
        <f>VLOOKUP(Q1004,stores_imp!$A$2:$K$100,2,TRUE)</f>
        <v>Martinez, Adkins And Johnson</v>
      </c>
      <c r="Y1004" t="str">
        <f>VLOOKUP(Q1004,stores_imp!$A$2:$E$22,4,FALSE)</f>
        <v>East Davidville</v>
      </c>
      <c r="Z1004" t="str">
        <f>VLOOKUP(Q1004,stores_imp!$A$2:$K$22,5,FALSE)</f>
        <v>Online</v>
      </c>
      <c r="AA1004" t="str">
        <f>_xlfn.IFS(sale[[#All],[Age]]&lt;19,"Teens",sale[[#All],[Age]]&lt;30,"Adults",sale[[#All],[Age]]&lt;70,"Elders")</f>
        <v>Adults</v>
      </c>
      <c r="AB1004" t="str">
        <f>VLOOKUP(C1004,customer_imp!$A$2:$H$505,8,FALSE)</f>
        <v>Silver</v>
      </c>
    </row>
    <row r="1005" spans="1:28" x14ac:dyDescent="0.25">
      <c r="A1005" t="s">
        <v>5709</v>
      </c>
      <c r="B1005" s="2">
        <v>45542</v>
      </c>
      <c r="C1005" t="s">
        <v>4389</v>
      </c>
      <c r="D1005" t="str">
        <f>VLOOKUP(C1005,customer_imp!$A$2:$H$502,2,FALSE)</f>
        <v>John Donaldson</v>
      </c>
      <c r="E1005">
        <f>VLOOKUP(C1005,customer_imp!$A$2:$H$502,3,FALSE)</f>
        <v>27</v>
      </c>
      <c r="F1005" t="str">
        <f>VLOOKUP(C1005,customer_imp!$A$2:$H$502,4,FALSE)</f>
        <v>Male</v>
      </c>
      <c r="G1005" t="str">
        <f>VLOOKUP(C1005,customer_imp!$A$2:$H$502,5,FALSE)</f>
        <v>New Edward</v>
      </c>
      <c r="H1005" t="str">
        <f>VLOOKUP(C1005,customer_imp!$A$2:$H$502,6,FALSE)</f>
        <v>Maine</v>
      </c>
      <c r="I1005" t="str">
        <f>VLOOKUP(C1005,customer_imp!$A$2:$H$502,7,FALSE)</f>
        <v>USA</v>
      </c>
      <c r="J1005" t="s">
        <v>4540</v>
      </c>
      <c r="K1005" t="str">
        <f>VLOOKUP($J1005,prod_imp!$A$2:$I$102,2,FALSE)</f>
        <v>Foldable Camping Chair</v>
      </c>
      <c r="L1005" t="str">
        <f>VLOOKUP(J1005,prod_imp!$A$2:$I$102,3,FALSE)</f>
        <v>Sports</v>
      </c>
      <c r="M1005" t="str">
        <f>VLOOKUP(J1005,prod_imp!$A$2:$I$102,4,FALSE)</f>
        <v>Outdoor</v>
      </c>
      <c r="N1005" t="str">
        <f>VLOOKUP(J1005,prod_imp!$A$2:$I$102,5,FALSE)</f>
        <v>Cook Ltd</v>
      </c>
      <c r="O1005">
        <f>VLOOKUP(J1005,prod_imp!$A$2:$I$102,6,FALSE)</f>
        <v>166</v>
      </c>
      <c r="P1005">
        <f>VLOOKUP(J1005,prod_imp!$A$2:$I$102,7,FALSE)</f>
        <v>340</v>
      </c>
      <c r="Q1005" t="s">
        <v>4675</v>
      </c>
      <c r="R1005" t="s">
        <v>4706</v>
      </c>
      <c r="S1005" s="5">
        <v>3030.424</v>
      </c>
      <c r="T1005">
        <v>4</v>
      </c>
      <c r="U1005">
        <v>997</v>
      </c>
      <c r="V1005">
        <v>0.23</v>
      </c>
      <c r="W1005" t="str">
        <f>VLOOKUP(Q1005,stores_imp!$A$2:$K$100,3,FALSE)</f>
        <v>NORTH</v>
      </c>
      <c r="X1005" t="str">
        <f>VLOOKUP(Q1005,stores_imp!$A$2:$K$100,2,TRUE)</f>
        <v>Martinez, Adkins And Johnson</v>
      </c>
      <c r="Y1005" t="str">
        <f>VLOOKUP(Q1005,stores_imp!$A$2:$E$22,4,FALSE)</f>
        <v>Danielmouth</v>
      </c>
      <c r="Z1005" t="str">
        <f>VLOOKUP(Q1005,stores_imp!$A$2:$K$22,5,FALSE)</f>
        <v>Flagship</v>
      </c>
      <c r="AA1005" t="str">
        <f>_xlfn.IFS(sale[[#All],[Age]]&lt;19,"Teens",sale[[#All],[Age]]&lt;30,"Adults",sale[[#All],[Age]]&lt;70,"Elders")</f>
        <v>Adults</v>
      </c>
      <c r="AB1005" t="str">
        <f>VLOOKUP(C1005,customer_imp!$A$2:$H$505,8,FALSE)</f>
        <v>Bronze</v>
      </c>
    </row>
    <row r="1006" spans="1:28" x14ac:dyDescent="0.25">
      <c r="A1006" t="s">
        <v>5710</v>
      </c>
      <c r="B1006" s="2">
        <v>45834</v>
      </c>
      <c r="C1006" t="s">
        <v>4284</v>
      </c>
      <c r="D1006" t="str">
        <f>VLOOKUP(C1006,customer_imp!$A$2:$H$502,2,FALSE)</f>
        <v>Matthew Avery</v>
      </c>
      <c r="E1006">
        <f>VLOOKUP(C1006,customer_imp!$A$2:$H$502,3,FALSE)</f>
        <v>29</v>
      </c>
      <c r="F1006" t="str">
        <f>VLOOKUP(C1006,customer_imp!$A$2:$H$502,4,FALSE)</f>
        <v>Male</v>
      </c>
      <c r="G1006" t="str">
        <f>VLOOKUP(C1006,customer_imp!$A$2:$H$502,5,FALSE)</f>
        <v>Lake Melissashire</v>
      </c>
      <c r="H1006" t="str">
        <f>VLOOKUP(C1006,customer_imp!$A$2:$H$502,6,FALSE)</f>
        <v>Oregon</v>
      </c>
      <c r="I1006" t="str">
        <f>VLOOKUP(C1006,customer_imp!$A$2:$H$502,7,FALSE)</f>
        <v>USA</v>
      </c>
      <c r="J1006" t="s">
        <v>4495</v>
      </c>
      <c r="K1006" t="str">
        <f>VLOOKUP($J1006,prod_imp!$A$2:$I$102,2,FALSE)</f>
        <v>Brother Laser Printer</v>
      </c>
      <c r="L1006" t="str">
        <f>VLOOKUP(J1006,prod_imp!$A$2:$I$102,3,FALSE)</f>
        <v>Electronics</v>
      </c>
      <c r="M1006" t="str">
        <f>VLOOKUP(J1006,prod_imp!$A$2:$I$102,4,FALSE)</f>
        <v>Computer</v>
      </c>
      <c r="N1006" t="str">
        <f>VLOOKUP(J1006,prod_imp!$A$2:$I$102,5,FALSE)</f>
        <v>Hunt Inc</v>
      </c>
      <c r="O1006">
        <f>VLOOKUP(J1006,prod_imp!$A$2:$I$102,6,FALSE)</f>
        <v>112</v>
      </c>
      <c r="P1006">
        <f>VLOOKUP(J1006,prod_imp!$A$2:$I$102,7,FALSE)</f>
        <v>416</v>
      </c>
      <c r="Q1006" t="s">
        <v>4701</v>
      </c>
      <c r="R1006" t="s">
        <v>4709</v>
      </c>
      <c r="S1006" s="5">
        <v>491.32859999999999</v>
      </c>
      <c r="T1006">
        <v>1</v>
      </c>
      <c r="U1006">
        <v>523</v>
      </c>
      <c r="V1006">
        <v>0.24</v>
      </c>
      <c r="W1006" t="str">
        <f>VLOOKUP(Q1006,stores_imp!$A$2:$K$100,3,FALSE)</f>
        <v>NORTH</v>
      </c>
      <c r="X1006" t="str">
        <f>VLOOKUP(Q1006,stores_imp!$A$2:$K$100,2,TRUE)</f>
        <v>Holloway Ltd</v>
      </c>
      <c r="Y1006" t="str">
        <f>VLOOKUP(Q1006,stores_imp!$A$2:$E$22,4,FALSE)</f>
        <v>Bensonhaven</v>
      </c>
      <c r="Z1006" t="str">
        <f>VLOOKUP(Q1006,stores_imp!$A$2:$K$22,5,FALSE)</f>
        <v>Flagship</v>
      </c>
      <c r="AA1006" t="str">
        <f>_xlfn.IFS(sale[[#All],[Age]]&lt;19,"Teens",sale[[#All],[Age]]&lt;30,"Adults",sale[[#All],[Age]]&lt;70,"Elders")</f>
        <v>Adults</v>
      </c>
      <c r="AB1006" t="str">
        <f>VLOOKUP(C1006,customer_imp!$A$2:$H$505,8,FALSE)</f>
        <v>Silver</v>
      </c>
    </row>
    <row r="1007" spans="1:28" x14ac:dyDescent="0.25">
      <c r="A1007" t="s">
        <v>5711</v>
      </c>
      <c r="B1007" s="2">
        <v>45405</v>
      </c>
      <c r="C1007" t="s">
        <v>4173</v>
      </c>
      <c r="D1007" t="str">
        <f>VLOOKUP(C1007,customer_imp!$A$2:$H$502,2,FALSE)</f>
        <v>Ashley Ferguson</v>
      </c>
      <c r="E1007">
        <f>VLOOKUP(C1007,customer_imp!$A$2:$H$502,3,FALSE)</f>
        <v>46</v>
      </c>
      <c r="F1007" t="str">
        <f>VLOOKUP(C1007,customer_imp!$A$2:$H$502,4,FALSE)</f>
        <v>Male</v>
      </c>
      <c r="G1007" t="str">
        <f>VLOOKUP(C1007,customer_imp!$A$2:$H$502,5,FALSE)</f>
        <v>Sarahmouth</v>
      </c>
      <c r="H1007" t="str">
        <f>VLOOKUP(C1007,customer_imp!$A$2:$H$502,6,FALSE)</f>
        <v>Pennsylvania</v>
      </c>
      <c r="I1007" t="str">
        <f>VLOOKUP(C1007,customer_imp!$A$2:$H$502,7,FALSE)</f>
        <v>USA</v>
      </c>
      <c r="J1007" t="s">
        <v>4593</v>
      </c>
      <c r="K1007" t="str">
        <f>VLOOKUP($J1007,prod_imp!$A$2:$I$102,2,FALSE)</f>
        <v>Sports Stopwatch Pro</v>
      </c>
      <c r="L1007" t="str">
        <f>VLOOKUP(J1007,prod_imp!$A$2:$I$102,3,FALSE)</f>
        <v>Sports</v>
      </c>
      <c r="M1007" t="str">
        <f>VLOOKUP(J1007,prod_imp!$A$2:$I$102,4,FALSE)</f>
        <v>Accessories</v>
      </c>
      <c r="N1007" t="str">
        <f>VLOOKUP(J1007,prod_imp!$A$2:$I$102,5,FALSE)</f>
        <v>Thompson-French</v>
      </c>
      <c r="O1007">
        <f>VLOOKUP(J1007,prod_imp!$A$2:$I$102,6,FALSE)</f>
        <v>435</v>
      </c>
      <c r="P1007">
        <f>VLOOKUP(J1007,prod_imp!$A$2:$I$102,7,FALSE)</f>
        <v>185</v>
      </c>
      <c r="Q1007" t="s">
        <v>4680</v>
      </c>
      <c r="R1007" t="s">
        <v>4706</v>
      </c>
      <c r="S1007" s="5">
        <v>689.17200000000003</v>
      </c>
      <c r="T1007">
        <v>3</v>
      </c>
      <c r="U1007">
        <v>261</v>
      </c>
      <c r="V1007">
        <v>0.06</v>
      </c>
      <c r="W1007" t="str">
        <f>VLOOKUP(Q1007,stores_imp!$A$2:$K$100,3,FALSE)</f>
        <v>NORTH</v>
      </c>
      <c r="X1007" t="str">
        <f>VLOOKUP(Q1007,stores_imp!$A$2:$K$100,2,TRUE)</f>
        <v>Mann-Austin</v>
      </c>
      <c r="Y1007" t="str">
        <f>VLOOKUP(Q1007,stores_imp!$A$2:$E$22,4,FALSE)</f>
        <v>Hoodberg</v>
      </c>
      <c r="Z1007" t="str">
        <f>VLOOKUP(Q1007,stores_imp!$A$2:$K$22,5,FALSE)</f>
        <v>Outlet</v>
      </c>
      <c r="AA1007" t="str">
        <f>_xlfn.IFS(sale[[#All],[Age]]&lt;19,"Teens",sale[[#All],[Age]]&lt;30,"Adults",sale[[#All],[Age]]&lt;70,"Elders")</f>
        <v>Elders</v>
      </c>
      <c r="AB1007" t="str">
        <f>VLOOKUP(C1007,customer_imp!$A$2:$H$505,8,FALSE)</f>
        <v>Gold</v>
      </c>
    </row>
    <row r="1008" spans="1:28" x14ac:dyDescent="0.25">
      <c r="A1008" t="s">
        <v>5712</v>
      </c>
      <c r="B1008" s="2">
        <v>45918</v>
      </c>
      <c r="C1008" t="s">
        <v>4062</v>
      </c>
      <c r="D1008" t="str">
        <f>VLOOKUP(C1008,customer_imp!$A$2:$H$502,2,FALSE)</f>
        <v>Melissa Duffy Md</v>
      </c>
      <c r="E1008">
        <f>VLOOKUP(C1008,customer_imp!$A$2:$H$502,3,FALSE)</f>
        <v>58</v>
      </c>
      <c r="F1008" t="str">
        <f>VLOOKUP(C1008,customer_imp!$A$2:$H$502,4,FALSE)</f>
        <v>Female</v>
      </c>
      <c r="G1008" t="str">
        <f>VLOOKUP(C1008,customer_imp!$A$2:$H$502,5,FALSE)</f>
        <v>East Jenna</v>
      </c>
      <c r="H1008" t="str">
        <f>VLOOKUP(C1008,customer_imp!$A$2:$H$502,6,FALSE)</f>
        <v>South Carolina</v>
      </c>
      <c r="I1008" t="str">
        <f>VLOOKUP(C1008,customer_imp!$A$2:$H$502,7,FALSE)</f>
        <v>USA</v>
      </c>
      <c r="J1008" t="s">
        <v>4537</v>
      </c>
      <c r="K1008" t="str">
        <f>VLOOKUP($J1008,prod_imp!$A$2:$I$102,2,FALSE)</f>
        <v>Men'S Formal Shirt</v>
      </c>
      <c r="L1008" t="str">
        <f>VLOOKUP(J1008,prod_imp!$A$2:$I$102,3,FALSE)</f>
        <v>Clothing</v>
      </c>
      <c r="M1008" t="str">
        <f>VLOOKUP(J1008,prod_imp!$A$2:$I$102,4,FALSE)</f>
        <v>Tops</v>
      </c>
      <c r="N1008" t="str">
        <f>VLOOKUP(J1008,prod_imp!$A$2:$I$102,5,FALSE)</f>
        <v>Moon, Mora And Santos</v>
      </c>
      <c r="O1008">
        <f>VLOOKUP(J1008,prod_imp!$A$2:$I$102,6,FALSE)</f>
        <v>317</v>
      </c>
      <c r="P1008">
        <f>VLOOKUP(J1008,prod_imp!$A$2:$I$102,7,FALSE)</f>
        <v>360</v>
      </c>
      <c r="Q1008" t="s">
        <v>4701</v>
      </c>
      <c r="R1008" t="s">
        <v>4709</v>
      </c>
      <c r="S1008" s="5">
        <v>1914.8480999999999</v>
      </c>
      <c r="T1008">
        <v>3</v>
      </c>
      <c r="U1008">
        <v>645</v>
      </c>
      <c r="V1008">
        <v>0.12</v>
      </c>
      <c r="W1008" t="str">
        <f>VLOOKUP(Q1008,stores_imp!$A$2:$K$100,3,FALSE)</f>
        <v>NORTH</v>
      </c>
      <c r="X1008" t="str">
        <f>VLOOKUP(Q1008,stores_imp!$A$2:$K$100,2,TRUE)</f>
        <v>Holloway Ltd</v>
      </c>
      <c r="Y1008" t="str">
        <f>VLOOKUP(Q1008,stores_imp!$A$2:$E$22,4,FALSE)</f>
        <v>Bensonhaven</v>
      </c>
      <c r="Z1008" t="str">
        <f>VLOOKUP(Q1008,stores_imp!$A$2:$K$22,5,FALSE)</f>
        <v>Flagship</v>
      </c>
      <c r="AA1008" t="str">
        <f>_xlfn.IFS(sale[[#All],[Age]]&lt;19,"Teens",sale[[#All],[Age]]&lt;30,"Adults",sale[[#All],[Age]]&lt;70,"Elders")</f>
        <v>Elders</v>
      </c>
      <c r="AB1008" t="str">
        <f>VLOOKUP(C1008,customer_imp!$A$2:$H$505,8,FALSE)</f>
        <v>Bronze</v>
      </c>
    </row>
    <row r="1009" spans="1:28" x14ac:dyDescent="0.25">
      <c r="A1009" t="s">
        <v>5713</v>
      </c>
      <c r="B1009" s="2">
        <v>45217</v>
      </c>
      <c r="C1009" t="s">
        <v>4177</v>
      </c>
      <c r="D1009" t="str">
        <f>VLOOKUP(C1009,customer_imp!$A$2:$H$502,2,FALSE)</f>
        <v>Wanda Snyder</v>
      </c>
      <c r="E1009">
        <f>VLOOKUP(C1009,customer_imp!$A$2:$H$502,3,FALSE)</f>
        <v>54</v>
      </c>
      <c r="F1009" t="str">
        <f>VLOOKUP(C1009,customer_imp!$A$2:$H$502,4,FALSE)</f>
        <v>Male</v>
      </c>
      <c r="G1009" t="str">
        <f>VLOOKUP(C1009,customer_imp!$A$2:$H$502,5,FALSE)</f>
        <v>Frostmouth</v>
      </c>
      <c r="H1009" t="str">
        <f>VLOOKUP(C1009,customer_imp!$A$2:$H$502,6,FALSE)</f>
        <v>Vermont</v>
      </c>
      <c r="I1009" t="str">
        <f>VLOOKUP(C1009,customer_imp!$A$2:$H$502,7,FALSE)</f>
        <v>USA</v>
      </c>
      <c r="J1009" t="s">
        <v>4629</v>
      </c>
      <c r="K1009" t="str">
        <f>VLOOKUP($J1009,prod_imp!$A$2:$I$102,2,FALSE)</f>
        <v>Women'S Ankle Boots</v>
      </c>
      <c r="L1009" t="str">
        <f>VLOOKUP(J1009,prod_imp!$A$2:$I$102,3,FALSE)</f>
        <v>Clothing</v>
      </c>
      <c r="M1009" t="str">
        <f>VLOOKUP(J1009,prod_imp!$A$2:$I$102,4,FALSE)</f>
        <v>Footwear</v>
      </c>
      <c r="N1009" t="str">
        <f>VLOOKUP(J1009,prod_imp!$A$2:$I$102,5,FALSE)</f>
        <v>Poole Plc</v>
      </c>
      <c r="O1009">
        <f>VLOOKUP(J1009,prod_imp!$A$2:$I$102,6,FALSE)</f>
        <v>158</v>
      </c>
      <c r="P1009">
        <f>VLOOKUP(J1009,prod_imp!$A$2:$I$102,7,FALSE)</f>
        <v>82</v>
      </c>
      <c r="Q1009" t="s">
        <v>4678</v>
      </c>
      <c r="R1009" t="s">
        <v>4706</v>
      </c>
      <c r="S1009" s="5">
        <v>801.44960000000003</v>
      </c>
      <c r="T1009">
        <v>2</v>
      </c>
      <c r="U1009">
        <v>542</v>
      </c>
      <c r="V1009">
        <v>0.01</v>
      </c>
      <c r="W1009" t="str">
        <f>VLOOKUP(Q1009,stores_imp!$A$2:$K$100,3,FALSE)</f>
        <v>SOUTH</v>
      </c>
      <c r="X1009" t="str">
        <f>VLOOKUP(Q1009,stores_imp!$A$2:$K$100,2,TRUE)</f>
        <v>Mann-Austin</v>
      </c>
      <c r="Y1009" t="str">
        <f>VLOOKUP(Q1009,stores_imp!$A$2:$E$22,4,FALSE)</f>
        <v>North Nancyview</v>
      </c>
      <c r="Z1009" t="str">
        <f>VLOOKUP(Q1009,stores_imp!$A$2:$K$22,5,FALSE)</f>
        <v>Outlet</v>
      </c>
      <c r="AA1009" t="str">
        <f>_xlfn.IFS(sale[[#All],[Age]]&lt;19,"Teens",sale[[#All],[Age]]&lt;30,"Adults",sale[[#All],[Age]]&lt;70,"Elders")</f>
        <v>Elders</v>
      </c>
      <c r="AB1009" t="str">
        <f>VLOOKUP(C1009,customer_imp!$A$2:$H$505,8,FALSE)</f>
        <v>Bronze</v>
      </c>
    </row>
    <row r="1010" spans="1:28" x14ac:dyDescent="0.25">
      <c r="A1010" t="s">
        <v>5714</v>
      </c>
      <c r="B1010" s="2">
        <v>45259</v>
      </c>
      <c r="C1010" t="s">
        <v>4418</v>
      </c>
      <c r="D1010" t="str">
        <f>VLOOKUP(C1010,customer_imp!$A$2:$H$502,2,FALSE)</f>
        <v>Jeanette Nichols</v>
      </c>
      <c r="E1010">
        <f>VLOOKUP(C1010,customer_imp!$A$2:$H$502,3,FALSE)</f>
        <v>28</v>
      </c>
      <c r="F1010" t="str">
        <f>VLOOKUP(C1010,customer_imp!$A$2:$H$502,4,FALSE)</f>
        <v>Male</v>
      </c>
      <c r="G1010" t="str">
        <f>VLOOKUP(C1010,customer_imp!$A$2:$H$502,5,FALSE)</f>
        <v>Aguilarland</v>
      </c>
      <c r="H1010" t="str">
        <f>VLOOKUP(C1010,customer_imp!$A$2:$H$502,6,FALSE)</f>
        <v>North Carolina</v>
      </c>
      <c r="I1010" t="str">
        <f>VLOOKUP(C1010,customer_imp!$A$2:$H$502,7,FALSE)</f>
        <v>USA</v>
      </c>
      <c r="J1010" t="s">
        <v>4609</v>
      </c>
      <c r="K1010" t="str">
        <f>VLOOKUP($J1010,prod_imp!$A$2:$I$102,2,FALSE)</f>
        <v>Organic Sunscreen Lotion</v>
      </c>
      <c r="L1010" t="str">
        <f>VLOOKUP(J1010,prod_imp!$A$2:$I$102,3,FALSE)</f>
        <v>Beauty</v>
      </c>
      <c r="M1010" t="str">
        <f>VLOOKUP(J1010,prod_imp!$A$2:$I$102,4,FALSE)</f>
        <v>Skincare</v>
      </c>
      <c r="N1010" t="str">
        <f>VLOOKUP(J1010,prod_imp!$A$2:$I$102,5,FALSE)</f>
        <v>Anderson-Riley</v>
      </c>
      <c r="O1010">
        <f>VLOOKUP(J1010,prod_imp!$A$2:$I$102,6,FALSE)</f>
        <v>267</v>
      </c>
      <c r="P1010">
        <f>VLOOKUP(J1010,prod_imp!$A$2:$I$102,7,FALSE)</f>
        <v>458</v>
      </c>
      <c r="Q1010" t="s">
        <v>4690</v>
      </c>
      <c r="R1010" t="s">
        <v>4706</v>
      </c>
      <c r="S1010" s="5">
        <v>359.61380000000003</v>
      </c>
      <c r="T1010">
        <v>1</v>
      </c>
      <c r="U1010">
        <v>395</v>
      </c>
      <c r="V1010">
        <v>0.26</v>
      </c>
      <c r="W1010" t="str">
        <f>VLOOKUP(Q1010,stores_imp!$A$2:$K$100,3,FALSE)</f>
        <v>EAST</v>
      </c>
      <c r="X1010" t="str">
        <f>VLOOKUP(Q1010,stores_imp!$A$2:$K$100,2,TRUE)</f>
        <v>Martinez, Adkins And Johnson</v>
      </c>
      <c r="Y1010" t="str">
        <f>VLOOKUP(Q1010,stores_imp!$A$2:$E$22,4,FALSE)</f>
        <v>East Davidville</v>
      </c>
      <c r="Z1010" t="str">
        <f>VLOOKUP(Q1010,stores_imp!$A$2:$K$22,5,FALSE)</f>
        <v>Online</v>
      </c>
      <c r="AA1010" t="str">
        <f>_xlfn.IFS(sale[[#All],[Age]]&lt;19,"Teens",sale[[#All],[Age]]&lt;30,"Adults",sale[[#All],[Age]]&lt;70,"Elders")</f>
        <v>Adults</v>
      </c>
      <c r="AB1010" t="str">
        <f>VLOOKUP(C1010,customer_imp!$A$2:$H$505,8,FALSE)</f>
        <v>Platinum</v>
      </c>
    </row>
    <row r="1011" spans="1:28" x14ac:dyDescent="0.25">
      <c r="A1011" t="s">
        <v>5715</v>
      </c>
      <c r="B1011" s="2">
        <v>45740</v>
      </c>
      <c r="C1011" t="s">
        <v>4076</v>
      </c>
      <c r="D1011" t="str">
        <f>VLOOKUP(C1011,customer_imp!$A$2:$H$502,2,FALSE)</f>
        <v>Diane Watson</v>
      </c>
      <c r="E1011">
        <f>VLOOKUP(C1011,customer_imp!$A$2:$H$502,3,FALSE)</f>
        <v>53</v>
      </c>
      <c r="F1011" t="str">
        <f>VLOOKUP(C1011,customer_imp!$A$2:$H$502,4,FALSE)</f>
        <v>Female</v>
      </c>
      <c r="G1011" t="str">
        <f>VLOOKUP(C1011,customer_imp!$A$2:$H$502,5,FALSE)</f>
        <v>North Codyport</v>
      </c>
      <c r="H1011" t="str">
        <f>VLOOKUP(C1011,customer_imp!$A$2:$H$502,6,FALSE)</f>
        <v>Texas</v>
      </c>
      <c r="I1011" t="str">
        <f>VLOOKUP(C1011,customer_imp!$A$2:$H$502,7,FALSE)</f>
        <v>USA</v>
      </c>
      <c r="J1011" t="s">
        <v>4512</v>
      </c>
      <c r="K1011" t="str">
        <f>VLOOKUP($J1011,prod_imp!$A$2:$I$102,2,FALSE)</f>
        <v>Wireless Bluetooth Earbuds</v>
      </c>
      <c r="L1011" t="str">
        <f>VLOOKUP(J1011,prod_imp!$A$2:$I$102,3,FALSE)</f>
        <v>Electronics</v>
      </c>
      <c r="M1011" t="str">
        <f>VLOOKUP(J1011,prod_imp!$A$2:$I$102,4,FALSE)</f>
        <v>Audio</v>
      </c>
      <c r="N1011" t="str">
        <f>VLOOKUP(J1011,prod_imp!$A$2:$I$102,5,FALSE)</f>
        <v>Perez-Johnston</v>
      </c>
      <c r="O1011">
        <f>VLOOKUP(J1011,prod_imp!$A$2:$I$102,6,FALSE)</f>
        <v>439</v>
      </c>
      <c r="P1011">
        <f>VLOOKUP(J1011,prod_imp!$A$2:$I$102,7,FALSE)</f>
        <v>142</v>
      </c>
      <c r="Q1011" t="s">
        <v>4685</v>
      </c>
      <c r="R1011" t="s">
        <v>1959</v>
      </c>
      <c r="S1011" s="5">
        <v>187.14840000000001</v>
      </c>
      <c r="T1011">
        <v>4</v>
      </c>
      <c r="U1011">
        <v>56</v>
      </c>
      <c r="V1011">
        <v>0.09</v>
      </c>
      <c r="W1011" t="str">
        <f>VLOOKUP(Q1011,stores_imp!$A$2:$K$100,3,FALSE)</f>
        <v>WEST</v>
      </c>
      <c r="X1011" t="str">
        <f>VLOOKUP(Q1011,stores_imp!$A$2:$K$100,2,TRUE)</f>
        <v>Mann-Austin</v>
      </c>
      <c r="Y1011" t="str">
        <f>VLOOKUP(Q1011,stores_imp!$A$2:$E$22,4,FALSE)</f>
        <v>Thompsonborough</v>
      </c>
      <c r="Z1011" t="str">
        <f>VLOOKUP(Q1011,stores_imp!$A$2:$K$22,5,FALSE)</f>
        <v>Online</v>
      </c>
      <c r="AA1011" t="str">
        <f>_xlfn.IFS(sale[[#All],[Age]]&lt;19,"Teens",sale[[#All],[Age]]&lt;30,"Adults",sale[[#All],[Age]]&lt;70,"Elders")</f>
        <v>Elders</v>
      </c>
      <c r="AB1011" t="str">
        <f>VLOOKUP(C1011,customer_imp!$A$2:$H$505,8,FALSE)</f>
        <v>Platinum</v>
      </c>
    </row>
    <row r="1012" spans="1:28" x14ac:dyDescent="0.25">
      <c r="A1012" t="s">
        <v>5716</v>
      </c>
      <c r="B1012" s="2">
        <v>45908</v>
      </c>
      <c r="C1012" t="s">
        <v>4188</v>
      </c>
      <c r="D1012" t="str">
        <f>VLOOKUP(C1012,customer_imp!$A$2:$H$502,2,FALSE)</f>
        <v>Joan Johnson</v>
      </c>
      <c r="E1012">
        <f>VLOOKUP(C1012,customer_imp!$A$2:$H$502,3,FALSE)</f>
        <v>50</v>
      </c>
      <c r="F1012" t="str">
        <f>VLOOKUP(C1012,customer_imp!$A$2:$H$502,4,FALSE)</f>
        <v>Female</v>
      </c>
      <c r="G1012" t="str">
        <f>VLOOKUP(C1012,customer_imp!$A$2:$H$502,5,FALSE)</f>
        <v>Lake Josephport</v>
      </c>
      <c r="H1012" t="str">
        <f>VLOOKUP(C1012,customer_imp!$A$2:$H$502,6,FALSE)</f>
        <v>Maine</v>
      </c>
      <c r="I1012" t="str">
        <f>VLOOKUP(C1012,customer_imp!$A$2:$H$502,7,FALSE)</f>
        <v>USA</v>
      </c>
      <c r="J1012" t="s">
        <v>4637</v>
      </c>
      <c r="K1012" t="str">
        <f>VLOOKUP($J1012,prod_imp!$A$2:$I$102,2,FALSE)</f>
        <v>Decorative Lamp Shade</v>
      </c>
      <c r="L1012" t="str">
        <f>VLOOKUP(J1012,prod_imp!$A$2:$I$102,3,FALSE)</f>
        <v>Home</v>
      </c>
      <c r="M1012" t="str">
        <f>VLOOKUP(J1012,prod_imp!$A$2:$I$102,4,FALSE)</f>
        <v>Lighting</v>
      </c>
      <c r="N1012" t="str">
        <f>VLOOKUP(J1012,prod_imp!$A$2:$I$102,5,FALSE)</f>
        <v>Ramirez-Hanson</v>
      </c>
      <c r="O1012">
        <f>VLOOKUP(J1012,prod_imp!$A$2:$I$102,6,FALSE)</f>
        <v>229</v>
      </c>
      <c r="P1012">
        <f>VLOOKUP(J1012,prod_imp!$A$2:$I$102,7,FALSE)</f>
        <v>469</v>
      </c>
      <c r="Q1012" t="s">
        <v>4688</v>
      </c>
      <c r="R1012" t="s">
        <v>4709</v>
      </c>
      <c r="S1012" s="5">
        <v>761.73839999999996</v>
      </c>
      <c r="T1012">
        <v>4</v>
      </c>
      <c r="U1012">
        <v>203</v>
      </c>
      <c r="V1012">
        <v>0.17</v>
      </c>
      <c r="W1012" t="str">
        <f>VLOOKUP(Q1012,stores_imp!$A$2:$K$100,3,FALSE)</f>
        <v>SOUTH</v>
      </c>
      <c r="X1012" t="str">
        <f>VLOOKUP(Q1012,stores_imp!$A$2:$K$100,2,TRUE)</f>
        <v>Mann-Austin</v>
      </c>
      <c r="Y1012" t="str">
        <f>VLOOKUP(Q1012,stores_imp!$A$2:$E$22,4,FALSE)</f>
        <v>East Johnstad</v>
      </c>
      <c r="Z1012" t="str">
        <f>VLOOKUP(Q1012,stores_imp!$A$2:$K$22,5,FALSE)</f>
        <v>Flagship</v>
      </c>
      <c r="AA1012" t="str">
        <f>_xlfn.IFS(sale[[#All],[Age]]&lt;19,"Teens",sale[[#All],[Age]]&lt;30,"Adults",sale[[#All],[Age]]&lt;70,"Elders")</f>
        <v>Elders</v>
      </c>
      <c r="AB1012" t="str">
        <f>VLOOKUP(C1012,customer_imp!$A$2:$H$505,8,FALSE)</f>
        <v>Platinum</v>
      </c>
    </row>
    <row r="1013" spans="1:28" x14ac:dyDescent="0.25">
      <c r="A1013" t="s">
        <v>5717</v>
      </c>
      <c r="B1013" s="2">
        <v>45601</v>
      </c>
      <c r="C1013" t="s">
        <v>3974</v>
      </c>
      <c r="D1013" t="str">
        <f>VLOOKUP(C1013,customer_imp!$A$2:$H$502,2,FALSE)</f>
        <v>Caroline Collins</v>
      </c>
      <c r="E1013">
        <f>VLOOKUP(C1013,customer_imp!$A$2:$H$502,3,FALSE)</f>
        <v>64</v>
      </c>
      <c r="F1013" t="str">
        <f>VLOOKUP(C1013,customer_imp!$A$2:$H$502,4,FALSE)</f>
        <v>Female</v>
      </c>
      <c r="G1013" t="str">
        <f>VLOOKUP(C1013,customer_imp!$A$2:$H$502,5,FALSE)</f>
        <v>Nicholasshire</v>
      </c>
      <c r="H1013" t="str">
        <f>VLOOKUP(C1013,customer_imp!$A$2:$H$502,6,FALSE)</f>
        <v>California</v>
      </c>
      <c r="I1013" t="str">
        <f>VLOOKUP(C1013,customer_imp!$A$2:$H$502,7,FALSE)</f>
        <v>USA</v>
      </c>
      <c r="J1013" t="s">
        <v>4639</v>
      </c>
      <c r="K1013" t="str">
        <f>VLOOKUP($J1013,prod_imp!$A$2:$I$102,2,FALSE)</f>
        <v>Badminton Racket Set</v>
      </c>
      <c r="L1013" t="str">
        <f>VLOOKUP(J1013,prod_imp!$A$2:$I$102,3,FALSE)</f>
        <v>Sports</v>
      </c>
      <c r="M1013" t="str">
        <f>VLOOKUP(J1013,prod_imp!$A$2:$I$102,4,FALSE)</f>
        <v>Equipment</v>
      </c>
      <c r="N1013" t="str">
        <f>VLOOKUP(J1013,prod_imp!$A$2:$I$102,5,FALSE)</f>
        <v>Robinson-Brown</v>
      </c>
      <c r="O1013">
        <f>VLOOKUP(J1013,prod_imp!$A$2:$I$102,6,FALSE)</f>
        <v>286</v>
      </c>
      <c r="P1013">
        <f>VLOOKUP(J1013,prod_imp!$A$2:$I$102,7,FALSE)</f>
        <v>358</v>
      </c>
      <c r="Q1013" t="s">
        <v>4682</v>
      </c>
      <c r="R1013" t="s">
        <v>4706</v>
      </c>
      <c r="S1013" s="5">
        <v>680.88400000000001</v>
      </c>
      <c r="T1013">
        <v>2</v>
      </c>
      <c r="U1013">
        <v>358</v>
      </c>
      <c r="V1013">
        <v>0.06</v>
      </c>
      <c r="W1013" t="str">
        <f>VLOOKUP(Q1013,stores_imp!$A$2:$K$100,3,FALSE)</f>
        <v>NORTH</v>
      </c>
      <c r="X1013" t="str">
        <f>VLOOKUP(Q1013,stores_imp!$A$2:$K$100,2,TRUE)</f>
        <v>Mann-Austin</v>
      </c>
      <c r="Y1013" t="str">
        <f>VLOOKUP(Q1013,stores_imp!$A$2:$E$22,4,FALSE)</f>
        <v>New Michaelchester</v>
      </c>
      <c r="Z1013" t="str">
        <f>VLOOKUP(Q1013,stores_imp!$A$2:$K$22,5,FALSE)</f>
        <v>Outlet</v>
      </c>
      <c r="AA1013" t="str">
        <f>_xlfn.IFS(sale[[#All],[Age]]&lt;19,"Teens",sale[[#All],[Age]]&lt;30,"Adults",sale[[#All],[Age]]&lt;70,"Elders")</f>
        <v>Elders</v>
      </c>
      <c r="AB1013" t="str">
        <f>VLOOKUP(C1013,customer_imp!$A$2:$H$505,8,FALSE)</f>
        <v>Silver</v>
      </c>
    </row>
    <row r="1014" spans="1:28" x14ac:dyDescent="0.25">
      <c r="A1014" t="s">
        <v>5718</v>
      </c>
      <c r="B1014" s="2">
        <v>45535</v>
      </c>
      <c r="C1014" t="s">
        <v>4046</v>
      </c>
      <c r="D1014" t="str">
        <f>VLOOKUP(C1014,customer_imp!$A$2:$H$502,2,FALSE)</f>
        <v>Tonya Burch</v>
      </c>
      <c r="E1014">
        <f>VLOOKUP(C1014,customer_imp!$A$2:$H$502,3,FALSE)</f>
        <v>39</v>
      </c>
      <c r="F1014" t="str">
        <f>VLOOKUP(C1014,customer_imp!$A$2:$H$502,4,FALSE)</f>
        <v>Female</v>
      </c>
      <c r="G1014" t="str">
        <f>VLOOKUP(C1014,customer_imp!$A$2:$H$502,5,FALSE)</f>
        <v>Olsonhaven</v>
      </c>
      <c r="H1014" t="str">
        <f>VLOOKUP(C1014,customer_imp!$A$2:$H$502,6,FALSE)</f>
        <v>Iowa</v>
      </c>
      <c r="I1014" t="str">
        <f>VLOOKUP(C1014,customer_imp!$A$2:$H$502,7,FALSE)</f>
        <v>USA</v>
      </c>
      <c r="J1014" t="s">
        <v>4560</v>
      </c>
      <c r="K1014" t="str">
        <f>VLOOKUP($J1014,prod_imp!$A$2:$I$102,2,FALSE)</f>
        <v>Men'S Casual Sneakers</v>
      </c>
      <c r="L1014" t="str">
        <f>VLOOKUP(J1014,prod_imp!$A$2:$I$102,3,FALSE)</f>
        <v>Clothing</v>
      </c>
      <c r="M1014" t="str">
        <f>VLOOKUP(J1014,prod_imp!$A$2:$I$102,4,FALSE)</f>
        <v>Footwear</v>
      </c>
      <c r="N1014" t="str">
        <f>VLOOKUP(J1014,prod_imp!$A$2:$I$102,5,FALSE)</f>
        <v>Hogan-Lee</v>
      </c>
      <c r="O1014">
        <f>VLOOKUP(J1014,prod_imp!$A$2:$I$102,6,FALSE)</f>
        <v>353</v>
      </c>
      <c r="P1014">
        <f>VLOOKUP(J1014,prod_imp!$A$2:$I$102,7,FALSE)</f>
        <v>214</v>
      </c>
      <c r="Q1014" t="s">
        <v>4702</v>
      </c>
      <c r="R1014" t="s">
        <v>4709</v>
      </c>
      <c r="S1014" s="5">
        <v>246.5856</v>
      </c>
      <c r="T1014">
        <v>4</v>
      </c>
      <c r="U1014">
        <v>86</v>
      </c>
      <c r="V1014">
        <v>0.05</v>
      </c>
      <c r="W1014" t="str">
        <f>VLOOKUP(Q1014,stores_imp!$A$2:$K$100,3,FALSE)</f>
        <v>EAST</v>
      </c>
      <c r="X1014" t="str">
        <f>VLOOKUP(Q1014,stores_imp!$A$2:$K$100,2,TRUE)</f>
        <v>Guerrero-Schmitt</v>
      </c>
      <c r="Y1014" t="str">
        <f>VLOOKUP(Q1014,stores_imp!$A$2:$E$22,4,FALSE)</f>
        <v>East Stevechester</v>
      </c>
      <c r="Z1014" t="str">
        <f>VLOOKUP(Q1014,stores_imp!$A$2:$K$22,5,FALSE)</f>
        <v>Flagship</v>
      </c>
      <c r="AA1014" t="str">
        <f>_xlfn.IFS(sale[[#All],[Age]]&lt;19,"Teens",sale[[#All],[Age]]&lt;30,"Adults",sale[[#All],[Age]]&lt;70,"Elders")</f>
        <v>Elders</v>
      </c>
      <c r="AB1014" t="str">
        <f>VLOOKUP(C1014,customer_imp!$A$2:$H$505,8,FALSE)</f>
        <v>Gold</v>
      </c>
    </row>
    <row r="1015" spans="1:28" x14ac:dyDescent="0.25">
      <c r="A1015" t="s">
        <v>5719</v>
      </c>
      <c r="B1015" s="2">
        <v>45459</v>
      </c>
      <c r="C1015" t="s">
        <v>4164</v>
      </c>
      <c r="D1015" t="str">
        <f>VLOOKUP(C1015,customer_imp!$A$2:$H$502,2,FALSE)</f>
        <v>Brent Rivas</v>
      </c>
      <c r="E1015">
        <f>VLOOKUP(C1015,customer_imp!$A$2:$H$502,3,FALSE)</f>
        <v>54</v>
      </c>
      <c r="F1015" t="str">
        <f>VLOOKUP(C1015,customer_imp!$A$2:$H$502,4,FALSE)</f>
        <v>Female</v>
      </c>
      <c r="G1015" t="str">
        <f>VLOOKUP(C1015,customer_imp!$A$2:$H$502,5,FALSE)</f>
        <v>North Kellyberg</v>
      </c>
      <c r="H1015" t="str">
        <f>VLOOKUP(C1015,customer_imp!$A$2:$H$502,6,FALSE)</f>
        <v>New Jersey</v>
      </c>
      <c r="I1015" t="str">
        <f>VLOOKUP(C1015,customer_imp!$A$2:$H$502,7,FALSE)</f>
        <v>USA</v>
      </c>
      <c r="J1015" t="s">
        <v>4509</v>
      </c>
      <c r="K1015" t="str">
        <f>VLOOKUP($J1015,prod_imp!$A$2:$I$102,2,FALSE)</f>
        <v>Led Table Lamp</v>
      </c>
      <c r="L1015" t="str">
        <f>VLOOKUP(J1015,prod_imp!$A$2:$I$102,3,FALSE)</f>
        <v>Home</v>
      </c>
      <c r="M1015" t="str">
        <f>VLOOKUP(J1015,prod_imp!$A$2:$I$102,4,FALSE)</f>
        <v>Lighting</v>
      </c>
      <c r="N1015" t="str">
        <f>VLOOKUP(J1015,prod_imp!$A$2:$I$102,5,FALSE)</f>
        <v>Harrell Llc</v>
      </c>
      <c r="O1015">
        <f>VLOOKUP(J1015,prod_imp!$A$2:$I$102,6,FALSE)</f>
        <v>219</v>
      </c>
      <c r="P1015">
        <f>VLOOKUP(J1015,prod_imp!$A$2:$I$102,7,FALSE)</f>
        <v>170</v>
      </c>
      <c r="Q1015" t="s">
        <v>4701</v>
      </c>
      <c r="R1015" t="s">
        <v>4706</v>
      </c>
      <c r="S1015" s="5">
        <v>2862.1208000000001</v>
      </c>
      <c r="T1015">
        <v>4</v>
      </c>
      <c r="U1015">
        <v>929</v>
      </c>
      <c r="V1015">
        <v>0.28000000000000003</v>
      </c>
      <c r="W1015" t="str">
        <f>VLOOKUP(Q1015,stores_imp!$A$2:$K$100,3,FALSE)</f>
        <v>NORTH</v>
      </c>
      <c r="X1015" t="str">
        <f>VLOOKUP(Q1015,stores_imp!$A$2:$K$100,2,TRUE)</f>
        <v>Holloway Ltd</v>
      </c>
      <c r="Y1015" t="str">
        <f>VLOOKUP(Q1015,stores_imp!$A$2:$E$22,4,FALSE)</f>
        <v>Bensonhaven</v>
      </c>
      <c r="Z1015" t="str">
        <f>VLOOKUP(Q1015,stores_imp!$A$2:$K$22,5,FALSE)</f>
        <v>Flagship</v>
      </c>
      <c r="AA1015" t="str">
        <f>_xlfn.IFS(sale[[#All],[Age]]&lt;19,"Teens",sale[[#All],[Age]]&lt;30,"Adults",sale[[#All],[Age]]&lt;70,"Elders")</f>
        <v>Elders</v>
      </c>
      <c r="AB1015" t="str">
        <f>VLOOKUP(C1015,customer_imp!$A$2:$H$505,8,FALSE)</f>
        <v>Platinum</v>
      </c>
    </row>
    <row r="1016" spans="1:28" x14ac:dyDescent="0.25">
      <c r="A1016" t="s">
        <v>5720</v>
      </c>
      <c r="B1016" s="2">
        <v>45681</v>
      </c>
      <c r="C1016" t="s">
        <v>4294</v>
      </c>
      <c r="D1016" t="str">
        <f>VLOOKUP(C1016,customer_imp!$A$2:$H$502,2,FALSE)</f>
        <v>Stacy Collins</v>
      </c>
      <c r="E1016">
        <f>VLOOKUP(C1016,customer_imp!$A$2:$H$502,3,FALSE)</f>
        <v>41</v>
      </c>
      <c r="F1016" t="str">
        <f>VLOOKUP(C1016,customer_imp!$A$2:$H$502,4,FALSE)</f>
        <v>Female</v>
      </c>
      <c r="G1016" t="str">
        <f>VLOOKUP(C1016,customer_imp!$A$2:$H$502,5,FALSE)</f>
        <v>Randychester</v>
      </c>
      <c r="H1016" t="str">
        <f>VLOOKUP(C1016,customer_imp!$A$2:$H$502,6,FALSE)</f>
        <v>California</v>
      </c>
      <c r="I1016" t="str">
        <f>VLOOKUP(C1016,customer_imp!$A$2:$H$502,7,FALSE)</f>
        <v>USA</v>
      </c>
      <c r="J1016" t="s">
        <v>4603</v>
      </c>
      <c r="K1016" t="str">
        <f>VLOOKUP($J1016,prod_imp!$A$2:$I$102,2,FALSE)</f>
        <v>Luxury Perfume Spray</v>
      </c>
      <c r="L1016" t="str">
        <f>VLOOKUP(J1016,prod_imp!$A$2:$I$102,3,FALSE)</f>
        <v>Beauty</v>
      </c>
      <c r="M1016" t="str">
        <f>VLOOKUP(J1016,prod_imp!$A$2:$I$102,4,FALSE)</f>
        <v>Fragrance</v>
      </c>
      <c r="N1016" t="str">
        <f>VLOOKUP(J1016,prod_imp!$A$2:$I$102,5,FALSE)</f>
        <v>Gibson, Green And Lopez</v>
      </c>
      <c r="O1016">
        <f>VLOOKUP(J1016,prod_imp!$A$2:$I$102,6,FALSE)</f>
        <v>483</v>
      </c>
      <c r="P1016">
        <f>VLOOKUP(J1016,prod_imp!$A$2:$I$102,7,FALSE)</f>
        <v>444</v>
      </c>
      <c r="Q1016" t="s">
        <v>4695</v>
      </c>
      <c r="R1016" t="s">
        <v>4709</v>
      </c>
      <c r="S1016" s="5">
        <v>159.3408</v>
      </c>
      <c r="T1016">
        <v>2</v>
      </c>
      <c r="U1016">
        <v>93</v>
      </c>
      <c r="V1016">
        <v>0.23</v>
      </c>
      <c r="W1016" t="str">
        <f>VLOOKUP(Q1016,stores_imp!$A$2:$K$100,3,FALSE)</f>
        <v>EAST</v>
      </c>
      <c r="X1016" t="str">
        <f>VLOOKUP(Q1016,stores_imp!$A$2:$K$100,2,TRUE)</f>
        <v>Gardner, Humphrey And Contreras</v>
      </c>
      <c r="Y1016" t="str">
        <f>VLOOKUP(Q1016,stores_imp!$A$2:$E$22,4,FALSE)</f>
        <v>Johnsonville</v>
      </c>
      <c r="Z1016" t="str">
        <f>VLOOKUP(Q1016,stores_imp!$A$2:$K$22,5,FALSE)</f>
        <v>Flagship</v>
      </c>
      <c r="AA1016" t="str">
        <f>_xlfn.IFS(sale[[#All],[Age]]&lt;19,"Teens",sale[[#All],[Age]]&lt;30,"Adults",sale[[#All],[Age]]&lt;70,"Elders")</f>
        <v>Elders</v>
      </c>
      <c r="AB1016" t="str">
        <f>VLOOKUP(C1016,customer_imp!$A$2:$H$505,8,FALSE)</f>
        <v>Bronze</v>
      </c>
    </row>
    <row r="1017" spans="1:28" x14ac:dyDescent="0.25">
      <c r="A1017" t="s">
        <v>5721</v>
      </c>
      <c r="B1017" s="2">
        <v>45725</v>
      </c>
      <c r="C1017" t="s">
        <v>4229</v>
      </c>
      <c r="D1017" t="str">
        <f>VLOOKUP(C1017,customer_imp!$A$2:$H$502,2,FALSE)</f>
        <v>Nicholas Webb</v>
      </c>
      <c r="E1017">
        <f>VLOOKUP(C1017,customer_imp!$A$2:$H$502,3,FALSE)</f>
        <v>19</v>
      </c>
      <c r="F1017" t="str">
        <f>VLOOKUP(C1017,customer_imp!$A$2:$H$502,4,FALSE)</f>
        <v>Male</v>
      </c>
      <c r="G1017" t="str">
        <f>VLOOKUP(C1017,customer_imp!$A$2:$H$502,5,FALSE)</f>
        <v>Lake Timothy</v>
      </c>
      <c r="H1017" t="str">
        <f>VLOOKUP(C1017,customer_imp!$A$2:$H$502,6,FALSE)</f>
        <v>Nevada</v>
      </c>
      <c r="I1017" t="str">
        <f>VLOOKUP(C1017,customer_imp!$A$2:$H$502,7,FALSE)</f>
        <v>USA</v>
      </c>
      <c r="J1017" t="s">
        <v>4607</v>
      </c>
      <c r="K1017" t="str">
        <f>VLOOKUP($J1017,prod_imp!$A$2:$I$102,2,FALSE)</f>
        <v>Laptop Cooling Pad</v>
      </c>
      <c r="L1017" t="str">
        <f>VLOOKUP(J1017,prod_imp!$A$2:$I$102,3,FALSE)</f>
        <v>Electronics</v>
      </c>
      <c r="M1017" t="str">
        <f>VLOOKUP(J1017,prod_imp!$A$2:$I$102,4,FALSE)</f>
        <v>Computer</v>
      </c>
      <c r="N1017" t="str">
        <f>VLOOKUP(J1017,prod_imp!$A$2:$I$102,5,FALSE)</f>
        <v>Murray, Gould And Ware</v>
      </c>
      <c r="O1017">
        <f>VLOOKUP(J1017,prod_imp!$A$2:$I$102,6,FALSE)</f>
        <v>86</v>
      </c>
      <c r="P1017">
        <f>VLOOKUP(J1017,prod_imp!$A$2:$I$102,7,FALSE)</f>
        <v>222</v>
      </c>
      <c r="Q1017" t="s">
        <v>4681</v>
      </c>
      <c r="R1017" t="s">
        <v>4709</v>
      </c>
      <c r="S1017" s="5">
        <v>394.90199999999999</v>
      </c>
      <c r="T1017">
        <v>4</v>
      </c>
      <c r="U1017">
        <v>139</v>
      </c>
      <c r="V1017">
        <v>0.14000000000000001</v>
      </c>
      <c r="W1017" t="str">
        <f>VLOOKUP(Q1017,stores_imp!$A$2:$K$100,3,FALSE)</f>
        <v>SOUTH</v>
      </c>
      <c r="X1017" t="str">
        <f>VLOOKUP(Q1017,stores_imp!$A$2:$K$100,2,TRUE)</f>
        <v>Mann-Austin</v>
      </c>
      <c r="Y1017" t="str">
        <f>VLOOKUP(Q1017,stores_imp!$A$2:$E$22,4,FALSE)</f>
        <v>Port Sharon</v>
      </c>
      <c r="Z1017" t="str">
        <f>VLOOKUP(Q1017,stores_imp!$A$2:$K$22,5,FALSE)</f>
        <v>Online</v>
      </c>
      <c r="AA1017" t="str">
        <f>_xlfn.IFS(sale[[#All],[Age]]&lt;19,"Teens",sale[[#All],[Age]]&lt;30,"Adults",sale[[#All],[Age]]&lt;70,"Elders")</f>
        <v>Adults</v>
      </c>
      <c r="AB1017" t="str">
        <f>VLOOKUP(C1017,customer_imp!$A$2:$H$505,8,FALSE)</f>
        <v>Gold</v>
      </c>
    </row>
    <row r="1018" spans="1:28" x14ac:dyDescent="0.25">
      <c r="A1018" t="s">
        <v>5722</v>
      </c>
      <c r="B1018" s="2">
        <v>45461</v>
      </c>
      <c r="C1018" t="s">
        <v>4118</v>
      </c>
      <c r="D1018" t="str">
        <f>VLOOKUP(C1018,customer_imp!$A$2:$H$502,2,FALSE)</f>
        <v>Patty Francis</v>
      </c>
      <c r="E1018">
        <f>VLOOKUP(C1018,customer_imp!$A$2:$H$502,3,FALSE)</f>
        <v>63</v>
      </c>
      <c r="F1018" t="str">
        <f>VLOOKUP(C1018,customer_imp!$A$2:$H$502,4,FALSE)</f>
        <v>Female</v>
      </c>
      <c r="G1018" t="str">
        <f>VLOOKUP(C1018,customer_imp!$A$2:$H$502,5,FALSE)</f>
        <v>South Brooke</v>
      </c>
      <c r="H1018" t="str">
        <f>VLOOKUP(C1018,customer_imp!$A$2:$H$502,6,FALSE)</f>
        <v>Pennsylvania</v>
      </c>
      <c r="I1018" t="str">
        <f>VLOOKUP(C1018,customer_imp!$A$2:$H$502,7,FALSE)</f>
        <v>USA</v>
      </c>
      <c r="J1018" t="s">
        <v>4590</v>
      </c>
      <c r="K1018" t="str">
        <f>VLOOKUP($J1018,prod_imp!$A$2:$I$102,2,FALSE)</f>
        <v>Men'S Track Pants</v>
      </c>
      <c r="L1018" t="str">
        <f>VLOOKUP(J1018,prod_imp!$A$2:$I$102,3,FALSE)</f>
        <v>Clothing</v>
      </c>
      <c r="M1018" t="str">
        <f>VLOOKUP(J1018,prod_imp!$A$2:$I$102,4,FALSE)</f>
        <v>Bottoms</v>
      </c>
      <c r="N1018" t="str">
        <f>VLOOKUP(J1018,prod_imp!$A$2:$I$102,5,FALSE)</f>
        <v>Hamilton, Woods And Walker</v>
      </c>
      <c r="O1018">
        <f>VLOOKUP(J1018,prod_imp!$A$2:$I$102,6,FALSE)</f>
        <v>387</v>
      </c>
      <c r="P1018">
        <f>VLOOKUP(J1018,prod_imp!$A$2:$I$102,7,FALSE)</f>
        <v>125</v>
      </c>
      <c r="Q1018" t="s">
        <v>4681</v>
      </c>
      <c r="R1018" t="s">
        <v>4709</v>
      </c>
      <c r="S1018" s="5">
        <v>453.58170000000001</v>
      </c>
      <c r="T1018">
        <v>3</v>
      </c>
      <c r="U1018">
        <v>156</v>
      </c>
      <c r="V1018">
        <v>0.28999999999999998</v>
      </c>
      <c r="W1018" t="str">
        <f>VLOOKUP(Q1018,stores_imp!$A$2:$K$100,3,FALSE)</f>
        <v>SOUTH</v>
      </c>
      <c r="X1018" t="str">
        <f>VLOOKUP(Q1018,stores_imp!$A$2:$K$100,2,TRUE)</f>
        <v>Mann-Austin</v>
      </c>
      <c r="Y1018" t="str">
        <f>VLOOKUP(Q1018,stores_imp!$A$2:$E$22,4,FALSE)</f>
        <v>Port Sharon</v>
      </c>
      <c r="Z1018" t="str">
        <f>VLOOKUP(Q1018,stores_imp!$A$2:$K$22,5,FALSE)</f>
        <v>Online</v>
      </c>
      <c r="AA1018" t="str">
        <f>_xlfn.IFS(sale[[#All],[Age]]&lt;19,"Teens",sale[[#All],[Age]]&lt;30,"Adults",sale[[#All],[Age]]&lt;70,"Elders")</f>
        <v>Elders</v>
      </c>
      <c r="AB1018" t="str">
        <f>VLOOKUP(C1018,customer_imp!$A$2:$H$505,8,FALSE)</f>
        <v>Gold</v>
      </c>
    </row>
    <row r="1019" spans="1:28" x14ac:dyDescent="0.25">
      <c r="A1019" t="s">
        <v>5723</v>
      </c>
      <c r="B1019" s="2">
        <v>45837</v>
      </c>
      <c r="C1019" t="s">
        <v>4434</v>
      </c>
      <c r="D1019" t="str">
        <f>VLOOKUP(C1019,customer_imp!$A$2:$H$502,2,FALSE)</f>
        <v>Kelli Smith</v>
      </c>
      <c r="E1019">
        <f>VLOOKUP(C1019,customer_imp!$A$2:$H$502,3,FALSE)</f>
        <v>42</v>
      </c>
      <c r="F1019" t="str">
        <f>VLOOKUP(C1019,customer_imp!$A$2:$H$502,4,FALSE)</f>
        <v>Female</v>
      </c>
      <c r="G1019" t="str">
        <f>VLOOKUP(C1019,customer_imp!$A$2:$H$502,5,FALSE)</f>
        <v>North Maryfort</v>
      </c>
      <c r="H1019" t="str">
        <f>VLOOKUP(C1019,customer_imp!$A$2:$H$502,6,FALSE)</f>
        <v>Oregon</v>
      </c>
      <c r="I1019" t="str">
        <f>VLOOKUP(C1019,customer_imp!$A$2:$H$502,7,FALSE)</f>
        <v>USA</v>
      </c>
      <c r="J1019" t="s">
        <v>4554</v>
      </c>
      <c r="K1019" t="str">
        <f>VLOOKUP($J1019,prod_imp!$A$2:$I$102,2,FALSE)</f>
        <v>Gaming Mechanical Keyboard</v>
      </c>
      <c r="L1019" t="str">
        <f>VLOOKUP(J1019,prod_imp!$A$2:$I$102,3,FALSE)</f>
        <v>Electronics</v>
      </c>
      <c r="M1019" t="str">
        <f>VLOOKUP(J1019,prod_imp!$A$2:$I$102,4,FALSE)</f>
        <v>Computer</v>
      </c>
      <c r="N1019" t="str">
        <f>VLOOKUP(J1019,prod_imp!$A$2:$I$102,5,FALSE)</f>
        <v>Lucero Llc</v>
      </c>
      <c r="O1019">
        <f>VLOOKUP(J1019,prod_imp!$A$2:$I$102,6,FALSE)</f>
        <v>419</v>
      </c>
      <c r="P1019">
        <f>VLOOKUP(J1019,prod_imp!$A$2:$I$102,7,FALSE)</f>
        <v>86</v>
      </c>
      <c r="Q1019" t="s">
        <v>4700</v>
      </c>
      <c r="R1019" t="s">
        <v>4709</v>
      </c>
      <c r="S1019" s="5">
        <v>447.82960000000003</v>
      </c>
      <c r="T1019">
        <v>4</v>
      </c>
      <c r="U1019">
        <v>115</v>
      </c>
      <c r="V1019">
        <v>0.03</v>
      </c>
      <c r="W1019" t="str">
        <f>VLOOKUP(Q1019,stores_imp!$A$2:$K$100,3,FALSE)</f>
        <v>WEST</v>
      </c>
      <c r="X1019" t="str">
        <f>VLOOKUP(Q1019,stores_imp!$A$2:$K$100,2,TRUE)</f>
        <v>Frederick-Wright</v>
      </c>
      <c r="Y1019" t="str">
        <f>VLOOKUP(Q1019,stores_imp!$A$2:$E$22,4,FALSE)</f>
        <v>New Jimmymouth</v>
      </c>
      <c r="Z1019" t="str">
        <f>VLOOKUP(Q1019,stores_imp!$A$2:$K$22,5,FALSE)</f>
        <v>Flagship</v>
      </c>
      <c r="AA1019" t="str">
        <f>_xlfn.IFS(sale[[#All],[Age]]&lt;19,"Teens",sale[[#All],[Age]]&lt;30,"Adults",sale[[#All],[Age]]&lt;70,"Elders")</f>
        <v>Elders</v>
      </c>
      <c r="AB1019" t="str">
        <f>VLOOKUP(C1019,customer_imp!$A$2:$H$505,8,FALSE)</f>
        <v>Bronze</v>
      </c>
    </row>
    <row r="1020" spans="1:28" x14ac:dyDescent="0.25">
      <c r="A1020" t="s">
        <v>5724</v>
      </c>
      <c r="B1020" s="2">
        <v>45823</v>
      </c>
      <c r="C1020" t="s">
        <v>4099</v>
      </c>
      <c r="D1020" t="str">
        <f>VLOOKUP(C1020,customer_imp!$A$2:$H$502,2,FALSE)</f>
        <v>Michael Chang</v>
      </c>
      <c r="E1020">
        <f>VLOOKUP(C1020,customer_imp!$A$2:$H$502,3,FALSE)</f>
        <v>50</v>
      </c>
      <c r="F1020" t="str">
        <f>VLOOKUP(C1020,customer_imp!$A$2:$H$502,4,FALSE)</f>
        <v>Male</v>
      </c>
      <c r="G1020" t="str">
        <f>VLOOKUP(C1020,customer_imp!$A$2:$H$502,5,FALSE)</f>
        <v>Kathrynport</v>
      </c>
      <c r="H1020" t="str">
        <f>VLOOKUP(C1020,customer_imp!$A$2:$H$502,6,FALSE)</f>
        <v>North Carolina</v>
      </c>
      <c r="I1020" t="str">
        <f>VLOOKUP(C1020,customer_imp!$A$2:$H$502,7,FALSE)</f>
        <v>USA</v>
      </c>
      <c r="J1020" t="s">
        <v>4589</v>
      </c>
      <c r="K1020" t="str">
        <f>VLOOKUP($J1020,prod_imp!$A$2:$I$102,2,FALSE)</f>
        <v>Rugby Ball</v>
      </c>
      <c r="L1020" t="str">
        <f>VLOOKUP(J1020,prod_imp!$A$2:$I$102,3,FALSE)</f>
        <v>Sports</v>
      </c>
      <c r="M1020" t="str">
        <f>VLOOKUP(J1020,prod_imp!$A$2:$I$102,4,FALSE)</f>
        <v>Team Sports</v>
      </c>
      <c r="N1020" t="str">
        <f>VLOOKUP(J1020,prod_imp!$A$2:$I$102,5,FALSE)</f>
        <v>Harris Inc</v>
      </c>
      <c r="O1020">
        <f>VLOOKUP(J1020,prod_imp!$A$2:$I$102,6,FALSE)</f>
        <v>212</v>
      </c>
      <c r="P1020">
        <f>VLOOKUP(J1020,prod_imp!$A$2:$I$102,7,FALSE)</f>
        <v>82</v>
      </c>
      <c r="Q1020" t="s">
        <v>4683</v>
      </c>
      <c r="R1020" t="s">
        <v>1959</v>
      </c>
      <c r="S1020" s="5">
        <v>1638.3912</v>
      </c>
      <c r="T1020">
        <v>3</v>
      </c>
      <c r="U1020">
        <v>594</v>
      </c>
      <c r="V1020">
        <v>0.03</v>
      </c>
      <c r="W1020" t="str">
        <f>VLOOKUP(Q1020,stores_imp!$A$2:$K$100,3,FALSE)</f>
        <v>EAST</v>
      </c>
      <c r="X1020" t="str">
        <f>VLOOKUP(Q1020,stores_imp!$A$2:$K$100,2,TRUE)</f>
        <v>Mann-Austin</v>
      </c>
      <c r="Y1020" t="str">
        <f>VLOOKUP(Q1020,stores_imp!$A$2:$E$22,4,FALSE)</f>
        <v>Port Josephberg</v>
      </c>
      <c r="Z1020" t="str">
        <f>VLOOKUP(Q1020,stores_imp!$A$2:$K$22,5,FALSE)</f>
        <v>Online</v>
      </c>
      <c r="AA1020" t="str">
        <f>_xlfn.IFS(sale[[#All],[Age]]&lt;19,"Teens",sale[[#All],[Age]]&lt;30,"Adults",sale[[#All],[Age]]&lt;70,"Elders")</f>
        <v>Elders</v>
      </c>
      <c r="AB1020" t="str">
        <f>VLOOKUP(C1020,customer_imp!$A$2:$H$505,8,FALSE)</f>
        <v>Platinum</v>
      </c>
    </row>
    <row r="1021" spans="1:28" x14ac:dyDescent="0.25">
      <c r="A1021" t="s">
        <v>5725</v>
      </c>
      <c r="B1021" s="2">
        <v>45733</v>
      </c>
      <c r="C1021" t="s">
        <v>4340</v>
      </c>
      <c r="D1021" t="str">
        <f>VLOOKUP(C1021,customer_imp!$A$2:$H$502,2,FALSE)</f>
        <v>Laura Green</v>
      </c>
      <c r="E1021">
        <f>VLOOKUP(C1021,customer_imp!$A$2:$H$502,3,FALSE)</f>
        <v>56</v>
      </c>
      <c r="F1021" t="str">
        <f>VLOOKUP(C1021,customer_imp!$A$2:$H$502,4,FALSE)</f>
        <v>Female</v>
      </c>
      <c r="G1021" t="str">
        <f>VLOOKUP(C1021,customer_imp!$A$2:$H$502,5,FALSE)</f>
        <v>Westbury</v>
      </c>
      <c r="H1021" t="str">
        <f>VLOOKUP(C1021,customer_imp!$A$2:$H$502,6,FALSE)</f>
        <v>Oregon</v>
      </c>
      <c r="I1021" t="str">
        <f>VLOOKUP(C1021,customer_imp!$A$2:$H$502,7,FALSE)</f>
        <v>USA</v>
      </c>
      <c r="J1021" t="s">
        <v>4574</v>
      </c>
      <c r="K1021" t="str">
        <f>VLOOKUP($J1021,prod_imp!$A$2:$I$102,2,FALSE)</f>
        <v>High-Grip Football</v>
      </c>
      <c r="L1021" t="str">
        <f>VLOOKUP(J1021,prod_imp!$A$2:$I$102,3,FALSE)</f>
        <v>Sports</v>
      </c>
      <c r="M1021" t="str">
        <f>VLOOKUP(J1021,prod_imp!$A$2:$I$102,4,FALSE)</f>
        <v>Team Sports</v>
      </c>
      <c r="N1021" t="str">
        <f>VLOOKUP(J1021,prod_imp!$A$2:$I$102,5,FALSE)</f>
        <v>Bridges, Banks And Cummings</v>
      </c>
      <c r="O1021">
        <f>VLOOKUP(J1021,prod_imp!$A$2:$I$102,6,FALSE)</f>
        <v>319</v>
      </c>
      <c r="P1021">
        <f>VLOOKUP(J1021,prod_imp!$A$2:$I$102,7,FALSE)</f>
        <v>114</v>
      </c>
      <c r="Q1021" t="s">
        <v>4681</v>
      </c>
      <c r="R1021" t="s">
        <v>1959</v>
      </c>
      <c r="S1021" s="5">
        <v>1320.0640000000001</v>
      </c>
      <c r="T1021">
        <v>2</v>
      </c>
      <c r="U1021">
        <v>825</v>
      </c>
      <c r="V1021">
        <v>0.08</v>
      </c>
      <c r="W1021" t="str">
        <f>VLOOKUP(Q1021,stores_imp!$A$2:$K$100,3,FALSE)</f>
        <v>SOUTH</v>
      </c>
      <c r="X1021" t="str">
        <f>VLOOKUP(Q1021,stores_imp!$A$2:$K$100,2,TRUE)</f>
        <v>Mann-Austin</v>
      </c>
      <c r="Y1021" t="str">
        <f>VLOOKUP(Q1021,stores_imp!$A$2:$E$22,4,FALSE)</f>
        <v>Port Sharon</v>
      </c>
      <c r="Z1021" t="str">
        <f>VLOOKUP(Q1021,stores_imp!$A$2:$K$22,5,FALSE)</f>
        <v>Online</v>
      </c>
      <c r="AA1021" t="str">
        <f>_xlfn.IFS(sale[[#All],[Age]]&lt;19,"Teens",sale[[#All],[Age]]&lt;30,"Adults",sale[[#All],[Age]]&lt;70,"Elders")</f>
        <v>Elders</v>
      </c>
      <c r="AB1021" t="str">
        <f>VLOOKUP(C1021,customer_imp!$A$2:$H$505,8,FALSE)</f>
        <v>Platinum</v>
      </c>
    </row>
    <row r="1022" spans="1:28" x14ac:dyDescent="0.25">
      <c r="A1022" t="s">
        <v>5726</v>
      </c>
      <c r="B1022" s="2">
        <v>45322</v>
      </c>
      <c r="C1022" t="s">
        <v>4456</v>
      </c>
      <c r="D1022" t="str">
        <f>VLOOKUP(C1022,customer_imp!$A$2:$H$502,2,FALSE)</f>
        <v>David Pierce</v>
      </c>
      <c r="E1022">
        <f>VLOOKUP(C1022,customer_imp!$A$2:$H$502,3,FALSE)</f>
        <v>45</v>
      </c>
      <c r="F1022" t="str">
        <f>VLOOKUP(C1022,customer_imp!$A$2:$H$502,4,FALSE)</f>
        <v>Female</v>
      </c>
      <c r="G1022" t="str">
        <f>VLOOKUP(C1022,customer_imp!$A$2:$H$502,5,FALSE)</f>
        <v>Grayland</v>
      </c>
      <c r="H1022" t="str">
        <f>VLOOKUP(C1022,customer_imp!$A$2:$H$502,6,FALSE)</f>
        <v>Washington</v>
      </c>
      <c r="I1022" t="str">
        <f>VLOOKUP(C1022,customer_imp!$A$2:$H$502,7,FALSE)</f>
        <v>USA</v>
      </c>
      <c r="J1022" t="s">
        <v>4541</v>
      </c>
      <c r="K1022" t="str">
        <f>VLOOKUP($J1022,prod_imp!$A$2:$I$102,2,FALSE)</f>
        <v>Women'S Scarf Set</v>
      </c>
      <c r="L1022" t="str">
        <f>VLOOKUP(J1022,prod_imp!$A$2:$I$102,3,FALSE)</f>
        <v>Clothing</v>
      </c>
      <c r="M1022" t="str">
        <f>VLOOKUP(J1022,prod_imp!$A$2:$I$102,4,FALSE)</f>
        <v>Accessories</v>
      </c>
      <c r="N1022" t="str">
        <f>VLOOKUP(J1022,prod_imp!$A$2:$I$102,5,FALSE)</f>
        <v>Brown And Sons</v>
      </c>
      <c r="O1022">
        <f>VLOOKUP(J1022,prod_imp!$A$2:$I$102,6,FALSE)</f>
        <v>174</v>
      </c>
      <c r="P1022">
        <f>VLOOKUP(J1022,prod_imp!$A$2:$I$102,7,FALSE)</f>
        <v>268</v>
      </c>
      <c r="Q1022" t="s">
        <v>4695</v>
      </c>
      <c r="R1022" t="s">
        <v>4706</v>
      </c>
      <c r="S1022" s="5">
        <v>828.83360000000005</v>
      </c>
      <c r="T1022">
        <v>1</v>
      </c>
      <c r="U1022">
        <v>964</v>
      </c>
      <c r="V1022">
        <v>0.2</v>
      </c>
      <c r="W1022" t="str">
        <f>VLOOKUP(Q1022,stores_imp!$A$2:$K$100,3,FALSE)</f>
        <v>EAST</v>
      </c>
      <c r="X1022" t="str">
        <f>VLOOKUP(Q1022,stores_imp!$A$2:$K$100,2,TRUE)</f>
        <v>Gardner, Humphrey And Contreras</v>
      </c>
      <c r="Y1022" t="str">
        <f>VLOOKUP(Q1022,stores_imp!$A$2:$E$22,4,FALSE)</f>
        <v>Johnsonville</v>
      </c>
      <c r="Z1022" t="str">
        <f>VLOOKUP(Q1022,stores_imp!$A$2:$K$22,5,FALSE)</f>
        <v>Flagship</v>
      </c>
      <c r="AA1022" t="str">
        <f>_xlfn.IFS(sale[[#All],[Age]]&lt;19,"Teens",sale[[#All],[Age]]&lt;30,"Adults",sale[[#All],[Age]]&lt;70,"Elders")</f>
        <v>Elders</v>
      </c>
      <c r="AB1022" t="str">
        <f>VLOOKUP(C1022,customer_imp!$A$2:$H$505,8,FALSE)</f>
        <v>Platinum</v>
      </c>
    </row>
    <row r="1023" spans="1:28" x14ac:dyDescent="0.25">
      <c r="A1023" t="s">
        <v>5727</v>
      </c>
      <c r="B1023" s="2">
        <v>45415</v>
      </c>
      <c r="C1023" t="s">
        <v>4276</v>
      </c>
      <c r="D1023" t="str">
        <f>VLOOKUP(C1023,customer_imp!$A$2:$H$502,2,FALSE)</f>
        <v>Ricardo Jones</v>
      </c>
      <c r="E1023">
        <f>VLOOKUP(C1023,customer_imp!$A$2:$H$502,3,FALSE)</f>
        <v>30</v>
      </c>
      <c r="F1023" t="str">
        <f>VLOOKUP(C1023,customer_imp!$A$2:$H$502,4,FALSE)</f>
        <v>Male</v>
      </c>
      <c r="G1023" t="str">
        <f>VLOOKUP(C1023,customer_imp!$A$2:$H$502,5,FALSE)</f>
        <v>Danielland</v>
      </c>
      <c r="H1023" t="str">
        <f>VLOOKUP(C1023,customer_imp!$A$2:$H$502,6,FALSE)</f>
        <v>Minnesota</v>
      </c>
      <c r="I1023" t="str">
        <f>VLOOKUP(C1023,customer_imp!$A$2:$H$502,7,FALSE)</f>
        <v>USA</v>
      </c>
      <c r="J1023" t="s">
        <v>4594</v>
      </c>
      <c r="K1023" t="str">
        <f>VLOOKUP($J1023,prod_imp!$A$2:$I$102,2,FALSE)</f>
        <v>Ceramic Plant Pot</v>
      </c>
      <c r="L1023" t="str">
        <f>VLOOKUP(J1023,prod_imp!$A$2:$I$102,3,FALSE)</f>
        <v>Home</v>
      </c>
      <c r="M1023" t="str">
        <f>VLOOKUP(J1023,prod_imp!$A$2:$I$102,4,FALSE)</f>
        <v>Decor</v>
      </c>
      <c r="N1023" t="str">
        <f>VLOOKUP(J1023,prod_imp!$A$2:$I$102,5,FALSE)</f>
        <v>Hatfield, Baird And Torres</v>
      </c>
      <c r="O1023">
        <f>VLOOKUP(J1023,prod_imp!$A$2:$I$102,6,FALSE)</f>
        <v>82</v>
      </c>
      <c r="P1023">
        <f>VLOOKUP(J1023,prod_imp!$A$2:$I$102,7,FALSE)</f>
        <v>275</v>
      </c>
      <c r="Q1023" t="s">
        <v>4683</v>
      </c>
      <c r="R1023" t="s">
        <v>4706</v>
      </c>
      <c r="S1023" s="5">
        <v>209.65119999999999</v>
      </c>
      <c r="T1023">
        <v>1</v>
      </c>
      <c r="U1023">
        <v>238</v>
      </c>
      <c r="V1023">
        <v>0.14000000000000001</v>
      </c>
      <c r="W1023" t="str">
        <f>VLOOKUP(Q1023,stores_imp!$A$2:$K$100,3,FALSE)</f>
        <v>EAST</v>
      </c>
      <c r="X1023" t="str">
        <f>VLOOKUP(Q1023,stores_imp!$A$2:$K$100,2,TRUE)</f>
        <v>Mann-Austin</v>
      </c>
      <c r="Y1023" t="str">
        <f>VLOOKUP(Q1023,stores_imp!$A$2:$E$22,4,FALSE)</f>
        <v>Port Josephberg</v>
      </c>
      <c r="Z1023" t="str">
        <f>VLOOKUP(Q1023,stores_imp!$A$2:$K$22,5,FALSE)</f>
        <v>Online</v>
      </c>
      <c r="AA1023" t="str">
        <f>_xlfn.IFS(sale[[#All],[Age]]&lt;19,"Teens",sale[[#All],[Age]]&lt;30,"Adults",sale[[#All],[Age]]&lt;70,"Elders")</f>
        <v>Elders</v>
      </c>
      <c r="AB1023" t="str">
        <f>VLOOKUP(C1023,customer_imp!$A$2:$H$505,8,FALSE)</f>
        <v>Silver</v>
      </c>
    </row>
    <row r="1024" spans="1:28" x14ac:dyDescent="0.25">
      <c r="A1024" t="s">
        <v>5728</v>
      </c>
      <c r="B1024" s="2">
        <v>45644</v>
      </c>
      <c r="C1024" t="s">
        <v>4449</v>
      </c>
      <c r="D1024" t="str">
        <f>VLOOKUP(C1024,customer_imp!$A$2:$H$502,2,FALSE)</f>
        <v>Christina Robertson</v>
      </c>
      <c r="E1024">
        <f>VLOOKUP(C1024,customer_imp!$A$2:$H$502,3,FALSE)</f>
        <v>59</v>
      </c>
      <c r="F1024" t="str">
        <f>VLOOKUP(C1024,customer_imp!$A$2:$H$502,4,FALSE)</f>
        <v>Male</v>
      </c>
      <c r="G1024" t="str">
        <f>VLOOKUP(C1024,customer_imp!$A$2:$H$502,5,FALSE)</f>
        <v>Hubbardborough</v>
      </c>
      <c r="H1024" t="str">
        <f>VLOOKUP(C1024,customer_imp!$A$2:$H$502,6,FALSE)</f>
        <v>Kentucky</v>
      </c>
      <c r="I1024" t="str">
        <f>VLOOKUP(C1024,customer_imp!$A$2:$H$502,7,FALSE)</f>
        <v>USA</v>
      </c>
      <c r="J1024" t="s">
        <v>4640</v>
      </c>
      <c r="K1024" t="str">
        <f>VLOOKUP($J1024,prod_imp!$A$2:$I$102,2,FALSE)</f>
        <v>Fitness Resistance Bands</v>
      </c>
      <c r="L1024" t="str">
        <f>VLOOKUP(J1024,prod_imp!$A$2:$I$102,3,FALSE)</f>
        <v>Sports</v>
      </c>
      <c r="M1024" t="str">
        <f>VLOOKUP(J1024,prod_imp!$A$2:$I$102,4,FALSE)</f>
        <v>Fitness</v>
      </c>
      <c r="N1024" t="str">
        <f>VLOOKUP(J1024,prod_imp!$A$2:$I$102,5,FALSE)</f>
        <v>Reese-Watson</v>
      </c>
      <c r="O1024">
        <f>VLOOKUP(J1024,prod_imp!$A$2:$I$102,6,FALSE)</f>
        <v>153</v>
      </c>
      <c r="P1024">
        <f>VLOOKUP(J1024,prod_imp!$A$2:$I$102,7,FALSE)</f>
        <v>281</v>
      </c>
      <c r="Q1024" t="s">
        <v>4700</v>
      </c>
      <c r="R1024" t="s">
        <v>4706</v>
      </c>
      <c r="S1024" s="5">
        <v>726.36479999999995</v>
      </c>
      <c r="T1024">
        <v>1</v>
      </c>
      <c r="U1024">
        <v>757</v>
      </c>
      <c r="V1024">
        <v>0.12</v>
      </c>
      <c r="W1024" t="str">
        <f>VLOOKUP(Q1024,stores_imp!$A$2:$K$100,3,FALSE)</f>
        <v>WEST</v>
      </c>
      <c r="X1024" t="str">
        <f>VLOOKUP(Q1024,stores_imp!$A$2:$K$100,2,TRUE)</f>
        <v>Frederick-Wright</v>
      </c>
      <c r="Y1024" t="str">
        <f>VLOOKUP(Q1024,stores_imp!$A$2:$E$22,4,FALSE)</f>
        <v>New Jimmymouth</v>
      </c>
      <c r="Z1024" t="str">
        <f>VLOOKUP(Q1024,stores_imp!$A$2:$K$22,5,FALSE)</f>
        <v>Flagship</v>
      </c>
      <c r="AA1024" t="str">
        <f>_xlfn.IFS(sale[[#All],[Age]]&lt;19,"Teens",sale[[#All],[Age]]&lt;30,"Adults",sale[[#All],[Age]]&lt;70,"Elders")</f>
        <v>Elders</v>
      </c>
      <c r="AB1024" t="str">
        <f>VLOOKUP(C1024,customer_imp!$A$2:$H$505,8,FALSE)</f>
        <v>Platinum</v>
      </c>
    </row>
    <row r="1025" spans="1:28" x14ac:dyDescent="0.25">
      <c r="A1025" t="s">
        <v>5729</v>
      </c>
      <c r="B1025" s="2">
        <v>45845</v>
      </c>
      <c r="C1025" t="s">
        <v>3989</v>
      </c>
      <c r="D1025" t="str">
        <f>VLOOKUP(C1025,customer_imp!$A$2:$H$502,2,FALSE)</f>
        <v>Michael Torres</v>
      </c>
      <c r="E1025">
        <f>VLOOKUP(C1025,customer_imp!$A$2:$H$502,3,FALSE)</f>
        <v>46</v>
      </c>
      <c r="F1025" t="str">
        <f>VLOOKUP(C1025,customer_imp!$A$2:$H$502,4,FALSE)</f>
        <v>Female</v>
      </c>
      <c r="G1025" t="str">
        <f>VLOOKUP(C1025,customer_imp!$A$2:$H$502,5,FALSE)</f>
        <v>Gonzalezfort</v>
      </c>
      <c r="H1025" t="str">
        <f>VLOOKUP(C1025,customer_imp!$A$2:$H$502,6,FALSE)</f>
        <v>New Jersey</v>
      </c>
      <c r="I1025" t="str">
        <f>VLOOKUP(C1025,customer_imp!$A$2:$H$502,7,FALSE)</f>
        <v>USA</v>
      </c>
      <c r="J1025" t="s">
        <v>4659</v>
      </c>
      <c r="K1025" t="str">
        <f>VLOOKUP($J1025,prod_imp!$A$2:$I$102,2,FALSE)</f>
        <v>Usb-C Laptop Charger</v>
      </c>
      <c r="L1025" t="str">
        <f>VLOOKUP(J1025,prod_imp!$A$2:$I$102,3,FALSE)</f>
        <v>Electronics</v>
      </c>
      <c r="M1025" t="str">
        <f>VLOOKUP(J1025,prod_imp!$A$2:$I$102,4,FALSE)</f>
        <v>Computer</v>
      </c>
      <c r="N1025" t="str">
        <f>VLOOKUP(J1025,prod_imp!$A$2:$I$102,5,FALSE)</f>
        <v>Martin Llc</v>
      </c>
      <c r="O1025">
        <f>VLOOKUP(J1025,prod_imp!$A$2:$I$102,6,FALSE)</f>
        <v>378</v>
      </c>
      <c r="P1025">
        <f>VLOOKUP(J1025,prod_imp!$A$2:$I$102,7,FALSE)</f>
        <v>485</v>
      </c>
      <c r="Q1025" t="s">
        <v>4684</v>
      </c>
      <c r="R1025" t="s">
        <v>1959</v>
      </c>
      <c r="S1025" s="5">
        <v>373.83839999999998</v>
      </c>
      <c r="T1025">
        <v>3</v>
      </c>
      <c r="U1025">
        <v>160</v>
      </c>
      <c r="V1025">
        <v>0.04</v>
      </c>
      <c r="W1025" t="str">
        <f>VLOOKUP(Q1025,stores_imp!$A$2:$K$100,3,FALSE)</f>
        <v>SOUTH</v>
      </c>
      <c r="X1025" t="str">
        <f>VLOOKUP(Q1025,stores_imp!$A$2:$K$100,2,TRUE)</f>
        <v>Mann-Austin</v>
      </c>
      <c r="Y1025" t="str">
        <f>VLOOKUP(Q1025,stores_imp!$A$2:$E$22,4,FALSE)</f>
        <v>Williamsfurt</v>
      </c>
      <c r="Z1025" t="str">
        <f>VLOOKUP(Q1025,stores_imp!$A$2:$K$22,5,FALSE)</f>
        <v>Online</v>
      </c>
      <c r="AA1025" t="str">
        <f>_xlfn.IFS(sale[[#All],[Age]]&lt;19,"Teens",sale[[#All],[Age]]&lt;30,"Adults",sale[[#All],[Age]]&lt;70,"Elders")</f>
        <v>Elders</v>
      </c>
      <c r="AB1025" t="str">
        <f>VLOOKUP(C1025,customer_imp!$A$2:$H$505,8,FALSE)</f>
        <v>Platinum</v>
      </c>
    </row>
    <row r="1026" spans="1:28" x14ac:dyDescent="0.25">
      <c r="A1026" t="s">
        <v>5730</v>
      </c>
      <c r="B1026" s="2">
        <v>45354</v>
      </c>
      <c r="C1026" t="s">
        <v>4357</v>
      </c>
      <c r="D1026" t="str">
        <f>VLOOKUP(C1026,customer_imp!$A$2:$H$502,2,FALSE)</f>
        <v>Miranda King</v>
      </c>
      <c r="E1026">
        <f>VLOOKUP(C1026,customer_imp!$A$2:$H$502,3,FALSE)</f>
        <v>34</v>
      </c>
      <c r="F1026" t="str">
        <f>VLOOKUP(C1026,customer_imp!$A$2:$H$502,4,FALSE)</f>
        <v>Female</v>
      </c>
      <c r="G1026" t="str">
        <f>VLOOKUP(C1026,customer_imp!$A$2:$H$502,5,FALSE)</f>
        <v>West Mathew</v>
      </c>
      <c r="H1026" t="str">
        <f>VLOOKUP(C1026,customer_imp!$A$2:$H$502,6,FALSE)</f>
        <v>New York</v>
      </c>
      <c r="I1026" t="str">
        <f>VLOOKUP(C1026,customer_imp!$A$2:$H$502,7,FALSE)</f>
        <v>USA</v>
      </c>
      <c r="J1026" t="s">
        <v>4663</v>
      </c>
      <c r="K1026" t="str">
        <f>VLOOKUP($J1026,prod_imp!$A$2:$I$102,2,FALSE)</f>
        <v>Sports Stopwatch Basic</v>
      </c>
      <c r="L1026" t="str">
        <f>VLOOKUP(J1026,prod_imp!$A$2:$I$102,3,FALSE)</f>
        <v>Sports</v>
      </c>
      <c r="M1026" t="str">
        <f>VLOOKUP(J1026,prod_imp!$A$2:$I$102,4,FALSE)</f>
        <v>Accessories</v>
      </c>
      <c r="N1026" t="str">
        <f>VLOOKUP(J1026,prod_imp!$A$2:$I$102,5,FALSE)</f>
        <v>Wilson Group</v>
      </c>
      <c r="O1026">
        <f>VLOOKUP(J1026,prod_imp!$A$2:$I$102,6,FALSE)</f>
        <v>61</v>
      </c>
      <c r="P1026">
        <f>VLOOKUP(J1026,prod_imp!$A$2:$I$102,7,FALSE)</f>
        <v>75</v>
      </c>
      <c r="Q1026" t="s">
        <v>4685</v>
      </c>
      <c r="R1026" t="s">
        <v>4709</v>
      </c>
      <c r="S1026" s="5">
        <v>283.7484</v>
      </c>
      <c r="T1026">
        <v>1</v>
      </c>
      <c r="U1026">
        <v>330</v>
      </c>
      <c r="V1026">
        <v>0.22</v>
      </c>
      <c r="W1026" t="str">
        <f>VLOOKUP(Q1026,stores_imp!$A$2:$K$100,3,FALSE)</f>
        <v>WEST</v>
      </c>
      <c r="X1026" t="str">
        <f>VLOOKUP(Q1026,stores_imp!$A$2:$K$100,2,TRUE)</f>
        <v>Mann-Austin</v>
      </c>
      <c r="Y1026" t="str">
        <f>VLOOKUP(Q1026,stores_imp!$A$2:$E$22,4,FALSE)</f>
        <v>Thompsonborough</v>
      </c>
      <c r="Z1026" t="str">
        <f>VLOOKUP(Q1026,stores_imp!$A$2:$K$22,5,FALSE)</f>
        <v>Online</v>
      </c>
      <c r="AA1026" t="str">
        <f>_xlfn.IFS(sale[[#All],[Age]]&lt;19,"Teens",sale[[#All],[Age]]&lt;30,"Adults",sale[[#All],[Age]]&lt;70,"Elders")</f>
        <v>Elders</v>
      </c>
      <c r="AB1026" t="str">
        <f>VLOOKUP(C1026,customer_imp!$A$2:$H$505,8,FALSE)</f>
        <v>Platinum</v>
      </c>
    </row>
    <row r="1027" spans="1:28" x14ac:dyDescent="0.25">
      <c r="A1027" t="s">
        <v>5731</v>
      </c>
      <c r="B1027" s="2">
        <v>45720</v>
      </c>
      <c r="C1027" t="s">
        <v>4034</v>
      </c>
      <c r="D1027" t="str">
        <f>VLOOKUP(C1027,customer_imp!$A$2:$H$502,2,FALSE)</f>
        <v>Dr. David Smith</v>
      </c>
      <c r="E1027">
        <f>VLOOKUP(C1027,customer_imp!$A$2:$H$502,3,FALSE)</f>
        <v>22</v>
      </c>
      <c r="F1027" t="str">
        <f>VLOOKUP(C1027,customer_imp!$A$2:$H$502,4,FALSE)</f>
        <v>Female</v>
      </c>
      <c r="G1027" t="str">
        <f>VLOOKUP(C1027,customer_imp!$A$2:$H$502,5,FALSE)</f>
        <v>Schmidtchester</v>
      </c>
      <c r="H1027" t="str">
        <f>VLOOKUP(C1027,customer_imp!$A$2:$H$502,6,FALSE)</f>
        <v>Alaska</v>
      </c>
      <c r="I1027" t="str">
        <f>VLOOKUP(C1027,customer_imp!$A$2:$H$502,7,FALSE)</f>
        <v>USA</v>
      </c>
      <c r="J1027" t="s">
        <v>4528</v>
      </c>
      <c r="K1027" t="str">
        <f>VLOOKUP($J1027,prod_imp!$A$2:$I$102,2,FALSE)</f>
        <v>Soccer Training Cone Set</v>
      </c>
      <c r="L1027" t="str">
        <f>VLOOKUP(J1027,prod_imp!$A$2:$I$102,3,FALSE)</f>
        <v>Sports</v>
      </c>
      <c r="M1027" t="str">
        <f>VLOOKUP(J1027,prod_imp!$A$2:$I$102,4,FALSE)</f>
        <v>Accessories</v>
      </c>
      <c r="N1027" t="str">
        <f>VLOOKUP(J1027,prod_imp!$A$2:$I$102,5,FALSE)</f>
        <v>Ford, Murphy And Wilson</v>
      </c>
      <c r="O1027">
        <f>VLOOKUP(J1027,prod_imp!$A$2:$I$102,6,FALSE)</f>
        <v>145</v>
      </c>
      <c r="P1027">
        <f>VLOOKUP(J1027,prod_imp!$A$2:$I$102,7,FALSE)</f>
        <v>367</v>
      </c>
      <c r="Q1027" t="s">
        <v>4685</v>
      </c>
      <c r="R1027" t="s">
        <v>4706</v>
      </c>
      <c r="S1027" s="5">
        <v>208.3134</v>
      </c>
      <c r="T1027">
        <v>1</v>
      </c>
      <c r="U1027">
        <v>234</v>
      </c>
      <c r="V1027">
        <v>0.14000000000000001</v>
      </c>
      <c r="W1027" t="str">
        <f>VLOOKUP(Q1027,stores_imp!$A$2:$K$100,3,FALSE)</f>
        <v>WEST</v>
      </c>
      <c r="X1027" t="str">
        <f>VLOOKUP(Q1027,stores_imp!$A$2:$K$100,2,TRUE)</f>
        <v>Mann-Austin</v>
      </c>
      <c r="Y1027" t="str">
        <f>VLOOKUP(Q1027,stores_imp!$A$2:$E$22,4,FALSE)</f>
        <v>Thompsonborough</v>
      </c>
      <c r="Z1027" t="str">
        <f>VLOOKUP(Q1027,stores_imp!$A$2:$K$22,5,FALSE)</f>
        <v>Online</v>
      </c>
      <c r="AA1027" t="str">
        <f>_xlfn.IFS(sale[[#All],[Age]]&lt;19,"Teens",sale[[#All],[Age]]&lt;30,"Adults",sale[[#All],[Age]]&lt;70,"Elders")</f>
        <v>Adults</v>
      </c>
      <c r="AB1027" t="str">
        <f>VLOOKUP(C1027,customer_imp!$A$2:$H$505,8,FALSE)</f>
        <v>Silver</v>
      </c>
    </row>
    <row r="1028" spans="1:28" x14ac:dyDescent="0.25">
      <c r="A1028" t="s">
        <v>5732</v>
      </c>
      <c r="B1028" s="2">
        <v>45278</v>
      </c>
      <c r="C1028" t="s">
        <v>4302</v>
      </c>
      <c r="D1028" t="str">
        <f>VLOOKUP(C1028,customer_imp!$A$2:$H$502,2,FALSE)</f>
        <v>Tiffany Williams</v>
      </c>
      <c r="E1028">
        <f>VLOOKUP(C1028,customer_imp!$A$2:$H$502,3,FALSE)</f>
        <v>64</v>
      </c>
      <c r="F1028" t="str">
        <f>VLOOKUP(C1028,customer_imp!$A$2:$H$502,4,FALSE)</f>
        <v>Female</v>
      </c>
      <c r="G1028" t="str">
        <f>VLOOKUP(C1028,customer_imp!$A$2:$H$502,5,FALSE)</f>
        <v>Richardsport</v>
      </c>
      <c r="H1028" t="str">
        <f>VLOOKUP(C1028,customer_imp!$A$2:$H$502,6,FALSE)</f>
        <v>New Hampshire</v>
      </c>
      <c r="I1028" t="str">
        <f>VLOOKUP(C1028,customer_imp!$A$2:$H$502,7,FALSE)</f>
        <v>USA</v>
      </c>
      <c r="J1028" t="s">
        <v>4639</v>
      </c>
      <c r="K1028" t="str">
        <f>VLOOKUP($J1028,prod_imp!$A$2:$I$102,2,FALSE)</f>
        <v>Badminton Racket Set</v>
      </c>
      <c r="L1028" t="str">
        <f>VLOOKUP(J1028,prod_imp!$A$2:$I$102,3,FALSE)</f>
        <v>Sports</v>
      </c>
      <c r="M1028" t="str">
        <f>VLOOKUP(J1028,prod_imp!$A$2:$I$102,4,FALSE)</f>
        <v>Equipment</v>
      </c>
      <c r="N1028" t="str">
        <f>VLOOKUP(J1028,prod_imp!$A$2:$I$102,5,FALSE)</f>
        <v>Robinson-Brown</v>
      </c>
      <c r="O1028">
        <f>VLOOKUP(J1028,prod_imp!$A$2:$I$102,6,FALSE)</f>
        <v>286</v>
      </c>
      <c r="P1028">
        <f>VLOOKUP(J1028,prod_imp!$A$2:$I$102,7,FALSE)</f>
        <v>358</v>
      </c>
      <c r="Q1028" t="s">
        <v>4673</v>
      </c>
      <c r="R1028" t="s">
        <v>4706</v>
      </c>
      <c r="S1028" s="5">
        <v>1299.9000000000001</v>
      </c>
      <c r="T1028">
        <v>2</v>
      </c>
      <c r="U1028">
        <v>774</v>
      </c>
      <c r="V1028">
        <v>0.11</v>
      </c>
      <c r="W1028" t="str">
        <f>VLOOKUP(Q1028,stores_imp!$A$2:$K$100,3,FALSE)</f>
        <v>EAST</v>
      </c>
      <c r="X1028" t="str">
        <f>VLOOKUP(Q1028,stores_imp!$A$2:$K$100,2,TRUE)</f>
        <v>Rivera-Warner</v>
      </c>
      <c r="Y1028" t="str">
        <f>VLOOKUP(Q1028,stores_imp!$A$2:$E$22,4,FALSE)</f>
        <v>Washingtonfurt</v>
      </c>
      <c r="Z1028" t="str">
        <f>VLOOKUP(Q1028,stores_imp!$A$2:$K$22,5,FALSE)</f>
        <v>Flagship</v>
      </c>
      <c r="AA1028" t="str">
        <f>_xlfn.IFS(sale[[#All],[Age]]&lt;19,"Teens",sale[[#All],[Age]]&lt;30,"Adults",sale[[#All],[Age]]&lt;70,"Elders")</f>
        <v>Elders</v>
      </c>
      <c r="AB1028" t="str">
        <f>VLOOKUP(C1028,customer_imp!$A$2:$H$505,8,FALSE)</f>
        <v>Gold</v>
      </c>
    </row>
    <row r="1029" spans="1:28" x14ac:dyDescent="0.25">
      <c r="A1029" t="s">
        <v>5733</v>
      </c>
      <c r="B1029" s="2">
        <v>45422</v>
      </c>
      <c r="C1029" t="s">
        <v>4428</v>
      </c>
      <c r="D1029" t="str">
        <f>VLOOKUP(C1029,customer_imp!$A$2:$H$502,2,FALSE)</f>
        <v>Sharon Simpson</v>
      </c>
      <c r="E1029">
        <f>VLOOKUP(C1029,customer_imp!$A$2:$H$502,3,FALSE)</f>
        <v>61</v>
      </c>
      <c r="F1029" t="str">
        <f>VLOOKUP(C1029,customer_imp!$A$2:$H$502,4,FALSE)</f>
        <v>Male</v>
      </c>
      <c r="G1029" t="str">
        <f>VLOOKUP(C1029,customer_imp!$A$2:$H$502,5,FALSE)</f>
        <v>South Michellebury</v>
      </c>
      <c r="H1029" t="str">
        <f>VLOOKUP(C1029,customer_imp!$A$2:$H$502,6,FALSE)</f>
        <v>South Dakota</v>
      </c>
      <c r="I1029" t="str">
        <f>VLOOKUP(C1029,customer_imp!$A$2:$H$502,7,FALSE)</f>
        <v>USA</v>
      </c>
      <c r="J1029" t="s">
        <v>4589</v>
      </c>
      <c r="K1029" t="str">
        <f>VLOOKUP($J1029,prod_imp!$A$2:$I$102,2,FALSE)</f>
        <v>Rugby Ball</v>
      </c>
      <c r="L1029" t="str">
        <f>VLOOKUP(J1029,prod_imp!$A$2:$I$102,3,FALSE)</f>
        <v>Sports</v>
      </c>
      <c r="M1029" t="str">
        <f>VLOOKUP(J1029,prod_imp!$A$2:$I$102,4,FALSE)</f>
        <v>Team Sports</v>
      </c>
      <c r="N1029" t="str">
        <f>VLOOKUP(J1029,prod_imp!$A$2:$I$102,5,FALSE)</f>
        <v>Harris Inc</v>
      </c>
      <c r="O1029">
        <f>VLOOKUP(J1029,prod_imp!$A$2:$I$102,6,FALSE)</f>
        <v>212</v>
      </c>
      <c r="P1029">
        <f>VLOOKUP(J1029,prod_imp!$A$2:$I$102,7,FALSE)</f>
        <v>82</v>
      </c>
      <c r="Q1029" t="s">
        <v>4702</v>
      </c>
      <c r="R1029" t="s">
        <v>1959</v>
      </c>
      <c r="S1029" s="5">
        <v>70.924800000000005</v>
      </c>
      <c r="T1029">
        <v>1</v>
      </c>
      <c r="U1029">
        <v>74</v>
      </c>
      <c r="V1029">
        <v>0.16</v>
      </c>
      <c r="W1029" t="str">
        <f>VLOOKUP(Q1029,stores_imp!$A$2:$K$100,3,FALSE)</f>
        <v>EAST</v>
      </c>
      <c r="X1029" t="str">
        <f>VLOOKUP(Q1029,stores_imp!$A$2:$K$100,2,TRUE)</f>
        <v>Guerrero-Schmitt</v>
      </c>
      <c r="Y1029" t="str">
        <f>VLOOKUP(Q1029,stores_imp!$A$2:$E$22,4,FALSE)</f>
        <v>East Stevechester</v>
      </c>
      <c r="Z1029" t="str">
        <f>VLOOKUP(Q1029,stores_imp!$A$2:$K$22,5,FALSE)</f>
        <v>Flagship</v>
      </c>
      <c r="AA1029" t="str">
        <f>_xlfn.IFS(sale[[#All],[Age]]&lt;19,"Teens",sale[[#All],[Age]]&lt;30,"Adults",sale[[#All],[Age]]&lt;70,"Elders")</f>
        <v>Elders</v>
      </c>
      <c r="AB1029" t="str">
        <f>VLOOKUP(C1029,customer_imp!$A$2:$H$505,8,FALSE)</f>
        <v>Gold</v>
      </c>
    </row>
    <row r="1030" spans="1:28" x14ac:dyDescent="0.25">
      <c r="A1030" t="s">
        <v>5734</v>
      </c>
      <c r="B1030" s="2">
        <v>45337</v>
      </c>
      <c r="C1030" t="s">
        <v>3975</v>
      </c>
      <c r="D1030" t="str">
        <f>VLOOKUP(C1030,customer_imp!$A$2:$H$502,2,FALSE)</f>
        <v>Christine Vaughn</v>
      </c>
      <c r="E1030">
        <f>VLOOKUP(C1030,customer_imp!$A$2:$H$502,3,FALSE)</f>
        <v>24</v>
      </c>
      <c r="F1030" t="str">
        <f>VLOOKUP(C1030,customer_imp!$A$2:$H$502,4,FALSE)</f>
        <v>Male</v>
      </c>
      <c r="G1030" t="str">
        <f>VLOOKUP(C1030,customer_imp!$A$2:$H$502,5,FALSE)</f>
        <v>East Amandamouth</v>
      </c>
      <c r="H1030" t="str">
        <f>VLOOKUP(C1030,customer_imp!$A$2:$H$502,6,FALSE)</f>
        <v>Oregon</v>
      </c>
      <c r="I1030" t="str">
        <f>VLOOKUP(C1030,customer_imp!$A$2:$H$502,7,FALSE)</f>
        <v>USA</v>
      </c>
      <c r="J1030" t="s">
        <v>4645</v>
      </c>
      <c r="K1030" t="str">
        <f>VLOOKUP($J1030,prod_imp!$A$2:$I$102,2,FALSE)</f>
        <v>Kitchen Cutting Board</v>
      </c>
      <c r="L1030" t="str">
        <f>VLOOKUP(J1030,prod_imp!$A$2:$I$102,3,FALSE)</f>
        <v>Home</v>
      </c>
      <c r="M1030" t="str">
        <f>VLOOKUP(J1030,prod_imp!$A$2:$I$102,4,FALSE)</f>
        <v>Kitchen</v>
      </c>
      <c r="N1030" t="str">
        <f>VLOOKUP(J1030,prod_imp!$A$2:$I$102,5,FALSE)</f>
        <v>Taylor, Dodson And Johnston</v>
      </c>
      <c r="O1030">
        <f>VLOOKUP(J1030,prod_imp!$A$2:$I$102,6,FALSE)</f>
        <v>176</v>
      </c>
      <c r="P1030">
        <f>VLOOKUP(J1030,prod_imp!$A$2:$I$102,7,FALSE)</f>
        <v>82</v>
      </c>
      <c r="Q1030" t="s">
        <v>4702</v>
      </c>
      <c r="R1030" t="s">
        <v>4706</v>
      </c>
      <c r="S1030" s="5">
        <v>721.81200000000001</v>
      </c>
      <c r="T1030">
        <v>1</v>
      </c>
      <c r="U1030">
        <v>859</v>
      </c>
      <c r="V1030">
        <v>0.04</v>
      </c>
      <c r="W1030" t="str">
        <f>VLOOKUP(Q1030,stores_imp!$A$2:$K$100,3,FALSE)</f>
        <v>EAST</v>
      </c>
      <c r="X1030" t="str">
        <f>VLOOKUP(Q1030,stores_imp!$A$2:$K$100,2,TRUE)</f>
        <v>Guerrero-Schmitt</v>
      </c>
      <c r="Y1030" t="str">
        <f>VLOOKUP(Q1030,stores_imp!$A$2:$E$22,4,FALSE)</f>
        <v>East Stevechester</v>
      </c>
      <c r="Z1030" t="str">
        <f>VLOOKUP(Q1030,stores_imp!$A$2:$K$22,5,FALSE)</f>
        <v>Flagship</v>
      </c>
      <c r="AA1030" t="str">
        <f>_xlfn.IFS(sale[[#All],[Age]]&lt;19,"Teens",sale[[#All],[Age]]&lt;30,"Adults",sale[[#All],[Age]]&lt;70,"Elders")</f>
        <v>Adults</v>
      </c>
      <c r="AB1030" t="str">
        <f>VLOOKUP(C1030,customer_imp!$A$2:$H$505,8,FALSE)</f>
        <v>Bronze</v>
      </c>
    </row>
    <row r="1031" spans="1:28" x14ac:dyDescent="0.25">
      <c r="A1031" t="s">
        <v>5735</v>
      </c>
      <c r="B1031" s="2">
        <v>45564</v>
      </c>
      <c r="C1031" t="s">
        <v>4106</v>
      </c>
      <c r="D1031" t="str">
        <f>VLOOKUP(C1031,customer_imp!$A$2:$H$502,2,FALSE)</f>
        <v>Jessica Mitchell</v>
      </c>
      <c r="E1031">
        <f>VLOOKUP(C1031,customer_imp!$A$2:$H$502,3,FALSE)</f>
        <v>43</v>
      </c>
      <c r="F1031" t="str">
        <f>VLOOKUP(C1031,customer_imp!$A$2:$H$502,4,FALSE)</f>
        <v>Female</v>
      </c>
      <c r="G1031" t="str">
        <f>VLOOKUP(C1031,customer_imp!$A$2:$H$502,5,FALSE)</f>
        <v>Matthewbury</v>
      </c>
      <c r="H1031" t="str">
        <f>VLOOKUP(C1031,customer_imp!$A$2:$H$502,6,FALSE)</f>
        <v>South Dakota</v>
      </c>
      <c r="I1031" t="str">
        <f>VLOOKUP(C1031,customer_imp!$A$2:$H$502,7,FALSE)</f>
        <v>USA</v>
      </c>
      <c r="J1031" t="s">
        <v>4639</v>
      </c>
      <c r="K1031" t="str">
        <f>VLOOKUP($J1031,prod_imp!$A$2:$I$102,2,FALSE)</f>
        <v>Badminton Racket Set</v>
      </c>
      <c r="L1031" t="str">
        <f>VLOOKUP(J1031,prod_imp!$A$2:$I$102,3,FALSE)</f>
        <v>Sports</v>
      </c>
      <c r="M1031" t="str">
        <f>VLOOKUP(J1031,prod_imp!$A$2:$I$102,4,FALSE)</f>
        <v>Equipment</v>
      </c>
      <c r="N1031" t="str">
        <f>VLOOKUP(J1031,prod_imp!$A$2:$I$102,5,FALSE)</f>
        <v>Robinson-Brown</v>
      </c>
      <c r="O1031">
        <f>VLOOKUP(J1031,prod_imp!$A$2:$I$102,6,FALSE)</f>
        <v>286</v>
      </c>
      <c r="P1031">
        <f>VLOOKUP(J1031,prod_imp!$A$2:$I$102,7,FALSE)</f>
        <v>358</v>
      </c>
      <c r="Q1031" t="s">
        <v>4683</v>
      </c>
      <c r="R1031" t="s">
        <v>1959</v>
      </c>
      <c r="S1031" s="5">
        <v>2897.2339999999999</v>
      </c>
      <c r="T1031">
        <v>4</v>
      </c>
      <c r="U1031">
        <v>762</v>
      </c>
      <c r="V1031">
        <v>0.16</v>
      </c>
      <c r="W1031" t="str">
        <f>VLOOKUP(Q1031,stores_imp!$A$2:$K$100,3,FALSE)</f>
        <v>EAST</v>
      </c>
      <c r="X1031" t="str">
        <f>VLOOKUP(Q1031,stores_imp!$A$2:$K$100,2,TRUE)</f>
        <v>Mann-Austin</v>
      </c>
      <c r="Y1031" t="str">
        <f>VLOOKUP(Q1031,stores_imp!$A$2:$E$22,4,FALSE)</f>
        <v>Port Josephberg</v>
      </c>
      <c r="Z1031" t="str">
        <f>VLOOKUP(Q1031,stores_imp!$A$2:$K$22,5,FALSE)</f>
        <v>Online</v>
      </c>
      <c r="AA1031" t="str">
        <f>_xlfn.IFS(sale[[#All],[Age]]&lt;19,"Teens",sale[[#All],[Age]]&lt;30,"Adults",sale[[#All],[Age]]&lt;70,"Elders")</f>
        <v>Elders</v>
      </c>
      <c r="AB1031" t="str">
        <f>VLOOKUP(C1031,customer_imp!$A$2:$H$505,8,FALSE)</f>
        <v>Silver</v>
      </c>
    </row>
    <row r="1032" spans="1:28" x14ac:dyDescent="0.25">
      <c r="A1032" t="s">
        <v>5736</v>
      </c>
      <c r="B1032" s="2">
        <v>45424</v>
      </c>
      <c r="C1032" t="s">
        <v>4101</v>
      </c>
      <c r="D1032" t="str">
        <f>VLOOKUP(C1032,customer_imp!$A$2:$H$502,2,FALSE)</f>
        <v>Donald Lee</v>
      </c>
      <c r="E1032">
        <f>VLOOKUP(C1032,customer_imp!$A$2:$H$502,3,FALSE)</f>
        <v>26</v>
      </c>
      <c r="F1032" t="str">
        <f>VLOOKUP(C1032,customer_imp!$A$2:$H$502,4,FALSE)</f>
        <v>Male</v>
      </c>
      <c r="G1032" t="str">
        <f>VLOOKUP(C1032,customer_imp!$A$2:$H$502,5,FALSE)</f>
        <v>Wongberg</v>
      </c>
      <c r="H1032" t="str">
        <f>VLOOKUP(C1032,customer_imp!$A$2:$H$502,6,FALSE)</f>
        <v>Illinois</v>
      </c>
      <c r="I1032" t="str">
        <f>VLOOKUP(C1032,customer_imp!$A$2:$H$502,7,FALSE)</f>
        <v>USA</v>
      </c>
      <c r="J1032" t="s">
        <v>4627</v>
      </c>
      <c r="K1032" t="str">
        <f>VLOOKUP($J1032,prod_imp!$A$2:$I$102,2,FALSE)</f>
        <v>Shin Guards – Adult</v>
      </c>
      <c r="L1032" t="str">
        <f>VLOOKUP(J1032,prod_imp!$A$2:$I$102,3,FALSE)</f>
        <v>Sports</v>
      </c>
      <c r="M1032" t="str">
        <f>VLOOKUP(J1032,prod_imp!$A$2:$I$102,4,FALSE)</f>
        <v>Team Sports</v>
      </c>
      <c r="N1032" t="str">
        <f>VLOOKUP(J1032,prod_imp!$A$2:$I$102,5,FALSE)</f>
        <v>French Ltd</v>
      </c>
      <c r="O1032">
        <f>VLOOKUP(J1032,prod_imp!$A$2:$I$102,6,FALSE)</f>
        <v>107</v>
      </c>
      <c r="P1032">
        <f>VLOOKUP(J1032,prod_imp!$A$2:$I$102,7,FALSE)</f>
        <v>359</v>
      </c>
      <c r="Q1032" t="s">
        <v>4673</v>
      </c>
      <c r="R1032" t="s">
        <v>4709</v>
      </c>
      <c r="S1032" s="5">
        <v>262.80799999999999</v>
      </c>
      <c r="T1032">
        <v>1</v>
      </c>
      <c r="U1032">
        <v>329</v>
      </c>
      <c r="V1032">
        <v>0.05</v>
      </c>
      <c r="W1032" t="str">
        <f>VLOOKUP(Q1032,stores_imp!$A$2:$K$100,3,FALSE)</f>
        <v>EAST</v>
      </c>
      <c r="X1032" t="str">
        <f>VLOOKUP(Q1032,stores_imp!$A$2:$K$100,2,TRUE)</f>
        <v>Rivera-Warner</v>
      </c>
      <c r="Y1032" t="str">
        <f>VLOOKUP(Q1032,stores_imp!$A$2:$E$22,4,FALSE)</f>
        <v>Washingtonfurt</v>
      </c>
      <c r="Z1032" t="str">
        <f>VLOOKUP(Q1032,stores_imp!$A$2:$K$22,5,FALSE)</f>
        <v>Flagship</v>
      </c>
      <c r="AA1032" t="str">
        <f>_xlfn.IFS(sale[[#All],[Age]]&lt;19,"Teens",sale[[#All],[Age]]&lt;30,"Adults",sale[[#All],[Age]]&lt;70,"Elders")</f>
        <v>Adults</v>
      </c>
      <c r="AB1032" t="str">
        <f>VLOOKUP(C1032,customer_imp!$A$2:$H$505,8,FALSE)</f>
        <v>Bronze</v>
      </c>
    </row>
    <row r="1033" spans="1:28" x14ac:dyDescent="0.25">
      <c r="A1033" t="s">
        <v>5737</v>
      </c>
      <c r="B1033" s="2">
        <v>45719</v>
      </c>
      <c r="C1033" t="s">
        <v>4257</v>
      </c>
      <c r="D1033" t="str">
        <f>VLOOKUP(C1033,customer_imp!$A$2:$H$502,2,FALSE)</f>
        <v>Sarah Lane</v>
      </c>
      <c r="E1033">
        <f>VLOOKUP(C1033,customer_imp!$A$2:$H$502,3,FALSE)</f>
        <v>38</v>
      </c>
      <c r="F1033" t="str">
        <f>VLOOKUP(C1033,customer_imp!$A$2:$H$502,4,FALSE)</f>
        <v>Male</v>
      </c>
      <c r="G1033" t="str">
        <f>VLOOKUP(C1033,customer_imp!$A$2:$H$502,5,FALSE)</f>
        <v>Edwardborough</v>
      </c>
      <c r="H1033" t="str">
        <f>VLOOKUP(C1033,customer_imp!$A$2:$H$502,6,FALSE)</f>
        <v>Vermont</v>
      </c>
      <c r="I1033" t="str">
        <f>VLOOKUP(C1033,customer_imp!$A$2:$H$502,7,FALSE)</f>
        <v>USA</v>
      </c>
      <c r="J1033" t="s">
        <v>4573</v>
      </c>
      <c r="K1033" t="str">
        <f>VLOOKUP($J1033,prod_imp!$A$2:$I$102,2,FALSE)</f>
        <v>Adjustable Jump Rope</v>
      </c>
      <c r="L1033" t="str">
        <f>VLOOKUP(J1033,prod_imp!$A$2:$I$102,3,FALSE)</f>
        <v>Sports</v>
      </c>
      <c r="M1033" t="str">
        <f>VLOOKUP(J1033,prod_imp!$A$2:$I$102,4,FALSE)</f>
        <v>Fitness</v>
      </c>
      <c r="N1033" t="str">
        <f>VLOOKUP(J1033,prod_imp!$A$2:$I$102,5,FALSE)</f>
        <v>Cox Inc</v>
      </c>
      <c r="O1033">
        <f>VLOOKUP(J1033,prod_imp!$A$2:$I$102,6,FALSE)</f>
        <v>167</v>
      </c>
      <c r="P1033">
        <f>VLOOKUP(J1033,prod_imp!$A$2:$I$102,7,FALSE)</f>
        <v>316</v>
      </c>
      <c r="Q1033" t="s">
        <v>4681</v>
      </c>
      <c r="R1033" t="s">
        <v>4709</v>
      </c>
      <c r="S1033" s="5">
        <v>33.129600000000003</v>
      </c>
      <c r="T1033">
        <v>1</v>
      </c>
      <c r="U1033">
        <v>35</v>
      </c>
      <c r="V1033">
        <v>0.2</v>
      </c>
      <c r="W1033" t="str">
        <f>VLOOKUP(Q1033,stores_imp!$A$2:$K$100,3,FALSE)</f>
        <v>SOUTH</v>
      </c>
      <c r="X1033" t="str">
        <f>VLOOKUP(Q1033,stores_imp!$A$2:$K$100,2,TRUE)</f>
        <v>Mann-Austin</v>
      </c>
      <c r="Y1033" t="str">
        <f>VLOOKUP(Q1033,stores_imp!$A$2:$E$22,4,FALSE)</f>
        <v>Port Sharon</v>
      </c>
      <c r="Z1033" t="str">
        <f>VLOOKUP(Q1033,stores_imp!$A$2:$K$22,5,FALSE)</f>
        <v>Online</v>
      </c>
      <c r="AA1033" t="str">
        <f>_xlfn.IFS(sale[[#All],[Age]]&lt;19,"Teens",sale[[#All],[Age]]&lt;30,"Adults",sale[[#All],[Age]]&lt;70,"Elders")</f>
        <v>Elders</v>
      </c>
      <c r="AB1033" t="str">
        <f>VLOOKUP(C1033,customer_imp!$A$2:$H$505,8,FALSE)</f>
        <v>Silver</v>
      </c>
    </row>
    <row r="1034" spans="1:28" x14ac:dyDescent="0.25">
      <c r="A1034" t="s">
        <v>5738</v>
      </c>
      <c r="B1034" s="2">
        <v>45250</v>
      </c>
      <c r="C1034" t="s">
        <v>4081</v>
      </c>
      <c r="D1034" t="str">
        <f>VLOOKUP(C1034,customer_imp!$A$2:$H$502,2,FALSE)</f>
        <v>Lance Baker</v>
      </c>
      <c r="E1034">
        <f>VLOOKUP(C1034,customer_imp!$A$2:$H$502,3,FALSE)</f>
        <v>50</v>
      </c>
      <c r="F1034" t="str">
        <f>VLOOKUP(C1034,customer_imp!$A$2:$H$502,4,FALSE)</f>
        <v>Female</v>
      </c>
      <c r="G1034" t="str">
        <f>VLOOKUP(C1034,customer_imp!$A$2:$H$502,5,FALSE)</f>
        <v>Port Victoria</v>
      </c>
      <c r="H1034" t="str">
        <f>VLOOKUP(C1034,customer_imp!$A$2:$H$502,6,FALSE)</f>
        <v>Florida</v>
      </c>
      <c r="I1034" t="str">
        <f>VLOOKUP(C1034,customer_imp!$A$2:$H$502,7,FALSE)</f>
        <v>USA</v>
      </c>
      <c r="J1034" t="s">
        <v>4532</v>
      </c>
      <c r="K1034" t="str">
        <f>VLOOKUP($J1034,prod_imp!$A$2:$I$102,2,FALSE)</f>
        <v>Knee Support Brace</v>
      </c>
      <c r="L1034" t="str">
        <f>VLOOKUP(J1034,prod_imp!$A$2:$I$102,3,FALSE)</f>
        <v>Sports</v>
      </c>
      <c r="M1034" t="str">
        <f>VLOOKUP(J1034,prod_imp!$A$2:$I$102,4,FALSE)</f>
        <v>Equipment</v>
      </c>
      <c r="N1034" t="str">
        <f>VLOOKUP(J1034,prod_imp!$A$2:$I$102,5,FALSE)</f>
        <v>May-Reese</v>
      </c>
      <c r="O1034">
        <f>VLOOKUP(J1034,prod_imp!$A$2:$I$102,6,FALSE)</f>
        <v>21</v>
      </c>
      <c r="P1034">
        <f>VLOOKUP(J1034,prod_imp!$A$2:$I$102,7,FALSE)</f>
        <v>65</v>
      </c>
      <c r="Q1034" t="s">
        <v>4692</v>
      </c>
      <c r="R1034" t="s">
        <v>4709</v>
      </c>
      <c r="S1034" s="5">
        <v>1871.7185999999999</v>
      </c>
      <c r="T1034">
        <v>3</v>
      </c>
      <c r="U1034">
        <v>664</v>
      </c>
      <c r="V1034">
        <v>0.04</v>
      </c>
      <c r="W1034" t="str">
        <f>VLOOKUP(Q1034,stores_imp!$A$2:$K$100,3,FALSE)</f>
        <v>SOUTH</v>
      </c>
      <c r="X1034" t="str">
        <f>VLOOKUP(Q1034,stores_imp!$A$2:$K$100,2,TRUE)</f>
        <v>Aguirre-Keller</v>
      </c>
      <c r="Y1034" t="str">
        <f>VLOOKUP(Q1034,stores_imp!$A$2:$E$22,4,FALSE)</f>
        <v>Lake Michael</v>
      </c>
      <c r="Z1034" t="str">
        <f>VLOOKUP(Q1034,stores_imp!$A$2:$K$22,5,FALSE)</f>
        <v>Online</v>
      </c>
      <c r="AA1034" t="str">
        <f>_xlfn.IFS(sale[[#All],[Age]]&lt;19,"Teens",sale[[#All],[Age]]&lt;30,"Adults",sale[[#All],[Age]]&lt;70,"Elders")</f>
        <v>Elders</v>
      </c>
      <c r="AB1034" t="str">
        <f>VLOOKUP(C1034,customer_imp!$A$2:$H$505,8,FALSE)</f>
        <v>Gold</v>
      </c>
    </row>
    <row r="1035" spans="1:28" x14ac:dyDescent="0.25">
      <c r="A1035" t="s">
        <v>5739</v>
      </c>
      <c r="B1035" s="2">
        <v>45479</v>
      </c>
      <c r="C1035" t="s">
        <v>4227</v>
      </c>
      <c r="D1035" t="str">
        <f>VLOOKUP(C1035,customer_imp!$A$2:$H$502,2,FALSE)</f>
        <v>Mary Russell</v>
      </c>
      <c r="E1035">
        <f>VLOOKUP(C1035,customer_imp!$A$2:$H$502,3,FALSE)</f>
        <v>58</v>
      </c>
      <c r="F1035" t="str">
        <f>VLOOKUP(C1035,customer_imp!$A$2:$H$502,4,FALSE)</f>
        <v>Male</v>
      </c>
      <c r="G1035" t="str">
        <f>VLOOKUP(C1035,customer_imp!$A$2:$H$502,5,FALSE)</f>
        <v>South Regina</v>
      </c>
      <c r="H1035" t="str">
        <f>VLOOKUP(C1035,customer_imp!$A$2:$H$502,6,FALSE)</f>
        <v>Arkansas</v>
      </c>
      <c r="I1035" t="str">
        <f>VLOOKUP(C1035,customer_imp!$A$2:$H$502,7,FALSE)</f>
        <v>USA</v>
      </c>
      <c r="J1035" t="s">
        <v>4553</v>
      </c>
      <c r="K1035" t="str">
        <f>VLOOKUP($J1035,prod_imp!$A$2:$I$102,2,FALSE)</f>
        <v>Modern Wall Clock</v>
      </c>
      <c r="L1035" t="str">
        <f>VLOOKUP(J1035,prod_imp!$A$2:$I$102,3,FALSE)</f>
        <v>Home</v>
      </c>
      <c r="M1035" t="str">
        <f>VLOOKUP(J1035,prod_imp!$A$2:$I$102,4,FALSE)</f>
        <v>Decor</v>
      </c>
      <c r="N1035" t="str">
        <f>VLOOKUP(J1035,prod_imp!$A$2:$I$102,5,FALSE)</f>
        <v>Weiss-Watson</v>
      </c>
      <c r="O1035">
        <f>VLOOKUP(J1035,prod_imp!$A$2:$I$102,6,FALSE)</f>
        <v>180</v>
      </c>
      <c r="P1035">
        <f>VLOOKUP(J1035,prod_imp!$A$2:$I$102,7,FALSE)</f>
        <v>305</v>
      </c>
      <c r="Q1035" t="s">
        <v>4688</v>
      </c>
      <c r="R1035" t="s">
        <v>4706</v>
      </c>
      <c r="S1035" s="5">
        <v>356.18669999999997</v>
      </c>
      <c r="T1035">
        <v>1</v>
      </c>
      <c r="U1035">
        <v>409</v>
      </c>
      <c r="V1035">
        <v>0.06</v>
      </c>
      <c r="W1035" t="str">
        <f>VLOOKUP(Q1035,stores_imp!$A$2:$K$100,3,FALSE)</f>
        <v>SOUTH</v>
      </c>
      <c r="X1035" t="str">
        <f>VLOOKUP(Q1035,stores_imp!$A$2:$K$100,2,TRUE)</f>
        <v>Mann-Austin</v>
      </c>
      <c r="Y1035" t="str">
        <f>VLOOKUP(Q1035,stores_imp!$A$2:$E$22,4,FALSE)</f>
        <v>East Johnstad</v>
      </c>
      <c r="Z1035" t="str">
        <f>VLOOKUP(Q1035,stores_imp!$A$2:$K$22,5,FALSE)</f>
        <v>Flagship</v>
      </c>
      <c r="AA1035" t="str">
        <f>_xlfn.IFS(sale[[#All],[Age]]&lt;19,"Teens",sale[[#All],[Age]]&lt;30,"Adults",sale[[#All],[Age]]&lt;70,"Elders")</f>
        <v>Elders</v>
      </c>
      <c r="AB1035" t="str">
        <f>VLOOKUP(C1035,customer_imp!$A$2:$H$505,8,FALSE)</f>
        <v>Bronze</v>
      </c>
    </row>
    <row r="1036" spans="1:28" x14ac:dyDescent="0.25">
      <c r="A1036" t="s">
        <v>5740</v>
      </c>
      <c r="B1036" s="2">
        <v>45727</v>
      </c>
      <c r="C1036" t="s">
        <v>4068</v>
      </c>
      <c r="D1036" t="str">
        <f>VLOOKUP(C1036,customer_imp!$A$2:$H$502,2,FALSE)</f>
        <v>Robert Jackson</v>
      </c>
      <c r="E1036">
        <f>VLOOKUP(C1036,customer_imp!$A$2:$H$502,3,FALSE)</f>
        <v>44</v>
      </c>
      <c r="F1036" t="str">
        <f>VLOOKUP(C1036,customer_imp!$A$2:$H$502,4,FALSE)</f>
        <v>Female</v>
      </c>
      <c r="G1036" t="str">
        <f>VLOOKUP(C1036,customer_imp!$A$2:$H$502,5,FALSE)</f>
        <v>Lake Brandy</v>
      </c>
      <c r="H1036" t="str">
        <f>VLOOKUP(C1036,customer_imp!$A$2:$H$502,6,FALSE)</f>
        <v>Tennessee</v>
      </c>
      <c r="I1036" t="str">
        <f>VLOOKUP(C1036,customer_imp!$A$2:$H$502,7,FALSE)</f>
        <v>USA</v>
      </c>
      <c r="J1036" t="s">
        <v>4636</v>
      </c>
      <c r="K1036" t="str">
        <f>VLOOKUP($J1036,prod_imp!$A$2:$I$102,2,FALSE)</f>
        <v>Essential Oil Diffuser</v>
      </c>
      <c r="L1036" t="str">
        <f>VLOOKUP(J1036,prod_imp!$A$2:$I$102,3,FALSE)</f>
        <v>Home</v>
      </c>
      <c r="M1036" t="str">
        <f>VLOOKUP(J1036,prod_imp!$A$2:$I$102,4,FALSE)</f>
        <v>Decor</v>
      </c>
      <c r="N1036" t="str">
        <f>VLOOKUP(J1036,prod_imp!$A$2:$I$102,5,FALSE)</f>
        <v>Hernandez Inc</v>
      </c>
      <c r="O1036">
        <f>VLOOKUP(J1036,prod_imp!$A$2:$I$102,6,FALSE)</f>
        <v>325</v>
      </c>
      <c r="P1036">
        <f>VLOOKUP(J1036,prod_imp!$A$2:$I$102,7,FALSE)</f>
        <v>400</v>
      </c>
      <c r="Q1036" t="s">
        <v>4680</v>
      </c>
      <c r="R1036" t="s">
        <v>4706</v>
      </c>
      <c r="S1036" s="5">
        <v>1230.9501</v>
      </c>
      <c r="T1036">
        <v>3</v>
      </c>
      <c r="U1036">
        <v>461</v>
      </c>
      <c r="V1036">
        <v>0.13</v>
      </c>
      <c r="W1036" t="str">
        <f>VLOOKUP(Q1036,stores_imp!$A$2:$K$100,3,FALSE)</f>
        <v>NORTH</v>
      </c>
      <c r="X1036" t="str">
        <f>VLOOKUP(Q1036,stores_imp!$A$2:$K$100,2,TRUE)</f>
        <v>Mann-Austin</v>
      </c>
      <c r="Y1036" t="str">
        <f>VLOOKUP(Q1036,stores_imp!$A$2:$E$22,4,FALSE)</f>
        <v>Hoodberg</v>
      </c>
      <c r="Z1036" t="str">
        <f>VLOOKUP(Q1036,stores_imp!$A$2:$K$22,5,FALSE)</f>
        <v>Outlet</v>
      </c>
      <c r="AA1036" t="str">
        <f>_xlfn.IFS(sale[[#All],[Age]]&lt;19,"Teens",sale[[#All],[Age]]&lt;30,"Adults",sale[[#All],[Age]]&lt;70,"Elders")</f>
        <v>Elders</v>
      </c>
      <c r="AB1036" t="str">
        <f>VLOOKUP(C1036,customer_imp!$A$2:$H$505,8,FALSE)</f>
        <v>Platinum</v>
      </c>
    </row>
    <row r="1037" spans="1:28" x14ac:dyDescent="0.25">
      <c r="A1037" t="s">
        <v>5741</v>
      </c>
      <c r="B1037" s="2">
        <v>45394</v>
      </c>
      <c r="C1037" t="s">
        <v>4357</v>
      </c>
      <c r="D1037" t="str">
        <f>VLOOKUP(C1037,customer_imp!$A$2:$H$502,2,FALSE)</f>
        <v>Miranda King</v>
      </c>
      <c r="E1037">
        <f>VLOOKUP(C1037,customer_imp!$A$2:$H$502,3,FALSE)</f>
        <v>34</v>
      </c>
      <c r="F1037" t="str">
        <f>VLOOKUP(C1037,customer_imp!$A$2:$H$502,4,FALSE)</f>
        <v>Female</v>
      </c>
      <c r="G1037" t="str">
        <f>VLOOKUP(C1037,customer_imp!$A$2:$H$502,5,FALSE)</f>
        <v>West Mathew</v>
      </c>
      <c r="H1037" t="str">
        <f>VLOOKUP(C1037,customer_imp!$A$2:$H$502,6,FALSE)</f>
        <v>New York</v>
      </c>
      <c r="I1037" t="str">
        <f>VLOOKUP(C1037,customer_imp!$A$2:$H$502,7,FALSE)</f>
        <v>USA</v>
      </c>
      <c r="J1037" t="s">
        <v>4532</v>
      </c>
      <c r="K1037" t="str">
        <f>VLOOKUP($J1037,prod_imp!$A$2:$I$102,2,FALSE)</f>
        <v>Knee Support Brace</v>
      </c>
      <c r="L1037" t="str">
        <f>VLOOKUP(J1037,prod_imp!$A$2:$I$102,3,FALSE)</f>
        <v>Sports</v>
      </c>
      <c r="M1037" t="str">
        <f>VLOOKUP(J1037,prod_imp!$A$2:$I$102,4,FALSE)</f>
        <v>Equipment</v>
      </c>
      <c r="N1037" t="str">
        <f>VLOOKUP(J1037,prod_imp!$A$2:$I$102,5,FALSE)</f>
        <v>May-Reese</v>
      </c>
      <c r="O1037">
        <f>VLOOKUP(J1037,prod_imp!$A$2:$I$102,6,FALSE)</f>
        <v>21</v>
      </c>
      <c r="P1037">
        <f>VLOOKUP(J1037,prod_imp!$A$2:$I$102,7,FALSE)</f>
        <v>65</v>
      </c>
      <c r="Q1037" t="s">
        <v>4697</v>
      </c>
      <c r="R1037" t="s">
        <v>4709</v>
      </c>
      <c r="S1037" s="5">
        <v>1489.8743999999999</v>
      </c>
      <c r="T1037">
        <v>2</v>
      </c>
      <c r="U1037">
        <v>760</v>
      </c>
      <c r="V1037">
        <v>0.11</v>
      </c>
      <c r="W1037" t="str">
        <f>VLOOKUP(Q1037,stores_imp!$A$2:$K$100,3,FALSE)</f>
        <v>SOUTH</v>
      </c>
      <c r="X1037" t="str">
        <f>VLOOKUP(Q1037,stores_imp!$A$2:$K$100,2,TRUE)</f>
        <v>Mcdonald Inc</v>
      </c>
      <c r="Y1037" t="str">
        <f>VLOOKUP(Q1037,stores_imp!$A$2:$E$22,4,FALSE)</f>
        <v>Christopherland</v>
      </c>
      <c r="Z1037" t="str">
        <f>VLOOKUP(Q1037,stores_imp!$A$2:$K$22,5,FALSE)</f>
        <v>Outlet</v>
      </c>
      <c r="AA1037" t="str">
        <f>_xlfn.IFS(sale[[#All],[Age]]&lt;19,"Teens",sale[[#All],[Age]]&lt;30,"Adults",sale[[#All],[Age]]&lt;70,"Elders")</f>
        <v>Elders</v>
      </c>
      <c r="AB1037" t="str">
        <f>VLOOKUP(C1037,customer_imp!$A$2:$H$505,8,FALSE)</f>
        <v>Platinum</v>
      </c>
    </row>
    <row r="1038" spans="1:28" x14ac:dyDescent="0.25">
      <c r="A1038" t="s">
        <v>5742</v>
      </c>
      <c r="B1038" s="2">
        <v>45773</v>
      </c>
      <c r="C1038" t="s">
        <v>4261</v>
      </c>
      <c r="D1038" t="str">
        <f>VLOOKUP(C1038,customer_imp!$A$2:$H$502,2,FALSE)</f>
        <v>Stephen Fowler</v>
      </c>
      <c r="E1038">
        <f>VLOOKUP(C1038,customer_imp!$A$2:$H$502,3,FALSE)</f>
        <v>42</v>
      </c>
      <c r="F1038" t="str">
        <f>VLOOKUP(C1038,customer_imp!$A$2:$H$502,4,FALSE)</f>
        <v>Female</v>
      </c>
      <c r="G1038" t="str">
        <f>VLOOKUP(C1038,customer_imp!$A$2:$H$502,5,FALSE)</f>
        <v>Port Mariastad</v>
      </c>
      <c r="H1038" t="str">
        <f>VLOOKUP(C1038,customer_imp!$A$2:$H$502,6,FALSE)</f>
        <v>Rhode Island</v>
      </c>
      <c r="I1038" t="str">
        <f>VLOOKUP(C1038,customer_imp!$A$2:$H$502,7,FALSE)</f>
        <v>USA</v>
      </c>
      <c r="J1038" t="s">
        <v>4537</v>
      </c>
      <c r="K1038" t="str">
        <f>VLOOKUP($J1038,prod_imp!$A$2:$I$102,2,FALSE)</f>
        <v>Men'S Formal Shirt</v>
      </c>
      <c r="L1038" t="str">
        <f>VLOOKUP(J1038,prod_imp!$A$2:$I$102,3,FALSE)</f>
        <v>Clothing</v>
      </c>
      <c r="M1038" t="str">
        <f>VLOOKUP(J1038,prod_imp!$A$2:$I$102,4,FALSE)</f>
        <v>Tops</v>
      </c>
      <c r="N1038" t="str">
        <f>VLOOKUP(J1038,prod_imp!$A$2:$I$102,5,FALSE)</f>
        <v>Moon, Mora And Santos</v>
      </c>
      <c r="O1038">
        <f>VLOOKUP(J1038,prod_imp!$A$2:$I$102,6,FALSE)</f>
        <v>317</v>
      </c>
      <c r="P1038">
        <f>VLOOKUP(J1038,prod_imp!$A$2:$I$102,7,FALSE)</f>
        <v>360</v>
      </c>
      <c r="Q1038" t="s">
        <v>4675</v>
      </c>
      <c r="R1038" t="s">
        <v>4706</v>
      </c>
      <c r="S1038" s="5">
        <v>1818.3263999999999</v>
      </c>
      <c r="T1038">
        <v>3</v>
      </c>
      <c r="U1038">
        <v>689</v>
      </c>
      <c r="V1038">
        <v>0.02</v>
      </c>
      <c r="W1038" t="str">
        <f>VLOOKUP(Q1038,stores_imp!$A$2:$K$100,3,FALSE)</f>
        <v>NORTH</v>
      </c>
      <c r="X1038" t="str">
        <f>VLOOKUP(Q1038,stores_imp!$A$2:$K$100,2,TRUE)</f>
        <v>Martinez, Adkins And Johnson</v>
      </c>
      <c r="Y1038" t="str">
        <f>VLOOKUP(Q1038,stores_imp!$A$2:$E$22,4,FALSE)</f>
        <v>Danielmouth</v>
      </c>
      <c r="Z1038" t="str">
        <f>VLOOKUP(Q1038,stores_imp!$A$2:$K$22,5,FALSE)</f>
        <v>Flagship</v>
      </c>
      <c r="AA1038" t="str">
        <f>_xlfn.IFS(sale[[#All],[Age]]&lt;19,"Teens",sale[[#All],[Age]]&lt;30,"Adults",sale[[#All],[Age]]&lt;70,"Elders")</f>
        <v>Elders</v>
      </c>
      <c r="AB1038" t="str">
        <f>VLOOKUP(C1038,customer_imp!$A$2:$H$505,8,FALSE)</f>
        <v>Platinum</v>
      </c>
    </row>
    <row r="1039" spans="1:28" x14ac:dyDescent="0.25">
      <c r="A1039" t="s">
        <v>5743</v>
      </c>
      <c r="B1039" s="2">
        <v>45779</v>
      </c>
      <c r="C1039" t="s">
        <v>4137</v>
      </c>
      <c r="D1039" t="str">
        <f>VLOOKUP(C1039,customer_imp!$A$2:$H$502,2,FALSE)</f>
        <v>Brian Choi</v>
      </c>
      <c r="E1039">
        <f>VLOOKUP(C1039,customer_imp!$A$2:$H$502,3,FALSE)</f>
        <v>46</v>
      </c>
      <c r="F1039" t="str">
        <f>VLOOKUP(C1039,customer_imp!$A$2:$H$502,4,FALSE)</f>
        <v>Female</v>
      </c>
      <c r="G1039" t="str">
        <f>VLOOKUP(C1039,customer_imp!$A$2:$H$502,5,FALSE)</f>
        <v>Floydton</v>
      </c>
      <c r="H1039" t="str">
        <f>VLOOKUP(C1039,customer_imp!$A$2:$H$502,6,FALSE)</f>
        <v>New Jersey</v>
      </c>
      <c r="I1039" t="str">
        <f>VLOOKUP(C1039,customer_imp!$A$2:$H$502,7,FALSE)</f>
        <v>USA</v>
      </c>
      <c r="J1039" t="s">
        <v>4571</v>
      </c>
      <c r="K1039" t="str">
        <f>VLOOKUP($J1039,prod_imp!$A$2:$I$102,2,FALSE)</f>
        <v>Usb External Hard Drive</v>
      </c>
      <c r="L1039" t="str">
        <f>VLOOKUP(J1039,prod_imp!$A$2:$I$102,3,FALSE)</f>
        <v>Electronics</v>
      </c>
      <c r="M1039" t="str">
        <f>VLOOKUP(J1039,prod_imp!$A$2:$I$102,4,FALSE)</f>
        <v>Computer</v>
      </c>
      <c r="N1039" t="str">
        <f>VLOOKUP(J1039,prod_imp!$A$2:$I$102,5,FALSE)</f>
        <v>Robinson Inc</v>
      </c>
      <c r="O1039">
        <f>VLOOKUP(J1039,prod_imp!$A$2:$I$102,6,FALSE)</f>
        <v>253</v>
      </c>
      <c r="P1039">
        <f>VLOOKUP(J1039,prod_imp!$A$2:$I$102,7,FALSE)</f>
        <v>266</v>
      </c>
      <c r="Q1039" t="s">
        <v>4688</v>
      </c>
      <c r="R1039" t="s">
        <v>1959</v>
      </c>
      <c r="S1039" s="5">
        <v>489.78199999999998</v>
      </c>
      <c r="T1039">
        <v>2</v>
      </c>
      <c r="U1039">
        <v>258</v>
      </c>
      <c r="V1039">
        <v>0.12</v>
      </c>
      <c r="W1039" t="str">
        <f>VLOOKUP(Q1039,stores_imp!$A$2:$K$100,3,FALSE)</f>
        <v>SOUTH</v>
      </c>
      <c r="X1039" t="str">
        <f>VLOOKUP(Q1039,stores_imp!$A$2:$K$100,2,TRUE)</f>
        <v>Mann-Austin</v>
      </c>
      <c r="Y1039" t="str">
        <f>VLOOKUP(Q1039,stores_imp!$A$2:$E$22,4,FALSE)</f>
        <v>East Johnstad</v>
      </c>
      <c r="Z1039" t="str">
        <f>VLOOKUP(Q1039,stores_imp!$A$2:$K$22,5,FALSE)</f>
        <v>Flagship</v>
      </c>
      <c r="AA1039" t="str">
        <f>_xlfn.IFS(sale[[#All],[Age]]&lt;19,"Teens",sale[[#All],[Age]]&lt;30,"Adults",sale[[#All],[Age]]&lt;70,"Elders")</f>
        <v>Elders</v>
      </c>
      <c r="AB1039" t="str">
        <f>VLOOKUP(C1039,customer_imp!$A$2:$H$505,8,FALSE)</f>
        <v>Gold</v>
      </c>
    </row>
    <row r="1040" spans="1:28" x14ac:dyDescent="0.25">
      <c r="A1040" t="s">
        <v>5744</v>
      </c>
      <c r="B1040" s="2">
        <v>45400</v>
      </c>
      <c r="C1040" t="s">
        <v>4026</v>
      </c>
      <c r="D1040" t="str">
        <f>VLOOKUP(C1040,customer_imp!$A$2:$H$502,2,FALSE)</f>
        <v>Debra Liu</v>
      </c>
      <c r="E1040">
        <f>VLOOKUP(C1040,customer_imp!$A$2:$H$502,3,FALSE)</f>
        <v>55</v>
      </c>
      <c r="F1040" t="str">
        <f>VLOOKUP(C1040,customer_imp!$A$2:$H$502,4,FALSE)</f>
        <v>Male</v>
      </c>
      <c r="G1040" t="str">
        <f>VLOOKUP(C1040,customer_imp!$A$2:$H$502,5,FALSE)</f>
        <v>South Timtown</v>
      </c>
      <c r="H1040" t="str">
        <f>VLOOKUP(C1040,customer_imp!$A$2:$H$502,6,FALSE)</f>
        <v>Minnesota</v>
      </c>
      <c r="I1040" t="str">
        <f>VLOOKUP(C1040,customer_imp!$A$2:$H$502,7,FALSE)</f>
        <v>USA</v>
      </c>
      <c r="J1040" t="s">
        <v>4590</v>
      </c>
      <c r="K1040" t="str">
        <f>VLOOKUP($J1040,prod_imp!$A$2:$I$102,2,FALSE)</f>
        <v>Men'S Track Pants</v>
      </c>
      <c r="L1040" t="str">
        <f>VLOOKUP(J1040,prod_imp!$A$2:$I$102,3,FALSE)</f>
        <v>Clothing</v>
      </c>
      <c r="M1040" t="str">
        <f>VLOOKUP(J1040,prod_imp!$A$2:$I$102,4,FALSE)</f>
        <v>Bottoms</v>
      </c>
      <c r="N1040" t="str">
        <f>VLOOKUP(J1040,prod_imp!$A$2:$I$102,5,FALSE)</f>
        <v>Hamilton, Woods And Walker</v>
      </c>
      <c r="O1040">
        <f>VLOOKUP(J1040,prod_imp!$A$2:$I$102,6,FALSE)</f>
        <v>387</v>
      </c>
      <c r="P1040">
        <f>VLOOKUP(J1040,prod_imp!$A$2:$I$102,7,FALSE)</f>
        <v>125</v>
      </c>
      <c r="Q1040" t="s">
        <v>4684</v>
      </c>
      <c r="R1040" t="s">
        <v>4709</v>
      </c>
      <c r="S1040" s="5">
        <v>509.14980000000003</v>
      </c>
      <c r="T1040">
        <v>2</v>
      </c>
      <c r="U1040">
        <v>314</v>
      </c>
      <c r="V1040">
        <v>0.05</v>
      </c>
      <c r="W1040" t="str">
        <f>VLOOKUP(Q1040,stores_imp!$A$2:$K$100,3,FALSE)</f>
        <v>SOUTH</v>
      </c>
      <c r="X1040" t="str">
        <f>VLOOKUP(Q1040,stores_imp!$A$2:$K$100,2,TRUE)</f>
        <v>Mann-Austin</v>
      </c>
      <c r="Y1040" t="str">
        <f>VLOOKUP(Q1040,stores_imp!$A$2:$E$22,4,FALSE)</f>
        <v>Williamsfurt</v>
      </c>
      <c r="Z1040" t="str">
        <f>VLOOKUP(Q1040,stores_imp!$A$2:$K$22,5,FALSE)</f>
        <v>Online</v>
      </c>
      <c r="AA1040" t="str">
        <f>_xlfn.IFS(sale[[#All],[Age]]&lt;19,"Teens",sale[[#All],[Age]]&lt;30,"Adults",sale[[#All],[Age]]&lt;70,"Elders")</f>
        <v>Elders</v>
      </c>
      <c r="AB1040" t="str">
        <f>VLOOKUP(C1040,customer_imp!$A$2:$H$505,8,FALSE)</f>
        <v>Bronze</v>
      </c>
    </row>
    <row r="1041" spans="1:28" x14ac:dyDescent="0.25">
      <c r="A1041" t="s">
        <v>5745</v>
      </c>
      <c r="B1041" s="2">
        <v>45520</v>
      </c>
      <c r="C1041" t="s">
        <v>4133</v>
      </c>
      <c r="D1041" t="str">
        <f>VLOOKUP(C1041,customer_imp!$A$2:$H$502,2,FALSE)</f>
        <v>Curtis Haynes</v>
      </c>
      <c r="E1041">
        <f>VLOOKUP(C1041,customer_imp!$A$2:$H$502,3,FALSE)</f>
        <v>60</v>
      </c>
      <c r="F1041" t="str">
        <f>VLOOKUP(C1041,customer_imp!$A$2:$H$502,4,FALSE)</f>
        <v>Female</v>
      </c>
      <c r="G1041" t="str">
        <f>VLOOKUP(C1041,customer_imp!$A$2:$H$502,5,FALSE)</f>
        <v>Estradaside</v>
      </c>
      <c r="H1041" t="str">
        <f>VLOOKUP(C1041,customer_imp!$A$2:$H$502,6,FALSE)</f>
        <v>Iowa</v>
      </c>
      <c r="I1041" t="str">
        <f>VLOOKUP(C1041,customer_imp!$A$2:$H$502,7,FALSE)</f>
        <v>USA</v>
      </c>
      <c r="J1041" t="s">
        <v>4625</v>
      </c>
      <c r="K1041" t="str">
        <f>VLOOKUP($J1041,prod_imp!$A$2:$I$102,2,FALSE)</f>
        <v>Professional Jump Rope</v>
      </c>
      <c r="L1041" t="str">
        <f>VLOOKUP(J1041,prod_imp!$A$2:$I$102,3,FALSE)</f>
        <v>Sports</v>
      </c>
      <c r="M1041" t="str">
        <f>VLOOKUP(J1041,prod_imp!$A$2:$I$102,4,FALSE)</f>
        <v>Fitness</v>
      </c>
      <c r="N1041" t="str">
        <f>VLOOKUP(J1041,prod_imp!$A$2:$I$102,5,FALSE)</f>
        <v>Davis Plc</v>
      </c>
      <c r="O1041">
        <f>VLOOKUP(J1041,prod_imp!$A$2:$I$102,6,FALSE)</f>
        <v>478</v>
      </c>
      <c r="P1041">
        <f>VLOOKUP(J1041,prod_imp!$A$2:$I$102,7,FALSE)</f>
        <v>300</v>
      </c>
      <c r="Q1041" t="s">
        <v>4697</v>
      </c>
      <c r="R1041" t="s">
        <v>4706</v>
      </c>
      <c r="S1041" s="5">
        <v>998.18730000000005</v>
      </c>
      <c r="T1041">
        <v>3</v>
      </c>
      <c r="U1041">
        <v>336</v>
      </c>
      <c r="V1041">
        <v>0.19</v>
      </c>
      <c r="W1041" t="str">
        <f>VLOOKUP(Q1041,stores_imp!$A$2:$K$100,3,FALSE)</f>
        <v>SOUTH</v>
      </c>
      <c r="X1041" t="str">
        <f>VLOOKUP(Q1041,stores_imp!$A$2:$K$100,2,TRUE)</f>
        <v>Mcdonald Inc</v>
      </c>
      <c r="Y1041" t="str">
        <f>VLOOKUP(Q1041,stores_imp!$A$2:$E$22,4,FALSE)</f>
        <v>Christopherland</v>
      </c>
      <c r="Z1041" t="str">
        <f>VLOOKUP(Q1041,stores_imp!$A$2:$K$22,5,FALSE)</f>
        <v>Outlet</v>
      </c>
      <c r="AA1041" t="str">
        <f>_xlfn.IFS(sale[[#All],[Age]]&lt;19,"Teens",sale[[#All],[Age]]&lt;30,"Adults",sale[[#All],[Age]]&lt;70,"Elders")</f>
        <v>Elders</v>
      </c>
      <c r="AB1041" t="str">
        <f>VLOOKUP(C1041,customer_imp!$A$2:$H$505,8,FALSE)</f>
        <v>Gold</v>
      </c>
    </row>
    <row r="1042" spans="1:28" x14ac:dyDescent="0.25">
      <c r="A1042" t="s">
        <v>5746</v>
      </c>
      <c r="B1042" s="2">
        <v>45861</v>
      </c>
      <c r="C1042" t="s">
        <v>3970</v>
      </c>
      <c r="D1042" t="str">
        <f>VLOOKUP(C1042,customer_imp!$A$2:$H$502,2,FALSE)</f>
        <v>Dr. Benjamin Price</v>
      </c>
      <c r="E1042">
        <f>VLOOKUP(C1042,customer_imp!$A$2:$H$502,3,FALSE)</f>
        <v>29</v>
      </c>
      <c r="F1042" t="str">
        <f>VLOOKUP(C1042,customer_imp!$A$2:$H$502,4,FALSE)</f>
        <v>Female</v>
      </c>
      <c r="G1042" t="str">
        <f>VLOOKUP(C1042,customer_imp!$A$2:$H$502,5,FALSE)</f>
        <v>Kylebury</v>
      </c>
      <c r="H1042" t="str">
        <f>VLOOKUP(C1042,customer_imp!$A$2:$H$502,6,FALSE)</f>
        <v>Alabama</v>
      </c>
      <c r="I1042" t="str">
        <f>VLOOKUP(C1042,customer_imp!$A$2:$H$502,7,FALSE)</f>
        <v>USA</v>
      </c>
      <c r="J1042" t="s">
        <v>4629</v>
      </c>
      <c r="K1042" t="str">
        <f>VLOOKUP($J1042,prod_imp!$A$2:$I$102,2,FALSE)</f>
        <v>Women'S Ankle Boots</v>
      </c>
      <c r="L1042" t="str">
        <f>VLOOKUP(J1042,prod_imp!$A$2:$I$102,3,FALSE)</f>
        <v>Clothing</v>
      </c>
      <c r="M1042" t="str">
        <f>VLOOKUP(J1042,prod_imp!$A$2:$I$102,4,FALSE)</f>
        <v>Footwear</v>
      </c>
      <c r="N1042" t="str">
        <f>VLOOKUP(J1042,prod_imp!$A$2:$I$102,5,FALSE)</f>
        <v>Poole Plc</v>
      </c>
      <c r="O1042">
        <f>VLOOKUP(J1042,prod_imp!$A$2:$I$102,6,FALSE)</f>
        <v>158</v>
      </c>
      <c r="P1042">
        <f>VLOOKUP(J1042,prod_imp!$A$2:$I$102,7,FALSE)</f>
        <v>82</v>
      </c>
      <c r="Q1042" t="s">
        <v>4701</v>
      </c>
      <c r="R1042" t="s">
        <v>4706</v>
      </c>
      <c r="S1042" s="5">
        <v>466.7817</v>
      </c>
      <c r="T1042">
        <v>3</v>
      </c>
      <c r="U1042">
        <v>202</v>
      </c>
      <c r="V1042">
        <v>0.01</v>
      </c>
      <c r="W1042" t="str">
        <f>VLOOKUP(Q1042,stores_imp!$A$2:$K$100,3,FALSE)</f>
        <v>NORTH</v>
      </c>
      <c r="X1042" t="str">
        <f>VLOOKUP(Q1042,stores_imp!$A$2:$K$100,2,TRUE)</f>
        <v>Holloway Ltd</v>
      </c>
      <c r="Y1042" t="str">
        <f>VLOOKUP(Q1042,stores_imp!$A$2:$E$22,4,FALSE)</f>
        <v>Bensonhaven</v>
      </c>
      <c r="Z1042" t="str">
        <f>VLOOKUP(Q1042,stores_imp!$A$2:$K$22,5,FALSE)</f>
        <v>Flagship</v>
      </c>
      <c r="AA1042" t="str">
        <f>_xlfn.IFS(sale[[#All],[Age]]&lt;19,"Teens",sale[[#All],[Age]]&lt;30,"Adults",sale[[#All],[Age]]&lt;70,"Elders")</f>
        <v>Adults</v>
      </c>
      <c r="AB1042" t="str">
        <f>VLOOKUP(C1042,customer_imp!$A$2:$H$505,8,FALSE)</f>
        <v>Platinum</v>
      </c>
    </row>
    <row r="1043" spans="1:28" x14ac:dyDescent="0.25">
      <c r="A1043" t="s">
        <v>5747</v>
      </c>
      <c r="B1043" s="2">
        <v>45781</v>
      </c>
      <c r="C1043" t="s">
        <v>4295</v>
      </c>
      <c r="D1043" t="str">
        <f>VLOOKUP(C1043,customer_imp!$A$2:$H$502,2,FALSE)</f>
        <v>Kara Dodson</v>
      </c>
      <c r="E1043">
        <f>VLOOKUP(C1043,customer_imp!$A$2:$H$502,3,FALSE)</f>
        <v>20</v>
      </c>
      <c r="F1043" t="str">
        <f>VLOOKUP(C1043,customer_imp!$A$2:$H$502,4,FALSE)</f>
        <v>Male</v>
      </c>
      <c r="G1043" t="str">
        <f>VLOOKUP(C1043,customer_imp!$A$2:$H$502,5,FALSE)</f>
        <v>Joelside</v>
      </c>
      <c r="H1043" t="str">
        <f>VLOOKUP(C1043,customer_imp!$A$2:$H$502,6,FALSE)</f>
        <v>Vermont</v>
      </c>
      <c r="I1043" t="str">
        <f>VLOOKUP(C1043,customer_imp!$A$2:$H$502,7,FALSE)</f>
        <v>USA</v>
      </c>
      <c r="J1043" t="s">
        <v>4528</v>
      </c>
      <c r="K1043" t="str">
        <f>VLOOKUP($J1043,prod_imp!$A$2:$I$102,2,FALSE)</f>
        <v>Soccer Training Cone Set</v>
      </c>
      <c r="L1043" t="str">
        <f>VLOOKUP(J1043,prod_imp!$A$2:$I$102,3,FALSE)</f>
        <v>Sports</v>
      </c>
      <c r="M1043" t="str">
        <f>VLOOKUP(J1043,prod_imp!$A$2:$I$102,4,FALSE)</f>
        <v>Accessories</v>
      </c>
      <c r="N1043" t="str">
        <f>VLOOKUP(J1043,prod_imp!$A$2:$I$102,5,FALSE)</f>
        <v>Ford, Murphy And Wilson</v>
      </c>
      <c r="O1043">
        <f>VLOOKUP(J1043,prod_imp!$A$2:$I$102,6,FALSE)</f>
        <v>145</v>
      </c>
      <c r="P1043">
        <f>VLOOKUP(J1043,prod_imp!$A$2:$I$102,7,FALSE)</f>
        <v>367</v>
      </c>
      <c r="Q1043" t="s">
        <v>4685</v>
      </c>
      <c r="R1043" t="s">
        <v>1959</v>
      </c>
      <c r="S1043" s="5">
        <v>698.76</v>
      </c>
      <c r="T1043">
        <v>2</v>
      </c>
      <c r="U1043">
        <v>485</v>
      </c>
      <c r="V1043">
        <v>0.23</v>
      </c>
      <c r="W1043" t="str">
        <f>VLOOKUP(Q1043,stores_imp!$A$2:$K$100,3,FALSE)</f>
        <v>WEST</v>
      </c>
      <c r="X1043" t="str">
        <f>VLOOKUP(Q1043,stores_imp!$A$2:$K$100,2,TRUE)</f>
        <v>Mann-Austin</v>
      </c>
      <c r="Y1043" t="str">
        <f>VLOOKUP(Q1043,stores_imp!$A$2:$E$22,4,FALSE)</f>
        <v>Thompsonborough</v>
      </c>
      <c r="Z1043" t="str">
        <f>VLOOKUP(Q1043,stores_imp!$A$2:$K$22,5,FALSE)</f>
        <v>Online</v>
      </c>
      <c r="AA1043" t="str">
        <f>_xlfn.IFS(sale[[#All],[Age]]&lt;19,"Teens",sale[[#All],[Age]]&lt;30,"Adults",sale[[#All],[Age]]&lt;70,"Elders")</f>
        <v>Adults</v>
      </c>
      <c r="AB1043" t="str">
        <f>VLOOKUP(C1043,customer_imp!$A$2:$H$505,8,FALSE)</f>
        <v>Silver</v>
      </c>
    </row>
    <row r="1044" spans="1:28" x14ac:dyDescent="0.25">
      <c r="A1044" t="s">
        <v>5748</v>
      </c>
      <c r="B1044" s="2">
        <v>45906</v>
      </c>
      <c r="C1044" t="s">
        <v>4150</v>
      </c>
      <c r="D1044" t="str">
        <f>VLOOKUP(C1044,customer_imp!$A$2:$H$502,2,FALSE)</f>
        <v>Amy Wilson</v>
      </c>
      <c r="E1044">
        <f>VLOOKUP(C1044,customer_imp!$A$2:$H$502,3,FALSE)</f>
        <v>44</v>
      </c>
      <c r="F1044" t="str">
        <f>VLOOKUP(C1044,customer_imp!$A$2:$H$502,4,FALSE)</f>
        <v>Female</v>
      </c>
      <c r="G1044" t="str">
        <f>VLOOKUP(C1044,customer_imp!$A$2:$H$502,5,FALSE)</f>
        <v>Morrisburgh</v>
      </c>
      <c r="H1044" t="str">
        <f>VLOOKUP(C1044,customer_imp!$A$2:$H$502,6,FALSE)</f>
        <v>Indiana</v>
      </c>
      <c r="I1044" t="str">
        <f>VLOOKUP(C1044,customer_imp!$A$2:$H$502,7,FALSE)</f>
        <v>USA</v>
      </c>
      <c r="J1044" t="s">
        <v>4629</v>
      </c>
      <c r="K1044" t="str">
        <f>VLOOKUP($J1044,prod_imp!$A$2:$I$102,2,FALSE)</f>
        <v>Women'S Ankle Boots</v>
      </c>
      <c r="L1044" t="str">
        <f>VLOOKUP(J1044,prod_imp!$A$2:$I$102,3,FALSE)</f>
        <v>Clothing</v>
      </c>
      <c r="M1044" t="str">
        <f>VLOOKUP(J1044,prod_imp!$A$2:$I$102,4,FALSE)</f>
        <v>Footwear</v>
      </c>
      <c r="N1044" t="str">
        <f>VLOOKUP(J1044,prod_imp!$A$2:$I$102,5,FALSE)</f>
        <v>Poole Plc</v>
      </c>
      <c r="O1044">
        <f>VLOOKUP(J1044,prod_imp!$A$2:$I$102,6,FALSE)</f>
        <v>158</v>
      </c>
      <c r="P1044">
        <f>VLOOKUP(J1044,prod_imp!$A$2:$I$102,7,FALSE)</f>
        <v>82</v>
      </c>
      <c r="Q1044" t="s">
        <v>4690</v>
      </c>
      <c r="R1044" t="s">
        <v>4706</v>
      </c>
      <c r="S1044" s="5">
        <v>1988.568</v>
      </c>
      <c r="T1044">
        <v>4</v>
      </c>
      <c r="U1044">
        <v>552</v>
      </c>
      <c r="V1044">
        <v>0.28000000000000003</v>
      </c>
      <c r="W1044" t="str">
        <f>VLOOKUP(Q1044,stores_imp!$A$2:$K$100,3,FALSE)</f>
        <v>EAST</v>
      </c>
      <c r="X1044" t="str">
        <f>VLOOKUP(Q1044,stores_imp!$A$2:$K$100,2,TRUE)</f>
        <v>Martinez, Adkins And Johnson</v>
      </c>
      <c r="Y1044" t="str">
        <f>VLOOKUP(Q1044,stores_imp!$A$2:$E$22,4,FALSE)</f>
        <v>East Davidville</v>
      </c>
      <c r="Z1044" t="str">
        <f>VLOOKUP(Q1044,stores_imp!$A$2:$K$22,5,FALSE)</f>
        <v>Online</v>
      </c>
      <c r="AA1044" t="str">
        <f>_xlfn.IFS(sale[[#All],[Age]]&lt;19,"Teens",sale[[#All],[Age]]&lt;30,"Adults",sale[[#All],[Age]]&lt;70,"Elders")</f>
        <v>Elders</v>
      </c>
      <c r="AB1044" t="str">
        <f>VLOOKUP(C1044,customer_imp!$A$2:$H$505,8,FALSE)</f>
        <v>Platinum</v>
      </c>
    </row>
    <row r="1045" spans="1:28" x14ac:dyDescent="0.25">
      <c r="A1045" t="s">
        <v>5749</v>
      </c>
      <c r="B1045" s="2">
        <v>45251</v>
      </c>
      <c r="C1045" t="s">
        <v>4083</v>
      </c>
      <c r="D1045" t="str">
        <f>VLOOKUP(C1045,customer_imp!$A$2:$H$502,2,FALSE)</f>
        <v>Erica Carney</v>
      </c>
      <c r="E1045">
        <f>VLOOKUP(C1045,customer_imp!$A$2:$H$502,3,FALSE)</f>
        <v>62</v>
      </c>
      <c r="F1045" t="str">
        <f>VLOOKUP(C1045,customer_imp!$A$2:$H$502,4,FALSE)</f>
        <v>Female</v>
      </c>
      <c r="G1045" t="str">
        <f>VLOOKUP(C1045,customer_imp!$A$2:$H$502,5,FALSE)</f>
        <v>North Justin</v>
      </c>
      <c r="H1045" t="str">
        <f>VLOOKUP(C1045,customer_imp!$A$2:$H$502,6,FALSE)</f>
        <v>North Dakota</v>
      </c>
      <c r="I1045" t="str">
        <f>VLOOKUP(C1045,customer_imp!$A$2:$H$502,7,FALSE)</f>
        <v>USA</v>
      </c>
      <c r="J1045" t="s">
        <v>4600</v>
      </c>
      <c r="K1045" t="str">
        <f>VLOOKUP($J1045,prod_imp!$A$2:$I$102,2,FALSE)</f>
        <v>Womens Cotton Scarf</v>
      </c>
      <c r="L1045" t="str">
        <f>VLOOKUP(J1045,prod_imp!$A$2:$I$102,3,FALSE)</f>
        <v>Clothing</v>
      </c>
      <c r="M1045" t="str">
        <f>VLOOKUP(J1045,prod_imp!$A$2:$I$102,4,FALSE)</f>
        <v>Accessories</v>
      </c>
      <c r="N1045" t="str">
        <f>VLOOKUP(J1045,prod_imp!$A$2:$I$102,5,FALSE)</f>
        <v>Shepherd-Gould</v>
      </c>
      <c r="O1045">
        <f>VLOOKUP(J1045,prod_imp!$A$2:$I$102,6,FALSE)</f>
        <v>114</v>
      </c>
      <c r="P1045">
        <f>VLOOKUP(J1045,prod_imp!$A$2:$I$102,7,FALSE)</f>
        <v>485</v>
      </c>
      <c r="Q1045" t="s">
        <v>4701</v>
      </c>
      <c r="R1045" t="s">
        <v>4709</v>
      </c>
      <c r="S1045" s="5">
        <v>1177.0512000000001</v>
      </c>
      <c r="T1045">
        <v>4</v>
      </c>
      <c r="U1045">
        <v>377</v>
      </c>
      <c r="V1045">
        <v>0.1</v>
      </c>
      <c r="W1045" t="str">
        <f>VLOOKUP(Q1045,stores_imp!$A$2:$K$100,3,FALSE)</f>
        <v>NORTH</v>
      </c>
      <c r="X1045" t="str">
        <f>VLOOKUP(Q1045,stores_imp!$A$2:$K$100,2,TRUE)</f>
        <v>Holloway Ltd</v>
      </c>
      <c r="Y1045" t="str">
        <f>VLOOKUP(Q1045,stores_imp!$A$2:$E$22,4,FALSE)</f>
        <v>Bensonhaven</v>
      </c>
      <c r="Z1045" t="str">
        <f>VLOOKUP(Q1045,stores_imp!$A$2:$K$22,5,FALSE)</f>
        <v>Flagship</v>
      </c>
      <c r="AA1045" t="str">
        <f>_xlfn.IFS(sale[[#All],[Age]]&lt;19,"Teens",sale[[#All],[Age]]&lt;30,"Adults",sale[[#All],[Age]]&lt;70,"Elders")</f>
        <v>Elders</v>
      </c>
      <c r="AB1045" t="str">
        <f>VLOOKUP(C1045,customer_imp!$A$2:$H$505,8,FALSE)</f>
        <v>Platinum</v>
      </c>
    </row>
    <row r="1046" spans="1:28" x14ac:dyDescent="0.25">
      <c r="A1046" t="s">
        <v>5750</v>
      </c>
      <c r="B1046" s="2">
        <v>45257</v>
      </c>
      <c r="C1046" t="s">
        <v>4027</v>
      </c>
      <c r="D1046" t="str">
        <f>VLOOKUP(C1046,customer_imp!$A$2:$H$502,2,FALSE)</f>
        <v>Sharon Brown</v>
      </c>
      <c r="E1046">
        <f>VLOOKUP(C1046,customer_imp!$A$2:$H$502,3,FALSE)</f>
        <v>37</v>
      </c>
      <c r="F1046" t="str">
        <f>VLOOKUP(C1046,customer_imp!$A$2:$H$502,4,FALSE)</f>
        <v>Female</v>
      </c>
      <c r="G1046" t="str">
        <f>VLOOKUP(C1046,customer_imp!$A$2:$H$502,5,FALSE)</f>
        <v>East Andrea</v>
      </c>
      <c r="H1046" t="str">
        <f>VLOOKUP(C1046,customer_imp!$A$2:$H$502,6,FALSE)</f>
        <v>Michigan</v>
      </c>
      <c r="I1046" t="str">
        <f>VLOOKUP(C1046,customer_imp!$A$2:$H$502,7,FALSE)</f>
        <v>USA</v>
      </c>
      <c r="J1046" t="s">
        <v>4579</v>
      </c>
      <c r="K1046" t="str">
        <f>VLOOKUP($J1046,prod_imp!$A$2:$I$102,2,FALSE)</f>
        <v>Makeup Brush Set</v>
      </c>
      <c r="L1046" t="str">
        <f>VLOOKUP(J1046,prod_imp!$A$2:$I$102,3,FALSE)</f>
        <v>Beauty</v>
      </c>
      <c r="M1046" t="str">
        <f>VLOOKUP(J1046,prod_imp!$A$2:$I$102,4,FALSE)</f>
        <v>Makeup</v>
      </c>
      <c r="N1046" t="str">
        <f>VLOOKUP(J1046,prod_imp!$A$2:$I$102,5,FALSE)</f>
        <v>Cook Inc</v>
      </c>
      <c r="O1046">
        <f>VLOOKUP(J1046,prod_imp!$A$2:$I$102,6,FALSE)</f>
        <v>317</v>
      </c>
      <c r="P1046">
        <f>VLOOKUP(J1046,prod_imp!$A$2:$I$102,7,FALSE)</f>
        <v>431</v>
      </c>
      <c r="Q1046" t="s">
        <v>4703</v>
      </c>
      <c r="R1046" t="s">
        <v>4709</v>
      </c>
      <c r="S1046" s="5">
        <v>680.65200000000004</v>
      </c>
      <c r="T1046">
        <v>4</v>
      </c>
      <c r="U1046">
        <v>189</v>
      </c>
      <c r="V1046">
        <v>0.22</v>
      </c>
      <c r="W1046" t="str">
        <f>VLOOKUP(Q1046,stores_imp!$A$2:$K$100,3,FALSE)</f>
        <v>EAST</v>
      </c>
      <c r="X1046" t="str">
        <f>VLOOKUP(Q1046,stores_imp!$A$2:$K$100,2,TRUE)</f>
        <v>Mann-Austin</v>
      </c>
      <c r="Y1046" t="str">
        <f>VLOOKUP(Q1046,stores_imp!$A$2:$E$22,4,FALSE)</f>
        <v>Vasquezborough</v>
      </c>
      <c r="Z1046" t="str">
        <f>VLOOKUP(Q1046,stores_imp!$A$2:$K$22,5,FALSE)</f>
        <v>Online</v>
      </c>
      <c r="AA1046" t="str">
        <f>_xlfn.IFS(sale[[#All],[Age]]&lt;19,"Teens",sale[[#All],[Age]]&lt;30,"Adults",sale[[#All],[Age]]&lt;70,"Elders")</f>
        <v>Elders</v>
      </c>
      <c r="AB1046" t="str">
        <f>VLOOKUP(C1046,customer_imp!$A$2:$H$505,8,FALSE)</f>
        <v>Gold</v>
      </c>
    </row>
    <row r="1047" spans="1:28" x14ac:dyDescent="0.25">
      <c r="A1047" t="s">
        <v>5751</v>
      </c>
      <c r="B1047" s="2">
        <v>45818</v>
      </c>
      <c r="C1047" t="s">
        <v>4492</v>
      </c>
      <c r="D1047" t="str">
        <f>VLOOKUP(C1047,customer_imp!$A$2:$H$502,2,FALSE)</f>
        <v>Philip Pennington</v>
      </c>
      <c r="E1047">
        <f>VLOOKUP(C1047,customer_imp!$A$2:$H$502,3,FALSE)</f>
        <v>27</v>
      </c>
      <c r="F1047" t="str">
        <f>VLOOKUP(C1047,customer_imp!$A$2:$H$502,4,FALSE)</f>
        <v>Female</v>
      </c>
      <c r="G1047" t="str">
        <f>VLOOKUP(C1047,customer_imp!$A$2:$H$502,5,FALSE)</f>
        <v>East Valerieview</v>
      </c>
      <c r="H1047" t="str">
        <f>VLOOKUP(C1047,customer_imp!$A$2:$H$502,6,FALSE)</f>
        <v>Oregon</v>
      </c>
      <c r="I1047" t="str">
        <f>VLOOKUP(C1047,customer_imp!$A$2:$H$502,7,FALSE)</f>
        <v>USA</v>
      </c>
      <c r="J1047" t="s">
        <v>4549</v>
      </c>
      <c r="K1047" t="str">
        <f>VLOOKUP($J1047,prod_imp!$A$2:$I$102,2,FALSE)</f>
        <v>Stainless Steel Cutlery Set</v>
      </c>
      <c r="L1047" t="str">
        <f>VLOOKUP(J1047,prod_imp!$A$2:$I$102,3,FALSE)</f>
        <v>Home</v>
      </c>
      <c r="M1047" t="str">
        <f>VLOOKUP(J1047,prod_imp!$A$2:$I$102,4,FALSE)</f>
        <v>Kitchen</v>
      </c>
      <c r="N1047" t="str">
        <f>VLOOKUP(J1047,prod_imp!$A$2:$I$102,5,FALSE)</f>
        <v>Stevens, Fernandez And Martin</v>
      </c>
      <c r="O1047">
        <f>VLOOKUP(J1047,prod_imp!$A$2:$I$102,6,FALSE)</f>
        <v>20</v>
      </c>
      <c r="P1047">
        <f>VLOOKUP(J1047,prod_imp!$A$2:$I$102,7,FALSE)</f>
        <v>57</v>
      </c>
      <c r="Q1047" t="s">
        <v>4681</v>
      </c>
      <c r="R1047" t="s">
        <v>1959</v>
      </c>
      <c r="S1047" s="5">
        <v>808.64189999999996</v>
      </c>
      <c r="T1047">
        <v>3</v>
      </c>
      <c r="U1047">
        <v>272</v>
      </c>
      <c r="V1047">
        <v>0.1</v>
      </c>
      <c r="W1047" t="str">
        <f>VLOOKUP(Q1047,stores_imp!$A$2:$K$100,3,FALSE)</f>
        <v>SOUTH</v>
      </c>
      <c r="X1047" t="str">
        <f>VLOOKUP(Q1047,stores_imp!$A$2:$K$100,2,TRUE)</f>
        <v>Mann-Austin</v>
      </c>
      <c r="Y1047" t="str">
        <f>VLOOKUP(Q1047,stores_imp!$A$2:$E$22,4,FALSE)</f>
        <v>Port Sharon</v>
      </c>
      <c r="Z1047" t="str">
        <f>VLOOKUP(Q1047,stores_imp!$A$2:$K$22,5,FALSE)</f>
        <v>Online</v>
      </c>
      <c r="AA1047" t="str">
        <f>_xlfn.IFS(sale[[#All],[Age]]&lt;19,"Teens",sale[[#All],[Age]]&lt;30,"Adults",sale[[#All],[Age]]&lt;70,"Elders")</f>
        <v>Adults</v>
      </c>
      <c r="AB1047" t="str">
        <f>VLOOKUP(C1047,customer_imp!$A$2:$H$505,8,FALSE)</f>
        <v>Platinum</v>
      </c>
    </row>
    <row r="1048" spans="1:28" x14ac:dyDescent="0.25">
      <c r="A1048" t="s">
        <v>5752</v>
      </c>
      <c r="B1048" s="2">
        <v>45806</v>
      </c>
      <c r="C1048" t="s">
        <v>4246</v>
      </c>
      <c r="D1048" t="str">
        <f>VLOOKUP(C1048,customer_imp!$A$2:$H$502,2,FALSE)</f>
        <v>Matthew Payne</v>
      </c>
      <c r="E1048">
        <f>VLOOKUP(C1048,customer_imp!$A$2:$H$502,3,FALSE)</f>
        <v>25</v>
      </c>
      <c r="F1048" t="str">
        <f>VLOOKUP(C1048,customer_imp!$A$2:$H$502,4,FALSE)</f>
        <v>Male</v>
      </c>
      <c r="G1048" t="str">
        <f>VLOOKUP(C1048,customer_imp!$A$2:$H$502,5,FALSE)</f>
        <v>Grahamfurt</v>
      </c>
      <c r="H1048" t="str">
        <f>VLOOKUP(C1048,customer_imp!$A$2:$H$502,6,FALSE)</f>
        <v>Wyoming</v>
      </c>
      <c r="I1048" t="str">
        <f>VLOOKUP(C1048,customer_imp!$A$2:$H$502,7,FALSE)</f>
        <v>USA</v>
      </c>
      <c r="J1048" t="s">
        <v>4657</v>
      </c>
      <c r="K1048" t="str">
        <f>VLOOKUP($J1048,prod_imp!$A$2:$I$102,2,FALSE)</f>
        <v>Microwave Oven</v>
      </c>
      <c r="L1048" t="str">
        <f>VLOOKUP(J1048,prod_imp!$A$2:$I$102,3,FALSE)</f>
        <v>Home</v>
      </c>
      <c r="M1048" t="str">
        <f>VLOOKUP(J1048,prod_imp!$A$2:$I$102,4,FALSE)</f>
        <v>Appliances</v>
      </c>
      <c r="N1048" t="str">
        <f>VLOOKUP(J1048,prod_imp!$A$2:$I$102,5,FALSE)</f>
        <v>Green, Powell And Palmer</v>
      </c>
      <c r="O1048">
        <f>VLOOKUP(J1048,prod_imp!$A$2:$I$102,6,FALSE)</f>
        <v>447</v>
      </c>
      <c r="P1048">
        <f>VLOOKUP(J1048,prod_imp!$A$2:$I$102,7,FALSE)</f>
        <v>191</v>
      </c>
      <c r="Q1048" t="s">
        <v>4692</v>
      </c>
      <c r="R1048" t="s">
        <v>4706</v>
      </c>
      <c r="S1048" s="5">
        <v>150.76079999999999</v>
      </c>
      <c r="T1048">
        <v>1</v>
      </c>
      <c r="U1048">
        <v>209</v>
      </c>
      <c r="V1048">
        <v>0.01</v>
      </c>
      <c r="W1048" t="str">
        <f>VLOOKUP(Q1048,stores_imp!$A$2:$K$100,3,FALSE)</f>
        <v>SOUTH</v>
      </c>
      <c r="X1048" t="str">
        <f>VLOOKUP(Q1048,stores_imp!$A$2:$K$100,2,TRUE)</f>
        <v>Aguirre-Keller</v>
      </c>
      <c r="Y1048" t="str">
        <f>VLOOKUP(Q1048,stores_imp!$A$2:$E$22,4,FALSE)</f>
        <v>Lake Michael</v>
      </c>
      <c r="Z1048" t="str">
        <f>VLOOKUP(Q1048,stores_imp!$A$2:$K$22,5,FALSE)</f>
        <v>Online</v>
      </c>
      <c r="AA1048" t="str">
        <f>_xlfn.IFS(sale[[#All],[Age]]&lt;19,"Teens",sale[[#All],[Age]]&lt;30,"Adults",sale[[#All],[Age]]&lt;70,"Elders")</f>
        <v>Adults</v>
      </c>
      <c r="AB1048" t="str">
        <f>VLOOKUP(C1048,customer_imp!$A$2:$H$505,8,FALSE)</f>
        <v>Gold</v>
      </c>
    </row>
    <row r="1049" spans="1:28" x14ac:dyDescent="0.25">
      <c r="A1049" t="s">
        <v>5753</v>
      </c>
      <c r="B1049" s="2">
        <v>45288</v>
      </c>
      <c r="C1049" t="s">
        <v>4027</v>
      </c>
      <c r="D1049" t="str">
        <f>VLOOKUP(C1049,customer_imp!$A$2:$H$502,2,FALSE)</f>
        <v>Sharon Brown</v>
      </c>
      <c r="E1049">
        <f>VLOOKUP(C1049,customer_imp!$A$2:$H$502,3,FALSE)</f>
        <v>37</v>
      </c>
      <c r="F1049" t="str">
        <f>VLOOKUP(C1049,customer_imp!$A$2:$H$502,4,FALSE)</f>
        <v>Female</v>
      </c>
      <c r="G1049" t="str">
        <f>VLOOKUP(C1049,customer_imp!$A$2:$H$502,5,FALSE)</f>
        <v>East Andrea</v>
      </c>
      <c r="H1049" t="str">
        <f>VLOOKUP(C1049,customer_imp!$A$2:$H$502,6,FALSE)</f>
        <v>Michigan</v>
      </c>
      <c r="I1049" t="str">
        <f>VLOOKUP(C1049,customer_imp!$A$2:$H$502,7,FALSE)</f>
        <v>USA</v>
      </c>
      <c r="J1049" t="s">
        <v>4638</v>
      </c>
      <c r="K1049" t="str">
        <f>VLOOKUP($J1049,prod_imp!$A$2:$I$102,2,FALSE)</f>
        <v>Wall-Mounted Spice Rack</v>
      </c>
      <c r="L1049" t="str">
        <f>VLOOKUP(J1049,prod_imp!$A$2:$I$102,3,FALSE)</f>
        <v>Home</v>
      </c>
      <c r="M1049" t="str">
        <f>VLOOKUP(J1049,prod_imp!$A$2:$I$102,4,FALSE)</f>
        <v>Kitchen</v>
      </c>
      <c r="N1049" t="str">
        <f>VLOOKUP(J1049,prod_imp!$A$2:$I$102,5,FALSE)</f>
        <v>Allison Ltd</v>
      </c>
      <c r="O1049">
        <f>VLOOKUP(J1049,prod_imp!$A$2:$I$102,6,FALSE)</f>
        <v>143</v>
      </c>
      <c r="P1049">
        <f>VLOOKUP(J1049,prod_imp!$A$2:$I$102,7,FALSE)</f>
        <v>58</v>
      </c>
      <c r="Q1049" t="s">
        <v>4688</v>
      </c>
      <c r="R1049" t="s">
        <v>1959</v>
      </c>
      <c r="S1049" s="5">
        <v>626.67989999999998</v>
      </c>
      <c r="T1049">
        <v>1</v>
      </c>
      <c r="U1049">
        <v>814</v>
      </c>
      <c r="V1049">
        <v>0.28000000000000003</v>
      </c>
      <c r="W1049" t="str">
        <f>VLOOKUP(Q1049,stores_imp!$A$2:$K$100,3,FALSE)</f>
        <v>SOUTH</v>
      </c>
      <c r="X1049" t="str">
        <f>VLOOKUP(Q1049,stores_imp!$A$2:$K$100,2,TRUE)</f>
        <v>Mann-Austin</v>
      </c>
      <c r="Y1049" t="str">
        <f>VLOOKUP(Q1049,stores_imp!$A$2:$E$22,4,FALSE)</f>
        <v>East Johnstad</v>
      </c>
      <c r="Z1049" t="str">
        <f>VLOOKUP(Q1049,stores_imp!$A$2:$K$22,5,FALSE)</f>
        <v>Flagship</v>
      </c>
      <c r="AA1049" t="str">
        <f>_xlfn.IFS(sale[[#All],[Age]]&lt;19,"Teens",sale[[#All],[Age]]&lt;30,"Adults",sale[[#All],[Age]]&lt;70,"Elders")</f>
        <v>Elders</v>
      </c>
      <c r="AB1049" t="str">
        <f>VLOOKUP(C1049,customer_imp!$A$2:$H$505,8,FALSE)</f>
        <v>Gold</v>
      </c>
    </row>
    <row r="1050" spans="1:28" x14ac:dyDescent="0.25">
      <c r="A1050" t="s">
        <v>5754</v>
      </c>
      <c r="B1050" s="2">
        <v>45783</v>
      </c>
      <c r="C1050" t="s">
        <v>4239</v>
      </c>
      <c r="D1050" t="str">
        <f>VLOOKUP(C1050,customer_imp!$A$2:$H$502,2,FALSE)</f>
        <v>Christopher David</v>
      </c>
      <c r="E1050">
        <f>VLOOKUP(C1050,customer_imp!$A$2:$H$502,3,FALSE)</f>
        <v>42</v>
      </c>
      <c r="F1050" t="str">
        <f>VLOOKUP(C1050,customer_imp!$A$2:$H$502,4,FALSE)</f>
        <v>Male</v>
      </c>
      <c r="G1050" t="str">
        <f>VLOOKUP(C1050,customer_imp!$A$2:$H$502,5,FALSE)</f>
        <v>Karenmouth</v>
      </c>
      <c r="H1050" t="str">
        <f>VLOOKUP(C1050,customer_imp!$A$2:$H$502,6,FALSE)</f>
        <v>Massachusetts</v>
      </c>
      <c r="I1050" t="str">
        <f>VLOOKUP(C1050,customer_imp!$A$2:$H$502,7,FALSE)</f>
        <v>USA</v>
      </c>
      <c r="J1050" t="s">
        <v>4547</v>
      </c>
      <c r="K1050" t="str">
        <f>VLOOKUP($J1050,prod_imp!$A$2:$I$102,2,FALSE)</f>
        <v>Sports Stopwatch Timer</v>
      </c>
      <c r="L1050" t="str">
        <f>VLOOKUP(J1050,prod_imp!$A$2:$I$102,3,FALSE)</f>
        <v>Sports</v>
      </c>
      <c r="M1050" t="str">
        <f>VLOOKUP(J1050,prod_imp!$A$2:$I$102,4,FALSE)</f>
        <v>Accessories</v>
      </c>
      <c r="N1050" t="str">
        <f>VLOOKUP(J1050,prod_imp!$A$2:$I$102,5,FALSE)</f>
        <v>Burns-Hansen</v>
      </c>
      <c r="O1050">
        <f>VLOOKUP(J1050,prod_imp!$A$2:$I$102,6,FALSE)</f>
        <v>39</v>
      </c>
      <c r="P1050">
        <f>VLOOKUP(J1050,prod_imp!$A$2:$I$102,7,FALSE)</f>
        <v>137</v>
      </c>
      <c r="Q1050" t="s">
        <v>4673</v>
      </c>
      <c r="R1050" t="s">
        <v>4706</v>
      </c>
      <c r="S1050" s="5">
        <v>116.39700000000001</v>
      </c>
      <c r="T1050">
        <v>1</v>
      </c>
      <c r="U1050">
        <v>144</v>
      </c>
      <c r="V1050">
        <v>0.23</v>
      </c>
      <c r="W1050" t="str">
        <f>VLOOKUP(Q1050,stores_imp!$A$2:$K$100,3,FALSE)</f>
        <v>EAST</v>
      </c>
      <c r="X1050" t="str">
        <f>VLOOKUP(Q1050,stores_imp!$A$2:$K$100,2,TRUE)</f>
        <v>Rivera-Warner</v>
      </c>
      <c r="Y1050" t="str">
        <f>VLOOKUP(Q1050,stores_imp!$A$2:$E$22,4,FALSE)</f>
        <v>Washingtonfurt</v>
      </c>
      <c r="Z1050" t="str">
        <f>VLOOKUP(Q1050,stores_imp!$A$2:$K$22,5,FALSE)</f>
        <v>Flagship</v>
      </c>
      <c r="AA1050" t="str">
        <f>_xlfn.IFS(sale[[#All],[Age]]&lt;19,"Teens",sale[[#All],[Age]]&lt;30,"Adults",sale[[#All],[Age]]&lt;70,"Elders")</f>
        <v>Elders</v>
      </c>
      <c r="AB1050" t="str">
        <f>VLOOKUP(C1050,customer_imp!$A$2:$H$505,8,FALSE)</f>
        <v>Silver</v>
      </c>
    </row>
    <row r="1051" spans="1:28" x14ac:dyDescent="0.25">
      <c r="A1051" t="s">
        <v>5755</v>
      </c>
      <c r="B1051" s="2">
        <v>45385</v>
      </c>
      <c r="C1051" t="s">
        <v>4462</v>
      </c>
      <c r="D1051" t="str">
        <f>VLOOKUP(C1051,customer_imp!$A$2:$H$502,2,FALSE)</f>
        <v>Manuel Fisher</v>
      </c>
      <c r="E1051">
        <f>VLOOKUP(C1051,customer_imp!$A$2:$H$502,3,FALSE)</f>
        <v>21</v>
      </c>
      <c r="F1051" t="str">
        <f>VLOOKUP(C1051,customer_imp!$A$2:$H$502,4,FALSE)</f>
        <v>Female</v>
      </c>
      <c r="G1051" t="str">
        <f>VLOOKUP(C1051,customer_imp!$A$2:$H$502,5,FALSE)</f>
        <v>Kanebury</v>
      </c>
      <c r="H1051" t="str">
        <f>VLOOKUP(C1051,customer_imp!$A$2:$H$502,6,FALSE)</f>
        <v>New Hampshire</v>
      </c>
      <c r="I1051" t="str">
        <f>VLOOKUP(C1051,customer_imp!$A$2:$H$502,7,FALSE)</f>
        <v>USA</v>
      </c>
      <c r="J1051" t="s">
        <v>4576</v>
      </c>
      <c r="K1051" t="str">
        <f>VLOOKUP($J1051,prod_imp!$A$2:$I$102,2,FALSE)</f>
        <v>Men'S Winter Jacket</v>
      </c>
      <c r="L1051" t="str">
        <f>VLOOKUP(J1051,prod_imp!$A$2:$I$102,3,FALSE)</f>
        <v>Clothing</v>
      </c>
      <c r="M1051" t="str">
        <f>VLOOKUP(J1051,prod_imp!$A$2:$I$102,4,FALSE)</f>
        <v>Outerwear</v>
      </c>
      <c r="N1051" t="str">
        <f>VLOOKUP(J1051,prod_imp!$A$2:$I$102,5,FALSE)</f>
        <v>Kelly, Smith And Perez</v>
      </c>
      <c r="O1051">
        <f>VLOOKUP(J1051,prod_imp!$A$2:$I$102,6,FALSE)</f>
        <v>167</v>
      </c>
      <c r="P1051">
        <f>VLOOKUP(J1051,prod_imp!$A$2:$I$102,7,FALSE)</f>
        <v>296</v>
      </c>
      <c r="Q1051" t="s">
        <v>4675</v>
      </c>
      <c r="R1051" t="s">
        <v>4706</v>
      </c>
      <c r="S1051" s="5">
        <v>3181.8919999999998</v>
      </c>
      <c r="T1051">
        <v>4</v>
      </c>
      <c r="U1051">
        <v>837</v>
      </c>
      <c r="V1051">
        <v>0.19</v>
      </c>
      <c r="W1051" t="str">
        <f>VLOOKUP(Q1051,stores_imp!$A$2:$K$100,3,FALSE)</f>
        <v>NORTH</v>
      </c>
      <c r="X1051" t="str">
        <f>VLOOKUP(Q1051,stores_imp!$A$2:$K$100,2,TRUE)</f>
        <v>Martinez, Adkins And Johnson</v>
      </c>
      <c r="Y1051" t="str">
        <f>VLOOKUP(Q1051,stores_imp!$A$2:$E$22,4,FALSE)</f>
        <v>Danielmouth</v>
      </c>
      <c r="Z1051" t="str">
        <f>VLOOKUP(Q1051,stores_imp!$A$2:$K$22,5,FALSE)</f>
        <v>Flagship</v>
      </c>
      <c r="AA1051" t="str">
        <f>_xlfn.IFS(sale[[#All],[Age]]&lt;19,"Teens",sale[[#All],[Age]]&lt;30,"Adults",sale[[#All],[Age]]&lt;70,"Elders")</f>
        <v>Adults</v>
      </c>
      <c r="AB1051" t="str">
        <f>VLOOKUP(C1051,customer_imp!$A$2:$H$505,8,FALSE)</f>
        <v>Gold</v>
      </c>
    </row>
    <row r="1052" spans="1:28" x14ac:dyDescent="0.25">
      <c r="A1052" t="s">
        <v>5756</v>
      </c>
      <c r="B1052" s="2">
        <v>45878</v>
      </c>
      <c r="C1052" t="s">
        <v>4096</v>
      </c>
      <c r="D1052" t="str">
        <f>VLOOKUP(C1052,customer_imp!$A$2:$H$502,2,FALSE)</f>
        <v>Jacob Hopkins</v>
      </c>
      <c r="E1052">
        <f>VLOOKUP(C1052,customer_imp!$A$2:$H$502,3,FALSE)</f>
        <v>44</v>
      </c>
      <c r="F1052" t="str">
        <f>VLOOKUP(C1052,customer_imp!$A$2:$H$502,4,FALSE)</f>
        <v>Female</v>
      </c>
      <c r="G1052" t="str">
        <f>VLOOKUP(C1052,customer_imp!$A$2:$H$502,5,FALSE)</f>
        <v>Lake Tylerfort</v>
      </c>
      <c r="H1052" t="str">
        <f>VLOOKUP(C1052,customer_imp!$A$2:$H$502,6,FALSE)</f>
        <v>Pennsylvania</v>
      </c>
      <c r="I1052" t="str">
        <f>VLOOKUP(C1052,customer_imp!$A$2:$H$502,7,FALSE)</f>
        <v>USA</v>
      </c>
      <c r="J1052" t="s">
        <v>4525</v>
      </c>
      <c r="K1052" t="str">
        <f>VLOOKUP($J1052,prod_imp!$A$2:$I$102,2,FALSE)</f>
        <v>4K Home Projector</v>
      </c>
      <c r="L1052" t="str">
        <f>VLOOKUP(J1052,prod_imp!$A$2:$I$102,3,FALSE)</f>
        <v>Electronics</v>
      </c>
      <c r="M1052" t="str">
        <f>VLOOKUP(J1052,prod_imp!$A$2:$I$102,4,FALSE)</f>
        <v>Appliances</v>
      </c>
      <c r="N1052" t="str">
        <f>VLOOKUP(J1052,prod_imp!$A$2:$I$102,5,FALSE)</f>
        <v>Thomas Llc</v>
      </c>
      <c r="O1052">
        <f>VLOOKUP(J1052,prod_imp!$A$2:$I$102,6,FALSE)</f>
        <v>465</v>
      </c>
      <c r="P1052">
        <f>VLOOKUP(J1052,prod_imp!$A$2:$I$102,7,FALSE)</f>
        <v>301</v>
      </c>
      <c r="Q1052" t="s">
        <v>4703</v>
      </c>
      <c r="R1052" t="s">
        <v>4709</v>
      </c>
      <c r="S1052" s="5">
        <v>127.3944</v>
      </c>
      <c r="T1052">
        <v>1</v>
      </c>
      <c r="U1052">
        <v>152</v>
      </c>
      <c r="V1052">
        <v>0.05</v>
      </c>
      <c r="W1052" t="str">
        <f>VLOOKUP(Q1052,stores_imp!$A$2:$K$100,3,FALSE)</f>
        <v>EAST</v>
      </c>
      <c r="X1052" t="str">
        <f>VLOOKUP(Q1052,stores_imp!$A$2:$K$100,2,TRUE)</f>
        <v>Mann-Austin</v>
      </c>
      <c r="Y1052" t="str">
        <f>VLOOKUP(Q1052,stores_imp!$A$2:$E$22,4,FALSE)</f>
        <v>Vasquezborough</v>
      </c>
      <c r="Z1052" t="str">
        <f>VLOOKUP(Q1052,stores_imp!$A$2:$K$22,5,FALSE)</f>
        <v>Online</v>
      </c>
      <c r="AA1052" t="str">
        <f>_xlfn.IFS(sale[[#All],[Age]]&lt;19,"Teens",sale[[#All],[Age]]&lt;30,"Adults",sale[[#All],[Age]]&lt;70,"Elders")</f>
        <v>Elders</v>
      </c>
      <c r="AB1052" t="str">
        <f>VLOOKUP(C1052,customer_imp!$A$2:$H$505,8,FALSE)</f>
        <v>Platinum</v>
      </c>
    </row>
    <row r="1053" spans="1:28" x14ac:dyDescent="0.25">
      <c r="A1053" t="s">
        <v>5757</v>
      </c>
      <c r="B1053" s="2">
        <v>45720</v>
      </c>
      <c r="C1053" t="s">
        <v>4492</v>
      </c>
      <c r="D1053" t="str">
        <f>VLOOKUP(C1053,customer_imp!$A$2:$H$502,2,FALSE)</f>
        <v>Philip Pennington</v>
      </c>
      <c r="E1053">
        <f>VLOOKUP(C1053,customer_imp!$A$2:$H$502,3,FALSE)</f>
        <v>27</v>
      </c>
      <c r="F1053" t="str">
        <f>VLOOKUP(C1053,customer_imp!$A$2:$H$502,4,FALSE)</f>
        <v>Female</v>
      </c>
      <c r="G1053" t="str">
        <f>VLOOKUP(C1053,customer_imp!$A$2:$H$502,5,FALSE)</f>
        <v>East Valerieview</v>
      </c>
      <c r="H1053" t="str">
        <f>VLOOKUP(C1053,customer_imp!$A$2:$H$502,6,FALSE)</f>
        <v>Oregon</v>
      </c>
      <c r="I1053" t="str">
        <f>VLOOKUP(C1053,customer_imp!$A$2:$H$502,7,FALSE)</f>
        <v>USA</v>
      </c>
      <c r="J1053" t="s">
        <v>4573</v>
      </c>
      <c r="K1053" t="str">
        <f>VLOOKUP($J1053,prod_imp!$A$2:$I$102,2,FALSE)</f>
        <v>Adjustable Jump Rope</v>
      </c>
      <c r="L1053" t="str">
        <f>VLOOKUP(J1053,prod_imp!$A$2:$I$102,3,FALSE)</f>
        <v>Sports</v>
      </c>
      <c r="M1053" t="str">
        <f>VLOOKUP(J1053,prod_imp!$A$2:$I$102,4,FALSE)</f>
        <v>Fitness</v>
      </c>
      <c r="N1053" t="str">
        <f>VLOOKUP(J1053,prod_imp!$A$2:$I$102,5,FALSE)</f>
        <v>Cox Inc</v>
      </c>
      <c r="O1053">
        <f>VLOOKUP(J1053,prod_imp!$A$2:$I$102,6,FALSE)</f>
        <v>167</v>
      </c>
      <c r="P1053">
        <f>VLOOKUP(J1053,prod_imp!$A$2:$I$102,7,FALSE)</f>
        <v>316</v>
      </c>
      <c r="Q1053" t="s">
        <v>4685</v>
      </c>
      <c r="R1053" t="s">
        <v>4706</v>
      </c>
      <c r="S1053" s="5">
        <v>2826.5160000000001</v>
      </c>
      <c r="T1053">
        <v>3</v>
      </c>
      <c r="U1053">
        <v>961</v>
      </c>
      <c r="V1053">
        <v>0.16</v>
      </c>
      <c r="W1053" t="str">
        <f>VLOOKUP(Q1053,stores_imp!$A$2:$K$100,3,FALSE)</f>
        <v>WEST</v>
      </c>
      <c r="X1053" t="str">
        <f>VLOOKUP(Q1053,stores_imp!$A$2:$K$100,2,TRUE)</f>
        <v>Mann-Austin</v>
      </c>
      <c r="Y1053" t="str">
        <f>VLOOKUP(Q1053,stores_imp!$A$2:$E$22,4,FALSE)</f>
        <v>Thompsonborough</v>
      </c>
      <c r="Z1053" t="str">
        <f>VLOOKUP(Q1053,stores_imp!$A$2:$K$22,5,FALSE)</f>
        <v>Online</v>
      </c>
      <c r="AA1053" t="str">
        <f>_xlfn.IFS(sale[[#All],[Age]]&lt;19,"Teens",sale[[#All],[Age]]&lt;30,"Adults",sale[[#All],[Age]]&lt;70,"Elders")</f>
        <v>Adults</v>
      </c>
      <c r="AB1053" t="str">
        <f>VLOOKUP(C1053,customer_imp!$A$2:$H$505,8,FALSE)</f>
        <v>Platinum</v>
      </c>
    </row>
    <row r="1054" spans="1:28" x14ac:dyDescent="0.25">
      <c r="A1054" t="s">
        <v>5758</v>
      </c>
      <c r="B1054" s="2">
        <v>45503</v>
      </c>
      <c r="C1054" t="s">
        <v>4359</v>
      </c>
      <c r="D1054" t="str">
        <f>VLOOKUP(C1054,customer_imp!$A$2:$H$502,2,FALSE)</f>
        <v>James Holloway Jr.</v>
      </c>
      <c r="E1054">
        <f>VLOOKUP(C1054,customer_imp!$A$2:$H$502,3,FALSE)</f>
        <v>45</v>
      </c>
      <c r="F1054" t="str">
        <f>VLOOKUP(C1054,customer_imp!$A$2:$H$502,4,FALSE)</f>
        <v>Male</v>
      </c>
      <c r="G1054" t="str">
        <f>VLOOKUP(C1054,customer_imp!$A$2:$H$502,5,FALSE)</f>
        <v>Millston</v>
      </c>
      <c r="H1054" t="str">
        <f>VLOOKUP(C1054,customer_imp!$A$2:$H$502,6,FALSE)</f>
        <v>Indiana</v>
      </c>
      <c r="I1054" t="str">
        <f>VLOOKUP(C1054,customer_imp!$A$2:$H$502,7,FALSE)</f>
        <v>USA</v>
      </c>
      <c r="J1054" t="s">
        <v>4628</v>
      </c>
      <c r="K1054" t="str">
        <f>VLOOKUP($J1054,prod_imp!$A$2:$I$102,2,FALSE)</f>
        <v>Bluetooth Car Audio System</v>
      </c>
      <c r="L1054" t="str">
        <f>VLOOKUP(J1054,prod_imp!$A$2:$I$102,3,FALSE)</f>
        <v>Electronics</v>
      </c>
      <c r="M1054" t="str">
        <f>VLOOKUP(J1054,prod_imp!$A$2:$I$102,4,FALSE)</f>
        <v>Audio</v>
      </c>
      <c r="N1054" t="str">
        <f>VLOOKUP(J1054,prod_imp!$A$2:$I$102,5,FALSE)</f>
        <v>Bruce-Bowen</v>
      </c>
      <c r="O1054">
        <f>VLOOKUP(J1054,prod_imp!$A$2:$I$102,6,FALSE)</f>
        <v>404</v>
      </c>
      <c r="P1054">
        <f>VLOOKUP(J1054,prod_imp!$A$2:$I$102,7,FALSE)</f>
        <v>159</v>
      </c>
      <c r="Q1054" t="s">
        <v>4702</v>
      </c>
      <c r="R1054" t="s">
        <v>4706</v>
      </c>
      <c r="S1054" s="5">
        <v>1542.1751999999999</v>
      </c>
      <c r="T1054">
        <v>4</v>
      </c>
      <c r="U1054">
        <v>476</v>
      </c>
      <c r="V1054">
        <v>0.02</v>
      </c>
      <c r="W1054" t="str">
        <f>VLOOKUP(Q1054,stores_imp!$A$2:$K$100,3,FALSE)</f>
        <v>EAST</v>
      </c>
      <c r="X1054" t="str">
        <f>VLOOKUP(Q1054,stores_imp!$A$2:$K$100,2,TRUE)</f>
        <v>Guerrero-Schmitt</v>
      </c>
      <c r="Y1054" t="str">
        <f>VLOOKUP(Q1054,stores_imp!$A$2:$E$22,4,FALSE)</f>
        <v>East Stevechester</v>
      </c>
      <c r="Z1054" t="str">
        <f>VLOOKUP(Q1054,stores_imp!$A$2:$K$22,5,FALSE)</f>
        <v>Flagship</v>
      </c>
      <c r="AA1054" t="str">
        <f>_xlfn.IFS(sale[[#All],[Age]]&lt;19,"Teens",sale[[#All],[Age]]&lt;30,"Adults",sale[[#All],[Age]]&lt;70,"Elders")</f>
        <v>Elders</v>
      </c>
      <c r="AB1054" t="str">
        <f>VLOOKUP(C1054,customer_imp!$A$2:$H$505,8,FALSE)</f>
        <v>Silver</v>
      </c>
    </row>
    <row r="1055" spans="1:28" x14ac:dyDescent="0.25">
      <c r="A1055" t="s">
        <v>5759</v>
      </c>
      <c r="B1055" s="2">
        <v>45551</v>
      </c>
      <c r="C1055" t="s">
        <v>4369</v>
      </c>
      <c r="D1055" t="str">
        <f>VLOOKUP(C1055,customer_imp!$A$2:$H$502,2,FALSE)</f>
        <v>Shelley Ponce</v>
      </c>
      <c r="E1055">
        <f>VLOOKUP(C1055,customer_imp!$A$2:$H$502,3,FALSE)</f>
        <v>23</v>
      </c>
      <c r="F1055" t="str">
        <f>VLOOKUP(C1055,customer_imp!$A$2:$H$502,4,FALSE)</f>
        <v>Male</v>
      </c>
      <c r="G1055" t="str">
        <f>VLOOKUP(C1055,customer_imp!$A$2:$H$502,5,FALSE)</f>
        <v>South Cassandrachester</v>
      </c>
      <c r="H1055" t="str">
        <f>VLOOKUP(C1055,customer_imp!$A$2:$H$502,6,FALSE)</f>
        <v>Rhode Island</v>
      </c>
      <c r="I1055" t="str">
        <f>VLOOKUP(C1055,customer_imp!$A$2:$H$502,7,FALSE)</f>
        <v>USA</v>
      </c>
      <c r="J1055" t="s">
        <v>4562</v>
      </c>
      <c r="K1055" t="str">
        <f>VLOOKUP($J1055,prod_imp!$A$2:$I$102,2,FALSE)</f>
        <v>Sports Water Hydration Pack</v>
      </c>
      <c r="L1055" t="str">
        <f>VLOOKUP(J1055,prod_imp!$A$2:$I$102,3,FALSE)</f>
        <v>Sports</v>
      </c>
      <c r="M1055" t="str">
        <f>VLOOKUP(J1055,prod_imp!$A$2:$I$102,4,FALSE)</f>
        <v>Outdoor</v>
      </c>
      <c r="N1055" t="str">
        <f>VLOOKUP(J1055,prod_imp!$A$2:$I$102,5,FALSE)</f>
        <v>Sims-Smith</v>
      </c>
      <c r="O1055">
        <f>VLOOKUP(J1055,prod_imp!$A$2:$I$102,6,FALSE)</f>
        <v>136</v>
      </c>
      <c r="P1055">
        <f>VLOOKUP(J1055,prod_imp!$A$2:$I$102,7,FALSE)</f>
        <v>394</v>
      </c>
      <c r="Q1055" t="s">
        <v>4698</v>
      </c>
      <c r="R1055" t="s">
        <v>1959</v>
      </c>
      <c r="S1055" s="5">
        <v>467.77280000000002</v>
      </c>
      <c r="T1055">
        <v>4</v>
      </c>
      <c r="U1055">
        <v>133</v>
      </c>
      <c r="V1055">
        <v>0.19</v>
      </c>
      <c r="W1055" t="str">
        <f>VLOOKUP(Q1055,stores_imp!$A$2:$K$100,3,FALSE)</f>
        <v>NORTH</v>
      </c>
      <c r="X1055" t="str">
        <f>VLOOKUP(Q1055,stores_imp!$A$2:$K$100,2,TRUE)</f>
        <v>Shelton Plc</v>
      </c>
      <c r="Y1055" t="str">
        <f>VLOOKUP(Q1055,stores_imp!$A$2:$E$22,4,FALSE)</f>
        <v>East Jenniferstad</v>
      </c>
      <c r="Z1055" t="str">
        <f>VLOOKUP(Q1055,stores_imp!$A$2:$K$22,5,FALSE)</f>
        <v>Flagship</v>
      </c>
      <c r="AA1055" t="str">
        <f>_xlfn.IFS(sale[[#All],[Age]]&lt;19,"Teens",sale[[#All],[Age]]&lt;30,"Adults",sale[[#All],[Age]]&lt;70,"Elders")</f>
        <v>Adults</v>
      </c>
      <c r="AB1055" t="str">
        <f>VLOOKUP(C1055,customer_imp!$A$2:$H$505,8,FALSE)</f>
        <v>Gold</v>
      </c>
    </row>
    <row r="1056" spans="1:28" x14ac:dyDescent="0.25">
      <c r="A1056" t="s">
        <v>5760</v>
      </c>
      <c r="B1056" s="2">
        <v>45850</v>
      </c>
      <c r="C1056" t="s">
        <v>4429</v>
      </c>
      <c r="D1056" t="str">
        <f>VLOOKUP(C1056,customer_imp!$A$2:$H$502,2,FALSE)</f>
        <v>Melinda Rivera</v>
      </c>
      <c r="E1056">
        <f>VLOOKUP(C1056,customer_imp!$A$2:$H$502,3,FALSE)</f>
        <v>47</v>
      </c>
      <c r="F1056" t="str">
        <f>VLOOKUP(C1056,customer_imp!$A$2:$H$502,4,FALSE)</f>
        <v>Female</v>
      </c>
      <c r="G1056" t="str">
        <f>VLOOKUP(C1056,customer_imp!$A$2:$H$502,5,FALSE)</f>
        <v>East Davidmouth</v>
      </c>
      <c r="H1056" t="str">
        <f>VLOOKUP(C1056,customer_imp!$A$2:$H$502,6,FALSE)</f>
        <v>New Hampshire</v>
      </c>
      <c r="I1056" t="str">
        <f>VLOOKUP(C1056,customer_imp!$A$2:$H$502,7,FALSE)</f>
        <v>USA</v>
      </c>
      <c r="J1056" t="s">
        <v>4556</v>
      </c>
      <c r="K1056" t="str">
        <f>VLOOKUP($J1056,prod_imp!$A$2:$I$102,2,FALSE)</f>
        <v>Bedroom Table Lamp</v>
      </c>
      <c r="L1056" t="str">
        <f>VLOOKUP(J1056,prod_imp!$A$2:$I$102,3,FALSE)</f>
        <v>Home</v>
      </c>
      <c r="M1056" t="str">
        <f>VLOOKUP(J1056,prod_imp!$A$2:$I$102,4,FALSE)</f>
        <v>Lighting</v>
      </c>
      <c r="N1056" t="str">
        <f>VLOOKUP(J1056,prod_imp!$A$2:$I$102,5,FALSE)</f>
        <v>Jones Llc</v>
      </c>
      <c r="O1056">
        <f>VLOOKUP(J1056,prod_imp!$A$2:$I$102,6,FALSE)</f>
        <v>382</v>
      </c>
      <c r="P1056">
        <f>VLOOKUP(J1056,prod_imp!$A$2:$I$102,7,FALSE)</f>
        <v>329</v>
      </c>
      <c r="Q1056" t="s">
        <v>4693</v>
      </c>
      <c r="R1056" t="s">
        <v>4706</v>
      </c>
      <c r="S1056" s="5">
        <v>1413.93</v>
      </c>
      <c r="T1056">
        <v>3</v>
      </c>
      <c r="U1056">
        <v>471</v>
      </c>
      <c r="V1056">
        <v>0.12</v>
      </c>
      <c r="W1056" t="str">
        <f>VLOOKUP(Q1056,stores_imp!$A$2:$K$100,3,FALSE)</f>
        <v>NORTH</v>
      </c>
      <c r="X1056" t="str">
        <f>VLOOKUP(Q1056,stores_imp!$A$2:$K$100,2,TRUE)</f>
        <v>Thomas, Bridges And Harris</v>
      </c>
      <c r="Y1056" t="str">
        <f>VLOOKUP(Q1056,stores_imp!$A$2:$E$22,4,FALSE)</f>
        <v>Sabrinatown</v>
      </c>
      <c r="Z1056" t="str">
        <f>VLOOKUP(Q1056,stores_imp!$A$2:$K$22,5,FALSE)</f>
        <v>Online</v>
      </c>
      <c r="AA1056" t="str">
        <f>_xlfn.IFS(sale[[#All],[Age]]&lt;19,"Teens",sale[[#All],[Age]]&lt;30,"Adults",sale[[#All],[Age]]&lt;70,"Elders")</f>
        <v>Elders</v>
      </c>
      <c r="AB1056" t="str">
        <f>VLOOKUP(C1056,customer_imp!$A$2:$H$505,8,FALSE)</f>
        <v>Platinum</v>
      </c>
    </row>
    <row r="1057" spans="1:28" x14ac:dyDescent="0.25">
      <c r="A1057" t="s">
        <v>5761</v>
      </c>
      <c r="B1057" s="2">
        <v>45441</v>
      </c>
      <c r="C1057" t="s">
        <v>4456</v>
      </c>
      <c r="D1057" t="str">
        <f>VLOOKUP(C1057,customer_imp!$A$2:$H$502,2,FALSE)</f>
        <v>David Pierce</v>
      </c>
      <c r="E1057">
        <f>VLOOKUP(C1057,customer_imp!$A$2:$H$502,3,FALSE)</f>
        <v>45</v>
      </c>
      <c r="F1057" t="str">
        <f>VLOOKUP(C1057,customer_imp!$A$2:$H$502,4,FALSE)</f>
        <v>Female</v>
      </c>
      <c r="G1057" t="str">
        <f>VLOOKUP(C1057,customer_imp!$A$2:$H$502,5,FALSE)</f>
        <v>Grayland</v>
      </c>
      <c r="H1057" t="str">
        <f>VLOOKUP(C1057,customer_imp!$A$2:$H$502,6,FALSE)</f>
        <v>Washington</v>
      </c>
      <c r="I1057" t="str">
        <f>VLOOKUP(C1057,customer_imp!$A$2:$H$502,7,FALSE)</f>
        <v>USA</v>
      </c>
      <c r="J1057" t="s">
        <v>4632</v>
      </c>
      <c r="K1057" t="str">
        <f>VLOOKUP($J1057,prod_imp!$A$2:$I$102,2,FALSE)</f>
        <v>Wireless Mouse</v>
      </c>
      <c r="L1057" t="str">
        <f>VLOOKUP(J1057,prod_imp!$A$2:$I$102,3,FALSE)</f>
        <v>Electronics</v>
      </c>
      <c r="M1057" t="str">
        <f>VLOOKUP(J1057,prod_imp!$A$2:$I$102,4,FALSE)</f>
        <v>Computer</v>
      </c>
      <c r="N1057" t="str">
        <f>VLOOKUP(J1057,prod_imp!$A$2:$I$102,5,FALSE)</f>
        <v>Larson Ltd</v>
      </c>
      <c r="O1057">
        <f>VLOOKUP(J1057,prod_imp!$A$2:$I$102,6,FALSE)</f>
        <v>393</v>
      </c>
      <c r="P1057">
        <f>VLOOKUP(J1057,prod_imp!$A$2:$I$102,7,FALSE)</f>
        <v>320</v>
      </c>
      <c r="Q1057" t="s">
        <v>4697</v>
      </c>
      <c r="R1057" t="s">
        <v>1959</v>
      </c>
      <c r="S1057" s="5">
        <v>1066.0735999999999</v>
      </c>
      <c r="T1057">
        <v>2</v>
      </c>
      <c r="U1057">
        <v>720</v>
      </c>
      <c r="V1057">
        <v>0</v>
      </c>
      <c r="W1057" t="str">
        <f>VLOOKUP(Q1057,stores_imp!$A$2:$K$100,3,FALSE)</f>
        <v>SOUTH</v>
      </c>
      <c r="X1057" t="str">
        <f>VLOOKUP(Q1057,stores_imp!$A$2:$K$100,2,TRUE)</f>
        <v>Mcdonald Inc</v>
      </c>
      <c r="Y1057" t="str">
        <f>VLOOKUP(Q1057,stores_imp!$A$2:$E$22,4,FALSE)</f>
        <v>Christopherland</v>
      </c>
      <c r="Z1057" t="str">
        <f>VLOOKUP(Q1057,stores_imp!$A$2:$K$22,5,FALSE)</f>
        <v>Outlet</v>
      </c>
      <c r="AA1057" t="str">
        <f>_xlfn.IFS(sale[[#All],[Age]]&lt;19,"Teens",sale[[#All],[Age]]&lt;30,"Adults",sale[[#All],[Age]]&lt;70,"Elders")</f>
        <v>Elders</v>
      </c>
      <c r="AB1057" t="str">
        <f>VLOOKUP(C1057,customer_imp!$A$2:$H$505,8,FALSE)</f>
        <v>Platinum</v>
      </c>
    </row>
    <row r="1058" spans="1:28" x14ac:dyDescent="0.25">
      <c r="A1058" t="s">
        <v>5762</v>
      </c>
      <c r="B1058" s="2">
        <v>45431</v>
      </c>
      <c r="C1058" t="s">
        <v>4049</v>
      </c>
      <c r="D1058" t="str">
        <f>VLOOKUP(C1058,customer_imp!$A$2:$H$502,2,FALSE)</f>
        <v>Rhonda Morales</v>
      </c>
      <c r="E1058">
        <f>VLOOKUP(C1058,customer_imp!$A$2:$H$502,3,FALSE)</f>
        <v>61</v>
      </c>
      <c r="F1058" t="str">
        <f>VLOOKUP(C1058,customer_imp!$A$2:$H$502,4,FALSE)</f>
        <v>Female</v>
      </c>
      <c r="G1058" t="str">
        <f>VLOOKUP(C1058,customer_imp!$A$2:$H$502,5,FALSE)</f>
        <v>Lake Barryfurt</v>
      </c>
      <c r="H1058" t="str">
        <f>VLOOKUP(C1058,customer_imp!$A$2:$H$502,6,FALSE)</f>
        <v>California</v>
      </c>
      <c r="I1058" t="str">
        <f>VLOOKUP(C1058,customer_imp!$A$2:$H$502,7,FALSE)</f>
        <v>USA</v>
      </c>
      <c r="J1058" t="s">
        <v>4614</v>
      </c>
      <c r="K1058" t="str">
        <f>VLOOKUP($J1058,prod_imp!$A$2:$I$102,2,FALSE)</f>
        <v>Women'S Hair Dryer Brush</v>
      </c>
      <c r="L1058" t="str">
        <f>VLOOKUP(J1058,prod_imp!$A$2:$I$102,3,FALSE)</f>
        <v>Beauty</v>
      </c>
      <c r="M1058" t="str">
        <f>VLOOKUP(J1058,prod_imp!$A$2:$I$102,4,FALSE)</f>
        <v>Haircare</v>
      </c>
      <c r="N1058" t="str">
        <f>VLOOKUP(J1058,prod_imp!$A$2:$I$102,5,FALSE)</f>
        <v>Torres, Spencer And Potter</v>
      </c>
      <c r="O1058">
        <f>VLOOKUP(J1058,prod_imp!$A$2:$I$102,6,FALSE)</f>
        <v>340</v>
      </c>
      <c r="P1058">
        <f>VLOOKUP(J1058,prod_imp!$A$2:$I$102,7,FALSE)</f>
        <v>177</v>
      </c>
      <c r="Q1058" t="s">
        <v>4702</v>
      </c>
      <c r="R1058" t="s">
        <v>4709</v>
      </c>
      <c r="S1058" s="5">
        <v>355.71519999999998</v>
      </c>
      <c r="T1058">
        <v>4</v>
      </c>
      <c r="U1058">
        <v>100</v>
      </c>
      <c r="V1058">
        <v>0.26</v>
      </c>
      <c r="W1058" t="str">
        <f>VLOOKUP(Q1058,stores_imp!$A$2:$K$100,3,FALSE)</f>
        <v>EAST</v>
      </c>
      <c r="X1058" t="str">
        <f>VLOOKUP(Q1058,stores_imp!$A$2:$K$100,2,TRUE)</f>
        <v>Guerrero-Schmitt</v>
      </c>
      <c r="Y1058" t="str">
        <f>VLOOKUP(Q1058,stores_imp!$A$2:$E$22,4,FALSE)</f>
        <v>East Stevechester</v>
      </c>
      <c r="Z1058" t="str">
        <f>VLOOKUP(Q1058,stores_imp!$A$2:$K$22,5,FALSE)</f>
        <v>Flagship</v>
      </c>
      <c r="AA1058" t="str">
        <f>_xlfn.IFS(sale[[#All],[Age]]&lt;19,"Teens",sale[[#All],[Age]]&lt;30,"Adults",sale[[#All],[Age]]&lt;70,"Elders")</f>
        <v>Elders</v>
      </c>
      <c r="AB1058" t="str">
        <f>VLOOKUP(C1058,customer_imp!$A$2:$H$505,8,FALSE)</f>
        <v>Gold</v>
      </c>
    </row>
    <row r="1059" spans="1:28" x14ac:dyDescent="0.25">
      <c r="A1059" t="s">
        <v>5763</v>
      </c>
      <c r="B1059" s="2">
        <v>45873</v>
      </c>
      <c r="C1059" t="s">
        <v>4041</v>
      </c>
      <c r="D1059" t="str">
        <f>VLOOKUP(C1059,customer_imp!$A$2:$H$502,2,FALSE)</f>
        <v>Amber Mcclain</v>
      </c>
      <c r="E1059">
        <f>VLOOKUP(C1059,customer_imp!$A$2:$H$502,3,FALSE)</f>
        <v>58</v>
      </c>
      <c r="F1059" t="str">
        <f>VLOOKUP(C1059,customer_imp!$A$2:$H$502,4,FALSE)</f>
        <v>Male</v>
      </c>
      <c r="G1059" t="str">
        <f>VLOOKUP(C1059,customer_imp!$A$2:$H$502,5,FALSE)</f>
        <v>Brendaburgh</v>
      </c>
      <c r="H1059" t="str">
        <f>VLOOKUP(C1059,customer_imp!$A$2:$H$502,6,FALSE)</f>
        <v>Florida</v>
      </c>
      <c r="I1059" t="str">
        <f>VLOOKUP(C1059,customer_imp!$A$2:$H$502,7,FALSE)</f>
        <v>USA</v>
      </c>
      <c r="J1059" t="s">
        <v>4515</v>
      </c>
      <c r="K1059" t="str">
        <f>VLOOKUP($J1059,prod_imp!$A$2:$I$102,2,FALSE)</f>
        <v>Ceramic Kitchen Bowl Set</v>
      </c>
      <c r="L1059" t="str">
        <f>VLOOKUP(J1059,prod_imp!$A$2:$I$102,3,FALSE)</f>
        <v>Home</v>
      </c>
      <c r="M1059" t="str">
        <f>VLOOKUP(J1059,prod_imp!$A$2:$I$102,4,FALSE)</f>
        <v>Kitchen</v>
      </c>
      <c r="N1059" t="str">
        <f>VLOOKUP(J1059,prod_imp!$A$2:$I$102,5,FALSE)</f>
        <v>Hamilton Group</v>
      </c>
      <c r="O1059">
        <f>VLOOKUP(J1059,prod_imp!$A$2:$I$102,6,FALSE)</f>
        <v>299</v>
      </c>
      <c r="P1059">
        <f>VLOOKUP(J1059,prod_imp!$A$2:$I$102,7,FALSE)</f>
        <v>308</v>
      </c>
      <c r="Q1059" t="s">
        <v>4680</v>
      </c>
      <c r="R1059" t="s">
        <v>4709</v>
      </c>
      <c r="S1059" s="5">
        <v>2404.6821</v>
      </c>
      <c r="T1059">
        <v>3</v>
      </c>
      <c r="U1059">
        <v>901</v>
      </c>
      <c r="V1059">
        <v>0.11</v>
      </c>
      <c r="W1059" t="str">
        <f>VLOOKUP(Q1059,stores_imp!$A$2:$K$100,3,FALSE)</f>
        <v>NORTH</v>
      </c>
      <c r="X1059" t="str">
        <f>VLOOKUP(Q1059,stores_imp!$A$2:$K$100,2,TRUE)</f>
        <v>Mann-Austin</v>
      </c>
      <c r="Y1059" t="str">
        <f>VLOOKUP(Q1059,stores_imp!$A$2:$E$22,4,FALSE)</f>
        <v>Hoodberg</v>
      </c>
      <c r="Z1059" t="str">
        <f>VLOOKUP(Q1059,stores_imp!$A$2:$K$22,5,FALSE)</f>
        <v>Outlet</v>
      </c>
      <c r="AA1059" t="str">
        <f>_xlfn.IFS(sale[[#All],[Age]]&lt;19,"Teens",sale[[#All],[Age]]&lt;30,"Adults",sale[[#All],[Age]]&lt;70,"Elders")</f>
        <v>Elders</v>
      </c>
      <c r="AB1059" t="str">
        <f>VLOOKUP(C1059,customer_imp!$A$2:$H$505,8,FALSE)</f>
        <v>Silver</v>
      </c>
    </row>
    <row r="1060" spans="1:28" x14ac:dyDescent="0.25">
      <c r="A1060" t="s">
        <v>5764</v>
      </c>
      <c r="B1060" s="2">
        <v>45629</v>
      </c>
      <c r="C1060" t="s">
        <v>4434</v>
      </c>
      <c r="D1060" t="str">
        <f>VLOOKUP(C1060,customer_imp!$A$2:$H$502,2,FALSE)</f>
        <v>Kelli Smith</v>
      </c>
      <c r="E1060">
        <f>VLOOKUP(C1060,customer_imp!$A$2:$H$502,3,FALSE)</f>
        <v>42</v>
      </c>
      <c r="F1060" t="str">
        <f>VLOOKUP(C1060,customer_imp!$A$2:$H$502,4,FALSE)</f>
        <v>Female</v>
      </c>
      <c r="G1060" t="str">
        <f>VLOOKUP(C1060,customer_imp!$A$2:$H$502,5,FALSE)</f>
        <v>North Maryfort</v>
      </c>
      <c r="H1060" t="str">
        <f>VLOOKUP(C1060,customer_imp!$A$2:$H$502,6,FALSE)</f>
        <v>Oregon</v>
      </c>
      <c r="I1060" t="str">
        <f>VLOOKUP(C1060,customer_imp!$A$2:$H$502,7,FALSE)</f>
        <v>USA</v>
      </c>
      <c r="J1060" t="s">
        <v>4576</v>
      </c>
      <c r="K1060" t="str">
        <f>VLOOKUP($J1060,prod_imp!$A$2:$I$102,2,FALSE)</f>
        <v>Men'S Winter Jacket</v>
      </c>
      <c r="L1060" t="str">
        <f>VLOOKUP(J1060,prod_imp!$A$2:$I$102,3,FALSE)</f>
        <v>Clothing</v>
      </c>
      <c r="M1060" t="str">
        <f>VLOOKUP(J1060,prod_imp!$A$2:$I$102,4,FALSE)</f>
        <v>Outerwear</v>
      </c>
      <c r="N1060" t="str">
        <f>VLOOKUP(J1060,prod_imp!$A$2:$I$102,5,FALSE)</f>
        <v>Kelly, Smith And Perez</v>
      </c>
      <c r="O1060">
        <f>VLOOKUP(J1060,prod_imp!$A$2:$I$102,6,FALSE)</f>
        <v>167</v>
      </c>
      <c r="P1060">
        <f>VLOOKUP(J1060,prod_imp!$A$2:$I$102,7,FALSE)</f>
        <v>296</v>
      </c>
      <c r="Q1060" t="s">
        <v>4685</v>
      </c>
      <c r="R1060" t="s">
        <v>4706</v>
      </c>
      <c r="S1060" s="5">
        <v>606.73080000000004</v>
      </c>
      <c r="T1060">
        <v>1</v>
      </c>
      <c r="U1060">
        <v>682</v>
      </c>
      <c r="V1060">
        <v>0.11</v>
      </c>
      <c r="W1060" t="str">
        <f>VLOOKUP(Q1060,stores_imp!$A$2:$K$100,3,FALSE)</f>
        <v>WEST</v>
      </c>
      <c r="X1060" t="str">
        <f>VLOOKUP(Q1060,stores_imp!$A$2:$K$100,2,TRUE)</f>
        <v>Mann-Austin</v>
      </c>
      <c r="Y1060" t="str">
        <f>VLOOKUP(Q1060,stores_imp!$A$2:$E$22,4,FALSE)</f>
        <v>Thompsonborough</v>
      </c>
      <c r="Z1060" t="str">
        <f>VLOOKUP(Q1060,stores_imp!$A$2:$K$22,5,FALSE)</f>
        <v>Online</v>
      </c>
      <c r="AA1060" t="str">
        <f>_xlfn.IFS(sale[[#All],[Age]]&lt;19,"Teens",sale[[#All],[Age]]&lt;30,"Adults",sale[[#All],[Age]]&lt;70,"Elders")</f>
        <v>Elders</v>
      </c>
      <c r="AB1060" t="str">
        <f>VLOOKUP(C1060,customer_imp!$A$2:$H$505,8,FALSE)</f>
        <v>Bronze</v>
      </c>
    </row>
    <row r="1061" spans="1:28" x14ac:dyDescent="0.25">
      <c r="A1061" t="s">
        <v>5765</v>
      </c>
      <c r="B1061" s="2">
        <v>45222</v>
      </c>
      <c r="C1061" t="s">
        <v>3979</v>
      </c>
      <c r="D1061" t="str">
        <f>VLOOKUP(C1061,customer_imp!$A$2:$H$502,2,FALSE)</f>
        <v>Ms. Maria Leach</v>
      </c>
      <c r="E1061">
        <f>VLOOKUP(C1061,customer_imp!$A$2:$H$502,3,FALSE)</f>
        <v>64</v>
      </c>
      <c r="F1061" t="str">
        <f>VLOOKUP(C1061,customer_imp!$A$2:$H$502,4,FALSE)</f>
        <v>Male</v>
      </c>
      <c r="G1061" t="str">
        <f>VLOOKUP(C1061,customer_imp!$A$2:$H$502,5,FALSE)</f>
        <v>Melissashire</v>
      </c>
      <c r="H1061" t="str">
        <f>VLOOKUP(C1061,customer_imp!$A$2:$H$502,6,FALSE)</f>
        <v>Pennsylvania</v>
      </c>
      <c r="I1061" t="str">
        <f>VLOOKUP(C1061,customer_imp!$A$2:$H$502,7,FALSE)</f>
        <v>USA</v>
      </c>
      <c r="J1061" t="s">
        <v>4636</v>
      </c>
      <c r="K1061" t="str">
        <f>VLOOKUP($J1061,prod_imp!$A$2:$I$102,2,FALSE)</f>
        <v>Essential Oil Diffuser</v>
      </c>
      <c r="L1061" t="str">
        <f>VLOOKUP(J1061,prod_imp!$A$2:$I$102,3,FALSE)</f>
        <v>Home</v>
      </c>
      <c r="M1061" t="str">
        <f>VLOOKUP(J1061,prod_imp!$A$2:$I$102,4,FALSE)</f>
        <v>Decor</v>
      </c>
      <c r="N1061" t="str">
        <f>VLOOKUP(J1061,prod_imp!$A$2:$I$102,5,FALSE)</f>
        <v>Hernandez Inc</v>
      </c>
      <c r="O1061">
        <f>VLOOKUP(J1061,prod_imp!$A$2:$I$102,6,FALSE)</f>
        <v>325</v>
      </c>
      <c r="P1061">
        <f>VLOOKUP(J1061,prod_imp!$A$2:$I$102,7,FALSE)</f>
        <v>400</v>
      </c>
      <c r="Q1061" t="s">
        <v>4695</v>
      </c>
      <c r="R1061" t="s">
        <v>1959</v>
      </c>
      <c r="S1061" s="5">
        <v>1173.508</v>
      </c>
      <c r="T1061">
        <v>2</v>
      </c>
      <c r="U1061">
        <v>838</v>
      </c>
      <c r="V1061">
        <v>0.11</v>
      </c>
      <c r="W1061" t="str">
        <f>VLOOKUP(Q1061,stores_imp!$A$2:$K$100,3,FALSE)</f>
        <v>EAST</v>
      </c>
      <c r="X1061" t="str">
        <f>VLOOKUP(Q1061,stores_imp!$A$2:$K$100,2,TRUE)</f>
        <v>Gardner, Humphrey And Contreras</v>
      </c>
      <c r="Y1061" t="str">
        <f>VLOOKUP(Q1061,stores_imp!$A$2:$E$22,4,FALSE)</f>
        <v>Johnsonville</v>
      </c>
      <c r="Z1061" t="str">
        <f>VLOOKUP(Q1061,stores_imp!$A$2:$K$22,5,FALSE)</f>
        <v>Flagship</v>
      </c>
      <c r="AA1061" t="str">
        <f>_xlfn.IFS(sale[[#All],[Age]]&lt;19,"Teens",sale[[#All],[Age]]&lt;30,"Adults",sale[[#All],[Age]]&lt;70,"Elders")</f>
        <v>Elders</v>
      </c>
      <c r="AB1061" t="str">
        <f>VLOOKUP(C1061,customer_imp!$A$2:$H$505,8,FALSE)</f>
        <v>Platinum</v>
      </c>
    </row>
    <row r="1062" spans="1:28" x14ac:dyDescent="0.25">
      <c r="A1062" t="s">
        <v>5766</v>
      </c>
      <c r="B1062" s="2">
        <v>45797</v>
      </c>
      <c r="C1062" t="s">
        <v>4173</v>
      </c>
      <c r="D1062" t="str">
        <f>VLOOKUP(C1062,customer_imp!$A$2:$H$502,2,FALSE)</f>
        <v>Ashley Ferguson</v>
      </c>
      <c r="E1062">
        <f>VLOOKUP(C1062,customer_imp!$A$2:$H$502,3,FALSE)</f>
        <v>46</v>
      </c>
      <c r="F1062" t="str">
        <f>VLOOKUP(C1062,customer_imp!$A$2:$H$502,4,FALSE)</f>
        <v>Male</v>
      </c>
      <c r="G1062" t="str">
        <f>VLOOKUP(C1062,customer_imp!$A$2:$H$502,5,FALSE)</f>
        <v>Sarahmouth</v>
      </c>
      <c r="H1062" t="str">
        <f>VLOOKUP(C1062,customer_imp!$A$2:$H$502,6,FALSE)</f>
        <v>Pennsylvania</v>
      </c>
      <c r="I1062" t="str">
        <f>VLOOKUP(C1062,customer_imp!$A$2:$H$502,7,FALSE)</f>
        <v>USA</v>
      </c>
      <c r="J1062" t="s">
        <v>4647</v>
      </c>
      <c r="K1062" t="str">
        <f>VLOOKUP($J1062,prod_imp!$A$2:$I$102,2,FALSE)</f>
        <v>Led Bedside Lamp</v>
      </c>
      <c r="L1062" t="str">
        <f>VLOOKUP(J1062,prod_imp!$A$2:$I$102,3,FALSE)</f>
        <v>Home</v>
      </c>
      <c r="M1062" t="str">
        <f>VLOOKUP(J1062,prod_imp!$A$2:$I$102,4,FALSE)</f>
        <v>Lighting</v>
      </c>
      <c r="N1062" t="str">
        <f>VLOOKUP(J1062,prod_imp!$A$2:$I$102,5,FALSE)</f>
        <v>Aguilar, Horton And Lewis</v>
      </c>
      <c r="O1062">
        <f>VLOOKUP(J1062,prod_imp!$A$2:$I$102,6,FALSE)</f>
        <v>371</v>
      </c>
      <c r="P1062">
        <f>VLOOKUP(J1062,prod_imp!$A$2:$I$102,7,FALSE)</f>
        <v>220</v>
      </c>
      <c r="Q1062" t="s">
        <v>4693</v>
      </c>
      <c r="R1062" t="s">
        <v>1959</v>
      </c>
      <c r="S1062" s="5">
        <v>1191.6812</v>
      </c>
      <c r="T1062">
        <v>2</v>
      </c>
      <c r="U1062">
        <v>816</v>
      </c>
      <c r="V1062">
        <v>0.3</v>
      </c>
      <c r="W1062" t="str">
        <f>VLOOKUP(Q1062,stores_imp!$A$2:$K$100,3,FALSE)</f>
        <v>NORTH</v>
      </c>
      <c r="X1062" t="str">
        <f>VLOOKUP(Q1062,stores_imp!$A$2:$K$100,2,TRUE)</f>
        <v>Thomas, Bridges And Harris</v>
      </c>
      <c r="Y1062" t="str">
        <f>VLOOKUP(Q1062,stores_imp!$A$2:$E$22,4,FALSE)</f>
        <v>Sabrinatown</v>
      </c>
      <c r="Z1062" t="str">
        <f>VLOOKUP(Q1062,stores_imp!$A$2:$K$22,5,FALSE)</f>
        <v>Online</v>
      </c>
      <c r="AA1062" t="str">
        <f>_xlfn.IFS(sale[[#All],[Age]]&lt;19,"Teens",sale[[#All],[Age]]&lt;30,"Adults",sale[[#All],[Age]]&lt;70,"Elders")</f>
        <v>Elders</v>
      </c>
      <c r="AB1062" t="str">
        <f>VLOOKUP(C1062,customer_imp!$A$2:$H$505,8,FALSE)</f>
        <v>Gold</v>
      </c>
    </row>
    <row r="1063" spans="1:28" x14ac:dyDescent="0.25">
      <c r="A1063" t="s">
        <v>5767</v>
      </c>
      <c r="B1063" s="2">
        <v>45554</v>
      </c>
      <c r="C1063" t="s">
        <v>4369</v>
      </c>
      <c r="D1063" t="str">
        <f>VLOOKUP(C1063,customer_imp!$A$2:$H$502,2,FALSE)</f>
        <v>Shelley Ponce</v>
      </c>
      <c r="E1063">
        <f>VLOOKUP(C1063,customer_imp!$A$2:$H$502,3,FALSE)</f>
        <v>23</v>
      </c>
      <c r="F1063" t="str">
        <f>VLOOKUP(C1063,customer_imp!$A$2:$H$502,4,FALSE)</f>
        <v>Male</v>
      </c>
      <c r="G1063" t="str">
        <f>VLOOKUP(C1063,customer_imp!$A$2:$H$502,5,FALSE)</f>
        <v>South Cassandrachester</v>
      </c>
      <c r="H1063" t="str">
        <f>VLOOKUP(C1063,customer_imp!$A$2:$H$502,6,FALSE)</f>
        <v>Rhode Island</v>
      </c>
      <c r="I1063" t="str">
        <f>VLOOKUP(C1063,customer_imp!$A$2:$H$502,7,FALSE)</f>
        <v>USA</v>
      </c>
      <c r="J1063" t="s">
        <v>4605</v>
      </c>
      <c r="K1063" t="str">
        <f>VLOOKUP($J1063,prod_imp!$A$2:$I$102,2,FALSE)</f>
        <v>Tennis Ball 3-Pack</v>
      </c>
      <c r="L1063" t="str">
        <f>VLOOKUP(J1063,prod_imp!$A$2:$I$102,3,FALSE)</f>
        <v>Sports</v>
      </c>
      <c r="M1063" t="str">
        <f>VLOOKUP(J1063,prod_imp!$A$2:$I$102,4,FALSE)</f>
        <v>Equipment</v>
      </c>
      <c r="N1063" t="str">
        <f>VLOOKUP(J1063,prod_imp!$A$2:$I$102,5,FALSE)</f>
        <v>Lopez Llc</v>
      </c>
      <c r="O1063">
        <f>VLOOKUP(J1063,prod_imp!$A$2:$I$102,6,FALSE)</f>
        <v>103</v>
      </c>
      <c r="P1063">
        <f>VLOOKUP(J1063,prod_imp!$A$2:$I$102,7,FALSE)</f>
        <v>465</v>
      </c>
      <c r="Q1063" t="s">
        <v>4684</v>
      </c>
      <c r="R1063" t="s">
        <v>4706</v>
      </c>
      <c r="S1063" s="5">
        <v>955.01520000000005</v>
      </c>
      <c r="T1063">
        <v>2</v>
      </c>
      <c r="U1063">
        <v>654</v>
      </c>
      <c r="V1063">
        <v>0.27</v>
      </c>
      <c r="W1063" t="str">
        <f>VLOOKUP(Q1063,stores_imp!$A$2:$K$100,3,FALSE)</f>
        <v>SOUTH</v>
      </c>
      <c r="X1063" t="str">
        <f>VLOOKUP(Q1063,stores_imp!$A$2:$K$100,2,TRUE)</f>
        <v>Mann-Austin</v>
      </c>
      <c r="Y1063" t="str">
        <f>VLOOKUP(Q1063,stores_imp!$A$2:$E$22,4,FALSE)</f>
        <v>Williamsfurt</v>
      </c>
      <c r="Z1063" t="str">
        <f>VLOOKUP(Q1063,stores_imp!$A$2:$K$22,5,FALSE)</f>
        <v>Online</v>
      </c>
      <c r="AA1063" t="str">
        <f>_xlfn.IFS(sale[[#All],[Age]]&lt;19,"Teens",sale[[#All],[Age]]&lt;30,"Adults",sale[[#All],[Age]]&lt;70,"Elders")</f>
        <v>Adults</v>
      </c>
      <c r="AB1063" t="str">
        <f>VLOOKUP(C1063,customer_imp!$A$2:$H$505,8,FALSE)</f>
        <v>Gold</v>
      </c>
    </row>
    <row r="1064" spans="1:28" x14ac:dyDescent="0.25">
      <c r="A1064" t="s">
        <v>5768</v>
      </c>
      <c r="B1064" s="2">
        <v>45385</v>
      </c>
      <c r="C1064" t="s">
        <v>4081</v>
      </c>
      <c r="D1064" t="str">
        <f>VLOOKUP(C1064,customer_imp!$A$2:$H$502,2,FALSE)</f>
        <v>Lance Baker</v>
      </c>
      <c r="E1064">
        <f>VLOOKUP(C1064,customer_imp!$A$2:$H$502,3,FALSE)</f>
        <v>50</v>
      </c>
      <c r="F1064" t="str">
        <f>VLOOKUP(C1064,customer_imp!$A$2:$H$502,4,FALSE)</f>
        <v>Female</v>
      </c>
      <c r="G1064" t="str">
        <f>VLOOKUP(C1064,customer_imp!$A$2:$H$502,5,FALSE)</f>
        <v>Port Victoria</v>
      </c>
      <c r="H1064" t="str">
        <f>VLOOKUP(C1064,customer_imp!$A$2:$H$502,6,FALSE)</f>
        <v>Florida</v>
      </c>
      <c r="I1064" t="str">
        <f>VLOOKUP(C1064,customer_imp!$A$2:$H$502,7,FALSE)</f>
        <v>USA</v>
      </c>
      <c r="J1064" t="s">
        <v>4627</v>
      </c>
      <c r="K1064" t="str">
        <f>VLOOKUP($J1064,prod_imp!$A$2:$I$102,2,FALSE)</f>
        <v>Shin Guards – Adult</v>
      </c>
      <c r="L1064" t="str">
        <f>VLOOKUP(J1064,prod_imp!$A$2:$I$102,3,FALSE)</f>
        <v>Sports</v>
      </c>
      <c r="M1064" t="str">
        <f>VLOOKUP(J1064,prod_imp!$A$2:$I$102,4,FALSE)</f>
        <v>Team Sports</v>
      </c>
      <c r="N1064" t="str">
        <f>VLOOKUP(J1064,prod_imp!$A$2:$I$102,5,FALSE)</f>
        <v>French Ltd</v>
      </c>
      <c r="O1064">
        <f>VLOOKUP(J1064,prod_imp!$A$2:$I$102,6,FALSE)</f>
        <v>107</v>
      </c>
      <c r="P1064">
        <f>VLOOKUP(J1064,prod_imp!$A$2:$I$102,7,FALSE)</f>
        <v>359</v>
      </c>
      <c r="Q1064" t="s">
        <v>4695</v>
      </c>
      <c r="R1064" t="s">
        <v>4706</v>
      </c>
      <c r="S1064" s="5">
        <v>1690.3040000000001</v>
      </c>
      <c r="T1064">
        <v>4</v>
      </c>
      <c r="U1064">
        <v>528</v>
      </c>
      <c r="V1064">
        <v>0.27</v>
      </c>
      <c r="W1064" t="str">
        <f>VLOOKUP(Q1064,stores_imp!$A$2:$K$100,3,FALSE)</f>
        <v>EAST</v>
      </c>
      <c r="X1064" t="str">
        <f>VLOOKUP(Q1064,stores_imp!$A$2:$K$100,2,TRUE)</f>
        <v>Gardner, Humphrey And Contreras</v>
      </c>
      <c r="Y1064" t="str">
        <f>VLOOKUP(Q1064,stores_imp!$A$2:$E$22,4,FALSE)</f>
        <v>Johnsonville</v>
      </c>
      <c r="Z1064" t="str">
        <f>VLOOKUP(Q1064,stores_imp!$A$2:$K$22,5,FALSE)</f>
        <v>Flagship</v>
      </c>
      <c r="AA1064" t="str">
        <f>_xlfn.IFS(sale[[#All],[Age]]&lt;19,"Teens",sale[[#All],[Age]]&lt;30,"Adults",sale[[#All],[Age]]&lt;70,"Elders")</f>
        <v>Elders</v>
      </c>
      <c r="AB1064" t="str">
        <f>VLOOKUP(C1064,customer_imp!$A$2:$H$505,8,FALSE)</f>
        <v>Gold</v>
      </c>
    </row>
    <row r="1065" spans="1:28" x14ac:dyDescent="0.25">
      <c r="A1065" t="s">
        <v>5769</v>
      </c>
      <c r="B1065" s="2">
        <v>45704</v>
      </c>
      <c r="C1065" t="s">
        <v>4201</v>
      </c>
      <c r="D1065" t="str">
        <f>VLOOKUP(C1065,customer_imp!$A$2:$H$502,2,FALSE)</f>
        <v>Lisa Young</v>
      </c>
      <c r="E1065">
        <f>VLOOKUP(C1065,customer_imp!$A$2:$H$502,3,FALSE)</f>
        <v>38</v>
      </c>
      <c r="F1065" t="str">
        <f>VLOOKUP(C1065,customer_imp!$A$2:$H$502,4,FALSE)</f>
        <v>Male</v>
      </c>
      <c r="G1065" t="str">
        <f>VLOOKUP(C1065,customer_imp!$A$2:$H$502,5,FALSE)</f>
        <v>Maybury</v>
      </c>
      <c r="H1065" t="str">
        <f>VLOOKUP(C1065,customer_imp!$A$2:$H$502,6,FALSE)</f>
        <v>Georgia</v>
      </c>
      <c r="I1065" t="str">
        <f>VLOOKUP(C1065,customer_imp!$A$2:$H$502,7,FALSE)</f>
        <v>USA</v>
      </c>
      <c r="J1065" t="s">
        <v>4554</v>
      </c>
      <c r="K1065" t="str">
        <f>VLOOKUP($J1065,prod_imp!$A$2:$I$102,2,FALSE)</f>
        <v>Gaming Mechanical Keyboard</v>
      </c>
      <c r="L1065" t="str">
        <f>VLOOKUP(J1065,prod_imp!$A$2:$I$102,3,FALSE)</f>
        <v>Electronics</v>
      </c>
      <c r="M1065" t="str">
        <f>VLOOKUP(J1065,prod_imp!$A$2:$I$102,4,FALSE)</f>
        <v>Computer</v>
      </c>
      <c r="N1065" t="str">
        <f>VLOOKUP(J1065,prod_imp!$A$2:$I$102,5,FALSE)</f>
        <v>Lucero Llc</v>
      </c>
      <c r="O1065">
        <f>VLOOKUP(J1065,prod_imp!$A$2:$I$102,6,FALSE)</f>
        <v>419</v>
      </c>
      <c r="P1065">
        <f>VLOOKUP(J1065,prod_imp!$A$2:$I$102,7,FALSE)</f>
        <v>86</v>
      </c>
      <c r="Q1065" t="s">
        <v>4684</v>
      </c>
      <c r="R1065" t="s">
        <v>4709</v>
      </c>
      <c r="S1065" s="5">
        <v>136.5984</v>
      </c>
      <c r="T1065">
        <v>4</v>
      </c>
      <c r="U1065">
        <v>37</v>
      </c>
      <c r="V1065">
        <v>0.2</v>
      </c>
      <c r="W1065" t="str">
        <f>VLOOKUP(Q1065,stores_imp!$A$2:$K$100,3,FALSE)</f>
        <v>SOUTH</v>
      </c>
      <c r="X1065" t="str">
        <f>VLOOKUP(Q1065,stores_imp!$A$2:$K$100,2,TRUE)</f>
        <v>Mann-Austin</v>
      </c>
      <c r="Y1065" t="str">
        <f>VLOOKUP(Q1065,stores_imp!$A$2:$E$22,4,FALSE)</f>
        <v>Williamsfurt</v>
      </c>
      <c r="Z1065" t="str">
        <f>VLOOKUP(Q1065,stores_imp!$A$2:$K$22,5,FALSE)</f>
        <v>Online</v>
      </c>
      <c r="AA1065" t="str">
        <f>_xlfn.IFS(sale[[#All],[Age]]&lt;19,"Teens",sale[[#All],[Age]]&lt;30,"Adults",sale[[#All],[Age]]&lt;70,"Elders")</f>
        <v>Elders</v>
      </c>
      <c r="AB1065" t="str">
        <f>VLOOKUP(C1065,customer_imp!$A$2:$H$505,8,FALSE)</f>
        <v>Platinum</v>
      </c>
    </row>
    <row r="1066" spans="1:28" x14ac:dyDescent="0.25">
      <c r="A1066" t="s">
        <v>5770</v>
      </c>
      <c r="B1066" s="2">
        <v>45545</v>
      </c>
      <c r="C1066" t="s">
        <v>4359</v>
      </c>
      <c r="D1066" t="str">
        <f>VLOOKUP(C1066,customer_imp!$A$2:$H$502,2,FALSE)</f>
        <v>James Holloway Jr.</v>
      </c>
      <c r="E1066">
        <f>VLOOKUP(C1066,customer_imp!$A$2:$H$502,3,FALSE)</f>
        <v>45</v>
      </c>
      <c r="F1066" t="str">
        <f>VLOOKUP(C1066,customer_imp!$A$2:$H$502,4,FALSE)</f>
        <v>Male</v>
      </c>
      <c r="G1066" t="str">
        <f>VLOOKUP(C1066,customer_imp!$A$2:$H$502,5,FALSE)</f>
        <v>Millston</v>
      </c>
      <c r="H1066" t="str">
        <f>VLOOKUP(C1066,customer_imp!$A$2:$H$502,6,FALSE)</f>
        <v>Indiana</v>
      </c>
      <c r="I1066" t="str">
        <f>VLOOKUP(C1066,customer_imp!$A$2:$H$502,7,FALSE)</f>
        <v>USA</v>
      </c>
      <c r="J1066" t="s">
        <v>4636</v>
      </c>
      <c r="K1066" t="str">
        <f>VLOOKUP($J1066,prod_imp!$A$2:$I$102,2,FALSE)</f>
        <v>Essential Oil Diffuser</v>
      </c>
      <c r="L1066" t="str">
        <f>VLOOKUP(J1066,prod_imp!$A$2:$I$102,3,FALSE)</f>
        <v>Home</v>
      </c>
      <c r="M1066" t="str">
        <f>VLOOKUP(J1066,prod_imp!$A$2:$I$102,4,FALSE)</f>
        <v>Decor</v>
      </c>
      <c r="N1066" t="str">
        <f>VLOOKUP(J1066,prod_imp!$A$2:$I$102,5,FALSE)</f>
        <v>Hernandez Inc</v>
      </c>
      <c r="O1066">
        <f>VLOOKUP(J1066,prod_imp!$A$2:$I$102,6,FALSE)</f>
        <v>325</v>
      </c>
      <c r="P1066">
        <f>VLOOKUP(J1066,prod_imp!$A$2:$I$102,7,FALSE)</f>
        <v>400</v>
      </c>
      <c r="Q1066" t="s">
        <v>4703</v>
      </c>
      <c r="R1066" t="s">
        <v>4706</v>
      </c>
      <c r="S1066" s="5">
        <v>1270.7460000000001</v>
      </c>
      <c r="T1066">
        <v>2</v>
      </c>
      <c r="U1066">
        <v>706</v>
      </c>
      <c r="V1066">
        <v>7.0000000000000007E-2</v>
      </c>
      <c r="W1066" t="str">
        <f>VLOOKUP(Q1066,stores_imp!$A$2:$K$100,3,FALSE)</f>
        <v>EAST</v>
      </c>
      <c r="X1066" t="str">
        <f>VLOOKUP(Q1066,stores_imp!$A$2:$K$100,2,TRUE)</f>
        <v>Mann-Austin</v>
      </c>
      <c r="Y1066" t="str">
        <f>VLOOKUP(Q1066,stores_imp!$A$2:$E$22,4,FALSE)</f>
        <v>Vasquezborough</v>
      </c>
      <c r="Z1066" t="str">
        <f>VLOOKUP(Q1066,stores_imp!$A$2:$K$22,5,FALSE)</f>
        <v>Online</v>
      </c>
      <c r="AA1066" t="str">
        <f>_xlfn.IFS(sale[[#All],[Age]]&lt;19,"Teens",sale[[#All],[Age]]&lt;30,"Adults",sale[[#All],[Age]]&lt;70,"Elders")</f>
        <v>Elders</v>
      </c>
      <c r="AB1066" t="str">
        <f>VLOOKUP(C1066,customer_imp!$A$2:$H$505,8,FALSE)</f>
        <v>Silver</v>
      </c>
    </row>
    <row r="1067" spans="1:28" x14ac:dyDescent="0.25">
      <c r="A1067" t="s">
        <v>5771</v>
      </c>
      <c r="B1067" s="2">
        <v>45736</v>
      </c>
      <c r="C1067" t="s">
        <v>3994</v>
      </c>
      <c r="D1067" t="str">
        <f>VLOOKUP(C1067,customer_imp!$A$2:$H$502,2,FALSE)</f>
        <v>Jonathan Steele</v>
      </c>
      <c r="E1067">
        <f>VLOOKUP(C1067,customer_imp!$A$2:$H$502,3,FALSE)</f>
        <v>52</v>
      </c>
      <c r="F1067" t="str">
        <f>VLOOKUP(C1067,customer_imp!$A$2:$H$502,4,FALSE)</f>
        <v>Female</v>
      </c>
      <c r="G1067" t="str">
        <f>VLOOKUP(C1067,customer_imp!$A$2:$H$502,5,FALSE)</f>
        <v>Molinabury</v>
      </c>
      <c r="H1067" t="str">
        <f>VLOOKUP(C1067,customer_imp!$A$2:$H$502,6,FALSE)</f>
        <v>Oregon</v>
      </c>
      <c r="I1067" t="str">
        <f>VLOOKUP(C1067,customer_imp!$A$2:$H$502,7,FALSE)</f>
        <v>USA</v>
      </c>
      <c r="J1067" t="s">
        <v>4565</v>
      </c>
      <c r="K1067" t="str">
        <f>VLOOKUP($J1067,prod_imp!$A$2:$I$102,2,FALSE)</f>
        <v>Noise-Canceling Headphones</v>
      </c>
      <c r="L1067" t="str">
        <f>VLOOKUP(J1067,prod_imp!$A$2:$I$102,3,FALSE)</f>
        <v>Electronics</v>
      </c>
      <c r="M1067" t="str">
        <f>VLOOKUP(J1067,prod_imp!$A$2:$I$102,4,FALSE)</f>
        <v>Audio</v>
      </c>
      <c r="N1067" t="str">
        <f>VLOOKUP(J1067,prod_imp!$A$2:$I$102,5,FALSE)</f>
        <v>Taylor-Hart</v>
      </c>
      <c r="O1067">
        <f>VLOOKUP(J1067,prod_imp!$A$2:$I$102,6,FALSE)</f>
        <v>39</v>
      </c>
      <c r="P1067">
        <f>VLOOKUP(J1067,prod_imp!$A$2:$I$102,7,FALSE)</f>
        <v>378</v>
      </c>
      <c r="Q1067" t="s">
        <v>4675</v>
      </c>
      <c r="R1067" t="s">
        <v>4706</v>
      </c>
      <c r="S1067" s="5">
        <v>1968.6941999999999</v>
      </c>
      <c r="T1067">
        <v>2</v>
      </c>
      <c r="U1067">
        <v>994</v>
      </c>
      <c r="V1067">
        <v>0.1</v>
      </c>
      <c r="W1067" t="str">
        <f>VLOOKUP(Q1067,stores_imp!$A$2:$K$100,3,FALSE)</f>
        <v>NORTH</v>
      </c>
      <c r="X1067" t="str">
        <f>VLOOKUP(Q1067,stores_imp!$A$2:$K$100,2,TRUE)</f>
        <v>Martinez, Adkins And Johnson</v>
      </c>
      <c r="Y1067" t="str">
        <f>VLOOKUP(Q1067,stores_imp!$A$2:$E$22,4,FALSE)</f>
        <v>Danielmouth</v>
      </c>
      <c r="Z1067" t="str">
        <f>VLOOKUP(Q1067,stores_imp!$A$2:$K$22,5,FALSE)</f>
        <v>Flagship</v>
      </c>
      <c r="AA1067" t="str">
        <f>_xlfn.IFS(sale[[#All],[Age]]&lt;19,"Teens",sale[[#All],[Age]]&lt;30,"Adults",sale[[#All],[Age]]&lt;70,"Elders")</f>
        <v>Elders</v>
      </c>
      <c r="AB1067" t="str">
        <f>VLOOKUP(C1067,customer_imp!$A$2:$H$505,8,FALSE)</f>
        <v>Silver</v>
      </c>
    </row>
    <row r="1068" spans="1:28" x14ac:dyDescent="0.25">
      <c r="A1068" t="s">
        <v>5772</v>
      </c>
      <c r="B1068" s="2">
        <v>45608</v>
      </c>
      <c r="C1068" t="s">
        <v>4412</v>
      </c>
      <c r="D1068" t="str">
        <f>VLOOKUP(C1068,customer_imp!$A$2:$H$502,2,FALSE)</f>
        <v>Holly Robinson</v>
      </c>
      <c r="E1068">
        <f>VLOOKUP(C1068,customer_imp!$A$2:$H$502,3,FALSE)</f>
        <v>45</v>
      </c>
      <c r="F1068" t="str">
        <f>VLOOKUP(C1068,customer_imp!$A$2:$H$502,4,FALSE)</f>
        <v>Female</v>
      </c>
      <c r="G1068" t="str">
        <f>VLOOKUP(C1068,customer_imp!$A$2:$H$502,5,FALSE)</f>
        <v>East Amy</v>
      </c>
      <c r="H1068" t="str">
        <f>VLOOKUP(C1068,customer_imp!$A$2:$H$502,6,FALSE)</f>
        <v>Washington</v>
      </c>
      <c r="I1068" t="str">
        <f>VLOOKUP(C1068,customer_imp!$A$2:$H$502,7,FALSE)</f>
        <v>USA</v>
      </c>
      <c r="J1068" t="s">
        <v>4657</v>
      </c>
      <c r="K1068" t="str">
        <f>VLOOKUP($J1068,prod_imp!$A$2:$I$102,2,FALSE)</f>
        <v>Microwave Oven</v>
      </c>
      <c r="L1068" t="str">
        <f>VLOOKUP(J1068,prod_imp!$A$2:$I$102,3,FALSE)</f>
        <v>Home</v>
      </c>
      <c r="M1068" t="str">
        <f>VLOOKUP(J1068,prod_imp!$A$2:$I$102,4,FALSE)</f>
        <v>Appliances</v>
      </c>
      <c r="N1068" t="str">
        <f>VLOOKUP(J1068,prod_imp!$A$2:$I$102,5,FALSE)</f>
        <v>Green, Powell And Palmer</v>
      </c>
      <c r="O1068">
        <f>VLOOKUP(J1068,prod_imp!$A$2:$I$102,6,FALSE)</f>
        <v>447</v>
      </c>
      <c r="P1068">
        <f>VLOOKUP(J1068,prod_imp!$A$2:$I$102,7,FALSE)</f>
        <v>191</v>
      </c>
      <c r="Q1068" t="s">
        <v>4702</v>
      </c>
      <c r="R1068" t="s">
        <v>1959</v>
      </c>
      <c r="S1068" s="5">
        <v>809.04560000000004</v>
      </c>
      <c r="T1068">
        <v>1</v>
      </c>
      <c r="U1068">
        <v>909</v>
      </c>
      <c r="V1068">
        <v>0.01</v>
      </c>
      <c r="W1068" t="str">
        <f>VLOOKUP(Q1068,stores_imp!$A$2:$K$100,3,FALSE)</f>
        <v>EAST</v>
      </c>
      <c r="X1068" t="str">
        <f>VLOOKUP(Q1068,stores_imp!$A$2:$K$100,2,TRUE)</f>
        <v>Guerrero-Schmitt</v>
      </c>
      <c r="Y1068" t="str">
        <f>VLOOKUP(Q1068,stores_imp!$A$2:$E$22,4,FALSE)</f>
        <v>East Stevechester</v>
      </c>
      <c r="Z1068" t="str">
        <f>VLOOKUP(Q1068,stores_imp!$A$2:$K$22,5,FALSE)</f>
        <v>Flagship</v>
      </c>
      <c r="AA1068" t="str">
        <f>_xlfn.IFS(sale[[#All],[Age]]&lt;19,"Teens",sale[[#All],[Age]]&lt;30,"Adults",sale[[#All],[Age]]&lt;70,"Elders")</f>
        <v>Elders</v>
      </c>
      <c r="AB1068" t="str">
        <f>VLOOKUP(C1068,customer_imp!$A$2:$H$505,8,FALSE)</f>
        <v>Platinum</v>
      </c>
    </row>
    <row r="1069" spans="1:28" x14ac:dyDescent="0.25">
      <c r="A1069" t="s">
        <v>5773</v>
      </c>
      <c r="B1069" s="2">
        <v>45334</v>
      </c>
      <c r="C1069" t="s">
        <v>4336</v>
      </c>
      <c r="D1069" t="str">
        <f>VLOOKUP(C1069,customer_imp!$A$2:$H$502,2,FALSE)</f>
        <v>Heather Valenzuela</v>
      </c>
      <c r="E1069">
        <f>VLOOKUP(C1069,customer_imp!$A$2:$H$502,3,FALSE)</f>
        <v>31</v>
      </c>
      <c r="F1069" t="str">
        <f>VLOOKUP(C1069,customer_imp!$A$2:$H$502,4,FALSE)</f>
        <v>Male</v>
      </c>
      <c r="G1069" t="str">
        <f>VLOOKUP(C1069,customer_imp!$A$2:$H$502,5,FALSE)</f>
        <v>New Angiefurt</v>
      </c>
      <c r="H1069" t="str">
        <f>VLOOKUP(C1069,customer_imp!$A$2:$H$502,6,FALSE)</f>
        <v>Alaska</v>
      </c>
      <c r="I1069" t="str">
        <f>VLOOKUP(C1069,customer_imp!$A$2:$H$502,7,FALSE)</f>
        <v>USA</v>
      </c>
      <c r="J1069" t="s">
        <v>4554</v>
      </c>
      <c r="K1069" t="str">
        <f>VLOOKUP($J1069,prod_imp!$A$2:$I$102,2,FALSE)</f>
        <v>Gaming Mechanical Keyboard</v>
      </c>
      <c r="L1069" t="str">
        <f>VLOOKUP(J1069,prod_imp!$A$2:$I$102,3,FALSE)</f>
        <v>Electronics</v>
      </c>
      <c r="M1069" t="str">
        <f>VLOOKUP(J1069,prod_imp!$A$2:$I$102,4,FALSE)</f>
        <v>Computer</v>
      </c>
      <c r="N1069" t="str">
        <f>VLOOKUP(J1069,prod_imp!$A$2:$I$102,5,FALSE)</f>
        <v>Lucero Llc</v>
      </c>
      <c r="O1069">
        <f>VLOOKUP(J1069,prod_imp!$A$2:$I$102,6,FALSE)</f>
        <v>419</v>
      </c>
      <c r="P1069">
        <f>VLOOKUP(J1069,prod_imp!$A$2:$I$102,7,FALSE)</f>
        <v>86</v>
      </c>
      <c r="Q1069" t="s">
        <v>4692</v>
      </c>
      <c r="R1069" t="s">
        <v>4706</v>
      </c>
      <c r="S1069" s="5">
        <v>144.9624</v>
      </c>
      <c r="T1069">
        <v>1</v>
      </c>
      <c r="U1069">
        <v>165</v>
      </c>
      <c r="V1069">
        <v>0.11</v>
      </c>
      <c r="W1069" t="str">
        <f>VLOOKUP(Q1069,stores_imp!$A$2:$K$100,3,FALSE)</f>
        <v>SOUTH</v>
      </c>
      <c r="X1069" t="str">
        <f>VLOOKUP(Q1069,stores_imp!$A$2:$K$100,2,TRUE)</f>
        <v>Aguirre-Keller</v>
      </c>
      <c r="Y1069" t="str">
        <f>VLOOKUP(Q1069,stores_imp!$A$2:$E$22,4,FALSE)</f>
        <v>Lake Michael</v>
      </c>
      <c r="Z1069" t="str">
        <f>VLOOKUP(Q1069,stores_imp!$A$2:$K$22,5,FALSE)</f>
        <v>Online</v>
      </c>
      <c r="AA1069" t="str">
        <f>_xlfn.IFS(sale[[#All],[Age]]&lt;19,"Teens",sale[[#All],[Age]]&lt;30,"Adults",sale[[#All],[Age]]&lt;70,"Elders")</f>
        <v>Elders</v>
      </c>
      <c r="AB1069" t="str">
        <f>VLOOKUP(C1069,customer_imp!$A$2:$H$505,8,FALSE)</f>
        <v>Bronze</v>
      </c>
    </row>
    <row r="1070" spans="1:28" x14ac:dyDescent="0.25">
      <c r="A1070" t="s">
        <v>5774</v>
      </c>
      <c r="B1070" s="2">
        <v>45690</v>
      </c>
      <c r="C1070" t="s">
        <v>4036</v>
      </c>
      <c r="D1070" t="str">
        <f>VLOOKUP(C1070,customer_imp!$A$2:$H$502,2,FALSE)</f>
        <v>James Bean</v>
      </c>
      <c r="E1070">
        <f>VLOOKUP(C1070,customer_imp!$A$2:$H$502,3,FALSE)</f>
        <v>50</v>
      </c>
      <c r="F1070" t="str">
        <f>VLOOKUP(C1070,customer_imp!$A$2:$H$502,4,FALSE)</f>
        <v>Male</v>
      </c>
      <c r="G1070" t="str">
        <f>VLOOKUP(C1070,customer_imp!$A$2:$H$502,5,FALSE)</f>
        <v>Stevensonton</v>
      </c>
      <c r="H1070" t="str">
        <f>VLOOKUP(C1070,customer_imp!$A$2:$H$502,6,FALSE)</f>
        <v>New Mexico</v>
      </c>
      <c r="I1070" t="str">
        <f>VLOOKUP(C1070,customer_imp!$A$2:$H$502,7,FALSE)</f>
        <v>USA</v>
      </c>
      <c r="J1070" t="s">
        <v>4560</v>
      </c>
      <c r="K1070" t="str">
        <f>VLOOKUP($J1070,prod_imp!$A$2:$I$102,2,FALSE)</f>
        <v>Men'S Casual Sneakers</v>
      </c>
      <c r="L1070" t="str">
        <f>VLOOKUP(J1070,prod_imp!$A$2:$I$102,3,FALSE)</f>
        <v>Clothing</v>
      </c>
      <c r="M1070" t="str">
        <f>VLOOKUP(J1070,prod_imp!$A$2:$I$102,4,FALSE)</f>
        <v>Footwear</v>
      </c>
      <c r="N1070" t="str">
        <f>VLOOKUP(J1070,prod_imp!$A$2:$I$102,5,FALSE)</f>
        <v>Hogan-Lee</v>
      </c>
      <c r="O1070">
        <f>VLOOKUP(J1070,prod_imp!$A$2:$I$102,6,FALSE)</f>
        <v>353</v>
      </c>
      <c r="P1070">
        <f>VLOOKUP(J1070,prod_imp!$A$2:$I$102,7,FALSE)</f>
        <v>214</v>
      </c>
      <c r="Q1070" t="s">
        <v>4684</v>
      </c>
      <c r="R1070" t="s">
        <v>4709</v>
      </c>
      <c r="S1070" s="5">
        <v>1018.668</v>
      </c>
      <c r="T1070">
        <v>2</v>
      </c>
      <c r="U1070">
        <v>606</v>
      </c>
      <c r="V1070">
        <v>0.12</v>
      </c>
      <c r="W1070" t="str">
        <f>VLOOKUP(Q1070,stores_imp!$A$2:$K$100,3,FALSE)</f>
        <v>SOUTH</v>
      </c>
      <c r="X1070" t="str">
        <f>VLOOKUP(Q1070,stores_imp!$A$2:$K$100,2,TRUE)</f>
        <v>Mann-Austin</v>
      </c>
      <c r="Y1070" t="str">
        <f>VLOOKUP(Q1070,stores_imp!$A$2:$E$22,4,FALSE)</f>
        <v>Williamsfurt</v>
      </c>
      <c r="Z1070" t="str">
        <f>VLOOKUP(Q1070,stores_imp!$A$2:$K$22,5,FALSE)</f>
        <v>Online</v>
      </c>
      <c r="AA1070" t="str">
        <f>_xlfn.IFS(sale[[#All],[Age]]&lt;19,"Teens",sale[[#All],[Age]]&lt;30,"Adults",sale[[#All],[Age]]&lt;70,"Elders")</f>
        <v>Elders</v>
      </c>
      <c r="AB1070" t="str">
        <f>VLOOKUP(C1070,customer_imp!$A$2:$H$505,8,FALSE)</f>
        <v>Bronze</v>
      </c>
    </row>
    <row r="1071" spans="1:28" x14ac:dyDescent="0.25">
      <c r="A1071" t="s">
        <v>5775</v>
      </c>
      <c r="B1071" s="2">
        <v>45481</v>
      </c>
      <c r="C1071" t="s">
        <v>4141</v>
      </c>
      <c r="D1071" t="str">
        <f>VLOOKUP(C1071,customer_imp!$A$2:$H$502,2,FALSE)</f>
        <v>Joseph Jones</v>
      </c>
      <c r="E1071">
        <f>VLOOKUP(C1071,customer_imp!$A$2:$H$502,3,FALSE)</f>
        <v>21</v>
      </c>
      <c r="F1071" t="str">
        <f>VLOOKUP(C1071,customer_imp!$A$2:$H$502,4,FALSE)</f>
        <v>Male</v>
      </c>
      <c r="G1071" t="str">
        <f>VLOOKUP(C1071,customer_imp!$A$2:$H$502,5,FALSE)</f>
        <v>North Matthew</v>
      </c>
      <c r="H1071" t="str">
        <f>VLOOKUP(C1071,customer_imp!$A$2:$H$502,6,FALSE)</f>
        <v>Illinois</v>
      </c>
      <c r="I1071" t="str">
        <f>VLOOKUP(C1071,customer_imp!$A$2:$H$502,7,FALSE)</f>
        <v>USA</v>
      </c>
      <c r="J1071" t="s">
        <v>4669</v>
      </c>
      <c r="K1071" t="str">
        <f>VLOOKUP($J1071,prod_imp!$A$2:$I$102,2,FALSE)</f>
        <v>Portable Bluetooth Speaker</v>
      </c>
      <c r="L1071" t="str">
        <f>VLOOKUP(J1071,prod_imp!$A$2:$I$102,3,FALSE)</f>
        <v>Electronics</v>
      </c>
      <c r="M1071" t="str">
        <f>VLOOKUP(J1071,prod_imp!$A$2:$I$102,4,FALSE)</f>
        <v>Audio</v>
      </c>
      <c r="N1071" t="str">
        <f>VLOOKUP(J1071,prod_imp!$A$2:$I$102,5,FALSE)</f>
        <v>Flores-King</v>
      </c>
      <c r="O1071">
        <f>VLOOKUP(J1071,prod_imp!$A$2:$I$102,6,FALSE)</f>
        <v>432</v>
      </c>
      <c r="P1071">
        <f>VLOOKUP(J1071,prod_imp!$A$2:$I$102,7,FALSE)</f>
        <v>73</v>
      </c>
      <c r="Q1071" t="s">
        <v>4681</v>
      </c>
      <c r="R1071" t="s">
        <v>1959</v>
      </c>
      <c r="S1071" s="5">
        <v>2468.4387000000002</v>
      </c>
      <c r="T1071">
        <v>3</v>
      </c>
      <c r="U1071">
        <v>904</v>
      </c>
      <c r="V1071">
        <v>0.16</v>
      </c>
      <c r="W1071" t="str">
        <f>VLOOKUP(Q1071,stores_imp!$A$2:$K$100,3,FALSE)</f>
        <v>SOUTH</v>
      </c>
      <c r="X1071" t="str">
        <f>VLOOKUP(Q1071,stores_imp!$A$2:$K$100,2,TRUE)</f>
        <v>Mann-Austin</v>
      </c>
      <c r="Y1071" t="str">
        <f>VLOOKUP(Q1071,stores_imp!$A$2:$E$22,4,FALSE)</f>
        <v>Port Sharon</v>
      </c>
      <c r="Z1071" t="str">
        <f>VLOOKUP(Q1071,stores_imp!$A$2:$K$22,5,FALSE)</f>
        <v>Online</v>
      </c>
      <c r="AA1071" t="str">
        <f>_xlfn.IFS(sale[[#All],[Age]]&lt;19,"Teens",sale[[#All],[Age]]&lt;30,"Adults",sale[[#All],[Age]]&lt;70,"Elders")</f>
        <v>Adults</v>
      </c>
      <c r="AB1071" t="str">
        <f>VLOOKUP(C1071,customer_imp!$A$2:$H$505,8,FALSE)</f>
        <v>Bronze</v>
      </c>
    </row>
    <row r="1072" spans="1:28" x14ac:dyDescent="0.25">
      <c r="A1072" t="s">
        <v>5776</v>
      </c>
      <c r="B1072" s="2">
        <v>45576</v>
      </c>
      <c r="C1072" t="s">
        <v>4129</v>
      </c>
      <c r="D1072" t="str">
        <f>VLOOKUP(C1072,customer_imp!$A$2:$H$502,2,FALSE)</f>
        <v>Michael Davies</v>
      </c>
      <c r="E1072">
        <f>VLOOKUP(C1072,customer_imp!$A$2:$H$502,3,FALSE)</f>
        <v>25</v>
      </c>
      <c r="F1072" t="str">
        <f>VLOOKUP(C1072,customer_imp!$A$2:$H$502,4,FALSE)</f>
        <v>Female</v>
      </c>
      <c r="G1072" t="str">
        <f>VLOOKUP(C1072,customer_imp!$A$2:$H$502,5,FALSE)</f>
        <v>Lake Stevenfort</v>
      </c>
      <c r="H1072" t="str">
        <f>VLOOKUP(C1072,customer_imp!$A$2:$H$502,6,FALSE)</f>
        <v>Oregon</v>
      </c>
      <c r="I1072" t="str">
        <f>VLOOKUP(C1072,customer_imp!$A$2:$H$502,7,FALSE)</f>
        <v>USA</v>
      </c>
      <c r="J1072" t="s">
        <v>4585</v>
      </c>
      <c r="K1072" t="str">
        <f>VLOOKUP($J1072,prod_imp!$A$2:$I$102,2,FALSE)</f>
        <v>Boxing Hand Wraps</v>
      </c>
      <c r="L1072" t="str">
        <f>VLOOKUP(J1072,prod_imp!$A$2:$I$102,3,FALSE)</f>
        <v>Sports</v>
      </c>
      <c r="M1072" t="str">
        <f>VLOOKUP(J1072,prod_imp!$A$2:$I$102,4,FALSE)</f>
        <v>Fitness</v>
      </c>
      <c r="N1072" t="str">
        <f>VLOOKUP(J1072,prod_imp!$A$2:$I$102,5,FALSE)</f>
        <v>Smith-King</v>
      </c>
      <c r="O1072">
        <f>VLOOKUP(J1072,prod_imp!$A$2:$I$102,6,FALSE)</f>
        <v>190</v>
      </c>
      <c r="P1072">
        <f>VLOOKUP(J1072,prod_imp!$A$2:$I$102,7,FALSE)</f>
        <v>260</v>
      </c>
      <c r="Q1072" t="s">
        <v>4678</v>
      </c>
      <c r="R1072" t="s">
        <v>4709</v>
      </c>
      <c r="S1072" s="5">
        <v>2278.3208</v>
      </c>
      <c r="T1072">
        <v>4</v>
      </c>
      <c r="U1072">
        <v>695</v>
      </c>
      <c r="V1072">
        <v>0.09</v>
      </c>
      <c r="W1072" t="str">
        <f>VLOOKUP(Q1072,stores_imp!$A$2:$K$100,3,FALSE)</f>
        <v>SOUTH</v>
      </c>
      <c r="X1072" t="str">
        <f>VLOOKUP(Q1072,stores_imp!$A$2:$K$100,2,TRUE)</f>
        <v>Mann-Austin</v>
      </c>
      <c r="Y1072" t="str">
        <f>VLOOKUP(Q1072,stores_imp!$A$2:$E$22,4,FALSE)</f>
        <v>North Nancyview</v>
      </c>
      <c r="Z1072" t="str">
        <f>VLOOKUP(Q1072,stores_imp!$A$2:$K$22,5,FALSE)</f>
        <v>Outlet</v>
      </c>
      <c r="AA1072" t="str">
        <f>_xlfn.IFS(sale[[#All],[Age]]&lt;19,"Teens",sale[[#All],[Age]]&lt;30,"Adults",sale[[#All],[Age]]&lt;70,"Elders")</f>
        <v>Adults</v>
      </c>
      <c r="AB1072" t="str">
        <f>VLOOKUP(C1072,customer_imp!$A$2:$H$505,8,FALSE)</f>
        <v>Gold</v>
      </c>
    </row>
    <row r="1073" spans="1:28" x14ac:dyDescent="0.25">
      <c r="A1073" t="s">
        <v>5777</v>
      </c>
      <c r="B1073" s="2">
        <v>45215</v>
      </c>
      <c r="C1073" t="s">
        <v>4206</v>
      </c>
      <c r="D1073" t="str">
        <f>VLOOKUP(C1073,customer_imp!$A$2:$H$502,2,FALSE)</f>
        <v>Elizabeth Stanley</v>
      </c>
      <c r="E1073">
        <f>VLOOKUP(C1073,customer_imp!$A$2:$H$502,3,FALSE)</f>
        <v>46</v>
      </c>
      <c r="F1073" t="str">
        <f>VLOOKUP(C1073,customer_imp!$A$2:$H$502,4,FALSE)</f>
        <v>Female</v>
      </c>
      <c r="G1073" t="str">
        <f>VLOOKUP(C1073,customer_imp!$A$2:$H$502,5,FALSE)</f>
        <v>Bethanyton</v>
      </c>
      <c r="H1073" t="str">
        <f>VLOOKUP(C1073,customer_imp!$A$2:$H$502,6,FALSE)</f>
        <v>Utah</v>
      </c>
      <c r="I1073" t="str">
        <f>VLOOKUP(C1073,customer_imp!$A$2:$H$502,7,FALSE)</f>
        <v>USA</v>
      </c>
      <c r="J1073" t="s">
        <v>4651</v>
      </c>
      <c r="K1073" t="str">
        <f>VLOOKUP($J1073,prod_imp!$A$2:$I$102,2,FALSE)</f>
        <v>Face Foundation Kit</v>
      </c>
      <c r="L1073" t="str">
        <f>VLOOKUP(J1073,prod_imp!$A$2:$I$102,3,FALSE)</f>
        <v>Beauty</v>
      </c>
      <c r="M1073" t="str">
        <f>VLOOKUP(J1073,prod_imp!$A$2:$I$102,4,FALSE)</f>
        <v>Makeup</v>
      </c>
      <c r="N1073" t="str">
        <f>VLOOKUP(J1073,prod_imp!$A$2:$I$102,5,FALSE)</f>
        <v>Taylor-Elliott</v>
      </c>
      <c r="O1073">
        <f>VLOOKUP(J1073,prod_imp!$A$2:$I$102,6,FALSE)</f>
        <v>183</v>
      </c>
      <c r="P1073">
        <f>VLOOKUP(J1073,prod_imp!$A$2:$I$102,7,FALSE)</f>
        <v>457</v>
      </c>
      <c r="Q1073" t="s">
        <v>4678</v>
      </c>
      <c r="R1073" t="s">
        <v>1959</v>
      </c>
      <c r="S1073" s="5">
        <v>2291.6432</v>
      </c>
      <c r="T1073">
        <v>4</v>
      </c>
      <c r="U1073">
        <v>754</v>
      </c>
      <c r="V1073">
        <v>0.18</v>
      </c>
      <c r="W1073" t="str">
        <f>VLOOKUP(Q1073,stores_imp!$A$2:$K$100,3,FALSE)</f>
        <v>SOUTH</v>
      </c>
      <c r="X1073" t="str">
        <f>VLOOKUP(Q1073,stores_imp!$A$2:$K$100,2,TRUE)</f>
        <v>Mann-Austin</v>
      </c>
      <c r="Y1073" t="str">
        <f>VLOOKUP(Q1073,stores_imp!$A$2:$E$22,4,FALSE)</f>
        <v>North Nancyview</v>
      </c>
      <c r="Z1073" t="str">
        <f>VLOOKUP(Q1073,stores_imp!$A$2:$K$22,5,FALSE)</f>
        <v>Outlet</v>
      </c>
      <c r="AA1073" t="str">
        <f>_xlfn.IFS(sale[[#All],[Age]]&lt;19,"Teens",sale[[#All],[Age]]&lt;30,"Adults",sale[[#All],[Age]]&lt;70,"Elders")</f>
        <v>Elders</v>
      </c>
      <c r="AB1073" t="str">
        <f>VLOOKUP(C1073,customer_imp!$A$2:$H$505,8,FALSE)</f>
        <v>Platinum</v>
      </c>
    </row>
    <row r="1074" spans="1:28" x14ac:dyDescent="0.25">
      <c r="A1074" t="s">
        <v>5778</v>
      </c>
      <c r="B1074" s="2">
        <v>45653</v>
      </c>
      <c r="C1074" t="s">
        <v>4176</v>
      </c>
      <c r="D1074" t="str">
        <f>VLOOKUP(C1074,customer_imp!$A$2:$H$502,2,FALSE)</f>
        <v>Andrea Jacobs</v>
      </c>
      <c r="E1074">
        <f>VLOOKUP(C1074,customer_imp!$A$2:$H$502,3,FALSE)</f>
        <v>45</v>
      </c>
      <c r="F1074" t="str">
        <f>VLOOKUP(C1074,customer_imp!$A$2:$H$502,4,FALSE)</f>
        <v>Female</v>
      </c>
      <c r="G1074" t="str">
        <f>VLOOKUP(C1074,customer_imp!$A$2:$H$502,5,FALSE)</f>
        <v>Christopherland</v>
      </c>
      <c r="H1074" t="str">
        <f>VLOOKUP(C1074,customer_imp!$A$2:$H$502,6,FALSE)</f>
        <v>Minnesota</v>
      </c>
      <c r="I1074" t="str">
        <f>VLOOKUP(C1074,customer_imp!$A$2:$H$502,7,FALSE)</f>
        <v>USA</v>
      </c>
      <c r="J1074" t="s">
        <v>4534</v>
      </c>
      <c r="K1074" t="str">
        <f>VLOOKUP($J1074,prod_imp!$A$2:$I$102,2,FALSE)</f>
        <v>Multi-Purpose Storage Box</v>
      </c>
      <c r="L1074" t="str">
        <f>VLOOKUP(J1074,prod_imp!$A$2:$I$102,3,FALSE)</f>
        <v>Home</v>
      </c>
      <c r="M1074" t="str">
        <f>VLOOKUP(J1074,prod_imp!$A$2:$I$102,4,FALSE)</f>
        <v>Storage</v>
      </c>
      <c r="N1074" t="str">
        <f>VLOOKUP(J1074,prod_imp!$A$2:$I$102,5,FALSE)</f>
        <v>Gardner-Montes</v>
      </c>
      <c r="O1074">
        <f>VLOOKUP(J1074,prod_imp!$A$2:$I$102,6,FALSE)</f>
        <v>123</v>
      </c>
      <c r="P1074">
        <f>VLOOKUP(J1074,prod_imp!$A$2:$I$102,7,FALSE)</f>
        <v>76</v>
      </c>
      <c r="Q1074" t="s">
        <v>4685</v>
      </c>
      <c r="R1074" t="s">
        <v>1959</v>
      </c>
      <c r="S1074" s="5">
        <v>64.895600000000002</v>
      </c>
      <c r="T1074">
        <v>1</v>
      </c>
      <c r="U1074">
        <v>66</v>
      </c>
      <c r="V1074">
        <v>0.24</v>
      </c>
      <c r="W1074" t="str">
        <f>VLOOKUP(Q1074,stores_imp!$A$2:$K$100,3,FALSE)</f>
        <v>WEST</v>
      </c>
      <c r="X1074" t="str">
        <f>VLOOKUP(Q1074,stores_imp!$A$2:$K$100,2,TRUE)</f>
        <v>Mann-Austin</v>
      </c>
      <c r="Y1074" t="str">
        <f>VLOOKUP(Q1074,stores_imp!$A$2:$E$22,4,FALSE)</f>
        <v>Thompsonborough</v>
      </c>
      <c r="Z1074" t="str">
        <f>VLOOKUP(Q1074,stores_imp!$A$2:$K$22,5,FALSE)</f>
        <v>Online</v>
      </c>
      <c r="AA1074" t="str">
        <f>_xlfn.IFS(sale[[#All],[Age]]&lt;19,"Teens",sale[[#All],[Age]]&lt;30,"Adults",sale[[#All],[Age]]&lt;70,"Elders")</f>
        <v>Elders</v>
      </c>
      <c r="AB1074" t="str">
        <f>VLOOKUP(C1074,customer_imp!$A$2:$H$505,8,FALSE)</f>
        <v>Platinum</v>
      </c>
    </row>
    <row r="1075" spans="1:28" x14ac:dyDescent="0.25">
      <c r="A1075" t="s">
        <v>5779</v>
      </c>
      <c r="B1075" s="2">
        <v>45241</v>
      </c>
      <c r="C1075" t="s">
        <v>4323</v>
      </c>
      <c r="D1075" t="str">
        <f>VLOOKUP(C1075,customer_imp!$A$2:$H$502,2,FALSE)</f>
        <v>Carol Lewis</v>
      </c>
      <c r="E1075">
        <f>VLOOKUP(C1075,customer_imp!$A$2:$H$502,3,FALSE)</f>
        <v>40</v>
      </c>
      <c r="F1075" t="str">
        <f>VLOOKUP(C1075,customer_imp!$A$2:$H$502,4,FALSE)</f>
        <v>Female</v>
      </c>
      <c r="G1075" t="str">
        <f>VLOOKUP(C1075,customer_imp!$A$2:$H$502,5,FALSE)</f>
        <v>Ryanport</v>
      </c>
      <c r="H1075" t="str">
        <f>VLOOKUP(C1075,customer_imp!$A$2:$H$502,6,FALSE)</f>
        <v>North Carolina</v>
      </c>
      <c r="I1075" t="str">
        <f>VLOOKUP(C1075,customer_imp!$A$2:$H$502,7,FALSE)</f>
        <v>USA</v>
      </c>
      <c r="J1075" t="s">
        <v>4610</v>
      </c>
      <c r="K1075" t="str">
        <f>VLOOKUP($J1075,prod_imp!$A$2:$I$102,2,FALSE)</f>
        <v>Matte Lipstick Set</v>
      </c>
      <c r="L1075" t="str">
        <f>VLOOKUP(J1075,prod_imp!$A$2:$I$102,3,FALSE)</f>
        <v>Beauty</v>
      </c>
      <c r="M1075" t="str">
        <f>VLOOKUP(J1075,prod_imp!$A$2:$I$102,4,FALSE)</f>
        <v>Makeup</v>
      </c>
      <c r="N1075" t="str">
        <f>VLOOKUP(J1075,prod_imp!$A$2:$I$102,5,FALSE)</f>
        <v>Zhang Inc</v>
      </c>
      <c r="O1075">
        <f>VLOOKUP(J1075,prod_imp!$A$2:$I$102,6,FALSE)</f>
        <v>299</v>
      </c>
      <c r="P1075">
        <f>VLOOKUP(J1075,prod_imp!$A$2:$I$102,7,FALSE)</f>
        <v>118</v>
      </c>
      <c r="Q1075" t="s">
        <v>4697</v>
      </c>
      <c r="R1075" t="s">
        <v>4709</v>
      </c>
      <c r="S1075" s="5">
        <v>1266.356</v>
      </c>
      <c r="T1075">
        <v>2</v>
      </c>
      <c r="U1075">
        <v>892</v>
      </c>
      <c r="V1075">
        <v>0.02</v>
      </c>
      <c r="W1075" t="str">
        <f>VLOOKUP(Q1075,stores_imp!$A$2:$K$100,3,FALSE)</f>
        <v>SOUTH</v>
      </c>
      <c r="X1075" t="str">
        <f>VLOOKUP(Q1075,stores_imp!$A$2:$K$100,2,TRUE)</f>
        <v>Mcdonald Inc</v>
      </c>
      <c r="Y1075" t="str">
        <f>VLOOKUP(Q1075,stores_imp!$A$2:$E$22,4,FALSE)</f>
        <v>Christopherland</v>
      </c>
      <c r="Z1075" t="str">
        <f>VLOOKUP(Q1075,stores_imp!$A$2:$K$22,5,FALSE)</f>
        <v>Outlet</v>
      </c>
      <c r="AA1075" t="str">
        <f>_xlfn.IFS(sale[[#All],[Age]]&lt;19,"Teens",sale[[#All],[Age]]&lt;30,"Adults",sale[[#All],[Age]]&lt;70,"Elders")</f>
        <v>Elders</v>
      </c>
      <c r="AB1075" t="str">
        <f>VLOOKUP(C1075,customer_imp!$A$2:$H$505,8,FALSE)</f>
        <v>Bronze</v>
      </c>
    </row>
    <row r="1076" spans="1:28" x14ac:dyDescent="0.25">
      <c r="A1076" t="s">
        <v>5780</v>
      </c>
      <c r="B1076" s="2">
        <v>45428</v>
      </c>
      <c r="C1076" t="s">
        <v>4352</v>
      </c>
      <c r="D1076" t="str">
        <f>VLOOKUP(C1076,customer_imp!$A$2:$H$502,2,FALSE)</f>
        <v>Elizabeth Smith</v>
      </c>
      <c r="E1076">
        <f>VLOOKUP(C1076,customer_imp!$A$2:$H$502,3,FALSE)</f>
        <v>23</v>
      </c>
      <c r="F1076" t="str">
        <f>VLOOKUP(C1076,customer_imp!$A$2:$H$502,4,FALSE)</f>
        <v>Male</v>
      </c>
      <c r="G1076" t="str">
        <f>VLOOKUP(C1076,customer_imp!$A$2:$H$502,5,FALSE)</f>
        <v>Murphytown</v>
      </c>
      <c r="H1076" t="str">
        <f>VLOOKUP(C1076,customer_imp!$A$2:$H$502,6,FALSE)</f>
        <v>Ohio</v>
      </c>
      <c r="I1076" t="str">
        <f>VLOOKUP(C1076,customer_imp!$A$2:$H$502,7,FALSE)</f>
        <v>USA</v>
      </c>
      <c r="J1076" t="s">
        <v>4629</v>
      </c>
      <c r="K1076" t="str">
        <f>VLOOKUP($J1076,prod_imp!$A$2:$I$102,2,FALSE)</f>
        <v>Women'S Ankle Boots</v>
      </c>
      <c r="L1076" t="str">
        <f>VLOOKUP(J1076,prod_imp!$A$2:$I$102,3,FALSE)</f>
        <v>Clothing</v>
      </c>
      <c r="M1076" t="str">
        <f>VLOOKUP(J1076,prod_imp!$A$2:$I$102,4,FALSE)</f>
        <v>Footwear</v>
      </c>
      <c r="N1076" t="str">
        <f>VLOOKUP(J1076,prod_imp!$A$2:$I$102,5,FALSE)</f>
        <v>Poole Plc</v>
      </c>
      <c r="O1076">
        <f>VLOOKUP(J1076,prod_imp!$A$2:$I$102,6,FALSE)</f>
        <v>158</v>
      </c>
      <c r="P1076">
        <f>VLOOKUP(J1076,prod_imp!$A$2:$I$102,7,FALSE)</f>
        <v>82</v>
      </c>
      <c r="Q1076" t="s">
        <v>4688</v>
      </c>
      <c r="R1076" t="s">
        <v>4709</v>
      </c>
      <c r="S1076" s="5">
        <v>991.26239999999996</v>
      </c>
      <c r="T1076">
        <v>4</v>
      </c>
      <c r="U1076">
        <v>255</v>
      </c>
      <c r="V1076">
        <v>0.28999999999999998</v>
      </c>
      <c r="W1076" t="str">
        <f>VLOOKUP(Q1076,stores_imp!$A$2:$K$100,3,FALSE)</f>
        <v>SOUTH</v>
      </c>
      <c r="X1076" t="str">
        <f>VLOOKUP(Q1076,stores_imp!$A$2:$K$100,2,TRUE)</f>
        <v>Mann-Austin</v>
      </c>
      <c r="Y1076" t="str">
        <f>VLOOKUP(Q1076,stores_imp!$A$2:$E$22,4,FALSE)</f>
        <v>East Johnstad</v>
      </c>
      <c r="Z1076" t="str">
        <f>VLOOKUP(Q1076,stores_imp!$A$2:$K$22,5,FALSE)</f>
        <v>Flagship</v>
      </c>
      <c r="AA1076" t="str">
        <f>_xlfn.IFS(sale[[#All],[Age]]&lt;19,"Teens",sale[[#All],[Age]]&lt;30,"Adults",sale[[#All],[Age]]&lt;70,"Elders")</f>
        <v>Adults</v>
      </c>
      <c r="AB1076" t="str">
        <f>VLOOKUP(C1076,customer_imp!$A$2:$H$505,8,FALSE)</f>
        <v>Bronze</v>
      </c>
    </row>
    <row r="1077" spans="1:28" x14ac:dyDescent="0.25">
      <c r="A1077" t="s">
        <v>5781</v>
      </c>
      <c r="B1077" s="2">
        <v>45593</v>
      </c>
      <c r="C1077" t="s">
        <v>4285</v>
      </c>
      <c r="D1077" t="str">
        <f>VLOOKUP(C1077,customer_imp!$A$2:$H$502,2,FALSE)</f>
        <v>Ryan Kane</v>
      </c>
      <c r="E1077">
        <f>VLOOKUP(C1077,customer_imp!$A$2:$H$502,3,FALSE)</f>
        <v>50</v>
      </c>
      <c r="F1077" t="str">
        <f>VLOOKUP(C1077,customer_imp!$A$2:$H$502,4,FALSE)</f>
        <v>Male</v>
      </c>
      <c r="G1077" t="str">
        <f>VLOOKUP(C1077,customer_imp!$A$2:$H$502,5,FALSE)</f>
        <v>West Bruceburgh</v>
      </c>
      <c r="H1077" t="str">
        <f>VLOOKUP(C1077,customer_imp!$A$2:$H$502,6,FALSE)</f>
        <v>Virginia</v>
      </c>
      <c r="I1077" t="str">
        <f>VLOOKUP(C1077,customer_imp!$A$2:$H$502,7,FALSE)</f>
        <v>USA</v>
      </c>
      <c r="J1077" t="s">
        <v>4642</v>
      </c>
      <c r="K1077" t="str">
        <f>VLOOKUP($J1077,prod_imp!$A$2:$I$102,2,FALSE)</f>
        <v>Wooden Bookshelf</v>
      </c>
      <c r="L1077" t="str">
        <f>VLOOKUP(J1077,prod_imp!$A$2:$I$102,3,FALSE)</f>
        <v>Home</v>
      </c>
      <c r="M1077" t="str">
        <f>VLOOKUP(J1077,prod_imp!$A$2:$I$102,4,FALSE)</f>
        <v>Furniture</v>
      </c>
      <c r="N1077" t="str">
        <f>VLOOKUP(J1077,prod_imp!$A$2:$I$102,5,FALSE)</f>
        <v>Collins-Stephenson</v>
      </c>
      <c r="O1077">
        <f>VLOOKUP(J1077,prod_imp!$A$2:$I$102,6,FALSE)</f>
        <v>388</v>
      </c>
      <c r="P1077">
        <f>VLOOKUP(J1077,prod_imp!$A$2:$I$102,7,FALSE)</f>
        <v>208</v>
      </c>
      <c r="Q1077" t="s">
        <v>4701</v>
      </c>
      <c r="R1077" t="s">
        <v>4706</v>
      </c>
      <c r="S1077" s="5">
        <v>1742.0255999999999</v>
      </c>
      <c r="T1077">
        <v>4</v>
      </c>
      <c r="U1077">
        <v>605</v>
      </c>
      <c r="V1077">
        <v>0.03</v>
      </c>
      <c r="W1077" t="str">
        <f>VLOOKUP(Q1077,stores_imp!$A$2:$K$100,3,FALSE)</f>
        <v>NORTH</v>
      </c>
      <c r="X1077" t="str">
        <f>VLOOKUP(Q1077,stores_imp!$A$2:$K$100,2,TRUE)</f>
        <v>Holloway Ltd</v>
      </c>
      <c r="Y1077" t="str">
        <f>VLOOKUP(Q1077,stores_imp!$A$2:$E$22,4,FALSE)</f>
        <v>Bensonhaven</v>
      </c>
      <c r="Z1077" t="str">
        <f>VLOOKUP(Q1077,stores_imp!$A$2:$K$22,5,FALSE)</f>
        <v>Flagship</v>
      </c>
      <c r="AA1077" t="str">
        <f>_xlfn.IFS(sale[[#All],[Age]]&lt;19,"Teens",sale[[#All],[Age]]&lt;30,"Adults",sale[[#All],[Age]]&lt;70,"Elders")</f>
        <v>Elders</v>
      </c>
      <c r="AB1077" t="str">
        <f>VLOOKUP(C1077,customer_imp!$A$2:$H$505,8,FALSE)</f>
        <v>Gold</v>
      </c>
    </row>
    <row r="1078" spans="1:28" x14ac:dyDescent="0.25">
      <c r="A1078" t="s">
        <v>5782</v>
      </c>
      <c r="B1078" s="2">
        <v>45370</v>
      </c>
      <c r="C1078" t="s">
        <v>4017</v>
      </c>
      <c r="D1078" t="str">
        <f>VLOOKUP(C1078,customer_imp!$A$2:$H$502,2,FALSE)</f>
        <v>Jordan Jackson Dds</v>
      </c>
      <c r="E1078">
        <f>VLOOKUP(C1078,customer_imp!$A$2:$H$502,3,FALSE)</f>
        <v>54</v>
      </c>
      <c r="F1078" t="str">
        <f>VLOOKUP(C1078,customer_imp!$A$2:$H$502,4,FALSE)</f>
        <v>Male</v>
      </c>
      <c r="G1078" t="str">
        <f>VLOOKUP(C1078,customer_imp!$A$2:$H$502,5,FALSE)</f>
        <v>North Johnview</v>
      </c>
      <c r="H1078" t="str">
        <f>VLOOKUP(C1078,customer_imp!$A$2:$H$502,6,FALSE)</f>
        <v>Arizona</v>
      </c>
      <c r="I1078" t="str">
        <f>VLOOKUP(C1078,customer_imp!$A$2:$H$502,7,FALSE)</f>
        <v>USA</v>
      </c>
      <c r="J1078" t="s">
        <v>4553</v>
      </c>
      <c r="K1078" t="str">
        <f>VLOOKUP($J1078,prod_imp!$A$2:$I$102,2,FALSE)</f>
        <v>Modern Wall Clock</v>
      </c>
      <c r="L1078" t="str">
        <f>VLOOKUP(J1078,prod_imp!$A$2:$I$102,3,FALSE)</f>
        <v>Home</v>
      </c>
      <c r="M1078" t="str">
        <f>VLOOKUP(J1078,prod_imp!$A$2:$I$102,4,FALSE)</f>
        <v>Decor</v>
      </c>
      <c r="N1078" t="str">
        <f>VLOOKUP(J1078,prod_imp!$A$2:$I$102,5,FALSE)</f>
        <v>Weiss-Watson</v>
      </c>
      <c r="O1078">
        <f>VLOOKUP(J1078,prod_imp!$A$2:$I$102,6,FALSE)</f>
        <v>180</v>
      </c>
      <c r="P1078">
        <f>VLOOKUP(J1078,prod_imp!$A$2:$I$102,7,FALSE)</f>
        <v>305</v>
      </c>
      <c r="Q1078" t="s">
        <v>4701</v>
      </c>
      <c r="R1078" t="s">
        <v>4709</v>
      </c>
      <c r="S1078" s="5">
        <v>1628.1702</v>
      </c>
      <c r="T1078">
        <v>3</v>
      </c>
      <c r="U1078">
        <v>624</v>
      </c>
      <c r="V1078">
        <v>0.28000000000000003</v>
      </c>
      <c r="W1078" t="str">
        <f>VLOOKUP(Q1078,stores_imp!$A$2:$K$100,3,FALSE)</f>
        <v>NORTH</v>
      </c>
      <c r="X1078" t="str">
        <f>VLOOKUP(Q1078,stores_imp!$A$2:$K$100,2,TRUE)</f>
        <v>Holloway Ltd</v>
      </c>
      <c r="Y1078" t="str">
        <f>VLOOKUP(Q1078,stores_imp!$A$2:$E$22,4,FALSE)</f>
        <v>Bensonhaven</v>
      </c>
      <c r="Z1078" t="str">
        <f>VLOOKUP(Q1078,stores_imp!$A$2:$K$22,5,FALSE)</f>
        <v>Flagship</v>
      </c>
      <c r="AA1078" t="str">
        <f>_xlfn.IFS(sale[[#All],[Age]]&lt;19,"Teens",sale[[#All],[Age]]&lt;30,"Adults",sale[[#All],[Age]]&lt;70,"Elders")</f>
        <v>Elders</v>
      </c>
      <c r="AB1078" t="str">
        <f>VLOOKUP(C1078,customer_imp!$A$2:$H$505,8,FALSE)</f>
        <v>Gold</v>
      </c>
    </row>
    <row r="1079" spans="1:28" x14ac:dyDescent="0.25">
      <c r="A1079" t="s">
        <v>5783</v>
      </c>
      <c r="B1079" s="2">
        <v>45882</v>
      </c>
      <c r="C1079" t="s">
        <v>4116</v>
      </c>
      <c r="D1079" t="str">
        <f>VLOOKUP(C1079,customer_imp!$A$2:$H$502,2,FALSE)</f>
        <v>Sean Roth</v>
      </c>
      <c r="E1079">
        <f>VLOOKUP(C1079,customer_imp!$A$2:$H$502,3,FALSE)</f>
        <v>43</v>
      </c>
      <c r="F1079" t="str">
        <f>VLOOKUP(C1079,customer_imp!$A$2:$H$502,4,FALSE)</f>
        <v>Male</v>
      </c>
      <c r="G1079" t="str">
        <f>VLOOKUP(C1079,customer_imp!$A$2:$H$502,5,FALSE)</f>
        <v>Lake Michael</v>
      </c>
      <c r="H1079" t="str">
        <f>VLOOKUP(C1079,customer_imp!$A$2:$H$502,6,FALSE)</f>
        <v>Virginia</v>
      </c>
      <c r="I1079" t="str">
        <f>VLOOKUP(C1079,customer_imp!$A$2:$H$502,7,FALSE)</f>
        <v>USA</v>
      </c>
      <c r="J1079" t="s">
        <v>4624</v>
      </c>
      <c r="K1079" t="str">
        <f>VLOOKUP($J1079,prod_imp!$A$2:$I$102,2,FALSE)</f>
        <v>Hair Repair Oil Treatment</v>
      </c>
      <c r="L1079" t="str">
        <f>VLOOKUP(J1079,prod_imp!$A$2:$I$102,3,FALSE)</f>
        <v>Beauty</v>
      </c>
      <c r="M1079" t="str">
        <f>VLOOKUP(J1079,prod_imp!$A$2:$I$102,4,FALSE)</f>
        <v>Haircare</v>
      </c>
      <c r="N1079" t="str">
        <f>VLOOKUP(J1079,prod_imp!$A$2:$I$102,5,FALSE)</f>
        <v>Hopkins Ltd</v>
      </c>
      <c r="O1079">
        <f>VLOOKUP(J1079,prod_imp!$A$2:$I$102,6,FALSE)</f>
        <v>214</v>
      </c>
      <c r="P1079">
        <f>VLOOKUP(J1079,prod_imp!$A$2:$I$102,7,FALSE)</f>
        <v>383</v>
      </c>
      <c r="Q1079" t="s">
        <v>4700</v>
      </c>
      <c r="R1079" t="s">
        <v>4709</v>
      </c>
      <c r="S1079" s="5">
        <v>1518.6335999999999</v>
      </c>
      <c r="T1079">
        <v>3</v>
      </c>
      <c r="U1079">
        <v>575</v>
      </c>
      <c r="V1079">
        <v>0.13</v>
      </c>
      <c r="W1079" t="str">
        <f>VLOOKUP(Q1079,stores_imp!$A$2:$K$100,3,FALSE)</f>
        <v>WEST</v>
      </c>
      <c r="X1079" t="str">
        <f>VLOOKUP(Q1079,stores_imp!$A$2:$K$100,2,TRUE)</f>
        <v>Frederick-Wright</v>
      </c>
      <c r="Y1079" t="str">
        <f>VLOOKUP(Q1079,stores_imp!$A$2:$E$22,4,FALSE)</f>
        <v>New Jimmymouth</v>
      </c>
      <c r="Z1079" t="str">
        <f>VLOOKUP(Q1079,stores_imp!$A$2:$K$22,5,FALSE)</f>
        <v>Flagship</v>
      </c>
      <c r="AA1079" t="str">
        <f>_xlfn.IFS(sale[[#All],[Age]]&lt;19,"Teens",sale[[#All],[Age]]&lt;30,"Adults",sale[[#All],[Age]]&lt;70,"Elders")</f>
        <v>Elders</v>
      </c>
      <c r="AB1079" t="str">
        <f>VLOOKUP(C1079,customer_imp!$A$2:$H$505,8,FALSE)</f>
        <v>Gold</v>
      </c>
    </row>
    <row r="1080" spans="1:28" x14ac:dyDescent="0.25">
      <c r="A1080" t="s">
        <v>5784</v>
      </c>
      <c r="B1080" s="2">
        <v>45878</v>
      </c>
      <c r="C1080" t="s">
        <v>4404</v>
      </c>
      <c r="D1080" t="str">
        <f>VLOOKUP(C1080,customer_imp!$A$2:$H$502,2,FALSE)</f>
        <v>Melissa Valentine</v>
      </c>
      <c r="E1080">
        <f>VLOOKUP(C1080,customer_imp!$A$2:$H$502,3,FALSE)</f>
        <v>35</v>
      </c>
      <c r="F1080" t="str">
        <f>VLOOKUP(C1080,customer_imp!$A$2:$H$502,4,FALSE)</f>
        <v>Female</v>
      </c>
      <c r="G1080" t="str">
        <f>VLOOKUP(C1080,customer_imp!$A$2:$H$502,5,FALSE)</f>
        <v>East Patriciafort</v>
      </c>
      <c r="H1080" t="str">
        <f>VLOOKUP(C1080,customer_imp!$A$2:$H$502,6,FALSE)</f>
        <v>Missouri</v>
      </c>
      <c r="I1080" t="str">
        <f>VLOOKUP(C1080,customer_imp!$A$2:$H$502,7,FALSE)</f>
        <v>USA</v>
      </c>
      <c r="J1080" t="s">
        <v>4502</v>
      </c>
      <c r="K1080" t="str">
        <f>VLOOKUP($J1080,prod_imp!$A$2:$I$102,2,FALSE)</f>
        <v>Women'S Yoga Pants</v>
      </c>
      <c r="L1080" t="str">
        <f>VLOOKUP(J1080,prod_imp!$A$2:$I$102,3,FALSE)</f>
        <v>Clothing</v>
      </c>
      <c r="M1080" t="str">
        <f>VLOOKUP(J1080,prod_imp!$A$2:$I$102,4,FALSE)</f>
        <v>Bottoms</v>
      </c>
      <c r="N1080" t="str">
        <f>VLOOKUP(J1080,prod_imp!$A$2:$I$102,5,FALSE)</f>
        <v>Gonzales-Davis</v>
      </c>
      <c r="O1080">
        <f>VLOOKUP(J1080,prod_imp!$A$2:$I$102,6,FALSE)</f>
        <v>306</v>
      </c>
      <c r="P1080">
        <f>VLOOKUP(J1080,prod_imp!$A$2:$I$102,7,FALSE)</f>
        <v>487</v>
      </c>
      <c r="Q1080" t="s">
        <v>4692</v>
      </c>
      <c r="R1080" t="s">
        <v>1959</v>
      </c>
      <c r="S1080" s="5">
        <v>646.29600000000005</v>
      </c>
      <c r="T1080">
        <v>1</v>
      </c>
      <c r="U1080">
        <v>769</v>
      </c>
      <c r="V1080">
        <v>0.12</v>
      </c>
      <c r="W1080" t="str">
        <f>VLOOKUP(Q1080,stores_imp!$A$2:$K$100,3,FALSE)</f>
        <v>SOUTH</v>
      </c>
      <c r="X1080" t="str">
        <f>VLOOKUP(Q1080,stores_imp!$A$2:$K$100,2,TRUE)</f>
        <v>Aguirre-Keller</v>
      </c>
      <c r="Y1080" t="str">
        <f>VLOOKUP(Q1080,stores_imp!$A$2:$E$22,4,FALSE)</f>
        <v>Lake Michael</v>
      </c>
      <c r="Z1080" t="str">
        <f>VLOOKUP(Q1080,stores_imp!$A$2:$K$22,5,FALSE)</f>
        <v>Online</v>
      </c>
      <c r="AA1080" t="str">
        <f>_xlfn.IFS(sale[[#All],[Age]]&lt;19,"Teens",sale[[#All],[Age]]&lt;30,"Adults",sale[[#All],[Age]]&lt;70,"Elders")</f>
        <v>Elders</v>
      </c>
      <c r="AB1080" t="str">
        <f>VLOOKUP(C1080,customer_imp!$A$2:$H$505,8,FALSE)</f>
        <v>Gold</v>
      </c>
    </row>
    <row r="1081" spans="1:28" x14ac:dyDescent="0.25">
      <c r="A1081" t="s">
        <v>5785</v>
      </c>
      <c r="B1081" s="2">
        <v>45420</v>
      </c>
      <c r="C1081" t="s">
        <v>4315</v>
      </c>
      <c r="D1081" t="str">
        <f>VLOOKUP(C1081,customer_imp!$A$2:$H$502,2,FALSE)</f>
        <v>Victor Mcintosh</v>
      </c>
      <c r="E1081">
        <f>VLOOKUP(C1081,customer_imp!$A$2:$H$502,3,FALSE)</f>
        <v>62</v>
      </c>
      <c r="F1081" t="str">
        <f>VLOOKUP(C1081,customer_imp!$A$2:$H$502,4,FALSE)</f>
        <v>Female</v>
      </c>
      <c r="G1081" t="str">
        <f>VLOOKUP(C1081,customer_imp!$A$2:$H$502,5,FALSE)</f>
        <v>Tiffanyshire</v>
      </c>
      <c r="H1081" t="str">
        <f>VLOOKUP(C1081,customer_imp!$A$2:$H$502,6,FALSE)</f>
        <v>Minnesota</v>
      </c>
      <c r="I1081" t="str">
        <f>VLOOKUP(C1081,customer_imp!$A$2:$H$502,7,FALSE)</f>
        <v>USA</v>
      </c>
      <c r="J1081" t="s">
        <v>4502</v>
      </c>
      <c r="K1081" t="str">
        <f>VLOOKUP($J1081,prod_imp!$A$2:$I$102,2,FALSE)</f>
        <v>Women'S Yoga Pants</v>
      </c>
      <c r="L1081" t="str">
        <f>VLOOKUP(J1081,prod_imp!$A$2:$I$102,3,FALSE)</f>
        <v>Clothing</v>
      </c>
      <c r="M1081" t="str">
        <f>VLOOKUP(J1081,prod_imp!$A$2:$I$102,4,FALSE)</f>
        <v>Bottoms</v>
      </c>
      <c r="N1081" t="str">
        <f>VLOOKUP(J1081,prod_imp!$A$2:$I$102,5,FALSE)</f>
        <v>Gonzales-Davis</v>
      </c>
      <c r="O1081">
        <f>VLOOKUP(J1081,prod_imp!$A$2:$I$102,6,FALSE)</f>
        <v>306</v>
      </c>
      <c r="P1081">
        <f>VLOOKUP(J1081,prod_imp!$A$2:$I$102,7,FALSE)</f>
        <v>487</v>
      </c>
      <c r="Q1081" t="s">
        <v>4701</v>
      </c>
      <c r="R1081" t="s">
        <v>4709</v>
      </c>
      <c r="S1081" s="5">
        <v>197.7336</v>
      </c>
      <c r="T1081">
        <v>1</v>
      </c>
      <c r="U1081">
        <v>227</v>
      </c>
      <c r="V1081">
        <v>0.16</v>
      </c>
      <c r="W1081" t="str">
        <f>VLOOKUP(Q1081,stores_imp!$A$2:$K$100,3,FALSE)</f>
        <v>NORTH</v>
      </c>
      <c r="X1081" t="str">
        <f>VLOOKUP(Q1081,stores_imp!$A$2:$K$100,2,TRUE)</f>
        <v>Holloway Ltd</v>
      </c>
      <c r="Y1081" t="str">
        <f>VLOOKUP(Q1081,stores_imp!$A$2:$E$22,4,FALSE)</f>
        <v>Bensonhaven</v>
      </c>
      <c r="Z1081" t="str">
        <f>VLOOKUP(Q1081,stores_imp!$A$2:$K$22,5,FALSE)</f>
        <v>Flagship</v>
      </c>
      <c r="AA1081" t="str">
        <f>_xlfn.IFS(sale[[#All],[Age]]&lt;19,"Teens",sale[[#All],[Age]]&lt;30,"Adults",sale[[#All],[Age]]&lt;70,"Elders")</f>
        <v>Elders</v>
      </c>
      <c r="AB1081" t="str">
        <f>VLOOKUP(C1081,customer_imp!$A$2:$H$505,8,FALSE)</f>
        <v>Bronze</v>
      </c>
    </row>
    <row r="1082" spans="1:28" x14ac:dyDescent="0.25">
      <c r="A1082" t="s">
        <v>5786</v>
      </c>
      <c r="B1082" s="2">
        <v>45361</v>
      </c>
      <c r="C1082" t="s">
        <v>4025</v>
      </c>
      <c r="D1082" t="str">
        <f>VLOOKUP(C1082,customer_imp!$A$2:$H$502,2,FALSE)</f>
        <v>Sarah Rodgers</v>
      </c>
      <c r="E1082">
        <f>VLOOKUP(C1082,customer_imp!$A$2:$H$502,3,FALSE)</f>
        <v>23</v>
      </c>
      <c r="F1082" t="str">
        <f>VLOOKUP(C1082,customer_imp!$A$2:$H$502,4,FALSE)</f>
        <v>Female</v>
      </c>
      <c r="G1082" t="str">
        <f>VLOOKUP(C1082,customer_imp!$A$2:$H$502,5,FALSE)</f>
        <v>New Julia</v>
      </c>
      <c r="H1082" t="str">
        <f>VLOOKUP(C1082,customer_imp!$A$2:$H$502,6,FALSE)</f>
        <v>West Virginia</v>
      </c>
      <c r="I1082" t="str">
        <f>VLOOKUP(C1082,customer_imp!$A$2:$H$502,7,FALSE)</f>
        <v>USA</v>
      </c>
      <c r="J1082" t="s">
        <v>4498</v>
      </c>
      <c r="K1082" t="str">
        <f>VLOOKUP($J1082,prod_imp!$A$2:$I$102,2,FALSE)</f>
        <v>Women'S Casual Hoodie</v>
      </c>
      <c r="L1082" t="str">
        <f>VLOOKUP(J1082,prod_imp!$A$2:$I$102,3,FALSE)</f>
        <v>Clothing</v>
      </c>
      <c r="M1082" t="str">
        <f>VLOOKUP(J1082,prod_imp!$A$2:$I$102,4,FALSE)</f>
        <v>Outerwear</v>
      </c>
      <c r="N1082" t="str">
        <f>VLOOKUP(J1082,prod_imp!$A$2:$I$102,5,FALSE)</f>
        <v>Sims Inc</v>
      </c>
      <c r="O1082">
        <f>VLOOKUP(J1082,prod_imp!$A$2:$I$102,6,FALSE)</f>
        <v>317</v>
      </c>
      <c r="P1082">
        <f>VLOOKUP(J1082,prod_imp!$A$2:$I$102,7,FALSE)</f>
        <v>352</v>
      </c>
      <c r="Q1082" t="s">
        <v>4701</v>
      </c>
      <c r="R1082" t="s">
        <v>1959</v>
      </c>
      <c r="S1082" s="5">
        <v>433.77199999999999</v>
      </c>
      <c r="T1082">
        <v>4</v>
      </c>
      <c r="U1082">
        <v>128</v>
      </c>
      <c r="V1082">
        <v>0.13</v>
      </c>
      <c r="W1082" t="str">
        <f>VLOOKUP(Q1082,stores_imp!$A$2:$K$100,3,FALSE)</f>
        <v>NORTH</v>
      </c>
      <c r="X1082" t="str">
        <f>VLOOKUP(Q1082,stores_imp!$A$2:$K$100,2,TRUE)</f>
        <v>Holloway Ltd</v>
      </c>
      <c r="Y1082" t="str">
        <f>VLOOKUP(Q1082,stores_imp!$A$2:$E$22,4,FALSE)</f>
        <v>Bensonhaven</v>
      </c>
      <c r="Z1082" t="str">
        <f>VLOOKUP(Q1082,stores_imp!$A$2:$K$22,5,FALSE)</f>
        <v>Flagship</v>
      </c>
      <c r="AA1082" t="str">
        <f>_xlfn.IFS(sale[[#All],[Age]]&lt;19,"Teens",sale[[#All],[Age]]&lt;30,"Adults",sale[[#All],[Age]]&lt;70,"Elders")</f>
        <v>Adults</v>
      </c>
      <c r="AB1082" t="str">
        <f>VLOOKUP(C1082,customer_imp!$A$2:$H$505,8,FALSE)</f>
        <v>Gold</v>
      </c>
    </row>
    <row r="1083" spans="1:28" x14ac:dyDescent="0.25">
      <c r="A1083" t="s">
        <v>5787</v>
      </c>
      <c r="B1083" s="2">
        <v>45702</v>
      </c>
      <c r="C1083" t="s">
        <v>4408</v>
      </c>
      <c r="D1083" t="str">
        <f>VLOOKUP(C1083,customer_imp!$A$2:$H$502,2,FALSE)</f>
        <v>Luke Parks</v>
      </c>
      <c r="E1083">
        <f>VLOOKUP(C1083,customer_imp!$A$2:$H$502,3,FALSE)</f>
        <v>60</v>
      </c>
      <c r="F1083" t="str">
        <f>VLOOKUP(C1083,customer_imp!$A$2:$H$502,4,FALSE)</f>
        <v>Female</v>
      </c>
      <c r="G1083" t="str">
        <f>VLOOKUP(C1083,customer_imp!$A$2:$H$502,5,FALSE)</f>
        <v>West Mario</v>
      </c>
      <c r="H1083" t="str">
        <f>VLOOKUP(C1083,customer_imp!$A$2:$H$502,6,FALSE)</f>
        <v>New Hampshire</v>
      </c>
      <c r="I1083" t="str">
        <f>VLOOKUP(C1083,customer_imp!$A$2:$H$502,7,FALSE)</f>
        <v>USA</v>
      </c>
      <c r="J1083" t="s">
        <v>4573</v>
      </c>
      <c r="K1083" t="str">
        <f>VLOOKUP($J1083,prod_imp!$A$2:$I$102,2,FALSE)</f>
        <v>Adjustable Jump Rope</v>
      </c>
      <c r="L1083" t="str">
        <f>VLOOKUP(J1083,prod_imp!$A$2:$I$102,3,FALSE)</f>
        <v>Sports</v>
      </c>
      <c r="M1083" t="str">
        <f>VLOOKUP(J1083,prod_imp!$A$2:$I$102,4,FALSE)</f>
        <v>Fitness</v>
      </c>
      <c r="N1083" t="str">
        <f>VLOOKUP(J1083,prod_imp!$A$2:$I$102,5,FALSE)</f>
        <v>Cox Inc</v>
      </c>
      <c r="O1083">
        <f>VLOOKUP(J1083,prod_imp!$A$2:$I$102,6,FALSE)</f>
        <v>167</v>
      </c>
      <c r="P1083">
        <f>VLOOKUP(J1083,prod_imp!$A$2:$I$102,7,FALSE)</f>
        <v>316</v>
      </c>
      <c r="Q1083" t="s">
        <v>4680</v>
      </c>
      <c r="R1083" t="s">
        <v>1959</v>
      </c>
      <c r="S1083" s="5">
        <v>721.8211</v>
      </c>
      <c r="T1083">
        <v>1</v>
      </c>
      <c r="U1083">
        <v>793</v>
      </c>
      <c r="V1083">
        <v>0.15</v>
      </c>
      <c r="W1083" t="str">
        <f>VLOOKUP(Q1083,stores_imp!$A$2:$K$100,3,FALSE)</f>
        <v>NORTH</v>
      </c>
      <c r="X1083" t="str">
        <f>VLOOKUP(Q1083,stores_imp!$A$2:$K$100,2,TRUE)</f>
        <v>Mann-Austin</v>
      </c>
      <c r="Y1083" t="str">
        <f>VLOOKUP(Q1083,stores_imp!$A$2:$E$22,4,FALSE)</f>
        <v>Hoodberg</v>
      </c>
      <c r="Z1083" t="str">
        <f>VLOOKUP(Q1083,stores_imp!$A$2:$K$22,5,FALSE)</f>
        <v>Outlet</v>
      </c>
      <c r="AA1083" t="str">
        <f>_xlfn.IFS(sale[[#All],[Age]]&lt;19,"Teens",sale[[#All],[Age]]&lt;30,"Adults",sale[[#All],[Age]]&lt;70,"Elders")</f>
        <v>Elders</v>
      </c>
      <c r="AB1083" t="str">
        <f>VLOOKUP(C1083,customer_imp!$A$2:$H$505,8,FALSE)</f>
        <v>Silver</v>
      </c>
    </row>
    <row r="1084" spans="1:28" x14ac:dyDescent="0.25">
      <c r="A1084" t="s">
        <v>5788</v>
      </c>
      <c r="B1084" s="2">
        <v>45871</v>
      </c>
      <c r="C1084" t="s">
        <v>4285</v>
      </c>
      <c r="D1084" t="str">
        <f>VLOOKUP(C1084,customer_imp!$A$2:$H$502,2,FALSE)</f>
        <v>Ryan Kane</v>
      </c>
      <c r="E1084">
        <f>VLOOKUP(C1084,customer_imp!$A$2:$H$502,3,FALSE)</f>
        <v>50</v>
      </c>
      <c r="F1084" t="str">
        <f>VLOOKUP(C1084,customer_imp!$A$2:$H$502,4,FALSE)</f>
        <v>Male</v>
      </c>
      <c r="G1084" t="str">
        <f>VLOOKUP(C1084,customer_imp!$A$2:$H$502,5,FALSE)</f>
        <v>West Bruceburgh</v>
      </c>
      <c r="H1084" t="str">
        <f>VLOOKUP(C1084,customer_imp!$A$2:$H$502,6,FALSE)</f>
        <v>Virginia</v>
      </c>
      <c r="I1084" t="str">
        <f>VLOOKUP(C1084,customer_imp!$A$2:$H$502,7,FALSE)</f>
        <v>USA</v>
      </c>
      <c r="J1084" t="s">
        <v>4641</v>
      </c>
      <c r="K1084" t="str">
        <f>VLOOKUP($J1084,prod_imp!$A$2:$I$102,2,FALSE)</f>
        <v>Hydrating Face Cleanser</v>
      </c>
      <c r="L1084" t="str">
        <f>VLOOKUP(J1084,prod_imp!$A$2:$I$102,3,FALSE)</f>
        <v>Beauty</v>
      </c>
      <c r="M1084" t="str">
        <f>VLOOKUP(J1084,prod_imp!$A$2:$I$102,4,FALSE)</f>
        <v>Skincare</v>
      </c>
      <c r="N1084" t="str">
        <f>VLOOKUP(J1084,prod_imp!$A$2:$I$102,5,FALSE)</f>
        <v>Butler Group</v>
      </c>
      <c r="O1084">
        <f>VLOOKUP(J1084,prod_imp!$A$2:$I$102,6,FALSE)</f>
        <v>317</v>
      </c>
      <c r="P1084">
        <f>VLOOKUP(J1084,prod_imp!$A$2:$I$102,7,FALSE)</f>
        <v>159</v>
      </c>
      <c r="Q1084" t="s">
        <v>4693</v>
      </c>
      <c r="R1084" t="s">
        <v>4706</v>
      </c>
      <c r="S1084" s="5">
        <v>1267.6251</v>
      </c>
      <c r="T1084">
        <v>3</v>
      </c>
      <c r="U1084">
        <v>436</v>
      </c>
      <c r="V1084">
        <v>0.09</v>
      </c>
      <c r="W1084" t="str">
        <f>VLOOKUP(Q1084,stores_imp!$A$2:$K$100,3,FALSE)</f>
        <v>NORTH</v>
      </c>
      <c r="X1084" t="str">
        <f>VLOOKUP(Q1084,stores_imp!$A$2:$K$100,2,TRUE)</f>
        <v>Thomas, Bridges And Harris</v>
      </c>
      <c r="Y1084" t="str">
        <f>VLOOKUP(Q1084,stores_imp!$A$2:$E$22,4,FALSE)</f>
        <v>Sabrinatown</v>
      </c>
      <c r="Z1084" t="str">
        <f>VLOOKUP(Q1084,stores_imp!$A$2:$K$22,5,FALSE)</f>
        <v>Online</v>
      </c>
      <c r="AA1084" t="str">
        <f>_xlfn.IFS(sale[[#All],[Age]]&lt;19,"Teens",sale[[#All],[Age]]&lt;30,"Adults",sale[[#All],[Age]]&lt;70,"Elders")</f>
        <v>Elders</v>
      </c>
      <c r="AB1084" t="str">
        <f>VLOOKUP(C1084,customer_imp!$A$2:$H$505,8,FALSE)</f>
        <v>Gold</v>
      </c>
    </row>
    <row r="1085" spans="1:28" x14ac:dyDescent="0.25">
      <c r="A1085" t="s">
        <v>5789</v>
      </c>
      <c r="B1085" s="2">
        <v>45531</v>
      </c>
      <c r="C1085" t="s">
        <v>4374</v>
      </c>
      <c r="D1085" t="str">
        <f>VLOOKUP(C1085,customer_imp!$A$2:$H$502,2,FALSE)</f>
        <v>Tammy Brennan</v>
      </c>
      <c r="E1085">
        <f>VLOOKUP(C1085,customer_imp!$A$2:$H$502,3,FALSE)</f>
        <v>60</v>
      </c>
      <c r="F1085" t="str">
        <f>VLOOKUP(C1085,customer_imp!$A$2:$H$502,4,FALSE)</f>
        <v>Male</v>
      </c>
      <c r="G1085" t="str">
        <f>VLOOKUP(C1085,customer_imp!$A$2:$H$502,5,FALSE)</f>
        <v>Lake Brandontown</v>
      </c>
      <c r="H1085" t="str">
        <f>VLOOKUP(C1085,customer_imp!$A$2:$H$502,6,FALSE)</f>
        <v>South Carolina</v>
      </c>
      <c r="I1085" t="str">
        <f>VLOOKUP(C1085,customer_imp!$A$2:$H$502,7,FALSE)</f>
        <v>USA</v>
      </c>
      <c r="J1085" t="s">
        <v>4548</v>
      </c>
      <c r="K1085" t="str">
        <f>VLOOKUP($J1085,prod_imp!$A$2:$I$102,2,FALSE)</f>
        <v>Fabric Sofa Throw Blanket</v>
      </c>
      <c r="L1085" t="str">
        <f>VLOOKUP(J1085,prod_imp!$A$2:$I$102,3,FALSE)</f>
        <v>Home</v>
      </c>
      <c r="M1085" t="str">
        <f>VLOOKUP(J1085,prod_imp!$A$2:$I$102,4,FALSE)</f>
        <v>Decor</v>
      </c>
      <c r="N1085" t="str">
        <f>VLOOKUP(J1085,prod_imp!$A$2:$I$102,5,FALSE)</f>
        <v>Hoffman Group</v>
      </c>
      <c r="O1085">
        <f>VLOOKUP(J1085,prod_imp!$A$2:$I$102,6,FALSE)</f>
        <v>218</v>
      </c>
      <c r="P1085">
        <f>VLOOKUP(J1085,prod_imp!$A$2:$I$102,7,FALSE)</f>
        <v>276</v>
      </c>
      <c r="Q1085" t="s">
        <v>4700</v>
      </c>
      <c r="R1085" t="s">
        <v>4706</v>
      </c>
      <c r="S1085" s="5">
        <v>603.54259999999999</v>
      </c>
      <c r="T1085">
        <v>1</v>
      </c>
      <c r="U1085">
        <v>850</v>
      </c>
      <c r="V1085">
        <v>0.03</v>
      </c>
      <c r="W1085" t="str">
        <f>VLOOKUP(Q1085,stores_imp!$A$2:$K$100,3,FALSE)</f>
        <v>WEST</v>
      </c>
      <c r="X1085" t="str">
        <f>VLOOKUP(Q1085,stores_imp!$A$2:$K$100,2,TRUE)</f>
        <v>Frederick-Wright</v>
      </c>
      <c r="Y1085" t="str">
        <f>VLOOKUP(Q1085,stores_imp!$A$2:$E$22,4,FALSE)</f>
        <v>New Jimmymouth</v>
      </c>
      <c r="Z1085" t="str">
        <f>VLOOKUP(Q1085,stores_imp!$A$2:$K$22,5,FALSE)</f>
        <v>Flagship</v>
      </c>
      <c r="AA1085" t="str">
        <f>_xlfn.IFS(sale[[#All],[Age]]&lt;19,"Teens",sale[[#All],[Age]]&lt;30,"Adults",sale[[#All],[Age]]&lt;70,"Elders")</f>
        <v>Elders</v>
      </c>
      <c r="AB1085" t="str">
        <f>VLOOKUP(C1085,customer_imp!$A$2:$H$505,8,FALSE)</f>
        <v>Gold</v>
      </c>
    </row>
    <row r="1086" spans="1:28" x14ac:dyDescent="0.25">
      <c r="A1086" t="s">
        <v>5790</v>
      </c>
      <c r="B1086" s="2">
        <v>45330</v>
      </c>
      <c r="C1086" t="s">
        <v>4333</v>
      </c>
      <c r="D1086" t="str">
        <f>VLOOKUP(C1086,customer_imp!$A$2:$H$502,2,FALSE)</f>
        <v>Justin Mason Dds</v>
      </c>
      <c r="E1086">
        <f>VLOOKUP(C1086,customer_imp!$A$2:$H$502,3,FALSE)</f>
        <v>39</v>
      </c>
      <c r="F1086" t="str">
        <f>VLOOKUP(C1086,customer_imp!$A$2:$H$502,4,FALSE)</f>
        <v>Female</v>
      </c>
      <c r="G1086" t="str">
        <f>VLOOKUP(C1086,customer_imp!$A$2:$H$502,5,FALSE)</f>
        <v>Peggystad</v>
      </c>
      <c r="H1086" t="str">
        <f>VLOOKUP(C1086,customer_imp!$A$2:$H$502,6,FALSE)</f>
        <v>Connecticut</v>
      </c>
      <c r="I1086" t="str">
        <f>VLOOKUP(C1086,customer_imp!$A$2:$H$502,7,FALSE)</f>
        <v>USA</v>
      </c>
      <c r="J1086" t="s">
        <v>4527</v>
      </c>
      <c r="K1086" t="str">
        <f>VLOOKUP($J1086,prod_imp!$A$2:$I$102,2,FALSE)</f>
        <v>Beard Grooming Kit</v>
      </c>
      <c r="L1086" t="str">
        <f>VLOOKUP(J1086,prod_imp!$A$2:$I$102,3,FALSE)</f>
        <v>Beauty</v>
      </c>
      <c r="M1086" t="str">
        <f>VLOOKUP(J1086,prod_imp!$A$2:$I$102,4,FALSE)</f>
        <v>Grooming</v>
      </c>
      <c r="N1086" t="str">
        <f>VLOOKUP(J1086,prod_imp!$A$2:$I$102,5,FALSE)</f>
        <v>Erickson-Green</v>
      </c>
      <c r="O1086">
        <f>VLOOKUP(J1086,prod_imp!$A$2:$I$102,6,FALSE)</f>
        <v>337</v>
      </c>
      <c r="P1086">
        <f>VLOOKUP(J1086,prod_imp!$A$2:$I$102,7,FALSE)</f>
        <v>256</v>
      </c>
      <c r="Q1086" t="s">
        <v>4700</v>
      </c>
      <c r="R1086" t="s">
        <v>4706</v>
      </c>
      <c r="S1086" s="5">
        <v>1251.5072</v>
      </c>
      <c r="T1086">
        <v>2</v>
      </c>
      <c r="U1086">
        <v>754</v>
      </c>
      <c r="V1086">
        <v>0.28999999999999998</v>
      </c>
      <c r="W1086" t="str">
        <f>VLOOKUP(Q1086,stores_imp!$A$2:$K$100,3,FALSE)</f>
        <v>WEST</v>
      </c>
      <c r="X1086" t="str">
        <f>VLOOKUP(Q1086,stores_imp!$A$2:$K$100,2,TRUE)</f>
        <v>Frederick-Wright</v>
      </c>
      <c r="Y1086" t="str">
        <f>VLOOKUP(Q1086,stores_imp!$A$2:$E$22,4,FALSE)</f>
        <v>New Jimmymouth</v>
      </c>
      <c r="Z1086" t="str">
        <f>VLOOKUP(Q1086,stores_imp!$A$2:$K$22,5,FALSE)</f>
        <v>Flagship</v>
      </c>
      <c r="AA1086" t="str">
        <f>_xlfn.IFS(sale[[#All],[Age]]&lt;19,"Teens",sale[[#All],[Age]]&lt;30,"Adults",sale[[#All],[Age]]&lt;70,"Elders")</f>
        <v>Elders</v>
      </c>
      <c r="AB1086" t="str">
        <f>VLOOKUP(C1086,customer_imp!$A$2:$H$505,8,FALSE)</f>
        <v>Gold</v>
      </c>
    </row>
    <row r="1087" spans="1:28" x14ac:dyDescent="0.25">
      <c r="A1087" t="s">
        <v>5791</v>
      </c>
      <c r="B1087" s="2">
        <v>45311</v>
      </c>
      <c r="C1087" t="s">
        <v>4481</v>
      </c>
      <c r="D1087" t="str">
        <f>VLOOKUP(C1087,customer_imp!$A$2:$H$502,2,FALSE)</f>
        <v>Zachary Andrade</v>
      </c>
      <c r="E1087">
        <f>VLOOKUP(C1087,customer_imp!$A$2:$H$502,3,FALSE)</f>
        <v>23</v>
      </c>
      <c r="F1087" t="str">
        <f>VLOOKUP(C1087,customer_imp!$A$2:$H$502,4,FALSE)</f>
        <v>Female</v>
      </c>
      <c r="G1087" t="str">
        <f>VLOOKUP(C1087,customer_imp!$A$2:$H$502,5,FALSE)</f>
        <v>South Davidport</v>
      </c>
      <c r="H1087" t="str">
        <f>VLOOKUP(C1087,customer_imp!$A$2:$H$502,6,FALSE)</f>
        <v>California</v>
      </c>
      <c r="I1087" t="str">
        <f>VLOOKUP(C1087,customer_imp!$A$2:$H$502,7,FALSE)</f>
        <v>USA</v>
      </c>
      <c r="J1087" t="s">
        <v>4502</v>
      </c>
      <c r="K1087" t="str">
        <f>VLOOKUP($J1087,prod_imp!$A$2:$I$102,2,FALSE)</f>
        <v>Women'S Yoga Pants</v>
      </c>
      <c r="L1087" t="str">
        <f>VLOOKUP(J1087,prod_imp!$A$2:$I$102,3,FALSE)</f>
        <v>Clothing</v>
      </c>
      <c r="M1087" t="str">
        <f>VLOOKUP(J1087,prod_imp!$A$2:$I$102,4,FALSE)</f>
        <v>Bottoms</v>
      </c>
      <c r="N1087" t="str">
        <f>VLOOKUP(J1087,prod_imp!$A$2:$I$102,5,FALSE)</f>
        <v>Gonzales-Davis</v>
      </c>
      <c r="O1087">
        <f>VLOOKUP(J1087,prod_imp!$A$2:$I$102,6,FALSE)</f>
        <v>306</v>
      </c>
      <c r="P1087">
        <f>VLOOKUP(J1087,prod_imp!$A$2:$I$102,7,FALSE)</f>
        <v>487</v>
      </c>
      <c r="Q1087" t="s">
        <v>4695</v>
      </c>
      <c r="R1087" t="s">
        <v>4706</v>
      </c>
      <c r="S1087" s="5">
        <v>895.68809999999996</v>
      </c>
      <c r="T1087">
        <v>3</v>
      </c>
      <c r="U1087">
        <v>409</v>
      </c>
      <c r="V1087">
        <v>0.17</v>
      </c>
      <c r="W1087" t="str">
        <f>VLOOKUP(Q1087,stores_imp!$A$2:$K$100,3,FALSE)</f>
        <v>EAST</v>
      </c>
      <c r="X1087" t="str">
        <f>VLOOKUP(Q1087,stores_imp!$A$2:$K$100,2,TRUE)</f>
        <v>Gardner, Humphrey And Contreras</v>
      </c>
      <c r="Y1087" t="str">
        <f>VLOOKUP(Q1087,stores_imp!$A$2:$E$22,4,FALSE)</f>
        <v>Johnsonville</v>
      </c>
      <c r="Z1087" t="str">
        <f>VLOOKUP(Q1087,stores_imp!$A$2:$K$22,5,FALSE)</f>
        <v>Flagship</v>
      </c>
      <c r="AA1087" t="str">
        <f>_xlfn.IFS(sale[[#All],[Age]]&lt;19,"Teens",sale[[#All],[Age]]&lt;30,"Adults",sale[[#All],[Age]]&lt;70,"Elders")</f>
        <v>Adults</v>
      </c>
      <c r="AB1087" t="str">
        <f>VLOOKUP(C1087,customer_imp!$A$2:$H$505,8,FALSE)</f>
        <v>Platinum</v>
      </c>
    </row>
    <row r="1088" spans="1:28" x14ac:dyDescent="0.25">
      <c r="A1088" t="s">
        <v>5792</v>
      </c>
      <c r="B1088" s="2">
        <v>45567</v>
      </c>
      <c r="C1088" t="s">
        <v>4268</v>
      </c>
      <c r="D1088" t="str">
        <f>VLOOKUP(C1088,customer_imp!$A$2:$H$502,2,FALSE)</f>
        <v>Donna Guerra</v>
      </c>
      <c r="E1088">
        <f>VLOOKUP(C1088,customer_imp!$A$2:$H$502,3,FALSE)</f>
        <v>46</v>
      </c>
      <c r="F1088" t="str">
        <f>VLOOKUP(C1088,customer_imp!$A$2:$H$502,4,FALSE)</f>
        <v>Female</v>
      </c>
      <c r="G1088" t="str">
        <f>VLOOKUP(C1088,customer_imp!$A$2:$H$502,5,FALSE)</f>
        <v>North Robert</v>
      </c>
      <c r="H1088" t="str">
        <f>VLOOKUP(C1088,customer_imp!$A$2:$H$502,6,FALSE)</f>
        <v>Massachusetts</v>
      </c>
      <c r="I1088" t="str">
        <f>VLOOKUP(C1088,customer_imp!$A$2:$H$502,7,FALSE)</f>
        <v>USA</v>
      </c>
      <c r="J1088" t="s">
        <v>4598</v>
      </c>
      <c r="K1088" t="str">
        <f>VLOOKUP($J1088,prod_imp!$A$2:$I$102,2,FALSE)</f>
        <v>Foam Roller</v>
      </c>
      <c r="L1088" t="str">
        <f>VLOOKUP(J1088,prod_imp!$A$2:$I$102,3,FALSE)</f>
        <v>Sports</v>
      </c>
      <c r="M1088" t="str">
        <f>VLOOKUP(J1088,prod_imp!$A$2:$I$102,4,FALSE)</f>
        <v>Fitness</v>
      </c>
      <c r="N1088" t="str">
        <f>VLOOKUP(J1088,prod_imp!$A$2:$I$102,5,FALSE)</f>
        <v>Atkinson, Camacho And Oliver</v>
      </c>
      <c r="O1088">
        <f>VLOOKUP(J1088,prod_imp!$A$2:$I$102,6,FALSE)</f>
        <v>31</v>
      </c>
      <c r="P1088">
        <f>VLOOKUP(J1088,prod_imp!$A$2:$I$102,7,FALSE)</f>
        <v>138</v>
      </c>
      <c r="Q1088" t="s">
        <v>4682</v>
      </c>
      <c r="R1088" t="s">
        <v>4706</v>
      </c>
      <c r="S1088" s="5">
        <v>946.53</v>
      </c>
      <c r="T1088">
        <v>3</v>
      </c>
      <c r="U1088">
        <v>404</v>
      </c>
      <c r="V1088">
        <v>0.27</v>
      </c>
      <c r="W1088" t="str">
        <f>VLOOKUP(Q1088,stores_imp!$A$2:$K$100,3,FALSE)</f>
        <v>NORTH</v>
      </c>
      <c r="X1088" t="str">
        <f>VLOOKUP(Q1088,stores_imp!$A$2:$K$100,2,TRUE)</f>
        <v>Mann-Austin</v>
      </c>
      <c r="Y1088" t="str">
        <f>VLOOKUP(Q1088,stores_imp!$A$2:$E$22,4,FALSE)</f>
        <v>New Michaelchester</v>
      </c>
      <c r="Z1088" t="str">
        <f>VLOOKUP(Q1088,stores_imp!$A$2:$K$22,5,FALSE)</f>
        <v>Outlet</v>
      </c>
      <c r="AA1088" t="str">
        <f>_xlfn.IFS(sale[[#All],[Age]]&lt;19,"Teens",sale[[#All],[Age]]&lt;30,"Adults",sale[[#All],[Age]]&lt;70,"Elders")</f>
        <v>Elders</v>
      </c>
      <c r="AB1088" t="str">
        <f>VLOOKUP(C1088,customer_imp!$A$2:$H$505,8,FALSE)</f>
        <v>Silver</v>
      </c>
    </row>
    <row r="1089" spans="1:28" x14ac:dyDescent="0.25">
      <c r="A1089" t="s">
        <v>5793</v>
      </c>
      <c r="B1089" s="2">
        <v>45239</v>
      </c>
      <c r="C1089" t="s">
        <v>4369</v>
      </c>
      <c r="D1089" t="str">
        <f>VLOOKUP(C1089,customer_imp!$A$2:$H$502,2,FALSE)</f>
        <v>Shelley Ponce</v>
      </c>
      <c r="E1089">
        <f>VLOOKUP(C1089,customer_imp!$A$2:$H$502,3,FALSE)</f>
        <v>23</v>
      </c>
      <c r="F1089" t="str">
        <f>VLOOKUP(C1089,customer_imp!$A$2:$H$502,4,FALSE)</f>
        <v>Male</v>
      </c>
      <c r="G1089" t="str">
        <f>VLOOKUP(C1089,customer_imp!$A$2:$H$502,5,FALSE)</f>
        <v>South Cassandrachester</v>
      </c>
      <c r="H1089" t="str">
        <f>VLOOKUP(C1089,customer_imp!$A$2:$H$502,6,FALSE)</f>
        <v>Rhode Island</v>
      </c>
      <c r="I1089" t="str">
        <f>VLOOKUP(C1089,customer_imp!$A$2:$H$502,7,FALSE)</f>
        <v>USA</v>
      </c>
      <c r="J1089" t="s">
        <v>4563</v>
      </c>
      <c r="K1089" t="str">
        <f>VLOOKUP($J1089,prod_imp!$A$2:$I$102,2,FALSE)</f>
        <v>Portable Power Bank</v>
      </c>
      <c r="L1089" t="str">
        <f>VLOOKUP(J1089,prod_imp!$A$2:$I$102,3,FALSE)</f>
        <v>Electronics</v>
      </c>
      <c r="M1089" t="str">
        <f>VLOOKUP(J1089,prod_imp!$A$2:$I$102,4,FALSE)</f>
        <v>Mobile</v>
      </c>
      <c r="N1089" t="str">
        <f>VLOOKUP(J1089,prod_imp!$A$2:$I$102,5,FALSE)</f>
        <v>Cummings And Sons</v>
      </c>
      <c r="O1089">
        <f>VLOOKUP(J1089,prod_imp!$A$2:$I$102,6,FALSE)</f>
        <v>326</v>
      </c>
      <c r="P1089">
        <f>VLOOKUP(J1089,prod_imp!$A$2:$I$102,7,FALSE)</f>
        <v>301</v>
      </c>
      <c r="Q1089" t="s">
        <v>4680</v>
      </c>
      <c r="R1089" t="s">
        <v>4709</v>
      </c>
      <c r="S1089" s="5">
        <v>1787.3469</v>
      </c>
      <c r="T1089">
        <v>3</v>
      </c>
      <c r="U1089">
        <v>718</v>
      </c>
      <c r="V1089">
        <v>0.22</v>
      </c>
      <c r="W1089" t="str">
        <f>VLOOKUP(Q1089,stores_imp!$A$2:$K$100,3,FALSE)</f>
        <v>NORTH</v>
      </c>
      <c r="X1089" t="str">
        <f>VLOOKUP(Q1089,stores_imp!$A$2:$K$100,2,TRUE)</f>
        <v>Mann-Austin</v>
      </c>
      <c r="Y1089" t="str">
        <f>VLOOKUP(Q1089,stores_imp!$A$2:$E$22,4,FALSE)</f>
        <v>Hoodberg</v>
      </c>
      <c r="Z1089" t="str">
        <f>VLOOKUP(Q1089,stores_imp!$A$2:$K$22,5,FALSE)</f>
        <v>Outlet</v>
      </c>
      <c r="AA1089" t="str">
        <f>_xlfn.IFS(sale[[#All],[Age]]&lt;19,"Teens",sale[[#All],[Age]]&lt;30,"Adults",sale[[#All],[Age]]&lt;70,"Elders")</f>
        <v>Adults</v>
      </c>
      <c r="AB1089" t="str">
        <f>VLOOKUP(C1089,customer_imp!$A$2:$H$505,8,FALSE)</f>
        <v>Gold</v>
      </c>
    </row>
    <row r="1090" spans="1:28" x14ac:dyDescent="0.25">
      <c r="A1090" t="s">
        <v>5794</v>
      </c>
      <c r="B1090" s="2">
        <v>45284</v>
      </c>
      <c r="C1090" t="s">
        <v>4232</v>
      </c>
      <c r="D1090" t="str">
        <f>VLOOKUP(C1090,customer_imp!$A$2:$H$502,2,FALSE)</f>
        <v>Tyler Garner</v>
      </c>
      <c r="E1090">
        <f>VLOOKUP(C1090,customer_imp!$A$2:$H$502,3,FALSE)</f>
        <v>64</v>
      </c>
      <c r="F1090" t="str">
        <f>VLOOKUP(C1090,customer_imp!$A$2:$H$502,4,FALSE)</f>
        <v>Male</v>
      </c>
      <c r="G1090" t="str">
        <f>VLOOKUP(C1090,customer_imp!$A$2:$H$502,5,FALSE)</f>
        <v>Port Coreyfort</v>
      </c>
      <c r="H1090" t="str">
        <f>VLOOKUP(C1090,customer_imp!$A$2:$H$502,6,FALSE)</f>
        <v>Alabama</v>
      </c>
      <c r="I1090" t="str">
        <f>VLOOKUP(C1090,customer_imp!$A$2:$H$502,7,FALSE)</f>
        <v>USA</v>
      </c>
      <c r="J1090" t="s">
        <v>4642</v>
      </c>
      <c r="K1090" t="str">
        <f>VLOOKUP($J1090,prod_imp!$A$2:$I$102,2,FALSE)</f>
        <v>Wooden Bookshelf</v>
      </c>
      <c r="L1090" t="str">
        <f>VLOOKUP(J1090,prod_imp!$A$2:$I$102,3,FALSE)</f>
        <v>Home</v>
      </c>
      <c r="M1090" t="str">
        <f>VLOOKUP(J1090,prod_imp!$A$2:$I$102,4,FALSE)</f>
        <v>Furniture</v>
      </c>
      <c r="N1090" t="str">
        <f>VLOOKUP(J1090,prod_imp!$A$2:$I$102,5,FALSE)</f>
        <v>Collins-Stephenson</v>
      </c>
      <c r="O1090">
        <f>VLOOKUP(J1090,prod_imp!$A$2:$I$102,6,FALSE)</f>
        <v>388</v>
      </c>
      <c r="P1090">
        <f>VLOOKUP(J1090,prod_imp!$A$2:$I$102,7,FALSE)</f>
        <v>208</v>
      </c>
      <c r="Q1090" t="s">
        <v>4675</v>
      </c>
      <c r="R1090" t="s">
        <v>1959</v>
      </c>
      <c r="S1090" s="5">
        <v>528.3066</v>
      </c>
      <c r="T1090">
        <v>3</v>
      </c>
      <c r="U1090">
        <v>205</v>
      </c>
      <c r="V1090">
        <v>0.17</v>
      </c>
      <c r="W1090" t="str">
        <f>VLOOKUP(Q1090,stores_imp!$A$2:$K$100,3,FALSE)</f>
        <v>NORTH</v>
      </c>
      <c r="X1090" t="str">
        <f>VLOOKUP(Q1090,stores_imp!$A$2:$K$100,2,TRUE)</f>
        <v>Martinez, Adkins And Johnson</v>
      </c>
      <c r="Y1090" t="str">
        <f>VLOOKUP(Q1090,stores_imp!$A$2:$E$22,4,FALSE)</f>
        <v>Danielmouth</v>
      </c>
      <c r="Z1090" t="str">
        <f>VLOOKUP(Q1090,stores_imp!$A$2:$K$22,5,FALSE)</f>
        <v>Flagship</v>
      </c>
      <c r="AA1090" t="str">
        <f>_xlfn.IFS(sale[[#All],[Age]]&lt;19,"Teens",sale[[#All],[Age]]&lt;30,"Adults",sale[[#All],[Age]]&lt;70,"Elders")</f>
        <v>Elders</v>
      </c>
      <c r="AB1090" t="str">
        <f>VLOOKUP(C1090,customer_imp!$A$2:$H$505,8,FALSE)</f>
        <v>Silver</v>
      </c>
    </row>
    <row r="1091" spans="1:28" x14ac:dyDescent="0.25">
      <c r="A1091" t="s">
        <v>5795</v>
      </c>
      <c r="B1091" s="2">
        <v>45686</v>
      </c>
      <c r="C1091" t="s">
        <v>4011</v>
      </c>
      <c r="D1091" t="str">
        <f>VLOOKUP(C1091,customer_imp!$A$2:$H$502,2,FALSE)</f>
        <v>Tonya Reynolds</v>
      </c>
      <c r="E1091">
        <f>VLOOKUP(C1091,customer_imp!$A$2:$H$502,3,FALSE)</f>
        <v>55</v>
      </c>
      <c r="F1091" t="str">
        <f>VLOOKUP(C1091,customer_imp!$A$2:$H$502,4,FALSE)</f>
        <v>Female</v>
      </c>
      <c r="G1091" t="str">
        <f>VLOOKUP(C1091,customer_imp!$A$2:$H$502,5,FALSE)</f>
        <v>Darleneton</v>
      </c>
      <c r="H1091" t="str">
        <f>VLOOKUP(C1091,customer_imp!$A$2:$H$502,6,FALSE)</f>
        <v>Michigan</v>
      </c>
      <c r="I1091" t="str">
        <f>VLOOKUP(C1091,customer_imp!$A$2:$H$502,7,FALSE)</f>
        <v>USA</v>
      </c>
      <c r="J1091" t="s">
        <v>4580</v>
      </c>
      <c r="K1091" t="str">
        <f>VLOOKUP($J1091,prod_imp!$A$2:$I$102,2,FALSE)</f>
        <v>Car Dashboard Phone Holder</v>
      </c>
      <c r="L1091" t="str">
        <f>VLOOKUP(J1091,prod_imp!$A$2:$I$102,3,FALSE)</f>
        <v>Electronics</v>
      </c>
      <c r="M1091" t="str">
        <f>VLOOKUP(J1091,prod_imp!$A$2:$I$102,4,FALSE)</f>
        <v>Accessories</v>
      </c>
      <c r="N1091" t="str">
        <f>VLOOKUP(J1091,prod_imp!$A$2:$I$102,5,FALSE)</f>
        <v>Byrd, Stewart And Valdez</v>
      </c>
      <c r="O1091">
        <f>VLOOKUP(J1091,prod_imp!$A$2:$I$102,6,FALSE)</f>
        <v>178</v>
      </c>
      <c r="P1091">
        <f>VLOOKUP(J1091,prod_imp!$A$2:$I$102,7,FALSE)</f>
        <v>103</v>
      </c>
      <c r="Q1091" t="s">
        <v>4702</v>
      </c>
      <c r="R1091" t="s">
        <v>4709</v>
      </c>
      <c r="S1091" s="5">
        <v>305.94240000000002</v>
      </c>
      <c r="T1091">
        <v>4</v>
      </c>
      <c r="U1091">
        <v>106</v>
      </c>
      <c r="V1091">
        <v>0.14000000000000001</v>
      </c>
      <c r="W1091" t="str">
        <f>VLOOKUP(Q1091,stores_imp!$A$2:$K$100,3,FALSE)</f>
        <v>EAST</v>
      </c>
      <c r="X1091" t="str">
        <f>VLOOKUP(Q1091,stores_imp!$A$2:$K$100,2,TRUE)</f>
        <v>Guerrero-Schmitt</v>
      </c>
      <c r="Y1091" t="str">
        <f>VLOOKUP(Q1091,stores_imp!$A$2:$E$22,4,FALSE)</f>
        <v>East Stevechester</v>
      </c>
      <c r="Z1091" t="str">
        <f>VLOOKUP(Q1091,stores_imp!$A$2:$K$22,5,FALSE)</f>
        <v>Flagship</v>
      </c>
      <c r="AA1091" t="str">
        <f>_xlfn.IFS(sale[[#All],[Age]]&lt;19,"Teens",sale[[#All],[Age]]&lt;30,"Adults",sale[[#All],[Age]]&lt;70,"Elders")</f>
        <v>Elders</v>
      </c>
      <c r="AB1091" t="str">
        <f>VLOOKUP(C1091,customer_imp!$A$2:$H$505,8,FALSE)</f>
        <v>Gold</v>
      </c>
    </row>
    <row r="1092" spans="1:28" x14ac:dyDescent="0.25">
      <c r="A1092" t="s">
        <v>5796</v>
      </c>
      <c r="B1092" s="2">
        <v>45824</v>
      </c>
      <c r="C1092" t="s">
        <v>4311</v>
      </c>
      <c r="D1092" t="str">
        <f>VLOOKUP(C1092,customer_imp!$A$2:$H$502,2,FALSE)</f>
        <v>Andrew Smith</v>
      </c>
      <c r="E1092">
        <f>VLOOKUP(C1092,customer_imp!$A$2:$H$502,3,FALSE)</f>
        <v>60</v>
      </c>
      <c r="F1092" t="str">
        <f>VLOOKUP(C1092,customer_imp!$A$2:$H$502,4,FALSE)</f>
        <v>Male</v>
      </c>
      <c r="G1092" t="str">
        <f>VLOOKUP(C1092,customer_imp!$A$2:$H$502,5,FALSE)</f>
        <v>East Matthew</v>
      </c>
      <c r="H1092" t="str">
        <f>VLOOKUP(C1092,customer_imp!$A$2:$H$502,6,FALSE)</f>
        <v>Wisconsin</v>
      </c>
      <c r="I1092" t="str">
        <f>VLOOKUP(C1092,customer_imp!$A$2:$H$502,7,FALSE)</f>
        <v>USA</v>
      </c>
      <c r="J1092" t="s">
        <v>4614</v>
      </c>
      <c r="K1092" t="str">
        <f>VLOOKUP($J1092,prod_imp!$A$2:$I$102,2,FALSE)</f>
        <v>Women'S Hair Dryer Brush</v>
      </c>
      <c r="L1092" t="str">
        <f>VLOOKUP(J1092,prod_imp!$A$2:$I$102,3,FALSE)</f>
        <v>Beauty</v>
      </c>
      <c r="M1092" t="str">
        <f>VLOOKUP(J1092,prod_imp!$A$2:$I$102,4,FALSE)</f>
        <v>Haircare</v>
      </c>
      <c r="N1092" t="str">
        <f>VLOOKUP(J1092,prod_imp!$A$2:$I$102,5,FALSE)</f>
        <v>Torres, Spencer And Potter</v>
      </c>
      <c r="O1092">
        <f>VLOOKUP(J1092,prod_imp!$A$2:$I$102,6,FALSE)</f>
        <v>340</v>
      </c>
      <c r="P1092">
        <f>VLOOKUP(J1092,prod_imp!$A$2:$I$102,7,FALSE)</f>
        <v>177</v>
      </c>
      <c r="Q1092" t="s">
        <v>4682</v>
      </c>
      <c r="R1092" t="s">
        <v>4706</v>
      </c>
      <c r="S1092" s="5">
        <v>1369.6744000000001</v>
      </c>
      <c r="T1092">
        <v>2</v>
      </c>
      <c r="U1092">
        <v>769</v>
      </c>
      <c r="V1092">
        <v>0.28000000000000003</v>
      </c>
      <c r="W1092" t="str">
        <f>VLOOKUP(Q1092,stores_imp!$A$2:$K$100,3,FALSE)</f>
        <v>NORTH</v>
      </c>
      <c r="X1092" t="str">
        <f>VLOOKUP(Q1092,stores_imp!$A$2:$K$100,2,TRUE)</f>
        <v>Mann-Austin</v>
      </c>
      <c r="Y1092" t="str">
        <f>VLOOKUP(Q1092,stores_imp!$A$2:$E$22,4,FALSE)</f>
        <v>New Michaelchester</v>
      </c>
      <c r="Z1092" t="str">
        <f>VLOOKUP(Q1092,stores_imp!$A$2:$K$22,5,FALSE)</f>
        <v>Outlet</v>
      </c>
      <c r="AA1092" t="str">
        <f>_xlfn.IFS(sale[[#All],[Age]]&lt;19,"Teens",sale[[#All],[Age]]&lt;30,"Adults",sale[[#All],[Age]]&lt;70,"Elders")</f>
        <v>Elders</v>
      </c>
      <c r="AB1092" t="str">
        <f>VLOOKUP(C1092,customer_imp!$A$2:$H$505,8,FALSE)</f>
        <v>Bronze</v>
      </c>
    </row>
    <row r="1093" spans="1:28" x14ac:dyDescent="0.25">
      <c r="A1093" t="s">
        <v>5797</v>
      </c>
      <c r="B1093" s="2">
        <v>45867</v>
      </c>
      <c r="C1093" t="s">
        <v>4237</v>
      </c>
      <c r="D1093" t="str">
        <f>VLOOKUP(C1093,customer_imp!$A$2:$H$502,2,FALSE)</f>
        <v>Damon Perez</v>
      </c>
      <c r="E1093">
        <f>VLOOKUP(C1093,customer_imp!$A$2:$H$502,3,FALSE)</f>
        <v>21</v>
      </c>
      <c r="F1093" t="str">
        <f>VLOOKUP(C1093,customer_imp!$A$2:$H$502,4,FALSE)</f>
        <v>Male</v>
      </c>
      <c r="G1093" t="str">
        <f>VLOOKUP(C1093,customer_imp!$A$2:$H$502,5,FALSE)</f>
        <v>Jasonton</v>
      </c>
      <c r="H1093" t="str">
        <f>VLOOKUP(C1093,customer_imp!$A$2:$H$502,6,FALSE)</f>
        <v>Ohio</v>
      </c>
      <c r="I1093" t="str">
        <f>VLOOKUP(C1093,customer_imp!$A$2:$H$502,7,FALSE)</f>
        <v>USA</v>
      </c>
      <c r="J1093" t="s">
        <v>4598</v>
      </c>
      <c r="K1093" t="str">
        <f>VLOOKUP($J1093,prod_imp!$A$2:$I$102,2,FALSE)</f>
        <v>Foam Roller</v>
      </c>
      <c r="L1093" t="str">
        <f>VLOOKUP(J1093,prod_imp!$A$2:$I$102,3,FALSE)</f>
        <v>Sports</v>
      </c>
      <c r="M1093" t="str">
        <f>VLOOKUP(J1093,prod_imp!$A$2:$I$102,4,FALSE)</f>
        <v>Fitness</v>
      </c>
      <c r="N1093" t="str">
        <f>VLOOKUP(J1093,prod_imp!$A$2:$I$102,5,FALSE)</f>
        <v>Atkinson, Camacho And Oliver</v>
      </c>
      <c r="O1093">
        <f>VLOOKUP(J1093,prod_imp!$A$2:$I$102,6,FALSE)</f>
        <v>31</v>
      </c>
      <c r="P1093">
        <f>VLOOKUP(J1093,prod_imp!$A$2:$I$102,7,FALSE)</f>
        <v>138</v>
      </c>
      <c r="Q1093" t="s">
        <v>4695</v>
      </c>
      <c r="R1093" t="s">
        <v>1959</v>
      </c>
      <c r="S1093" s="5">
        <v>1228.4412</v>
      </c>
      <c r="T1093">
        <v>2</v>
      </c>
      <c r="U1093">
        <v>714</v>
      </c>
      <c r="V1093">
        <v>0.11</v>
      </c>
      <c r="W1093" t="str">
        <f>VLOOKUP(Q1093,stores_imp!$A$2:$K$100,3,FALSE)</f>
        <v>EAST</v>
      </c>
      <c r="X1093" t="str">
        <f>VLOOKUP(Q1093,stores_imp!$A$2:$K$100,2,TRUE)</f>
        <v>Gardner, Humphrey And Contreras</v>
      </c>
      <c r="Y1093" t="str">
        <f>VLOOKUP(Q1093,stores_imp!$A$2:$E$22,4,FALSE)</f>
        <v>Johnsonville</v>
      </c>
      <c r="Z1093" t="str">
        <f>VLOOKUP(Q1093,stores_imp!$A$2:$K$22,5,FALSE)</f>
        <v>Flagship</v>
      </c>
      <c r="AA1093" t="str">
        <f>_xlfn.IFS(sale[[#All],[Age]]&lt;19,"Teens",sale[[#All],[Age]]&lt;30,"Adults",sale[[#All],[Age]]&lt;70,"Elders")</f>
        <v>Adults</v>
      </c>
      <c r="AB1093" t="str">
        <f>VLOOKUP(C1093,customer_imp!$A$2:$H$505,8,FALSE)</f>
        <v>Gold</v>
      </c>
    </row>
    <row r="1094" spans="1:28" x14ac:dyDescent="0.25">
      <c r="A1094" t="s">
        <v>5798</v>
      </c>
      <c r="B1094" s="2">
        <v>45578</v>
      </c>
      <c r="C1094" t="s">
        <v>4253</v>
      </c>
      <c r="D1094" t="str">
        <f>VLOOKUP(C1094,customer_imp!$A$2:$H$502,2,FALSE)</f>
        <v>Daisy Johnson Dds</v>
      </c>
      <c r="E1094">
        <f>VLOOKUP(C1094,customer_imp!$A$2:$H$502,3,FALSE)</f>
        <v>64</v>
      </c>
      <c r="F1094" t="str">
        <f>VLOOKUP(C1094,customer_imp!$A$2:$H$502,4,FALSE)</f>
        <v>Male</v>
      </c>
      <c r="G1094" t="str">
        <f>VLOOKUP(C1094,customer_imp!$A$2:$H$502,5,FALSE)</f>
        <v>North Stephanie</v>
      </c>
      <c r="H1094" t="str">
        <f>VLOOKUP(C1094,customer_imp!$A$2:$H$502,6,FALSE)</f>
        <v>Nebraska</v>
      </c>
      <c r="I1094" t="str">
        <f>VLOOKUP(C1094,customer_imp!$A$2:$H$502,7,FALSE)</f>
        <v>USA</v>
      </c>
      <c r="J1094" t="s">
        <v>4516</v>
      </c>
      <c r="K1094" t="str">
        <f>VLOOKUP($J1094,prod_imp!$A$2:$I$102,2,FALSE)</f>
        <v>Hd Smart Tv Stick</v>
      </c>
      <c r="L1094" t="str">
        <f>VLOOKUP(J1094,prod_imp!$A$2:$I$102,3,FALSE)</f>
        <v>Electronics</v>
      </c>
      <c r="M1094" t="str">
        <f>VLOOKUP(J1094,prod_imp!$A$2:$I$102,4,FALSE)</f>
        <v>Accessories</v>
      </c>
      <c r="N1094" t="str">
        <f>VLOOKUP(J1094,prod_imp!$A$2:$I$102,5,FALSE)</f>
        <v>Gibson, Hobbs And Weaver</v>
      </c>
      <c r="O1094">
        <f>VLOOKUP(J1094,prod_imp!$A$2:$I$102,6,FALSE)</f>
        <v>449</v>
      </c>
      <c r="P1094">
        <f>VLOOKUP(J1094,prod_imp!$A$2:$I$102,7,FALSE)</f>
        <v>275</v>
      </c>
      <c r="Q1094" t="s">
        <v>4698</v>
      </c>
      <c r="R1094" t="s">
        <v>4706</v>
      </c>
      <c r="S1094" s="5">
        <v>1896.72</v>
      </c>
      <c r="T1094">
        <v>4</v>
      </c>
      <c r="U1094">
        <v>632</v>
      </c>
      <c r="V1094">
        <v>0.14000000000000001</v>
      </c>
      <c r="W1094" t="str">
        <f>VLOOKUP(Q1094,stores_imp!$A$2:$K$100,3,FALSE)</f>
        <v>NORTH</v>
      </c>
      <c r="X1094" t="str">
        <f>VLOOKUP(Q1094,stores_imp!$A$2:$K$100,2,TRUE)</f>
        <v>Shelton Plc</v>
      </c>
      <c r="Y1094" t="str">
        <f>VLOOKUP(Q1094,stores_imp!$A$2:$E$22,4,FALSE)</f>
        <v>East Jenniferstad</v>
      </c>
      <c r="Z1094" t="str">
        <f>VLOOKUP(Q1094,stores_imp!$A$2:$K$22,5,FALSE)</f>
        <v>Flagship</v>
      </c>
      <c r="AA1094" t="str">
        <f>_xlfn.IFS(sale[[#All],[Age]]&lt;19,"Teens",sale[[#All],[Age]]&lt;30,"Adults",sale[[#All],[Age]]&lt;70,"Elders")</f>
        <v>Elders</v>
      </c>
      <c r="AB1094" t="str">
        <f>VLOOKUP(C1094,customer_imp!$A$2:$H$505,8,FALSE)</f>
        <v>Platinum</v>
      </c>
    </row>
    <row r="1095" spans="1:28" x14ac:dyDescent="0.25">
      <c r="A1095" t="s">
        <v>5799</v>
      </c>
      <c r="B1095" s="2">
        <v>45575</v>
      </c>
      <c r="C1095" t="s">
        <v>4139</v>
      </c>
      <c r="D1095" t="str">
        <f>VLOOKUP(C1095,customer_imp!$A$2:$H$502,2,FALSE)</f>
        <v>Cynthia Morris</v>
      </c>
      <c r="E1095">
        <f>VLOOKUP(C1095,customer_imp!$A$2:$H$502,3,FALSE)</f>
        <v>18</v>
      </c>
      <c r="F1095" t="str">
        <f>VLOOKUP(C1095,customer_imp!$A$2:$H$502,4,FALSE)</f>
        <v>Female</v>
      </c>
      <c r="G1095" t="str">
        <f>VLOOKUP(C1095,customer_imp!$A$2:$H$502,5,FALSE)</f>
        <v>Hessmouth</v>
      </c>
      <c r="H1095" t="str">
        <f>VLOOKUP(C1095,customer_imp!$A$2:$H$502,6,FALSE)</f>
        <v>Arizona</v>
      </c>
      <c r="I1095" t="str">
        <f>VLOOKUP(C1095,customer_imp!$A$2:$H$502,7,FALSE)</f>
        <v>USA</v>
      </c>
      <c r="J1095" t="s">
        <v>4636</v>
      </c>
      <c r="K1095" t="str">
        <f>VLOOKUP($J1095,prod_imp!$A$2:$I$102,2,FALSE)</f>
        <v>Essential Oil Diffuser</v>
      </c>
      <c r="L1095" t="str">
        <f>VLOOKUP(J1095,prod_imp!$A$2:$I$102,3,FALSE)</f>
        <v>Home</v>
      </c>
      <c r="M1095" t="str">
        <f>VLOOKUP(J1095,prod_imp!$A$2:$I$102,4,FALSE)</f>
        <v>Decor</v>
      </c>
      <c r="N1095" t="str">
        <f>VLOOKUP(J1095,prod_imp!$A$2:$I$102,5,FALSE)</f>
        <v>Hernandez Inc</v>
      </c>
      <c r="O1095">
        <f>VLOOKUP(J1095,prod_imp!$A$2:$I$102,6,FALSE)</f>
        <v>325</v>
      </c>
      <c r="P1095">
        <f>VLOOKUP(J1095,prod_imp!$A$2:$I$102,7,FALSE)</f>
        <v>400</v>
      </c>
      <c r="Q1095" t="s">
        <v>4680</v>
      </c>
      <c r="R1095" t="s">
        <v>4706</v>
      </c>
      <c r="S1095" s="5">
        <v>1386.2428</v>
      </c>
      <c r="T1095">
        <v>2</v>
      </c>
      <c r="U1095">
        <v>845</v>
      </c>
      <c r="V1095">
        <v>0.25</v>
      </c>
      <c r="W1095" t="str">
        <f>VLOOKUP(Q1095,stores_imp!$A$2:$K$100,3,FALSE)</f>
        <v>NORTH</v>
      </c>
      <c r="X1095" t="str">
        <f>VLOOKUP(Q1095,stores_imp!$A$2:$K$100,2,TRUE)</f>
        <v>Mann-Austin</v>
      </c>
      <c r="Y1095" t="str">
        <f>VLOOKUP(Q1095,stores_imp!$A$2:$E$22,4,FALSE)</f>
        <v>Hoodberg</v>
      </c>
      <c r="Z1095" t="str">
        <f>VLOOKUP(Q1095,stores_imp!$A$2:$K$22,5,FALSE)</f>
        <v>Outlet</v>
      </c>
      <c r="AA1095" t="str">
        <f>_xlfn.IFS(sale[[#All],[Age]]&lt;19,"Teens",sale[[#All],[Age]]&lt;30,"Adults",sale[[#All],[Age]]&lt;70,"Elders")</f>
        <v>Teens</v>
      </c>
      <c r="AB1095" t="str">
        <f>VLOOKUP(C1095,customer_imp!$A$2:$H$505,8,FALSE)</f>
        <v>Silver</v>
      </c>
    </row>
    <row r="1096" spans="1:28" x14ac:dyDescent="0.25">
      <c r="A1096" t="s">
        <v>5800</v>
      </c>
      <c r="B1096" s="2">
        <v>45816</v>
      </c>
      <c r="C1096" t="s">
        <v>4490</v>
      </c>
      <c r="D1096" t="str">
        <f>VLOOKUP(C1096,customer_imp!$A$2:$H$502,2,FALSE)</f>
        <v>Sarah Marsh</v>
      </c>
      <c r="E1096">
        <f>VLOOKUP(C1096,customer_imp!$A$2:$H$502,3,FALSE)</f>
        <v>47</v>
      </c>
      <c r="F1096" t="str">
        <f>VLOOKUP(C1096,customer_imp!$A$2:$H$502,4,FALSE)</f>
        <v>Female</v>
      </c>
      <c r="G1096" t="str">
        <f>VLOOKUP(C1096,customer_imp!$A$2:$H$502,5,FALSE)</f>
        <v>Port William</v>
      </c>
      <c r="H1096" t="str">
        <f>VLOOKUP(C1096,customer_imp!$A$2:$H$502,6,FALSE)</f>
        <v>New York</v>
      </c>
      <c r="I1096" t="str">
        <f>VLOOKUP(C1096,customer_imp!$A$2:$H$502,7,FALSE)</f>
        <v>USA</v>
      </c>
      <c r="J1096" t="s">
        <v>4647</v>
      </c>
      <c r="K1096" t="str">
        <f>VLOOKUP($J1096,prod_imp!$A$2:$I$102,2,FALSE)</f>
        <v>Led Bedside Lamp</v>
      </c>
      <c r="L1096" t="str">
        <f>VLOOKUP(J1096,prod_imp!$A$2:$I$102,3,FALSE)</f>
        <v>Home</v>
      </c>
      <c r="M1096" t="str">
        <f>VLOOKUP(J1096,prod_imp!$A$2:$I$102,4,FALSE)</f>
        <v>Lighting</v>
      </c>
      <c r="N1096" t="str">
        <f>VLOOKUP(J1096,prod_imp!$A$2:$I$102,5,FALSE)</f>
        <v>Aguilar, Horton And Lewis</v>
      </c>
      <c r="O1096">
        <f>VLOOKUP(J1096,prod_imp!$A$2:$I$102,6,FALSE)</f>
        <v>371</v>
      </c>
      <c r="P1096">
        <f>VLOOKUP(J1096,prod_imp!$A$2:$I$102,7,FALSE)</f>
        <v>220</v>
      </c>
      <c r="Q1096" t="s">
        <v>4695</v>
      </c>
      <c r="R1096" t="s">
        <v>1959</v>
      </c>
      <c r="S1096" s="5">
        <v>478.03019999999998</v>
      </c>
      <c r="T1096">
        <v>1</v>
      </c>
      <c r="U1096">
        <v>576</v>
      </c>
      <c r="V1096">
        <v>0.18</v>
      </c>
      <c r="W1096" t="str">
        <f>VLOOKUP(Q1096,stores_imp!$A$2:$K$100,3,FALSE)</f>
        <v>EAST</v>
      </c>
      <c r="X1096" t="str">
        <f>VLOOKUP(Q1096,stores_imp!$A$2:$K$100,2,TRUE)</f>
        <v>Gardner, Humphrey And Contreras</v>
      </c>
      <c r="Y1096" t="str">
        <f>VLOOKUP(Q1096,stores_imp!$A$2:$E$22,4,FALSE)</f>
        <v>Johnsonville</v>
      </c>
      <c r="Z1096" t="str">
        <f>VLOOKUP(Q1096,stores_imp!$A$2:$K$22,5,FALSE)</f>
        <v>Flagship</v>
      </c>
      <c r="AA1096" t="str">
        <f>_xlfn.IFS(sale[[#All],[Age]]&lt;19,"Teens",sale[[#All],[Age]]&lt;30,"Adults",sale[[#All],[Age]]&lt;70,"Elders")</f>
        <v>Elders</v>
      </c>
      <c r="AB1096" t="str">
        <f>VLOOKUP(C1096,customer_imp!$A$2:$H$505,8,FALSE)</f>
        <v>Gold</v>
      </c>
    </row>
    <row r="1097" spans="1:28" x14ac:dyDescent="0.25">
      <c r="A1097" t="s">
        <v>5801</v>
      </c>
      <c r="B1097" s="2">
        <v>45620</v>
      </c>
      <c r="C1097" t="s">
        <v>4232</v>
      </c>
      <c r="D1097" t="str">
        <f>VLOOKUP(C1097,customer_imp!$A$2:$H$502,2,FALSE)</f>
        <v>Tyler Garner</v>
      </c>
      <c r="E1097">
        <f>VLOOKUP(C1097,customer_imp!$A$2:$H$502,3,FALSE)</f>
        <v>64</v>
      </c>
      <c r="F1097" t="str">
        <f>VLOOKUP(C1097,customer_imp!$A$2:$H$502,4,FALSE)</f>
        <v>Male</v>
      </c>
      <c r="G1097" t="str">
        <f>VLOOKUP(C1097,customer_imp!$A$2:$H$502,5,FALSE)</f>
        <v>Port Coreyfort</v>
      </c>
      <c r="H1097" t="str">
        <f>VLOOKUP(C1097,customer_imp!$A$2:$H$502,6,FALSE)</f>
        <v>Alabama</v>
      </c>
      <c r="I1097" t="str">
        <f>VLOOKUP(C1097,customer_imp!$A$2:$H$502,7,FALSE)</f>
        <v>USA</v>
      </c>
      <c r="J1097" t="s">
        <v>4642</v>
      </c>
      <c r="K1097" t="str">
        <f>VLOOKUP($J1097,prod_imp!$A$2:$I$102,2,FALSE)</f>
        <v>Wooden Bookshelf</v>
      </c>
      <c r="L1097" t="str">
        <f>VLOOKUP(J1097,prod_imp!$A$2:$I$102,3,FALSE)</f>
        <v>Home</v>
      </c>
      <c r="M1097" t="str">
        <f>VLOOKUP(J1097,prod_imp!$A$2:$I$102,4,FALSE)</f>
        <v>Furniture</v>
      </c>
      <c r="N1097" t="str">
        <f>VLOOKUP(J1097,prod_imp!$A$2:$I$102,5,FALSE)</f>
        <v>Collins-Stephenson</v>
      </c>
      <c r="O1097">
        <f>VLOOKUP(J1097,prod_imp!$A$2:$I$102,6,FALSE)</f>
        <v>388</v>
      </c>
      <c r="P1097">
        <f>VLOOKUP(J1097,prod_imp!$A$2:$I$102,7,FALSE)</f>
        <v>208</v>
      </c>
      <c r="Q1097" t="s">
        <v>4698</v>
      </c>
      <c r="R1097" t="s">
        <v>4709</v>
      </c>
      <c r="S1097" s="5">
        <v>671.89779999999996</v>
      </c>
      <c r="T1097">
        <v>1</v>
      </c>
      <c r="U1097">
        <v>908</v>
      </c>
      <c r="V1097">
        <v>0.17</v>
      </c>
      <c r="W1097" t="str">
        <f>VLOOKUP(Q1097,stores_imp!$A$2:$K$100,3,FALSE)</f>
        <v>NORTH</v>
      </c>
      <c r="X1097" t="str">
        <f>VLOOKUP(Q1097,stores_imp!$A$2:$K$100,2,TRUE)</f>
        <v>Shelton Plc</v>
      </c>
      <c r="Y1097" t="str">
        <f>VLOOKUP(Q1097,stores_imp!$A$2:$E$22,4,FALSE)</f>
        <v>East Jenniferstad</v>
      </c>
      <c r="Z1097" t="str">
        <f>VLOOKUP(Q1097,stores_imp!$A$2:$K$22,5,FALSE)</f>
        <v>Flagship</v>
      </c>
      <c r="AA1097" t="str">
        <f>_xlfn.IFS(sale[[#All],[Age]]&lt;19,"Teens",sale[[#All],[Age]]&lt;30,"Adults",sale[[#All],[Age]]&lt;70,"Elders")</f>
        <v>Elders</v>
      </c>
      <c r="AB1097" t="str">
        <f>VLOOKUP(C1097,customer_imp!$A$2:$H$505,8,FALSE)</f>
        <v>Silver</v>
      </c>
    </row>
    <row r="1098" spans="1:28" x14ac:dyDescent="0.25">
      <c r="A1098" t="s">
        <v>5802</v>
      </c>
      <c r="B1098" s="2">
        <v>45695</v>
      </c>
      <c r="C1098" t="s">
        <v>4248</v>
      </c>
      <c r="D1098" t="str">
        <f>VLOOKUP(C1098,customer_imp!$A$2:$H$502,2,FALSE)</f>
        <v>Cynthia Payne</v>
      </c>
      <c r="E1098">
        <f>VLOOKUP(C1098,customer_imp!$A$2:$H$502,3,FALSE)</f>
        <v>32</v>
      </c>
      <c r="F1098" t="str">
        <f>VLOOKUP(C1098,customer_imp!$A$2:$H$502,4,FALSE)</f>
        <v>Female</v>
      </c>
      <c r="G1098" t="str">
        <f>VLOOKUP(C1098,customer_imp!$A$2:$H$502,5,FALSE)</f>
        <v>South Gina</v>
      </c>
      <c r="H1098" t="str">
        <f>VLOOKUP(C1098,customer_imp!$A$2:$H$502,6,FALSE)</f>
        <v>Kentucky</v>
      </c>
      <c r="I1098" t="str">
        <f>VLOOKUP(C1098,customer_imp!$A$2:$H$502,7,FALSE)</f>
        <v>USA</v>
      </c>
      <c r="J1098" t="s">
        <v>4533</v>
      </c>
      <c r="K1098" t="str">
        <f>VLOOKUP($J1098,prod_imp!$A$2:$I$102,2,FALSE)</f>
        <v>Outdoor Sports Water Bottle</v>
      </c>
      <c r="L1098" t="str">
        <f>VLOOKUP(J1098,prod_imp!$A$2:$I$102,3,FALSE)</f>
        <v>Sports</v>
      </c>
      <c r="M1098" t="str">
        <f>VLOOKUP(J1098,prod_imp!$A$2:$I$102,4,FALSE)</f>
        <v>Accessories</v>
      </c>
      <c r="N1098" t="str">
        <f>VLOOKUP(J1098,prod_imp!$A$2:$I$102,5,FALSE)</f>
        <v>Soto-Ellis</v>
      </c>
      <c r="O1098">
        <f>VLOOKUP(J1098,prod_imp!$A$2:$I$102,6,FALSE)</f>
        <v>132</v>
      </c>
      <c r="P1098">
        <f>VLOOKUP(J1098,prod_imp!$A$2:$I$102,7,FALSE)</f>
        <v>275</v>
      </c>
      <c r="Q1098" t="s">
        <v>4693</v>
      </c>
      <c r="R1098" t="s">
        <v>4709</v>
      </c>
      <c r="S1098" s="5">
        <v>91.402000000000001</v>
      </c>
      <c r="T1098">
        <v>1</v>
      </c>
      <c r="U1098">
        <v>99</v>
      </c>
      <c r="V1098">
        <v>0.26</v>
      </c>
      <c r="W1098" t="str">
        <f>VLOOKUP(Q1098,stores_imp!$A$2:$K$100,3,FALSE)</f>
        <v>NORTH</v>
      </c>
      <c r="X1098" t="str">
        <f>VLOOKUP(Q1098,stores_imp!$A$2:$K$100,2,TRUE)</f>
        <v>Thomas, Bridges And Harris</v>
      </c>
      <c r="Y1098" t="str">
        <f>VLOOKUP(Q1098,stores_imp!$A$2:$E$22,4,FALSE)</f>
        <v>Sabrinatown</v>
      </c>
      <c r="Z1098" t="str">
        <f>VLOOKUP(Q1098,stores_imp!$A$2:$K$22,5,FALSE)</f>
        <v>Online</v>
      </c>
      <c r="AA1098" t="str">
        <f>_xlfn.IFS(sale[[#All],[Age]]&lt;19,"Teens",sale[[#All],[Age]]&lt;30,"Adults",sale[[#All],[Age]]&lt;70,"Elders")</f>
        <v>Elders</v>
      </c>
      <c r="AB1098" t="str">
        <f>VLOOKUP(C1098,customer_imp!$A$2:$H$505,8,FALSE)</f>
        <v>Bronze</v>
      </c>
    </row>
    <row r="1099" spans="1:28" x14ac:dyDescent="0.25">
      <c r="A1099" t="s">
        <v>5803</v>
      </c>
      <c r="B1099" s="2">
        <v>45596</v>
      </c>
      <c r="C1099" t="s">
        <v>4045</v>
      </c>
      <c r="D1099" t="str">
        <f>VLOOKUP(C1099,customer_imp!$A$2:$H$502,2,FALSE)</f>
        <v>Andrea Perez</v>
      </c>
      <c r="E1099">
        <f>VLOOKUP(C1099,customer_imp!$A$2:$H$502,3,FALSE)</f>
        <v>61</v>
      </c>
      <c r="F1099" t="str">
        <f>VLOOKUP(C1099,customer_imp!$A$2:$H$502,4,FALSE)</f>
        <v>Female</v>
      </c>
      <c r="G1099" t="str">
        <f>VLOOKUP(C1099,customer_imp!$A$2:$H$502,5,FALSE)</f>
        <v>South Shaun</v>
      </c>
      <c r="H1099" t="str">
        <f>VLOOKUP(C1099,customer_imp!$A$2:$H$502,6,FALSE)</f>
        <v>New Mexico</v>
      </c>
      <c r="I1099" t="str">
        <f>VLOOKUP(C1099,customer_imp!$A$2:$H$502,7,FALSE)</f>
        <v>USA</v>
      </c>
      <c r="J1099" t="s">
        <v>4495</v>
      </c>
      <c r="K1099" t="str">
        <f>VLOOKUP($J1099,prod_imp!$A$2:$I$102,2,FALSE)</f>
        <v>Brother Laser Printer</v>
      </c>
      <c r="L1099" t="str">
        <f>VLOOKUP(J1099,prod_imp!$A$2:$I$102,3,FALSE)</f>
        <v>Electronics</v>
      </c>
      <c r="M1099" t="str">
        <f>VLOOKUP(J1099,prod_imp!$A$2:$I$102,4,FALSE)</f>
        <v>Computer</v>
      </c>
      <c r="N1099" t="str">
        <f>VLOOKUP(J1099,prod_imp!$A$2:$I$102,5,FALSE)</f>
        <v>Hunt Inc</v>
      </c>
      <c r="O1099">
        <f>VLOOKUP(J1099,prod_imp!$A$2:$I$102,6,FALSE)</f>
        <v>112</v>
      </c>
      <c r="P1099">
        <f>VLOOKUP(J1099,prod_imp!$A$2:$I$102,7,FALSE)</f>
        <v>416</v>
      </c>
      <c r="Q1099" t="s">
        <v>4680</v>
      </c>
      <c r="R1099" t="s">
        <v>4709</v>
      </c>
      <c r="S1099" s="5">
        <v>591.58360000000005</v>
      </c>
      <c r="T1099">
        <v>2</v>
      </c>
      <c r="U1099">
        <v>374</v>
      </c>
      <c r="V1099">
        <v>0.08</v>
      </c>
      <c r="W1099" t="str">
        <f>VLOOKUP(Q1099,stores_imp!$A$2:$K$100,3,FALSE)</f>
        <v>NORTH</v>
      </c>
      <c r="X1099" t="str">
        <f>VLOOKUP(Q1099,stores_imp!$A$2:$K$100,2,TRUE)</f>
        <v>Mann-Austin</v>
      </c>
      <c r="Y1099" t="str">
        <f>VLOOKUP(Q1099,stores_imp!$A$2:$E$22,4,FALSE)</f>
        <v>Hoodberg</v>
      </c>
      <c r="Z1099" t="str">
        <f>VLOOKUP(Q1099,stores_imp!$A$2:$K$22,5,FALSE)</f>
        <v>Outlet</v>
      </c>
      <c r="AA1099" t="str">
        <f>_xlfn.IFS(sale[[#All],[Age]]&lt;19,"Teens",sale[[#All],[Age]]&lt;30,"Adults",sale[[#All],[Age]]&lt;70,"Elders")</f>
        <v>Elders</v>
      </c>
      <c r="AB1099" t="str">
        <f>VLOOKUP(C1099,customer_imp!$A$2:$H$505,8,FALSE)</f>
        <v>Gold</v>
      </c>
    </row>
    <row r="1100" spans="1:28" x14ac:dyDescent="0.25">
      <c r="A1100" t="s">
        <v>5804</v>
      </c>
      <c r="B1100" s="2">
        <v>45869</v>
      </c>
      <c r="C1100" t="s">
        <v>4474</v>
      </c>
      <c r="D1100" t="str">
        <f>VLOOKUP(C1100,customer_imp!$A$2:$H$502,2,FALSE)</f>
        <v>Bryan Tran</v>
      </c>
      <c r="E1100">
        <f>VLOOKUP(C1100,customer_imp!$A$2:$H$502,3,FALSE)</f>
        <v>21</v>
      </c>
      <c r="F1100" t="str">
        <f>VLOOKUP(C1100,customer_imp!$A$2:$H$502,4,FALSE)</f>
        <v>Male</v>
      </c>
      <c r="G1100" t="str">
        <f>VLOOKUP(C1100,customer_imp!$A$2:$H$502,5,FALSE)</f>
        <v>Kelseybury</v>
      </c>
      <c r="H1100" t="str">
        <f>VLOOKUP(C1100,customer_imp!$A$2:$H$502,6,FALSE)</f>
        <v>Georgia</v>
      </c>
      <c r="I1100" t="str">
        <f>VLOOKUP(C1100,customer_imp!$A$2:$H$502,7,FALSE)</f>
        <v>USA</v>
      </c>
      <c r="J1100" t="s">
        <v>4525</v>
      </c>
      <c r="K1100" t="str">
        <f>VLOOKUP($J1100,prod_imp!$A$2:$I$102,2,FALSE)</f>
        <v>4K Home Projector</v>
      </c>
      <c r="L1100" t="str">
        <f>VLOOKUP(J1100,prod_imp!$A$2:$I$102,3,FALSE)</f>
        <v>Electronics</v>
      </c>
      <c r="M1100" t="str">
        <f>VLOOKUP(J1100,prod_imp!$A$2:$I$102,4,FALSE)</f>
        <v>Appliances</v>
      </c>
      <c r="N1100" t="str">
        <f>VLOOKUP(J1100,prod_imp!$A$2:$I$102,5,FALSE)</f>
        <v>Thomas Llc</v>
      </c>
      <c r="O1100">
        <f>VLOOKUP(J1100,prod_imp!$A$2:$I$102,6,FALSE)</f>
        <v>465</v>
      </c>
      <c r="P1100">
        <f>VLOOKUP(J1100,prod_imp!$A$2:$I$102,7,FALSE)</f>
        <v>301</v>
      </c>
      <c r="Q1100" t="s">
        <v>4698</v>
      </c>
      <c r="R1100" t="s">
        <v>4709</v>
      </c>
      <c r="S1100" s="5">
        <v>566.42039999999997</v>
      </c>
      <c r="T1100">
        <v>3</v>
      </c>
      <c r="U1100">
        <v>248</v>
      </c>
      <c r="V1100">
        <v>0.21</v>
      </c>
      <c r="W1100" t="str">
        <f>VLOOKUP(Q1100,stores_imp!$A$2:$K$100,3,FALSE)</f>
        <v>NORTH</v>
      </c>
      <c r="X1100" t="str">
        <f>VLOOKUP(Q1100,stores_imp!$A$2:$K$100,2,TRUE)</f>
        <v>Shelton Plc</v>
      </c>
      <c r="Y1100" t="str">
        <f>VLOOKUP(Q1100,stores_imp!$A$2:$E$22,4,FALSE)</f>
        <v>East Jenniferstad</v>
      </c>
      <c r="Z1100" t="str">
        <f>VLOOKUP(Q1100,stores_imp!$A$2:$K$22,5,FALSE)</f>
        <v>Flagship</v>
      </c>
      <c r="AA1100" t="str">
        <f>_xlfn.IFS(sale[[#All],[Age]]&lt;19,"Teens",sale[[#All],[Age]]&lt;30,"Adults",sale[[#All],[Age]]&lt;70,"Elders")</f>
        <v>Adults</v>
      </c>
      <c r="AB1100" t="str">
        <f>VLOOKUP(C1100,customer_imp!$A$2:$H$505,8,FALSE)</f>
        <v>Gold</v>
      </c>
    </row>
    <row r="1101" spans="1:28" x14ac:dyDescent="0.25">
      <c r="A1101" t="s">
        <v>5805</v>
      </c>
      <c r="B1101" s="2">
        <v>45631</v>
      </c>
      <c r="C1101" t="s">
        <v>4460</v>
      </c>
      <c r="D1101" t="str">
        <f>VLOOKUP(C1101,customer_imp!$A$2:$H$502,2,FALSE)</f>
        <v>Gregory Curtis</v>
      </c>
      <c r="E1101">
        <f>VLOOKUP(C1101,customer_imp!$A$2:$H$502,3,FALSE)</f>
        <v>45</v>
      </c>
      <c r="F1101" t="str">
        <f>VLOOKUP(C1101,customer_imp!$A$2:$H$502,4,FALSE)</f>
        <v>Male</v>
      </c>
      <c r="G1101" t="str">
        <f>VLOOKUP(C1101,customer_imp!$A$2:$H$502,5,FALSE)</f>
        <v>Bergermouth</v>
      </c>
      <c r="H1101" t="str">
        <f>VLOOKUP(C1101,customer_imp!$A$2:$H$502,6,FALSE)</f>
        <v>Vermont</v>
      </c>
      <c r="I1101" t="str">
        <f>VLOOKUP(C1101,customer_imp!$A$2:$H$502,7,FALSE)</f>
        <v>USA</v>
      </c>
      <c r="J1101" t="s">
        <v>4643</v>
      </c>
      <c r="K1101" t="str">
        <f>VLOOKUP($J1101,prod_imp!$A$2:$I$102,2,FALSE)</f>
        <v>Women'S Beanie Hat</v>
      </c>
      <c r="L1101" t="str">
        <f>VLOOKUP(J1101,prod_imp!$A$2:$I$102,3,FALSE)</f>
        <v>Clothing</v>
      </c>
      <c r="M1101" t="str">
        <f>VLOOKUP(J1101,prod_imp!$A$2:$I$102,4,FALSE)</f>
        <v>Accessories</v>
      </c>
      <c r="N1101" t="str">
        <f>VLOOKUP(J1101,prod_imp!$A$2:$I$102,5,FALSE)</f>
        <v>Richardson-Carrillo</v>
      </c>
      <c r="O1101">
        <f>VLOOKUP(J1101,prod_imp!$A$2:$I$102,6,FALSE)</f>
        <v>120</v>
      </c>
      <c r="P1101">
        <f>VLOOKUP(J1101,prod_imp!$A$2:$I$102,7,FALSE)</f>
        <v>210</v>
      </c>
      <c r="Q1101" t="s">
        <v>4675</v>
      </c>
      <c r="R1101" t="s">
        <v>4709</v>
      </c>
      <c r="S1101" s="5">
        <v>674.63559999999995</v>
      </c>
      <c r="T1101">
        <v>1</v>
      </c>
      <c r="U1101">
        <v>784</v>
      </c>
      <c r="V1101">
        <v>0.24</v>
      </c>
      <c r="W1101" t="str">
        <f>VLOOKUP(Q1101,stores_imp!$A$2:$K$100,3,FALSE)</f>
        <v>NORTH</v>
      </c>
      <c r="X1101" t="str">
        <f>VLOOKUP(Q1101,stores_imp!$A$2:$K$100,2,TRUE)</f>
        <v>Martinez, Adkins And Johnson</v>
      </c>
      <c r="Y1101" t="str">
        <f>VLOOKUP(Q1101,stores_imp!$A$2:$E$22,4,FALSE)</f>
        <v>Danielmouth</v>
      </c>
      <c r="Z1101" t="str">
        <f>VLOOKUP(Q1101,stores_imp!$A$2:$K$22,5,FALSE)</f>
        <v>Flagship</v>
      </c>
      <c r="AA1101" t="str">
        <f>_xlfn.IFS(sale[[#All],[Age]]&lt;19,"Teens",sale[[#All],[Age]]&lt;30,"Adults",sale[[#All],[Age]]&lt;70,"Elders")</f>
        <v>Elders</v>
      </c>
      <c r="AB1101" t="str">
        <f>VLOOKUP(C1101,customer_imp!$A$2:$H$505,8,FALSE)</f>
        <v>Bronze</v>
      </c>
    </row>
    <row r="1102" spans="1:28" x14ac:dyDescent="0.25">
      <c r="A1102" t="s">
        <v>5806</v>
      </c>
      <c r="B1102" s="2">
        <v>45379</v>
      </c>
      <c r="C1102" t="s">
        <v>4241</v>
      </c>
      <c r="D1102" t="str">
        <f>VLOOKUP(C1102,customer_imp!$A$2:$H$502,2,FALSE)</f>
        <v>Beth Allen</v>
      </c>
      <c r="E1102">
        <f>VLOOKUP(C1102,customer_imp!$A$2:$H$502,3,FALSE)</f>
        <v>32</v>
      </c>
      <c r="F1102" t="str">
        <f>VLOOKUP(C1102,customer_imp!$A$2:$H$502,4,FALSE)</f>
        <v>Female</v>
      </c>
      <c r="G1102" t="str">
        <f>VLOOKUP(C1102,customer_imp!$A$2:$H$502,5,FALSE)</f>
        <v>South Kathrynmouth</v>
      </c>
      <c r="H1102" t="str">
        <f>VLOOKUP(C1102,customer_imp!$A$2:$H$502,6,FALSE)</f>
        <v>Oklahoma</v>
      </c>
      <c r="I1102" t="str">
        <f>VLOOKUP(C1102,customer_imp!$A$2:$H$502,7,FALSE)</f>
        <v>USA</v>
      </c>
      <c r="J1102" t="s">
        <v>4589</v>
      </c>
      <c r="K1102" t="str">
        <f>VLOOKUP($J1102,prod_imp!$A$2:$I$102,2,FALSE)</f>
        <v>Rugby Ball</v>
      </c>
      <c r="L1102" t="str">
        <f>VLOOKUP(J1102,prod_imp!$A$2:$I$102,3,FALSE)</f>
        <v>Sports</v>
      </c>
      <c r="M1102" t="str">
        <f>VLOOKUP(J1102,prod_imp!$A$2:$I$102,4,FALSE)</f>
        <v>Team Sports</v>
      </c>
      <c r="N1102" t="str">
        <f>VLOOKUP(J1102,prod_imp!$A$2:$I$102,5,FALSE)</f>
        <v>Harris Inc</v>
      </c>
      <c r="O1102">
        <f>VLOOKUP(J1102,prod_imp!$A$2:$I$102,6,FALSE)</f>
        <v>212</v>
      </c>
      <c r="P1102">
        <f>VLOOKUP(J1102,prod_imp!$A$2:$I$102,7,FALSE)</f>
        <v>82</v>
      </c>
      <c r="Q1102" t="s">
        <v>4690</v>
      </c>
      <c r="R1102" t="s">
        <v>4709</v>
      </c>
      <c r="S1102" s="5">
        <v>155.22720000000001</v>
      </c>
      <c r="T1102">
        <v>3</v>
      </c>
      <c r="U1102">
        <v>71</v>
      </c>
      <c r="V1102">
        <v>0.14000000000000001</v>
      </c>
      <c r="W1102" t="str">
        <f>VLOOKUP(Q1102,stores_imp!$A$2:$K$100,3,FALSE)</f>
        <v>EAST</v>
      </c>
      <c r="X1102" t="str">
        <f>VLOOKUP(Q1102,stores_imp!$A$2:$K$100,2,TRUE)</f>
        <v>Martinez, Adkins And Johnson</v>
      </c>
      <c r="Y1102" t="str">
        <f>VLOOKUP(Q1102,stores_imp!$A$2:$E$22,4,FALSE)</f>
        <v>East Davidville</v>
      </c>
      <c r="Z1102" t="str">
        <f>VLOOKUP(Q1102,stores_imp!$A$2:$K$22,5,FALSE)</f>
        <v>Online</v>
      </c>
      <c r="AA1102" t="str">
        <f>_xlfn.IFS(sale[[#All],[Age]]&lt;19,"Teens",sale[[#All],[Age]]&lt;30,"Adults",sale[[#All],[Age]]&lt;70,"Elders")</f>
        <v>Elders</v>
      </c>
      <c r="AB1102" t="str">
        <f>VLOOKUP(C1102,customer_imp!$A$2:$H$505,8,FALSE)</f>
        <v>Silver</v>
      </c>
    </row>
    <row r="1103" spans="1:28" x14ac:dyDescent="0.25">
      <c r="A1103" t="s">
        <v>5807</v>
      </c>
      <c r="B1103" s="2">
        <v>45641</v>
      </c>
      <c r="C1103" t="s">
        <v>4086</v>
      </c>
      <c r="D1103" t="str">
        <f>VLOOKUP(C1103,customer_imp!$A$2:$H$502,2,FALSE)</f>
        <v>Ashley Griffin</v>
      </c>
      <c r="E1103">
        <f>VLOOKUP(C1103,customer_imp!$A$2:$H$502,3,FALSE)</f>
        <v>40</v>
      </c>
      <c r="F1103" t="str">
        <f>VLOOKUP(C1103,customer_imp!$A$2:$H$502,4,FALSE)</f>
        <v>Female</v>
      </c>
      <c r="G1103" t="str">
        <f>VLOOKUP(C1103,customer_imp!$A$2:$H$502,5,FALSE)</f>
        <v>New Dawnton</v>
      </c>
      <c r="H1103" t="str">
        <f>VLOOKUP(C1103,customer_imp!$A$2:$H$502,6,FALSE)</f>
        <v>Maryland</v>
      </c>
      <c r="I1103" t="str">
        <f>VLOOKUP(C1103,customer_imp!$A$2:$H$502,7,FALSE)</f>
        <v>USA</v>
      </c>
      <c r="J1103" t="s">
        <v>4512</v>
      </c>
      <c r="K1103" t="str">
        <f>VLOOKUP($J1103,prod_imp!$A$2:$I$102,2,FALSE)</f>
        <v>Wireless Bluetooth Earbuds</v>
      </c>
      <c r="L1103" t="str">
        <f>VLOOKUP(J1103,prod_imp!$A$2:$I$102,3,FALSE)</f>
        <v>Electronics</v>
      </c>
      <c r="M1103" t="str">
        <f>VLOOKUP(J1103,prod_imp!$A$2:$I$102,4,FALSE)</f>
        <v>Audio</v>
      </c>
      <c r="N1103" t="str">
        <f>VLOOKUP(J1103,prod_imp!$A$2:$I$102,5,FALSE)</f>
        <v>Perez-Johnston</v>
      </c>
      <c r="O1103">
        <f>VLOOKUP(J1103,prod_imp!$A$2:$I$102,6,FALSE)</f>
        <v>439</v>
      </c>
      <c r="P1103">
        <f>VLOOKUP(J1103,prod_imp!$A$2:$I$102,7,FALSE)</f>
        <v>142</v>
      </c>
      <c r="Q1103" t="s">
        <v>4675</v>
      </c>
      <c r="R1103" t="s">
        <v>4709</v>
      </c>
      <c r="S1103" s="5">
        <v>817.21079999999995</v>
      </c>
      <c r="T1103">
        <v>3</v>
      </c>
      <c r="U1103">
        <v>324</v>
      </c>
      <c r="V1103">
        <v>0.27</v>
      </c>
      <c r="W1103" t="str">
        <f>VLOOKUP(Q1103,stores_imp!$A$2:$K$100,3,FALSE)</f>
        <v>NORTH</v>
      </c>
      <c r="X1103" t="str">
        <f>VLOOKUP(Q1103,stores_imp!$A$2:$K$100,2,TRUE)</f>
        <v>Martinez, Adkins And Johnson</v>
      </c>
      <c r="Y1103" t="str">
        <f>VLOOKUP(Q1103,stores_imp!$A$2:$E$22,4,FALSE)</f>
        <v>Danielmouth</v>
      </c>
      <c r="Z1103" t="str">
        <f>VLOOKUP(Q1103,stores_imp!$A$2:$K$22,5,FALSE)</f>
        <v>Flagship</v>
      </c>
      <c r="AA1103" t="str">
        <f>_xlfn.IFS(sale[[#All],[Age]]&lt;19,"Teens",sale[[#All],[Age]]&lt;30,"Adults",sale[[#All],[Age]]&lt;70,"Elders")</f>
        <v>Elders</v>
      </c>
      <c r="AB1103" t="str">
        <f>VLOOKUP(C1103,customer_imp!$A$2:$H$505,8,FALSE)</f>
        <v>Gold</v>
      </c>
    </row>
    <row r="1104" spans="1:28" x14ac:dyDescent="0.25">
      <c r="A1104" t="s">
        <v>5808</v>
      </c>
      <c r="B1104" s="2">
        <v>45842</v>
      </c>
      <c r="C1104" t="s">
        <v>4119</v>
      </c>
      <c r="D1104" t="str">
        <f>VLOOKUP(C1104,customer_imp!$A$2:$H$502,2,FALSE)</f>
        <v>Cristian Wright</v>
      </c>
      <c r="E1104">
        <f>VLOOKUP(C1104,customer_imp!$A$2:$H$502,3,FALSE)</f>
        <v>30</v>
      </c>
      <c r="F1104" t="str">
        <f>VLOOKUP(C1104,customer_imp!$A$2:$H$502,4,FALSE)</f>
        <v>Male</v>
      </c>
      <c r="G1104" t="str">
        <f>VLOOKUP(C1104,customer_imp!$A$2:$H$502,5,FALSE)</f>
        <v>Port Denise</v>
      </c>
      <c r="H1104" t="str">
        <f>VLOOKUP(C1104,customer_imp!$A$2:$H$502,6,FALSE)</f>
        <v>California</v>
      </c>
      <c r="I1104" t="str">
        <f>VLOOKUP(C1104,customer_imp!$A$2:$H$502,7,FALSE)</f>
        <v>USA</v>
      </c>
      <c r="J1104" t="s">
        <v>4525</v>
      </c>
      <c r="K1104" t="str">
        <f>VLOOKUP($J1104,prod_imp!$A$2:$I$102,2,FALSE)</f>
        <v>4K Home Projector</v>
      </c>
      <c r="L1104" t="str">
        <f>VLOOKUP(J1104,prod_imp!$A$2:$I$102,3,FALSE)</f>
        <v>Electronics</v>
      </c>
      <c r="M1104" t="str">
        <f>VLOOKUP(J1104,prod_imp!$A$2:$I$102,4,FALSE)</f>
        <v>Appliances</v>
      </c>
      <c r="N1104" t="str">
        <f>VLOOKUP(J1104,prod_imp!$A$2:$I$102,5,FALSE)</f>
        <v>Thomas Llc</v>
      </c>
      <c r="O1104">
        <f>VLOOKUP(J1104,prod_imp!$A$2:$I$102,6,FALSE)</f>
        <v>465</v>
      </c>
      <c r="P1104">
        <f>VLOOKUP(J1104,prod_imp!$A$2:$I$102,7,FALSE)</f>
        <v>301</v>
      </c>
      <c r="Q1104" t="s">
        <v>4680</v>
      </c>
      <c r="R1104" t="s">
        <v>4706</v>
      </c>
      <c r="S1104" s="5">
        <v>956.16639999999995</v>
      </c>
      <c r="T1104">
        <v>4</v>
      </c>
      <c r="U1104">
        <v>244</v>
      </c>
      <c r="V1104">
        <v>0.16</v>
      </c>
      <c r="W1104" t="str">
        <f>VLOOKUP(Q1104,stores_imp!$A$2:$K$100,3,FALSE)</f>
        <v>NORTH</v>
      </c>
      <c r="X1104" t="str">
        <f>VLOOKUP(Q1104,stores_imp!$A$2:$K$100,2,TRUE)</f>
        <v>Mann-Austin</v>
      </c>
      <c r="Y1104" t="str">
        <f>VLOOKUP(Q1104,stores_imp!$A$2:$E$22,4,FALSE)</f>
        <v>Hoodberg</v>
      </c>
      <c r="Z1104" t="str">
        <f>VLOOKUP(Q1104,stores_imp!$A$2:$K$22,5,FALSE)</f>
        <v>Outlet</v>
      </c>
      <c r="AA1104" t="str">
        <f>_xlfn.IFS(sale[[#All],[Age]]&lt;19,"Teens",sale[[#All],[Age]]&lt;30,"Adults",sale[[#All],[Age]]&lt;70,"Elders")</f>
        <v>Elders</v>
      </c>
      <c r="AB1104" t="str">
        <f>VLOOKUP(C1104,customer_imp!$A$2:$H$505,8,FALSE)</f>
        <v>Bronze</v>
      </c>
    </row>
    <row r="1105" spans="1:28" x14ac:dyDescent="0.25">
      <c r="A1105" t="s">
        <v>5809</v>
      </c>
      <c r="B1105" s="2">
        <v>45257</v>
      </c>
      <c r="C1105" t="s">
        <v>4364</v>
      </c>
      <c r="D1105" t="str">
        <f>VLOOKUP(C1105,customer_imp!$A$2:$H$502,2,FALSE)</f>
        <v>Joshua Bell</v>
      </c>
      <c r="E1105">
        <f>VLOOKUP(C1105,customer_imp!$A$2:$H$502,3,FALSE)</f>
        <v>26</v>
      </c>
      <c r="F1105" t="str">
        <f>VLOOKUP(C1105,customer_imp!$A$2:$H$502,4,FALSE)</f>
        <v>Male</v>
      </c>
      <c r="G1105" t="str">
        <f>VLOOKUP(C1105,customer_imp!$A$2:$H$502,5,FALSE)</f>
        <v>Port Richardshire</v>
      </c>
      <c r="H1105" t="str">
        <f>VLOOKUP(C1105,customer_imp!$A$2:$H$502,6,FALSE)</f>
        <v>Minnesota</v>
      </c>
      <c r="I1105" t="str">
        <f>VLOOKUP(C1105,customer_imp!$A$2:$H$502,7,FALSE)</f>
        <v>USA</v>
      </c>
      <c r="J1105" t="s">
        <v>4547</v>
      </c>
      <c r="K1105" t="str">
        <f>VLOOKUP($J1105,prod_imp!$A$2:$I$102,2,FALSE)</f>
        <v>Sports Stopwatch Timer</v>
      </c>
      <c r="L1105" t="str">
        <f>VLOOKUP(J1105,prod_imp!$A$2:$I$102,3,FALSE)</f>
        <v>Sports</v>
      </c>
      <c r="M1105" t="str">
        <f>VLOOKUP(J1105,prod_imp!$A$2:$I$102,4,FALSE)</f>
        <v>Accessories</v>
      </c>
      <c r="N1105" t="str">
        <f>VLOOKUP(J1105,prod_imp!$A$2:$I$102,5,FALSE)</f>
        <v>Burns-Hansen</v>
      </c>
      <c r="O1105">
        <f>VLOOKUP(J1105,prod_imp!$A$2:$I$102,6,FALSE)</f>
        <v>39</v>
      </c>
      <c r="P1105">
        <f>VLOOKUP(J1105,prod_imp!$A$2:$I$102,7,FALSE)</f>
        <v>137</v>
      </c>
      <c r="Q1105" t="s">
        <v>4695</v>
      </c>
      <c r="R1105" t="s">
        <v>1959</v>
      </c>
      <c r="S1105" s="5">
        <v>664.35</v>
      </c>
      <c r="T1105">
        <v>1</v>
      </c>
      <c r="U1105">
        <v>664</v>
      </c>
      <c r="V1105">
        <v>0.02</v>
      </c>
      <c r="W1105" t="str">
        <f>VLOOKUP(Q1105,stores_imp!$A$2:$K$100,3,FALSE)</f>
        <v>EAST</v>
      </c>
      <c r="X1105" t="str">
        <f>VLOOKUP(Q1105,stores_imp!$A$2:$K$100,2,TRUE)</f>
        <v>Gardner, Humphrey And Contreras</v>
      </c>
      <c r="Y1105" t="str">
        <f>VLOOKUP(Q1105,stores_imp!$A$2:$E$22,4,FALSE)</f>
        <v>Johnsonville</v>
      </c>
      <c r="Z1105" t="str">
        <f>VLOOKUP(Q1105,stores_imp!$A$2:$K$22,5,FALSE)</f>
        <v>Flagship</v>
      </c>
      <c r="AA1105" t="str">
        <f>_xlfn.IFS(sale[[#All],[Age]]&lt;19,"Teens",sale[[#All],[Age]]&lt;30,"Adults",sale[[#All],[Age]]&lt;70,"Elders")</f>
        <v>Adults</v>
      </c>
      <c r="AB1105" t="str">
        <f>VLOOKUP(C1105,customer_imp!$A$2:$H$505,8,FALSE)</f>
        <v>Platinum</v>
      </c>
    </row>
    <row r="1106" spans="1:28" x14ac:dyDescent="0.25">
      <c r="A1106" t="s">
        <v>5810</v>
      </c>
      <c r="B1106" s="2">
        <v>45468</v>
      </c>
      <c r="C1106" t="s">
        <v>4373</v>
      </c>
      <c r="D1106" t="str">
        <f>VLOOKUP(C1106,customer_imp!$A$2:$H$502,2,FALSE)</f>
        <v>Andrew Mason</v>
      </c>
      <c r="E1106">
        <f>VLOOKUP(C1106,customer_imp!$A$2:$H$502,3,FALSE)</f>
        <v>52</v>
      </c>
      <c r="F1106" t="str">
        <f>VLOOKUP(C1106,customer_imp!$A$2:$H$502,4,FALSE)</f>
        <v>Female</v>
      </c>
      <c r="G1106" t="str">
        <f>VLOOKUP(C1106,customer_imp!$A$2:$H$502,5,FALSE)</f>
        <v>North Michael</v>
      </c>
      <c r="H1106" t="str">
        <f>VLOOKUP(C1106,customer_imp!$A$2:$H$502,6,FALSE)</f>
        <v>Iowa</v>
      </c>
      <c r="I1106" t="str">
        <f>VLOOKUP(C1106,customer_imp!$A$2:$H$502,7,FALSE)</f>
        <v>USA</v>
      </c>
      <c r="J1106" t="s">
        <v>4534</v>
      </c>
      <c r="K1106" t="str">
        <f>VLOOKUP($J1106,prod_imp!$A$2:$I$102,2,FALSE)</f>
        <v>Multi-Purpose Storage Box</v>
      </c>
      <c r="L1106" t="str">
        <f>VLOOKUP(J1106,prod_imp!$A$2:$I$102,3,FALSE)</f>
        <v>Home</v>
      </c>
      <c r="M1106" t="str">
        <f>VLOOKUP(J1106,prod_imp!$A$2:$I$102,4,FALSE)</f>
        <v>Storage</v>
      </c>
      <c r="N1106" t="str">
        <f>VLOOKUP(J1106,prod_imp!$A$2:$I$102,5,FALSE)</f>
        <v>Gardner-Montes</v>
      </c>
      <c r="O1106">
        <f>VLOOKUP(J1106,prod_imp!$A$2:$I$102,6,FALSE)</f>
        <v>123</v>
      </c>
      <c r="P1106">
        <f>VLOOKUP(J1106,prod_imp!$A$2:$I$102,7,FALSE)</f>
        <v>76</v>
      </c>
      <c r="Q1106" t="s">
        <v>4690</v>
      </c>
      <c r="R1106" t="s">
        <v>4706</v>
      </c>
      <c r="S1106" s="5">
        <v>353.27339999999998</v>
      </c>
      <c r="T1106">
        <v>2</v>
      </c>
      <c r="U1106">
        <v>218</v>
      </c>
      <c r="V1106">
        <v>0</v>
      </c>
      <c r="W1106" t="str">
        <f>VLOOKUP(Q1106,stores_imp!$A$2:$K$100,3,FALSE)</f>
        <v>EAST</v>
      </c>
      <c r="X1106" t="str">
        <f>VLOOKUP(Q1106,stores_imp!$A$2:$K$100,2,TRUE)</f>
        <v>Martinez, Adkins And Johnson</v>
      </c>
      <c r="Y1106" t="str">
        <f>VLOOKUP(Q1106,stores_imp!$A$2:$E$22,4,FALSE)</f>
        <v>East Davidville</v>
      </c>
      <c r="Z1106" t="str">
        <f>VLOOKUP(Q1106,stores_imp!$A$2:$K$22,5,FALSE)</f>
        <v>Online</v>
      </c>
      <c r="AA1106" t="str">
        <f>_xlfn.IFS(sale[[#All],[Age]]&lt;19,"Teens",sale[[#All],[Age]]&lt;30,"Adults",sale[[#All],[Age]]&lt;70,"Elders")</f>
        <v>Elders</v>
      </c>
      <c r="AB1106" t="str">
        <f>VLOOKUP(C1106,customer_imp!$A$2:$H$505,8,FALSE)</f>
        <v>Bronze</v>
      </c>
    </row>
    <row r="1107" spans="1:28" x14ac:dyDescent="0.25">
      <c r="A1107" t="s">
        <v>5811</v>
      </c>
      <c r="B1107" s="2">
        <v>45228</v>
      </c>
      <c r="C1107" t="s">
        <v>4372</v>
      </c>
      <c r="D1107" t="str">
        <f>VLOOKUP(C1107,customer_imp!$A$2:$H$502,2,FALSE)</f>
        <v>Kristine Higgins</v>
      </c>
      <c r="E1107">
        <f>VLOOKUP(C1107,customer_imp!$A$2:$H$502,3,FALSE)</f>
        <v>27</v>
      </c>
      <c r="F1107" t="str">
        <f>VLOOKUP(C1107,customer_imp!$A$2:$H$502,4,FALSE)</f>
        <v>Female</v>
      </c>
      <c r="G1107" t="str">
        <f>VLOOKUP(C1107,customer_imp!$A$2:$H$502,5,FALSE)</f>
        <v>Jennifertown</v>
      </c>
      <c r="H1107" t="str">
        <f>VLOOKUP(C1107,customer_imp!$A$2:$H$502,6,FALSE)</f>
        <v>South Carolina</v>
      </c>
      <c r="I1107" t="str">
        <f>VLOOKUP(C1107,customer_imp!$A$2:$H$502,7,FALSE)</f>
        <v>USA</v>
      </c>
      <c r="J1107" t="s">
        <v>4525</v>
      </c>
      <c r="K1107" t="str">
        <f>VLOOKUP($J1107,prod_imp!$A$2:$I$102,2,FALSE)</f>
        <v>4K Home Projector</v>
      </c>
      <c r="L1107" t="str">
        <f>VLOOKUP(J1107,prod_imp!$A$2:$I$102,3,FALSE)</f>
        <v>Electronics</v>
      </c>
      <c r="M1107" t="str">
        <f>VLOOKUP(J1107,prod_imp!$A$2:$I$102,4,FALSE)</f>
        <v>Appliances</v>
      </c>
      <c r="N1107" t="str">
        <f>VLOOKUP(J1107,prod_imp!$A$2:$I$102,5,FALSE)</f>
        <v>Thomas Llc</v>
      </c>
      <c r="O1107">
        <f>VLOOKUP(J1107,prod_imp!$A$2:$I$102,6,FALSE)</f>
        <v>465</v>
      </c>
      <c r="P1107">
        <f>VLOOKUP(J1107,prod_imp!$A$2:$I$102,7,FALSE)</f>
        <v>301</v>
      </c>
      <c r="Q1107" t="s">
        <v>4680</v>
      </c>
      <c r="R1107" t="s">
        <v>1959</v>
      </c>
      <c r="S1107" s="5">
        <v>2691.7435999999998</v>
      </c>
      <c r="T1107">
        <v>4</v>
      </c>
      <c r="U1107">
        <v>922</v>
      </c>
      <c r="V1107">
        <v>0.19</v>
      </c>
      <c r="W1107" t="str">
        <f>VLOOKUP(Q1107,stores_imp!$A$2:$K$100,3,FALSE)</f>
        <v>NORTH</v>
      </c>
      <c r="X1107" t="str">
        <f>VLOOKUP(Q1107,stores_imp!$A$2:$K$100,2,TRUE)</f>
        <v>Mann-Austin</v>
      </c>
      <c r="Y1107" t="str">
        <f>VLOOKUP(Q1107,stores_imp!$A$2:$E$22,4,FALSE)</f>
        <v>Hoodberg</v>
      </c>
      <c r="Z1107" t="str">
        <f>VLOOKUP(Q1107,stores_imp!$A$2:$K$22,5,FALSE)</f>
        <v>Outlet</v>
      </c>
      <c r="AA1107" t="str">
        <f>_xlfn.IFS(sale[[#All],[Age]]&lt;19,"Teens",sale[[#All],[Age]]&lt;30,"Adults",sale[[#All],[Age]]&lt;70,"Elders")</f>
        <v>Adults</v>
      </c>
      <c r="AB1107" t="str">
        <f>VLOOKUP(C1107,customer_imp!$A$2:$H$505,8,FALSE)</f>
        <v>Silver</v>
      </c>
    </row>
    <row r="1108" spans="1:28" x14ac:dyDescent="0.25">
      <c r="A1108" t="s">
        <v>5812</v>
      </c>
      <c r="B1108" s="2">
        <v>45661</v>
      </c>
      <c r="C1108" t="s">
        <v>4146</v>
      </c>
      <c r="D1108" t="str">
        <f>VLOOKUP(C1108,customer_imp!$A$2:$H$502,2,FALSE)</f>
        <v>Daniel Contreras</v>
      </c>
      <c r="E1108">
        <f>VLOOKUP(C1108,customer_imp!$A$2:$H$502,3,FALSE)</f>
        <v>36</v>
      </c>
      <c r="F1108" t="str">
        <f>VLOOKUP(C1108,customer_imp!$A$2:$H$502,4,FALSE)</f>
        <v>Female</v>
      </c>
      <c r="G1108" t="str">
        <f>VLOOKUP(C1108,customer_imp!$A$2:$H$502,5,FALSE)</f>
        <v>Robertview</v>
      </c>
      <c r="H1108" t="str">
        <f>VLOOKUP(C1108,customer_imp!$A$2:$H$502,6,FALSE)</f>
        <v>Florida</v>
      </c>
      <c r="I1108" t="str">
        <f>VLOOKUP(C1108,customer_imp!$A$2:$H$502,7,FALSE)</f>
        <v>USA</v>
      </c>
      <c r="J1108" t="s">
        <v>4585</v>
      </c>
      <c r="K1108" t="str">
        <f>VLOOKUP($J1108,prod_imp!$A$2:$I$102,2,FALSE)</f>
        <v>Boxing Hand Wraps</v>
      </c>
      <c r="L1108" t="str">
        <f>VLOOKUP(J1108,prod_imp!$A$2:$I$102,3,FALSE)</f>
        <v>Sports</v>
      </c>
      <c r="M1108" t="str">
        <f>VLOOKUP(J1108,prod_imp!$A$2:$I$102,4,FALSE)</f>
        <v>Fitness</v>
      </c>
      <c r="N1108" t="str">
        <f>VLOOKUP(J1108,prod_imp!$A$2:$I$102,5,FALSE)</f>
        <v>Smith-King</v>
      </c>
      <c r="O1108">
        <f>VLOOKUP(J1108,prod_imp!$A$2:$I$102,6,FALSE)</f>
        <v>190</v>
      </c>
      <c r="P1108">
        <f>VLOOKUP(J1108,prod_imp!$A$2:$I$102,7,FALSE)</f>
        <v>260</v>
      </c>
      <c r="Q1108" t="s">
        <v>4675</v>
      </c>
      <c r="R1108" t="s">
        <v>4709</v>
      </c>
      <c r="S1108" s="5">
        <v>763.30799999999999</v>
      </c>
      <c r="T1108">
        <v>3</v>
      </c>
      <c r="U1108">
        <v>326</v>
      </c>
      <c r="V1108">
        <v>0.27</v>
      </c>
      <c r="W1108" t="str">
        <f>VLOOKUP(Q1108,stores_imp!$A$2:$K$100,3,FALSE)</f>
        <v>NORTH</v>
      </c>
      <c r="X1108" t="str">
        <f>VLOOKUP(Q1108,stores_imp!$A$2:$K$100,2,TRUE)</f>
        <v>Martinez, Adkins And Johnson</v>
      </c>
      <c r="Y1108" t="str">
        <f>VLOOKUP(Q1108,stores_imp!$A$2:$E$22,4,FALSE)</f>
        <v>Danielmouth</v>
      </c>
      <c r="Z1108" t="str">
        <f>VLOOKUP(Q1108,stores_imp!$A$2:$K$22,5,FALSE)</f>
        <v>Flagship</v>
      </c>
      <c r="AA1108" t="str">
        <f>_xlfn.IFS(sale[[#All],[Age]]&lt;19,"Teens",sale[[#All],[Age]]&lt;30,"Adults",sale[[#All],[Age]]&lt;70,"Elders")</f>
        <v>Elders</v>
      </c>
      <c r="AB1108" t="str">
        <f>VLOOKUP(C1108,customer_imp!$A$2:$H$505,8,FALSE)</f>
        <v>Platinum</v>
      </c>
    </row>
    <row r="1109" spans="1:28" x14ac:dyDescent="0.25">
      <c r="A1109" t="s">
        <v>5813</v>
      </c>
      <c r="B1109" s="2">
        <v>45701</v>
      </c>
      <c r="C1109" t="s">
        <v>4450</v>
      </c>
      <c r="D1109" t="str">
        <f>VLOOKUP(C1109,customer_imp!$A$2:$H$502,2,FALSE)</f>
        <v>Kelly Garrett</v>
      </c>
      <c r="E1109">
        <f>VLOOKUP(C1109,customer_imp!$A$2:$H$502,3,FALSE)</f>
        <v>62</v>
      </c>
      <c r="F1109" t="str">
        <f>VLOOKUP(C1109,customer_imp!$A$2:$H$502,4,FALSE)</f>
        <v>Female</v>
      </c>
      <c r="G1109" t="str">
        <f>VLOOKUP(C1109,customer_imp!$A$2:$H$502,5,FALSE)</f>
        <v>Port Taylorberg</v>
      </c>
      <c r="H1109" t="str">
        <f>VLOOKUP(C1109,customer_imp!$A$2:$H$502,6,FALSE)</f>
        <v>Pennsylvania</v>
      </c>
      <c r="I1109" t="str">
        <f>VLOOKUP(C1109,customer_imp!$A$2:$H$502,7,FALSE)</f>
        <v>USA</v>
      </c>
      <c r="J1109" t="s">
        <v>4528</v>
      </c>
      <c r="K1109" t="str">
        <f>VLOOKUP($J1109,prod_imp!$A$2:$I$102,2,FALSE)</f>
        <v>Soccer Training Cone Set</v>
      </c>
      <c r="L1109" t="str">
        <f>VLOOKUP(J1109,prod_imp!$A$2:$I$102,3,FALSE)</f>
        <v>Sports</v>
      </c>
      <c r="M1109" t="str">
        <f>VLOOKUP(J1109,prod_imp!$A$2:$I$102,4,FALSE)</f>
        <v>Accessories</v>
      </c>
      <c r="N1109" t="str">
        <f>VLOOKUP(J1109,prod_imp!$A$2:$I$102,5,FALSE)</f>
        <v>Ford, Murphy And Wilson</v>
      </c>
      <c r="O1109">
        <f>VLOOKUP(J1109,prod_imp!$A$2:$I$102,6,FALSE)</f>
        <v>145</v>
      </c>
      <c r="P1109">
        <f>VLOOKUP(J1109,prod_imp!$A$2:$I$102,7,FALSE)</f>
        <v>367</v>
      </c>
      <c r="Q1109" t="s">
        <v>4703</v>
      </c>
      <c r="R1109" t="s">
        <v>4706</v>
      </c>
      <c r="S1109" s="5">
        <v>222.26750000000001</v>
      </c>
      <c r="T1109">
        <v>1</v>
      </c>
      <c r="U1109">
        <v>244</v>
      </c>
      <c r="V1109">
        <v>0.22</v>
      </c>
      <c r="W1109" t="str">
        <f>VLOOKUP(Q1109,stores_imp!$A$2:$K$100,3,FALSE)</f>
        <v>EAST</v>
      </c>
      <c r="X1109" t="str">
        <f>VLOOKUP(Q1109,stores_imp!$A$2:$K$100,2,TRUE)</f>
        <v>Mann-Austin</v>
      </c>
      <c r="Y1109" t="str">
        <f>VLOOKUP(Q1109,stores_imp!$A$2:$E$22,4,FALSE)</f>
        <v>Vasquezborough</v>
      </c>
      <c r="Z1109" t="str">
        <f>VLOOKUP(Q1109,stores_imp!$A$2:$K$22,5,FALSE)</f>
        <v>Online</v>
      </c>
      <c r="AA1109" t="str">
        <f>_xlfn.IFS(sale[[#All],[Age]]&lt;19,"Teens",sale[[#All],[Age]]&lt;30,"Adults",sale[[#All],[Age]]&lt;70,"Elders")</f>
        <v>Elders</v>
      </c>
      <c r="AB1109" t="str">
        <f>VLOOKUP(C1109,customer_imp!$A$2:$H$505,8,FALSE)</f>
        <v>Silver</v>
      </c>
    </row>
    <row r="1110" spans="1:28" x14ac:dyDescent="0.25">
      <c r="A1110" t="s">
        <v>5814</v>
      </c>
      <c r="B1110" s="2">
        <v>45448</v>
      </c>
      <c r="C1110" t="s">
        <v>4358</v>
      </c>
      <c r="D1110" t="str">
        <f>VLOOKUP(C1110,customer_imp!$A$2:$H$502,2,FALSE)</f>
        <v>Gregory Allen</v>
      </c>
      <c r="E1110">
        <f>VLOOKUP(C1110,customer_imp!$A$2:$H$502,3,FALSE)</f>
        <v>20</v>
      </c>
      <c r="F1110" t="str">
        <f>VLOOKUP(C1110,customer_imp!$A$2:$H$502,4,FALSE)</f>
        <v>Female</v>
      </c>
      <c r="G1110" t="str">
        <f>VLOOKUP(C1110,customer_imp!$A$2:$H$502,5,FALSE)</f>
        <v>West Bruce</v>
      </c>
      <c r="H1110" t="str">
        <f>VLOOKUP(C1110,customer_imp!$A$2:$H$502,6,FALSE)</f>
        <v>Vermont</v>
      </c>
      <c r="I1110" t="str">
        <f>VLOOKUP(C1110,customer_imp!$A$2:$H$502,7,FALSE)</f>
        <v>USA</v>
      </c>
      <c r="J1110" t="s">
        <v>4605</v>
      </c>
      <c r="K1110" t="str">
        <f>VLOOKUP($J1110,prod_imp!$A$2:$I$102,2,FALSE)</f>
        <v>Tennis Ball 3-Pack</v>
      </c>
      <c r="L1110" t="str">
        <f>VLOOKUP(J1110,prod_imp!$A$2:$I$102,3,FALSE)</f>
        <v>Sports</v>
      </c>
      <c r="M1110" t="str">
        <f>VLOOKUP(J1110,prod_imp!$A$2:$I$102,4,FALSE)</f>
        <v>Equipment</v>
      </c>
      <c r="N1110" t="str">
        <f>VLOOKUP(J1110,prod_imp!$A$2:$I$102,5,FALSE)</f>
        <v>Lopez Llc</v>
      </c>
      <c r="O1110">
        <f>VLOOKUP(J1110,prod_imp!$A$2:$I$102,6,FALSE)</f>
        <v>103</v>
      </c>
      <c r="P1110">
        <f>VLOOKUP(J1110,prod_imp!$A$2:$I$102,7,FALSE)</f>
        <v>465</v>
      </c>
      <c r="Q1110" t="s">
        <v>4690</v>
      </c>
      <c r="R1110" t="s">
        <v>4709</v>
      </c>
      <c r="S1110" s="5">
        <v>2135.4168</v>
      </c>
      <c r="T1110">
        <v>3</v>
      </c>
      <c r="U1110">
        <v>809</v>
      </c>
      <c r="V1110">
        <v>0.09</v>
      </c>
      <c r="W1110" t="str">
        <f>VLOOKUP(Q1110,stores_imp!$A$2:$K$100,3,FALSE)</f>
        <v>EAST</v>
      </c>
      <c r="X1110" t="str">
        <f>VLOOKUP(Q1110,stores_imp!$A$2:$K$100,2,TRUE)</f>
        <v>Martinez, Adkins And Johnson</v>
      </c>
      <c r="Y1110" t="str">
        <f>VLOOKUP(Q1110,stores_imp!$A$2:$E$22,4,FALSE)</f>
        <v>East Davidville</v>
      </c>
      <c r="Z1110" t="str">
        <f>VLOOKUP(Q1110,stores_imp!$A$2:$K$22,5,FALSE)</f>
        <v>Online</v>
      </c>
      <c r="AA1110" t="str">
        <f>_xlfn.IFS(sale[[#All],[Age]]&lt;19,"Teens",sale[[#All],[Age]]&lt;30,"Adults",sale[[#All],[Age]]&lt;70,"Elders")</f>
        <v>Adults</v>
      </c>
      <c r="AB1110" t="str">
        <f>VLOOKUP(C1110,customer_imp!$A$2:$H$505,8,FALSE)</f>
        <v>Platinum</v>
      </c>
    </row>
    <row r="1111" spans="1:28" x14ac:dyDescent="0.25">
      <c r="A1111" t="s">
        <v>5815</v>
      </c>
      <c r="B1111" s="2">
        <v>45387</v>
      </c>
      <c r="C1111" t="s">
        <v>4324</v>
      </c>
      <c r="D1111" t="str">
        <f>VLOOKUP(C1111,customer_imp!$A$2:$H$502,2,FALSE)</f>
        <v>Jasmine Snyder</v>
      </c>
      <c r="E1111">
        <f>VLOOKUP(C1111,customer_imp!$A$2:$H$502,3,FALSE)</f>
        <v>46</v>
      </c>
      <c r="F1111" t="str">
        <f>VLOOKUP(C1111,customer_imp!$A$2:$H$502,4,FALSE)</f>
        <v>Female</v>
      </c>
      <c r="G1111" t="str">
        <f>VLOOKUP(C1111,customer_imp!$A$2:$H$502,5,FALSE)</f>
        <v>Hudsonfort</v>
      </c>
      <c r="H1111" t="str">
        <f>VLOOKUP(C1111,customer_imp!$A$2:$H$502,6,FALSE)</f>
        <v>Connecticut</v>
      </c>
      <c r="I1111" t="str">
        <f>VLOOKUP(C1111,customer_imp!$A$2:$H$502,7,FALSE)</f>
        <v>USA</v>
      </c>
      <c r="J1111" t="s">
        <v>4551</v>
      </c>
      <c r="K1111" t="str">
        <f>VLOOKUP($J1111,prod_imp!$A$2:$I$102,2,FALSE)</f>
        <v>Basketball</v>
      </c>
      <c r="L1111" t="str">
        <f>VLOOKUP(J1111,prod_imp!$A$2:$I$102,3,FALSE)</f>
        <v>Sports</v>
      </c>
      <c r="M1111" t="str">
        <f>VLOOKUP(J1111,prod_imp!$A$2:$I$102,4,FALSE)</f>
        <v>Team Sports</v>
      </c>
      <c r="N1111" t="str">
        <f>VLOOKUP(J1111,prod_imp!$A$2:$I$102,5,FALSE)</f>
        <v>Nolan-Snow</v>
      </c>
      <c r="O1111">
        <f>VLOOKUP(J1111,prod_imp!$A$2:$I$102,6,FALSE)</f>
        <v>204</v>
      </c>
      <c r="P1111">
        <f>VLOOKUP(J1111,prod_imp!$A$2:$I$102,7,FALSE)</f>
        <v>281</v>
      </c>
      <c r="Q1111" t="s">
        <v>4678</v>
      </c>
      <c r="R1111" t="s">
        <v>4706</v>
      </c>
      <c r="S1111" s="5">
        <v>2478.4499999999998</v>
      </c>
      <c r="T1111">
        <v>3</v>
      </c>
      <c r="U1111">
        <v>826</v>
      </c>
      <c r="V1111">
        <v>0.12</v>
      </c>
      <c r="W1111" t="str">
        <f>VLOOKUP(Q1111,stores_imp!$A$2:$K$100,3,FALSE)</f>
        <v>SOUTH</v>
      </c>
      <c r="X1111" t="str">
        <f>VLOOKUP(Q1111,stores_imp!$A$2:$K$100,2,TRUE)</f>
        <v>Mann-Austin</v>
      </c>
      <c r="Y1111" t="str">
        <f>VLOOKUP(Q1111,stores_imp!$A$2:$E$22,4,FALSE)</f>
        <v>North Nancyview</v>
      </c>
      <c r="Z1111" t="str">
        <f>VLOOKUP(Q1111,stores_imp!$A$2:$K$22,5,FALSE)</f>
        <v>Outlet</v>
      </c>
      <c r="AA1111" t="str">
        <f>_xlfn.IFS(sale[[#All],[Age]]&lt;19,"Teens",sale[[#All],[Age]]&lt;30,"Adults",sale[[#All],[Age]]&lt;70,"Elders")</f>
        <v>Elders</v>
      </c>
      <c r="AB1111" t="str">
        <f>VLOOKUP(C1111,customer_imp!$A$2:$H$505,8,FALSE)</f>
        <v>Silver</v>
      </c>
    </row>
    <row r="1112" spans="1:28" x14ac:dyDescent="0.25">
      <c r="A1112" t="s">
        <v>5816</v>
      </c>
      <c r="B1112" s="2">
        <v>45652</v>
      </c>
      <c r="C1112" t="s">
        <v>4166</v>
      </c>
      <c r="D1112" t="str">
        <f>VLOOKUP(C1112,customer_imp!$A$2:$H$502,2,FALSE)</f>
        <v>Dr. Suzanne Bullock</v>
      </c>
      <c r="E1112">
        <f>VLOOKUP(C1112,customer_imp!$A$2:$H$502,3,FALSE)</f>
        <v>60</v>
      </c>
      <c r="F1112" t="str">
        <f>VLOOKUP(C1112,customer_imp!$A$2:$H$502,4,FALSE)</f>
        <v>Female</v>
      </c>
      <c r="G1112" t="str">
        <f>VLOOKUP(C1112,customer_imp!$A$2:$H$502,5,FALSE)</f>
        <v>Lake Blaketon</v>
      </c>
      <c r="H1112" t="str">
        <f>VLOOKUP(C1112,customer_imp!$A$2:$H$502,6,FALSE)</f>
        <v>Alabama</v>
      </c>
      <c r="I1112" t="str">
        <f>VLOOKUP(C1112,customer_imp!$A$2:$H$502,7,FALSE)</f>
        <v>USA</v>
      </c>
      <c r="J1112" t="s">
        <v>4540</v>
      </c>
      <c r="K1112" t="str">
        <f>VLOOKUP($J1112,prod_imp!$A$2:$I$102,2,FALSE)</f>
        <v>Foldable Camping Chair</v>
      </c>
      <c r="L1112" t="str">
        <f>VLOOKUP(J1112,prod_imp!$A$2:$I$102,3,FALSE)</f>
        <v>Sports</v>
      </c>
      <c r="M1112" t="str">
        <f>VLOOKUP(J1112,prod_imp!$A$2:$I$102,4,FALSE)</f>
        <v>Outdoor</v>
      </c>
      <c r="N1112" t="str">
        <f>VLOOKUP(J1112,prod_imp!$A$2:$I$102,5,FALSE)</f>
        <v>Cook Ltd</v>
      </c>
      <c r="O1112">
        <f>VLOOKUP(J1112,prod_imp!$A$2:$I$102,6,FALSE)</f>
        <v>166</v>
      </c>
      <c r="P1112">
        <f>VLOOKUP(J1112,prod_imp!$A$2:$I$102,7,FALSE)</f>
        <v>340</v>
      </c>
      <c r="Q1112" t="s">
        <v>4703</v>
      </c>
      <c r="R1112" t="s">
        <v>1959</v>
      </c>
      <c r="S1112" s="5">
        <v>1439.136</v>
      </c>
      <c r="T1112">
        <v>3</v>
      </c>
      <c r="U1112">
        <v>631</v>
      </c>
      <c r="V1112">
        <v>0</v>
      </c>
      <c r="W1112" t="str">
        <f>VLOOKUP(Q1112,stores_imp!$A$2:$K$100,3,FALSE)</f>
        <v>EAST</v>
      </c>
      <c r="X1112" t="str">
        <f>VLOOKUP(Q1112,stores_imp!$A$2:$K$100,2,TRUE)</f>
        <v>Mann-Austin</v>
      </c>
      <c r="Y1112" t="str">
        <f>VLOOKUP(Q1112,stores_imp!$A$2:$E$22,4,FALSE)</f>
        <v>Vasquezborough</v>
      </c>
      <c r="Z1112" t="str">
        <f>VLOOKUP(Q1112,stores_imp!$A$2:$K$22,5,FALSE)</f>
        <v>Online</v>
      </c>
      <c r="AA1112" t="str">
        <f>_xlfn.IFS(sale[[#All],[Age]]&lt;19,"Teens",sale[[#All],[Age]]&lt;30,"Adults",sale[[#All],[Age]]&lt;70,"Elders")</f>
        <v>Elders</v>
      </c>
      <c r="AB1112" t="str">
        <f>VLOOKUP(C1112,customer_imp!$A$2:$H$505,8,FALSE)</f>
        <v>Platinum</v>
      </c>
    </row>
    <row r="1113" spans="1:28" x14ac:dyDescent="0.25">
      <c r="A1113" t="s">
        <v>5817</v>
      </c>
      <c r="B1113" s="2">
        <v>45316</v>
      </c>
      <c r="C1113" t="s">
        <v>4257</v>
      </c>
      <c r="D1113" t="str">
        <f>VLOOKUP(C1113,customer_imp!$A$2:$H$502,2,FALSE)</f>
        <v>Sarah Lane</v>
      </c>
      <c r="E1113">
        <f>VLOOKUP(C1113,customer_imp!$A$2:$H$502,3,FALSE)</f>
        <v>38</v>
      </c>
      <c r="F1113" t="str">
        <f>VLOOKUP(C1113,customer_imp!$A$2:$H$502,4,FALSE)</f>
        <v>Male</v>
      </c>
      <c r="G1113" t="str">
        <f>VLOOKUP(C1113,customer_imp!$A$2:$H$502,5,FALSE)</f>
        <v>Edwardborough</v>
      </c>
      <c r="H1113" t="str">
        <f>VLOOKUP(C1113,customer_imp!$A$2:$H$502,6,FALSE)</f>
        <v>Vermont</v>
      </c>
      <c r="I1113" t="str">
        <f>VLOOKUP(C1113,customer_imp!$A$2:$H$502,7,FALSE)</f>
        <v>USA</v>
      </c>
      <c r="J1113" t="s">
        <v>4600</v>
      </c>
      <c r="K1113" t="str">
        <f>VLOOKUP($J1113,prod_imp!$A$2:$I$102,2,FALSE)</f>
        <v>Womens Cotton Scarf</v>
      </c>
      <c r="L1113" t="str">
        <f>VLOOKUP(J1113,prod_imp!$A$2:$I$102,3,FALSE)</f>
        <v>Clothing</v>
      </c>
      <c r="M1113" t="str">
        <f>VLOOKUP(J1113,prod_imp!$A$2:$I$102,4,FALSE)</f>
        <v>Accessories</v>
      </c>
      <c r="N1113" t="str">
        <f>VLOOKUP(J1113,prod_imp!$A$2:$I$102,5,FALSE)</f>
        <v>Shepherd-Gould</v>
      </c>
      <c r="O1113">
        <f>VLOOKUP(J1113,prod_imp!$A$2:$I$102,6,FALSE)</f>
        <v>114</v>
      </c>
      <c r="P1113">
        <f>VLOOKUP(J1113,prod_imp!$A$2:$I$102,7,FALSE)</f>
        <v>485</v>
      </c>
      <c r="Q1113" t="s">
        <v>4690</v>
      </c>
      <c r="R1113" t="s">
        <v>1959</v>
      </c>
      <c r="S1113" s="5">
        <v>871.41930000000002</v>
      </c>
      <c r="T1113">
        <v>1</v>
      </c>
      <c r="U1113">
        <v>937</v>
      </c>
      <c r="V1113">
        <v>0.24</v>
      </c>
      <c r="W1113" t="str">
        <f>VLOOKUP(Q1113,stores_imp!$A$2:$K$100,3,FALSE)</f>
        <v>EAST</v>
      </c>
      <c r="X1113" t="str">
        <f>VLOOKUP(Q1113,stores_imp!$A$2:$K$100,2,TRUE)</f>
        <v>Martinez, Adkins And Johnson</v>
      </c>
      <c r="Y1113" t="str">
        <f>VLOOKUP(Q1113,stores_imp!$A$2:$E$22,4,FALSE)</f>
        <v>East Davidville</v>
      </c>
      <c r="Z1113" t="str">
        <f>VLOOKUP(Q1113,stores_imp!$A$2:$K$22,5,FALSE)</f>
        <v>Online</v>
      </c>
      <c r="AA1113" t="str">
        <f>_xlfn.IFS(sale[[#All],[Age]]&lt;19,"Teens",sale[[#All],[Age]]&lt;30,"Adults",sale[[#All],[Age]]&lt;70,"Elders")</f>
        <v>Elders</v>
      </c>
      <c r="AB1113" t="str">
        <f>VLOOKUP(C1113,customer_imp!$A$2:$H$505,8,FALSE)</f>
        <v>Silver</v>
      </c>
    </row>
    <row r="1114" spans="1:28" x14ac:dyDescent="0.25">
      <c r="A1114" t="s">
        <v>5818</v>
      </c>
      <c r="B1114" s="2">
        <v>45316</v>
      </c>
      <c r="C1114" t="s">
        <v>4129</v>
      </c>
      <c r="D1114" t="str">
        <f>VLOOKUP(C1114,customer_imp!$A$2:$H$502,2,FALSE)</f>
        <v>Michael Davies</v>
      </c>
      <c r="E1114">
        <f>VLOOKUP(C1114,customer_imp!$A$2:$H$502,3,FALSE)</f>
        <v>25</v>
      </c>
      <c r="F1114" t="str">
        <f>VLOOKUP(C1114,customer_imp!$A$2:$H$502,4,FALSE)</f>
        <v>Female</v>
      </c>
      <c r="G1114" t="str">
        <f>VLOOKUP(C1114,customer_imp!$A$2:$H$502,5,FALSE)</f>
        <v>Lake Stevenfort</v>
      </c>
      <c r="H1114" t="str">
        <f>VLOOKUP(C1114,customer_imp!$A$2:$H$502,6,FALSE)</f>
        <v>Oregon</v>
      </c>
      <c r="I1114" t="str">
        <f>VLOOKUP(C1114,customer_imp!$A$2:$H$502,7,FALSE)</f>
        <v>USA</v>
      </c>
      <c r="J1114" t="s">
        <v>4627</v>
      </c>
      <c r="K1114" t="str">
        <f>VLOOKUP($J1114,prod_imp!$A$2:$I$102,2,FALSE)</f>
        <v>Shin Guards – Adult</v>
      </c>
      <c r="L1114" t="str">
        <f>VLOOKUP(J1114,prod_imp!$A$2:$I$102,3,FALSE)</f>
        <v>Sports</v>
      </c>
      <c r="M1114" t="str">
        <f>VLOOKUP(J1114,prod_imp!$A$2:$I$102,4,FALSE)</f>
        <v>Team Sports</v>
      </c>
      <c r="N1114" t="str">
        <f>VLOOKUP(J1114,prod_imp!$A$2:$I$102,5,FALSE)</f>
        <v>French Ltd</v>
      </c>
      <c r="O1114">
        <f>VLOOKUP(J1114,prod_imp!$A$2:$I$102,6,FALSE)</f>
        <v>107</v>
      </c>
      <c r="P1114">
        <f>VLOOKUP(J1114,prod_imp!$A$2:$I$102,7,FALSE)</f>
        <v>359</v>
      </c>
      <c r="Q1114" t="s">
        <v>4682</v>
      </c>
      <c r="R1114" t="s">
        <v>4706</v>
      </c>
      <c r="S1114" s="5">
        <v>1236.48</v>
      </c>
      <c r="T1114">
        <v>2</v>
      </c>
      <c r="U1114">
        <v>644</v>
      </c>
      <c r="V1114">
        <v>7.0000000000000007E-2</v>
      </c>
      <c r="W1114" t="str">
        <f>VLOOKUP(Q1114,stores_imp!$A$2:$K$100,3,FALSE)</f>
        <v>NORTH</v>
      </c>
      <c r="X1114" t="str">
        <f>VLOOKUP(Q1114,stores_imp!$A$2:$K$100,2,TRUE)</f>
        <v>Mann-Austin</v>
      </c>
      <c r="Y1114" t="str">
        <f>VLOOKUP(Q1114,stores_imp!$A$2:$E$22,4,FALSE)</f>
        <v>New Michaelchester</v>
      </c>
      <c r="Z1114" t="str">
        <f>VLOOKUP(Q1114,stores_imp!$A$2:$K$22,5,FALSE)</f>
        <v>Outlet</v>
      </c>
      <c r="AA1114" t="str">
        <f>_xlfn.IFS(sale[[#All],[Age]]&lt;19,"Teens",sale[[#All],[Age]]&lt;30,"Adults",sale[[#All],[Age]]&lt;70,"Elders")</f>
        <v>Adults</v>
      </c>
      <c r="AB1114" t="str">
        <f>VLOOKUP(C1114,customer_imp!$A$2:$H$505,8,FALSE)</f>
        <v>Gold</v>
      </c>
    </row>
    <row r="1115" spans="1:28" x14ac:dyDescent="0.25">
      <c r="A1115" t="s">
        <v>5819</v>
      </c>
      <c r="B1115" s="2">
        <v>45888</v>
      </c>
      <c r="C1115" t="s">
        <v>4070</v>
      </c>
      <c r="D1115" t="str">
        <f>VLOOKUP(C1115,customer_imp!$A$2:$H$502,2,FALSE)</f>
        <v>David Patterson</v>
      </c>
      <c r="E1115">
        <f>VLOOKUP(C1115,customer_imp!$A$2:$H$502,3,FALSE)</f>
        <v>43</v>
      </c>
      <c r="F1115" t="str">
        <f>VLOOKUP(C1115,customer_imp!$A$2:$H$502,4,FALSE)</f>
        <v>Female</v>
      </c>
      <c r="G1115" t="str">
        <f>VLOOKUP(C1115,customer_imp!$A$2:$H$502,5,FALSE)</f>
        <v>New Amyport</v>
      </c>
      <c r="H1115" t="str">
        <f>VLOOKUP(C1115,customer_imp!$A$2:$H$502,6,FALSE)</f>
        <v>Nevada</v>
      </c>
      <c r="I1115" t="str">
        <f>VLOOKUP(C1115,customer_imp!$A$2:$H$502,7,FALSE)</f>
        <v>USA</v>
      </c>
      <c r="J1115" t="s">
        <v>4655</v>
      </c>
      <c r="K1115" t="str">
        <f>VLOOKUP($J1115,prod_imp!$A$2:$I$102,2,FALSE)</f>
        <v>Women'S High Heels</v>
      </c>
      <c r="L1115" t="str">
        <f>VLOOKUP(J1115,prod_imp!$A$2:$I$102,3,FALSE)</f>
        <v>Clothing</v>
      </c>
      <c r="M1115" t="str">
        <f>VLOOKUP(J1115,prod_imp!$A$2:$I$102,4,FALSE)</f>
        <v>Footwear</v>
      </c>
      <c r="N1115" t="str">
        <f>VLOOKUP(J1115,prod_imp!$A$2:$I$102,5,FALSE)</f>
        <v>Smith-Charles</v>
      </c>
      <c r="O1115">
        <f>VLOOKUP(J1115,prod_imp!$A$2:$I$102,6,FALSE)</f>
        <v>438</v>
      </c>
      <c r="P1115">
        <f>VLOOKUP(J1115,prod_imp!$A$2:$I$102,7,FALSE)</f>
        <v>496</v>
      </c>
      <c r="Q1115" t="s">
        <v>4682</v>
      </c>
      <c r="R1115" t="s">
        <v>1959</v>
      </c>
      <c r="S1115" s="5">
        <v>1794.3030000000001</v>
      </c>
      <c r="T1115">
        <v>3</v>
      </c>
      <c r="U1115">
        <v>630</v>
      </c>
      <c r="V1115">
        <v>0.04</v>
      </c>
      <c r="W1115" t="str">
        <f>VLOOKUP(Q1115,stores_imp!$A$2:$K$100,3,FALSE)</f>
        <v>NORTH</v>
      </c>
      <c r="X1115" t="str">
        <f>VLOOKUP(Q1115,stores_imp!$A$2:$K$100,2,TRUE)</f>
        <v>Mann-Austin</v>
      </c>
      <c r="Y1115" t="str">
        <f>VLOOKUP(Q1115,stores_imp!$A$2:$E$22,4,FALSE)</f>
        <v>New Michaelchester</v>
      </c>
      <c r="Z1115" t="str">
        <f>VLOOKUP(Q1115,stores_imp!$A$2:$K$22,5,FALSE)</f>
        <v>Outlet</v>
      </c>
      <c r="AA1115" t="str">
        <f>_xlfn.IFS(sale[[#All],[Age]]&lt;19,"Teens",sale[[#All],[Age]]&lt;30,"Adults",sale[[#All],[Age]]&lt;70,"Elders")</f>
        <v>Elders</v>
      </c>
      <c r="AB1115" t="str">
        <f>VLOOKUP(C1115,customer_imp!$A$2:$H$505,8,FALSE)</f>
        <v>Gold</v>
      </c>
    </row>
    <row r="1116" spans="1:28" x14ac:dyDescent="0.25">
      <c r="A1116" t="s">
        <v>5820</v>
      </c>
      <c r="B1116" s="2">
        <v>45791</v>
      </c>
      <c r="C1116" t="s">
        <v>4458</v>
      </c>
      <c r="D1116" t="str">
        <f>VLOOKUP(C1116,customer_imp!$A$2:$H$502,2,FALSE)</f>
        <v>Cynthia Parrish</v>
      </c>
      <c r="E1116">
        <f>VLOOKUP(C1116,customer_imp!$A$2:$H$502,3,FALSE)</f>
        <v>18</v>
      </c>
      <c r="F1116" t="str">
        <f>VLOOKUP(C1116,customer_imp!$A$2:$H$502,4,FALSE)</f>
        <v>Male</v>
      </c>
      <c r="G1116" t="str">
        <f>VLOOKUP(C1116,customer_imp!$A$2:$H$502,5,FALSE)</f>
        <v>Espinozaberg</v>
      </c>
      <c r="H1116" t="str">
        <f>VLOOKUP(C1116,customer_imp!$A$2:$H$502,6,FALSE)</f>
        <v>Minnesota</v>
      </c>
      <c r="I1116" t="str">
        <f>VLOOKUP(C1116,customer_imp!$A$2:$H$502,7,FALSE)</f>
        <v>USA</v>
      </c>
      <c r="J1116" t="s">
        <v>4647</v>
      </c>
      <c r="K1116" t="str">
        <f>VLOOKUP($J1116,prod_imp!$A$2:$I$102,2,FALSE)</f>
        <v>Led Bedside Lamp</v>
      </c>
      <c r="L1116" t="str">
        <f>VLOOKUP(J1116,prod_imp!$A$2:$I$102,3,FALSE)</f>
        <v>Home</v>
      </c>
      <c r="M1116" t="str">
        <f>VLOOKUP(J1116,prod_imp!$A$2:$I$102,4,FALSE)</f>
        <v>Lighting</v>
      </c>
      <c r="N1116" t="str">
        <f>VLOOKUP(J1116,prod_imp!$A$2:$I$102,5,FALSE)</f>
        <v>Aguilar, Horton And Lewis</v>
      </c>
      <c r="O1116">
        <f>VLOOKUP(J1116,prod_imp!$A$2:$I$102,6,FALSE)</f>
        <v>371</v>
      </c>
      <c r="P1116">
        <f>VLOOKUP(J1116,prod_imp!$A$2:$I$102,7,FALSE)</f>
        <v>220</v>
      </c>
      <c r="Q1116" t="s">
        <v>4678</v>
      </c>
      <c r="R1116" t="s">
        <v>4709</v>
      </c>
      <c r="S1116" s="5">
        <v>199.2928</v>
      </c>
      <c r="T1116">
        <v>2</v>
      </c>
      <c r="U1116">
        <v>122</v>
      </c>
      <c r="V1116">
        <v>0.05</v>
      </c>
      <c r="W1116" t="str">
        <f>VLOOKUP(Q1116,stores_imp!$A$2:$K$100,3,FALSE)</f>
        <v>SOUTH</v>
      </c>
      <c r="X1116" t="str">
        <f>VLOOKUP(Q1116,stores_imp!$A$2:$K$100,2,TRUE)</f>
        <v>Mann-Austin</v>
      </c>
      <c r="Y1116" t="str">
        <f>VLOOKUP(Q1116,stores_imp!$A$2:$E$22,4,FALSE)</f>
        <v>North Nancyview</v>
      </c>
      <c r="Z1116" t="str">
        <f>VLOOKUP(Q1116,stores_imp!$A$2:$K$22,5,FALSE)</f>
        <v>Outlet</v>
      </c>
      <c r="AA1116" t="str">
        <f>_xlfn.IFS(sale[[#All],[Age]]&lt;19,"Teens",sale[[#All],[Age]]&lt;30,"Adults",sale[[#All],[Age]]&lt;70,"Elders")</f>
        <v>Teens</v>
      </c>
      <c r="AB1116" t="str">
        <f>VLOOKUP(C1116,customer_imp!$A$2:$H$505,8,FALSE)</f>
        <v>Silver</v>
      </c>
    </row>
    <row r="1117" spans="1:28" x14ac:dyDescent="0.25">
      <c r="A1117" t="s">
        <v>5821</v>
      </c>
      <c r="B1117" s="2">
        <v>45420</v>
      </c>
      <c r="C1117" t="s">
        <v>4391</v>
      </c>
      <c r="D1117" t="str">
        <f>VLOOKUP(C1117,customer_imp!$A$2:$H$502,2,FALSE)</f>
        <v>Terry Moses</v>
      </c>
      <c r="E1117">
        <f>VLOOKUP(C1117,customer_imp!$A$2:$H$502,3,FALSE)</f>
        <v>51</v>
      </c>
      <c r="F1117" t="str">
        <f>VLOOKUP(C1117,customer_imp!$A$2:$H$502,4,FALSE)</f>
        <v>Female</v>
      </c>
      <c r="G1117" t="str">
        <f>VLOOKUP(C1117,customer_imp!$A$2:$H$502,5,FALSE)</f>
        <v>Leahmouth</v>
      </c>
      <c r="H1117" t="str">
        <f>VLOOKUP(C1117,customer_imp!$A$2:$H$502,6,FALSE)</f>
        <v>Nevada</v>
      </c>
      <c r="I1117" t="str">
        <f>VLOOKUP(C1117,customer_imp!$A$2:$H$502,7,FALSE)</f>
        <v>USA</v>
      </c>
      <c r="J1117" t="s">
        <v>4611</v>
      </c>
      <c r="K1117" t="str">
        <f>VLOOKUP($J1117,prod_imp!$A$2:$I$102,2,FALSE)</f>
        <v>Adjustable Dumbbells 20Kg</v>
      </c>
      <c r="L1117" t="str">
        <f>VLOOKUP(J1117,prod_imp!$A$2:$I$102,3,FALSE)</f>
        <v>Sports</v>
      </c>
      <c r="M1117" t="str">
        <f>VLOOKUP(J1117,prod_imp!$A$2:$I$102,4,FALSE)</f>
        <v>Fitness</v>
      </c>
      <c r="N1117" t="str">
        <f>VLOOKUP(J1117,prod_imp!$A$2:$I$102,5,FALSE)</f>
        <v>Montgomery, Benton And Miller</v>
      </c>
      <c r="O1117">
        <f>VLOOKUP(J1117,prod_imp!$A$2:$I$102,6,FALSE)</f>
        <v>241</v>
      </c>
      <c r="P1117">
        <f>VLOOKUP(J1117,prod_imp!$A$2:$I$102,7,FALSE)</f>
        <v>423</v>
      </c>
      <c r="Q1117" t="s">
        <v>4703</v>
      </c>
      <c r="R1117" t="s">
        <v>4706</v>
      </c>
      <c r="S1117" s="5">
        <v>1022.6838</v>
      </c>
      <c r="T1117">
        <v>2</v>
      </c>
      <c r="U1117">
        <v>550</v>
      </c>
      <c r="V1117">
        <v>0.18</v>
      </c>
      <c r="W1117" t="str">
        <f>VLOOKUP(Q1117,stores_imp!$A$2:$K$100,3,FALSE)</f>
        <v>EAST</v>
      </c>
      <c r="X1117" t="str">
        <f>VLOOKUP(Q1117,stores_imp!$A$2:$K$100,2,TRUE)</f>
        <v>Mann-Austin</v>
      </c>
      <c r="Y1117" t="str">
        <f>VLOOKUP(Q1117,stores_imp!$A$2:$E$22,4,FALSE)</f>
        <v>Vasquezborough</v>
      </c>
      <c r="Z1117" t="str">
        <f>VLOOKUP(Q1117,stores_imp!$A$2:$K$22,5,FALSE)</f>
        <v>Online</v>
      </c>
      <c r="AA1117" t="str">
        <f>_xlfn.IFS(sale[[#All],[Age]]&lt;19,"Teens",sale[[#All],[Age]]&lt;30,"Adults",sale[[#All],[Age]]&lt;70,"Elders")</f>
        <v>Elders</v>
      </c>
      <c r="AB1117" t="str">
        <f>VLOOKUP(C1117,customer_imp!$A$2:$H$505,8,FALSE)</f>
        <v>Platinum</v>
      </c>
    </row>
    <row r="1118" spans="1:28" x14ac:dyDescent="0.25">
      <c r="A1118" t="s">
        <v>5822</v>
      </c>
      <c r="B1118" s="2">
        <v>45219</v>
      </c>
      <c r="C1118" t="s">
        <v>4118</v>
      </c>
      <c r="D1118" t="str">
        <f>VLOOKUP(C1118,customer_imp!$A$2:$H$502,2,FALSE)</f>
        <v>Patty Francis</v>
      </c>
      <c r="E1118">
        <f>VLOOKUP(C1118,customer_imp!$A$2:$H$502,3,FALSE)</f>
        <v>63</v>
      </c>
      <c r="F1118" t="str">
        <f>VLOOKUP(C1118,customer_imp!$A$2:$H$502,4,FALSE)</f>
        <v>Female</v>
      </c>
      <c r="G1118" t="str">
        <f>VLOOKUP(C1118,customer_imp!$A$2:$H$502,5,FALSE)</f>
        <v>South Brooke</v>
      </c>
      <c r="H1118" t="str">
        <f>VLOOKUP(C1118,customer_imp!$A$2:$H$502,6,FALSE)</f>
        <v>Pennsylvania</v>
      </c>
      <c r="I1118" t="str">
        <f>VLOOKUP(C1118,customer_imp!$A$2:$H$502,7,FALSE)</f>
        <v>USA</v>
      </c>
      <c r="J1118" t="s">
        <v>4521</v>
      </c>
      <c r="K1118" t="str">
        <f>VLOOKUP($J1118,prod_imp!$A$2:$I$102,2,FALSE)</f>
        <v>Usb-C Fast Charger</v>
      </c>
      <c r="L1118" t="str">
        <f>VLOOKUP(J1118,prod_imp!$A$2:$I$102,3,FALSE)</f>
        <v>Electronics</v>
      </c>
      <c r="M1118" t="str">
        <f>VLOOKUP(J1118,prod_imp!$A$2:$I$102,4,FALSE)</f>
        <v>Accessories</v>
      </c>
      <c r="N1118" t="str">
        <f>VLOOKUP(J1118,prod_imp!$A$2:$I$102,5,FALSE)</f>
        <v>Dawson-Perkins</v>
      </c>
      <c r="O1118">
        <f>VLOOKUP(J1118,prod_imp!$A$2:$I$102,6,FALSE)</f>
        <v>242</v>
      </c>
      <c r="P1118">
        <f>VLOOKUP(J1118,prod_imp!$A$2:$I$102,7,FALSE)</f>
        <v>453</v>
      </c>
      <c r="Q1118" t="s">
        <v>4685</v>
      </c>
      <c r="R1118" t="s">
        <v>1959</v>
      </c>
      <c r="S1118" s="5">
        <v>810.08579999999995</v>
      </c>
      <c r="T1118">
        <v>3</v>
      </c>
      <c r="U1118">
        <v>278</v>
      </c>
      <c r="V1118">
        <v>7.0000000000000007E-2</v>
      </c>
      <c r="W1118" t="str">
        <f>VLOOKUP(Q1118,stores_imp!$A$2:$K$100,3,FALSE)</f>
        <v>WEST</v>
      </c>
      <c r="X1118" t="str">
        <f>VLOOKUP(Q1118,stores_imp!$A$2:$K$100,2,TRUE)</f>
        <v>Mann-Austin</v>
      </c>
      <c r="Y1118" t="str">
        <f>VLOOKUP(Q1118,stores_imp!$A$2:$E$22,4,FALSE)</f>
        <v>Thompsonborough</v>
      </c>
      <c r="Z1118" t="str">
        <f>VLOOKUP(Q1118,stores_imp!$A$2:$K$22,5,FALSE)</f>
        <v>Online</v>
      </c>
      <c r="AA1118" t="str">
        <f>_xlfn.IFS(sale[[#All],[Age]]&lt;19,"Teens",sale[[#All],[Age]]&lt;30,"Adults",sale[[#All],[Age]]&lt;70,"Elders")</f>
        <v>Elders</v>
      </c>
      <c r="AB1118" t="str">
        <f>VLOOKUP(C1118,customer_imp!$A$2:$H$505,8,FALSE)</f>
        <v>Gold</v>
      </c>
    </row>
    <row r="1119" spans="1:28" x14ac:dyDescent="0.25">
      <c r="A1119" t="s">
        <v>5823</v>
      </c>
      <c r="B1119" s="2">
        <v>45510</v>
      </c>
      <c r="C1119" t="s">
        <v>4429</v>
      </c>
      <c r="D1119" t="str">
        <f>VLOOKUP(C1119,customer_imp!$A$2:$H$502,2,FALSE)</f>
        <v>Melinda Rivera</v>
      </c>
      <c r="E1119">
        <f>VLOOKUP(C1119,customer_imp!$A$2:$H$502,3,FALSE)</f>
        <v>47</v>
      </c>
      <c r="F1119" t="str">
        <f>VLOOKUP(C1119,customer_imp!$A$2:$H$502,4,FALSE)</f>
        <v>Female</v>
      </c>
      <c r="G1119" t="str">
        <f>VLOOKUP(C1119,customer_imp!$A$2:$H$502,5,FALSE)</f>
        <v>East Davidmouth</v>
      </c>
      <c r="H1119" t="str">
        <f>VLOOKUP(C1119,customer_imp!$A$2:$H$502,6,FALSE)</f>
        <v>New Hampshire</v>
      </c>
      <c r="I1119" t="str">
        <f>VLOOKUP(C1119,customer_imp!$A$2:$H$502,7,FALSE)</f>
        <v>USA</v>
      </c>
      <c r="J1119" t="s">
        <v>4664</v>
      </c>
      <c r="K1119" t="str">
        <f>VLOOKUP($J1119,prod_imp!$A$2:$I$102,2,FALSE)</f>
        <v>Women'S Formal Blazer</v>
      </c>
      <c r="L1119" t="str">
        <f>VLOOKUP(J1119,prod_imp!$A$2:$I$102,3,FALSE)</f>
        <v>Clothing</v>
      </c>
      <c r="M1119" t="str">
        <f>VLOOKUP(J1119,prod_imp!$A$2:$I$102,4,FALSE)</f>
        <v>Outerwear</v>
      </c>
      <c r="N1119" t="str">
        <f>VLOOKUP(J1119,prod_imp!$A$2:$I$102,5,FALSE)</f>
        <v>Phillips And Sons</v>
      </c>
      <c r="O1119">
        <f>VLOOKUP(J1119,prod_imp!$A$2:$I$102,6,FALSE)</f>
        <v>358</v>
      </c>
      <c r="P1119">
        <f>VLOOKUP(J1119,prod_imp!$A$2:$I$102,7,FALSE)</f>
        <v>143</v>
      </c>
      <c r="Q1119" t="s">
        <v>4680</v>
      </c>
      <c r="R1119" t="s">
        <v>4706</v>
      </c>
      <c r="S1119" s="5">
        <v>2807.8008</v>
      </c>
      <c r="T1119">
        <v>4</v>
      </c>
      <c r="U1119">
        <v>724</v>
      </c>
      <c r="V1119">
        <v>0.03</v>
      </c>
      <c r="W1119" t="str">
        <f>VLOOKUP(Q1119,stores_imp!$A$2:$K$100,3,FALSE)</f>
        <v>NORTH</v>
      </c>
      <c r="X1119" t="str">
        <f>VLOOKUP(Q1119,stores_imp!$A$2:$K$100,2,TRUE)</f>
        <v>Mann-Austin</v>
      </c>
      <c r="Y1119" t="str">
        <f>VLOOKUP(Q1119,stores_imp!$A$2:$E$22,4,FALSE)</f>
        <v>Hoodberg</v>
      </c>
      <c r="Z1119" t="str">
        <f>VLOOKUP(Q1119,stores_imp!$A$2:$K$22,5,FALSE)</f>
        <v>Outlet</v>
      </c>
      <c r="AA1119" t="str">
        <f>_xlfn.IFS(sale[[#All],[Age]]&lt;19,"Teens",sale[[#All],[Age]]&lt;30,"Adults",sale[[#All],[Age]]&lt;70,"Elders")</f>
        <v>Elders</v>
      </c>
      <c r="AB1119" t="str">
        <f>VLOOKUP(C1119,customer_imp!$A$2:$H$505,8,FALSE)</f>
        <v>Platinum</v>
      </c>
    </row>
    <row r="1120" spans="1:28" x14ac:dyDescent="0.25">
      <c r="A1120" t="s">
        <v>5824</v>
      </c>
      <c r="B1120" s="2">
        <v>45687</v>
      </c>
      <c r="C1120" t="s">
        <v>4184</v>
      </c>
      <c r="D1120" t="str">
        <f>VLOOKUP(C1120,customer_imp!$A$2:$H$502,2,FALSE)</f>
        <v>Michelle Carpenter</v>
      </c>
      <c r="E1120">
        <f>VLOOKUP(C1120,customer_imp!$A$2:$H$502,3,FALSE)</f>
        <v>44</v>
      </c>
      <c r="F1120" t="str">
        <f>VLOOKUP(C1120,customer_imp!$A$2:$H$502,4,FALSE)</f>
        <v>Female</v>
      </c>
      <c r="G1120" t="str">
        <f>VLOOKUP(C1120,customer_imp!$A$2:$H$502,5,FALSE)</f>
        <v>Lake Danielleton</v>
      </c>
      <c r="H1120" t="str">
        <f>VLOOKUP(C1120,customer_imp!$A$2:$H$502,6,FALSE)</f>
        <v>New Jersey</v>
      </c>
      <c r="I1120" t="str">
        <f>VLOOKUP(C1120,customer_imp!$A$2:$H$502,7,FALSE)</f>
        <v>USA</v>
      </c>
      <c r="J1120" t="s">
        <v>4625</v>
      </c>
      <c r="K1120" t="str">
        <f>VLOOKUP($J1120,prod_imp!$A$2:$I$102,2,FALSE)</f>
        <v>Professional Jump Rope</v>
      </c>
      <c r="L1120" t="str">
        <f>VLOOKUP(J1120,prod_imp!$A$2:$I$102,3,FALSE)</f>
        <v>Sports</v>
      </c>
      <c r="M1120" t="str">
        <f>VLOOKUP(J1120,prod_imp!$A$2:$I$102,4,FALSE)</f>
        <v>Fitness</v>
      </c>
      <c r="N1120" t="str">
        <f>VLOOKUP(J1120,prod_imp!$A$2:$I$102,5,FALSE)</f>
        <v>Davis Plc</v>
      </c>
      <c r="O1120">
        <f>VLOOKUP(J1120,prod_imp!$A$2:$I$102,6,FALSE)</f>
        <v>478</v>
      </c>
      <c r="P1120">
        <f>VLOOKUP(J1120,prod_imp!$A$2:$I$102,7,FALSE)</f>
        <v>300</v>
      </c>
      <c r="Q1120" t="s">
        <v>4688</v>
      </c>
      <c r="R1120" t="s">
        <v>4706</v>
      </c>
      <c r="S1120" s="5">
        <v>616.029</v>
      </c>
      <c r="T1120">
        <v>1</v>
      </c>
      <c r="U1120">
        <v>725</v>
      </c>
      <c r="V1120">
        <v>0.03</v>
      </c>
      <c r="W1120" t="str">
        <f>VLOOKUP(Q1120,stores_imp!$A$2:$K$100,3,FALSE)</f>
        <v>SOUTH</v>
      </c>
      <c r="X1120" t="str">
        <f>VLOOKUP(Q1120,stores_imp!$A$2:$K$100,2,TRUE)</f>
        <v>Mann-Austin</v>
      </c>
      <c r="Y1120" t="str">
        <f>VLOOKUP(Q1120,stores_imp!$A$2:$E$22,4,FALSE)</f>
        <v>East Johnstad</v>
      </c>
      <c r="Z1120" t="str">
        <f>VLOOKUP(Q1120,stores_imp!$A$2:$K$22,5,FALSE)</f>
        <v>Flagship</v>
      </c>
      <c r="AA1120" t="str">
        <f>_xlfn.IFS(sale[[#All],[Age]]&lt;19,"Teens",sale[[#All],[Age]]&lt;30,"Adults",sale[[#All],[Age]]&lt;70,"Elders")</f>
        <v>Elders</v>
      </c>
      <c r="AB1120" t="str">
        <f>VLOOKUP(C1120,customer_imp!$A$2:$H$505,8,FALSE)</f>
        <v>Gold</v>
      </c>
    </row>
    <row r="1121" spans="1:28" x14ac:dyDescent="0.25">
      <c r="A1121" t="s">
        <v>5825</v>
      </c>
      <c r="B1121" s="2">
        <v>45271</v>
      </c>
      <c r="C1121" t="s">
        <v>4447</v>
      </c>
      <c r="D1121" t="str">
        <f>VLOOKUP(C1121,customer_imp!$A$2:$H$502,2,FALSE)</f>
        <v>Tyler Weber</v>
      </c>
      <c r="E1121">
        <f>VLOOKUP(C1121,customer_imp!$A$2:$H$502,3,FALSE)</f>
        <v>54</v>
      </c>
      <c r="F1121" t="str">
        <f>VLOOKUP(C1121,customer_imp!$A$2:$H$502,4,FALSE)</f>
        <v>Male</v>
      </c>
      <c r="G1121" t="str">
        <f>VLOOKUP(C1121,customer_imp!$A$2:$H$502,5,FALSE)</f>
        <v>East Yvette</v>
      </c>
      <c r="H1121" t="str">
        <f>VLOOKUP(C1121,customer_imp!$A$2:$H$502,6,FALSE)</f>
        <v>Illinois</v>
      </c>
      <c r="I1121" t="str">
        <f>VLOOKUP(C1121,customer_imp!$A$2:$H$502,7,FALSE)</f>
        <v>USA</v>
      </c>
      <c r="J1121" t="s">
        <v>4534</v>
      </c>
      <c r="K1121" t="str">
        <f>VLOOKUP($J1121,prod_imp!$A$2:$I$102,2,FALSE)</f>
        <v>Multi-Purpose Storage Box</v>
      </c>
      <c r="L1121" t="str">
        <f>VLOOKUP(J1121,prod_imp!$A$2:$I$102,3,FALSE)</f>
        <v>Home</v>
      </c>
      <c r="M1121" t="str">
        <f>VLOOKUP(J1121,prod_imp!$A$2:$I$102,4,FALSE)</f>
        <v>Storage</v>
      </c>
      <c r="N1121" t="str">
        <f>VLOOKUP(J1121,prod_imp!$A$2:$I$102,5,FALSE)</f>
        <v>Gardner-Montes</v>
      </c>
      <c r="O1121">
        <f>VLOOKUP(J1121,prod_imp!$A$2:$I$102,6,FALSE)</f>
        <v>123</v>
      </c>
      <c r="P1121">
        <f>VLOOKUP(J1121,prod_imp!$A$2:$I$102,7,FALSE)</f>
        <v>76</v>
      </c>
      <c r="Q1121" t="s">
        <v>4681</v>
      </c>
      <c r="R1121" t="s">
        <v>4706</v>
      </c>
      <c r="S1121" s="5">
        <v>1442.76</v>
      </c>
      <c r="T1121">
        <v>2</v>
      </c>
      <c r="U1121">
        <v>962</v>
      </c>
      <c r="V1121">
        <v>0.15</v>
      </c>
      <c r="W1121" t="str">
        <f>VLOOKUP(Q1121,stores_imp!$A$2:$K$100,3,FALSE)</f>
        <v>SOUTH</v>
      </c>
      <c r="X1121" t="str">
        <f>VLOOKUP(Q1121,stores_imp!$A$2:$K$100,2,TRUE)</f>
        <v>Mann-Austin</v>
      </c>
      <c r="Y1121" t="str">
        <f>VLOOKUP(Q1121,stores_imp!$A$2:$E$22,4,FALSE)</f>
        <v>Port Sharon</v>
      </c>
      <c r="Z1121" t="str">
        <f>VLOOKUP(Q1121,stores_imp!$A$2:$K$22,5,FALSE)</f>
        <v>Online</v>
      </c>
      <c r="AA1121" t="str">
        <f>_xlfn.IFS(sale[[#All],[Age]]&lt;19,"Teens",sale[[#All],[Age]]&lt;30,"Adults",sale[[#All],[Age]]&lt;70,"Elders")</f>
        <v>Elders</v>
      </c>
      <c r="AB1121" t="str">
        <f>VLOOKUP(C1121,customer_imp!$A$2:$H$505,8,FALSE)</f>
        <v>Gold</v>
      </c>
    </row>
    <row r="1122" spans="1:28" x14ac:dyDescent="0.25">
      <c r="A1122" t="s">
        <v>5826</v>
      </c>
      <c r="B1122" s="2">
        <v>45446</v>
      </c>
      <c r="C1122" t="s">
        <v>3990</v>
      </c>
      <c r="D1122" t="str">
        <f>VLOOKUP(C1122,customer_imp!$A$2:$H$502,2,FALSE)</f>
        <v>Bridget Allen</v>
      </c>
      <c r="E1122">
        <f>VLOOKUP(C1122,customer_imp!$A$2:$H$502,3,FALSE)</f>
        <v>59</v>
      </c>
      <c r="F1122" t="str">
        <f>VLOOKUP(C1122,customer_imp!$A$2:$H$502,4,FALSE)</f>
        <v>Male</v>
      </c>
      <c r="G1122" t="str">
        <f>VLOOKUP(C1122,customer_imp!$A$2:$H$502,5,FALSE)</f>
        <v>Lake Shaneburgh</v>
      </c>
      <c r="H1122" t="str">
        <f>VLOOKUP(C1122,customer_imp!$A$2:$H$502,6,FALSE)</f>
        <v>Delaware</v>
      </c>
      <c r="I1122" t="str">
        <f>VLOOKUP(C1122,customer_imp!$A$2:$H$502,7,FALSE)</f>
        <v>USA</v>
      </c>
      <c r="J1122" t="s">
        <v>4560</v>
      </c>
      <c r="K1122" t="str">
        <f>VLOOKUP($J1122,prod_imp!$A$2:$I$102,2,FALSE)</f>
        <v>Men'S Casual Sneakers</v>
      </c>
      <c r="L1122" t="str">
        <f>VLOOKUP(J1122,prod_imp!$A$2:$I$102,3,FALSE)</f>
        <v>Clothing</v>
      </c>
      <c r="M1122" t="str">
        <f>VLOOKUP(J1122,prod_imp!$A$2:$I$102,4,FALSE)</f>
        <v>Footwear</v>
      </c>
      <c r="N1122" t="str">
        <f>VLOOKUP(J1122,prod_imp!$A$2:$I$102,5,FALSE)</f>
        <v>Hogan-Lee</v>
      </c>
      <c r="O1122">
        <f>VLOOKUP(J1122,prod_imp!$A$2:$I$102,6,FALSE)</f>
        <v>353</v>
      </c>
      <c r="P1122">
        <f>VLOOKUP(J1122,prod_imp!$A$2:$I$102,7,FALSE)</f>
        <v>214</v>
      </c>
      <c r="Q1122" t="s">
        <v>4700</v>
      </c>
      <c r="R1122" t="s">
        <v>4709</v>
      </c>
      <c r="S1122" s="5">
        <v>69.273600000000002</v>
      </c>
      <c r="T1122">
        <v>4</v>
      </c>
      <c r="U1122">
        <v>21</v>
      </c>
      <c r="V1122">
        <v>0.25</v>
      </c>
      <c r="W1122" t="str">
        <f>VLOOKUP(Q1122,stores_imp!$A$2:$K$100,3,FALSE)</f>
        <v>WEST</v>
      </c>
      <c r="X1122" t="str">
        <f>VLOOKUP(Q1122,stores_imp!$A$2:$K$100,2,TRUE)</f>
        <v>Frederick-Wright</v>
      </c>
      <c r="Y1122" t="str">
        <f>VLOOKUP(Q1122,stores_imp!$A$2:$E$22,4,FALSE)</f>
        <v>New Jimmymouth</v>
      </c>
      <c r="Z1122" t="str">
        <f>VLOOKUP(Q1122,stores_imp!$A$2:$K$22,5,FALSE)</f>
        <v>Flagship</v>
      </c>
      <c r="AA1122" t="str">
        <f>_xlfn.IFS(sale[[#All],[Age]]&lt;19,"Teens",sale[[#All],[Age]]&lt;30,"Adults",sale[[#All],[Age]]&lt;70,"Elders")</f>
        <v>Elders</v>
      </c>
      <c r="AB1122" t="str">
        <f>VLOOKUP(C1122,customer_imp!$A$2:$H$505,8,FALSE)</f>
        <v>Silver</v>
      </c>
    </row>
    <row r="1123" spans="1:28" x14ac:dyDescent="0.25">
      <c r="A1123" t="s">
        <v>5827</v>
      </c>
      <c r="B1123" s="2">
        <v>45579</v>
      </c>
      <c r="C1123" t="s">
        <v>4304</v>
      </c>
      <c r="D1123" t="str">
        <f>VLOOKUP(C1123,customer_imp!$A$2:$H$502,2,FALSE)</f>
        <v>Casey Simpson</v>
      </c>
      <c r="E1123">
        <f>VLOOKUP(C1123,customer_imp!$A$2:$H$502,3,FALSE)</f>
        <v>54</v>
      </c>
      <c r="F1123" t="str">
        <f>VLOOKUP(C1123,customer_imp!$A$2:$H$502,4,FALSE)</f>
        <v>Male</v>
      </c>
      <c r="G1123" t="str">
        <f>VLOOKUP(C1123,customer_imp!$A$2:$H$502,5,FALSE)</f>
        <v>West Mathewside</v>
      </c>
      <c r="H1123" t="str">
        <f>VLOOKUP(C1123,customer_imp!$A$2:$H$502,6,FALSE)</f>
        <v>Mississippi</v>
      </c>
      <c r="I1123" t="str">
        <f>VLOOKUP(C1123,customer_imp!$A$2:$H$502,7,FALSE)</f>
        <v>USA</v>
      </c>
      <c r="J1123" t="s">
        <v>4495</v>
      </c>
      <c r="K1123" t="str">
        <f>VLOOKUP($J1123,prod_imp!$A$2:$I$102,2,FALSE)</f>
        <v>Brother Laser Printer</v>
      </c>
      <c r="L1123" t="str">
        <f>VLOOKUP(J1123,prod_imp!$A$2:$I$102,3,FALSE)</f>
        <v>Electronics</v>
      </c>
      <c r="M1123" t="str">
        <f>VLOOKUP(J1123,prod_imp!$A$2:$I$102,4,FALSE)</f>
        <v>Computer</v>
      </c>
      <c r="N1123" t="str">
        <f>VLOOKUP(J1123,prod_imp!$A$2:$I$102,5,FALSE)</f>
        <v>Hunt Inc</v>
      </c>
      <c r="O1123">
        <f>VLOOKUP(J1123,prod_imp!$A$2:$I$102,6,FALSE)</f>
        <v>112</v>
      </c>
      <c r="P1123">
        <f>VLOOKUP(J1123,prod_imp!$A$2:$I$102,7,FALSE)</f>
        <v>416</v>
      </c>
      <c r="Q1123" t="s">
        <v>4681</v>
      </c>
      <c r="R1123" t="s">
        <v>4706</v>
      </c>
      <c r="S1123" s="5">
        <v>2263.0068000000001</v>
      </c>
      <c r="T1123">
        <v>3</v>
      </c>
      <c r="U1123">
        <v>820</v>
      </c>
      <c r="V1123">
        <v>0.18</v>
      </c>
      <c r="W1123" t="str">
        <f>VLOOKUP(Q1123,stores_imp!$A$2:$K$100,3,FALSE)</f>
        <v>SOUTH</v>
      </c>
      <c r="X1123" t="str">
        <f>VLOOKUP(Q1123,stores_imp!$A$2:$K$100,2,TRUE)</f>
        <v>Mann-Austin</v>
      </c>
      <c r="Y1123" t="str">
        <f>VLOOKUP(Q1123,stores_imp!$A$2:$E$22,4,FALSE)</f>
        <v>Port Sharon</v>
      </c>
      <c r="Z1123" t="str">
        <f>VLOOKUP(Q1123,stores_imp!$A$2:$K$22,5,FALSE)</f>
        <v>Online</v>
      </c>
      <c r="AA1123" t="str">
        <f>_xlfn.IFS(sale[[#All],[Age]]&lt;19,"Teens",sale[[#All],[Age]]&lt;30,"Adults",sale[[#All],[Age]]&lt;70,"Elders")</f>
        <v>Elders</v>
      </c>
      <c r="AB1123" t="str">
        <f>VLOOKUP(C1123,customer_imp!$A$2:$H$505,8,FALSE)</f>
        <v>Platinum</v>
      </c>
    </row>
    <row r="1124" spans="1:28" x14ac:dyDescent="0.25">
      <c r="A1124" t="s">
        <v>5828</v>
      </c>
      <c r="B1124" s="2">
        <v>45725</v>
      </c>
      <c r="C1124" t="s">
        <v>4278</v>
      </c>
      <c r="D1124" t="str">
        <f>VLOOKUP(C1124,customer_imp!$A$2:$H$502,2,FALSE)</f>
        <v>Lisa Chandler</v>
      </c>
      <c r="E1124">
        <f>VLOOKUP(C1124,customer_imp!$A$2:$H$502,3,FALSE)</f>
        <v>29</v>
      </c>
      <c r="F1124" t="str">
        <f>VLOOKUP(C1124,customer_imp!$A$2:$H$502,4,FALSE)</f>
        <v>Male</v>
      </c>
      <c r="G1124" t="str">
        <f>VLOOKUP(C1124,customer_imp!$A$2:$H$502,5,FALSE)</f>
        <v>Port Richard</v>
      </c>
      <c r="H1124" t="str">
        <f>VLOOKUP(C1124,customer_imp!$A$2:$H$502,6,FALSE)</f>
        <v>Montana</v>
      </c>
      <c r="I1124" t="str">
        <f>VLOOKUP(C1124,customer_imp!$A$2:$H$502,7,FALSE)</f>
        <v>USA</v>
      </c>
      <c r="J1124" t="s">
        <v>4568</v>
      </c>
      <c r="K1124" t="str">
        <f>VLOOKUP($J1124,prod_imp!$A$2:$I$102,2,FALSE)</f>
        <v>Smart Home Wifi Camera</v>
      </c>
      <c r="L1124" t="str">
        <f>VLOOKUP(J1124,prod_imp!$A$2:$I$102,3,FALSE)</f>
        <v>Electronics</v>
      </c>
      <c r="M1124" t="str">
        <f>VLOOKUP(J1124,prod_imp!$A$2:$I$102,4,FALSE)</f>
        <v>Accessories</v>
      </c>
      <c r="N1124" t="str">
        <f>VLOOKUP(J1124,prod_imp!$A$2:$I$102,5,FALSE)</f>
        <v>Holmes Llc</v>
      </c>
      <c r="O1124">
        <f>VLOOKUP(J1124,prod_imp!$A$2:$I$102,6,FALSE)</f>
        <v>451</v>
      </c>
      <c r="P1124">
        <f>VLOOKUP(J1124,prod_imp!$A$2:$I$102,7,FALSE)</f>
        <v>389</v>
      </c>
      <c r="Q1124" t="s">
        <v>4673</v>
      </c>
      <c r="R1124" t="s">
        <v>1959</v>
      </c>
      <c r="S1124" s="5">
        <v>1149.558</v>
      </c>
      <c r="T1124">
        <v>2</v>
      </c>
      <c r="U1124">
        <v>701</v>
      </c>
      <c r="V1124">
        <v>0.08</v>
      </c>
      <c r="W1124" t="str">
        <f>VLOOKUP(Q1124,stores_imp!$A$2:$K$100,3,FALSE)</f>
        <v>EAST</v>
      </c>
      <c r="X1124" t="str">
        <f>VLOOKUP(Q1124,stores_imp!$A$2:$K$100,2,TRUE)</f>
        <v>Rivera-Warner</v>
      </c>
      <c r="Y1124" t="str">
        <f>VLOOKUP(Q1124,stores_imp!$A$2:$E$22,4,FALSE)</f>
        <v>Washingtonfurt</v>
      </c>
      <c r="Z1124" t="str">
        <f>VLOOKUP(Q1124,stores_imp!$A$2:$K$22,5,FALSE)</f>
        <v>Flagship</v>
      </c>
      <c r="AA1124" t="str">
        <f>_xlfn.IFS(sale[[#All],[Age]]&lt;19,"Teens",sale[[#All],[Age]]&lt;30,"Adults",sale[[#All],[Age]]&lt;70,"Elders")</f>
        <v>Adults</v>
      </c>
      <c r="AB1124" t="str">
        <f>VLOOKUP(C1124,customer_imp!$A$2:$H$505,8,FALSE)</f>
        <v>Platinum</v>
      </c>
    </row>
    <row r="1125" spans="1:28" x14ac:dyDescent="0.25">
      <c r="A1125" t="s">
        <v>5829</v>
      </c>
      <c r="B1125" s="2">
        <v>45910</v>
      </c>
      <c r="C1125" t="s">
        <v>4119</v>
      </c>
      <c r="D1125" t="str">
        <f>VLOOKUP(C1125,customer_imp!$A$2:$H$502,2,FALSE)</f>
        <v>Cristian Wright</v>
      </c>
      <c r="E1125">
        <f>VLOOKUP(C1125,customer_imp!$A$2:$H$502,3,FALSE)</f>
        <v>30</v>
      </c>
      <c r="F1125" t="str">
        <f>VLOOKUP(C1125,customer_imp!$A$2:$H$502,4,FALSE)</f>
        <v>Male</v>
      </c>
      <c r="G1125" t="str">
        <f>VLOOKUP(C1125,customer_imp!$A$2:$H$502,5,FALSE)</f>
        <v>Port Denise</v>
      </c>
      <c r="H1125" t="str">
        <f>VLOOKUP(C1125,customer_imp!$A$2:$H$502,6,FALSE)</f>
        <v>California</v>
      </c>
      <c r="I1125" t="str">
        <f>VLOOKUP(C1125,customer_imp!$A$2:$H$502,7,FALSE)</f>
        <v>USA</v>
      </c>
      <c r="J1125" t="s">
        <v>4528</v>
      </c>
      <c r="K1125" t="str">
        <f>VLOOKUP($J1125,prod_imp!$A$2:$I$102,2,FALSE)</f>
        <v>Soccer Training Cone Set</v>
      </c>
      <c r="L1125" t="str">
        <f>VLOOKUP(J1125,prod_imp!$A$2:$I$102,3,FALSE)</f>
        <v>Sports</v>
      </c>
      <c r="M1125" t="str">
        <f>VLOOKUP(J1125,prod_imp!$A$2:$I$102,4,FALSE)</f>
        <v>Accessories</v>
      </c>
      <c r="N1125" t="str">
        <f>VLOOKUP(J1125,prod_imp!$A$2:$I$102,5,FALSE)</f>
        <v>Ford, Murphy And Wilson</v>
      </c>
      <c r="O1125">
        <f>VLOOKUP(J1125,prod_imp!$A$2:$I$102,6,FALSE)</f>
        <v>145</v>
      </c>
      <c r="P1125">
        <f>VLOOKUP(J1125,prod_imp!$A$2:$I$102,7,FALSE)</f>
        <v>367</v>
      </c>
      <c r="Q1125" t="s">
        <v>4697</v>
      </c>
      <c r="R1125" t="s">
        <v>1959</v>
      </c>
      <c r="S1125" s="5">
        <v>803.22879999999998</v>
      </c>
      <c r="T1125">
        <v>2</v>
      </c>
      <c r="U1125">
        <v>456</v>
      </c>
      <c r="V1125">
        <v>0.18</v>
      </c>
      <c r="W1125" t="str">
        <f>VLOOKUP(Q1125,stores_imp!$A$2:$K$100,3,FALSE)</f>
        <v>SOUTH</v>
      </c>
      <c r="X1125" t="str">
        <f>VLOOKUP(Q1125,stores_imp!$A$2:$K$100,2,TRUE)</f>
        <v>Mcdonald Inc</v>
      </c>
      <c r="Y1125" t="str">
        <f>VLOOKUP(Q1125,stores_imp!$A$2:$E$22,4,FALSE)</f>
        <v>Christopherland</v>
      </c>
      <c r="Z1125" t="str">
        <f>VLOOKUP(Q1125,stores_imp!$A$2:$K$22,5,FALSE)</f>
        <v>Outlet</v>
      </c>
      <c r="AA1125" t="str">
        <f>_xlfn.IFS(sale[[#All],[Age]]&lt;19,"Teens",sale[[#All],[Age]]&lt;30,"Adults",sale[[#All],[Age]]&lt;70,"Elders")</f>
        <v>Elders</v>
      </c>
      <c r="AB1125" t="str">
        <f>VLOOKUP(C1125,customer_imp!$A$2:$H$505,8,FALSE)</f>
        <v>Bronze</v>
      </c>
    </row>
    <row r="1126" spans="1:28" x14ac:dyDescent="0.25">
      <c r="A1126" t="s">
        <v>5830</v>
      </c>
      <c r="B1126" s="2">
        <v>45447</v>
      </c>
      <c r="C1126" t="s">
        <v>4349</v>
      </c>
      <c r="D1126" t="str">
        <f>VLOOKUP(C1126,customer_imp!$A$2:$H$502,2,FALSE)</f>
        <v>Natalie Johnson</v>
      </c>
      <c r="E1126">
        <f>VLOOKUP(C1126,customer_imp!$A$2:$H$502,3,FALSE)</f>
        <v>64</v>
      </c>
      <c r="F1126" t="str">
        <f>VLOOKUP(C1126,customer_imp!$A$2:$H$502,4,FALSE)</f>
        <v>Male</v>
      </c>
      <c r="G1126" t="str">
        <f>VLOOKUP(C1126,customer_imp!$A$2:$H$502,5,FALSE)</f>
        <v>New Jessechester</v>
      </c>
      <c r="H1126" t="str">
        <f>VLOOKUP(C1126,customer_imp!$A$2:$H$502,6,FALSE)</f>
        <v>Indiana</v>
      </c>
      <c r="I1126" t="str">
        <f>VLOOKUP(C1126,customer_imp!$A$2:$H$502,7,FALSE)</f>
        <v>USA</v>
      </c>
      <c r="J1126" t="s">
        <v>4632</v>
      </c>
      <c r="K1126" t="str">
        <f>VLOOKUP($J1126,prod_imp!$A$2:$I$102,2,FALSE)</f>
        <v>Wireless Mouse</v>
      </c>
      <c r="L1126" t="str">
        <f>VLOOKUP(J1126,prod_imp!$A$2:$I$102,3,FALSE)</f>
        <v>Electronics</v>
      </c>
      <c r="M1126" t="str">
        <f>VLOOKUP(J1126,prod_imp!$A$2:$I$102,4,FALSE)</f>
        <v>Computer</v>
      </c>
      <c r="N1126" t="str">
        <f>VLOOKUP(J1126,prod_imp!$A$2:$I$102,5,FALSE)</f>
        <v>Larson Ltd</v>
      </c>
      <c r="O1126">
        <f>VLOOKUP(J1126,prod_imp!$A$2:$I$102,6,FALSE)</f>
        <v>393</v>
      </c>
      <c r="P1126">
        <f>VLOOKUP(J1126,prod_imp!$A$2:$I$102,7,FALSE)</f>
        <v>320</v>
      </c>
      <c r="Q1126" t="s">
        <v>4697</v>
      </c>
      <c r="R1126" t="s">
        <v>1959</v>
      </c>
      <c r="S1126" s="5">
        <v>611.20500000000004</v>
      </c>
      <c r="T1126">
        <v>3</v>
      </c>
      <c r="U1126">
        <v>291</v>
      </c>
      <c r="V1126">
        <v>0.12</v>
      </c>
      <c r="W1126" t="str">
        <f>VLOOKUP(Q1126,stores_imp!$A$2:$K$100,3,FALSE)</f>
        <v>SOUTH</v>
      </c>
      <c r="X1126" t="str">
        <f>VLOOKUP(Q1126,stores_imp!$A$2:$K$100,2,TRUE)</f>
        <v>Mcdonald Inc</v>
      </c>
      <c r="Y1126" t="str">
        <f>VLOOKUP(Q1126,stores_imp!$A$2:$E$22,4,FALSE)</f>
        <v>Christopherland</v>
      </c>
      <c r="Z1126" t="str">
        <f>VLOOKUP(Q1126,stores_imp!$A$2:$K$22,5,FALSE)</f>
        <v>Outlet</v>
      </c>
      <c r="AA1126" t="str">
        <f>_xlfn.IFS(sale[[#All],[Age]]&lt;19,"Teens",sale[[#All],[Age]]&lt;30,"Adults",sale[[#All],[Age]]&lt;70,"Elders")</f>
        <v>Elders</v>
      </c>
      <c r="AB1126" t="str">
        <f>VLOOKUP(C1126,customer_imp!$A$2:$H$505,8,FALSE)</f>
        <v>Platinum</v>
      </c>
    </row>
    <row r="1127" spans="1:28" x14ac:dyDescent="0.25">
      <c r="A1127" t="s">
        <v>5831</v>
      </c>
      <c r="B1127" s="2">
        <v>45307</v>
      </c>
      <c r="C1127" t="s">
        <v>4214</v>
      </c>
      <c r="D1127" t="str">
        <f>VLOOKUP(C1127,customer_imp!$A$2:$H$502,2,FALSE)</f>
        <v>Michelle Gonzalez</v>
      </c>
      <c r="E1127">
        <f>VLOOKUP(C1127,customer_imp!$A$2:$H$502,3,FALSE)</f>
        <v>59</v>
      </c>
      <c r="F1127" t="str">
        <f>VLOOKUP(C1127,customer_imp!$A$2:$H$502,4,FALSE)</f>
        <v>Male</v>
      </c>
      <c r="G1127" t="str">
        <f>VLOOKUP(C1127,customer_imp!$A$2:$H$502,5,FALSE)</f>
        <v>Clarkport</v>
      </c>
      <c r="H1127" t="str">
        <f>VLOOKUP(C1127,customer_imp!$A$2:$H$502,6,FALSE)</f>
        <v>West Virginia</v>
      </c>
      <c r="I1127" t="str">
        <f>VLOOKUP(C1127,customer_imp!$A$2:$H$502,7,FALSE)</f>
        <v>USA</v>
      </c>
      <c r="J1127" t="s">
        <v>4663</v>
      </c>
      <c r="K1127" t="str">
        <f>VLOOKUP($J1127,prod_imp!$A$2:$I$102,2,FALSE)</f>
        <v>Sports Stopwatch Basic</v>
      </c>
      <c r="L1127" t="str">
        <f>VLOOKUP(J1127,prod_imp!$A$2:$I$102,3,FALSE)</f>
        <v>Sports</v>
      </c>
      <c r="M1127" t="str">
        <f>VLOOKUP(J1127,prod_imp!$A$2:$I$102,4,FALSE)</f>
        <v>Accessories</v>
      </c>
      <c r="N1127" t="str">
        <f>VLOOKUP(J1127,prod_imp!$A$2:$I$102,5,FALSE)</f>
        <v>Wilson Group</v>
      </c>
      <c r="O1127">
        <f>VLOOKUP(J1127,prod_imp!$A$2:$I$102,6,FALSE)</f>
        <v>61</v>
      </c>
      <c r="P1127">
        <f>VLOOKUP(J1127,prod_imp!$A$2:$I$102,7,FALSE)</f>
        <v>75</v>
      </c>
      <c r="Q1127" t="s">
        <v>4698</v>
      </c>
      <c r="R1127" t="s">
        <v>4706</v>
      </c>
      <c r="S1127" s="5">
        <v>676.73919999999998</v>
      </c>
      <c r="T1127">
        <v>2</v>
      </c>
      <c r="U1127">
        <v>464</v>
      </c>
      <c r="V1127">
        <v>0.3</v>
      </c>
      <c r="W1127" t="str">
        <f>VLOOKUP(Q1127,stores_imp!$A$2:$K$100,3,FALSE)</f>
        <v>NORTH</v>
      </c>
      <c r="X1127" t="str">
        <f>VLOOKUP(Q1127,stores_imp!$A$2:$K$100,2,TRUE)</f>
        <v>Shelton Plc</v>
      </c>
      <c r="Y1127" t="str">
        <f>VLOOKUP(Q1127,stores_imp!$A$2:$E$22,4,FALSE)</f>
        <v>East Jenniferstad</v>
      </c>
      <c r="Z1127" t="str">
        <f>VLOOKUP(Q1127,stores_imp!$A$2:$K$22,5,FALSE)</f>
        <v>Flagship</v>
      </c>
      <c r="AA1127" t="str">
        <f>_xlfn.IFS(sale[[#All],[Age]]&lt;19,"Teens",sale[[#All],[Age]]&lt;30,"Adults",sale[[#All],[Age]]&lt;70,"Elders")</f>
        <v>Elders</v>
      </c>
      <c r="AB1127" t="str">
        <f>VLOOKUP(C1127,customer_imp!$A$2:$H$505,8,FALSE)</f>
        <v>Silver</v>
      </c>
    </row>
    <row r="1128" spans="1:28" x14ac:dyDescent="0.25">
      <c r="A1128" t="s">
        <v>5832</v>
      </c>
      <c r="B1128" s="2">
        <v>45653</v>
      </c>
      <c r="C1128" t="s">
        <v>4368</v>
      </c>
      <c r="D1128" t="str">
        <f>VLOOKUP(C1128,customer_imp!$A$2:$H$502,2,FALSE)</f>
        <v>Tanya Lopez</v>
      </c>
      <c r="E1128">
        <f>VLOOKUP(C1128,customer_imp!$A$2:$H$502,3,FALSE)</f>
        <v>34</v>
      </c>
      <c r="F1128" t="str">
        <f>VLOOKUP(C1128,customer_imp!$A$2:$H$502,4,FALSE)</f>
        <v>Female</v>
      </c>
      <c r="G1128" t="str">
        <f>VLOOKUP(C1128,customer_imp!$A$2:$H$502,5,FALSE)</f>
        <v>West Jeffreyburgh</v>
      </c>
      <c r="H1128" t="str">
        <f>VLOOKUP(C1128,customer_imp!$A$2:$H$502,6,FALSE)</f>
        <v>Iowa</v>
      </c>
      <c r="I1128" t="str">
        <f>VLOOKUP(C1128,customer_imp!$A$2:$H$502,7,FALSE)</f>
        <v>USA</v>
      </c>
      <c r="J1128" t="s">
        <v>4495</v>
      </c>
      <c r="K1128" t="str">
        <f>VLOOKUP($J1128,prod_imp!$A$2:$I$102,2,FALSE)</f>
        <v>Brother Laser Printer</v>
      </c>
      <c r="L1128" t="str">
        <f>VLOOKUP(J1128,prod_imp!$A$2:$I$102,3,FALSE)</f>
        <v>Electronics</v>
      </c>
      <c r="M1128" t="str">
        <f>VLOOKUP(J1128,prod_imp!$A$2:$I$102,4,FALSE)</f>
        <v>Computer</v>
      </c>
      <c r="N1128" t="str">
        <f>VLOOKUP(J1128,prod_imp!$A$2:$I$102,5,FALSE)</f>
        <v>Hunt Inc</v>
      </c>
      <c r="O1128">
        <f>VLOOKUP(J1128,prod_imp!$A$2:$I$102,6,FALSE)</f>
        <v>112</v>
      </c>
      <c r="P1128">
        <f>VLOOKUP(J1128,prod_imp!$A$2:$I$102,7,FALSE)</f>
        <v>416</v>
      </c>
      <c r="Q1128" t="s">
        <v>4701</v>
      </c>
      <c r="R1128" t="s">
        <v>4706</v>
      </c>
      <c r="S1128" s="5">
        <v>514.69320000000005</v>
      </c>
      <c r="T1128">
        <v>3</v>
      </c>
      <c r="U1128">
        <v>242</v>
      </c>
      <c r="V1128">
        <v>0.27</v>
      </c>
      <c r="W1128" t="str">
        <f>VLOOKUP(Q1128,stores_imp!$A$2:$K$100,3,FALSE)</f>
        <v>NORTH</v>
      </c>
      <c r="X1128" t="str">
        <f>VLOOKUP(Q1128,stores_imp!$A$2:$K$100,2,TRUE)</f>
        <v>Holloway Ltd</v>
      </c>
      <c r="Y1128" t="str">
        <f>VLOOKUP(Q1128,stores_imp!$A$2:$E$22,4,FALSE)</f>
        <v>Bensonhaven</v>
      </c>
      <c r="Z1128" t="str">
        <f>VLOOKUP(Q1128,stores_imp!$A$2:$K$22,5,FALSE)</f>
        <v>Flagship</v>
      </c>
      <c r="AA1128" t="str">
        <f>_xlfn.IFS(sale[[#All],[Age]]&lt;19,"Teens",sale[[#All],[Age]]&lt;30,"Adults",sale[[#All],[Age]]&lt;70,"Elders")</f>
        <v>Elders</v>
      </c>
      <c r="AB1128" t="str">
        <f>VLOOKUP(C1128,customer_imp!$A$2:$H$505,8,FALSE)</f>
        <v>Gold</v>
      </c>
    </row>
    <row r="1129" spans="1:28" x14ac:dyDescent="0.25">
      <c r="A1129" t="s">
        <v>5833</v>
      </c>
      <c r="B1129" s="2">
        <v>45817</v>
      </c>
      <c r="C1129" t="s">
        <v>4476</v>
      </c>
      <c r="D1129" t="str">
        <f>VLOOKUP(C1129,customer_imp!$A$2:$H$502,2,FALSE)</f>
        <v>Sarah Smith</v>
      </c>
      <c r="E1129">
        <f>VLOOKUP(C1129,customer_imp!$A$2:$H$502,3,FALSE)</f>
        <v>48</v>
      </c>
      <c r="F1129" t="str">
        <f>VLOOKUP(C1129,customer_imp!$A$2:$H$502,4,FALSE)</f>
        <v>Male</v>
      </c>
      <c r="G1129" t="str">
        <f>VLOOKUP(C1129,customer_imp!$A$2:$H$502,5,FALSE)</f>
        <v>East Rodney</v>
      </c>
      <c r="H1129" t="str">
        <f>VLOOKUP(C1129,customer_imp!$A$2:$H$502,6,FALSE)</f>
        <v>Nevada</v>
      </c>
      <c r="I1129" t="str">
        <f>VLOOKUP(C1129,customer_imp!$A$2:$H$502,7,FALSE)</f>
        <v>USA</v>
      </c>
      <c r="J1129" t="s">
        <v>4549</v>
      </c>
      <c r="K1129" t="str">
        <f>VLOOKUP($J1129,prod_imp!$A$2:$I$102,2,FALSE)</f>
        <v>Stainless Steel Cutlery Set</v>
      </c>
      <c r="L1129" t="str">
        <f>VLOOKUP(J1129,prod_imp!$A$2:$I$102,3,FALSE)</f>
        <v>Home</v>
      </c>
      <c r="M1129" t="str">
        <f>VLOOKUP(J1129,prod_imp!$A$2:$I$102,4,FALSE)</f>
        <v>Kitchen</v>
      </c>
      <c r="N1129" t="str">
        <f>VLOOKUP(J1129,prod_imp!$A$2:$I$102,5,FALSE)</f>
        <v>Stevens, Fernandez And Martin</v>
      </c>
      <c r="O1129">
        <f>VLOOKUP(J1129,prod_imp!$A$2:$I$102,6,FALSE)</f>
        <v>20</v>
      </c>
      <c r="P1129">
        <f>VLOOKUP(J1129,prod_imp!$A$2:$I$102,7,FALSE)</f>
        <v>57</v>
      </c>
      <c r="Q1129" t="s">
        <v>4690</v>
      </c>
      <c r="R1129" t="s">
        <v>4706</v>
      </c>
      <c r="S1129" s="5">
        <v>92.848399999999998</v>
      </c>
      <c r="T1129">
        <v>2</v>
      </c>
      <c r="U1129">
        <v>48</v>
      </c>
      <c r="V1129">
        <v>0.28999999999999998</v>
      </c>
      <c r="W1129" t="str">
        <f>VLOOKUP(Q1129,stores_imp!$A$2:$K$100,3,FALSE)</f>
        <v>EAST</v>
      </c>
      <c r="X1129" t="str">
        <f>VLOOKUP(Q1129,stores_imp!$A$2:$K$100,2,TRUE)</f>
        <v>Martinez, Adkins And Johnson</v>
      </c>
      <c r="Y1129" t="str">
        <f>VLOOKUP(Q1129,stores_imp!$A$2:$E$22,4,FALSE)</f>
        <v>East Davidville</v>
      </c>
      <c r="Z1129" t="str">
        <f>VLOOKUP(Q1129,stores_imp!$A$2:$K$22,5,FALSE)</f>
        <v>Online</v>
      </c>
      <c r="AA1129" t="str">
        <f>_xlfn.IFS(sale[[#All],[Age]]&lt;19,"Teens",sale[[#All],[Age]]&lt;30,"Adults",sale[[#All],[Age]]&lt;70,"Elders")</f>
        <v>Elders</v>
      </c>
      <c r="AB1129" t="str">
        <f>VLOOKUP(C1129,customer_imp!$A$2:$H$505,8,FALSE)</f>
        <v>Gold</v>
      </c>
    </row>
    <row r="1130" spans="1:28" x14ac:dyDescent="0.25">
      <c r="A1130" t="s">
        <v>5834</v>
      </c>
      <c r="B1130" s="2">
        <v>45509</v>
      </c>
      <c r="C1130" t="s">
        <v>4330</v>
      </c>
      <c r="D1130" t="str">
        <f>VLOOKUP(C1130,customer_imp!$A$2:$H$502,2,FALSE)</f>
        <v>Evelyn Brown</v>
      </c>
      <c r="E1130">
        <f>VLOOKUP(C1130,customer_imp!$A$2:$H$502,3,FALSE)</f>
        <v>39</v>
      </c>
      <c r="F1130" t="str">
        <f>VLOOKUP(C1130,customer_imp!$A$2:$H$502,4,FALSE)</f>
        <v>Male</v>
      </c>
      <c r="G1130" t="str">
        <f>VLOOKUP(C1130,customer_imp!$A$2:$H$502,5,FALSE)</f>
        <v>West Victoriaborough</v>
      </c>
      <c r="H1130" t="str">
        <f>VLOOKUP(C1130,customer_imp!$A$2:$H$502,6,FALSE)</f>
        <v>New Mexico</v>
      </c>
      <c r="I1130" t="str">
        <f>VLOOKUP(C1130,customer_imp!$A$2:$H$502,7,FALSE)</f>
        <v>USA</v>
      </c>
      <c r="J1130" t="s">
        <v>4657</v>
      </c>
      <c r="K1130" t="str">
        <f>VLOOKUP($J1130,prod_imp!$A$2:$I$102,2,FALSE)</f>
        <v>Microwave Oven</v>
      </c>
      <c r="L1130" t="str">
        <f>VLOOKUP(J1130,prod_imp!$A$2:$I$102,3,FALSE)</f>
        <v>Home</v>
      </c>
      <c r="M1130" t="str">
        <f>VLOOKUP(J1130,prod_imp!$A$2:$I$102,4,FALSE)</f>
        <v>Appliances</v>
      </c>
      <c r="N1130" t="str">
        <f>VLOOKUP(J1130,prod_imp!$A$2:$I$102,5,FALSE)</f>
        <v>Green, Powell And Palmer</v>
      </c>
      <c r="O1130">
        <f>VLOOKUP(J1130,prod_imp!$A$2:$I$102,6,FALSE)</f>
        <v>447</v>
      </c>
      <c r="P1130">
        <f>VLOOKUP(J1130,prod_imp!$A$2:$I$102,7,FALSE)</f>
        <v>191</v>
      </c>
      <c r="Q1130" t="s">
        <v>4680</v>
      </c>
      <c r="R1130" t="s">
        <v>4709</v>
      </c>
      <c r="S1130" s="5">
        <v>756.76580000000001</v>
      </c>
      <c r="T1130">
        <v>1</v>
      </c>
      <c r="U1130">
        <v>805</v>
      </c>
      <c r="V1130">
        <v>0.03</v>
      </c>
      <c r="W1130" t="str">
        <f>VLOOKUP(Q1130,stores_imp!$A$2:$K$100,3,FALSE)</f>
        <v>NORTH</v>
      </c>
      <c r="X1130" t="str">
        <f>VLOOKUP(Q1130,stores_imp!$A$2:$K$100,2,TRUE)</f>
        <v>Mann-Austin</v>
      </c>
      <c r="Y1130" t="str">
        <f>VLOOKUP(Q1130,stores_imp!$A$2:$E$22,4,FALSE)</f>
        <v>Hoodberg</v>
      </c>
      <c r="Z1130" t="str">
        <f>VLOOKUP(Q1130,stores_imp!$A$2:$K$22,5,FALSE)</f>
        <v>Outlet</v>
      </c>
      <c r="AA1130" t="str">
        <f>_xlfn.IFS(sale[[#All],[Age]]&lt;19,"Teens",sale[[#All],[Age]]&lt;30,"Adults",sale[[#All],[Age]]&lt;70,"Elders")</f>
        <v>Elders</v>
      </c>
      <c r="AB1130" t="str">
        <f>VLOOKUP(C1130,customer_imp!$A$2:$H$505,8,FALSE)</f>
        <v>Gold</v>
      </c>
    </row>
    <row r="1131" spans="1:28" x14ac:dyDescent="0.25">
      <c r="A1131" t="s">
        <v>5835</v>
      </c>
      <c r="B1131" s="2">
        <v>45753</v>
      </c>
      <c r="C1131" t="s">
        <v>4362</v>
      </c>
      <c r="D1131" t="str">
        <f>VLOOKUP(C1131,customer_imp!$A$2:$H$502,2,FALSE)</f>
        <v>James Orozco</v>
      </c>
      <c r="E1131">
        <f>VLOOKUP(C1131,customer_imp!$A$2:$H$502,3,FALSE)</f>
        <v>37</v>
      </c>
      <c r="F1131" t="str">
        <f>VLOOKUP(C1131,customer_imp!$A$2:$H$502,4,FALSE)</f>
        <v>Female</v>
      </c>
      <c r="G1131" t="str">
        <f>VLOOKUP(C1131,customer_imp!$A$2:$H$502,5,FALSE)</f>
        <v>Simpsonfort</v>
      </c>
      <c r="H1131" t="str">
        <f>VLOOKUP(C1131,customer_imp!$A$2:$H$502,6,FALSE)</f>
        <v>Maine</v>
      </c>
      <c r="I1131" t="str">
        <f>VLOOKUP(C1131,customer_imp!$A$2:$H$502,7,FALSE)</f>
        <v>USA</v>
      </c>
      <c r="J1131" t="s">
        <v>4554</v>
      </c>
      <c r="K1131" t="str">
        <f>VLOOKUP($J1131,prod_imp!$A$2:$I$102,2,FALSE)</f>
        <v>Gaming Mechanical Keyboard</v>
      </c>
      <c r="L1131" t="str">
        <f>VLOOKUP(J1131,prod_imp!$A$2:$I$102,3,FALSE)</f>
        <v>Electronics</v>
      </c>
      <c r="M1131" t="str">
        <f>VLOOKUP(J1131,prod_imp!$A$2:$I$102,4,FALSE)</f>
        <v>Computer</v>
      </c>
      <c r="N1131" t="str">
        <f>VLOOKUP(J1131,prod_imp!$A$2:$I$102,5,FALSE)</f>
        <v>Lucero Llc</v>
      </c>
      <c r="O1131">
        <f>VLOOKUP(J1131,prod_imp!$A$2:$I$102,6,FALSE)</f>
        <v>419</v>
      </c>
      <c r="P1131">
        <f>VLOOKUP(J1131,prod_imp!$A$2:$I$102,7,FALSE)</f>
        <v>86</v>
      </c>
      <c r="Q1131" t="s">
        <v>4675</v>
      </c>
      <c r="R1131" t="s">
        <v>4709</v>
      </c>
      <c r="S1131" s="5">
        <v>2545.44</v>
      </c>
      <c r="T1131">
        <v>3</v>
      </c>
      <c r="U1131">
        <v>848</v>
      </c>
      <c r="V1131">
        <v>0.06</v>
      </c>
      <c r="W1131" t="str">
        <f>VLOOKUP(Q1131,stores_imp!$A$2:$K$100,3,FALSE)</f>
        <v>NORTH</v>
      </c>
      <c r="X1131" t="str">
        <f>VLOOKUP(Q1131,stores_imp!$A$2:$K$100,2,TRUE)</f>
        <v>Martinez, Adkins And Johnson</v>
      </c>
      <c r="Y1131" t="str">
        <f>VLOOKUP(Q1131,stores_imp!$A$2:$E$22,4,FALSE)</f>
        <v>Danielmouth</v>
      </c>
      <c r="Z1131" t="str">
        <f>VLOOKUP(Q1131,stores_imp!$A$2:$K$22,5,FALSE)</f>
        <v>Flagship</v>
      </c>
      <c r="AA1131" t="str">
        <f>_xlfn.IFS(sale[[#All],[Age]]&lt;19,"Teens",sale[[#All],[Age]]&lt;30,"Adults",sale[[#All],[Age]]&lt;70,"Elders")</f>
        <v>Elders</v>
      </c>
      <c r="AB1131" t="str">
        <f>VLOOKUP(C1131,customer_imp!$A$2:$H$505,8,FALSE)</f>
        <v>Gold</v>
      </c>
    </row>
    <row r="1132" spans="1:28" x14ac:dyDescent="0.25">
      <c r="A1132" t="s">
        <v>5836</v>
      </c>
      <c r="B1132" s="2">
        <v>45512</v>
      </c>
      <c r="C1132" t="s">
        <v>4225</v>
      </c>
      <c r="D1132" t="str">
        <f>VLOOKUP(C1132,customer_imp!$A$2:$H$502,2,FALSE)</f>
        <v>Nancy Page</v>
      </c>
      <c r="E1132">
        <f>VLOOKUP(C1132,customer_imp!$A$2:$H$502,3,FALSE)</f>
        <v>19</v>
      </c>
      <c r="F1132" t="str">
        <f>VLOOKUP(C1132,customer_imp!$A$2:$H$502,4,FALSE)</f>
        <v>Male</v>
      </c>
      <c r="G1132" t="str">
        <f>VLOOKUP(C1132,customer_imp!$A$2:$H$502,5,FALSE)</f>
        <v>West Julia</v>
      </c>
      <c r="H1132" t="str">
        <f>VLOOKUP(C1132,customer_imp!$A$2:$H$502,6,FALSE)</f>
        <v>Utah</v>
      </c>
      <c r="I1132" t="str">
        <f>VLOOKUP(C1132,customer_imp!$A$2:$H$502,7,FALSE)</f>
        <v>USA</v>
      </c>
      <c r="J1132" t="s">
        <v>4590</v>
      </c>
      <c r="K1132" t="str">
        <f>VLOOKUP($J1132,prod_imp!$A$2:$I$102,2,FALSE)</f>
        <v>Men'S Track Pants</v>
      </c>
      <c r="L1132" t="str">
        <f>VLOOKUP(J1132,prod_imp!$A$2:$I$102,3,FALSE)</f>
        <v>Clothing</v>
      </c>
      <c r="M1132" t="str">
        <f>VLOOKUP(J1132,prod_imp!$A$2:$I$102,4,FALSE)</f>
        <v>Bottoms</v>
      </c>
      <c r="N1132" t="str">
        <f>VLOOKUP(J1132,prod_imp!$A$2:$I$102,5,FALSE)</f>
        <v>Hamilton, Woods And Walker</v>
      </c>
      <c r="O1132">
        <f>VLOOKUP(J1132,prod_imp!$A$2:$I$102,6,FALSE)</f>
        <v>387</v>
      </c>
      <c r="P1132">
        <f>VLOOKUP(J1132,prod_imp!$A$2:$I$102,7,FALSE)</f>
        <v>125</v>
      </c>
      <c r="Q1132" t="s">
        <v>4685</v>
      </c>
      <c r="R1132" t="s">
        <v>1959</v>
      </c>
      <c r="S1132" s="5">
        <v>887.56200000000001</v>
      </c>
      <c r="T1132">
        <v>2</v>
      </c>
      <c r="U1132">
        <v>569</v>
      </c>
      <c r="V1132">
        <v>0</v>
      </c>
      <c r="W1132" t="str">
        <f>VLOOKUP(Q1132,stores_imp!$A$2:$K$100,3,FALSE)</f>
        <v>WEST</v>
      </c>
      <c r="X1132" t="str">
        <f>VLOOKUP(Q1132,stores_imp!$A$2:$K$100,2,TRUE)</f>
        <v>Mann-Austin</v>
      </c>
      <c r="Y1132" t="str">
        <f>VLOOKUP(Q1132,stores_imp!$A$2:$E$22,4,FALSE)</f>
        <v>Thompsonborough</v>
      </c>
      <c r="Z1132" t="str">
        <f>VLOOKUP(Q1132,stores_imp!$A$2:$K$22,5,FALSE)</f>
        <v>Online</v>
      </c>
      <c r="AA1132" t="str">
        <f>_xlfn.IFS(sale[[#All],[Age]]&lt;19,"Teens",sale[[#All],[Age]]&lt;30,"Adults",sale[[#All],[Age]]&lt;70,"Elders")</f>
        <v>Adults</v>
      </c>
      <c r="AB1132" t="str">
        <f>VLOOKUP(C1132,customer_imp!$A$2:$H$505,8,FALSE)</f>
        <v>Bronze</v>
      </c>
    </row>
    <row r="1133" spans="1:28" x14ac:dyDescent="0.25">
      <c r="A1133" t="s">
        <v>5837</v>
      </c>
      <c r="B1133" s="2">
        <v>45764</v>
      </c>
      <c r="C1133" t="s">
        <v>4140</v>
      </c>
      <c r="D1133" t="str">
        <f>VLOOKUP(C1133,customer_imp!$A$2:$H$502,2,FALSE)</f>
        <v>Mariah Brown</v>
      </c>
      <c r="E1133">
        <f>VLOOKUP(C1133,customer_imp!$A$2:$H$502,3,FALSE)</f>
        <v>37</v>
      </c>
      <c r="F1133" t="str">
        <f>VLOOKUP(C1133,customer_imp!$A$2:$H$502,4,FALSE)</f>
        <v>Male</v>
      </c>
      <c r="G1133" t="str">
        <f>VLOOKUP(C1133,customer_imp!$A$2:$H$502,5,FALSE)</f>
        <v>Palmerbury</v>
      </c>
      <c r="H1133" t="str">
        <f>VLOOKUP(C1133,customer_imp!$A$2:$H$502,6,FALSE)</f>
        <v>Tennessee</v>
      </c>
      <c r="I1133" t="str">
        <f>VLOOKUP(C1133,customer_imp!$A$2:$H$502,7,FALSE)</f>
        <v>USA</v>
      </c>
      <c r="J1133" t="s">
        <v>4590</v>
      </c>
      <c r="K1133" t="str">
        <f>VLOOKUP($J1133,prod_imp!$A$2:$I$102,2,FALSE)</f>
        <v>Men'S Track Pants</v>
      </c>
      <c r="L1133" t="str">
        <f>VLOOKUP(J1133,prod_imp!$A$2:$I$102,3,FALSE)</f>
        <v>Clothing</v>
      </c>
      <c r="M1133" t="str">
        <f>VLOOKUP(J1133,prod_imp!$A$2:$I$102,4,FALSE)</f>
        <v>Bottoms</v>
      </c>
      <c r="N1133" t="str">
        <f>VLOOKUP(J1133,prod_imp!$A$2:$I$102,5,FALSE)</f>
        <v>Hamilton, Woods And Walker</v>
      </c>
      <c r="O1133">
        <f>VLOOKUP(J1133,prod_imp!$A$2:$I$102,6,FALSE)</f>
        <v>387</v>
      </c>
      <c r="P1133">
        <f>VLOOKUP(J1133,prod_imp!$A$2:$I$102,7,FALSE)</f>
        <v>125</v>
      </c>
      <c r="Q1133" t="s">
        <v>4692</v>
      </c>
      <c r="R1133" t="s">
        <v>4706</v>
      </c>
      <c r="S1133" s="5">
        <v>769.04399999999998</v>
      </c>
      <c r="T1133">
        <v>3</v>
      </c>
      <c r="U1133">
        <v>270</v>
      </c>
      <c r="V1133">
        <v>0.22</v>
      </c>
      <c r="W1133" t="str">
        <f>VLOOKUP(Q1133,stores_imp!$A$2:$K$100,3,FALSE)</f>
        <v>SOUTH</v>
      </c>
      <c r="X1133" t="str">
        <f>VLOOKUP(Q1133,stores_imp!$A$2:$K$100,2,TRUE)</f>
        <v>Aguirre-Keller</v>
      </c>
      <c r="Y1133" t="str">
        <f>VLOOKUP(Q1133,stores_imp!$A$2:$E$22,4,FALSE)</f>
        <v>Lake Michael</v>
      </c>
      <c r="Z1133" t="str">
        <f>VLOOKUP(Q1133,stores_imp!$A$2:$K$22,5,FALSE)</f>
        <v>Online</v>
      </c>
      <c r="AA1133" t="str">
        <f>_xlfn.IFS(sale[[#All],[Age]]&lt;19,"Teens",sale[[#All],[Age]]&lt;30,"Adults",sale[[#All],[Age]]&lt;70,"Elders")</f>
        <v>Elders</v>
      </c>
      <c r="AB1133" t="str">
        <f>VLOOKUP(C1133,customer_imp!$A$2:$H$505,8,FALSE)</f>
        <v>Silver</v>
      </c>
    </row>
    <row r="1134" spans="1:28" x14ac:dyDescent="0.25">
      <c r="A1134" t="s">
        <v>5838</v>
      </c>
      <c r="B1134" s="2">
        <v>45746</v>
      </c>
      <c r="C1134" t="s">
        <v>4294</v>
      </c>
      <c r="D1134" t="str">
        <f>VLOOKUP(C1134,customer_imp!$A$2:$H$502,2,FALSE)</f>
        <v>Stacy Collins</v>
      </c>
      <c r="E1134">
        <f>VLOOKUP(C1134,customer_imp!$A$2:$H$502,3,FALSE)</f>
        <v>41</v>
      </c>
      <c r="F1134" t="str">
        <f>VLOOKUP(C1134,customer_imp!$A$2:$H$502,4,FALSE)</f>
        <v>Female</v>
      </c>
      <c r="G1134" t="str">
        <f>VLOOKUP(C1134,customer_imp!$A$2:$H$502,5,FALSE)</f>
        <v>Randychester</v>
      </c>
      <c r="H1134" t="str">
        <f>VLOOKUP(C1134,customer_imp!$A$2:$H$502,6,FALSE)</f>
        <v>California</v>
      </c>
      <c r="I1134" t="str">
        <f>VLOOKUP(C1134,customer_imp!$A$2:$H$502,7,FALSE)</f>
        <v>USA</v>
      </c>
      <c r="J1134" t="s">
        <v>4607</v>
      </c>
      <c r="K1134" t="str">
        <f>VLOOKUP($J1134,prod_imp!$A$2:$I$102,2,FALSE)</f>
        <v>Laptop Cooling Pad</v>
      </c>
      <c r="L1134" t="str">
        <f>VLOOKUP(J1134,prod_imp!$A$2:$I$102,3,FALSE)</f>
        <v>Electronics</v>
      </c>
      <c r="M1134" t="str">
        <f>VLOOKUP(J1134,prod_imp!$A$2:$I$102,4,FALSE)</f>
        <v>Computer</v>
      </c>
      <c r="N1134" t="str">
        <f>VLOOKUP(J1134,prod_imp!$A$2:$I$102,5,FALSE)</f>
        <v>Murray, Gould And Ware</v>
      </c>
      <c r="O1134">
        <f>VLOOKUP(J1134,prod_imp!$A$2:$I$102,6,FALSE)</f>
        <v>86</v>
      </c>
      <c r="P1134">
        <f>VLOOKUP(J1134,prod_imp!$A$2:$I$102,7,FALSE)</f>
        <v>222</v>
      </c>
      <c r="Q1134" t="s">
        <v>4695</v>
      </c>
      <c r="R1134" t="s">
        <v>4706</v>
      </c>
      <c r="S1134" s="5">
        <v>780.69119999999998</v>
      </c>
      <c r="T1134">
        <v>4</v>
      </c>
      <c r="U1134">
        <v>267</v>
      </c>
      <c r="V1134">
        <v>0.05</v>
      </c>
      <c r="W1134" t="str">
        <f>VLOOKUP(Q1134,stores_imp!$A$2:$K$100,3,FALSE)</f>
        <v>EAST</v>
      </c>
      <c r="X1134" t="str">
        <f>VLOOKUP(Q1134,stores_imp!$A$2:$K$100,2,TRUE)</f>
        <v>Gardner, Humphrey And Contreras</v>
      </c>
      <c r="Y1134" t="str">
        <f>VLOOKUP(Q1134,stores_imp!$A$2:$E$22,4,FALSE)</f>
        <v>Johnsonville</v>
      </c>
      <c r="Z1134" t="str">
        <f>VLOOKUP(Q1134,stores_imp!$A$2:$K$22,5,FALSE)</f>
        <v>Flagship</v>
      </c>
      <c r="AA1134" t="str">
        <f>_xlfn.IFS(sale[[#All],[Age]]&lt;19,"Teens",sale[[#All],[Age]]&lt;30,"Adults",sale[[#All],[Age]]&lt;70,"Elders")</f>
        <v>Elders</v>
      </c>
      <c r="AB1134" t="str">
        <f>VLOOKUP(C1134,customer_imp!$A$2:$H$505,8,FALSE)</f>
        <v>Bronze</v>
      </c>
    </row>
    <row r="1135" spans="1:28" x14ac:dyDescent="0.25">
      <c r="A1135" t="s">
        <v>5839</v>
      </c>
      <c r="B1135" s="2">
        <v>45647</v>
      </c>
      <c r="C1135" t="s">
        <v>4090</v>
      </c>
      <c r="D1135" t="str">
        <f>VLOOKUP(C1135,customer_imp!$A$2:$H$502,2,FALSE)</f>
        <v>Ryan Hernandez</v>
      </c>
      <c r="E1135">
        <f>VLOOKUP(C1135,customer_imp!$A$2:$H$502,3,FALSE)</f>
        <v>30</v>
      </c>
      <c r="F1135" t="str">
        <f>VLOOKUP(C1135,customer_imp!$A$2:$H$502,4,FALSE)</f>
        <v>Male</v>
      </c>
      <c r="G1135" t="str">
        <f>VLOOKUP(C1135,customer_imp!$A$2:$H$502,5,FALSE)</f>
        <v>East Donna</v>
      </c>
      <c r="H1135" t="str">
        <f>VLOOKUP(C1135,customer_imp!$A$2:$H$502,6,FALSE)</f>
        <v>Nevada</v>
      </c>
      <c r="I1135" t="str">
        <f>VLOOKUP(C1135,customer_imp!$A$2:$H$502,7,FALSE)</f>
        <v>USA</v>
      </c>
      <c r="J1135" t="s">
        <v>4560</v>
      </c>
      <c r="K1135" t="str">
        <f>VLOOKUP($J1135,prod_imp!$A$2:$I$102,2,FALSE)</f>
        <v>Men'S Casual Sneakers</v>
      </c>
      <c r="L1135" t="str">
        <f>VLOOKUP(J1135,prod_imp!$A$2:$I$102,3,FALSE)</f>
        <v>Clothing</v>
      </c>
      <c r="M1135" t="str">
        <f>VLOOKUP(J1135,prod_imp!$A$2:$I$102,4,FALSE)</f>
        <v>Footwear</v>
      </c>
      <c r="N1135" t="str">
        <f>VLOOKUP(J1135,prod_imp!$A$2:$I$102,5,FALSE)</f>
        <v>Hogan-Lee</v>
      </c>
      <c r="O1135">
        <f>VLOOKUP(J1135,prod_imp!$A$2:$I$102,6,FALSE)</f>
        <v>353</v>
      </c>
      <c r="P1135">
        <f>VLOOKUP(J1135,prod_imp!$A$2:$I$102,7,FALSE)</f>
        <v>214</v>
      </c>
      <c r="Q1135" t="s">
        <v>4675</v>
      </c>
      <c r="R1135" t="s">
        <v>1959</v>
      </c>
      <c r="S1135" s="5">
        <v>398.95310000000001</v>
      </c>
      <c r="T1135">
        <v>1</v>
      </c>
      <c r="U1135">
        <v>438</v>
      </c>
      <c r="V1135">
        <v>0.27</v>
      </c>
      <c r="W1135" t="str">
        <f>VLOOKUP(Q1135,stores_imp!$A$2:$K$100,3,FALSE)</f>
        <v>NORTH</v>
      </c>
      <c r="X1135" t="str">
        <f>VLOOKUP(Q1135,stores_imp!$A$2:$K$100,2,TRUE)</f>
        <v>Martinez, Adkins And Johnson</v>
      </c>
      <c r="Y1135" t="str">
        <f>VLOOKUP(Q1135,stores_imp!$A$2:$E$22,4,FALSE)</f>
        <v>Danielmouth</v>
      </c>
      <c r="Z1135" t="str">
        <f>VLOOKUP(Q1135,stores_imp!$A$2:$K$22,5,FALSE)</f>
        <v>Flagship</v>
      </c>
      <c r="AA1135" t="str">
        <f>_xlfn.IFS(sale[[#All],[Age]]&lt;19,"Teens",sale[[#All],[Age]]&lt;30,"Adults",sale[[#All],[Age]]&lt;70,"Elders")</f>
        <v>Elders</v>
      </c>
      <c r="AB1135" t="str">
        <f>VLOOKUP(C1135,customer_imp!$A$2:$H$505,8,FALSE)</f>
        <v>Bronze</v>
      </c>
    </row>
    <row r="1136" spans="1:28" x14ac:dyDescent="0.25">
      <c r="A1136" t="s">
        <v>5840</v>
      </c>
      <c r="B1136" s="2">
        <v>45443</v>
      </c>
      <c r="C1136" t="s">
        <v>4142</v>
      </c>
      <c r="D1136" t="str">
        <f>VLOOKUP(C1136,customer_imp!$A$2:$H$502,2,FALSE)</f>
        <v>Daniel Rivas</v>
      </c>
      <c r="E1136">
        <f>VLOOKUP(C1136,customer_imp!$A$2:$H$502,3,FALSE)</f>
        <v>39</v>
      </c>
      <c r="F1136" t="str">
        <f>VLOOKUP(C1136,customer_imp!$A$2:$H$502,4,FALSE)</f>
        <v>Female</v>
      </c>
      <c r="G1136" t="str">
        <f>VLOOKUP(C1136,customer_imp!$A$2:$H$502,5,FALSE)</f>
        <v>Dominiquefort</v>
      </c>
      <c r="H1136" t="str">
        <f>VLOOKUP(C1136,customer_imp!$A$2:$H$502,6,FALSE)</f>
        <v>Georgia</v>
      </c>
      <c r="I1136" t="str">
        <f>VLOOKUP(C1136,customer_imp!$A$2:$H$502,7,FALSE)</f>
        <v>USA</v>
      </c>
      <c r="J1136" t="s">
        <v>4586</v>
      </c>
      <c r="K1136" t="str">
        <f>VLOOKUP($J1136,prod_imp!$A$2:$I$102,2,FALSE)</f>
        <v>Hdmi Cable – 2M</v>
      </c>
      <c r="L1136" t="str">
        <f>VLOOKUP(J1136,prod_imp!$A$2:$I$102,3,FALSE)</f>
        <v>Electronics</v>
      </c>
      <c r="M1136" t="str">
        <f>VLOOKUP(J1136,prod_imp!$A$2:$I$102,4,FALSE)</f>
        <v>Accessories</v>
      </c>
      <c r="N1136" t="str">
        <f>VLOOKUP(J1136,prod_imp!$A$2:$I$102,5,FALSE)</f>
        <v>Bautista, Green And Hale</v>
      </c>
      <c r="O1136">
        <f>VLOOKUP(J1136,prod_imp!$A$2:$I$102,6,FALSE)</f>
        <v>88</v>
      </c>
      <c r="P1136">
        <f>VLOOKUP(J1136,prod_imp!$A$2:$I$102,7,FALSE)</f>
        <v>246</v>
      </c>
      <c r="Q1136" t="s">
        <v>4702</v>
      </c>
      <c r="R1136" t="s">
        <v>4709</v>
      </c>
      <c r="S1136" s="5">
        <v>124.8768</v>
      </c>
      <c r="T1136">
        <v>2</v>
      </c>
      <c r="U1136">
        <v>87</v>
      </c>
      <c r="V1136">
        <v>0.09</v>
      </c>
      <c r="W1136" t="str">
        <f>VLOOKUP(Q1136,stores_imp!$A$2:$K$100,3,FALSE)</f>
        <v>EAST</v>
      </c>
      <c r="X1136" t="str">
        <f>VLOOKUP(Q1136,stores_imp!$A$2:$K$100,2,TRUE)</f>
        <v>Guerrero-Schmitt</v>
      </c>
      <c r="Y1136" t="str">
        <f>VLOOKUP(Q1136,stores_imp!$A$2:$E$22,4,FALSE)</f>
        <v>East Stevechester</v>
      </c>
      <c r="Z1136" t="str">
        <f>VLOOKUP(Q1136,stores_imp!$A$2:$K$22,5,FALSE)</f>
        <v>Flagship</v>
      </c>
      <c r="AA1136" t="str">
        <f>_xlfn.IFS(sale[[#All],[Age]]&lt;19,"Teens",sale[[#All],[Age]]&lt;30,"Adults",sale[[#All],[Age]]&lt;70,"Elders")</f>
        <v>Elders</v>
      </c>
      <c r="AB1136" t="str">
        <f>VLOOKUP(C1136,customer_imp!$A$2:$H$505,8,FALSE)</f>
        <v>Silver</v>
      </c>
    </row>
    <row r="1137" spans="1:28" x14ac:dyDescent="0.25">
      <c r="A1137" t="s">
        <v>5841</v>
      </c>
      <c r="B1137" s="2">
        <v>45722</v>
      </c>
      <c r="C1137" t="s">
        <v>4417</v>
      </c>
      <c r="D1137" t="str">
        <f>VLOOKUP(C1137,customer_imp!$A$2:$H$502,2,FALSE)</f>
        <v>Bryce Hawkins</v>
      </c>
      <c r="E1137">
        <f>VLOOKUP(C1137,customer_imp!$A$2:$H$502,3,FALSE)</f>
        <v>40</v>
      </c>
      <c r="F1137" t="str">
        <f>VLOOKUP(C1137,customer_imp!$A$2:$H$502,4,FALSE)</f>
        <v>Male</v>
      </c>
      <c r="G1137" t="str">
        <f>VLOOKUP(C1137,customer_imp!$A$2:$H$502,5,FALSE)</f>
        <v>Lake Monique</v>
      </c>
      <c r="H1137" t="str">
        <f>VLOOKUP(C1137,customer_imp!$A$2:$H$502,6,FALSE)</f>
        <v>Utah</v>
      </c>
      <c r="I1137" t="str">
        <f>VLOOKUP(C1137,customer_imp!$A$2:$H$502,7,FALSE)</f>
        <v>USA</v>
      </c>
      <c r="J1137" t="s">
        <v>4651</v>
      </c>
      <c r="K1137" t="str">
        <f>VLOOKUP($J1137,prod_imp!$A$2:$I$102,2,FALSE)</f>
        <v>Face Foundation Kit</v>
      </c>
      <c r="L1137" t="str">
        <f>VLOOKUP(J1137,prod_imp!$A$2:$I$102,3,FALSE)</f>
        <v>Beauty</v>
      </c>
      <c r="M1137" t="str">
        <f>VLOOKUP(J1137,prod_imp!$A$2:$I$102,4,FALSE)</f>
        <v>Makeup</v>
      </c>
      <c r="N1137" t="str">
        <f>VLOOKUP(J1137,prod_imp!$A$2:$I$102,5,FALSE)</f>
        <v>Taylor-Elliott</v>
      </c>
      <c r="O1137">
        <f>VLOOKUP(J1137,prod_imp!$A$2:$I$102,6,FALSE)</f>
        <v>183</v>
      </c>
      <c r="P1137">
        <f>VLOOKUP(J1137,prod_imp!$A$2:$I$102,7,FALSE)</f>
        <v>457</v>
      </c>
      <c r="Q1137" t="s">
        <v>4683</v>
      </c>
      <c r="R1137" t="s">
        <v>4709</v>
      </c>
      <c r="S1137" s="5">
        <v>2167.9223999999999</v>
      </c>
      <c r="T1137">
        <v>4</v>
      </c>
      <c r="U1137">
        <v>630</v>
      </c>
      <c r="V1137">
        <v>0.28000000000000003</v>
      </c>
      <c r="W1137" t="str">
        <f>VLOOKUP(Q1137,stores_imp!$A$2:$K$100,3,FALSE)</f>
        <v>EAST</v>
      </c>
      <c r="X1137" t="str">
        <f>VLOOKUP(Q1137,stores_imp!$A$2:$K$100,2,TRUE)</f>
        <v>Mann-Austin</v>
      </c>
      <c r="Y1137" t="str">
        <f>VLOOKUP(Q1137,stores_imp!$A$2:$E$22,4,FALSE)</f>
        <v>Port Josephberg</v>
      </c>
      <c r="Z1137" t="str">
        <f>VLOOKUP(Q1137,stores_imp!$A$2:$K$22,5,FALSE)</f>
        <v>Online</v>
      </c>
      <c r="AA1137" t="str">
        <f>_xlfn.IFS(sale[[#All],[Age]]&lt;19,"Teens",sale[[#All],[Age]]&lt;30,"Adults",sale[[#All],[Age]]&lt;70,"Elders")</f>
        <v>Elders</v>
      </c>
      <c r="AB1137" t="str">
        <f>VLOOKUP(C1137,customer_imp!$A$2:$H$505,8,FALSE)</f>
        <v>Bronze</v>
      </c>
    </row>
    <row r="1138" spans="1:28" x14ac:dyDescent="0.25">
      <c r="A1138" t="s">
        <v>5842</v>
      </c>
      <c r="B1138" s="2">
        <v>45575</v>
      </c>
      <c r="C1138" t="s">
        <v>4347</v>
      </c>
      <c r="D1138" t="str">
        <f>VLOOKUP(C1138,customer_imp!$A$2:$H$502,2,FALSE)</f>
        <v>Melanie Lam</v>
      </c>
      <c r="E1138">
        <f>VLOOKUP(C1138,customer_imp!$A$2:$H$502,3,FALSE)</f>
        <v>32</v>
      </c>
      <c r="F1138" t="str">
        <f>VLOOKUP(C1138,customer_imp!$A$2:$H$502,4,FALSE)</f>
        <v>Male</v>
      </c>
      <c r="G1138" t="str">
        <f>VLOOKUP(C1138,customer_imp!$A$2:$H$502,5,FALSE)</f>
        <v>East Michaelton</v>
      </c>
      <c r="H1138" t="str">
        <f>VLOOKUP(C1138,customer_imp!$A$2:$H$502,6,FALSE)</f>
        <v>Kansas</v>
      </c>
      <c r="I1138" t="str">
        <f>VLOOKUP(C1138,customer_imp!$A$2:$H$502,7,FALSE)</f>
        <v>USA</v>
      </c>
      <c r="J1138" t="s">
        <v>4601</v>
      </c>
      <c r="K1138" t="str">
        <f>VLOOKUP($J1138,prod_imp!$A$2:$I$102,2,FALSE)</f>
        <v>Men'S Hair Styling Gel</v>
      </c>
      <c r="L1138" t="str">
        <f>VLOOKUP(J1138,prod_imp!$A$2:$I$102,3,FALSE)</f>
        <v>Beauty</v>
      </c>
      <c r="M1138" t="str">
        <f>VLOOKUP(J1138,prod_imp!$A$2:$I$102,4,FALSE)</f>
        <v>Haircare</v>
      </c>
      <c r="N1138" t="str">
        <f>VLOOKUP(J1138,prod_imp!$A$2:$I$102,5,FALSE)</f>
        <v>Cline-Mccarthy</v>
      </c>
      <c r="O1138">
        <f>VLOOKUP(J1138,prod_imp!$A$2:$I$102,6,FALSE)</f>
        <v>17</v>
      </c>
      <c r="P1138">
        <f>VLOOKUP(J1138,prod_imp!$A$2:$I$102,7,FALSE)</f>
        <v>399</v>
      </c>
      <c r="Q1138" t="s">
        <v>4683</v>
      </c>
      <c r="R1138" t="s">
        <v>4706</v>
      </c>
      <c r="S1138" s="5">
        <v>526.24440000000004</v>
      </c>
      <c r="T1138">
        <v>3</v>
      </c>
      <c r="U1138">
        <v>181</v>
      </c>
      <c r="V1138">
        <v>0.14000000000000001</v>
      </c>
      <c r="W1138" t="str">
        <f>VLOOKUP(Q1138,stores_imp!$A$2:$K$100,3,FALSE)</f>
        <v>EAST</v>
      </c>
      <c r="X1138" t="str">
        <f>VLOOKUP(Q1138,stores_imp!$A$2:$K$100,2,TRUE)</f>
        <v>Mann-Austin</v>
      </c>
      <c r="Y1138" t="str">
        <f>VLOOKUP(Q1138,stores_imp!$A$2:$E$22,4,FALSE)</f>
        <v>Port Josephberg</v>
      </c>
      <c r="Z1138" t="str">
        <f>VLOOKUP(Q1138,stores_imp!$A$2:$K$22,5,FALSE)</f>
        <v>Online</v>
      </c>
      <c r="AA1138" t="str">
        <f>_xlfn.IFS(sale[[#All],[Age]]&lt;19,"Teens",sale[[#All],[Age]]&lt;30,"Adults",sale[[#All],[Age]]&lt;70,"Elders")</f>
        <v>Elders</v>
      </c>
      <c r="AB1138" t="str">
        <f>VLOOKUP(C1138,customer_imp!$A$2:$H$505,8,FALSE)</f>
        <v>Silver</v>
      </c>
    </row>
    <row r="1139" spans="1:28" x14ac:dyDescent="0.25">
      <c r="A1139" t="s">
        <v>5843</v>
      </c>
      <c r="B1139" s="2">
        <v>45441</v>
      </c>
      <c r="C1139" t="s">
        <v>3974</v>
      </c>
      <c r="D1139" t="str">
        <f>VLOOKUP(C1139,customer_imp!$A$2:$H$502,2,FALSE)</f>
        <v>Caroline Collins</v>
      </c>
      <c r="E1139">
        <f>VLOOKUP(C1139,customer_imp!$A$2:$H$502,3,FALSE)</f>
        <v>64</v>
      </c>
      <c r="F1139" t="str">
        <f>VLOOKUP(C1139,customer_imp!$A$2:$H$502,4,FALSE)</f>
        <v>Female</v>
      </c>
      <c r="G1139" t="str">
        <f>VLOOKUP(C1139,customer_imp!$A$2:$H$502,5,FALSE)</f>
        <v>Nicholasshire</v>
      </c>
      <c r="H1139" t="str">
        <f>VLOOKUP(C1139,customer_imp!$A$2:$H$502,6,FALSE)</f>
        <v>California</v>
      </c>
      <c r="I1139" t="str">
        <f>VLOOKUP(C1139,customer_imp!$A$2:$H$502,7,FALSE)</f>
        <v>USA</v>
      </c>
      <c r="J1139" t="s">
        <v>4610</v>
      </c>
      <c r="K1139" t="str">
        <f>VLOOKUP($J1139,prod_imp!$A$2:$I$102,2,FALSE)</f>
        <v>Matte Lipstick Set</v>
      </c>
      <c r="L1139" t="str">
        <f>VLOOKUP(J1139,prod_imp!$A$2:$I$102,3,FALSE)</f>
        <v>Beauty</v>
      </c>
      <c r="M1139" t="str">
        <f>VLOOKUP(J1139,prod_imp!$A$2:$I$102,4,FALSE)</f>
        <v>Makeup</v>
      </c>
      <c r="N1139" t="str">
        <f>VLOOKUP(J1139,prod_imp!$A$2:$I$102,5,FALSE)</f>
        <v>Zhang Inc</v>
      </c>
      <c r="O1139">
        <f>VLOOKUP(J1139,prod_imp!$A$2:$I$102,6,FALSE)</f>
        <v>299</v>
      </c>
      <c r="P1139">
        <f>VLOOKUP(J1139,prod_imp!$A$2:$I$102,7,FALSE)</f>
        <v>118</v>
      </c>
      <c r="Q1139" t="s">
        <v>4700</v>
      </c>
      <c r="R1139" t="s">
        <v>4709</v>
      </c>
      <c r="S1139" s="5">
        <v>435.27359999999999</v>
      </c>
      <c r="T1139">
        <v>1</v>
      </c>
      <c r="U1139">
        <v>453</v>
      </c>
      <c r="V1139">
        <v>0.03</v>
      </c>
      <c r="W1139" t="str">
        <f>VLOOKUP(Q1139,stores_imp!$A$2:$K$100,3,FALSE)</f>
        <v>WEST</v>
      </c>
      <c r="X1139" t="str">
        <f>VLOOKUP(Q1139,stores_imp!$A$2:$K$100,2,TRUE)</f>
        <v>Frederick-Wright</v>
      </c>
      <c r="Y1139" t="str">
        <f>VLOOKUP(Q1139,stores_imp!$A$2:$E$22,4,FALSE)</f>
        <v>New Jimmymouth</v>
      </c>
      <c r="Z1139" t="str">
        <f>VLOOKUP(Q1139,stores_imp!$A$2:$K$22,5,FALSE)</f>
        <v>Flagship</v>
      </c>
      <c r="AA1139" t="str">
        <f>_xlfn.IFS(sale[[#All],[Age]]&lt;19,"Teens",sale[[#All],[Age]]&lt;30,"Adults",sale[[#All],[Age]]&lt;70,"Elders")</f>
        <v>Elders</v>
      </c>
      <c r="AB1139" t="str">
        <f>VLOOKUP(C1139,customer_imp!$A$2:$H$505,8,FALSE)</f>
        <v>Silver</v>
      </c>
    </row>
    <row r="1140" spans="1:28" x14ac:dyDescent="0.25">
      <c r="A1140" t="s">
        <v>5844</v>
      </c>
      <c r="B1140" s="2">
        <v>45940</v>
      </c>
      <c r="C1140" t="s">
        <v>3995</v>
      </c>
      <c r="D1140" t="str">
        <f>VLOOKUP(C1140,customer_imp!$A$2:$H$502,2,FALSE)</f>
        <v>Heather Collins</v>
      </c>
      <c r="E1140">
        <f>VLOOKUP(C1140,customer_imp!$A$2:$H$502,3,FALSE)</f>
        <v>40</v>
      </c>
      <c r="F1140" t="str">
        <f>VLOOKUP(C1140,customer_imp!$A$2:$H$502,4,FALSE)</f>
        <v>Male</v>
      </c>
      <c r="G1140" t="str">
        <f>VLOOKUP(C1140,customer_imp!$A$2:$H$502,5,FALSE)</f>
        <v>Rogerschester</v>
      </c>
      <c r="H1140" t="str">
        <f>VLOOKUP(C1140,customer_imp!$A$2:$H$502,6,FALSE)</f>
        <v>Idaho</v>
      </c>
      <c r="I1140" t="str">
        <f>VLOOKUP(C1140,customer_imp!$A$2:$H$502,7,FALSE)</f>
        <v>USA</v>
      </c>
      <c r="J1140" t="s">
        <v>4586</v>
      </c>
      <c r="K1140" t="str">
        <f>VLOOKUP($J1140,prod_imp!$A$2:$I$102,2,FALSE)</f>
        <v>Hdmi Cable – 2M</v>
      </c>
      <c r="L1140" t="str">
        <f>VLOOKUP(J1140,prod_imp!$A$2:$I$102,3,FALSE)</f>
        <v>Electronics</v>
      </c>
      <c r="M1140" t="str">
        <f>VLOOKUP(J1140,prod_imp!$A$2:$I$102,4,FALSE)</f>
        <v>Accessories</v>
      </c>
      <c r="N1140" t="str">
        <f>VLOOKUP(J1140,prod_imp!$A$2:$I$102,5,FALSE)</f>
        <v>Bautista, Green And Hale</v>
      </c>
      <c r="O1140">
        <f>VLOOKUP(J1140,prod_imp!$A$2:$I$102,6,FALSE)</f>
        <v>88</v>
      </c>
      <c r="P1140">
        <f>VLOOKUP(J1140,prod_imp!$A$2:$I$102,7,FALSE)</f>
        <v>246</v>
      </c>
      <c r="Q1140" t="s">
        <v>4683</v>
      </c>
      <c r="R1140" t="s">
        <v>1959</v>
      </c>
      <c r="S1140" s="5">
        <v>616.50819999999999</v>
      </c>
      <c r="T1140">
        <v>1</v>
      </c>
      <c r="U1140">
        <v>629</v>
      </c>
      <c r="V1140">
        <v>0.04</v>
      </c>
      <c r="W1140" t="str">
        <f>VLOOKUP(Q1140,stores_imp!$A$2:$K$100,3,FALSE)</f>
        <v>EAST</v>
      </c>
      <c r="X1140" t="str">
        <f>VLOOKUP(Q1140,stores_imp!$A$2:$K$100,2,TRUE)</f>
        <v>Mann-Austin</v>
      </c>
      <c r="Y1140" t="str">
        <f>VLOOKUP(Q1140,stores_imp!$A$2:$E$22,4,FALSE)</f>
        <v>Port Josephberg</v>
      </c>
      <c r="Z1140" t="str">
        <f>VLOOKUP(Q1140,stores_imp!$A$2:$K$22,5,FALSE)</f>
        <v>Online</v>
      </c>
      <c r="AA1140" t="str">
        <f>_xlfn.IFS(sale[[#All],[Age]]&lt;19,"Teens",sale[[#All],[Age]]&lt;30,"Adults",sale[[#All],[Age]]&lt;70,"Elders")</f>
        <v>Elders</v>
      </c>
      <c r="AB1140" t="str">
        <f>VLOOKUP(C1140,customer_imp!$A$2:$H$505,8,FALSE)</f>
        <v>Platinum</v>
      </c>
    </row>
    <row r="1141" spans="1:28" x14ac:dyDescent="0.25">
      <c r="A1141" t="s">
        <v>5845</v>
      </c>
      <c r="B1141" s="2">
        <v>45518</v>
      </c>
      <c r="C1141" t="s">
        <v>3992</v>
      </c>
      <c r="D1141" t="str">
        <f>VLOOKUP(C1141,customer_imp!$A$2:$H$502,2,FALSE)</f>
        <v>Paul Fox</v>
      </c>
      <c r="E1141">
        <f>VLOOKUP(C1141,customer_imp!$A$2:$H$502,3,FALSE)</f>
        <v>33</v>
      </c>
      <c r="F1141" t="str">
        <f>VLOOKUP(C1141,customer_imp!$A$2:$H$502,4,FALSE)</f>
        <v>Female</v>
      </c>
      <c r="G1141" t="str">
        <f>VLOOKUP(C1141,customer_imp!$A$2:$H$502,5,FALSE)</f>
        <v>Michaelton</v>
      </c>
      <c r="H1141" t="str">
        <f>VLOOKUP(C1141,customer_imp!$A$2:$H$502,6,FALSE)</f>
        <v>Hawaii</v>
      </c>
      <c r="I1141" t="str">
        <f>VLOOKUP(C1141,customer_imp!$A$2:$H$502,7,FALSE)</f>
        <v>USA</v>
      </c>
      <c r="J1141" t="s">
        <v>4633</v>
      </c>
      <c r="K1141" t="str">
        <f>VLOOKUP($J1141,prod_imp!$A$2:$I$102,2,FALSE)</f>
        <v>Wifi Mesh Router</v>
      </c>
      <c r="L1141" t="str">
        <f>VLOOKUP(J1141,prod_imp!$A$2:$I$102,3,FALSE)</f>
        <v>Electronics</v>
      </c>
      <c r="M1141" t="str">
        <f>VLOOKUP(J1141,prod_imp!$A$2:$I$102,4,FALSE)</f>
        <v>Appliances</v>
      </c>
      <c r="N1141" t="str">
        <f>VLOOKUP(J1141,prod_imp!$A$2:$I$102,5,FALSE)</f>
        <v>White, Reeves And Woods</v>
      </c>
      <c r="O1141">
        <f>VLOOKUP(J1141,prod_imp!$A$2:$I$102,6,FALSE)</f>
        <v>481</v>
      </c>
      <c r="P1141">
        <f>VLOOKUP(J1141,prod_imp!$A$2:$I$102,7,FALSE)</f>
        <v>104</v>
      </c>
      <c r="Q1141" t="s">
        <v>4678</v>
      </c>
      <c r="R1141" t="s">
        <v>4709</v>
      </c>
      <c r="S1141" s="5">
        <v>514.9</v>
      </c>
      <c r="T1141">
        <v>2</v>
      </c>
      <c r="U1141">
        <v>257</v>
      </c>
      <c r="V1141">
        <v>0.02</v>
      </c>
      <c r="W1141" t="str">
        <f>VLOOKUP(Q1141,stores_imp!$A$2:$K$100,3,FALSE)</f>
        <v>SOUTH</v>
      </c>
      <c r="X1141" t="str">
        <f>VLOOKUP(Q1141,stores_imp!$A$2:$K$100,2,TRUE)</f>
        <v>Mann-Austin</v>
      </c>
      <c r="Y1141" t="str">
        <f>VLOOKUP(Q1141,stores_imp!$A$2:$E$22,4,FALSE)</f>
        <v>North Nancyview</v>
      </c>
      <c r="Z1141" t="str">
        <f>VLOOKUP(Q1141,stores_imp!$A$2:$K$22,5,FALSE)</f>
        <v>Outlet</v>
      </c>
      <c r="AA1141" t="str">
        <f>_xlfn.IFS(sale[[#All],[Age]]&lt;19,"Teens",sale[[#All],[Age]]&lt;30,"Adults",sale[[#All],[Age]]&lt;70,"Elders")</f>
        <v>Elders</v>
      </c>
      <c r="AB1141" t="str">
        <f>VLOOKUP(C1141,customer_imp!$A$2:$H$505,8,FALSE)</f>
        <v>Silver</v>
      </c>
    </row>
    <row r="1142" spans="1:28" x14ac:dyDescent="0.25">
      <c r="A1142" t="s">
        <v>5846</v>
      </c>
      <c r="B1142" s="2">
        <v>45861</v>
      </c>
      <c r="C1142" t="s">
        <v>4158</v>
      </c>
      <c r="D1142" t="str">
        <f>VLOOKUP(C1142,customer_imp!$A$2:$H$502,2,FALSE)</f>
        <v>Nicholas Bradshaw</v>
      </c>
      <c r="E1142">
        <f>VLOOKUP(C1142,customer_imp!$A$2:$H$502,3,FALSE)</f>
        <v>43</v>
      </c>
      <c r="F1142" t="str">
        <f>VLOOKUP(C1142,customer_imp!$A$2:$H$502,4,FALSE)</f>
        <v>Female</v>
      </c>
      <c r="G1142" t="str">
        <f>VLOOKUP(C1142,customer_imp!$A$2:$H$502,5,FALSE)</f>
        <v>Murphyfurt</v>
      </c>
      <c r="H1142" t="str">
        <f>VLOOKUP(C1142,customer_imp!$A$2:$H$502,6,FALSE)</f>
        <v>Utah</v>
      </c>
      <c r="I1142" t="str">
        <f>VLOOKUP(C1142,customer_imp!$A$2:$H$502,7,FALSE)</f>
        <v>USA</v>
      </c>
      <c r="J1142" t="s">
        <v>4554</v>
      </c>
      <c r="K1142" t="str">
        <f>VLOOKUP($J1142,prod_imp!$A$2:$I$102,2,FALSE)</f>
        <v>Gaming Mechanical Keyboard</v>
      </c>
      <c r="L1142" t="str">
        <f>VLOOKUP(J1142,prod_imp!$A$2:$I$102,3,FALSE)</f>
        <v>Electronics</v>
      </c>
      <c r="M1142" t="str">
        <f>VLOOKUP(J1142,prod_imp!$A$2:$I$102,4,FALSE)</f>
        <v>Computer</v>
      </c>
      <c r="N1142" t="str">
        <f>VLOOKUP(J1142,prod_imp!$A$2:$I$102,5,FALSE)</f>
        <v>Lucero Llc</v>
      </c>
      <c r="O1142">
        <f>VLOOKUP(J1142,prod_imp!$A$2:$I$102,6,FALSE)</f>
        <v>419</v>
      </c>
      <c r="P1142">
        <f>VLOOKUP(J1142,prod_imp!$A$2:$I$102,7,FALSE)</f>
        <v>86</v>
      </c>
      <c r="Q1142" t="s">
        <v>4698</v>
      </c>
      <c r="R1142" t="s">
        <v>4706</v>
      </c>
      <c r="S1142" s="5">
        <v>1156.3725999999999</v>
      </c>
      <c r="T1142">
        <v>2</v>
      </c>
      <c r="U1142">
        <v>697</v>
      </c>
      <c r="V1142">
        <v>0</v>
      </c>
      <c r="W1142" t="str">
        <f>VLOOKUP(Q1142,stores_imp!$A$2:$K$100,3,FALSE)</f>
        <v>NORTH</v>
      </c>
      <c r="X1142" t="str">
        <f>VLOOKUP(Q1142,stores_imp!$A$2:$K$100,2,TRUE)</f>
        <v>Shelton Plc</v>
      </c>
      <c r="Y1142" t="str">
        <f>VLOOKUP(Q1142,stores_imp!$A$2:$E$22,4,FALSE)</f>
        <v>East Jenniferstad</v>
      </c>
      <c r="Z1142" t="str">
        <f>VLOOKUP(Q1142,stores_imp!$A$2:$K$22,5,FALSE)</f>
        <v>Flagship</v>
      </c>
      <c r="AA1142" t="str">
        <f>_xlfn.IFS(sale[[#All],[Age]]&lt;19,"Teens",sale[[#All],[Age]]&lt;30,"Adults",sale[[#All],[Age]]&lt;70,"Elders")</f>
        <v>Elders</v>
      </c>
      <c r="AB1142" t="str">
        <f>VLOOKUP(C1142,customer_imp!$A$2:$H$505,8,FALSE)</f>
        <v>Silver</v>
      </c>
    </row>
    <row r="1143" spans="1:28" x14ac:dyDescent="0.25">
      <c r="A1143" t="s">
        <v>5847</v>
      </c>
      <c r="B1143" s="2">
        <v>45416</v>
      </c>
      <c r="C1143" t="s">
        <v>4362</v>
      </c>
      <c r="D1143" t="str">
        <f>VLOOKUP(C1143,customer_imp!$A$2:$H$502,2,FALSE)</f>
        <v>James Orozco</v>
      </c>
      <c r="E1143">
        <f>VLOOKUP(C1143,customer_imp!$A$2:$H$502,3,FALSE)</f>
        <v>37</v>
      </c>
      <c r="F1143" t="str">
        <f>VLOOKUP(C1143,customer_imp!$A$2:$H$502,4,FALSE)</f>
        <v>Female</v>
      </c>
      <c r="G1143" t="str">
        <f>VLOOKUP(C1143,customer_imp!$A$2:$H$502,5,FALSE)</f>
        <v>Simpsonfort</v>
      </c>
      <c r="H1143" t="str">
        <f>VLOOKUP(C1143,customer_imp!$A$2:$H$502,6,FALSE)</f>
        <v>Maine</v>
      </c>
      <c r="I1143" t="str">
        <f>VLOOKUP(C1143,customer_imp!$A$2:$H$502,7,FALSE)</f>
        <v>USA</v>
      </c>
      <c r="J1143" t="s">
        <v>4576</v>
      </c>
      <c r="K1143" t="str">
        <f>VLOOKUP($J1143,prod_imp!$A$2:$I$102,2,FALSE)</f>
        <v>Men'S Winter Jacket</v>
      </c>
      <c r="L1143" t="str">
        <f>VLOOKUP(J1143,prod_imp!$A$2:$I$102,3,FALSE)</f>
        <v>Clothing</v>
      </c>
      <c r="M1143" t="str">
        <f>VLOOKUP(J1143,prod_imp!$A$2:$I$102,4,FALSE)</f>
        <v>Outerwear</v>
      </c>
      <c r="N1143" t="str">
        <f>VLOOKUP(J1143,prod_imp!$A$2:$I$102,5,FALSE)</f>
        <v>Kelly, Smith And Perez</v>
      </c>
      <c r="O1143">
        <f>VLOOKUP(J1143,prod_imp!$A$2:$I$102,6,FALSE)</f>
        <v>167</v>
      </c>
      <c r="P1143">
        <f>VLOOKUP(J1143,prod_imp!$A$2:$I$102,7,FALSE)</f>
        <v>296</v>
      </c>
      <c r="Q1143" t="s">
        <v>4684</v>
      </c>
      <c r="R1143" t="s">
        <v>4706</v>
      </c>
      <c r="S1143" s="5">
        <v>258.822</v>
      </c>
      <c r="T1143">
        <v>2</v>
      </c>
      <c r="U1143">
        <v>144</v>
      </c>
      <c r="V1143">
        <v>0.17</v>
      </c>
      <c r="W1143" t="str">
        <f>VLOOKUP(Q1143,stores_imp!$A$2:$K$100,3,FALSE)</f>
        <v>SOUTH</v>
      </c>
      <c r="X1143" t="str">
        <f>VLOOKUP(Q1143,stores_imp!$A$2:$K$100,2,TRUE)</f>
        <v>Mann-Austin</v>
      </c>
      <c r="Y1143" t="str">
        <f>VLOOKUP(Q1143,stores_imp!$A$2:$E$22,4,FALSE)</f>
        <v>Williamsfurt</v>
      </c>
      <c r="Z1143" t="str">
        <f>VLOOKUP(Q1143,stores_imp!$A$2:$K$22,5,FALSE)</f>
        <v>Online</v>
      </c>
      <c r="AA1143" t="str">
        <f>_xlfn.IFS(sale[[#All],[Age]]&lt;19,"Teens",sale[[#All],[Age]]&lt;30,"Adults",sale[[#All],[Age]]&lt;70,"Elders")</f>
        <v>Elders</v>
      </c>
      <c r="AB1143" t="str">
        <f>VLOOKUP(C1143,customer_imp!$A$2:$H$505,8,FALSE)</f>
        <v>Gold</v>
      </c>
    </row>
    <row r="1144" spans="1:28" x14ac:dyDescent="0.25">
      <c r="A1144" t="s">
        <v>5848</v>
      </c>
      <c r="B1144" s="2">
        <v>45608</v>
      </c>
      <c r="C1144" t="s">
        <v>4280</v>
      </c>
      <c r="D1144" t="str">
        <f>VLOOKUP(C1144,customer_imp!$A$2:$H$502,2,FALSE)</f>
        <v>Jared Moran</v>
      </c>
      <c r="E1144">
        <f>VLOOKUP(C1144,customer_imp!$A$2:$H$502,3,FALSE)</f>
        <v>28</v>
      </c>
      <c r="F1144" t="str">
        <f>VLOOKUP(C1144,customer_imp!$A$2:$H$502,4,FALSE)</f>
        <v>Female</v>
      </c>
      <c r="G1144" t="str">
        <f>VLOOKUP(C1144,customer_imp!$A$2:$H$502,5,FALSE)</f>
        <v>South David</v>
      </c>
      <c r="H1144" t="str">
        <f>VLOOKUP(C1144,customer_imp!$A$2:$H$502,6,FALSE)</f>
        <v>West Virginia</v>
      </c>
      <c r="I1144" t="str">
        <f>VLOOKUP(C1144,customer_imp!$A$2:$H$502,7,FALSE)</f>
        <v>USA</v>
      </c>
      <c r="J1144" t="s">
        <v>4641</v>
      </c>
      <c r="K1144" t="str">
        <f>VLOOKUP($J1144,prod_imp!$A$2:$I$102,2,FALSE)</f>
        <v>Hydrating Face Cleanser</v>
      </c>
      <c r="L1144" t="str">
        <f>VLOOKUP(J1144,prod_imp!$A$2:$I$102,3,FALSE)</f>
        <v>Beauty</v>
      </c>
      <c r="M1144" t="str">
        <f>VLOOKUP(J1144,prod_imp!$A$2:$I$102,4,FALSE)</f>
        <v>Skincare</v>
      </c>
      <c r="N1144" t="str">
        <f>VLOOKUP(J1144,prod_imp!$A$2:$I$102,5,FALSE)</f>
        <v>Butler Group</v>
      </c>
      <c r="O1144">
        <f>VLOOKUP(J1144,prod_imp!$A$2:$I$102,6,FALSE)</f>
        <v>317</v>
      </c>
      <c r="P1144">
        <f>VLOOKUP(J1144,prod_imp!$A$2:$I$102,7,FALSE)</f>
        <v>159</v>
      </c>
      <c r="Q1144" t="s">
        <v>4675</v>
      </c>
      <c r="R1144" t="s">
        <v>4709</v>
      </c>
      <c r="S1144" s="5">
        <v>1120.0599</v>
      </c>
      <c r="T1144">
        <v>3</v>
      </c>
      <c r="U1144">
        <v>461</v>
      </c>
      <c r="V1144">
        <v>0.1</v>
      </c>
      <c r="W1144" t="str">
        <f>VLOOKUP(Q1144,stores_imp!$A$2:$K$100,3,FALSE)</f>
        <v>NORTH</v>
      </c>
      <c r="X1144" t="str">
        <f>VLOOKUP(Q1144,stores_imp!$A$2:$K$100,2,TRUE)</f>
        <v>Martinez, Adkins And Johnson</v>
      </c>
      <c r="Y1144" t="str">
        <f>VLOOKUP(Q1144,stores_imp!$A$2:$E$22,4,FALSE)</f>
        <v>Danielmouth</v>
      </c>
      <c r="Z1144" t="str">
        <f>VLOOKUP(Q1144,stores_imp!$A$2:$K$22,5,FALSE)</f>
        <v>Flagship</v>
      </c>
      <c r="AA1144" t="str">
        <f>_xlfn.IFS(sale[[#All],[Age]]&lt;19,"Teens",sale[[#All],[Age]]&lt;30,"Adults",sale[[#All],[Age]]&lt;70,"Elders")</f>
        <v>Adults</v>
      </c>
      <c r="AB1144" t="str">
        <f>VLOOKUP(C1144,customer_imp!$A$2:$H$505,8,FALSE)</f>
        <v>Bronze</v>
      </c>
    </row>
    <row r="1145" spans="1:28" x14ac:dyDescent="0.25">
      <c r="A1145" t="s">
        <v>5849</v>
      </c>
      <c r="B1145" s="2">
        <v>45301</v>
      </c>
      <c r="C1145" t="s">
        <v>4492</v>
      </c>
      <c r="D1145" t="str">
        <f>VLOOKUP(C1145,customer_imp!$A$2:$H$502,2,FALSE)</f>
        <v>Philip Pennington</v>
      </c>
      <c r="E1145">
        <f>VLOOKUP(C1145,customer_imp!$A$2:$H$502,3,FALSE)</f>
        <v>27</v>
      </c>
      <c r="F1145" t="str">
        <f>VLOOKUP(C1145,customer_imp!$A$2:$H$502,4,FALSE)</f>
        <v>Female</v>
      </c>
      <c r="G1145" t="str">
        <f>VLOOKUP(C1145,customer_imp!$A$2:$H$502,5,FALSE)</f>
        <v>East Valerieview</v>
      </c>
      <c r="H1145" t="str">
        <f>VLOOKUP(C1145,customer_imp!$A$2:$H$502,6,FALSE)</f>
        <v>Oregon</v>
      </c>
      <c r="I1145" t="str">
        <f>VLOOKUP(C1145,customer_imp!$A$2:$H$502,7,FALSE)</f>
        <v>USA</v>
      </c>
      <c r="J1145" t="s">
        <v>4547</v>
      </c>
      <c r="K1145" t="str">
        <f>VLOOKUP($J1145,prod_imp!$A$2:$I$102,2,FALSE)</f>
        <v>Sports Stopwatch Timer</v>
      </c>
      <c r="L1145" t="str">
        <f>VLOOKUP(J1145,prod_imp!$A$2:$I$102,3,FALSE)</f>
        <v>Sports</v>
      </c>
      <c r="M1145" t="str">
        <f>VLOOKUP(J1145,prod_imp!$A$2:$I$102,4,FALSE)</f>
        <v>Accessories</v>
      </c>
      <c r="N1145" t="str">
        <f>VLOOKUP(J1145,prod_imp!$A$2:$I$102,5,FALSE)</f>
        <v>Burns-Hansen</v>
      </c>
      <c r="O1145">
        <f>VLOOKUP(J1145,prod_imp!$A$2:$I$102,6,FALSE)</f>
        <v>39</v>
      </c>
      <c r="P1145">
        <f>VLOOKUP(J1145,prod_imp!$A$2:$I$102,7,FALSE)</f>
        <v>137</v>
      </c>
      <c r="Q1145" t="s">
        <v>4688</v>
      </c>
      <c r="R1145" t="s">
        <v>1959</v>
      </c>
      <c r="S1145" s="5">
        <v>131.047</v>
      </c>
      <c r="T1145">
        <v>2</v>
      </c>
      <c r="U1145">
        <v>68</v>
      </c>
      <c r="V1145">
        <v>0.19</v>
      </c>
      <c r="W1145" t="str">
        <f>VLOOKUP(Q1145,stores_imp!$A$2:$K$100,3,FALSE)</f>
        <v>SOUTH</v>
      </c>
      <c r="X1145" t="str">
        <f>VLOOKUP(Q1145,stores_imp!$A$2:$K$100,2,TRUE)</f>
        <v>Mann-Austin</v>
      </c>
      <c r="Y1145" t="str">
        <f>VLOOKUP(Q1145,stores_imp!$A$2:$E$22,4,FALSE)</f>
        <v>East Johnstad</v>
      </c>
      <c r="Z1145" t="str">
        <f>VLOOKUP(Q1145,stores_imp!$A$2:$K$22,5,FALSE)</f>
        <v>Flagship</v>
      </c>
      <c r="AA1145" t="str">
        <f>_xlfn.IFS(sale[[#All],[Age]]&lt;19,"Teens",sale[[#All],[Age]]&lt;30,"Adults",sale[[#All],[Age]]&lt;70,"Elders")</f>
        <v>Adults</v>
      </c>
      <c r="AB1145" t="str">
        <f>VLOOKUP(C1145,customer_imp!$A$2:$H$505,8,FALSE)</f>
        <v>Platinum</v>
      </c>
    </row>
    <row r="1146" spans="1:28" x14ac:dyDescent="0.25">
      <c r="A1146" t="s">
        <v>5850</v>
      </c>
      <c r="B1146" s="2">
        <v>45433</v>
      </c>
      <c r="C1146" t="s">
        <v>4189</v>
      </c>
      <c r="D1146" t="str">
        <f>VLOOKUP(C1146,customer_imp!$A$2:$H$502,2,FALSE)</f>
        <v>Antonio Jones</v>
      </c>
      <c r="E1146">
        <f>VLOOKUP(C1146,customer_imp!$A$2:$H$502,3,FALSE)</f>
        <v>48</v>
      </c>
      <c r="F1146" t="str">
        <f>VLOOKUP(C1146,customer_imp!$A$2:$H$502,4,FALSE)</f>
        <v>Male</v>
      </c>
      <c r="G1146" t="str">
        <f>VLOOKUP(C1146,customer_imp!$A$2:$H$502,5,FALSE)</f>
        <v>Matthewborough</v>
      </c>
      <c r="H1146" t="str">
        <f>VLOOKUP(C1146,customer_imp!$A$2:$H$502,6,FALSE)</f>
        <v>Georgia</v>
      </c>
      <c r="I1146" t="str">
        <f>VLOOKUP(C1146,customer_imp!$A$2:$H$502,7,FALSE)</f>
        <v>USA</v>
      </c>
      <c r="J1146" t="s">
        <v>4582</v>
      </c>
      <c r="K1146" t="str">
        <f>VLOOKUP($J1146,prod_imp!$A$2:$I$102,2,FALSE)</f>
        <v>Men'S Roll-On Perfume</v>
      </c>
      <c r="L1146" t="str">
        <f>VLOOKUP(J1146,prod_imp!$A$2:$I$102,3,FALSE)</f>
        <v>Beauty</v>
      </c>
      <c r="M1146" t="str">
        <f>VLOOKUP(J1146,prod_imp!$A$2:$I$102,4,FALSE)</f>
        <v>Fragrance</v>
      </c>
      <c r="N1146" t="str">
        <f>VLOOKUP(J1146,prod_imp!$A$2:$I$102,5,FALSE)</f>
        <v>Sullivan And Sons</v>
      </c>
      <c r="O1146">
        <f>VLOOKUP(J1146,prod_imp!$A$2:$I$102,6,FALSE)</f>
        <v>43</v>
      </c>
      <c r="P1146">
        <f>VLOOKUP(J1146,prod_imp!$A$2:$I$102,7,FALSE)</f>
        <v>267</v>
      </c>
      <c r="Q1146" t="s">
        <v>4675</v>
      </c>
      <c r="R1146" t="s">
        <v>4706</v>
      </c>
      <c r="S1146" s="5">
        <v>2168.9369999999999</v>
      </c>
      <c r="T1146">
        <v>3</v>
      </c>
      <c r="U1146">
        <v>803</v>
      </c>
      <c r="V1146">
        <v>0.03</v>
      </c>
      <c r="W1146" t="str">
        <f>VLOOKUP(Q1146,stores_imp!$A$2:$K$100,3,FALSE)</f>
        <v>NORTH</v>
      </c>
      <c r="X1146" t="str">
        <f>VLOOKUP(Q1146,stores_imp!$A$2:$K$100,2,TRUE)</f>
        <v>Martinez, Adkins And Johnson</v>
      </c>
      <c r="Y1146" t="str">
        <f>VLOOKUP(Q1146,stores_imp!$A$2:$E$22,4,FALSE)</f>
        <v>Danielmouth</v>
      </c>
      <c r="Z1146" t="str">
        <f>VLOOKUP(Q1146,stores_imp!$A$2:$K$22,5,FALSE)</f>
        <v>Flagship</v>
      </c>
      <c r="AA1146" t="str">
        <f>_xlfn.IFS(sale[[#All],[Age]]&lt;19,"Teens",sale[[#All],[Age]]&lt;30,"Adults",sale[[#All],[Age]]&lt;70,"Elders")</f>
        <v>Elders</v>
      </c>
      <c r="AB1146" t="str">
        <f>VLOOKUP(C1146,customer_imp!$A$2:$H$505,8,FALSE)</f>
        <v>Silver</v>
      </c>
    </row>
    <row r="1147" spans="1:28" x14ac:dyDescent="0.25">
      <c r="A1147" t="s">
        <v>5851</v>
      </c>
      <c r="B1147" s="2">
        <v>45821</v>
      </c>
      <c r="C1147" t="s">
        <v>4424</v>
      </c>
      <c r="D1147" t="str">
        <f>VLOOKUP(C1147,customer_imp!$A$2:$H$502,2,FALSE)</f>
        <v>Summer Weiss</v>
      </c>
      <c r="E1147">
        <f>VLOOKUP(C1147,customer_imp!$A$2:$H$502,3,FALSE)</f>
        <v>37</v>
      </c>
      <c r="F1147" t="str">
        <f>VLOOKUP(C1147,customer_imp!$A$2:$H$502,4,FALSE)</f>
        <v>Male</v>
      </c>
      <c r="G1147" t="str">
        <f>VLOOKUP(C1147,customer_imp!$A$2:$H$502,5,FALSE)</f>
        <v>Phyllisport</v>
      </c>
      <c r="H1147" t="str">
        <f>VLOOKUP(C1147,customer_imp!$A$2:$H$502,6,FALSE)</f>
        <v>New Jersey</v>
      </c>
      <c r="I1147" t="str">
        <f>VLOOKUP(C1147,customer_imp!$A$2:$H$502,7,FALSE)</f>
        <v>USA</v>
      </c>
      <c r="J1147" t="s">
        <v>4527</v>
      </c>
      <c r="K1147" t="str">
        <f>VLOOKUP($J1147,prod_imp!$A$2:$I$102,2,FALSE)</f>
        <v>Beard Grooming Kit</v>
      </c>
      <c r="L1147" t="str">
        <f>VLOOKUP(J1147,prod_imp!$A$2:$I$102,3,FALSE)</f>
        <v>Beauty</v>
      </c>
      <c r="M1147" t="str">
        <f>VLOOKUP(J1147,prod_imp!$A$2:$I$102,4,FALSE)</f>
        <v>Grooming</v>
      </c>
      <c r="N1147" t="str">
        <f>VLOOKUP(J1147,prod_imp!$A$2:$I$102,5,FALSE)</f>
        <v>Erickson-Green</v>
      </c>
      <c r="O1147">
        <f>VLOOKUP(J1147,prod_imp!$A$2:$I$102,6,FALSE)</f>
        <v>337</v>
      </c>
      <c r="P1147">
        <f>VLOOKUP(J1147,prod_imp!$A$2:$I$102,7,FALSE)</f>
        <v>256</v>
      </c>
      <c r="Q1147" t="s">
        <v>4695</v>
      </c>
      <c r="R1147" t="s">
        <v>4709</v>
      </c>
      <c r="S1147" s="5">
        <v>815.072</v>
      </c>
      <c r="T1147">
        <v>4</v>
      </c>
      <c r="U1147">
        <v>255</v>
      </c>
      <c r="V1147">
        <v>0.1</v>
      </c>
      <c r="W1147" t="str">
        <f>VLOOKUP(Q1147,stores_imp!$A$2:$K$100,3,FALSE)</f>
        <v>EAST</v>
      </c>
      <c r="X1147" t="str">
        <f>VLOOKUP(Q1147,stores_imp!$A$2:$K$100,2,TRUE)</f>
        <v>Gardner, Humphrey And Contreras</v>
      </c>
      <c r="Y1147" t="str">
        <f>VLOOKUP(Q1147,stores_imp!$A$2:$E$22,4,FALSE)</f>
        <v>Johnsonville</v>
      </c>
      <c r="Z1147" t="str">
        <f>VLOOKUP(Q1147,stores_imp!$A$2:$K$22,5,FALSE)</f>
        <v>Flagship</v>
      </c>
      <c r="AA1147" t="str">
        <f>_xlfn.IFS(sale[[#All],[Age]]&lt;19,"Teens",sale[[#All],[Age]]&lt;30,"Adults",sale[[#All],[Age]]&lt;70,"Elders")</f>
        <v>Elders</v>
      </c>
      <c r="AB1147" t="str">
        <f>VLOOKUP(C1147,customer_imp!$A$2:$H$505,8,FALSE)</f>
        <v>Bronze</v>
      </c>
    </row>
    <row r="1148" spans="1:28" x14ac:dyDescent="0.25">
      <c r="A1148" t="s">
        <v>5852</v>
      </c>
      <c r="B1148" s="2">
        <v>45508</v>
      </c>
      <c r="C1148" t="s">
        <v>4025</v>
      </c>
      <c r="D1148" t="str">
        <f>VLOOKUP(C1148,customer_imp!$A$2:$H$502,2,FALSE)</f>
        <v>Sarah Rodgers</v>
      </c>
      <c r="E1148">
        <f>VLOOKUP(C1148,customer_imp!$A$2:$H$502,3,FALSE)</f>
        <v>23</v>
      </c>
      <c r="F1148" t="str">
        <f>VLOOKUP(C1148,customer_imp!$A$2:$H$502,4,FALSE)</f>
        <v>Female</v>
      </c>
      <c r="G1148" t="str">
        <f>VLOOKUP(C1148,customer_imp!$A$2:$H$502,5,FALSE)</f>
        <v>New Julia</v>
      </c>
      <c r="H1148" t="str">
        <f>VLOOKUP(C1148,customer_imp!$A$2:$H$502,6,FALSE)</f>
        <v>West Virginia</v>
      </c>
      <c r="I1148" t="str">
        <f>VLOOKUP(C1148,customer_imp!$A$2:$H$502,7,FALSE)</f>
        <v>USA</v>
      </c>
      <c r="J1148" t="s">
        <v>4585</v>
      </c>
      <c r="K1148" t="str">
        <f>VLOOKUP($J1148,prod_imp!$A$2:$I$102,2,FALSE)</f>
        <v>Boxing Hand Wraps</v>
      </c>
      <c r="L1148" t="str">
        <f>VLOOKUP(J1148,prod_imp!$A$2:$I$102,3,FALSE)</f>
        <v>Sports</v>
      </c>
      <c r="M1148" t="str">
        <f>VLOOKUP(J1148,prod_imp!$A$2:$I$102,4,FALSE)</f>
        <v>Fitness</v>
      </c>
      <c r="N1148" t="str">
        <f>VLOOKUP(J1148,prod_imp!$A$2:$I$102,5,FALSE)</f>
        <v>Smith-King</v>
      </c>
      <c r="O1148">
        <f>VLOOKUP(J1148,prod_imp!$A$2:$I$102,6,FALSE)</f>
        <v>190</v>
      </c>
      <c r="P1148">
        <f>VLOOKUP(J1148,prod_imp!$A$2:$I$102,7,FALSE)</f>
        <v>260</v>
      </c>
      <c r="Q1148" t="s">
        <v>4681</v>
      </c>
      <c r="R1148" t="s">
        <v>4706</v>
      </c>
      <c r="S1148" s="5">
        <v>1665.692</v>
      </c>
      <c r="T1148">
        <v>4</v>
      </c>
      <c r="U1148">
        <v>595</v>
      </c>
      <c r="V1148">
        <v>0.2</v>
      </c>
      <c r="W1148" t="str">
        <f>VLOOKUP(Q1148,stores_imp!$A$2:$K$100,3,FALSE)</f>
        <v>SOUTH</v>
      </c>
      <c r="X1148" t="str">
        <f>VLOOKUP(Q1148,stores_imp!$A$2:$K$100,2,TRUE)</f>
        <v>Mann-Austin</v>
      </c>
      <c r="Y1148" t="str">
        <f>VLOOKUP(Q1148,stores_imp!$A$2:$E$22,4,FALSE)</f>
        <v>Port Sharon</v>
      </c>
      <c r="Z1148" t="str">
        <f>VLOOKUP(Q1148,stores_imp!$A$2:$K$22,5,FALSE)</f>
        <v>Online</v>
      </c>
      <c r="AA1148" t="str">
        <f>_xlfn.IFS(sale[[#All],[Age]]&lt;19,"Teens",sale[[#All],[Age]]&lt;30,"Adults",sale[[#All],[Age]]&lt;70,"Elders")</f>
        <v>Adults</v>
      </c>
      <c r="AB1148" t="str">
        <f>VLOOKUP(C1148,customer_imp!$A$2:$H$505,8,FALSE)</f>
        <v>Gold</v>
      </c>
    </row>
    <row r="1149" spans="1:28" x14ac:dyDescent="0.25">
      <c r="A1149" t="s">
        <v>5853</v>
      </c>
      <c r="B1149" s="2">
        <v>45854</v>
      </c>
      <c r="C1149" t="s">
        <v>4198</v>
      </c>
      <c r="D1149" t="str">
        <f>VLOOKUP(C1149,customer_imp!$A$2:$H$502,2,FALSE)</f>
        <v>Jordan Wells</v>
      </c>
      <c r="E1149">
        <f>VLOOKUP(C1149,customer_imp!$A$2:$H$502,3,FALSE)</f>
        <v>47</v>
      </c>
      <c r="F1149" t="str">
        <f>VLOOKUP(C1149,customer_imp!$A$2:$H$502,4,FALSE)</f>
        <v>Female</v>
      </c>
      <c r="G1149" t="str">
        <f>VLOOKUP(C1149,customer_imp!$A$2:$H$502,5,FALSE)</f>
        <v xml:space="preserve">Phillipschester   </v>
      </c>
      <c r="H1149" t="str">
        <f>VLOOKUP(C1149,customer_imp!$A$2:$H$502,6,FALSE)</f>
        <v>New Jersey</v>
      </c>
      <c r="I1149" t="str">
        <f>VLOOKUP(C1149,customer_imp!$A$2:$H$502,7,FALSE)</f>
        <v>USA</v>
      </c>
      <c r="J1149" t="s">
        <v>4655</v>
      </c>
      <c r="K1149" t="str">
        <f>VLOOKUP($J1149,prod_imp!$A$2:$I$102,2,FALSE)</f>
        <v>Women'S High Heels</v>
      </c>
      <c r="L1149" t="str">
        <f>VLOOKUP(J1149,prod_imp!$A$2:$I$102,3,FALSE)</f>
        <v>Clothing</v>
      </c>
      <c r="M1149" t="str">
        <f>VLOOKUP(J1149,prod_imp!$A$2:$I$102,4,FALSE)</f>
        <v>Footwear</v>
      </c>
      <c r="N1149" t="str">
        <f>VLOOKUP(J1149,prod_imp!$A$2:$I$102,5,FALSE)</f>
        <v>Smith-Charles</v>
      </c>
      <c r="O1149">
        <f>VLOOKUP(J1149,prod_imp!$A$2:$I$102,6,FALSE)</f>
        <v>438</v>
      </c>
      <c r="P1149">
        <f>VLOOKUP(J1149,prod_imp!$A$2:$I$102,7,FALSE)</f>
        <v>496</v>
      </c>
      <c r="Q1149" t="s">
        <v>4673</v>
      </c>
      <c r="R1149" t="s">
        <v>4706</v>
      </c>
      <c r="S1149" s="5">
        <v>1570.4166</v>
      </c>
      <c r="T1149">
        <v>2</v>
      </c>
      <c r="U1149">
        <v>844</v>
      </c>
      <c r="V1149">
        <v>0.3</v>
      </c>
      <c r="W1149" t="str">
        <f>VLOOKUP(Q1149,stores_imp!$A$2:$K$100,3,FALSE)</f>
        <v>EAST</v>
      </c>
      <c r="X1149" t="str">
        <f>VLOOKUP(Q1149,stores_imp!$A$2:$K$100,2,TRUE)</f>
        <v>Rivera-Warner</v>
      </c>
      <c r="Y1149" t="str">
        <f>VLOOKUP(Q1149,stores_imp!$A$2:$E$22,4,FALSE)</f>
        <v>Washingtonfurt</v>
      </c>
      <c r="Z1149" t="str">
        <f>VLOOKUP(Q1149,stores_imp!$A$2:$K$22,5,FALSE)</f>
        <v>Flagship</v>
      </c>
      <c r="AA1149" t="str">
        <f>_xlfn.IFS(sale[[#All],[Age]]&lt;19,"Teens",sale[[#All],[Age]]&lt;30,"Adults",sale[[#All],[Age]]&lt;70,"Elders")</f>
        <v>Elders</v>
      </c>
      <c r="AB1149" t="str">
        <f>VLOOKUP(C1149,customer_imp!$A$2:$H$505,8,FALSE)</f>
        <v>Gold</v>
      </c>
    </row>
    <row r="1150" spans="1:28" x14ac:dyDescent="0.25">
      <c r="A1150" t="s">
        <v>5854</v>
      </c>
      <c r="B1150" s="2">
        <v>45569</v>
      </c>
      <c r="C1150" t="s">
        <v>4112</v>
      </c>
      <c r="D1150" t="str">
        <f>VLOOKUP(C1150,customer_imp!$A$2:$H$502,2,FALSE)</f>
        <v>Morgan Bowen</v>
      </c>
      <c r="E1150">
        <f>VLOOKUP(C1150,customer_imp!$A$2:$H$502,3,FALSE)</f>
        <v>54</v>
      </c>
      <c r="F1150" t="str">
        <f>VLOOKUP(C1150,customer_imp!$A$2:$H$502,4,FALSE)</f>
        <v>Male</v>
      </c>
      <c r="G1150" t="str">
        <f>VLOOKUP(C1150,customer_imp!$A$2:$H$502,5,FALSE)</f>
        <v>Parksfort</v>
      </c>
      <c r="H1150" t="str">
        <f>VLOOKUP(C1150,customer_imp!$A$2:$H$502,6,FALSE)</f>
        <v>Washington</v>
      </c>
      <c r="I1150" t="str">
        <f>VLOOKUP(C1150,customer_imp!$A$2:$H$502,7,FALSE)</f>
        <v>USA</v>
      </c>
      <c r="J1150" t="s">
        <v>4525</v>
      </c>
      <c r="K1150" t="str">
        <f>VLOOKUP($J1150,prod_imp!$A$2:$I$102,2,FALSE)</f>
        <v>4K Home Projector</v>
      </c>
      <c r="L1150" t="str">
        <f>VLOOKUP(J1150,prod_imp!$A$2:$I$102,3,FALSE)</f>
        <v>Electronics</v>
      </c>
      <c r="M1150" t="str">
        <f>VLOOKUP(J1150,prod_imp!$A$2:$I$102,4,FALSE)</f>
        <v>Appliances</v>
      </c>
      <c r="N1150" t="str">
        <f>VLOOKUP(J1150,prod_imp!$A$2:$I$102,5,FALSE)</f>
        <v>Thomas Llc</v>
      </c>
      <c r="O1150">
        <f>VLOOKUP(J1150,prod_imp!$A$2:$I$102,6,FALSE)</f>
        <v>465</v>
      </c>
      <c r="P1150">
        <f>VLOOKUP(J1150,prod_imp!$A$2:$I$102,7,FALSE)</f>
        <v>301</v>
      </c>
      <c r="Q1150" t="s">
        <v>4683</v>
      </c>
      <c r="R1150" t="s">
        <v>1959</v>
      </c>
      <c r="S1150" s="5">
        <v>405.32</v>
      </c>
      <c r="T1150">
        <v>4</v>
      </c>
      <c r="U1150">
        <v>101</v>
      </c>
      <c r="V1150">
        <v>7.0000000000000007E-2</v>
      </c>
      <c r="W1150" t="str">
        <f>VLOOKUP(Q1150,stores_imp!$A$2:$K$100,3,FALSE)</f>
        <v>EAST</v>
      </c>
      <c r="X1150" t="str">
        <f>VLOOKUP(Q1150,stores_imp!$A$2:$K$100,2,TRUE)</f>
        <v>Mann-Austin</v>
      </c>
      <c r="Y1150" t="str">
        <f>VLOOKUP(Q1150,stores_imp!$A$2:$E$22,4,FALSE)</f>
        <v>Port Josephberg</v>
      </c>
      <c r="Z1150" t="str">
        <f>VLOOKUP(Q1150,stores_imp!$A$2:$K$22,5,FALSE)</f>
        <v>Online</v>
      </c>
      <c r="AA1150" t="str">
        <f>_xlfn.IFS(sale[[#All],[Age]]&lt;19,"Teens",sale[[#All],[Age]]&lt;30,"Adults",sale[[#All],[Age]]&lt;70,"Elders")</f>
        <v>Elders</v>
      </c>
      <c r="AB1150" t="str">
        <f>VLOOKUP(C1150,customer_imp!$A$2:$H$505,8,FALSE)</f>
        <v>Gold</v>
      </c>
    </row>
    <row r="1151" spans="1:28" x14ac:dyDescent="0.25">
      <c r="A1151" t="s">
        <v>5855</v>
      </c>
      <c r="B1151" s="2">
        <v>45824</v>
      </c>
      <c r="C1151" t="s">
        <v>4109</v>
      </c>
      <c r="D1151" t="str">
        <f>VLOOKUP(C1151,customer_imp!$A$2:$H$502,2,FALSE)</f>
        <v>Joseph Richards</v>
      </c>
      <c r="E1151">
        <f>VLOOKUP(C1151,customer_imp!$A$2:$H$502,3,FALSE)</f>
        <v>34</v>
      </c>
      <c r="F1151" t="str">
        <f>VLOOKUP(C1151,customer_imp!$A$2:$H$502,4,FALSE)</f>
        <v>Female</v>
      </c>
      <c r="G1151" t="str">
        <f>VLOOKUP(C1151,customer_imp!$A$2:$H$502,5,FALSE)</f>
        <v>Wigginsville</v>
      </c>
      <c r="H1151" t="str">
        <f>VLOOKUP(C1151,customer_imp!$A$2:$H$502,6,FALSE)</f>
        <v>Alabama</v>
      </c>
      <c r="I1151" t="str">
        <f>VLOOKUP(C1151,customer_imp!$A$2:$H$502,7,FALSE)</f>
        <v>USA</v>
      </c>
      <c r="J1151" t="s">
        <v>4544</v>
      </c>
      <c r="K1151" t="str">
        <f>VLOOKUP($J1151,prod_imp!$A$2:$I$102,2,FALSE)</f>
        <v>Wireless Bluetooth Speaker</v>
      </c>
      <c r="L1151" t="str">
        <f>VLOOKUP(J1151,prod_imp!$A$2:$I$102,3,FALSE)</f>
        <v>Electronics</v>
      </c>
      <c r="M1151" t="str">
        <f>VLOOKUP(J1151,prod_imp!$A$2:$I$102,4,FALSE)</f>
        <v>Audio</v>
      </c>
      <c r="N1151" t="str">
        <f>VLOOKUP(J1151,prod_imp!$A$2:$I$102,5,FALSE)</f>
        <v>Reed-Schmidt</v>
      </c>
      <c r="O1151">
        <f>VLOOKUP(J1151,prod_imp!$A$2:$I$102,6,FALSE)</f>
        <v>322</v>
      </c>
      <c r="P1151">
        <f>VLOOKUP(J1151,prod_imp!$A$2:$I$102,7,FALSE)</f>
        <v>213</v>
      </c>
      <c r="Q1151" t="s">
        <v>4685</v>
      </c>
      <c r="R1151" t="s">
        <v>4706</v>
      </c>
      <c r="S1151" s="5">
        <v>2269.4976000000001</v>
      </c>
      <c r="T1151">
        <v>3</v>
      </c>
      <c r="U1151">
        <v>923</v>
      </c>
      <c r="V1151">
        <v>0</v>
      </c>
      <c r="W1151" t="str">
        <f>VLOOKUP(Q1151,stores_imp!$A$2:$K$100,3,FALSE)</f>
        <v>WEST</v>
      </c>
      <c r="X1151" t="str">
        <f>VLOOKUP(Q1151,stores_imp!$A$2:$K$100,2,TRUE)</f>
        <v>Mann-Austin</v>
      </c>
      <c r="Y1151" t="str">
        <f>VLOOKUP(Q1151,stores_imp!$A$2:$E$22,4,FALSE)</f>
        <v>Thompsonborough</v>
      </c>
      <c r="Z1151" t="str">
        <f>VLOOKUP(Q1151,stores_imp!$A$2:$K$22,5,FALSE)</f>
        <v>Online</v>
      </c>
      <c r="AA1151" t="str">
        <f>_xlfn.IFS(sale[[#All],[Age]]&lt;19,"Teens",sale[[#All],[Age]]&lt;30,"Adults",sale[[#All],[Age]]&lt;70,"Elders")</f>
        <v>Elders</v>
      </c>
      <c r="AB1151" t="str">
        <f>VLOOKUP(C1151,customer_imp!$A$2:$H$505,8,FALSE)</f>
        <v>Bronze</v>
      </c>
    </row>
    <row r="1152" spans="1:28" x14ac:dyDescent="0.25">
      <c r="A1152" t="s">
        <v>5856</v>
      </c>
      <c r="B1152" s="2">
        <v>45352</v>
      </c>
      <c r="C1152" t="s">
        <v>4424</v>
      </c>
      <c r="D1152" t="str">
        <f>VLOOKUP(C1152,customer_imp!$A$2:$H$502,2,FALSE)</f>
        <v>Summer Weiss</v>
      </c>
      <c r="E1152">
        <f>VLOOKUP(C1152,customer_imp!$A$2:$H$502,3,FALSE)</f>
        <v>37</v>
      </c>
      <c r="F1152" t="str">
        <f>VLOOKUP(C1152,customer_imp!$A$2:$H$502,4,FALSE)</f>
        <v>Male</v>
      </c>
      <c r="G1152" t="str">
        <f>VLOOKUP(C1152,customer_imp!$A$2:$H$502,5,FALSE)</f>
        <v>Phyllisport</v>
      </c>
      <c r="H1152" t="str">
        <f>VLOOKUP(C1152,customer_imp!$A$2:$H$502,6,FALSE)</f>
        <v>New Jersey</v>
      </c>
      <c r="I1152" t="str">
        <f>VLOOKUP(C1152,customer_imp!$A$2:$H$502,7,FALSE)</f>
        <v>USA</v>
      </c>
      <c r="J1152" t="s">
        <v>4562</v>
      </c>
      <c r="K1152" t="str">
        <f>VLOOKUP($J1152,prod_imp!$A$2:$I$102,2,FALSE)</f>
        <v>Sports Water Hydration Pack</v>
      </c>
      <c r="L1152" t="str">
        <f>VLOOKUP(J1152,prod_imp!$A$2:$I$102,3,FALSE)</f>
        <v>Sports</v>
      </c>
      <c r="M1152" t="str">
        <f>VLOOKUP(J1152,prod_imp!$A$2:$I$102,4,FALSE)</f>
        <v>Outdoor</v>
      </c>
      <c r="N1152" t="str">
        <f>VLOOKUP(J1152,prod_imp!$A$2:$I$102,5,FALSE)</f>
        <v>Sims-Smith</v>
      </c>
      <c r="O1152">
        <f>VLOOKUP(J1152,prod_imp!$A$2:$I$102,6,FALSE)</f>
        <v>136</v>
      </c>
      <c r="P1152">
        <f>VLOOKUP(J1152,prod_imp!$A$2:$I$102,7,FALSE)</f>
        <v>394</v>
      </c>
      <c r="Q1152" t="s">
        <v>4697</v>
      </c>
      <c r="R1152" t="s">
        <v>4709</v>
      </c>
      <c r="S1152" s="5">
        <v>3225.9468000000002</v>
      </c>
      <c r="T1152">
        <v>4</v>
      </c>
      <c r="U1152">
        <v>867</v>
      </c>
      <c r="V1152">
        <v>0.18</v>
      </c>
      <c r="W1152" t="str">
        <f>VLOOKUP(Q1152,stores_imp!$A$2:$K$100,3,FALSE)</f>
        <v>SOUTH</v>
      </c>
      <c r="X1152" t="str">
        <f>VLOOKUP(Q1152,stores_imp!$A$2:$K$100,2,TRUE)</f>
        <v>Mcdonald Inc</v>
      </c>
      <c r="Y1152" t="str">
        <f>VLOOKUP(Q1152,stores_imp!$A$2:$E$22,4,FALSE)</f>
        <v>Christopherland</v>
      </c>
      <c r="Z1152" t="str">
        <f>VLOOKUP(Q1152,stores_imp!$A$2:$K$22,5,FALSE)</f>
        <v>Outlet</v>
      </c>
      <c r="AA1152" t="str">
        <f>_xlfn.IFS(sale[[#All],[Age]]&lt;19,"Teens",sale[[#All],[Age]]&lt;30,"Adults",sale[[#All],[Age]]&lt;70,"Elders")</f>
        <v>Elders</v>
      </c>
      <c r="AB1152" t="str">
        <f>VLOOKUP(C1152,customer_imp!$A$2:$H$505,8,FALSE)</f>
        <v>Bronze</v>
      </c>
    </row>
    <row r="1153" spans="1:28" x14ac:dyDescent="0.25">
      <c r="A1153" t="s">
        <v>5857</v>
      </c>
      <c r="B1153" s="2">
        <v>45454</v>
      </c>
      <c r="C1153" t="s">
        <v>3976</v>
      </c>
      <c r="D1153" t="str">
        <f>VLOOKUP(C1153,customer_imp!$A$2:$H$502,2,FALSE)</f>
        <v>Amber Jackson</v>
      </c>
      <c r="E1153">
        <f>VLOOKUP(C1153,customer_imp!$A$2:$H$502,3,FALSE)</f>
        <v>29</v>
      </c>
      <c r="F1153" t="str">
        <f>VLOOKUP(C1153,customer_imp!$A$2:$H$502,4,FALSE)</f>
        <v>Female</v>
      </c>
      <c r="G1153" t="str">
        <f>VLOOKUP(C1153,customer_imp!$A$2:$H$502,5,FALSE)</f>
        <v>Deborahborough</v>
      </c>
      <c r="H1153" t="str">
        <f>VLOOKUP(C1153,customer_imp!$A$2:$H$502,6,FALSE)</f>
        <v>South Dakota</v>
      </c>
      <c r="I1153" t="str">
        <f>VLOOKUP(C1153,customer_imp!$A$2:$H$502,7,FALSE)</f>
        <v>USA</v>
      </c>
      <c r="J1153" t="s">
        <v>4641</v>
      </c>
      <c r="K1153" t="str">
        <f>VLOOKUP($J1153,prod_imp!$A$2:$I$102,2,FALSE)</f>
        <v>Hydrating Face Cleanser</v>
      </c>
      <c r="L1153" t="str">
        <f>VLOOKUP(J1153,prod_imp!$A$2:$I$102,3,FALSE)</f>
        <v>Beauty</v>
      </c>
      <c r="M1153" t="str">
        <f>VLOOKUP(J1153,prod_imp!$A$2:$I$102,4,FALSE)</f>
        <v>Skincare</v>
      </c>
      <c r="N1153" t="str">
        <f>VLOOKUP(J1153,prod_imp!$A$2:$I$102,5,FALSE)</f>
        <v>Butler Group</v>
      </c>
      <c r="O1153">
        <f>VLOOKUP(J1153,prod_imp!$A$2:$I$102,6,FALSE)</f>
        <v>317</v>
      </c>
      <c r="P1153">
        <f>VLOOKUP(J1153,prod_imp!$A$2:$I$102,7,FALSE)</f>
        <v>159</v>
      </c>
      <c r="Q1153" t="s">
        <v>4701</v>
      </c>
      <c r="R1153" t="s">
        <v>4706</v>
      </c>
      <c r="S1153" s="5">
        <v>2107.5246000000002</v>
      </c>
      <c r="T1153">
        <v>3</v>
      </c>
      <c r="U1153">
        <v>817</v>
      </c>
      <c r="V1153">
        <v>7.0000000000000007E-2</v>
      </c>
      <c r="W1153" t="str">
        <f>VLOOKUP(Q1153,stores_imp!$A$2:$K$100,3,FALSE)</f>
        <v>NORTH</v>
      </c>
      <c r="X1153" t="str">
        <f>VLOOKUP(Q1153,stores_imp!$A$2:$K$100,2,TRUE)</f>
        <v>Holloway Ltd</v>
      </c>
      <c r="Y1153" t="str">
        <f>VLOOKUP(Q1153,stores_imp!$A$2:$E$22,4,FALSE)</f>
        <v>Bensonhaven</v>
      </c>
      <c r="Z1153" t="str">
        <f>VLOOKUP(Q1153,stores_imp!$A$2:$K$22,5,FALSE)</f>
        <v>Flagship</v>
      </c>
      <c r="AA1153" t="str">
        <f>_xlfn.IFS(sale[[#All],[Age]]&lt;19,"Teens",sale[[#All],[Age]]&lt;30,"Adults",sale[[#All],[Age]]&lt;70,"Elders")</f>
        <v>Adults</v>
      </c>
      <c r="AB1153" t="str">
        <f>VLOOKUP(C1153,customer_imp!$A$2:$H$505,8,FALSE)</f>
        <v>Platinum</v>
      </c>
    </row>
    <row r="1154" spans="1:28" x14ac:dyDescent="0.25">
      <c r="A1154" t="s">
        <v>5858</v>
      </c>
      <c r="B1154" s="2">
        <v>45924</v>
      </c>
      <c r="C1154" t="s">
        <v>4473</v>
      </c>
      <c r="D1154" t="str">
        <f>VLOOKUP(C1154,customer_imp!$A$2:$H$502,2,FALSE)</f>
        <v>Jordan Medina</v>
      </c>
      <c r="E1154">
        <f>VLOOKUP(C1154,customer_imp!$A$2:$H$502,3,FALSE)</f>
        <v>33</v>
      </c>
      <c r="F1154" t="str">
        <f>VLOOKUP(C1154,customer_imp!$A$2:$H$502,4,FALSE)</f>
        <v>Male</v>
      </c>
      <c r="G1154" t="str">
        <f>VLOOKUP(C1154,customer_imp!$A$2:$H$502,5,FALSE)</f>
        <v>Robinchester</v>
      </c>
      <c r="H1154" t="str">
        <f>VLOOKUP(C1154,customer_imp!$A$2:$H$502,6,FALSE)</f>
        <v>Florida</v>
      </c>
      <c r="I1154" t="str">
        <f>VLOOKUP(C1154,customer_imp!$A$2:$H$502,7,FALSE)</f>
        <v>USA</v>
      </c>
      <c r="J1154" t="s">
        <v>4611</v>
      </c>
      <c r="K1154" t="str">
        <f>VLOOKUP($J1154,prod_imp!$A$2:$I$102,2,FALSE)</f>
        <v>Adjustable Dumbbells 20Kg</v>
      </c>
      <c r="L1154" t="str">
        <f>VLOOKUP(J1154,prod_imp!$A$2:$I$102,3,FALSE)</f>
        <v>Sports</v>
      </c>
      <c r="M1154" t="str">
        <f>VLOOKUP(J1154,prod_imp!$A$2:$I$102,4,FALSE)</f>
        <v>Fitness</v>
      </c>
      <c r="N1154" t="str">
        <f>VLOOKUP(J1154,prod_imp!$A$2:$I$102,5,FALSE)</f>
        <v>Montgomery, Benton And Miller</v>
      </c>
      <c r="O1154">
        <f>VLOOKUP(J1154,prod_imp!$A$2:$I$102,6,FALSE)</f>
        <v>241</v>
      </c>
      <c r="P1154">
        <f>VLOOKUP(J1154,prod_imp!$A$2:$I$102,7,FALSE)</f>
        <v>423</v>
      </c>
      <c r="Q1154" t="s">
        <v>4680</v>
      </c>
      <c r="R1154" t="s">
        <v>4706</v>
      </c>
      <c r="S1154" s="5">
        <v>774.18</v>
      </c>
      <c r="T1154">
        <v>3</v>
      </c>
      <c r="U1154">
        <v>258</v>
      </c>
      <c r="V1154">
        <v>0.14000000000000001</v>
      </c>
      <c r="W1154" t="str">
        <f>VLOOKUP(Q1154,stores_imp!$A$2:$K$100,3,FALSE)</f>
        <v>NORTH</v>
      </c>
      <c r="X1154" t="str">
        <f>VLOOKUP(Q1154,stores_imp!$A$2:$K$100,2,TRUE)</f>
        <v>Mann-Austin</v>
      </c>
      <c r="Y1154" t="str">
        <f>VLOOKUP(Q1154,stores_imp!$A$2:$E$22,4,FALSE)</f>
        <v>Hoodberg</v>
      </c>
      <c r="Z1154" t="str">
        <f>VLOOKUP(Q1154,stores_imp!$A$2:$K$22,5,FALSE)</f>
        <v>Outlet</v>
      </c>
      <c r="AA1154" t="str">
        <f>_xlfn.IFS(sale[[#All],[Age]]&lt;19,"Teens",sale[[#All],[Age]]&lt;30,"Adults",sale[[#All],[Age]]&lt;70,"Elders")</f>
        <v>Elders</v>
      </c>
      <c r="AB1154" t="str">
        <f>VLOOKUP(C1154,customer_imp!$A$2:$H$505,8,FALSE)</f>
        <v>Bronze</v>
      </c>
    </row>
    <row r="1155" spans="1:28" x14ac:dyDescent="0.25">
      <c r="A1155" t="s">
        <v>5859</v>
      </c>
      <c r="B1155" s="2">
        <v>45694</v>
      </c>
      <c r="C1155" t="s">
        <v>4297</v>
      </c>
      <c r="D1155" t="str">
        <f>VLOOKUP(C1155,customer_imp!$A$2:$H$502,2,FALSE)</f>
        <v>Jason Mullins</v>
      </c>
      <c r="E1155">
        <f>VLOOKUP(C1155,customer_imp!$A$2:$H$502,3,FALSE)</f>
        <v>47</v>
      </c>
      <c r="F1155" t="str">
        <f>VLOOKUP(C1155,customer_imp!$A$2:$H$502,4,FALSE)</f>
        <v>Female</v>
      </c>
      <c r="G1155" t="str">
        <f>VLOOKUP(C1155,customer_imp!$A$2:$H$502,5,FALSE)</f>
        <v>Brianchester</v>
      </c>
      <c r="H1155" t="str">
        <f>VLOOKUP(C1155,customer_imp!$A$2:$H$502,6,FALSE)</f>
        <v>Delaware</v>
      </c>
      <c r="I1155" t="str">
        <f>VLOOKUP(C1155,customer_imp!$A$2:$H$502,7,FALSE)</f>
        <v>USA</v>
      </c>
      <c r="J1155" t="s">
        <v>4562</v>
      </c>
      <c r="K1155" t="str">
        <f>VLOOKUP($J1155,prod_imp!$A$2:$I$102,2,FALSE)</f>
        <v>Sports Water Hydration Pack</v>
      </c>
      <c r="L1155" t="str">
        <f>VLOOKUP(J1155,prod_imp!$A$2:$I$102,3,FALSE)</f>
        <v>Sports</v>
      </c>
      <c r="M1155" t="str">
        <f>VLOOKUP(J1155,prod_imp!$A$2:$I$102,4,FALSE)</f>
        <v>Outdoor</v>
      </c>
      <c r="N1155" t="str">
        <f>VLOOKUP(J1155,prod_imp!$A$2:$I$102,5,FALSE)</f>
        <v>Sims-Smith</v>
      </c>
      <c r="O1155">
        <f>VLOOKUP(J1155,prod_imp!$A$2:$I$102,6,FALSE)</f>
        <v>136</v>
      </c>
      <c r="P1155">
        <f>VLOOKUP(J1155,prod_imp!$A$2:$I$102,7,FALSE)</f>
        <v>394</v>
      </c>
      <c r="Q1155" t="s">
        <v>4697</v>
      </c>
      <c r="R1155" t="s">
        <v>1959</v>
      </c>
      <c r="S1155" s="5">
        <v>1080.2103999999999</v>
      </c>
      <c r="T1155">
        <v>2</v>
      </c>
      <c r="U1155">
        <v>575</v>
      </c>
      <c r="V1155">
        <v>0</v>
      </c>
      <c r="W1155" t="str">
        <f>VLOOKUP(Q1155,stores_imp!$A$2:$K$100,3,FALSE)</f>
        <v>SOUTH</v>
      </c>
      <c r="X1155" t="str">
        <f>VLOOKUP(Q1155,stores_imp!$A$2:$K$100,2,TRUE)</f>
        <v>Mcdonald Inc</v>
      </c>
      <c r="Y1155" t="str">
        <f>VLOOKUP(Q1155,stores_imp!$A$2:$E$22,4,FALSE)</f>
        <v>Christopherland</v>
      </c>
      <c r="Z1155" t="str">
        <f>VLOOKUP(Q1155,stores_imp!$A$2:$K$22,5,FALSE)</f>
        <v>Outlet</v>
      </c>
      <c r="AA1155" t="str">
        <f>_xlfn.IFS(sale[[#All],[Age]]&lt;19,"Teens",sale[[#All],[Age]]&lt;30,"Adults",sale[[#All],[Age]]&lt;70,"Elders")</f>
        <v>Elders</v>
      </c>
      <c r="AB1155" t="str">
        <f>VLOOKUP(C1155,customer_imp!$A$2:$H$505,8,FALSE)</f>
        <v>Silver</v>
      </c>
    </row>
    <row r="1156" spans="1:28" x14ac:dyDescent="0.25">
      <c r="A1156" t="s">
        <v>5860</v>
      </c>
      <c r="B1156" s="2">
        <v>45587</v>
      </c>
      <c r="C1156" t="s">
        <v>3992</v>
      </c>
      <c r="D1156" t="str">
        <f>VLOOKUP(C1156,customer_imp!$A$2:$H$502,2,FALSE)</f>
        <v>Paul Fox</v>
      </c>
      <c r="E1156">
        <f>VLOOKUP(C1156,customer_imp!$A$2:$H$502,3,FALSE)</f>
        <v>33</v>
      </c>
      <c r="F1156" t="str">
        <f>VLOOKUP(C1156,customer_imp!$A$2:$H$502,4,FALSE)</f>
        <v>Female</v>
      </c>
      <c r="G1156" t="str">
        <f>VLOOKUP(C1156,customer_imp!$A$2:$H$502,5,FALSE)</f>
        <v>Michaelton</v>
      </c>
      <c r="H1156" t="str">
        <f>VLOOKUP(C1156,customer_imp!$A$2:$H$502,6,FALSE)</f>
        <v>Hawaii</v>
      </c>
      <c r="I1156" t="str">
        <f>VLOOKUP(C1156,customer_imp!$A$2:$H$502,7,FALSE)</f>
        <v>USA</v>
      </c>
      <c r="J1156" t="s">
        <v>4641</v>
      </c>
      <c r="K1156" t="str">
        <f>VLOOKUP($J1156,prod_imp!$A$2:$I$102,2,FALSE)</f>
        <v>Hydrating Face Cleanser</v>
      </c>
      <c r="L1156" t="str">
        <f>VLOOKUP(J1156,prod_imp!$A$2:$I$102,3,FALSE)</f>
        <v>Beauty</v>
      </c>
      <c r="M1156" t="str">
        <f>VLOOKUP(J1156,prod_imp!$A$2:$I$102,4,FALSE)</f>
        <v>Skincare</v>
      </c>
      <c r="N1156" t="str">
        <f>VLOOKUP(J1156,prod_imp!$A$2:$I$102,5,FALSE)</f>
        <v>Butler Group</v>
      </c>
      <c r="O1156">
        <f>VLOOKUP(J1156,prod_imp!$A$2:$I$102,6,FALSE)</f>
        <v>317</v>
      </c>
      <c r="P1156">
        <f>VLOOKUP(J1156,prod_imp!$A$2:$I$102,7,FALSE)</f>
        <v>159</v>
      </c>
      <c r="Q1156" t="s">
        <v>4683</v>
      </c>
      <c r="R1156" t="s">
        <v>4706</v>
      </c>
      <c r="S1156" s="5">
        <v>689.38279999999997</v>
      </c>
      <c r="T1156">
        <v>2</v>
      </c>
      <c r="U1156">
        <v>472</v>
      </c>
      <c r="V1156">
        <v>0.06</v>
      </c>
      <c r="W1156" t="str">
        <f>VLOOKUP(Q1156,stores_imp!$A$2:$K$100,3,FALSE)</f>
        <v>EAST</v>
      </c>
      <c r="X1156" t="str">
        <f>VLOOKUP(Q1156,stores_imp!$A$2:$K$100,2,TRUE)</f>
        <v>Mann-Austin</v>
      </c>
      <c r="Y1156" t="str">
        <f>VLOOKUP(Q1156,stores_imp!$A$2:$E$22,4,FALSE)</f>
        <v>Port Josephberg</v>
      </c>
      <c r="Z1156" t="str">
        <f>VLOOKUP(Q1156,stores_imp!$A$2:$K$22,5,FALSE)</f>
        <v>Online</v>
      </c>
      <c r="AA1156" t="str">
        <f>_xlfn.IFS(sale[[#All],[Age]]&lt;19,"Teens",sale[[#All],[Age]]&lt;30,"Adults",sale[[#All],[Age]]&lt;70,"Elders")</f>
        <v>Elders</v>
      </c>
      <c r="AB1156" t="str">
        <f>VLOOKUP(C1156,customer_imp!$A$2:$H$505,8,FALSE)</f>
        <v>Silver</v>
      </c>
    </row>
    <row r="1157" spans="1:28" x14ac:dyDescent="0.25">
      <c r="A1157" t="s">
        <v>5861</v>
      </c>
      <c r="B1157" s="2">
        <v>45556</v>
      </c>
      <c r="C1157" t="s">
        <v>4326</v>
      </c>
      <c r="D1157" t="str">
        <f>VLOOKUP(C1157,customer_imp!$A$2:$H$502,2,FALSE)</f>
        <v>Eric Davis</v>
      </c>
      <c r="E1157">
        <f>VLOOKUP(C1157,customer_imp!$A$2:$H$502,3,FALSE)</f>
        <v>27</v>
      </c>
      <c r="F1157" t="str">
        <f>VLOOKUP(C1157,customer_imp!$A$2:$H$502,4,FALSE)</f>
        <v>Male</v>
      </c>
      <c r="G1157" t="str">
        <f>VLOOKUP(C1157,customer_imp!$A$2:$H$502,5,FALSE)</f>
        <v>Johntown</v>
      </c>
      <c r="H1157" t="str">
        <f>VLOOKUP(C1157,customer_imp!$A$2:$H$502,6,FALSE)</f>
        <v>Colorado</v>
      </c>
      <c r="I1157" t="str">
        <f>VLOOKUP(C1157,customer_imp!$A$2:$H$502,7,FALSE)</f>
        <v>USA</v>
      </c>
      <c r="J1157" t="s">
        <v>4566</v>
      </c>
      <c r="K1157" t="str">
        <f>VLOOKUP($J1157,prod_imp!$A$2:$I$102,2,FALSE)</f>
        <v>Yoga Exercise Mat</v>
      </c>
      <c r="L1157" t="str">
        <f>VLOOKUP(J1157,prod_imp!$A$2:$I$102,3,FALSE)</f>
        <v>Sports</v>
      </c>
      <c r="M1157" t="str">
        <f>VLOOKUP(J1157,prod_imp!$A$2:$I$102,4,FALSE)</f>
        <v>Fitness</v>
      </c>
      <c r="N1157" t="str">
        <f>VLOOKUP(J1157,prod_imp!$A$2:$I$102,5,FALSE)</f>
        <v>Carroll, Long And Mendoza</v>
      </c>
      <c r="O1157">
        <f>VLOOKUP(J1157,prod_imp!$A$2:$I$102,6,FALSE)</f>
        <v>313</v>
      </c>
      <c r="P1157">
        <f>VLOOKUP(J1157,prod_imp!$A$2:$I$102,7,FALSE)</f>
        <v>369</v>
      </c>
      <c r="Q1157" t="s">
        <v>4682</v>
      </c>
      <c r="R1157" t="s">
        <v>4709</v>
      </c>
      <c r="S1157" s="5">
        <v>36.027200000000001</v>
      </c>
      <c r="T1157">
        <v>2</v>
      </c>
      <c r="U1157">
        <v>20</v>
      </c>
      <c r="V1157">
        <v>0.27</v>
      </c>
      <c r="W1157" t="str">
        <f>VLOOKUP(Q1157,stores_imp!$A$2:$K$100,3,FALSE)</f>
        <v>NORTH</v>
      </c>
      <c r="X1157" t="str">
        <f>VLOOKUP(Q1157,stores_imp!$A$2:$K$100,2,TRUE)</f>
        <v>Mann-Austin</v>
      </c>
      <c r="Y1157" t="str">
        <f>VLOOKUP(Q1157,stores_imp!$A$2:$E$22,4,FALSE)</f>
        <v>New Michaelchester</v>
      </c>
      <c r="Z1157" t="str">
        <f>VLOOKUP(Q1157,stores_imp!$A$2:$K$22,5,FALSE)</f>
        <v>Outlet</v>
      </c>
      <c r="AA1157" t="str">
        <f>_xlfn.IFS(sale[[#All],[Age]]&lt;19,"Teens",sale[[#All],[Age]]&lt;30,"Adults",sale[[#All],[Age]]&lt;70,"Elders")</f>
        <v>Adults</v>
      </c>
      <c r="AB1157" t="str">
        <f>VLOOKUP(C1157,customer_imp!$A$2:$H$505,8,FALSE)</f>
        <v>Bronze</v>
      </c>
    </row>
    <row r="1158" spans="1:28" x14ac:dyDescent="0.25">
      <c r="A1158" t="s">
        <v>5862</v>
      </c>
      <c r="B1158" s="2">
        <v>45923</v>
      </c>
      <c r="C1158" t="s">
        <v>3994</v>
      </c>
      <c r="D1158" t="str">
        <f>VLOOKUP(C1158,customer_imp!$A$2:$H$502,2,FALSE)</f>
        <v>Jonathan Steele</v>
      </c>
      <c r="E1158">
        <f>VLOOKUP(C1158,customer_imp!$A$2:$H$502,3,FALSE)</f>
        <v>52</v>
      </c>
      <c r="F1158" t="str">
        <f>VLOOKUP(C1158,customer_imp!$A$2:$H$502,4,FALSE)</f>
        <v>Female</v>
      </c>
      <c r="G1158" t="str">
        <f>VLOOKUP(C1158,customer_imp!$A$2:$H$502,5,FALSE)</f>
        <v>Molinabury</v>
      </c>
      <c r="H1158" t="str">
        <f>VLOOKUP(C1158,customer_imp!$A$2:$H$502,6,FALSE)</f>
        <v>Oregon</v>
      </c>
      <c r="I1158" t="str">
        <f>VLOOKUP(C1158,customer_imp!$A$2:$H$502,7,FALSE)</f>
        <v>USA</v>
      </c>
      <c r="J1158" t="s">
        <v>4535</v>
      </c>
      <c r="K1158" t="str">
        <f>VLOOKUP($J1158,prod_imp!$A$2:$I$102,2,FALSE)</f>
        <v>Carbon Fiber Tennis Racket</v>
      </c>
      <c r="L1158" t="str">
        <f>VLOOKUP(J1158,prod_imp!$A$2:$I$102,3,FALSE)</f>
        <v>Sports</v>
      </c>
      <c r="M1158" t="str">
        <f>VLOOKUP(J1158,prod_imp!$A$2:$I$102,4,FALSE)</f>
        <v>Equipment</v>
      </c>
      <c r="N1158" t="str">
        <f>VLOOKUP(J1158,prod_imp!$A$2:$I$102,5,FALSE)</f>
        <v>Flores, Pineda And Rodriguez</v>
      </c>
      <c r="O1158">
        <f>VLOOKUP(J1158,prod_imp!$A$2:$I$102,6,FALSE)</f>
        <v>485</v>
      </c>
      <c r="P1158">
        <f>VLOOKUP(J1158,prod_imp!$A$2:$I$102,7,FALSE)</f>
        <v>432</v>
      </c>
      <c r="Q1158" t="s">
        <v>4684</v>
      </c>
      <c r="R1158" t="s">
        <v>4706</v>
      </c>
      <c r="S1158" s="5">
        <v>600.29549999999995</v>
      </c>
      <c r="T1158">
        <v>3</v>
      </c>
      <c r="U1158">
        <v>235</v>
      </c>
      <c r="V1158">
        <v>0.12</v>
      </c>
      <c r="W1158" t="str">
        <f>VLOOKUP(Q1158,stores_imp!$A$2:$K$100,3,FALSE)</f>
        <v>SOUTH</v>
      </c>
      <c r="X1158" t="str">
        <f>VLOOKUP(Q1158,stores_imp!$A$2:$K$100,2,TRUE)</f>
        <v>Mann-Austin</v>
      </c>
      <c r="Y1158" t="str">
        <f>VLOOKUP(Q1158,stores_imp!$A$2:$E$22,4,FALSE)</f>
        <v>Williamsfurt</v>
      </c>
      <c r="Z1158" t="str">
        <f>VLOOKUP(Q1158,stores_imp!$A$2:$K$22,5,FALSE)</f>
        <v>Online</v>
      </c>
      <c r="AA1158" t="str">
        <f>_xlfn.IFS(sale[[#All],[Age]]&lt;19,"Teens",sale[[#All],[Age]]&lt;30,"Adults",sale[[#All],[Age]]&lt;70,"Elders")</f>
        <v>Elders</v>
      </c>
      <c r="AB1158" t="str">
        <f>VLOOKUP(C1158,customer_imp!$A$2:$H$505,8,FALSE)</f>
        <v>Silver</v>
      </c>
    </row>
    <row r="1159" spans="1:28" x14ac:dyDescent="0.25">
      <c r="A1159" t="s">
        <v>5863</v>
      </c>
      <c r="B1159" s="2">
        <v>45811</v>
      </c>
      <c r="C1159" t="s">
        <v>4211</v>
      </c>
      <c r="D1159" t="str">
        <f>VLOOKUP(C1159,customer_imp!$A$2:$H$502,2,FALSE)</f>
        <v>Timothy Sanders</v>
      </c>
      <c r="E1159">
        <f>VLOOKUP(C1159,customer_imp!$A$2:$H$502,3,FALSE)</f>
        <v>29</v>
      </c>
      <c r="F1159" t="str">
        <f>VLOOKUP(C1159,customer_imp!$A$2:$H$502,4,FALSE)</f>
        <v>Male</v>
      </c>
      <c r="G1159" t="str">
        <f>VLOOKUP(C1159,customer_imp!$A$2:$H$502,5,FALSE)</f>
        <v>Aaronmouth</v>
      </c>
      <c r="H1159" t="str">
        <f>VLOOKUP(C1159,customer_imp!$A$2:$H$502,6,FALSE)</f>
        <v>Florida</v>
      </c>
      <c r="I1159" t="str">
        <f>VLOOKUP(C1159,customer_imp!$A$2:$H$502,7,FALSE)</f>
        <v>USA</v>
      </c>
      <c r="J1159" t="s">
        <v>4636</v>
      </c>
      <c r="K1159" t="str">
        <f>VLOOKUP($J1159,prod_imp!$A$2:$I$102,2,FALSE)</f>
        <v>Essential Oil Diffuser</v>
      </c>
      <c r="L1159" t="str">
        <f>VLOOKUP(J1159,prod_imp!$A$2:$I$102,3,FALSE)</f>
        <v>Home</v>
      </c>
      <c r="M1159" t="str">
        <f>VLOOKUP(J1159,prod_imp!$A$2:$I$102,4,FALSE)</f>
        <v>Decor</v>
      </c>
      <c r="N1159" t="str">
        <f>VLOOKUP(J1159,prod_imp!$A$2:$I$102,5,FALSE)</f>
        <v>Hernandez Inc</v>
      </c>
      <c r="O1159">
        <f>VLOOKUP(J1159,prod_imp!$A$2:$I$102,6,FALSE)</f>
        <v>325</v>
      </c>
      <c r="P1159">
        <f>VLOOKUP(J1159,prod_imp!$A$2:$I$102,7,FALSE)</f>
        <v>400</v>
      </c>
      <c r="Q1159" t="s">
        <v>4684</v>
      </c>
      <c r="R1159" t="s">
        <v>4706</v>
      </c>
      <c r="S1159" s="5">
        <v>1631.3309999999999</v>
      </c>
      <c r="T1159">
        <v>3</v>
      </c>
      <c r="U1159">
        <v>745</v>
      </c>
      <c r="V1159">
        <v>0.15</v>
      </c>
      <c r="W1159" t="str">
        <f>VLOOKUP(Q1159,stores_imp!$A$2:$K$100,3,FALSE)</f>
        <v>SOUTH</v>
      </c>
      <c r="X1159" t="str">
        <f>VLOOKUP(Q1159,stores_imp!$A$2:$K$100,2,TRUE)</f>
        <v>Mann-Austin</v>
      </c>
      <c r="Y1159" t="str">
        <f>VLOOKUP(Q1159,stores_imp!$A$2:$E$22,4,FALSE)</f>
        <v>Williamsfurt</v>
      </c>
      <c r="Z1159" t="str">
        <f>VLOOKUP(Q1159,stores_imp!$A$2:$K$22,5,FALSE)</f>
        <v>Online</v>
      </c>
      <c r="AA1159" t="str">
        <f>_xlfn.IFS(sale[[#All],[Age]]&lt;19,"Teens",sale[[#All],[Age]]&lt;30,"Adults",sale[[#All],[Age]]&lt;70,"Elders")</f>
        <v>Adults</v>
      </c>
      <c r="AB1159" t="str">
        <f>VLOOKUP(C1159,customer_imp!$A$2:$H$505,8,FALSE)</f>
        <v>Bronze</v>
      </c>
    </row>
    <row r="1160" spans="1:28" x14ac:dyDescent="0.25">
      <c r="A1160" t="s">
        <v>5864</v>
      </c>
      <c r="B1160" s="2">
        <v>45559</v>
      </c>
      <c r="C1160" t="s">
        <v>4021</v>
      </c>
      <c r="D1160" t="str">
        <f>VLOOKUP(C1160,customer_imp!$A$2:$H$502,2,FALSE)</f>
        <v>Gina Knight</v>
      </c>
      <c r="E1160">
        <f>VLOOKUP(C1160,customer_imp!$A$2:$H$502,3,FALSE)</f>
        <v>54</v>
      </c>
      <c r="F1160" t="str">
        <f>VLOOKUP(C1160,customer_imp!$A$2:$H$502,4,FALSE)</f>
        <v>Female</v>
      </c>
      <c r="G1160" t="str">
        <f>VLOOKUP(C1160,customer_imp!$A$2:$H$502,5,FALSE)</f>
        <v>Lake Roberthaven</v>
      </c>
      <c r="H1160" t="str">
        <f>VLOOKUP(C1160,customer_imp!$A$2:$H$502,6,FALSE)</f>
        <v>Nevada</v>
      </c>
      <c r="I1160" t="str">
        <f>VLOOKUP(C1160,customer_imp!$A$2:$H$502,7,FALSE)</f>
        <v>USA</v>
      </c>
      <c r="J1160" t="s">
        <v>4530</v>
      </c>
      <c r="K1160" t="str">
        <f>VLOOKUP($J1160,prod_imp!$A$2:$I$102,2,FALSE)</f>
        <v>Women'S Denim Jeans</v>
      </c>
      <c r="L1160" t="str">
        <f>VLOOKUP(J1160,prod_imp!$A$2:$I$102,3,FALSE)</f>
        <v>Clothing</v>
      </c>
      <c r="M1160" t="str">
        <f>VLOOKUP(J1160,prod_imp!$A$2:$I$102,4,FALSE)</f>
        <v>Bottoms</v>
      </c>
      <c r="N1160" t="str">
        <f>VLOOKUP(J1160,prod_imp!$A$2:$I$102,5,FALSE)</f>
        <v>Guerra-Hendrix</v>
      </c>
      <c r="O1160">
        <f>VLOOKUP(J1160,prod_imp!$A$2:$I$102,6,FALSE)</f>
        <v>317</v>
      </c>
      <c r="P1160">
        <f>VLOOKUP(J1160,prod_imp!$A$2:$I$102,7,FALSE)</f>
        <v>343</v>
      </c>
      <c r="Q1160" t="s">
        <v>4680</v>
      </c>
      <c r="R1160" t="s">
        <v>1959</v>
      </c>
      <c r="S1160" s="5">
        <v>649.74</v>
      </c>
      <c r="T1160">
        <v>2</v>
      </c>
      <c r="U1160">
        <v>382</v>
      </c>
      <c r="V1160">
        <v>0.27</v>
      </c>
      <c r="W1160" t="str">
        <f>VLOOKUP(Q1160,stores_imp!$A$2:$K$100,3,FALSE)</f>
        <v>NORTH</v>
      </c>
      <c r="X1160" t="str">
        <f>VLOOKUP(Q1160,stores_imp!$A$2:$K$100,2,TRUE)</f>
        <v>Mann-Austin</v>
      </c>
      <c r="Y1160" t="str">
        <f>VLOOKUP(Q1160,stores_imp!$A$2:$E$22,4,FALSE)</f>
        <v>Hoodberg</v>
      </c>
      <c r="Z1160" t="str">
        <f>VLOOKUP(Q1160,stores_imp!$A$2:$K$22,5,FALSE)</f>
        <v>Outlet</v>
      </c>
      <c r="AA1160" t="str">
        <f>_xlfn.IFS(sale[[#All],[Age]]&lt;19,"Teens",sale[[#All],[Age]]&lt;30,"Adults",sale[[#All],[Age]]&lt;70,"Elders")</f>
        <v>Elders</v>
      </c>
      <c r="AB1160" t="str">
        <f>VLOOKUP(C1160,customer_imp!$A$2:$H$505,8,FALSE)</f>
        <v>Silver</v>
      </c>
    </row>
    <row r="1161" spans="1:28" x14ac:dyDescent="0.25">
      <c r="A1161" t="s">
        <v>5865</v>
      </c>
      <c r="B1161" s="2">
        <v>45881</v>
      </c>
      <c r="C1161" t="s">
        <v>4332</v>
      </c>
      <c r="D1161" t="str">
        <f>VLOOKUP(C1161,customer_imp!$A$2:$H$502,2,FALSE)</f>
        <v>John Jordan</v>
      </c>
      <c r="E1161">
        <f>VLOOKUP(C1161,customer_imp!$A$2:$H$502,3,FALSE)</f>
        <v>58</v>
      </c>
      <c r="F1161" t="str">
        <f>VLOOKUP(C1161,customer_imp!$A$2:$H$502,4,FALSE)</f>
        <v>Female</v>
      </c>
      <c r="G1161" t="str">
        <f>VLOOKUP(C1161,customer_imp!$A$2:$H$502,5,FALSE)</f>
        <v>Port Crystalberg</v>
      </c>
      <c r="H1161" t="str">
        <f>VLOOKUP(C1161,customer_imp!$A$2:$H$502,6,FALSE)</f>
        <v>Tennessee</v>
      </c>
      <c r="I1161" t="str">
        <f>VLOOKUP(C1161,customer_imp!$A$2:$H$502,7,FALSE)</f>
        <v>USA</v>
      </c>
      <c r="J1161" t="s">
        <v>4652</v>
      </c>
      <c r="K1161" t="str">
        <f>VLOOKUP($J1161,prod_imp!$A$2:$I$102,2,FALSE)</f>
        <v>Gaming Mouse Pad Xl</v>
      </c>
      <c r="L1161" t="str">
        <f>VLOOKUP(J1161,prod_imp!$A$2:$I$102,3,FALSE)</f>
        <v>Electronics</v>
      </c>
      <c r="M1161" t="str">
        <f>VLOOKUP(J1161,prod_imp!$A$2:$I$102,4,FALSE)</f>
        <v>Accessories</v>
      </c>
      <c r="N1161" t="str">
        <f>VLOOKUP(J1161,prod_imp!$A$2:$I$102,5,FALSE)</f>
        <v>Sharp, Taylor And Rodriguez</v>
      </c>
      <c r="O1161">
        <f>VLOOKUP(J1161,prod_imp!$A$2:$I$102,6,FALSE)</f>
        <v>340</v>
      </c>
      <c r="P1161">
        <f>VLOOKUP(J1161,prod_imp!$A$2:$I$102,7,FALSE)</f>
        <v>361</v>
      </c>
      <c r="Q1161" t="s">
        <v>4700</v>
      </c>
      <c r="R1161" t="s">
        <v>4706</v>
      </c>
      <c r="S1161" s="5">
        <v>231.55500000000001</v>
      </c>
      <c r="T1161">
        <v>1</v>
      </c>
      <c r="U1161">
        <v>269</v>
      </c>
      <c r="V1161">
        <v>0.15</v>
      </c>
      <c r="W1161" t="str">
        <f>VLOOKUP(Q1161,stores_imp!$A$2:$K$100,3,FALSE)</f>
        <v>WEST</v>
      </c>
      <c r="X1161" t="str">
        <f>VLOOKUP(Q1161,stores_imp!$A$2:$K$100,2,TRUE)</f>
        <v>Frederick-Wright</v>
      </c>
      <c r="Y1161" t="str">
        <f>VLOOKUP(Q1161,stores_imp!$A$2:$E$22,4,FALSE)</f>
        <v>New Jimmymouth</v>
      </c>
      <c r="Z1161" t="str">
        <f>VLOOKUP(Q1161,stores_imp!$A$2:$K$22,5,FALSE)</f>
        <v>Flagship</v>
      </c>
      <c r="AA1161" t="str">
        <f>_xlfn.IFS(sale[[#All],[Age]]&lt;19,"Teens",sale[[#All],[Age]]&lt;30,"Adults",sale[[#All],[Age]]&lt;70,"Elders")</f>
        <v>Elders</v>
      </c>
      <c r="AB1161" t="str">
        <f>VLOOKUP(C1161,customer_imp!$A$2:$H$505,8,FALSE)</f>
        <v>Platinum</v>
      </c>
    </row>
    <row r="1162" spans="1:28" x14ac:dyDescent="0.25">
      <c r="A1162" t="s">
        <v>5866</v>
      </c>
      <c r="B1162" s="2">
        <v>45367</v>
      </c>
      <c r="C1162" t="s">
        <v>4354</v>
      </c>
      <c r="D1162" t="str">
        <f>VLOOKUP(C1162,customer_imp!$A$2:$H$502,2,FALSE)</f>
        <v>Brandon Mcbride</v>
      </c>
      <c r="E1162">
        <f>VLOOKUP(C1162,customer_imp!$A$2:$H$502,3,FALSE)</f>
        <v>63</v>
      </c>
      <c r="F1162" t="str">
        <f>VLOOKUP(C1162,customer_imp!$A$2:$H$502,4,FALSE)</f>
        <v>Female</v>
      </c>
      <c r="G1162" t="str">
        <f>VLOOKUP(C1162,customer_imp!$A$2:$H$502,5,FALSE)</f>
        <v>Kellyside</v>
      </c>
      <c r="H1162" t="str">
        <f>VLOOKUP(C1162,customer_imp!$A$2:$H$502,6,FALSE)</f>
        <v>Alaska</v>
      </c>
      <c r="I1162" t="str">
        <f>VLOOKUP(C1162,customer_imp!$A$2:$H$502,7,FALSE)</f>
        <v>USA</v>
      </c>
      <c r="J1162" t="s">
        <v>4549</v>
      </c>
      <c r="K1162" t="str">
        <f>VLOOKUP($J1162,prod_imp!$A$2:$I$102,2,FALSE)</f>
        <v>Stainless Steel Cutlery Set</v>
      </c>
      <c r="L1162" t="str">
        <f>VLOOKUP(J1162,prod_imp!$A$2:$I$102,3,FALSE)</f>
        <v>Home</v>
      </c>
      <c r="M1162" t="str">
        <f>VLOOKUP(J1162,prod_imp!$A$2:$I$102,4,FALSE)</f>
        <v>Kitchen</v>
      </c>
      <c r="N1162" t="str">
        <f>VLOOKUP(J1162,prod_imp!$A$2:$I$102,5,FALSE)</f>
        <v>Stevens, Fernandez And Martin</v>
      </c>
      <c r="O1162">
        <f>VLOOKUP(J1162,prod_imp!$A$2:$I$102,6,FALSE)</f>
        <v>20</v>
      </c>
      <c r="P1162">
        <f>VLOOKUP(J1162,prod_imp!$A$2:$I$102,7,FALSE)</f>
        <v>57</v>
      </c>
      <c r="Q1162" t="s">
        <v>4692</v>
      </c>
      <c r="R1162" t="s">
        <v>4706</v>
      </c>
      <c r="S1162" s="5">
        <v>1404.075</v>
      </c>
      <c r="T1162">
        <v>2</v>
      </c>
      <c r="U1162">
        <v>724</v>
      </c>
      <c r="V1162">
        <v>0.14000000000000001</v>
      </c>
      <c r="W1162" t="str">
        <f>VLOOKUP(Q1162,stores_imp!$A$2:$K$100,3,FALSE)</f>
        <v>SOUTH</v>
      </c>
      <c r="X1162" t="str">
        <f>VLOOKUP(Q1162,stores_imp!$A$2:$K$100,2,TRUE)</f>
        <v>Aguirre-Keller</v>
      </c>
      <c r="Y1162" t="str">
        <f>VLOOKUP(Q1162,stores_imp!$A$2:$E$22,4,FALSE)</f>
        <v>Lake Michael</v>
      </c>
      <c r="Z1162" t="str">
        <f>VLOOKUP(Q1162,stores_imp!$A$2:$K$22,5,FALSE)</f>
        <v>Online</v>
      </c>
      <c r="AA1162" t="str">
        <f>_xlfn.IFS(sale[[#All],[Age]]&lt;19,"Teens",sale[[#All],[Age]]&lt;30,"Adults",sale[[#All],[Age]]&lt;70,"Elders")</f>
        <v>Elders</v>
      </c>
      <c r="AB1162" t="str">
        <f>VLOOKUP(C1162,customer_imp!$A$2:$H$505,8,FALSE)</f>
        <v>Platinum</v>
      </c>
    </row>
    <row r="1163" spans="1:28" x14ac:dyDescent="0.25">
      <c r="A1163" t="s">
        <v>5867</v>
      </c>
      <c r="B1163" s="2">
        <v>45832</v>
      </c>
      <c r="C1163" t="s">
        <v>4264</v>
      </c>
      <c r="D1163" t="str">
        <f>VLOOKUP(C1163,customer_imp!$A$2:$H$502,2,FALSE)</f>
        <v>Brittany Watson</v>
      </c>
      <c r="E1163">
        <f>VLOOKUP(C1163,customer_imp!$A$2:$H$502,3,FALSE)</f>
        <v>59</v>
      </c>
      <c r="F1163" t="str">
        <f>VLOOKUP(C1163,customer_imp!$A$2:$H$502,4,FALSE)</f>
        <v>Male</v>
      </c>
      <c r="G1163" t="str">
        <f>VLOOKUP(C1163,customer_imp!$A$2:$H$502,5,FALSE)</f>
        <v>North Joshualand</v>
      </c>
      <c r="H1163" t="str">
        <f>VLOOKUP(C1163,customer_imp!$A$2:$H$502,6,FALSE)</f>
        <v>Connecticut</v>
      </c>
      <c r="I1163" t="str">
        <f>VLOOKUP(C1163,customer_imp!$A$2:$H$502,7,FALSE)</f>
        <v>USA</v>
      </c>
      <c r="J1163" t="s">
        <v>4532</v>
      </c>
      <c r="K1163" t="str">
        <f>VLOOKUP($J1163,prod_imp!$A$2:$I$102,2,FALSE)</f>
        <v>Knee Support Brace</v>
      </c>
      <c r="L1163" t="str">
        <f>VLOOKUP(J1163,prod_imp!$A$2:$I$102,3,FALSE)</f>
        <v>Sports</v>
      </c>
      <c r="M1163" t="str">
        <f>VLOOKUP(J1163,prod_imp!$A$2:$I$102,4,FALSE)</f>
        <v>Equipment</v>
      </c>
      <c r="N1163" t="str">
        <f>VLOOKUP(J1163,prod_imp!$A$2:$I$102,5,FALSE)</f>
        <v>May-Reese</v>
      </c>
      <c r="O1163">
        <f>VLOOKUP(J1163,prod_imp!$A$2:$I$102,6,FALSE)</f>
        <v>21</v>
      </c>
      <c r="P1163">
        <f>VLOOKUP(J1163,prod_imp!$A$2:$I$102,7,FALSE)</f>
        <v>65</v>
      </c>
      <c r="Q1163" t="s">
        <v>4703</v>
      </c>
      <c r="R1163" t="s">
        <v>1959</v>
      </c>
      <c r="S1163" s="5">
        <v>193.2576</v>
      </c>
      <c r="T1163">
        <v>4</v>
      </c>
      <c r="U1163">
        <v>59</v>
      </c>
      <c r="V1163">
        <v>0.03</v>
      </c>
      <c r="W1163" t="str">
        <f>VLOOKUP(Q1163,stores_imp!$A$2:$K$100,3,FALSE)</f>
        <v>EAST</v>
      </c>
      <c r="X1163" t="str">
        <f>VLOOKUP(Q1163,stores_imp!$A$2:$K$100,2,TRUE)</f>
        <v>Mann-Austin</v>
      </c>
      <c r="Y1163" t="str">
        <f>VLOOKUP(Q1163,stores_imp!$A$2:$E$22,4,FALSE)</f>
        <v>Vasquezborough</v>
      </c>
      <c r="Z1163" t="str">
        <f>VLOOKUP(Q1163,stores_imp!$A$2:$K$22,5,FALSE)</f>
        <v>Online</v>
      </c>
      <c r="AA1163" t="str">
        <f>_xlfn.IFS(sale[[#All],[Age]]&lt;19,"Teens",sale[[#All],[Age]]&lt;30,"Adults",sale[[#All],[Age]]&lt;70,"Elders")</f>
        <v>Elders</v>
      </c>
      <c r="AB1163" t="str">
        <f>VLOOKUP(C1163,customer_imp!$A$2:$H$505,8,FALSE)</f>
        <v>Platinum</v>
      </c>
    </row>
    <row r="1164" spans="1:28" x14ac:dyDescent="0.25">
      <c r="A1164" t="s">
        <v>5868</v>
      </c>
      <c r="B1164" s="2">
        <v>45438</v>
      </c>
      <c r="C1164" t="s">
        <v>4167</v>
      </c>
      <c r="D1164" t="str">
        <f>VLOOKUP(C1164,customer_imp!$A$2:$H$502,2,FALSE)</f>
        <v>Kimberly Brooks</v>
      </c>
      <c r="E1164">
        <f>VLOOKUP(C1164,customer_imp!$A$2:$H$502,3,FALSE)</f>
        <v>42</v>
      </c>
      <c r="F1164" t="str">
        <f>VLOOKUP(C1164,customer_imp!$A$2:$H$502,4,FALSE)</f>
        <v>Male</v>
      </c>
      <c r="G1164" t="str">
        <f>VLOOKUP(C1164,customer_imp!$A$2:$H$502,5,FALSE)</f>
        <v>Kingfort</v>
      </c>
      <c r="H1164" t="str">
        <f>VLOOKUP(C1164,customer_imp!$A$2:$H$502,6,FALSE)</f>
        <v>New Mexico</v>
      </c>
      <c r="I1164" t="str">
        <f>VLOOKUP(C1164,customer_imp!$A$2:$H$502,7,FALSE)</f>
        <v>USA</v>
      </c>
      <c r="J1164" t="s">
        <v>4624</v>
      </c>
      <c r="K1164" t="str">
        <f>VLOOKUP($J1164,prod_imp!$A$2:$I$102,2,FALSE)</f>
        <v>Hair Repair Oil Treatment</v>
      </c>
      <c r="L1164" t="str">
        <f>VLOOKUP(J1164,prod_imp!$A$2:$I$102,3,FALSE)</f>
        <v>Beauty</v>
      </c>
      <c r="M1164" t="str">
        <f>VLOOKUP(J1164,prod_imp!$A$2:$I$102,4,FALSE)</f>
        <v>Haircare</v>
      </c>
      <c r="N1164" t="str">
        <f>VLOOKUP(J1164,prod_imp!$A$2:$I$102,5,FALSE)</f>
        <v>Hopkins Ltd</v>
      </c>
      <c r="O1164">
        <f>VLOOKUP(J1164,prod_imp!$A$2:$I$102,6,FALSE)</f>
        <v>214</v>
      </c>
      <c r="P1164">
        <f>VLOOKUP(J1164,prod_imp!$A$2:$I$102,7,FALSE)</f>
        <v>383</v>
      </c>
      <c r="Q1164" t="s">
        <v>4690</v>
      </c>
      <c r="R1164" t="s">
        <v>1959</v>
      </c>
      <c r="S1164" s="5">
        <v>1351.3584000000001</v>
      </c>
      <c r="T1164">
        <v>2</v>
      </c>
      <c r="U1164">
        <v>913</v>
      </c>
      <c r="V1164">
        <v>0.18</v>
      </c>
      <c r="W1164" t="str">
        <f>VLOOKUP(Q1164,stores_imp!$A$2:$K$100,3,FALSE)</f>
        <v>EAST</v>
      </c>
      <c r="X1164" t="str">
        <f>VLOOKUP(Q1164,stores_imp!$A$2:$K$100,2,TRUE)</f>
        <v>Martinez, Adkins And Johnson</v>
      </c>
      <c r="Y1164" t="str">
        <f>VLOOKUP(Q1164,stores_imp!$A$2:$E$22,4,FALSE)</f>
        <v>East Davidville</v>
      </c>
      <c r="Z1164" t="str">
        <f>VLOOKUP(Q1164,stores_imp!$A$2:$K$22,5,FALSE)</f>
        <v>Online</v>
      </c>
      <c r="AA1164" t="str">
        <f>_xlfn.IFS(sale[[#All],[Age]]&lt;19,"Teens",sale[[#All],[Age]]&lt;30,"Adults",sale[[#All],[Age]]&lt;70,"Elders")</f>
        <v>Elders</v>
      </c>
      <c r="AB1164" t="str">
        <f>VLOOKUP(C1164,customer_imp!$A$2:$H$505,8,FALSE)</f>
        <v>Silver</v>
      </c>
    </row>
    <row r="1165" spans="1:28" x14ac:dyDescent="0.25">
      <c r="A1165" t="s">
        <v>5869</v>
      </c>
      <c r="B1165" s="2">
        <v>45691</v>
      </c>
      <c r="C1165" t="s">
        <v>4223</v>
      </c>
      <c r="D1165" t="str">
        <f>VLOOKUP(C1165,customer_imp!$A$2:$H$502,2,FALSE)</f>
        <v>William Jackson</v>
      </c>
      <c r="E1165">
        <f>VLOOKUP(C1165,customer_imp!$A$2:$H$502,3,FALSE)</f>
        <v>58</v>
      </c>
      <c r="F1165" t="str">
        <f>VLOOKUP(C1165,customer_imp!$A$2:$H$502,4,FALSE)</f>
        <v>Female</v>
      </c>
      <c r="G1165" t="str">
        <f>VLOOKUP(C1165,customer_imp!$A$2:$H$502,5,FALSE)</f>
        <v>New Tina</v>
      </c>
      <c r="H1165" t="str">
        <f>VLOOKUP(C1165,customer_imp!$A$2:$H$502,6,FALSE)</f>
        <v>Connecticut</v>
      </c>
      <c r="I1165" t="str">
        <f>VLOOKUP(C1165,customer_imp!$A$2:$H$502,7,FALSE)</f>
        <v>USA</v>
      </c>
      <c r="J1165" t="s">
        <v>4639</v>
      </c>
      <c r="K1165" t="str">
        <f>VLOOKUP($J1165,prod_imp!$A$2:$I$102,2,FALSE)</f>
        <v>Badminton Racket Set</v>
      </c>
      <c r="L1165" t="str">
        <f>VLOOKUP(J1165,prod_imp!$A$2:$I$102,3,FALSE)</f>
        <v>Sports</v>
      </c>
      <c r="M1165" t="str">
        <f>VLOOKUP(J1165,prod_imp!$A$2:$I$102,4,FALSE)</f>
        <v>Equipment</v>
      </c>
      <c r="N1165" t="str">
        <f>VLOOKUP(J1165,prod_imp!$A$2:$I$102,5,FALSE)</f>
        <v>Robinson-Brown</v>
      </c>
      <c r="O1165">
        <f>VLOOKUP(J1165,prod_imp!$A$2:$I$102,6,FALSE)</f>
        <v>286</v>
      </c>
      <c r="P1165">
        <f>VLOOKUP(J1165,prod_imp!$A$2:$I$102,7,FALSE)</f>
        <v>358</v>
      </c>
      <c r="Q1165" t="s">
        <v>4675</v>
      </c>
      <c r="R1165" t="s">
        <v>4706</v>
      </c>
      <c r="S1165" s="5">
        <v>570.11760000000004</v>
      </c>
      <c r="T1165">
        <v>1</v>
      </c>
      <c r="U1165">
        <v>792</v>
      </c>
      <c r="V1165">
        <v>0.26</v>
      </c>
      <c r="W1165" t="str">
        <f>VLOOKUP(Q1165,stores_imp!$A$2:$K$100,3,FALSE)</f>
        <v>NORTH</v>
      </c>
      <c r="X1165" t="str">
        <f>VLOOKUP(Q1165,stores_imp!$A$2:$K$100,2,TRUE)</f>
        <v>Martinez, Adkins And Johnson</v>
      </c>
      <c r="Y1165" t="str">
        <f>VLOOKUP(Q1165,stores_imp!$A$2:$E$22,4,FALSE)</f>
        <v>Danielmouth</v>
      </c>
      <c r="Z1165" t="str">
        <f>VLOOKUP(Q1165,stores_imp!$A$2:$K$22,5,FALSE)</f>
        <v>Flagship</v>
      </c>
      <c r="AA1165" t="str">
        <f>_xlfn.IFS(sale[[#All],[Age]]&lt;19,"Teens",sale[[#All],[Age]]&lt;30,"Adults",sale[[#All],[Age]]&lt;70,"Elders")</f>
        <v>Elders</v>
      </c>
      <c r="AB1165" t="str">
        <f>VLOOKUP(C1165,customer_imp!$A$2:$H$505,8,FALSE)</f>
        <v>Silver</v>
      </c>
    </row>
    <row r="1166" spans="1:28" x14ac:dyDescent="0.25">
      <c r="A1166" t="s">
        <v>5870</v>
      </c>
      <c r="B1166" s="2">
        <v>45506</v>
      </c>
      <c r="C1166" t="s">
        <v>4463</v>
      </c>
      <c r="D1166" t="str">
        <f>VLOOKUP(C1166,customer_imp!$A$2:$H$502,2,FALSE)</f>
        <v>Debra Mccullough</v>
      </c>
      <c r="E1166">
        <f>VLOOKUP(C1166,customer_imp!$A$2:$H$502,3,FALSE)</f>
        <v>42</v>
      </c>
      <c r="F1166" t="str">
        <f>VLOOKUP(C1166,customer_imp!$A$2:$H$502,4,FALSE)</f>
        <v>Male</v>
      </c>
      <c r="G1166" t="str">
        <f>VLOOKUP(C1166,customer_imp!$A$2:$H$502,5,FALSE)</f>
        <v>Mcdanielfurt</v>
      </c>
      <c r="H1166" t="str">
        <f>VLOOKUP(C1166,customer_imp!$A$2:$H$502,6,FALSE)</f>
        <v>Montana</v>
      </c>
      <c r="I1166" t="str">
        <f>VLOOKUP(C1166,customer_imp!$A$2:$H$502,7,FALSE)</f>
        <v>USA</v>
      </c>
      <c r="J1166" t="s">
        <v>4500</v>
      </c>
      <c r="K1166" t="str">
        <f>VLOOKUP($J1166,prod_imp!$A$2:$I$102,2,FALSE)</f>
        <v>Men'S Running Jacket</v>
      </c>
      <c r="L1166" t="str">
        <f>VLOOKUP(J1166,prod_imp!$A$2:$I$102,3,FALSE)</f>
        <v>Clothing</v>
      </c>
      <c r="M1166" t="str">
        <f>VLOOKUP(J1166,prod_imp!$A$2:$I$102,4,FALSE)</f>
        <v>Outerwear</v>
      </c>
      <c r="N1166" t="str">
        <f>VLOOKUP(J1166,prod_imp!$A$2:$I$102,5,FALSE)</f>
        <v>Pineda Ltd</v>
      </c>
      <c r="O1166">
        <f>VLOOKUP(J1166,prod_imp!$A$2:$I$102,6,FALSE)</f>
        <v>365</v>
      </c>
      <c r="P1166">
        <f>VLOOKUP(J1166,prod_imp!$A$2:$I$102,7,FALSE)</f>
        <v>452</v>
      </c>
      <c r="Q1166" t="s">
        <v>4698</v>
      </c>
      <c r="R1166" t="s">
        <v>4709</v>
      </c>
      <c r="S1166" s="5">
        <v>52.003</v>
      </c>
      <c r="T1166">
        <v>1</v>
      </c>
      <c r="U1166">
        <v>74</v>
      </c>
      <c r="V1166">
        <v>0.28000000000000003</v>
      </c>
      <c r="W1166" t="str">
        <f>VLOOKUP(Q1166,stores_imp!$A$2:$K$100,3,FALSE)</f>
        <v>NORTH</v>
      </c>
      <c r="X1166" t="str">
        <f>VLOOKUP(Q1166,stores_imp!$A$2:$K$100,2,TRUE)</f>
        <v>Shelton Plc</v>
      </c>
      <c r="Y1166" t="str">
        <f>VLOOKUP(Q1166,stores_imp!$A$2:$E$22,4,FALSE)</f>
        <v>East Jenniferstad</v>
      </c>
      <c r="Z1166" t="str">
        <f>VLOOKUP(Q1166,stores_imp!$A$2:$K$22,5,FALSE)</f>
        <v>Flagship</v>
      </c>
      <c r="AA1166" t="str">
        <f>_xlfn.IFS(sale[[#All],[Age]]&lt;19,"Teens",sale[[#All],[Age]]&lt;30,"Adults",sale[[#All],[Age]]&lt;70,"Elders")</f>
        <v>Elders</v>
      </c>
      <c r="AB1166" t="str">
        <f>VLOOKUP(C1166,customer_imp!$A$2:$H$505,8,FALSE)</f>
        <v>Platinum</v>
      </c>
    </row>
    <row r="1167" spans="1:28" x14ac:dyDescent="0.25">
      <c r="A1167" t="s">
        <v>5871</v>
      </c>
      <c r="B1167" s="2">
        <v>45251</v>
      </c>
      <c r="C1167" t="s">
        <v>4224</v>
      </c>
      <c r="D1167" t="str">
        <f>VLOOKUP(C1167,customer_imp!$A$2:$H$502,2,FALSE)</f>
        <v>Brian Hammond</v>
      </c>
      <c r="E1167">
        <f>VLOOKUP(C1167,customer_imp!$A$2:$H$502,3,FALSE)</f>
        <v>56</v>
      </c>
      <c r="F1167" t="str">
        <f>VLOOKUP(C1167,customer_imp!$A$2:$H$502,4,FALSE)</f>
        <v>Female</v>
      </c>
      <c r="G1167" t="str">
        <f>VLOOKUP(C1167,customer_imp!$A$2:$H$502,5,FALSE)</f>
        <v>North Nicholas</v>
      </c>
      <c r="H1167" t="str">
        <f>VLOOKUP(C1167,customer_imp!$A$2:$H$502,6,FALSE)</f>
        <v>Texas</v>
      </c>
      <c r="I1167" t="str">
        <f>VLOOKUP(C1167,customer_imp!$A$2:$H$502,7,FALSE)</f>
        <v>USA</v>
      </c>
      <c r="J1167" t="s">
        <v>4556</v>
      </c>
      <c r="K1167" t="str">
        <f>VLOOKUP($J1167,prod_imp!$A$2:$I$102,2,FALSE)</f>
        <v>Bedroom Table Lamp</v>
      </c>
      <c r="L1167" t="str">
        <f>VLOOKUP(J1167,prod_imp!$A$2:$I$102,3,FALSE)</f>
        <v>Home</v>
      </c>
      <c r="M1167" t="str">
        <f>VLOOKUP(J1167,prod_imp!$A$2:$I$102,4,FALSE)</f>
        <v>Lighting</v>
      </c>
      <c r="N1167" t="str">
        <f>VLOOKUP(J1167,prod_imp!$A$2:$I$102,5,FALSE)</f>
        <v>Jones Llc</v>
      </c>
      <c r="O1167">
        <f>VLOOKUP(J1167,prod_imp!$A$2:$I$102,6,FALSE)</f>
        <v>382</v>
      </c>
      <c r="P1167">
        <f>VLOOKUP(J1167,prod_imp!$A$2:$I$102,7,FALSE)</f>
        <v>329</v>
      </c>
      <c r="Q1167" t="s">
        <v>4673</v>
      </c>
      <c r="R1167" t="s">
        <v>4706</v>
      </c>
      <c r="S1167" s="5">
        <v>1404.0527999999999</v>
      </c>
      <c r="T1167">
        <v>2</v>
      </c>
      <c r="U1167">
        <v>962</v>
      </c>
      <c r="V1167">
        <v>0.3</v>
      </c>
      <c r="W1167" t="str">
        <f>VLOOKUP(Q1167,stores_imp!$A$2:$K$100,3,FALSE)</f>
        <v>EAST</v>
      </c>
      <c r="X1167" t="str">
        <f>VLOOKUP(Q1167,stores_imp!$A$2:$K$100,2,TRUE)</f>
        <v>Rivera-Warner</v>
      </c>
      <c r="Y1167" t="str">
        <f>VLOOKUP(Q1167,stores_imp!$A$2:$E$22,4,FALSE)</f>
        <v>Washingtonfurt</v>
      </c>
      <c r="Z1167" t="str">
        <f>VLOOKUP(Q1167,stores_imp!$A$2:$K$22,5,FALSE)</f>
        <v>Flagship</v>
      </c>
      <c r="AA1167" t="str">
        <f>_xlfn.IFS(sale[[#All],[Age]]&lt;19,"Teens",sale[[#All],[Age]]&lt;30,"Adults",sale[[#All],[Age]]&lt;70,"Elders")</f>
        <v>Elders</v>
      </c>
      <c r="AB1167" t="str">
        <f>VLOOKUP(C1167,customer_imp!$A$2:$H$505,8,FALSE)</f>
        <v>Gold</v>
      </c>
    </row>
    <row r="1168" spans="1:28" x14ac:dyDescent="0.25">
      <c r="A1168" t="s">
        <v>5872</v>
      </c>
      <c r="B1168" s="2">
        <v>45722</v>
      </c>
      <c r="C1168" t="s">
        <v>4487</v>
      </c>
      <c r="D1168" t="str">
        <f>VLOOKUP(C1168,customer_imp!$A$2:$H$502,2,FALSE)</f>
        <v>Justin Lopez</v>
      </c>
      <c r="E1168">
        <f>VLOOKUP(C1168,customer_imp!$A$2:$H$502,3,FALSE)</f>
        <v>21</v>
      </c>
      <c r="F1168" t="str">
        <f>VLOOKUP(C1168,customer_imp!$A$2:$H$502,4,FALSE)</f>
        <v>Male</v>
      </c>
      <c r="G1168" t="str">
        <f>VLOOKUP(C1168,customer_imp!$A$2:$H$502,5,FALSE)</f>
        <v>Port Cheryl</v>
      </c>
      <c r="H1168" t="str">
        <f>VLOOKUP(C1168,customer_imp!$A$2:$H$502,6,FALSE)</f>
        <v>Texas</v>
      </c>
      <c r="I1168" t="str">
        <f>VLOOKUP(C1168,customer_imp!$A$2:$H$502,7,FALSE)</f>
        <v>USA</v>
      </c>
      <c r="J1168" t="s">
        <v>4532</v>
      </c>
      <c r="K1168" t="str">
        <f>VLOOKUP($J1168,prod_imp!$A$2:$I$102,2,FALSE)</f>
        <v>Knee Support Brace</v>
      </c>
      <c r="L1168" t="str">
        <f>VLOOKUP(J1168,prod_imp!$A$2:$I$102,3,FALSE)</f>
        <v>Sports</v>
      </c>
      <c r="M1168" t="str">
        <f>VLOOKUP(J1168,prod_imp!$A$2:$I$102,4,FALSE)</f>
        <v>Equipment</v>
      </c>
      <c r="N1168" t="str">
        <f>VLOOKUP(J1168,prod_imp!$A$2:$I$102,5,FALSE)</f>
        <v>May-Reese</v>
      </c>
      <c r="O1168">
        <f>VLOOKUP(J1168,prod_imp!$A$2:$I$102,6,FALSE)</f>
        <v>21</v>
      </c>
      <c r="P1168">
        <f>VLOOKUP(J1168,prod_imp!$A$2:$I$102,7,FALSE)</f>
        <v>65</v>
      </c>
      <c r="Q1168" t="s">
        <v>4697</v>
      </c>
      <c r="R1168" t="s">
        <v>4706</v>
      </c>
      <c r="S1168" s="5">
        <v>81.647999999999996</v>
      </c>
      <c r="T1168">
        <v>1</v>
      </c>
      <c r="U1168">
        <v>91</v>
      </c>
      <c r="V1168">
        <v>0.27</v>
      </c>
      <c r="W1168" t="str">
        <f>VLOOKUP(Q1168,stores_imp!$A$2:$K$100,3,FALSE)</f>
        <v>SOUTH</v>
      </c>
      <c r="X1168" t="str">
        <f>VLOOKUP(Q1168,stores_imp!$A$2:$K$100,2,TRUE)</f>
        <v>Mcdonald Inc</v>
      </c>
      <c r="Y1168" t="str">
        <f>VLOOKUP(Q1168,stores_imp!$A$2:$E$22,4,FALSE)</f>
        <v>Christopherland</v>
      </c>
      <c r="Z1168" t="str">
        <f>VLOOKUP(Q1168,stores_imp!$A$2:$K$22,5,FALSE)</f>
        <v>Outlet</v>
      </c>
      <c r="AA1168" t="str">
        <f>_xlfn.IFS(sale[[#All],[Age]]&lt;19,"Teens",sale[[#All],[Age]]&lt;30,"Adults",sale[[#All],[Age]]&lt;70,"Elders")</f>
        <v>Adults</v>
      </c>
      <c r="AB1168" t="str">
        <f>VLOOKUP(C1168,customer_imp!$A$2:$H$505,8,FALSE)</f>
        <v>Gold</v>
      </c>
    </row>
    <row r="1169" spans="1:28" x14ac:dyDescent="0.25">
      <c r="A1169" t="s">
        <v>5873</v>
      </c>
      <c r="B1169" s="2">
        <v>45689</v>
      </c>
      <c r="C1169" t="s">
        <v>4034</v>
      </c>
      <c r="D1169" t="str">
        <f>VLOOKUP(C1169,customer_imp!$A$2:$H$502,2,FALSE)</f>
        <v>Dr. David Smith</v>
      </c>
      <c r="E1169">
        <f>VLOOKUP(C1169,customer_imp!$A$2:$H$502,3,FALSE)</f>
        <v>22</v>
      </c>
      <c r="F1169" t="str">
        <f>VLOOKUP(C1169,customer_imp!$A$2:$H$502,4,FALSE)</f>
        <v>Female</v>
      </c>
      <c r="G1169" t="str">
        <f>VLOOKUP(C1169,customer_imp!$A$2:$H$502,5,FALSE)</f>
        <v>Schmidtchester</v>
      </c>
      <c r="H1169" t="str">
        <f>VLOOKUP(C1169,customer_imp!$A$2:$H$502,6,FALSE)</f>
        <v>Alaska</v>
      </c>
      <c r="I1169" t="str">
        <f>VLOOKUP(C1169,customer_imp!$A$2:$H$502,7,FALSE)</f>
        <v>USA</v>
      </c>
      <c r="J1169" t="s">
        <v>4600</v>
      </c>
      <c r="K1169" t="str">
        <f>VLOOKUP($J1169,prod_imp!$A$2:$I$102,2,FALSE)</f>
        <v>Womens Cotton Scarf</v>
      </c>
      <c r="L1169" t="str">
        <f>VLOOKUP(J1169,prod_imp!$A$2:$I$102,3,FALSE)</f>
        <v>Clothing</v>
      </c>
      <c r="M1169" t="str">
        <f>VLOOKUP(J1169,prod_imp!$A$2:$I$102,4,FALSE)</f>
        <v>Accessories</v>
      </c>
      <c r="N1169" t="str">
        <f>VLOOKUP(J1169,prod_imp!$A$2:$I$102,5,FALSE)</f>
        <v>Shepherd-Gould</v>
      </c>
      <c r="O1169">
        <f>VLOOKUP(J1169,prod_imp!$A$2:$I$102,6,FALSE)</f>
        <v>114</v>
      </c>
      <c r="P1169">
        <f>VLOOKUP(J1169,prod_imp!$A$2:$I$102,7,FALSE)</f>
        <v>485</v>
      </c>
      <c r="Q1169" t="s">
        <v>4684</v>
      </c>
      <c r="R1169" t="s">
        <v>4706</v>
      </c>
      <c r="S1169" s="5">
        <v>385.2996</v>
      </c>
      <c r="T1169">
        <v>1</v>
      </c>
      <c r="U1169">
        <v>459</v>
      </c>
      <c r="V1169">
        <v>0.1</v>
      </c>
      <c r="W1169" t="str">
        <f>VLOOKUP(Q1169,stores_imp!$A$2:$K$100,3,FALSE)</f>
        <v>SOUTH</v>
      </c>
      <c r="X1169" t="str">
        <f>VLOOKUP(Q1169,stores_imp!$A$2:$K$100,2,TRUE)</f>
        <v>Mann-Austin</v>
      </c>
      <c r="Y1169" t="str">
        <f>VLOOKUP(Q1169,stores_imp!$A$2:$E$22,4,FALSE)</f>
        <v>Williamsfurt</v>
      </c>
      <c r="Z1169" t="str">
        <f>VLOOKUP(Q1169,stores_imp!$A$2:$K$22,5,FALSE)</f>
        <v>Online</v>
      </c>
      <c r="AA1169" t="str">
        <f>_xlfn.IFS(sale[[#All],[Age]]&lt;19,"Teens",sale[[#All],[Age]]&lt;30,"Adults",sale[[#All],[Age]]&lt;70,"Elders")</f>
        <v>Adults</v>
      </c>
      <c r="AB1169" t="str">
        <f>VLOOKUP(C1169,customer_imp!$A$2:$H$505,8,FALSE)</f>
        <v>Silver</v>
      </c>
    </row>
    <row r="1170" spans="1:28" x14ac:dyDescent="0.25">
      <c r="A1170" t="s">
        <v>5874</v>
      </c>
      <c r="B1170" s="2">
        <v>45346</v>
      </c>
      <c r="C1170" t="s">
        <v>4212</v>
      </c>
      <c r="D1170" t="str">
        <f>VLOOKUP(C1170,customer_imp!$A$2:$H$502,2,FALSE)</f>
        <v>Timothy Juarez</v>
      </c>
      <c r="E1170">
        <f>VLOOKUP(C1170,customer_imp!$A$2:$H$502,3,FALSE)</f>
        <v>22</v>
      </c>
      <c r="F1170" t="str">
        <f>VLOOKUP(C1170,customer_imp!$A$2:$H$502,4,FALSE)</f>
        <v>Female</v>
      </c>
      <c r="G1170" t="str">
        <f>VLOOKUP(C1170,customer_imp!$A$2:$H$502,5,FALSE)</f>
        <v>Grahamstad</v>
      </c>
      <c r="H1170" t="str">
        <f>VLOOKUP(C1170,customer_imp!$A$2:$H$502,6,FALSE)</f>
        <v>South Carolina</v>
      </c>
      <c r="I1170" t="str">
        <f>VLOOKUP(C1170,customer_imp!$A$2:$H$502,7,FALSE)</f>
        <v>USA</v>
      </c>
      <c r="J1170" t="s">
        <v>4554</v>
      </c>
      <c r="K1170" t="str">
        <f>VLOOKUP($J1170,prod_imp!$A$2:$I$102,2,FALSE)</f>
        <v>Gaming Mechanical Keyboard</v>
      </c>
      <c r="L1170" t="str">
        <f>VLOOKUP(J1170,prod_imp!$A$2:$I$102,3,FALSE)</f>
        <v>Electronics</v>
      </c>
      <c r="M1170" t="str">
        <f>VLOOKUP(J1170,prod_imp!$A$2:$I$102,4,FALSE)</f>
        <v>Computer</v>
      </c>
      <c r="N1170" t="str">
        <f>VLOOKUP(J1170,prod_imp!$A$2:$I$102,5,FALSE)</f>
        <v>Lucero Llc</v>
      </c>
      <c r="O1170">
        <f>VLOOKUP(J1170,prod_imp!$A$2:$I$102,6,FALSE)</f>
        <v>419</v>
      </c>
      <c r="P1170">
        <f>VLOOKUP(J1170,prod_imp!$A$2:$I$102,7,FALSE)</f>
        <v>86</v>
      </c>
      <c r="Q1170" t="s">
        <v>4684</v>
      </c>
      <c r="R1170" t="s">
        <v>4706</v>
      </c>
      <c r="S1170" s="5">
        <v>159.87549999999999</v>
      </c>
      <c r="T1170">
        <v>1</v>
      </c>
      <c r="U1170">
        <v>168</v>
      </c>
      <c r="V1170">
        <v>0.16</v>
      </c>
      <c r="W1170" t="str">
        <f>VLOOKUP(Q1170,stores_imp!$A$2:$K$100,3,FALSE)</f>
        <v>SOUTH</v>
      </c>
      <c r="X1170" t="str">
        <f>VLOOKUP(Q1170,stores_imp!$A$2:$K$100,2,TRUE)</f>
        <v>Mann-Austin</v>
      </c>
      <c r="Y1170" t="str">
        <f>VLOOKUP(Q1170,stores_imp!$A$2:$E$22,4,FALSE)</f>
        <v>Williamsfurt</v>
      </c>
      <c r="Z1170" t="str">
        <f>VLOOKUP(Q1170,stores_imp!$A$2:$K$22,5,FALSE)</f>
        <v>Online</v>
      </c>
      <c r="AA1170" t="str">
        <f>_xlfn.IFS(sale[[#All],[Age]]&lt;19,"Teens",sale[[#All],[Age]]&lt;30,"Adults",sale[[#All],[Age]]&lt;70,"Elders")</f>
        <v>Adults</v>
      </c>
      <c r="AB1170" t="str">
        <f>VLOOKUP(C1170,customer_imp!$A$2:$H$505,8,FALSE)</f>
        <v>Bronze</v>
      </c>
    </row>
    <row r="1171" spans="1:28" x14ac:dyDescent="0.25">
      <c r="A1171" t="s">
        <v>5875</v>
      </c>
      <c r="B1171" s="2">
        <v>45549</v>
      </c>
      <c r="C1171" t="s">
        <v>4190</v>
      </c>
      <c r="D1171" t="str">
        <f>VLOOKUP(C1171,customer_imp!$A$2:$H$502,2,FALSE)</f>
        <v>Rodney Huffman</v>
      </c>
      <c r="E1171">
        <f>VLOOKUP(C1171,customer_imp!$A$2:$H$502,3,FALSE)</f>
        <v>20</v>
      </c>
      <c r="F1171" t="str">
        <f>VLOOKUP(C1171,customer_imp!$A$2:$H$502,4,FALSE)</f>
        <v>Female</v>
      </c>
      <c r="G1171" t="str">
        <f>VLOOKUP(C1171,customer_imp!$A$2:$H$502,5,FALSE)</f>
        <v>Garzafort</v>
      </c>
      <c r="H1171" t="str">
        <f>VLOOKUP(C1171,customer_imp!$A$2:$H$502,6,FALSE)</f>
        <v>Delaware</v>
      </c>
      <c r="I1171" t="str">
        <f>VLOOKUP(C1171,customer_imp!$A$2:$H$502,7,FALSE)</f>
        <v>USA</v>
      </c>
      <c r="J1171" t="s">
        <v>4528</v>
      </c>
      <c r="K1171" t="str">
        <f>VLOOKUP($J1171,prod_imp!$A$2:$I$102,2,FALSE)</f>
        <v>Soccer Training Cone Set</v>
      </c>
      <c r="L1171" t="str">
        <f>VLOOKUP(J1171,prod_imp!$A$2:$I$102,3,FALSE)</f>
        <v>Sports</v>
      </c>
      <c r="M1171" t="str">
        <f>VLOOKUP(J1171,prod_imp!$A$2:$I$102,4,FALSE)</f>
        <v>Accessories</v>
      </c>
      <c r="N1171" t="str">
        <f>VLOOKUP(J1171,prod_imp!$A$2:$I$102,5,FALSE)</f>
        <v>Ford, Murphy And Wilson</v>
      </c>
      <c r="O1171">
        <f>VLOOKUP(J1171,prod_imp!$A$2:$I$102,6,FALSE)</f>
        <v>145</v>
      </c>
      <c r="P1171">
        <f>VLOOKUP(J1171,prod_imp!$A$2:$I$102,7,FALSE)</f>
        <v>367</v>
      </c>
      <c r="Q1171" t="s">
        <v>4701</v>
      </c>
      <c r="R1171" t="s">
        <v>4706</v>
      </c>
      <c r="S1171" s="5">
        <v>352.59300000000002</v>
      </c>
      <c r="T1171">
        <v>1</v>
      </c>
      <c r="U1171">
        <v>392</v>
      </c>
      <c r="V1171">
        <v>0.05</v>
      </c>
      <c r="W1171" t="str">
        <f>VLOOKUP(Q1171,stores_imp!$A$2:$K$100,3,FALSE)</f>
        <v>NORTH</v>
      </c>
      <c r="X1171" t="str">
        <f>VLOOKUP(Q1171,stores_imp!$A$2:$K$100,2,TRUE)</f>
        <v>Holloway Ltd</v>
      </c>
      <c r="Y1171" t="str">
        <f>VLOOKUP(Q1171,stores_imp!$A$2:$E$22,4,FALSE)</f>
        <v>Bensonhaven</v>
      </c>
      <c r="Z1171" t="str">
        <f>VLOOKUP(Q1171,stores_imp!$A$2:$K$22,5,FALSE)</f>
        <v>Flagship</v>
      </c>
      <c r="AA1171" t="str">
        <f>_xlfn.IFS(sale[[#All],[Age]]&lt;19,"Teens",sale[[#All],[Age]]&lt;30,"Adults",sale[[#All],[Age]]&lt;70,"Elders")</f>
        <v>Adults</v>
      </c>
      <c r="AB1171" t="str">
        <f>VLOOKUP(C1171,customer_imp!$A$2:$H$505,8,FALSE)</f>
        <v>Silver</v>
      </c>
    </row>
    <row r="1172" spans="1:28" x14ac:dyDescent="0.25">
      <c r="A1172" t="s">
        <v>5876</v>
      </c>
      <c r="B1172" s="2">
        <v>45900</v>
      </c>
      <c r="C1172" t="s">
        <v>4329</v>
      </c>
      <c r="D1172" t="str">
        <f>VLOOKUP(C1172,customer_imp!$A$2:$H$502,2,FALSE)</f>
        <v>Ryan Moore</v>
      </c>
      <c r="E1172">
        <f>VLOOKUP(C1172,customer_imp!$A$2:$H$502,3,FALSE)</f>
        <v>38</v>
      </c>
      <c r="F1172" t="str">
        <f>VLOOKUP(C1172,customer_imp!$A$2:$H$502,4,FALSE)</f>
        <v>Male</v>
      </c>
      <c r="G1172" t="str">
        <f>VLOOKUP(C1172,customer_imp!$A$2:$H$502,5,FALSE)</f>
        <v>Cartershire</v>
      </c>
      <c r="H1172" t="str">
        <f>VLOOKUP(C1172,customer_imp!$A$2:$H$502,6,FALSE)</f>
        <v>Virginia</v>
      </c>
      <c r="I1172" t="str">
        <f>VLOOKUP(C1172,customer_imp!$A$2:$H$502,7,FALSE)</f>
        <v>USA</v>
      </c>
      <c r="J1172" t="s">
        <v>4519</v>
      </c>
      <c r="K1172" t="str">
        <f>VLOOKUP($J1172,prod_imp!$A$2:$I$102,2,FALSE)</f>
        <v>Hair Strengthening Shampoo</v>
      </c>
      <c r="L1172" t="str">
        <f>VLOOKUP(J1172,prod_imp!$A$2:$I$102,3,FALSE)</f>
        <v>Beauty</v>
      </c>
      <c r="M1172" t="str">
        <f>VLOOKUP(J1172,prod_imp!$A$2:$I$102,4,FALSE)</f>
        <v>Haircare</v>
      </c>
      <c r="N1172" t="str">
        <f>VLOOKUP(J1172,prod_imp!$A$2:$I$102,5,FALSE)</f>
        <v>Rice Llc</v>
      </c>
      <c r="O1172">
        <f>VLOOKUP(J1172,prod_imp!$A$2:$I$102,6,FALSE)</f>
        <v>116</v>
      </c>
      <c r="P1172">
        <f>VLOOKUP(J1172,prod_imp!$A$2:$I$102,7,FALSE)</f>
        <v>460</v>
      </c>
      <c r="Q1172" t="s">
        <v>4697</v>
      </c>
      <c r="R1172" t="s">
        <v>4709</v>
      </c>
      <c r="S1172" s="5">
        <v>403.58850000000001</v>
      </c>
      <c r="T1172">
        <v>1</v>
      </c>
      <c r="U1172">
        <v>425</v>
      </c>
      <c r="V1172">
        <v>0.1</v>
      </c>
      <c r="W1172" t="str">
        <f>VLOOKUP(Q1172,stores_imp!$A$2:$K$100,3,FALSE)</f>
        <v>SOUTH</v>
      </c>
      <c r="X1172" t="str">
        <f>VLOOKUP(Q1172,stores_imp!$A$2:$K$100,2,TRUE)</f>
        <v>Mcdonald Inc</v>
      </c>
      <c r="Y1172" t="str">
        <f>VLOOKUP(Q1172,stores_imp!$A$2:$E$22,4,FALSE)</f>
        <v>Christopherland</v>
      </c>
      <c r="Z1172" t="str">
        <f>VLOOKUP(Q1172,stores_imp!$A$2:$K$22,5,FALSE)</f>
        <v>Outlet</v>
      </c>
      <c r="AA1172" t="str">
        <f>_xlfn.IFS(sale[[#All],[Age]]&lt;19,"Teens",sale[[#All],[Age]]&lt;30,"Adults",sale[[#All],[Age]]&lt;70,"Elders")</f>
        <v>Elders</v>
      </c>
      <c r="AB1172" t="str">
        <f>VLOOKUP(C1172,customer_imp!$A$2:$H$505,8,FALSE)</f>
        <v>Bronze</v>
      </c>
    </row>
    <row r="1173" spans="1:28" x14ac:dyDescent="0.25">
      <c r="A1173" t="s">
        <v>5877</v>
      </c>
      <c r="B1173" s="2">
        <v>45308</v>
      </c>
      <c r="C1173" t="s">
        <v>4027</v>
      </c>
      <c r="D1173" t="str">
        <f>VLOOKUP(C1173,customer_imp!$A$2:$H$502,2,FALSE)</f>
        <v>Sharon Brown</v>
      </c>
      <c r="E1173">
        <f>VLOOKUP(C1173,customer_imp!$A$2:$H$502,3,FALSE)</f>
        <v>37</v>
      </c>
      <c r="F1173" t="str">
        <f>VLOOKUP(C1173,customer_imp!$A$2:$H$502,4,FALSE)</f>
        <v>Female</v>
      </c>
      <c r="G1173" t="str">
        <f>VLOOKUP(C1173,customer_imp!$A$2:$H$502,5,FALSE)</f>
        <v>East Andrea</v>
      </c>
      <c r="H1173" t="str">
        <f>VLOOKUP(C1173,customer_imp!$A$2:$H$502,6,FALSE)</f>
        <v>Michigan</v>
      </c>
      <c r="I1173" t="str">
        <f>VLOOKUP(C1173,customer_imp!$A$2:$H$502,7,FALSE)</f>
        <v>USA</v>
      </c>
      <c r="J1173" t="s">
        <v>4516</v>
      </c>
      <c r="K1173" t="str">
        <f>VLOOKUP($J1173,prod_imp!$A$2:$I$102,2,FALSE)</f>
        <v>Hd Smart Tv Stick</v>
      </c>
      <c r="L1173" t="str">
        <f>VLOOKUP(J1173,prod_imp!$A$2:$I$102,3,FALSE)</f>
        <v>Electronics</v>
      </c>
      <c r="M1173" t="str">
        <f>VLOOKUP(J1173,prod_imp!$A$2:$I$102,4,FALSE)</f>
        <v>Accessories</v>
      </c>
      <c r="N1173" t="str">
        <f>VLOOKUP(J1173,prod_imp!$A$2:$I$102,5,FALSE)</f>
        <v>Gibson, Hobbs And Weaver</v>
      </c>
      <c r="O1173">
        <f>VLOOKUP(J1173,prod_imp!$A$2:$I$102,6,FALSE)</f>
        <v>449</v>
      </c>
      <c r="P1173">
        <f>VLOOKUP(J1173,prod_imp!$A$2:$I$102,7,FALSE)</f>
        <v>275</v>
      </c>
      <c r="Q1173" t="s">
        <v>4680</v>
      </c>
      <c r="R1173" t="s">
        <v>1959</v>
      </c>
      <c r="S1173" s="5">
        <v>449.51400000000001</v>
      </c>
      <c r="T1173">
        <v>1</v>
      </c>
      <c r="U1173">
        <v>499</v>
      </c>
      <c r="V1173">
        <v>0.05</v>
      </c>
      <c r="W1173" t="str">
        <f>VLOOKUP(Q1173,stores_imp!$A$2:$K$100,3,FALSE)</f>
        <v>NORTH</v>
      </c>
      <c r="X1173" t="str">
        <f>VLOOKUP(Q1173,stores_imp!$A$2:$K$100,2,TRUE)</f>
        <v>Mann-Austin</v>
      </c>
      <c r="Y1173" t="str">
        <f>VLOOKUP(Q1173,stores_imp!$A$2:$E$22,4,FALSE)</f>
        <v>Hoodberg</v>
      </c>
      <c r="Z1173" t="str">
        <f>VLOOKUP(Q1173,stores_imp!$A$2:$K$22,5,FALSE)</f>
        <v>Outlet</v>
      </c>
      <c r="AA1173" t="str">
        <f>_xlfn.IFS(sale[[#All],[Age]]&lt;19,"Teens",sale[[#All],[Age]]&lt;30,"Adults",sale[[#All],[Age]]&lt;70,"Elders")</f>
        <v>Elders</v>
      </c>
      <c r="AB1173" t="str">
        <f>VLOOKUP(C1173,customer_imp!$A$2:$H$505,8,FALSE)</f>
        <v>Gold</v>
      </c>
    </row>
    <row r="1174" spans="1:28" x14ac:dyDescent="0.25">
      <c r="A1174" t="s">
        <v>5878</v>
      </c>
      <c r="B1174" s="2">
        <v>45336</v>
      </c>
      <c r="C1174" t="s">
        <v>3989</v>
      </c>
      <c r="D1174" t="str">
        <f>VLOOKUP(C1174,customer_imp!$A$2:$H$502,2,FALSE)</f>
        <v>Michael Torres</v>
      </c>
      <c r="E1174">
        <f>VLOOKUP(C1174,customer_imp!$A$2:$H$502,3,FALSE)</f>
        <v>46</v>
      </c>
      <c r="F1174" t="str">
        <f>VLOOKUP(C1174,customer_imp!$A$2:$H$502,4,FALSE)</f>
        <v>Female</v>
      </c>
      <c r="G1174" t="str">
        <f>VLOOKUP(C1174,customer_imp!$A$2:$H$502,5,FALSE)</f>
        <v>Gonzalezfort</v>
      </c>
      <c r="H1174" t="str">
        <f>VLOOKUP(C1174,customer_imp!$A$2:$H$502,6,FALSE)</f>
        <v>New Jersey</v>
      </c>
      <c r="I1174" t="str">
        <f>VLOOKUP(C1174,customer_imp!$A$2:$H$502,7,FALSE)</f>
        <v>USA</v>
      </c>
      <c r="J1174" t="s">
        <v>4670</v>
      </c>
      <c r="K1174" t="str">
        <f>VLOOKUP($J1174,prod_imp!$A$2:$I$102,2,FALSE)</f>
        <v>Stainless Steel Cookware Set</v>
      </c>
      <c r="L1174" t="str">
        <f>VLOOKUP(J1174,prod_imp!$A$2:$I$102,3,FALSE)</f>
        <v>Home</v>
      </c>
      <c r="M1174" t="str">
        <f>VLOOKUP(J1174,prod_imp!$A$2:$I$102,4,FALSE)</f>
        <v>Kitchen</v>
      </c>
      <c r="N1174" t="str">
        <f>VLOOKUP(J1174,prod_imp!$A$2:$I$102,5,FALSE)</f>
        <v>Campbell Ltd</v>
      </c>
      <c r="O1174">
        <f>VLOOKUP(J1174,prod_imp!$A$2:$I$102,6,FALSE)</f>
        <v>201</v>
      </c>
      <c r="P1174">
        <f>VLOOKUP(J1174,prod_imp!$A$2:$I$102,7,FALSE)</f>
        <v>146</v>
      </c>
      <c r="Q1174" t="s">
        <v>4675</v>
      </c>
      <c r="R1174" t="s">
        <v>4706</v>
      </c>
      <c r="S1174" s="5">
        <v>1187.1780000000001</v>
      </c>
      <c r="T1174">
        <v>2</v>
      </c>
      <c r="U1174">
        <v>698</v>
      </c>
      <c r="V1174">
        <v>0.1</v>
      </c>
      <c r="W1174" t="str">
        <f>VLOOKUP(Q1174,stores_imp!$A$2:$K$100,3,FALSE)</f>
        <v>NORTH</v>
      </c>
      <c r="X1174" t="str">
        <f>VLOOKUP(Q1174,stores_imp!$A$2:$K$100,2,TRUE)</f>
        <v>Martinez, Adkins And Johnson</v>
      </c>
      <c r="Y1174" t="str">
        <f>VLOOKUP(Q1174,stores_imp!$A$2:$E$22,4,FALSE)</f>
        <v>Danielmouth</v>
      </c>
      <c r="Z1174" t="str">
        <f>VLOOKUP(Q1174,stores_imp!$A$2:$K$22,5,FALSE)</f>
        <v>Flagship</v>
      </c>
      <c r="AA1174" t="str">
        <f>_xlfn.IFS(sale[[#All],[Age]]&lt;19,"Teens",sale[[#All],[Age]]&lt;30,"Adults",sale[[#All],[Age]]&lt;70,"Elders")</f>
        <v>Elders</v>
      </c>
      <c r="AB1174" t="str">
        <f>VLOOKUP(C1174,customer_imp!$A$2:$H$505,8,FALSE)</f>
        <v>Platinum</v>
      </c>
    </row>
    <row r="1175" spans="1:28" x14ac:dyDescent="0.25">
      <c r="A1175" t="s">
        <v>5879</v>
      </c>
      <c r="B1175" s="2">
        <v>45213</v>
      </c>
      <c r="C1175" t="s">
        <v>4266</v>
      </c>
      <c r="D1175" t="str">
        <f>VLOOKUP(C1175,customer_imp!$A$2:$H$502,2,FALSE)</f>
        <v>Bryan Garcia</v>
      </c>
      <c r="E1175">
        <f>VLOOKUP(C1175,customer_imp!$A$2:$H$502,3,FALSE)</f>
        <v>54</v>
      </c>
      <c r="F1175" t="str">
        <f>VLOOKUP(C1175,customer_imp!$A$2:$H$502,4,FALSE)</f>
        <v>Female</v>
      </c>
      <c r="G1175" t="str">
        <f>VLOOKUP(C1175,customer_imp!$A$2:$H$502,5,FALSE)</f>
        <v>Garciaborough</v>
      </c>
      <c r="H1175" t="str">
        <f>VLOOKUP(C1175,customer_imp!$A$2:$H$502,6,FALSE)</f>
        <v>Wyoming</v>
      </c>
      <c r="I1175" t="str">
        <f>VLOOKUP(C1175,customer_imp!$A$2:$H$502,7,FALSE)</f>
        <v>USA</v>
      </c>
      <c r="J1175" t="s">
        <v>4596</v>
      </c>
      <c r="K1175" t="str">
        <f>VLOOKUP($J1175,prod_imp!$A$2:$I$102,2,FALSE)</f>
        <v>Premium Blanket Throw</v>
      </c>
      <c r="L1175" t="str">
        <f>VLOOKUP(J1175,prod_imp!$A$2:$I$102,3,FALSE)</f>
        <v>Home</v>
      </c>
      <c r="M1175" t="str">
        <f>VLOOKUP(J1175,prod_imp!$A$2:$I$102,4,FALSE)</f>
        <v>Decor</v>
      </c>
      <c r="N1175" t="str">
        <f>VLOOKUP(J1175,prod_imp!$A$2:$I$102,5,FALSE)</f>
        <v>Hernandez, Kennedy And Porter</v>
      </c>
      <c r="O1175">
        <f>VLOOKUP(J1175,prod_imp!$A$2:$I$102,6,FALSE)</f>
        <v>461</v>
      </c>
      <c r="P1175">
        <f>VLOOKUP(J1175,prod_imp!$A$2:$I$102,7,FALSE)</f>
        <v>190</v>
      </c>
      <c r="Q1175" t="s">
        <v>4700</v>
      </c>
      <c r="R1175" t="s">
        <v>4706</v>
      </c>
      <c r="S1175" s="5">
        <v>1175.4168</v>
      </c>
      <c r="T1175">
        <v>2</v>
      </c>
      <c r="U1175">
        <v>805</v>
      </c>
      <c r="V1175">
        <v>0.15</v>
      </c>
      <c r="W1175" t="str">
        <f>VLOOKUP(Q1175,stores_imp!$A$2:$K$100,3,FALSE)</f>
        <v>WEST</v>
      </c>
      <c r="X1175" t="str">
        <f>VLOOKUP(Q1175,stores_imp!$A$2:$K$100,2,TRUE)</f>
        <v>Frederick-Wright</v>
      </c>
      <c r="Y1175" t="str">
        <f>VLOOKUP(Q1175,stores_imp!$A$2:$E$22,4,FALSE)</f>
        <v>New Jimmymouth</v>
      </c>
      <c r="Z1175" t="str">
        <f>VLOOKUP(Q1175,stores_imp!$A$2:$K$22,5,FALSE)</f>
        <v>Flagship</v>
      </c>
      <c r="AA1175" t="str">
        <f>_xlfn.IFS(sale[[#All],[Age]]&lt;19,"Teens",sale[[#All],[Age]]&lt;30,"Adults",sale[[#All],[Age]]&lt;70,"Elders")</f>
        <v>Elders</v>
      </c>
      <c r="AB1175" t="str">
        <f>VLOOKUP(C1175,customer_imp!$A$2:$H$505,8,FALSE)</f>
        <v>Silver</v>
      </c>
    </row>
    <row r="1176" spans="1:28" x14ac:dyDescent="0.25">
      <c r="A1176" t="s">
        <v>5880</v>
      </c>
      <c r="B1176" s="2">
        <v>45742</v>
      </c>
      <c r="C1176" t="s">
        <v>4458</v>
      </c>
      <c r="D1176" t="str">
        <f>VLOOKUP(C1176,customer_imp!$A$2:$H$502,2,FALSE)</f>
        <v>Cynthia Parrish</v>
      </c>
      <c r="E1176">
        <f>VLOOKUP(C1176,customer_imp!$A$2:$H$502,3,FALSE)</f>
        <v>18</v>
      </c>
      <c r="F1176" t="str">
        <f>VLOOKUP(C1176,customer_imp!$A$2:$H$502,4,FALSE)</f>
        <v>Male</v>
      </c>
      <c r="G1176" t="str">
        <f>VLOOKUP(C1176,customer_imp!$A$2:$H$502,5,FALSE)</f>
        <v>Espinozaberg</v>
      </c>
      <c r="H1176" t="str">
        <f>VLOOKUP(C1176,customer_imp!$A$2:$H$502,6,FALSE)</f>
        <v>Minnesota</v>
      </c>
      <c r="I1176" t="str">
        <f>VLOOKUP(C1176,customer_imp!$A$2:$H$502,7,FALSE)</f>
        <v>USA</v>
      </c>
      <c r="J1176" t="s">
        <v>4632</v>
      </c>
      <c r="K1176" t="str">
        <f>VLOOKUP($J1176,prod_imp!$A$2:$I$102,2,FALSE)</f>
        <v>Wireless Mouse</v>
      </c>
      <c r="L1176" t="str">
        <f>VLOOKUP(J1176,prod_imp!$A$2:$I$102,3,FALSE)</f>
        <v>Electronics</v>
      </c>
      <c r="M1176" t="str">
        <f>VLOOKUP(J1176,prod_imp!$A$2:$I$102,4,FALSE)</f>
        <v>Computer</v>
      </c>
      <c r="N1176" t="str">
        <f>VLOOKUP(J1176,prod_imp!$A$2:$I$102,5,FALSE)</f>
        <v>Larson Ltd</v>
      </c>
      <c r="O1176">
        <f>VLOOKUP(J1176,prod_imp!$A$2:$I$102,6,FALSE)</f>
        <v>393</v>
      </c>
      <c r="P1176">
        <f>VLOOKUP(J1176,prod_imp!$A$2:$I$102,7,FALSE)</f>
        <v>320</v>
      </c>
      <c r="Q1176" t="s">
        <v>4678</v>
      </c>
      <c r="R1176" t="s">
        <v>4706</v>
      </c>
      <c r="S1176" s="5">
        <v>3440.0272</v>
      </c>
      <c r="T1176">
        <v>4</v>
      </c>
      <c r="U1176">
        <v>935</v>
      </c>
      <c r="V1176">
        <v>0.27</v>
      </c>
      <c r="W1176" t="str">
        <f>VLOOKUP(Q1176,stores_imp!$A$2:$K$100,3,FALSE)</f>
        <v>SOUTH</v>
      </c>
      <c r="X1176" t="str">
        <f>VLOOKUP(Q1176,stores_imp!$A$2:$K$100,2,TRUE)</f>
        <v>Mann-Austin</v>
      </c>
      <c r="Y1176" t="str">
        <f>VLOOKUP(Q1176,stores_imp!$A$2:$E$22,4,FALSE)</f>
        <v>North Nancyview</v>
      </c>
      <c r="Z1176" t="str">
        <f>VLOOKUP(Q1176,stores_imp!$A$2:$K$22,5,FALSE)</f>
        <v>Outlet</v>
      </c>
      <c r="AA1176" t="str">
        <f>_xlfn.IFS(sale[[#All],[Age]]&lt;19,"Teens",sale[[#All],[Age]]&lt;30,"Adults",sale[[#All],[Age]]&lt;70,"Elders")</f>
        <v>Teens</v>
      </c>
      <c r="AB1176" t="str">
        <f>VLOOKUP(C1176,customer_imp!$A$2:$H$505,8,FALSE)</f>
        <v>Silver</v>
      </c>
    </row>
    <row r="1177" spans="1:28" x14ac:dyDescent="0.25">
      <c r="A1177" t="s">
        <v>5881</v>
      </c>
      <c r="B1177" s="2">
        <v>45932</v>
      </c>
      <c r="C1177" t="s">
        <v>3989</v>
      </c>
      <c r="D1177" t="str">
        <f>VLOOKUP(C1177,customer_imp!$A$2:$H$502,2,FALSE)</f>
        <v>Michael Torres</v>
      </c>
      <c r="E1177">
        <f>VLOOKUP(C1177,customer_imp!$A$2:$H$502,3,FALSE)</f>
        <v>46</v>
      </c>
      <c r="F1177" t="str">
        <f>VLOOKUP(C1177,customer_imp!$A$2:$H$502,4,FALSE)</f>
        <v>Female</v>
      </c>
      <c r="G1177" t="str">
        <f>VLOOKUP(C1177,customer_imp!$A$2:$H$502,5,FALSE)</f>
        <v>Gonzalezfort</v>
      </c>
      <c r="H1177" t="str">
        <f>VLOOKUP(C1177,customer_imp!$A$2:$H$502,6,FALSE)</f>
        <v>New Jersey</v>
      </c>
      <c r="I1177" t="str">
        <f>VLOOKUP(C1177,customer_imp!$A$2:$H$502,7,FALSE)</f>
        <v>USA</v>
      </c>
      <c r="J1177" t="s">
        <v>4603</v>
      </c>
      <c r="K1177" t="str">
        <f>VLOOKUP($J1177,prod_imp!$A$2:$I$102,2,FALSE)</f>
        <v>Luxury Perfume Spray</v>
      </c>
      <c r="L1177" t="str">
        <f>VLOOKUP(J1177,prod_imp!$A$2:$I$102,3,FALSE)</f>
        <v>Beauty</v>
      </c>
      <c r="M1177" t="str">
        <f>VLOOKUP(J1177,prod_imp!$A$2:$I$102,4,FALSE)</f>
        <v>Fragrance</v>
      </c>
      <c r="N1177" t="str">
        <f>VLOOKUP(J1177,prod_imp!$A$2:$I$102,5,FALSE)</f>
        <v>Gibson, Green And Lopez</v>
      </c>
      <c r="O1177">
        <f>VLOOKUP(J1177,prod_imp!$A$2:$I$102,6,FALSE)</f>
        <v>483</v>
      </c>
      <c r="P1177">
        <f>VLOOKUP(J1177,prod_imp!$A$2:$I$102,7,FALSE)</f>
        <v>444</v>
      </c>
      <c r="Q1177" t="s">
        <v>4675</v>
      </c>
      <c r="R1177" t="s">
        <v>4706</v>
      </c>
      <c r="S1177" s="5">
        <v>645.30079999999998</v>
      </c>
      <c r="T1177">
        <v>2</v>
      </c>
      <c r="U1177">
        <v>425</v>
      </c>
      <c r="V1177">
        <v>0.08</v>
      </c>
      <c r="W1177" t="str">
        <f>VLOOKUP(Q1177,stores_imp!$A$2:$K$100,3,FALSE)</f>
        <v>NORTH</v>
      </c>
      <c r="X1177" t="str">
        <f>VLOOKUP(Q1177,stores_imp!$A$2:$K$100,2,TRUE)</f>
        <v>Martinez, Adkins And Johnson</v>
      </c>
      <c r="Y1177" t="str">
        <f>VLOOKUP(Q1177,stores_imp!$A$2:$E$22,4,FALSE)</f>
        <v>Danielmouth</v>
      </c>
      <c r="Z1177" t="str">
        <f>VLOOKUP(Q1177,stores_imp!$A$2:$K$22,5,FALSE)</f>
        <v>Flagship</v>
      </c>
      <c r="AA1177" t="str">
        <f>_xlfn.IFS(sale[[#All],[Age]]&lt;19,"Teens",sale[[#All],[Age]]&lt;30,"Adults",sale[[#All],[Age]]&lt;70,"Elders")</f>
        <v>Elders</v>
      </c>
      <c r="AB1177" t="str">
        <f>VLOOKUP(C1177,customer_imp!$A$2:$H$505,8,FALSE)</f>
        <v>Platinum</v>
      </c>
    </row>
    <row r="1178" spans="1:28" x14ac:dyDescent="0.25">
      <c r="A1178" t="s">
        <v>5882</v>
      </c>
      <c r="B1178" s="2">
        <v>45462</v>
      </c>
      <c r="C1178" t="s">
        <v>4313</v>
      </c>
      <c r="D1178" t="str">
        <f>VLOOKUP(C1178,customer_imp!$A$2:$H$502,2,FALSE)</f>
        <v>Reginald Willis</v>
      </c>
      <c r="E1178">
        <f>VLOOKUP(C1178,customer_imp!$A$2:$H$502,3,FALSE)</f>
        <v>62</v>
      </c>
      <c r="F1178" t="str">
        <f>VLOOKUP(C1178,customer_imp!$A$2:$H$502,4,FALSE)</f>
        <v>Female</v>
      </c>
      <c r="G1178" t="str">
        <f>VLOOKUP(C1178,customer_imp!$A$2:$H$502,5,FALSE)</f>
        <v>Kellybury</v>
      </c>
      <c r="H1178" t="str">
        <f>VLOOKUP(C1178,customer_imp!$A$2:$H$502,6,FALSE)</f>
        <v>New York</v>
      </c>
      <c r="I1178" t="str">
        <f>VLOOKUP(C1178,customer_imp!$A$2:$H$502,7,FALSE)</f>
        <v>USA</v>
      </c>
      <c r="J1178" t="s">
        <v>4642</v>
      </c>
      <c r="K1178" t="str">
        <f>VLOOKUP($J1178,prod_imp!$A$2:$I$102,2,FALSE)</f>
        <v>Wooden Bookshelf</v>
      </c>
      <c r="L1178" t="str">
        <f>VLOOKUP(J1178,prod_imp!$A$2:$I$102,3,FALSE)</f>
        <v>Home</v>
      </c>
      <c r="M1178" t="str">
        <f>VLOOKUP(J1178,prod_imp!$A$2:$I$102,4,FALSE)</f>
        <v>Furniture</v>
      </c>
      <c r="N1178" t="str">
        <f>VLOOKUP(J1178,prod_imp!$A$2:$I$102,5,FALSE)</f>
        <v>Collins-Stephenson</v>
      </c>
      <c r="O1178">
        <f>VLOOKUP(J1178,prod_imp!$A$2:$I$102,6,FALSE)</f>
        <v>388</v>
      </c>
      <c r="P1178">
        <f>VLOOKUP(J1178,prod_imp!$A$2:$I$102,7,FALSE)</f>
        <v>208</v>
      </c>
      <c r="Q1178" t="s">
        <v>4701</v>
      </c>
      <c r="R1178" t="s">
        <v>4709</v>
      </c>
      <c r="S1178" s="5">
        <v>190.7064</v>
      </c>
      <c r="T1178">
        <v>1</v>
      </c>
      <c r="U1178">
        <v>235</v>
      </c>
      <c r="V1178">
        <v>0.24</v>
      </c>
      <c r="W1178" t="str">
        <f>VLOOKUP(Q1178,stores_imp!$A$2:$K$100,3,FALSE)</f>
        <v>NORTH</v>
      </c>
      <c r="X1178" t="str">
        <f>VLOOKUP(Q1178,stores_imp!$A$2:$K$100,2,TRUE)</f>
        <v>Holloway Ltd</v>
      </c>
      <c r="Y1178" t="str">
        <f>VLOOKUP(Q1178,stores_imp!$A$2:$E$22,4,FALSE)</f>
        <v>Bensonhaven</v>
      </c>
      <c r="Z1178" t="str">
        <f>VLOOKUP(Q1178,stores_imp!$A$2:$K$22,5,FALSE)</f>
        <v>Flagship</v>
      </c>
      <c r="AA1178" t="str">
        <f>_xlfn.IFS(sale[[#All],[Age]]&lt;19,"Teens",sale[[#All],[Age]]&lt;30,"Adults",sale[[#All],[Age]]&lt;70,"Elders")</f>
        <v>Elders</v>
      </c>
      <c r="AB1178" t="str">
        <f>VLOOKUP(C1178,customer_imp!$A$2:$H$505,8,FALSE)</f>
        <v>Bronze</v>
      </c>
    </row>
    <row r="1179" spans="1:28" x14ac:dyDescent="0.25">
      <c r="A1179" t="s">
        <v>5883</v>
      </c>
      <c r="B1179" s="2">
        <v>45568</v>
      </c>
      <c r="C1179" t="s">
        <v>4253</v>
      </c>
      <c r="D1179" t="str">
        <f>VLOOKUP(C1179,customer_imp!$A$2:$H$502,2,FALSE)</f>
        <v>Daisy Johnson Dds</v>
      </c>
      <c r="E1179">
        <f>VLOOKUP(C1179,customer_imp!$A$2:$H$502,3,FALSE)</f>
        <v>64</v>
      </c>
      <c r="F1179" t="str">
        <f>VLOOKUP(C1179,customer_imp!$A$2:$H$502,4,FALSE)</f>
        <v>Male</v>
      </c>
      <c r="G1179" t="str">
        <f>VLOOKUP(C1179,customer_imp!$A$2:$H$502,5,FALSE)</f>
        <v>North Stephanie</v>
      </c>
      <c r="H1179" t="str">
        <f>VLOOKUP(C1179,customer_imp!$A$2:$H$502,6,FALSE)</f>
        <v>Nebraska</v>
      </c>
      <c r="I1179" t="str">
        <f>VLOOKUP(C1179,customer_imp!$A$2:$H$502,7,FALSE)</f>
        <v>USA</v>
      </c>
      <c r="J1179" t="s">
        <v>4582</v>
      </c>
      <c r="K1179" t="str">
        <f>VLOOKUP($J1179,prod_imp!$A$2:$I$102,2,FALSE)</f>
        <v>Men'S Roll-On Perfume</v>
      </c>
      <c r="L1179" t="str">
        <f>VLOOKUP(J1179,prod_imp!$A$2:$I$102,3,FALSE)</f>
        <v>Beauty</v>
      </c>
      <c r="M1179" t="str">
        <f>VLOOKUP(J1179,prod_imp!$A$2:$I$102,4,FALSE)</f>
        <v>Fragrance</v>
      </c>
      <c r="N1179" t="str">
        <f>VLOOKUP(J1179,prod_imp!$A$2:$I$102,5,FALSE)</f>
        <v>Sullivan And Sons</v>
      </c>
      <c r="O1179">
        <f>VLOOKUP(J1179,prod_imp!$A$2:$I$102,6,FALSE)</f>
        <v>43</v>
      </c>
      <c r="P1179">
        <f>VLOOKUP(J1179,prod_imp!$A$2:$I$102,7,FALSE)</f>
        <v>267</v>
      </c>
      <c r="Q1179" t="s">
        <v>4695</v>
      </c>
      <c r="R1179" t="s">
        <v>1959</v>
      </c>
      <c r="S1179" s="5">
        <v>906.23659999999995</v>
      </c>
      <c r="T1179">
        <v>2</v>
      </c>
      <c r="U1179">
        <v>621</v>
      </c>
      <c r="V1179">
        <v>0.19</v>
      </c>
      <c r="W1179" t="str">
        <f>VLOOKUP(Q1179,stores_imp!$A$2:$K$100,3,FALSE)</f>
        <v>EAST</v>
      </c>
      <c r="X1179" t="str">
        <f>VLOOKUP(Q1179,stores_imp!$A$2:$K$100,2,TRUE)</f>
        <v>Gardner, Humphrey And Contreras</v>
      </c>
      <c r="Y1179" t="str">
        <f>VLOOKUP(Q1179,stores_imp!$A$2:$E$22,4,FALSE)</f>
        <v>Johnsonville</v>
      </c>
      <c r="Z1179" t="str">
        <f>VLOOKUP(Q1179,stores_imp!$A$2:$K$22,5,FALSE)</f>
        <v>Flagship</v>
      </c>
      <c r="AA1179" t="str">
        <f>_xlfn.IFS(sale[[#All],[Age]]&lt;19,"Teens",sale[[#All],[Age]]&lt;30,"Adults",sale[[#All],[Age]]&lt;70,"Elders")</f>
        <v>Elders</v>
      </c>
      <c r="AB1179" t="str">
        <f>VLOOKUP(C1179,customer_imp!$A$2:$H$505,8,FALSE)</f>
        <v>Platinum</v>
      </c>
    </row>
    <row r="1180" spans="1:28" x14ac:dyDescent="0.25">
      <c r="A1180" t="s">
        <v>5884</v>
      </c>
      <c r="B1180" s="2">
        <v>45397</v>
      </c>
      <c r="C1180" t="s">
        <v>4091</v>
      </c>
      <c r="D1180" t="str">
        <f>VLOOKUP(C1180,customer_imp!$A$2:$H$502,2,FALSE)</f>
        <v>Tyler Conrad</v>
      </c>
      <c r="E1180">
        <f>VLOOKUP(C1180,customer_imp!$A$2:$H$502,3,FALSE)</f>
        <v>53</v>
      </c>
      <c r="F1180" t="str">
        <f>VLOOKUP(C1180,customer_imp!$A$2:$H$502,4,FALSE)</f>
        <v>Female</v>
      </c>
      <c r="G1180" t="str">
        <f>VLOOKUP(C1180,customer_imp!$A$2:$H$502,5,FALSE)</f>
        <v>North Curtischester</v>
      </c>
      <c r="H1180" t="str">
        <f>VLOOKUP(C1180,customer_imp!$A$2:$H$502,6,FALSE)</f>
        <v>North Dakota</v>
      </c>
      <c r="I1180" t="str">
        <f>VLOOKUP(C1180,customer_imp!$A$2:$H$502,7,FALSE)</f>
        <v>USA</v>
      </c>
      <c r="J1180" t="s">
        <v>4527</v>
      </c>
      <c r="K1180" t="str">
        <f>VLOOKUP($J1180,prod_imp!$A$2:$I$102,2,FALSE)</f>
        <v>Beard Grooming Kit</v>
      </c>
      <c r="L1180" t="str">
        <f>VLOOKUP(J1180,prod_imp!$A$2:$I$102,3,FALSE)</f>
        <v>Beauty</v>
      </c>
      <c r="M1180" t="str">
        <f>VLOOKUP(J1180,prod_imp!$A$2:$I$102,4,FALSE)</f>
        <v>Grooming</v>
      </c>
      <c r="N1180" t="str">
        <f>VLOOKUP(J1180,prod_imp!$A$2:$I$102,5,FALSE)</f>
        <v>Erickson-Green</v>
      </c>
      <c r="O1180">
        <f>VLOOKUP(J1180,prod_imp!$A$2:$I$102,6,FALSE)</f>
        <v>337</v>
      </c>
      <c r="P1180">
        <f>VLOOKUP(J1180,prod_imp!$A$2:$I$102,7,FALSE)</f>
        <v>256</v>
      </c>
      <c r="Q1180" t="s">
        <v>4692</v>
      </c>
      <c r="R1180" t="s">
        <v>4706</v>
      </c>
      <c r="S1180" s="5">
        <v>1482.0798</v>
      </c>
      <c r="T1180">
        <v>2</v>
      </c>
      <c r="U1180">
        <v>852</v>
      </c>
      <c r="V1180">
        <v>0.27</v>
      </c>
      <c r="W1180" t="str">
        <f>VLOOKUP(Q1180,stores_imp!$A$2:$K$100,3,FALSE)</f>
        <v>SOUTH</v>
      </c>
      <c r="X1180" t="str">
        <f>VLOOKUP(Q1180,stores_imp!$A$2:$K$100,2,TRUE)</f>
        <v>Aguirre-Keller</v>
      </c>
      <c r="Y1180" t="str">
        <f>VLOOKUP(Q1180,stores_imp!$A$2:$E$22,4,FALSE)</f>
        <v>Lake Michael</v>
      </c>
      <c r="Z1180" t="str">
        <f>VLOOKUP(Q1180,stores_imp!$A$2:$K$22,5,FALSE)</f>
        <v>Online</v>
      </c>
      <c r="AA1180" t="str">
        <f>_xlfn.IFS(sale[[#All],[Age]]&lt;19,"Teens",sale[[#All],[Age]]&lt;30,"Adults",sale[[#All],[Age]]&lt;70,"Elders")</f>
        <v>Elders</v>
      </c>
      <c r="AB1180" t="str">
        <f>VLOOKUP(C1180,customer_imp!$A$2:$H$505,8,FALSE)</f>
        <v>Platinum</v>
      </c>
    </row>
    <row r="1181" spans="1:28" x14ac:dyDescent="0.25">
      <c r="A1181" t="s">
        <v>5885</v>
      </c>
      <c r="B1181" s="2">
        <v>45569</v>
      </c>
      <c r="C1181" t="s">
        <v>4146</v>
      </c>
      <c r="D1181" t="str">
        <f>VLOOKUP(C1181,customer_imp!$A$2:$H$502,2,FALSE)</f>
        <v>Daniel Contreras</v>
      </c>
      <c r="E1181">
        <f>VLOOKUP(C1181,customer_imp!$A$2:$H$502,3,FALSE)</f>
        <v>36</v>
      </c>
      <c r="F1181" t="str">
        <f>VLOOKUP(C1181,customer_imp!$A$2:$H$502,4,FALSE)</f>
        <v>Female</v>
      </c>
      <c r="G1181" t="str">
        <f>VLOOKUP(C1181,customer_imp!$A$2:$H$502,5,FALSE)</f>
        <v>Robertview</v>
      </c>
      <c r="H1181" t="str">
        <f>VLOOKUP(C1181,customer_imp!$A$2:$H$502,6,FALSE)</f>
        <v>Florida</v>
      </c>
      <c r="I1181" t="str">
        <f>VLOOKUP(C1181,customer_imp!$A$2:$H$502,7,FALSE)</f>
        <v>USA</v>
      </c>
      <c r="J1181" t="s">
        <v>4574</v>
      </c>
      <c r="K1181" t="str">
        <f>VLOOKUP($J1181,prod_imp!$A$2:$I$102,2,FALSE)</f>
        <v>High-Grip Football</v>
      </c>
      <c r="L1181" t="str">
        <f>VLOOKUP(J1181,prod_imp!$A$2:$I$102,3,FALSE)</f>
        <v>Sports</v>
      </c>
      <c r="M1181" t="str">
        <f>VLOOKUP(J1181,prod_imp!$A$2:$I$102,4,FALSE)</f>
        <v>Team Sports</v>
      </c>
      <c r="N1181" t="str">
        <f>VLOOKUP(J1181,prod_imp!$A$2:$I$102,5,FALSE)</f>
        <v>Bridges, Banks And Cummings</v>
      </c>
      <c r="O1181">
        <f>VLOOKUP(J1181,prod_imp!$A$2:$I$102,6,FALSE)</f>
        <v>319</v>
      </c>
      <c r="P1181">
        <f>VLOOKUP(J1181,prod_imp!$A$2:$I$102,7,FALSE)</f>
        <v>114</v>
      </c>
      <c r="Q1181" t="s">
        <v>4675</v>
      </c>
      <c r="R1181" t="s">
        <v>1959</v>
      </c>
      <c r="S1181" s="5">
        <v>2102.424</v>
      </c>
      <c r="T1181">
        <v>3</v>
      </c>
      <c r="U1181">
        <v>876</v>
      </c>
      <c r="V1181">
        <v>0.13</v>
      </c>
      <c r="W1181" t="str">
        <f>VLOOKUP(Q1181,stores_imp!$A$2:$K$100,3,FALSE)</f>
        <v>NORTH</v>
      </c>
      <c r="X1181" t="str">
        <f>VLOOKUP(Q1181,stores_imp!$A$2:$K$100,2,TRUE)</f>
        <v>Martinez, Adkins And Johnson</v>
      </c>
      <c r="Y1181" t="str">
        <f>VLOOKUP(Q1181,stores_imp!$A$2:$E$22,4,FALSE)</f>
        <v>Danielmouth</v>
      </c>
      <c r="Z1181" t="str">
        <f>VLOOKUP(Q1181,stores_imp!$A$2:$K$22,5,FALSE)</f>
        <v>Flagship</v>
      </c>
      <c r="AA1181" t="str">
        <f>_xlfn.IFS(sale[[#All],[Age]]&lt;19,"Teens",sale[[#All],[Age]]&lt;30,"Adults",sale[[#All],[Age]]&lt;70,"Elders")</f>
        <v>Elders</v>
      </c>
      <c r="AB1181" t="str">
        <f>VLOOKUP(C1181,customer_imp!$A$2:$H$505,8,FALSE)</f>
        <v>Platinum</v>
      </c>
    </row>
    <row r="1182" spans="1:28" x14ac:dyDescent="0.25">
      <c r="A1182" t="s">
        <v>5886</v>
      </c>
      <c r="B1182" s="2">
        <v>45353</v>
      </c>
      <c r="C1182" t="s">
        <v>4259</v>
      </c>
      <c r="D1182" t="str">
        <f>VLOOKUP(C1182,customer_imp!$A$2:$H$502,2,FALSE)</f>
        <v>Arthur Warren</v>
      </c>
      <c r="E1182">
        <f>VLOOKUP(C1182,customer_imp!$A$2:$H$502,3,FALSE)</f>
        <v>38</v>
      </c>
      <c r="F1182" t="str">
        <f>VLOOKUP(C1182,customer_imp!$A$2:$H$502,4,FALSE)</f>
        <v>Male</v>
      </c>
      <c r="G1182" t="str">
        <f>VLOOKUP(C1182,customer_imp!$A$2:$H$502,5,FALSE)</f>
        <v>Ericshire</v>
      </c>
      <c r="H1182" t="str">
        <f>VLOOKUP(C1182,customer_imp!$A$2:$H$502,6,FALSE)</f>
        <v>Nevada</v>
      </c>
      <c r="I1182" t="str">
        <f>VLOOKUP(C1182,customer_imp!$A$2:$H$502,7,FALSE)</f>
        <v>USA</v>
      </c>
      <c r="J1182" t="s">
        <v>4545</v>
      </c>
      <c r="K1182" t="str">
        <f>VLOOKUP($J1182,prod_imp!$A$2:$I$102,2,FALSE)</f>
        <v>Decorative Floor Vase</v>
      </c>
      <c r="L1182" t="str">
        <f>VLOOKUP(J1182,prod_imp!$A$2:$I$102,3,FALSE)</f>
        <v>Home</v>
      </c>
      <c r="M1182" t="str">
        <f>VLOOKUP(J1182,prod_imp!$A$2:$I$102,4,FALSE)</f>
        <v>Decor</v>
      </c>
      <c r="N1182" t="str">
        <f>VLOOKUP(J1182,prod_imp!$A$2:$I$102,5,FALSE)</f>
        <v>Khan, Jones And Paul</v>
      </c>
      <c r="O1182">
        <f>VLOOKUP(J1182,prod_imp!$A$2:$I$102,6,FALSE)</f>
        <v>317</v>
      </c>
      <c r="P1182">
        <f>VLOOKUP(J1182,prod_imp!$A$2:$I$102,7,FALSE)</f>
        <v>378</v>
      </c>
      <c r="Q1182" t="s">
        <v>4688</v>
      </c>
      <c r="R1182" t="s">
        <v>4709</v>
      </c>
      <c r="S1182" s="5">
        <v>1219.2570000000001</v>
      </c>
      <c r="T1182">
        <v>2</v>
      </c>
      <c r="U1182">
        <v>717</v>
      </c>
      <c r="V1182">
        <v>0.2</v>
      </c>
      <c r="W1182" t="str">
        <f>VLOOKUP(Q1182,stores_imp!$A$2:$K$100,3,FALSE)</f>
        <v>SOUTH</v>
      </c>
      <c r="X1182" t="str">
        <f>VLOOKUP(Q1182,stores_imp!$A$2:$K$100,2,TRUE)</f>
        <v>Mann-Austin</v>
      </c>
      <c r="Y1182" t="str">
        <f>VLOOKUP(Q1182,stores_imp!$A$2:$E$22,4,FALSE)</f>
        <v>East Johnstad</v>
      </c>
      <c r="Z1182" t="str">
        <f>VLOOKUP(Q1182,stores_imp!$A$2:$K$22,5,FALSE)</f>
        <v>Flagship</v>
      </c>
      <c r="AA1182" t="str">
        <f>_xlfn.IFS(sale[[#All],[Age]]&lt;19,"Teens",sale[[#All],[Age]]&lt;30,"Adults",sale[[#All],[Age]]&lt;70,"Elders")</f>
        <v>Elders</v>
      </c>
      <c r="AB1182" t="str">
        <f>VLOOKUP(C1182,customer_imp!$A$2:$H$505,8,FALSE)</f>
        <v>Gold</v>
      </c>
    </row>
    <row r="1183" spans="1:28" x14ac:dyDescent="0.25">
      <c r="A1183" t="s">
        <v>5887</v>
      </c>
      <c r="B1183" s="2">
        <v>45343</v>
      </c>
      <c r="C1183" t="s">
        <v>4030</v>
      </c>
      <c r="D1183" t="str">
        <f>VLOOKUP(C1183,customer_imp!$A$2:$H$502,2,FALSE)</f>
        <v>Christopher Sutton</v>
      </c>
      <c r="E1183">
        <f>VLOOKUP(C1183,customer_imp!$A$2:$H$502,3,FALSE)</f>
        <v>49</v>
      </c>
      <c r="F1183" t="str">
        <f>VLOOKUP(C1183,customer_imp!$A$2:$H$502,4,FALSE)</f>
        <v>Female</v>
      </c>
      <c r="G1183" t="str">
        <f>VLOOKUP(C1183,customer_imp!$A$2:$H$502,5,FALSE)</f>
        <v>Deborahberg</v>
      </c>
      <c r="H1183" t="str">
        <f>VLOOKUP(C1183,customer_imp!$A$2:$H$502,6,FALSE)</f>
        <v>Pennsylvania</v>
      </c>
      <c r="I1183" t="str">
        <f>VLOOKUP(C1183,customer_imp!$A$2:$H$502,7,FALSE)</f>
        <v>USA</v>
      </c>
      <c r="J1183" t="s">
        <v>4566</v>
      </c>
      <c r="K1183" t="str">
        <f>VLOOKUP($J1183,prod_imp!$A$2:$I$102,2,FALSE)</f>
        <v>Yoga Exercise Mat</v>
      </c>
      <c r="L1183" t="str">
        <f>VLOOKUP(J1183,prod_imp!$A$2:$I$102,3,FALSE)</f>
        <v>Sports</v>
      </c>
      <c r="M1183" t="str">
        <f>VLOOKUP(J1183,prod_imp!$A$2:$I$102,4,FALSE)</f>
        <v>Fitness</v>
      </c>
      <c r="N1183" t="str">
        <f>VLOOKUP(J1183,prod_imp!$A$2:$I$102,5,FALSE)</f>
        <v>Carroll, Long And Mendoza</v>
      </c>
      <c r="O1183">
        <f>VLOOKUP(J1183,prod_imp!$A$2:$I$102,6,FALSE)</f>
        <v>313</v>
      </c>
      <c r="P1183">
        <f>VLOOKUP(J1183,prod_imp!$A$2:$I$102,7,FALSE)</f>
        <v>369</v>
      </c>
      <c r="Q1183" t="s">
        <v>4685</v>
      </c>
      <c r="R1183" t="s">
        <v>1959</v>
      </c>
      <c r="S1183" s="5">
        <v>1655.7170000000001</v>
      </c>
      <c r="T1183">
        <v>2</v>
      </c>
      <c r="U1183">
        <v>871</v>
      </c>
      <c r="V1183">
        <v>0.15</v>
      </c>
      <c r="W1183" t="str">
        <f>VLOOKUP(Q1183,stores_imp!$A$2:$K$100,3,FALSE)</f>
        <v>WEST</v>
      </c>
      <c r="X1183" t="str">
        <f>VLOOKUP(Q1183,stores_imp!$A$2:$K$100,2,TRUE)</f>
        <v>Mann-Austin</v>
      </c>
      <c r="Y1183" t="str">
        <f>VLOOKUP(Q1183,stores_imp!$A$2:$E$22,4,FALSE)</f>
        <v>Thompsonborough</v>
      </c>
      <c r="Z1183" t="str">
        <f>VLOOKUP(Q1183,stores_imp!$A$2:$K$22,5,FALSE)</f>
        <v>Online</v>
      </c>
      <c r="AA1183" t="str">
        <f>_xlfn.IFS(sale[[#All],[Age]]&lt;19,"Teens",sale[[#All],[Age]]&lt;30,"Adults",sale[[#All],[Age]]&lt;70,"Elders")</f>
        <v>Elders</v>
      </c>
      <c r="AB1183" t="str">
        <f>VLOOKUP(C1183,customer_imp!$A$2:$H$505,8,FALSE)</f>
        <v>Gold</v>
      </c>
    </row>
    <row r="1184" spans="1:28" x14ac:dyDescent="0.25">
      <c r="A1184" t="s">
        <v>5888</v>
      </c>
      <c r="B1184" s="2">
        <v>45321</v>
      </c>
      <c r="C1184" t="s">
        <v>4445</v>
      </c>
      <c r="D1184" t="str">
        <f>VLOOKUP(C1184,customer_imp!$A$2:$H$502,2,FALSE)</f>
        <v>April Phillips</v>
      </c>
      <c r="E1184">
        <f>VLOOKUP(C1184,customer_imp!$A$2:$H$502,3,FALSE)</f>
        <v>62</v>
      </c>
      <c r="F1184" t="str">
        <f>VLOOKUP(C1184,customer_imp!$A$2:$H$502,4,FALSE)</f>
        <v>Female</v>
      </c>
      <c r="G1184" t="str">
        <f>VLOOKUP(C1184,customer_imp!$A$2:$H$502,5,FALSE)</f>
        <v>Lake Carolyn</v>
      </c>
      <c r="H1184" t="str">
        <f>VLOOKUP(C1184,customer_imp!$A$2:$H$502,6,FALSE)</f>
        <v>Hawaii</v>
      </c>
      <c r="I1184" t="str">
        <f>VLOOKUP(C1184,customer_imp!$A$2:$H$502,7,FALSE)</f>
        <v>USA</v>
      </c>
      <c r="J1184" t="s">
        <v>4558</v>
      </c>
      <c r="K1184" t="str">
        <f>VLOOKUP($J1184,prod_imp!$A$2:$I$102,2,FALSE)</f>
        <v>Women'S Summer Dress</v>
      </c>
      <c r="L1184" t="str">
        <f>VLOOKUP(J1184,prod_imp!$A$2:$I$102,3,FALSE)</f>
        <v>Clothing</v>
      </c>
      <c r="M1184" t="str">
        <f>VLOOKUP(J1184,prod_imp!$A$2:$I$102,4,FALSE)</f>
        <v>Tops</v>
      </c>
      <c r="N1184" t="str">
        <f>VLOOKUP(J1184,prod_imp!$A$2:$I$102,5,FALSE)</f>
        <v>Smith-Mills</v>
      </c>
      <c r="O1184">
        <f>VLOOKUP(J1184,prod_imp!$A$2:$I$102,6,FALSE)</f>
        <v>223</v>
      </c>
      <c r="P1184">
        <f>VLOOKUP(J1184,prod_imp!$A$2:$I$102,7,FALSE)</f>
        <v>154</v>
      </c>
      <c r="Q1184" t="s">
        <v>4684</v>
      </c>
      <c r="R1184" t="s">
        <v>1959</v>
      </c>
      <c r="S1184" s="5">
        <v>422.01299999999998</v>
      </c>
      <c r="T1184">
        <v>1</v>
      </c>
      <c r="U1184">
        <v>515</v>
      </c>
      <c r="V1184">
        <v>0.05</v>
      </c>
      <c r="W1184" t="str">
        <f>VLOOKUP(Q1184,stores_imp!$A$2:$K$100,3,FALSE)</f>
        <v>SOUTH</v>
      </c>
      <c r="X1184" t="str">
        <f>VLOOKUP(Q1184,stores_imp!$A$2:$K$100,2,TRUE)</f>
        <v>Mann-Austin</v>
      </c>
      <c r="Y1184" t="str">
        <f>VLOOKUP(Q1184,stores_imp!$A$2:$E$22,4,FALSE)</f>
        <v>Williamsfurt</v>
      </c>
      <c r="Z1184" t="str">
        <f>VLOOKUP(Q1184,stores_imp!$A$2:$K$22,5,FALSE)</f>
        <v>Online</v>
      </c>
      <c r="AA1184" t="str">
        <f>_xlfn.IFS(sale[[#All],[Age]]&lt;19,"Teens",sale[[#All],[Age]]&lt;30,"Adults",sale[[#All],[Age]]&lt;70,"Elders")</f>
        <v>Elders</v>
      </c>
      <c r="AB1184" t="str">
        <f>VLOOKUP(C1184,customer_imp!$A$2:$H$505,8,FALSE)</f>
        <v>Platinum</v>
      </c>
    </row>
    <row r="1185" spans="1:28" x14ac:dyDescent="0.25">
      <c r="A1185" t="s">
        <v>5889</v>
      </c>
      <c r="B1185" s="2">
        <v>45650</v>
      </c>
      <c r="C1185" t="s">
        <v>4451</v>
      </c>
      <c r="D1185" t="str">
        <f>VLOOKUP(C1185,customer_imp!$A$2:$H$502,2,FALSE)</f>
        <v>John Perez</v>
      </c>
      <c r="E1185">
        <f>VLOOKUP(C1185,customer_imp!$A$2:$H$502,3,FALSE)</f>
        <v>29</v>
      </c>
      <c r="F1185" t="str">
        <f>VLOOKUP(C1185,customer_imp!$A$2:$H$502,4,FALSE)</f>
        <v>Female</v>
      </c>
      <c r="G1185" t="str">
        <f>VLOOKUP(C1185,customer_imp!$A$2:$H$502,5,FALSE)</f>
        <v>Brandontown</v>
      </c>
      <c r="H1185" t="str">
        <f>VLOOKUP(C1185,customer_imp!$A$2:$H$502,6,FALSE)</f>
        <v>South Carolina</v>
      </c>
      <c r="I1185" t="str">
        <f>VLOOKUP(C1185,customer_imp!$A$2:$H$502,7,FALSE)</f>
        <v>USA</v>
      </c>
      <c r="J1185" t="s">
        <v>4607</v>
      </c>
      <c r="K1185" t="str">
        <f>VLOOKUP($J1185,prod_imp!$A$2:$I$102,2,FALSE)</f>
        <v>Laptop Cooling Pad</v>
      </c>
      <c r="L1185" t="str">
        <f>VLOOKUP(J1185,prod_imp!$A$2:$I$102,3,FALSE)</f>
        <v>Electronics</v>
      </c>
      <c r="M1185" t="str">
        <f>VLOOKUP(J1185,prod_imp!$A$2:$I$102,4,FALSE)</f>
        <v>Computer</v>
      </c>
      <c r="N1185" t="str">
        <f>VLOOKUP(J1185,prod_imp!$A$2:$I$102,5,FALSE)</f>
        <v>Murray, Gould And Ware</v>
      </c>
      <c r="O1185">
        <f>VLOOKUP(J1185,prod_imp!$A$2:$I$102,6,FALSE)</f>
        <v>86</v>
      </c>
      <c r="P1185">
        <f>VLOOKUP(J1185,prod_imp!$A$2:$I$102,7,FALSE)</f>
        <v>222</v>
      </c>
      <c r="Q1185" t="s">
        <v>4700</v>
      </c>
      <c r="R1185" t="s">
        <v>4709</v>
      </c>
      <c r="S1185" s="5">
        <v>429.32159999999999</v>
      </c>
      <c r="T1185">
        <v>3</v>
      </c>
      <c r="U1185">
        <v>199</v>
      </c>
      <c r="V1185">
        <v>0.18</v>
      </c>
      <c r="W1185" t="str">
        <f>VLOOKUP(Q1185,stores_imp!$A$2:$K$100,3,FALSE)</f>
        <v>WEST</v>
      </c>
      <c r="X1185" t="str">
        <f>VLOOKUP(Q1185,stores_imp!$A$2:$K$100,2,TRUE)</f>
        <v>Frederick-Wright</v>
      </c>
      <c r="Y1185" t="str">
        <f>VLOOKUP(Q1185,stores_imp!$A$2:$E$22,4,FALSE)</f>
        <v>New Jimmymouth</v>
      </c>
      <c r="Z1185" t="str">
        <f>VLOOKUP(Q1185,stores_imp!$A$2:$K$22,5,FALSE)</f>
        <v>Flagship</v>
      </c>
      <c r="AA1185" t="str">
        <f>_xlfn.IFS(sale[[#All],[Age]]&lt;19,"Teens",sale[[#All],[Age]]&lt;30,"Adults",sale[[#All],[Age]]&lt;70,"Elders")</f>
        <v>Adults</v>
      </c>
      <c r="AB1185" t="str">
        <f>VLOOKUP(C1185,customer_imp!$A$2:$H$505,8,FALSE)</f>
        <v>Gold</v>
      </c>
    </row>
    <row r="1186" spans="1:28" x14ac:dyDescent="0.25">
      <c r="A1186" t="s">
        <v>5890</v>
      </c>
      <c r="B1186" s="2">
        <v>45811</v>
      </c>
      <c r="C1186" t="s">
        <v>4206</v>
      </c>
      <c r="D1186" t="str">
        <f>VLOOKUP(C1186,customer_imp!$A$2:$H$502,2,FALSE)</f>
        <v>Elizabeth Stanley</v>
      </c>
      <c r="E1186">
        <f>VLOOKUP(C1186,customer_imp!$A$2:$H$502,3,FALSE)</f>
        <v>46</v>
      </c>
      <c r="F1186" t="str">
        <f>VLOOKUP(C1186,customer_imp!$A$2:$H$502,4,FALSE)</f>
        <v>Female</v>
      </c>
      <c r="G1186" t="str">
        <f>VLOOKUP(C1186,customer_imp!$A$2:$H$502,5,FALSE)</f>
        <v>Bethanyton</v>
      </c>
      <c r="H1186" t="str">
        <f>VLOOKUP(C1186,customer_imp!$A$2:$H$502,6,FALSE)</f>
        <v>Utah</v>
      </c>
      <c r="I1186" t="str">
        <f>VLOOKUP(C1186,customer_imp!$A$2:$H$502,7,FALSE)</f>
        <v>USA</v>
      </c>
      <c r="J1186" t="s">
        <v>4609</v>
      </c>
      <c r="K1186" t="str">
        <f>VLOOKUP($J1186,prod_imp!$A$2:$I$102,2,FALSE)</f>
        <v>Organic Sunscreen Lotion</v>
      </c>
      <c r="L1186" t="str">
        <f>VLOOKUP(J1186,prod_imp!$A$2:$I$102,3,FALSE)</f>
        <v>Beauty</v>
      </c>
      <c r="M1186" t="str">
        <f>VLOOKUP(J1186,prod_imp!$A$2:$I$102,4,FALSE)</f>
        <v>Skincare</v>
      </c>
      <c r="N1186" t="str">
        <f>VLOOKUP(J1186,prod_imp!$A$2:$I$102,5,FALSE)</f>
        <v>Anderson-Riley</v>
      </c>
      <c r="O1186">
        <f>VLOOKUP(J1186,prod_imp!$A$2:$I$102,6,FALSE)</f>
        <v>267</v>
      </c>
      <c r="P1186">
        <f>VLOOKUP(J1186,prod_imp!$A$2:$I$102,7,FALSE)</f>
        <v>458</v>
      </c>
      <c r="Q1186" t="s">
        <v>4680</v>
      </c>
      <c r="R1186" t="s">
        <v>4709</v>
      </c>
      <c r="S1186" s="5">
        <v>1639.2095999999999</v>
      </c>
      <c r="T1186">
        <v>2</v>
      </c>
      <c r="U1186">
        <v>976</v>
      </c>
      <c r="V1186">
        <v>0.28000000000000003</v>
      </c>
      <c r="W1186" t="str">
        <f>VLOOKUP(Q1186,stores_imp!$A$2:$K$100,3,FALSE)</f>
        <v>NORTH</v>
      </c>
      <c r="X1186" t="str">
        <f>VLOOKUP(Q1186,stores_imp!$A$2:$K$100,2,TRUE)</f>
        <v>Mann-Austin</v>
      </c>
      <c r="Y1186" t="str">
        <f>VLOOKUP(Q1186,stores_imp!$A$2:$E$22,4,FALSE)</f>
        <v>Hoodberg</v>
      </c>
      <c r="Z1186" t="str">
        <f>VLOOKUP(Q1186,stores_imp!$A$2:$K$22,5,FALSE)</f>
        <v>Outlet</v>
      </c>
      <c r="AA1186" t="str">
        <f>_xlfn.IFS(sale[[#All],[Age]]&lt;19,"Teens",sale[[#All],[Age]]&lt;30,"Adults",sale[[#All],[Age]]&lt;70,"Elders")</f>
        <v>Elders</v>
      </c>
      <c r="AB1186" t="str">
        <f>VLOOKUP(C1186,customer_imp!$A$2:$H$505,8,FALSE)</f>
        <v>Platinum</v>
      </c>
    </row>
    <row r="1187" spans="1:28" x14ac:dyDescent="0.25">
      <c r="A1187" t="s">
        <v>5891</v>
      </c>
      <c r="B1187" s="2">
        <v>45505</v>
      </c>
      <c r="C1187" t="s">
        <v>4410</v>
      </c>
      <c r="D1187" t="str">
        <f>VLOOKUP(C1187,customer_imp!$A$2:$H$502,2,FALSE)</f>
        <v>Dr. Tamara White Md</v>
      </c>
      <c r="E1187">
        <f>VLOOKUP(C1187,customer_imp!$A$2:$H$502,3,FALSE)</f>
        <v>60</v>
      </c>
      <c r="F1187" t="str">
        <f>VLOOKUP(C1187,customer_imp!$A$2:$H$502,4,FALSE)</f>
        <v>Male</v>
      </c>
      <c r="G1187" t="str">
        <f>VLOOKUP(C1187,customer_imp!$A$2:$H$502,5,FALSE)</f>
        <v>New Benjamin</v>
      </c>
      <c r="H1187" t="str">
        <f>VLOOKUP(C1187,customer_imp!$A$2:$H$502,6,FALSE)</f>
        <v>North Carolina</v>
      </c>
      <c r="I1187" t="str">
        <f>VLOOKUP(C1187,customer_imp!$A$2:$H$502,7,FALSE)</f>
        <v>USA</v>
      </c>
      <c r="J1187" t="s">
        <v>4525</v>
      </c>
      <c r="K1187" t="str">
        <f>VLOOKUP($J1187,prod_imp!$A$2:$I$102,2,FALSE)</f>
        <v>4K Home Projector</v>
      </c>
      <c r="L1187" t="str">
        <f>VLOOKUP(J1187,prod_imp!$A$2:$I$102,3,FALSE)</f>
        <v>Electronics</v>
      </c>
      <c r="M1187" t="str">
        <f>VLOOKUP(J1187,prod_imp!$A$2:$I$102,4,FALSE)</f>
        <v>Appliances</v>
      </c>
      <c r="N1187" t="str">
        <f>VLOOKUP(J1187,prod_imp!$A$2:$I$102,5,FALSE)</f>
        <v>Thomas Llc</v>
      </c>
      <c r="O1187">
        <f>VLOOKUP(J1187,prod_imp!$A$2:$I$102,6,FALSE)</f>
        <v>465</v>
      </c>
      <c r="P1187">
        <f>VLOOKUP(J1187,prod_imp!$A$2:$I$102,7,FALSE)</f>
        <v>301</v>
      </c>
      <c r="Q1187" t="s">
        <v>4675</v>
      </c>
      <c r="R1187" t="s">
        <v>1959</v>
      </c>
      <c r="S1187" s="5">
        <v>85.169700000000006</v>
      </c>
      <c r="T1187">
        <v>1</v>
      </c>
      <c r="U1187">
        <v>86</v>
      </c>
      <c r="V1187">
        <v>0.16</v>
      </c>
      <c r="W1187" t="str">
        <f>VLOOKUP(Q1187,stores_imp!$A$2:$K$100,3,FALSE)</f>
        <v>NORTH</v>
      </c>
      <c r="X1187" t="str">
        <f>VLOOKUP(Q1187,stores_imp!$A$2:$K$100,2,TRUE)</f>
        <v>Martinez, Adkins And Johnson</v>
      </c>
      <c r="Y1187" t="str">
        <f>VLOOKUP(Q1187,stores_imp!$A$2:$E$22,4,FALSE)</f>
        <v>Danielmouth</v>
      </c>
      <c r="Z1187" t="str">
        <f>VLOOKUP(Q1187,stores_imp!$A$2:$K$22,5,FALSE)</f>
        <v>Flagship</v>
      </c>
      <c r="AA1187" t="str">
        <f>_xlfn.IFS(sale[[#All],[Age]]&lt;19,"Teens",sale[[#All],[Age]]&lt;30,"Adults",sale[[#All],[Age]]&lt;70,"Elders")</f>
        <v>Elders</v>
      </c>
      <c r="AB1187" t="str">
        <f>VLOOKUP(C1187,customer_imp!$A$2:$H$505,8,FALSE)</f>
        <v>Bronze</v>
      </c>
    </row>
    <row r="1188" spans="1:28" x14ac:dyDescent="0.25">
      <c r="A1188" t="s">
        <v>5892</v>
      </c>
      <c r="B1188" s="2">
        <v>45897</v>
      </c>
      <c r="C1188" t="s">
        <v>4062</v>
      </c>
      <c r="D1188" t="str">
        <f>VLOOKUP(C1188,customer_imp!$A$2:$H$502,2,FALSE)</f>
        <v>Melissa Duffy Md</v>
      </c>
      <c r="E1188">
        <f>VLOOKUP(C1188,customer_imp!$A$2:$H$502,3,FALSE)</f>
        <v>58</v>
      </c>
      <c r="F1188" t="str">
        <f>VLOOKUP(C1188,customer_imp!$A$2:$H$502,4,FALSE)</f>
        <v>Female</v>
      </c>
      <c r="G1188" t="str">
        <f>VLOOKUP(C1188,customer_imp!$A$2:$H$502,5,FALSE)</f>
        <v>East Jenna</v>
      </c>
      <c r="H1188" t="str">
        <f>VLOOKUP(C1188,customer_imp!$A$2:$H$502,6,FALSE)</f>
        <v>South Carolina</v>
      </c>
      <c r="I1188" t="str">
        <f>VLOOKUP(C1188,customer_imp!$A$2:$H$502,7,FALSE)</f>
        <v>USA</v>
      </c>
      <c r="J1188" t="s">
        <v>4593</v>
      </c>
      <c r="K1188" t="str">
        <f>VLOOKUP($J1188,prod_imp!$A$2:$I$102,2,FALSE)</f>
        <v>Sports Stopwatch Pro</v>
      </c>
      <c r="L1188" t="str">
        <f>VLOOKUP(J1188,prod_imp!$A$2:$I$102,3,FALSE)</f>
        <v>Sports</v>
      </c>
      <c r="M1188" t="str">
        <f>VLOOKUP(J1188,prod_imp!$A$2:$I$102,4,FALSE)</f>
        <v>Accessories</v>
      </c>
      <c r="N1188" t="str">
        <f>VLOOKUP(J1188,prod_imp!$A$2:$I$102,5,FALSE)</f>
        <v>Thompson-French</v>
      </c>
      <c r="O1188">
        <f>VLOOKUP(J1188,prod_imp!$A$2:$I$102,6,FALSE)</f>
        <v>435</v>
      </c>
      <c r="P1188">
        <f>VLOOKUP(J1188,prod_imp!$A$2:$I$102,7,FALSE)</f>
        <v>185</v>
      </c>
      <c r="Q1188" t="s">
        <v>4693</v>
      </c>
      <c r="R1188" t="s">
        <v>4706</v>
      </c>
      <c r="S1188" s="5">
        <v>2397.4079999999999</v>
      </c>
      <c r="T1188">
        <v>4</v>
      </c>
      <c r="U1188">
        <v>705</v>
      </c>
      <c r="V1188">
        <v>0.01</v>
      </c>
      <c r="W1188" t="str">
        <f>VLOOKUP(Q1188,stores_imp!$A$2:$K$100,3,FALSE)</f>
        <v>NORTH</v>
      </c>
      <c r="X1188" t="str">
        <f>VLOOKUP(Q1188,stores_imp!$A$2:$K$100,2,TRUE)</f>
        <v>Thomas, Bridges And Harris</v>
      </c>
      <c r="Y1188" t="str">
        <f>VLOOKUP(Q1188,stores_imp!$A$2:$E$22,4,FALSE)</f>
        <v>Sabrinatown</v>
      </c>
      <c r="Z1188" t="str">
        <f>VLOOKUP(Q1188,stores_imp!$A$2:$K$22,5,FALSE)</f>
        <v>Online</v>
      </c>
      <c r="AA1188" t="str">
        <f>_xlfn.IFS(sale[[#All],[Age]]&lt;19,"Teens",sale[[#All],[Age]]&lt;30,"Adults",sale[[#All],[Age]]&lt;70,"Elders")</f>
        <v>Elders</v>
      </c>
      <c r="AB1188" t="str">
        <f>VLOOKUP(C1188,customer_imp!$A$2:$H$505,8,FALSE)</f>
        <v>Bronze</v>
      </c>
    </row>
    <row r="1189" spans="1:28" x14ac:dyDescent="0.25">
      <c r="A1189" t="s">
        <v>5893</v>
      </c>
      <c r="B1189" s="2">
        <v>45602</v>
      </c>
      <c r="C1189" t="s">
        <v>4360</v>
      </c>
      <c r="D1189" t="str">
        <f>VLOOKUP(C1189,customer_imp!$A$2:$H$502,2,FALSE)</f>
        <v>Michael Garner</v>
      </c>
      <c r="E1189">
        <f>VLOOKUP(C1189,customer_imp!$A$2:$H$502,3,FALSE)</f>
        <v>21</v>
      </c>
      <c r="F1189" t="str">
        <f>VLOOKUP(C1189,customer_imp!$A$2:$H$502,4,FALSE)</f>
        <v>Female</v>
      </c>
      <c r="G1189" t="str">
        <f>VLOOKUP(C1189,customer_imp!$A$2:$H$502,5,FALSE)</f>
        <v>Port Crystal</v>
      </c>
      <c r="H1189" t="str">
        <f>VLOOKUP(C1189,customer_imp!$A$2:$H$502,6,FALSE)</f>
        <v>New Hampshire</v>
      </c>
      <c r="I1189" t="str">
        <f>VLOOKUP(C1189,customer_imp!$A$2:$H$502,7,FALSE)</f>
        <v>USA</v>
      </c>
      <c r="J1189" t="s">
        <v>4530</v>
      </c>
      <c r="K1189" t="str">
        <f>VLOOKUP($J1189,prod_imp!$A$2:$I$102,2,FALSE)</f>
        <v>Women'S Denim Jeans</v>
      </c>
      <c r="L1189" t="str">
        <f>VLOOKUP(J1189,prod_imp!$A$2:$I$102,3,FALSE)</f>
        <v>Clothing</v>
      </c>
      <c r="M1189" t="str">
        <f>VLOOKUP(J1189,prod_imp!$A$2:$I$102,4,FALSE)</f>
        <v>Bottoms</v>
      </c>
      <c r="N1189" t="str">
        <f>VLOOKUP(J1189,prod_imp!$A$2:$I$102,5,FALSE)</f>
        <v>Guerra-Hendrix</v>
      </c>
      <c r="O1189">
        <f>VLOOKUP(J1189,prod_imp!$A$2:$I$102,6,FALSE)</f>
        <v>317</v>
      </c>
      <c r="P1189">
        <f>VLOOKUP(J1189,prod_imp!$A$2:$I$102,7,FALSE)</f>
        <v>343</v>
      </c>
      <c r="Q1189" t="s">
        <v>4693</v>
      </c>
      <c r="R1189" t="s">
        <v>4706</v>
      </c>
      <c r="S1189" s="5">
        <v>296.31689999999998</v>
      </c>
      <c r="T1189">
        <v>3</v>
      </c>
      <c r="U1189">
        <v>100</v>
      </c>
      <c r="V1189">
        <v>0.15</v>
      </c>
      <c r="W1189" t="str">
        <f>VLOOKUP(Q1189,stores_imp!$A$2:$K$100,3,FALSE)</f>
        <v>NORTH</v>
      </c>
      <c r="X1189" t="str">
        <f>VLOOKUP(Q1189,stores_imp!$A$2:$K$100,2,TRUE)</f>
        <v>Thomas, Bridges And Harris</v>
      </c>
      <c r="Y1189" t="str">
        <f>VLOOKUP(Q1189,stores_imp!$A$2:$E$22,4,FALSE)</f>
        <v>Sabrinatown</v>
      </c>
      <c r="Z1189" t="str">
        <f>VLOOKUP(Q1189,stores_imp!$A$2:$K$22,5,FALSE)</f>
        <v>Online</v>
      </c>
      <c r="AA1189" t="str">
        <f>_xlfn.IFS(sale[[#All],[Age]]&lt;19,"Teens",sale[[#All],[Age]]&lt;30,"Adults",sale[[#All],[Age]]&lt;70,"Elders")</f>
        <v>Adults</v>
      </c>
      <c r="AB1189" t="str">
        <f>VLOOKUP(C1189,customer_imp!$A$2:$H$505,8,FALSE)</f>
        <v>Platinum</v>
      </c>
    </row>
    <row r="1190" spans="1:28" x14ac:dyDescent="0.25">
      <c r="A1190" t="s">
        <v>5894</v>
      </c>
      <c r="B1190" s="2">
        <v>45530</v>
      </c>
      <c r="C1190" t="s">
        <v>4188</v>
      </c>
      <c r="D1190" t="str">
        <f>VLOOKUP(C1190,customer_imp!$A$2:$H$502,2,FALSE)</f>
        <v>Joan Johnson</v>
      </c>
      <c r="E1190">
        <f>VLOOKUP(C1190,customer_imp!$A$2:$H$502,3,FALSE)</f>
        <v>50</v>
      </c>
      <c r="F1190" t="str">
        <f>VLOOKUP(C1190,customer_imp!$A$2:$H$502,4,FALSE)</f>
        <v>Female</v>
      </c>
      <c r="G1190" t="str">
        <f>VLOOKUP(C1190,customer_imp!$A$2:$H$502,5,FALSE)</f>
        <v>Lake Josephport</v>
      </c>
      <c r="H1190" t="str">
        <f>VLOOKUP(C1190,customer_imp!$A$2:$H$502,6,FALSE)</f>
        <v>Maine</v>
      </c>
      <c r="I1190" t="str">
        <f>VLOOKUP(C1190,customer_imp!$A$2:$H$502,7,FALSE)</f>
        <v>USA</v>
      </c>
      <c r="J1190" t="s">
        <v>4554</v>
      </c>
      <c r="K1190" t="str">
        <f>VLOOKUP($J1190,prod_imp!$A$2:$I$102,2,FALSE)</f>
        <v>Gaming Mechanical Keyboard</v>
      </c>
      <c r="L1190" t="str">
        <f>VLOOKUP(J1190,prod_imp!$A$2:$I$102,3,FALSE)</f>
        <v>Electronics</v>
      </c>
      <c r="M1190" t="str">
        <f>VLOOKUP(J1190,prod_imp!$A$2:$I$102,4,FALSE)</f>
        <v>Computer</v>
      </c>
      <c r="N1190" t="str">
        <f>VLOOKUP(J1190,prod_imp!$A$2:$I$102,5,FALSE)</f>
        <v>Lucero Llc</v>
      </c>
      <c r="O1190">
        <f>VLOOKUP(J1190,prod_imp!$A$2:$I$102,6,FALSE)</f>
        <v>419</v>
      </c>
      <c r="P1190">
        <f>VLOOKUP(J1190,prod_imp!$A$2:$I$102,7,FALSE)</f>
        <v>86</v>
      </c>
      <c r="Q1190" t="s">
        <v>4688</v>
      </c>
      <c r="R1190" t="s">
        <v>4706</v>
      </c>
      <c r="S1190" s="5">
        <v>285.96719999999999</v>
      </c>
      <c r="T1190">
        <v>2</v>
      </c>
      <c r="U1190">
        <v>166</v>
      </c>
      <c r="V1190">
        <v>0.01</v>
      </c>
      <c r="W1190" t="str">
        <f>VLOOKUP(Q1190,stores_imp!$A$2:$K$100,3,FALSE)</f>
        <v>SOUTH</v>
      </c>
      <c r="X1190" t="str">
        <f>VLOOKUP(Q1190,stores_imp!$A$2:$K$100,2,TRUE)</f>
        <v>Mann-Austin</v>
      </c>
      <c r="Y1190" t="str">
        <f>VLOOKUP(Q1190,stores_imp!$A$2:$E$22,4,FALSE)</f>
        <v>East Johnstad</v>
      </c>
      <c r="Z1190" t="str">
        <f>VLOOKUP(Q1190,stores_imp!$A$2:$K$22,5,FALSE)</f>
        <v>Flagship</v>
      </c>
      <c r="AA1190" t="str">
        <f>_xlfn.IFS(sale[[#All],[Age]]&lt;19,"Teens",sale[[#All],[Age]]&lt;30,"Adults",sale[[#All],[Age]]&lt;70,"Elders")</f>
        <v>Elders</v>
      </c>
      <c r="AB1190" t="str">
        <f>VLOOKUP(C1190,customer_imp!$A$2:$H$505,8,FALSE)</f>
        <v>Platinum</v>
      </c>
    </row>
    <row r="1191" spans="1:28" x14ac:dyDescent="0.25">
      <c r="A1191" t="s">
        <v>5895</v>
      </c>
      <c r="B1191" s="2">
        <v>45729</v>
      </c>
      <c r="C1191" t="s">
        <v>4451</v>
      </c>
      <c r="D1191" t="str">
        <f>VLOOKUP(C1191,customer_imp!$A$2:$H$502,2,FALSE)</f>
        <v>John Perez</v>
      </c>
      <c r="E1191">
        <f>VLOOKUP(C1191,customer_imp!$A$2:$H$502,3,FALSE)</f>
        <v>29</v>
      </c>
      <c r="F1191" t="str">
        <f>VLOOKUP(C1191,customer_imp!$A$2:$H$502,4,FALSE)</f>
        <v>Female</v>
      </c>
      <c r="G1191" t="str">
        <f>VLOOKUP(C1191,customer_imp!$A$2:$H$502,5,FALSE)</f>
        <v>Brandontown</v>
      </c>
      <c r="H1191" t="str">
        <f>VLOOKUP(C1191,customer_imp!$A$2:$H$502,6,FALSE)</f>
        <v>South Carolina</v>
      </c>
      <c r="I1191" t="str">
        <f>VLOOKUP(C1191,customer_imp!$A$2:$H$502,7,FALSE)</f>
        <v>USA</v>
      </c>
      <c r="J1191" t="s">
        <v>4544</v>
      </c>
      <c r="K1191" t="str">
        <f>VLOOKUP($J1191,prod_imp!$A$2:$I$102,2,FALSE)</f>
        <v>Wireless Bluetooth Speaker</v>
      </c>
      <c r="L1191" t="str">
        <f>VLOOKUP(J1191,prod_imp!$A$2:$I$102,3,FALSE)</f>
        <v>Electronics</v>
      </c>
      <c r="M1191" t="str">
        <f>VLOOKUP(J1191,prod_imp!$A$2:$I$102,4,FALSE)</f>
        <v>Audio</v>
      </c>
      <c r="N1191" t="str">
        <f>VLOOKUP(J1191,prod_imp!$A$2:$I$102,5,FALSE)</f>
        <v>Reed-Schmidt</v>
      </c>
      <c r="O1191">
        <f>VLOOKUP(J1191,prod_imp!$A$2:$I$102,6,FALSE)</f>
        <v>322</v>
      </c>
      <c r="P1191">
        <f>VLOOKUP(J1191,prod_imp!$A$2:$I$102,7,FALSE)</f>
        <v>213</v>
      </c>
      <c r="Q1191" t="s">
        <v>4682</v>
      </c>
      <c r="R1191" t="s">
        <v>1959</v>
      </c>
      <c r="S1191" s="5">
        <v>304.76749999999998</v>
      </c>
      <c r="T1191">
        <v>1</v>
      </c>
      <c r="U1191">
        <v>429</v>
      </c>
      <c r="V1191">
        <v>0.14000000000000001</v>
      </c>
      <c r="W1191" t="str">
        <f>VLOOKUP(Q1191,stores_imp!$A$2:$K$100,3,FALSE)</f>
        <v>NORTH</v>
      </c>
      <c r="X1191" t="str">
        <f>VLOOKUP(Q1191,stores_imp!$A$2:$K$100,2,TRUE)</f>
        <v>Mann-Austin</v>
      </c>
      <c r="Y1191" t="str">
        <f>VLOOKUP(Q1191,stores_imp!$A$2:$E$22,4,FALSE)</f>
        <v>New Michaelchester</v>
      </c>
      <c r="Z1191" t="str">
        <f>VLOOKUP(Q1191,stores_imp!$A$2:$K$22,5,FALSE)</f>
        <v>Outlet</v>
      </c>
      <c r="AA1191" t="str">
        <f>_xlfn.IFS(sale[[#All],[Age]]&lt;19,"Teens",sale[[#All],[Age]]&lt;30,"Adults",sale[[#All],[Age]]&lt;70,"Elders")</f>
        <v>Adults</v>
      </c>
      <c r="AB1191" t="str">
        <f>VLOOKUP(C1191,customer_imp!$A$2:$H$505,8,FALSE)</f>
        <v>Gold</v>
      </c>
    </row>
    <row r="1192" spans="1:28" x14ac:dyDescent="0.25">
      <c r="A1192" t="s">
        <v>5896</v>
      </c>
      <c r="B1192" s="2">
        <v>45468</v>
      </c>
      <c r="C1192" t="s">
        <v>4435</v>
      </c>
      <c r="D1192" t="str">
        <f>VLOOKUP(C1192,customer_imp!$A$2:$H$502,2,FALSE)</f>
        <v>Adam Castro</v>
      </c>
      <c r="E1192">
        <f>VLOOKUP(C1192,customer_imp!$A$2:$H$502,3,FALSE)</f>
        <v>51</v>
      </c>
      <c r="F1192" t="str">
        <f>VLOOKUP(C1192,customer_imp!$A$2:$H$502,4,FALSE)</f>
        <v>Male</v>
      </c>
      <c r="G1192" t="str">
        <f>VLOOKUP(C1192,customer_imp!$A$2:$H$502,5,FALSE)</f>
        <v>New Donnabury</v>
      </c>
      <c r="H1192" t="str">
        <f>VLOOKUP(C1192,customer_imp!$A$2:$H$502,6,FALSE)</f>
        <v>Texas</v>
      </c>
      <c r="I1192" t="str">
        <f>VLOOKUP(C1192,customer_imp!$A$2:$H$502,7,FALSE)</f>
        <v>USA</v>
      </c>
      <c r="J1192" t="s">
        <v>4495</v>
      </c>
      <c r="K1192" t="str">
        <f>VLOOKUP($J1192,prod_imp!$A$2:$I$102,2,FALSE)</f>
        <v>Brother Laser Printer</v>
      </c>
      <c r="L1192" t="str">
        <f>VLOOKUP(J1192,prod_imp!$A$2:$I$102,3,FALSE)</f>
        <v>Electronics</v>
      </c>
      <c r="M1192" t="str">
        <f>VLOOKUP(J1192,prod_imp!$A$2:$I$102,4,FALSE)</f>
        <v>Computer</v>
      </c>
      <c r="N1192" t="str">
        <f>VLOOKUP(J1192,prod_imp!$A$2:$I$102,5,FALSE)</f>
        <v>Hunt Inc</v>
      </c>
      <c r="O1192">
        <f>VLOOKUP(J1192,prod_imp!$A$2:$I$102,6,FALSE)</f>
        <v>112</v>
      </c>
      <c r="P1192">
        <f>VLOOKUP(J1192,prod_imp!$A$2:$I$102,7,FALSE)</f>
        <v>416</v>
      </c>
      <c r="Q1192" t="s">
        <v>4688</v>
      </c>
      <c r="R1192" t="s">
        <v>1959</v>
      </c>
      <c r="S1192" s="5">
        <v>767.48159999999996</v>
      </c>
      <c r="T1192">
        <v>2</v>
      </c>
      <c r="U1192">
        <v>540</v>
      </c>
      <c r="V1192">
        <v>0.28999999999999998</v>
      </c>
      <c r="W1192" t="str">
        <f>VLOOKUP(Q1192,stores_imp!$A$2:$K$100,3,FALSE)</f>
        <v>SOUTH</v>
      </c>
      <c r="X1192" t="str">
        <f>VLOOKUP(Q1192,stores_imp!$A$2:$K$100,2,TRUE)</f>
        <v>Mann-Austin</v>
      </c>
      <c r="Y1192" t="str">
        <f>VLOOKUP(Q1192,stores_imp!$A$2:$E$22,4,FALSE)</f>
        <v>East Johnstad</v>
      </c>
      <c r="Z1192" t="str">
        <f>VLOOKUP(Q1192,stores_imp!$A$2:$K$22,5,FALSE)</f>
        <v>Flagship</v>
      </c>
      <c r="AA1192" t="str">
        <f>_xlfn.IFS(sale[[#All],[Age]]&lt;19,"Teens",sale[[#All],[Age]]&lt;30,"Adults",sale[[#All],[Age]]&lt;70,"Elders")</f>
        <v>Elders</v>
      </c>
      <c r="AB1192" t="str">
        <f>VLOOKUP(C1192,customer_imp!$A$2:$H$505,8,FALSE)</f>
        <v>Silver</v>
      </c>
    </row>
    <row r="1193" spans="1:28" x14ac:dyDescent="0.25">
      <c r="A1193" t="s">
        <v>5897</v>
      </c>
      <c r="B1193" s="2">
        <v>45936</v>
      </c>
      <c r="C1193" t="s">
        <v>4251</v>
      </c>
      <c r="D1193" t="str">
        <f>VLOOKUP(C1193,customer_imp!$A$2:$H$502,2,FALSE)</f>
        <v>Tyrone Olson</v>
      </c>
      <c r="E1193">
        <f>VLOOKUP(C1193,customer_imp!$A$2:$H$502,3,FALSE)</f>
        <v>45</v>
      </c>
      <c r="F1193" t="str">
        <f>VLOOKUP(C1193,customer_imp!$A$2:$H$502,4,FALSE)</f>
        <v>Female</v>
      </c>
      <c r="G1193" t="str">
        <f>VLOOKUP(C1193,customer_imp!$A$2:$H$502,5,FALSE)</f>
        <v>Emilytown</v>
      </c>
      <c r="H1193" t="str">
        <f>VLOOKUP(C1193,customer_imp!$A$2:$H$502,6,FALSE)</f>
        <v>California</v>
      </c>
      <c r="I1193" t="str">
        <f>VLOOKUP(C1193,customer_imp!$A$2:$H$502,7,FALSE)</f>
        <v>USA</v>
      </c>
      <c r="J1193" t="s">
        <v>4601</v>
      </c>
      <c r="K1193" t="str">
        <f>VLOOKUP($J1193,prod_imp!$A$2:$I$102,2,FALSE)</f>
        <v>Men'S Hair Styling Gel</v>
      </c>
      <c r="L1193" t="str">
        <f>VLOOKUP(J1193,prod_imp!$A$2:$I$102,3,FALSE)</f>
        <v>Beauty</v>
      </c>
      <c r="M1193" t="str">
        <f>VLOOKUP(J1193,prod_imp!$A$2:$I$102,4,FALSE)</f>
        <v>Haircare</v>
      </c>
      <c r="N1193" t="str">
        <f>VLOOKUP(J1193,prod_imp!$A$2:$I$102,5,FALSE)</f>
        <v>Cline-Mccarthy</v>
      </c>
      <c r="O1193">
        <f>VLOOKUP(J1193,prod_imp!$A$2:$I$102,6,FALSE)</f>
        <v>17</v>
      </c>
      <c r="P1193">
        <f>VLOOKUP(J1193,prod_imp!$A$2:$I$102,7,FALSE)</f>
        <v>399</v>
      </c>
      <c r="Q1193" t="s">
        <v>4697</v>
      </c>
      <c r="R1193" t="s">
        <v>4706</v>
      </c>
      <c r="S1193" s="5">
        <v>1147.4495999999999</v>
      </c>
      <c r="T1193">
        <v>2</v>
      </c>
      <c r="U1193">
        <v>580</v>
      </c>
      <c r="V1193">
        <v>0.28999999999999998</v>
      </c>
      <c r="W1193" t="str">
        <f>VLOOKUP(Q1193,stores_imp!$A$2:$K$100,3,FALSE)</f>
        <v>SOUTH</v>
      </c>
      <c r="X1193" t="str">
        <f>VLOOKUP(Q1193,stores_imp!$A$2:$K$100,2,TRUE)</f>
        <v>Mcdonald Inc</v>
      </c>
      <c r="Y1193" t="str">
        <f>VLOOKUP(Q1193,stores_imp!$A$2:$E$22,4,FALSE)</f>
        <v>Christopherland</v>
      </c>
      <c r="Z1193" t="str">
        <f>VLOOKUP(Q1193,stores_imp!$A$2:$K$22,5,FALSE)</f>
        <v>Outlet</v>
      </c>
      <c r="AA1193" t="str">
        <f>_xlfn.IFS(sale[[#All],[Age]]&lt;19,"Teens",sale[[#All],[Age]]&lt;30,"Adults",sale[[#All],[Age]]&lt;70,"Elders")</f>
        <v>Elders</v>
      </c>
      <c r="AB1193" t="str">
        <f>VLOOKUP(C1193,customer_imp!$A$2:$H$505,8,FALSE)</f>
        <v>Silver</v>
      </c>
    </row>
    <row r="1194" spans="1:28" x14ac:dyDescent="0.25">
      <c r="A1194" t="s">
        <v>5898</v>
      </c>
      <c r="B1194" s="2">
        <v>45622</v>
      </c>
      <c r="C1194" t="s">
        <v>3997</v>
      </c>
      <c r="D1194" t="str">
        <f>VLOOKUP(C1194,customer_imp!$A$2:$H$502,2,FALSE)</f>
        <v>Amber Carlson</v>
      </c>
      <c r="E1194">
        <f>VLOOKUP(C1194,customer_imp!$A$2:$H$502,3,FALSE)</f>
        <v>18</v>
      </c>
      <c r="F1194" t="str">
        <f>VLOOKUP(C1194,customer_imp!$A$2:$H$502,4,FALSE)</f>
        <v>Female</v>
      </c>
      <c r="G1194" t="str">
        <f>VLOOKUP(C1194,customer_imp!$A$2:$H$502,5,FALSE)</f>
        <v>East Michellemouth</v>
      </c>
      <c r="H1194" t="str">
        <f>VLOOKUP(C1194,customer_imp!$A$2:$H$502,6,FALSE)</f>
        <v>Missouri</v>
      </c>
      <c r="I1194" t="str">
        <f>VLOOKUP(C1194,customer_imp!$A$2:$H$502,7,FALSE)</f>
        <v>USA</v>
      </c>
      <c r="J1194" t="s">
        <v>4621</v>
      </c>
      <c r="K1194" t="str">
        <f>VLOOKUP($J1194,prod_imp!$A$2:$I$102,2,FALSE)</f>
        <v>Men'S Sports Shorts</v>
      </c>
      <c r="L1194" t="str">
        <f>VLOOKUP(J1194,prod_imp!$A$2:$I$102,3,FALSE)</f>
        <v>Clothing</v>
      </c>
      <c r="M1194" t="str">
        <f>VLOOKUP(J1194,prod_imp!$A$2:$I$102,4,FALSE)</f>
        <v>Bottoms</v>
      </c>
      <c r="N1194" t="str">
        <f>VLOOKUP(J1194,prod_imp!$A$2:$I$102,5,FALSE)</f>
        <v>Fitzpatrick Ltd</v>
      </c>
      <c r="O1194">
        <f>VLOOKUP(J1194,prod_imp!$A$2:$I$102,6,FALSE)</f>
        <v>218</v>
      </c>
      <c r="P1194">
        <f>VLOOKUP(J1194,prod_imp!$A$2:$I$102,7,FALSE)</f>
        <v>224</v>
      </c>
      <c r="Q1194" t="s">
        <v>4701</v>
      </c>
      <c r="R1194" t="s">
        <v>4706</v>
      </c>
      <c r="S1194" s="5">
        <v>1776.3743999999999</v>
      </c>
      <c r="T1194">
        <v>4</v>
      </c>
      <c r="U1194">
        <v>478</v>
      </c>
      <c r="V1194">
        <v>0.01</v>
      </c>
      <c r="W1194" t="str">
        <f>VLOOKUP(Q1194,stores_imp!$A$2:$K$100,3,FALSE)</f>
        <v>NORTH</v>
      </c>
      <c r="X1194" t="str">
        <f>VLOOKUP(Q1194,stores_imp!$A$2:$K$100,2,TRUE)</f>
        <v>Holloway Ltd</v>
      </c>
      <c r="Y1194" t="str">
        <f>VLOOKUP(Q1194,stores_imp!$A$2:$E$22,4,FALSE)</f>
        <v>Bensonhaven</v>
      </c>
      <c r="Z1194" t="str">
        <f>VLOOKUP(Q1194,stores_imp!$A$2:$K$22,5,FALSE)</f>
        <v>Flagship</v>
      </c>
      <c r="AA1194" t="str">
        <f>_xlfn.IFS(sale[[#All],[Age]]&lt;19,"Teens",sale[[#All],[Age]]&lt;30,"Adults",sale[[#All],[Age]]&lt;70,"Elders")</f>
        <v>Teens</v>
      </c>
      <c r="AB1194" t="str">
        <f>VLOOKUP(C1194,customer_imp!$A$2:$H$505,8,FALSE)</f>
        <v>Gold</v>
      </c>
    </row>
    <row r="1195" spans="1:28" x14ac:dyDescent="0.25">
      <c r="A1195" t="s">
        <v>5899</v>
      </c>
      <c r="B1195" s="2">
        <v>45705</v>
      </c>
      <c r="C1195" t="s">
        <v>4241</v>
      </c>
      <c r="D1195" t="str">
        <f>VLOOKUP(C1195,customer_imp!$A$2:$H$502,2,FALSE)</f>
        <v>Beth Allen</v>
      </c>
      <c r="E1195">
        <f>VLOOKUP(C1195,customer_imp!$A$2:$H$502,3,FALSE)</f>
        <v>32</v>
      </c>
      <c r="F1195" t="str">
        <f>VLOOKUP(C1195,customer_imp!$A$2:$H$502,4,FALSE)</f>
        <v>Female</v>
      </c>
      <c r="G1195" t="str">
        <f>VLOOKUP(C1195,customer_imp!$A$2:$H$502,5,FALSE)</f>
        <v>South Kathrynmouth</v>
      </c>
      <c r="H1195" t="str">
        <f>VLOOKUP(C1195,customer_imp!$A$2:$H$502,6,FALSE)</f>
        <v>Oklahoma</v>
      </c>
      <c r="I1195" t="str">
        <f>VLOOKUP(C1195,customer_imp!$A$2:$H$502,7,FALSE)</f>
        <v>USA</v>
      </c>
      <c r="J1195" t="s">
        <v>4655</v>
      </c>
      <c r="K1195" t="str">
        <f>VLOOKUP($J1195,prod_imp!$A$2:$I$102,2,FALSE)</f>
        <v>Women'S High Heels</v>
      </c>
      <c r="L1195" t="str">
        <f>VLOOKUP(J1195,prod_imp!$A$2:$I$102,3,FALSE)</f>
        <v>Clothing</v>
      </c>
      <c r="M1195" t="str">
        <f>VLOOKUP(J1195,prod_imp!$A$2:$I$102,4,FALSE)</f>
        <v>Footwear</v>
      </c>
      <c r="N1195" t="str">
        <f>VLOOKUP(J1195,prod_imp!$A$2:$I$102,5,FALSE)</f>
        <v>Smith-Charles</v>
      </c>
      <c r="O1195">
        <f>VLOOKUP(J1195,prod_imp!$A$2:$I$102,6,FALSE)</f>
        <v>438</v>
      </c>
      <c r="P1195">
        <f>VLOOKUP(J1195,prod_imp!$A$2:$I$102,7,FALSE)</f>
        <v>496</v>
      </c>
      <c r="Q1195" t="s">
        <v>4683</v>
      </c>
      <c r="R1195" t="s">
        <v>1959</v>
      </c>
      <c r="S1195" s="5">
        <v>545.80499999999995</v>
      </c>
      <c r="T1195">
        <v>3</v>
      </c>
      <c r="U1195">
        <v>243</v>
      </c>
      <c r="V1195">
        <v>7.0000000000000007E-2</v>
      </c>
      <c r="W1195" t="str">
        <f>VLOOKUP(Q1195,stores_imp!$A$2:$K$100,3,FALSE)</f>
        <v>EAST</v>
      </c>
      <c r="X1195" t="str">
        <f>VLOOKUP(Q1195,stores_imp!$A$2:$K$100,2,TRUE)</f>
        <v>Mann-Austin</v>
      </c>
      <c r="Y1195" t="str">
        <f>VLOOKUP(Q1195,stores_imp!$A$2:$E$22,4,FALSE)</f>
        <v>Port Josephberg</v>
      </c>
      <c r="Z1195" t="str">
        <f>VLOOKUP(Q1195,stores_imp!$A$2:$K$22,5,FALSE)</f>
        <v>Online</v>
      </c>
      <c r="AA1195" t="str">
        <f>_xlfn.IFS(sale[[#All],[Age]]&lt;19,"Teens",sale[[#All],[Age]]&lt;30,"Adults",sale[[#All],[Age]]&lt;70,"Elders")</f>
        <v>Elders</v>
      </c>
      <c r="AB1195" t="str">
        <f>VLOOKUP(C1195,customer_imp!$A$2:$H$505,8,FALSE)</f>
        <v>Silver</v>
      </c>
    </row>
    <row r="1196" spans="1:28" x14ac:dyDescent="0.25">
      <c r="A1196" t="s">
        <v>5900</v>
      </c>
      <c r="B1196" s="2">
        <v>45250</v>
      </c>
      <c r="C1196" t="s">
        <v>4356</v>
      </c>
      <c r="D1196" t="str">
        <f>VLOOKUP(C1196,customer_imp!$A$2:$H$502,2,FALSE)</f>
        <v>Melinda Johnson</v>
      </c>
      <c r="E1196">
        <f>VLOOKUP(C1196,customer_imp!$A$2:$H$502,3,FALSE)</f>
        <v>51</v>
      </c>
      <c r="F1196" t="str">
        <f>VLOOKUP(C1196,customer_imp!$A$2:$H$502,4,FALSE)</f>
        <v>Male</v>
      </c>
      <c r="G1196" t="str">
        <f>VLOOKUP(C1196,customer_imp!$A$2:$H$502,5,FALSE)</f>
        <v>Kaufmanfurt</v>
      </c>
      <c r="H1196" t="str">
        <f>VLOOKUP(C1196,customer_imp!$A$2:$H$502,6,FALSE)</f>
        <v>Ohio</v>
      </c>
      <c r="I1196" t="str">
        <f>VLOOKUP(C1196,customer_imp!$A$2:$H$502,7,FALSE)</f>
        <v>USA</v>
      </c>
      <c r="J1196" t="s">
        <v>4544</v>
      </c>
      <c r="K1196" t="str">
        <f>VLOOKUP($J1196,prod_imp!$A$2:$I$102,2,FALSE)</f>
        <v>Wireless Bluetooth Speaker</v>
      </c>
      <c r="L1196" t="str">
        <f>VLOOKUP(J1196,prod_imp!$A$2:$I$102,3,FALSE)</f>
        <v>Electronics</v>
      </c>
      <c r="M1196" t="str">
        <f>VLOOKUP(J1196,prod_imp!$A$2:$I$102,4,FALSE)</f>
        <v>Audio</v>
      </c>
      <c r="N1196" t="str">
        <f>VLOOKUP(J1196,prod_imp!$A$2:$I$102,5,FALSE)</f>
        <v>Reed-Schmidt</v>
      </c>
      <c r="O1196">
        <f>VLOOKUP(J1196,prod_imp!$A$2:$I$102,6,FALSE)</f>
        <v>322</v>
      </c>
      <c r="P1196">
        <f>VLOOKUP(J1196,prod_imp!$A$2:$I$102,7,FALSE)</f>
        <v>213</v>
      </c>
      <c r="Q1196" t="s">
        <v>4701</v>
      </c>
      <c r="R1196" t="s">
        <v>4706</v>
      </c>
      <c r="S1196" s="5">
        <v>945.12599999999998</v>
      </c>
      <c r="T1196">
        <v>2</v>
      </c>
      <c r="U1196">
        <v>519</v>
      </c>
      <c r="V1196">
        <v>0.25</v>
      </c>
      <c r="W1196" t="str">
        <f>VLOOKUP(Q1196,stores_imp!$A$2:$K$100,3,FALSE)</f>
        <v>NORTH</v>
      </c>
      <c r="X1196" t="str">
        <f>VLOOKUP(Q1196,stores_imp!$A$2:$K$100,2,TRUE)</f>
        <v>Holloway Ltd</v>
      </c>
      <c r="Y1196" t="str">
        <f>VLOOKUP(Q1196,stores_imp!$A$2:$E$22,4,FALSE)</f>
        <v>Bensonhaven</v>
      </c>
      <c r="Z1196" t="str">
        <f>VLOOKUP(Q1196,stores_imp!$A$2:$K$22,5,FALSE)</f>
        <v>Flagship</v>
      </c>
      <c r="AA1196" t="str">
        <f>_xlfn.IFS(sale[[#All],[Age]]&lt;19,"Teens",sale[[#All],[Age]]&lt;30,"Adults",sale[[#All],[Age]]&lt;70,"Elders")</f>
        <v>Elders</v>
      </c>
      <c r="AB1196" t="str">
        <f>VLOOKUP(C1196,customer_imp!$A$2:$H$505,8,FALSE)</f>
        <v>Bronze</v>
      </c>
    </row>
    <row r="1197" spans="1:28" x14ac:dyDescent="0.25">
      <c r="A1197" t="s">
        <v>5901</v>
      </c>
      <c r="B1197" s="2">
        <v>45684</v>
      </c>
      <c r="C1197" t="s">
        <v>4484</v>
      </c>
      <c r="D1197" t="str">
        <f>VLOOKUP(C1197,customer_imp!$A$2:$H$502,2,FALSE)</f>
        <v>Kaitlin Brown</v>
      </c>
      <c r="E1197">
        <f>VLOOKUP(C1197,customer_imp!$A$2:$H$502,3,FALSE)</f>
        <v>52</v>
      </c>
      <c r="F1197" t="str">
        <f>VLOOKUP(C1197,customer_imp!$A$2:$H$502,4,FALSE)</f>
        <v>Female</v>
      </c>
      <c r="G1197" t="str">
        <f>VLOOKUP(C1197,customer_imp!$A$2:$H$502,5,FALSE)</f>
        <v>Kellyberg</v>
      </c>
      <c r="H1197" t="str">
        <f>VLOOKUP(C1197,customer_imp!$A$2:$H$502,6,FALSE)</f>
        <v>South Dakota</v>
      </c>
      <c r="I1197" t="str">
        <f>VLOOKUP(C1197,customer_imp!$A$2:$H$502,7,FALSE)</f>
        <v>USA</v>
      </c>
      <c r="J1197" t="s">
        <v>4662</v>
      </c>
      <c r="K1197" t="str">
        <f>VLOOKUP($J1197,prod_imp!$A$2:$I$102,2,FALSE)</f>
        <v>Vitamin E Body Lotion</v>
      </c>
      <c r="L1197" t="str">
        <f>VLOOKUP(J1197,prod_imp!$A$2:$I$102,3,FALSE)</f>
        <v>Beauty</v>
      </c>
      <c r="M1197" t="str">
        <f>VLOOKUP(J1197,prod_imp!$A$2:$I$102,4,FALSE)</f>
        <v>Skincare</v>
      </c>
      <c r="N1197" t="str">
        <f>VLOOKUP(J1197,prod_imp!$A$2:$I$102,5,FALSE)</f>
        <v>Hoffman-Williams</v>
      </c>
      <c r="O1197">
        <f>VLOOKUP(J1197,prod_imp!$A$2:$I$102,6,FALSE)</f>
        <v>358</v>
      </c>
      <c r="P1197">
        <f>VLOOKUP(J1197,prod_imp!$A$2:$I$102,7,FALSE)</f>
        <v>213</v>
      </c>
      <c r="Q1197" t="s">
        <v>4692</v>
      </c>
      <c r="R1197" t="s">
        <v>4709</v>
      </c>
      <c r="S1197" s="5">
        <v>2232.5688</v>
      </c>
      <c r="T1197">
        <v>3</v>
      </c>
      <c r="U1197">
        <v>846</v>
      </c>
      <c r="V1197">
        <v>0.09</v>
      </c>
      <c r="W1197" t="str">
        <f>VLOOKUP(Q1197,stores_imp!$A$2:$K$100,3,FALSE)</f>
        <v>SOUTH</v>
      </c>
      <c r="X1197" t="str">
        <f>VLOOKUP(Q1197,stores_imp!$A$2:$K$100,2,TRUE)</f>
        <v>Aguirre-Keller</v>
      </c>
      <c r="Y1197" t="str">
        <f>VLOOKUP(Q1197,stores_imp!$A$2:$E$22,4,FALSE)</f>
        <v>Lake Michael</v>
      </c>
      <c r="Z1197" t="str">
        <f>VLOOKUP(Q1197,stores_imp!$A$2:$K$22,5,FALSE)</f>
        <v>Online</v>
      </c>
      <c r="AA1197" t="str">
        <f>_xlfn.IFS(sale[[#All],[Age]]&lt;19,"Teens",sale[[#All],[Age]]&lt;30,"Adults",sale[[#All],[Age]]&lt;70,"Elders")</f>
        <v>Elders</v>
      </c>
      <c r="AB1197" t="str">
        <f>VLOOKUP(C1197,customer_imp!$A$2:$H$505,8,FALSE)</f>
        <v>Gold</v>
      </c>
    </row>
    <row r="1198" spans="1:28" x14ac:dyDescent="0.25">
      <c r="A1198" t="s">
        <v>5902</v>
      </c>
      <c r="B1198" s="2">
        <v>45395</v>
      </c>
      <c r="C1198" t="s">
        <v>4290</v>
      </c>
      <c r="D1198" t="str">
        <f>VLOOKUP(C1198,customer_imp!$A$2:$H$502,2,FALSE)</f>
        <v>Roberta Green</v>
      </c>
      <c r="E1198">
        <f>VLOOKUP(C1198,customer_imp!$A$2:$H$502,3,FALSE)</f>
        <v>64</v>
      </c>
      <c r="F1198" t="str">
        <f>VLOOKUP(C1198,customer_imp!$A$2:$H$502,4,FALSE)</f>
        <v>Male</v>
      </c>
      <c r="G1198" t="str">
        <f>VLOOKUP(C1198,customer_imp!$A$2:$H$502,5,FALSE)</f>
        <v>West Joseph</v>
      </c>
      <c r="H1198" t="str">
        <f>VLOOKUP(C1198,customer_imp!$A$2:$H$502,6,FALSE)</f>
        <v>Washington</v>
      </c>
      <c r="I1198" t="str">
        <f>VLOOKUP(C1198,customer_imp!$A$2:$H$502,7,FALSE)</f>
        <v>USA</v>
      </c>
      <c r="J1198" t="s">
        <v>4594</v>
      </c>
      <c r="K1198" t="str">
        <f>VLOOKUP($J1198,prod_imp!$A$2:$I$102,2,FALSE)</f>
        <v>Ceramic Plant Pot</v>
      </c>
      <c r="L1198" t="str">
        <f>VLOOKUP(J1198,prod_imp!$A$2:$I$102,3,FALSE)</f>
        <v>Home</v>
      </c>
      <c r="M1198" t="str">
        <f>VLOOKUP(J1198,prod_imp!$A$2:$I$102,4,FALSE)</f>
        <v>Decor</v>
      </c>
      <c r="N1198" t="str">
        <f>VLOOKUP(J1198,prod_imp!$A$2:$I$102,5,FALSE)</f>
        <v>Hatfield, Baird And Torres</v>
      </c>
      <c r="O1198">
        <f>VLOOKUP(J1198,prod_imp!$A$2:$I$102,6,FALSE)</f>
        <v>82</v>
      </c>
      <c r="P1198">
        <f>VLOOKUP(J1198,prod_imp!$A$2:$I$102,7,FALSE)</f>
        <v>275</v>
      </c>
      <c r="Q1198" t="s">
        <v>4700</v>
      </c>
      <c r="R1198" t="s">
        <v>4706</v>
      </c>
      <c r="S1198" s="5">
        <v>2971.0295999999998</v>
      </c>
      <c r="T1198">
        <v>4</v>
      </c>
      <c r="U1198">
        <v>750</v>
      </c>
      <c r="V1198">
        <v>0.12</v>
      </c>
      <c r="W1198" t="str">
        <f>VLOOKUP(Q1198,stores_imp!$A$2:$K$100,3,FALSE)</f>
        <v>WEST</v>
      </c>
      <c r="X1198" t="str">
        <f>VLOOKUP(Q1198,stores_imp!$A$2:$K$100,2,TRUE)</f>
        <v>Frederick-Wright</v>
      </c>
      <c r="Y1198" t="str">
        <f>VLOOKUP(Q1198,stores_imp!$A$2:$E$22,4,FALSE)</f>
        <v>New Jimmymouth</v>
      </c>
      <c r="Z1198" t="str">
        <f>VLOOKUP(Q1198,stores_imp!$A$2:$K$22,5,FALSE)</f>
        <v>Flagship</v>
      </c>
      <c r="AA1198" t="str">
        <f>_xlfn.IFS(sale[[#All],[Age]]&lt;19,"Teens",sale[[#All],[Age]]&lt;30,"Adults",sale[[#All],[Age]]&lt;70,"Elders")</f>
        <v>Elders</v>
      </c>
      <c r="AB1198" t="str">
        <f>VLOOKUP(C1198,customer_imp!$A$2:$H$505,8,FALSE)</f>
        <v>Platinum</v>
      </c>
    </row>
    <row r="1199" spans="1:28" x14ac:dyDescent="0.25">
      <c r="A1199" t="s">
        <v>5903</v>
      </c>
      <c r="B1199" s="2">
        <v>45382</v>
      </c>
      <c r="C1199" t="s">
        <v>4318</v>
      </c>
      <c r="D1199" t="str">
        <f>VLOOKUP(C1199,customer_imp!$A$2:$H$502,2,FALSE)</f>
        <v>Dr. Lindsay Hanna</v>
      </c>
      <c r="E1199">
        <f>VLOOKUP(C1199,customer_imp!$A$2:$H$502,3,FALSE)</f>
        <v>34</v>
      </c>
      <c r="F1199" t="str">
        <f>VLOOKUP(C1199,customer_imp!$A$2:$H$502,4,FALSE)</f>
        <v>Female</v>
      </c>
      <c r="G1199" t="str">
        <f>VLOOKUP(C1199,customer_imp!$A$2:$H$502,5,FALSE)</f>
        <v>New Paulstad</v>
      </c>
      <c r="H1199" t="str">
        <f>VLOOKUP(C1199,customer_imp!$A$2:$H$502,6,FALSE)</f>
        <v>Hawaii</v>
      </c>
      <c r="I1199" t="str">
        <f>VLOOKUP(C1199,customer_imp!$A$2:$H$502,7,FALSE)</f>
        <v>USA</v>
      </c>
      <c r="J1199" t="s">
        <v>4657</v>
      </c>
      <c r="K1199" t="str">
        <f>VLOOKUP($J1199,prod_imp!$A$2:$I$102,2,FALSE)</f>
        <v>Microwave Oven</v>
      </c>
      <c r="L1199" t="str">
        <f>VLOOKUP(J1199,prod_imp!$A$2:$I$102,3,FALSE)</f>
        <v>Home</v>
      </c>
      <c r="M1199" t="str">
        <f>VLOOKUP(J1199,prod_imp!$A$2:$I$102,4,FALSE)</f>
        <v>Appliances</v>
      </c>
      <c r="N1199" t="str">
        <f>VLOOKUP(J1199,prod_imp!$A$2:$I$102,5,FALSE)</f>
        <v>Green, Powell And Palmer</v>
      </c>
      <c r="O1199">
        <f>VLOOKUP(J1199,prod_imp!$A$2:$I$102,6,FALSE)</f>
        <v>447</v>
      </c>
      <c r="P1199">
        <f>VLOOKUP(J1199,prod_imp!$A$2:$I$102,7,FALSE)</f>
        <v>191</v>
      </c>
      <c r="Q1199" t="s">
        <v>4693</v>
      </c>
      <c r="R1199" t="s">
        <v>1959</v>
      </c>
      <c r="S1199" s="5">
        <v>942.01599999999996</v>
      </c>
      <c r="T1199">
        <v>4</v>
      </c>
      <c r="U1199">
        <v>294</v>
      </c>
      <c r="V1199">
        <v>0.01</v>
      </c>
      <c r="W1199" t="str">
        <f>VLOOKUP(Q1199,stores_imp!$A$2:$K$100,3,FALSE)</f>
        <v>NORTH</v>
      </c>
      <c r="X1199" t="str">
        <f>VLOOKUP(Q1199,stores_imp!$A$2:$K$100,2,TRUE)</f>
        <v>Thomas, Bridges And Harris</v>
      </c>
      <c r="Y1199" t="str">
        <f>VLOOKUP(Q1199,stores_imp!$A$2:$E$22,4,FALSE)</f>
        <v>Sabrinatown</v>
      </c>
      <c r="Z1199" t="str">
        <f>VLOOKUP(Q1199,stores_imp!$A$2:$K$22,5,FALSE)</f>
        <v>Online</v>
      </c>
      <c r="AA1199" t="str">
        <f>_xlfn.IFS(sale[[#All],[Age]]&lt;19,"Teens",sale[[#All],[Age]]&lt;30,"Adults",sale[[#All],[Age]]&lt;70,"Elders")</f>
        <v>Elders</v>
      </c>
      <c r="AB1199" t="str">
        <f>VLOOKUP(C1199,customer_imp!$A$2:$H$505,8,FALSE)</f>
        <v>Bronze</v>
      </c>
    </row>
    <row r="1200" spans="1:28" x14ac:dyDescent="0.25">
      <c r="A1200" t="s">
        <v>5904</v>
      </c>
      <c r="B1200" s="2">
        <v>45919</v>
      </c>
      <c r="C1200" t="s">
        <v>4073</v>
      </c>
      <c r="D1200" t="str">
        <f>VLOOKUP(C1200,customer_imp!$A$2:$H$502,2,FALSE)</f>
        <v>David Cobb</v>
      </c>
      <c r="E1200">
        <f>VLOOKUP(C1200,customer_imp!$A$2:$H$502,3,FALSE)</f>
        <v>36</v>
      </c>
      <c r="F1200" t="str">
        <f>VLOOKUP(C1200,customer_imp!$A$2:$H$502,4,FALSE)</f>
        <v>Male</v>
      </c>
      <c r="G1200" t="str">
        <f>VLOOKUP(C1200,customer_imp!$A$2:$H$502,5,FALSE)</f>
        <v>Lake Thomas</v>
      </c>
      <c r="H1200" t="str">
        <f>VLOOKUP(C1200,customer_imp!$A$2:$H$502,6,FALSE)</f>
        <v>South Dakota</v>
      </c>
      <c r="I1200" t="str">
        <f>VLOOKUP(C1200,customer_imp!$A$2:$H$502,7,FALSE)</f>
        <v>USA</v>
      </c>
      <c r="J1200" t="s">
        <v>4664</v>
      </c>
      <c r="K1200" t="str">
        <f>VLOOKUP($J1200,prod_imp!$A$2:$I$102,2,FALSE)</f>
        <v>Women'S Formal Blazer</v>
      </c>
      <c r="L1200" t="str">
        <f>VLOOKUP(J1200,prod_imp!$A$2:$I$102,3,FALSE)</f>
        <v>Clothing</v>
      </c>
      <c r="M1200" t="str">
        <f>VLOOKUP(J1200,prod_imp!$A$2:$I$102,4,FALSE)</f>
        <v>Outerwear</v>
      </c>
      <c r="N1200" t="str">
        <f>VLOOKUP(J1200,prod_imp!$A$2:$I$102,5,FALSE)</f>
        <v>Phillips And Sons</v>
      </c>
      <c r="O1200">
        <f>VLOOKUP(J1200,prod_imp!$A$2:$I$102,6,FALSE)</f>
        <v>358</v>
      </c>
      <c r="P1200">
        <f>VLOOKUP(J1200,prod_imp!$A$2:$I$102,7,FALSE)</f>
        <v>143</v>
      </c>
      <c r="Q1200" t="s">
        <v>4678</v>
      </c>
      <c r="R1200" t="s">
        <v>4706</v>
      </c>
      <c r="S1200" s="5">
        <v>1628.0208</v>
      </c>
      <c r="T1200">
        <v>3</v>
      </c>
      <c r="U1200">
        <v>584</v>
      </c>
      <c r="V1200">
        <v>0.2</v>
      </c>
      <c r="W1200" t="str">
        <f>VLOOKUP(Q1200,stores_imp!$A$2:$K$100,3,FALSE)</f>
        <v>SOUTH</v>
      </c>
      <c r="X1200" t="str">
        <f>VLOOKUP(Q1200,stores_imp!$A$2:$K$100,2,TRUE)</f>
        <v>Mann-Austin</v>
      </c>
      <c r="Y1200" t="str">
        <f>VLOOKUP(Q1200,stores_imp!$A$2:$E$22,4,FALSE)</f>
        <v>North Nancyview</v>
      </c>
      <c r="Z1200" t="str">
        <f>VLOOKUP(Q1200,stores_imp!$A$2:$K$22,5,FALSE)</f>
        <v>Outlet</v>
      </c>
      <c r="AA1200" t="str">
        <f>_xlfn.IFS(sale[[#All],[Age]]&lt;19,"Teens",sale[[#All],[Age]]&lt;30,"Adults",sale[[#All],[Age]]&lt;70,"Elders")</f>
        <v>Elders</v>
      </c>
      <c r="AB1200" t="str">
        <f>VLOOKUP(C1200,customer_imp!$A$2:$H$505,8,FALSE)</f>
        <v>Silver</v>
      </c>
    </row>
    <row r="1201" spans="1:28" x14ac:dyDescent="0.25">
      <c r="A1201" t="s">
        <v>5905</v>
      </c>
      <c r="B1201" s="2">
        <v>45453</v>
      </c>
      <c r="C1201" t="s">
        <v>4462</v>
      </c>
      <c r="D1201" t="str">
        <f>VLOOKUP(C1201,customer_imp!$A$2:$H$502,2,FALSE)</f>
        <v>Manuel Fisher</v>
      </c>
      <c r="E1201">
        <f>VLOOKUP(C1201,customer_imp!$A$2:$H$502,3,FALSE)</f>
        <v>21</v>
      </c>
      <c r="F1201" t="str">
        <f>VLOOKUP(C1201,customer_imp!$A$2:$H$502,4,FALSE)</f>
        <v>Female</v>
      </c>
      <c r="G1201" t="str">
        <f>VLOOKUP(C1201,customer_imp!$A$2:$H$502,5,FALSE)</f>
        <v>Kanebury</v>
      </c>
      <c r="H1201" t="str">
        <f>VLOOKUP(C1201,customer_imp!$A$2:$H$502,6,FALSE)</f>
        <v>New Hampshire</v>
      </c>
      <c r="I1201" t="str">
        <f>VLOOKUP(C1201,customer_imp!$A$2:$H$502,7,FALSE)</f>
        <v>USA</v>
      </c>
      <c r="J1201" t="s">
        <v>4651</v>
      </c>
      <c r="K1201" t="str">
        <f>VLOOKUP($J1201,prod_imp!$A$2:$I$102,2,FALSE)</f>
        <v>Face Foundation Kit</v>
      </c>
      <c r="L1201" t="str">
        <f>VLOOKUP(J1201,prod_imp!$A$2:$I$102,3,FALSE)</f>
        <v>Beauty</v>
      </c>
      <c r="M1201" t="str">
        <f>VLOOKUP(J1201,prod_imp!$A$2:$I$102,4,FALSE)</f>
        <v>Makeup</v>
      </c>
      <c r="N1201" t="str">
        <f>VLOOKUP(J1201,prod_imp!$A$2:$I$102,5,FALSE)</f>
        <v>Taylor-Elliott</v>
      </c>
      <c r="O1201">
        <f>VLOOKUP(J1201,prod_imp!$A$2:$I$102,6,FALSE)</f>
        <v>183</v>
      </c>
      <c r="P1201">
        <f>VLOOKUP(J1201,prod_imp!$A$2:$I$102,7,FALSE)</f>
        <v>457</v>
      </c>
      <c r="Q1201" t="s">
        <v>4700</v>
      </c>
      <c r="R1201" t="s">
        <v>4709</v>
      </c>
      <c r="S1201" s="5">
        <v>889.30799999999999</v>
      </c>
      <c r="T1201">
        <v>2</v>
      </c>
      <c r="U1201">
        <v>635</v>
      </c>
      <c r="V1201">
        <v>7.0000000000000007E-2</v>
      </c>
      <c r="W1201" t="str">
        <f>VLOOKUP(Q1201,stores_imp!$A$2:$K$100,3,FALSE)</f>
        <v>WEST</v>
      </c>
      <c r="X1201" t="str">
        <f>VLOOKUP(Q1201,stores_imp!$A$2:$K$100,2,TRUE)</f>
        <v>Frederick-Wright</v>
      </c>
      <c r="Y1201" t="str">
        <f>VLOOKUP(Q1201,stores_imp!$A$2:$E$22,4,FALSE)</f>
        <v>New Jimmymouth</v>
      </c>
      <c r="Z1201" t="str">
        <f>VLOOKUP(Q1201,stores_imp!$A$2:$K$22,5,FALSE)</f>
        <v>Flagship</v>
      </c>
      <c r="AA1201" t="str">
        <f>_xlfn.IFS(sale[[#All],[Age]]&lt;19,"Teens",sale[[#All],[Age]]&lt;30,"Adults",sale[[#All],[Age]]&lt;70,"Elders")</f>
        <v>Adults</v>
      </c>
      <c r="AB1201" t="str">
        <f>VLOOKUP(C1201,customer_imp!$A$2:$H$505,8,FALSE)</f>
        <v>Gold</v>
      </c>
    </row>
    <row r="1202" spans="1:28" x14ac:dyDescent="0.25">
      <c r="A1202" t="s">
        <v>5906</v>
      </c>
      <c r="B1202" s="2">
        <v>45313</v>
      </c>
      <c r="C1202" t="s">
        <v>4420</v>
      </c>
      <c r="D1202" t="str">
        <f>VLOOKUP(C1202,customer_imp!$A$2:$H$502,2,FALSE)</f>
        <v>Samuel Mullins</v>
      </c>
      <c r="E1202">
        <f>VLOOKUP(C1202,customer_imp!$A$2:$H$502,3,FALSE)</f>
        <v>27</v>
      </c>
      <c r="F1202" t="str">
        <f>VLOOKUP(C1202,customer_imp!$A$2:$H$502,4,FALSE)</f>
        <v>Female</v>
      </c>
      <c r="G1202" t="str">
        <f>VLOOKUP(C1202,customer_imp!$A$2:$H$502,5,FALSE)</f>
        <v>Hartmouth</v>
      </c>
      <c r="H1202" t="str">
        <f>VLOOKUP(C1202,customer_imp!$A$2:$H$502,6,FALSE)</f>
        <v>Louisiana</v>
      </c>
      <c r="I1202" t="str">
        <f>VLOOKUP(C1202,customer_imp!$A$2:$H$502,7,FALSE)</f>
        <v>USA</v>
      </c>
      <c r="J1202" t="s">
        <v>4614</v>
      </c>
      <c r="K1202" t="str">
        <f>VLOOKUP($J1202,prod_imp!$A$2:$I$102,2,FALSE)</f>
        <v>Women'S Hair Dryer Brush</v>
      </c>
      <c r="L1202" t="str">
        <f>VLOOKUP(J1202,prod_imp!$A$2:$I$102,3,FALSE)</f>
        <v>Beauty</v>
      </c>
      <c r="M1202" t="str">
        <f>VLOOKUP(J1202,prod_imp!$A$2:$I$102,4,FALSE)</f>
        <v>Haircare</v>
      </c>
      <c r="N1202" t="str">
        <f>VLOOKUP(J1202,prod_imp!$A$2:$I$102,5,FALSE)</f>
        <v>Torres, Spencer And Potter</v>
      </c>
      <c r="O1202">
        <f>VLOOKUP(J1202,prod_imp!$A$2:$I$102,6,FALSE)</f>
        <v>340</v>
      </c>
      <c r="P1202">
        <f>VLOOKUP(J1202,prod_imp!$A$2:$I$102,7,FALSE)</f>
        <v>177</v>
      </c>
      <c r="Q1202" t="s">
        <v>4678</v>
      </c>
      <c r="R1202" t="s">
        <v>4709</v>
      </c>
      <c r="S1202" s="5">
        <v>661.7595</v>
      </c>
      <c r="T1202">
        <v>1</v>
      </c>
      <c r="U1202">
        <v>744</v>
      </c>
      <c r="V1202">
        <v>0.3</v>
      </c>
      <c r="W1202" t="str">
        <f>VLOOKUP(Q1202,stores_imp!$A$2:$K$100,3,FALSE)</f>
        <v>SOUTH</v>
      </c>
      <c r="X1202" t="str">
        <f>VLOOKUP(Q1202,stores_imp!$A$2:$K$100,2,TRUE)</f>
        <v>Mann-Austin</v>
      </c>
      <c r="Y1202" t="str">
        <f>VLOOKUP(Q1202,stores_imp!$A$2:$E$22,4,FALSE)</f>
        <v>North Nancyview</v>
      </c>
      <c r="Z1202" t="str">
        <f>VLOOKUP(Q1202,stores_imp!$A$2:$K$22,5,FALSE)</f>
        <v>Outlet</v>
      </c>
      <c r="AA1202" t="str">
        <f>_xlfn.IFS(sale[[#All],[Age]]&lt;19,"Teens",sale[[#All],[Age]]&lt;30,"Adults",sale[[#All],[Age]]&lt;70,"Elders")</f>
        <v>Adults</v>
      </c>
      <c r="AB1202" t="str">
        <f>VLOOKUP(C1202,customer_imp!$A$2:$H$505,8,FALSE)</f>
        <v>Bronze</v>
      </c>
    </row>
    <row r="1203" spans="1:28" x14ac:dyDescent="0.25">
      <c r="A1203" t="s">
        <v>5907</v>
      </c>
      <c r="B1203" s="2">
        <v>45377</v>
      </c>
      <c r="C1203" t="s">
        <v>4077</v>
      </c>
      <c r="D1203" t="str">
        <f>VLOOKUP(C1203,customer_imp!$A$2:$H$502,2,FALSE)</f>
        <v>Colleen Maynard</v>
      </c>
      <c r="E1203">
        <f>VLOOKUP(C1203,customer_imp!$A$2:$H$502,3,FALSE)</f>
        <v>29</v>
      </c>
      <c r="F1203" t="str">
        <f>VLOOKUP(C1203,customer_imp!$A$2:$H$502,4,FALSE)</f>
        <v>Male</v>
      </c>
      <c r="G1203" t="str">
        <f>VLOOKUP(C1203,customer_imp!$A$2:$H$502,5,FALSE)</f>
        <v>Singletonmouth</v>
      </c>
      <c r="H1203" t="str">
        <f>VLOOKUP(C1203,customer_imp!$A$2:$H$502,6,FALSE)</f>
        <v>Utah</v>
      </c>
      <c r="I1203" t="str">
        <f>VLOOKUP(C1203,customer_imp!$A$2:$H$502,7,FALSE)</f>
        <v>USA</v>
      </c>
      <c r="J1203" t="s">
        <v>4573</v>
      </c>
      <c r="K1203" t="str">
        <f>VLOOKUP($J1203,prod_imp!$A$2:$I$102,2,FALSE)</f>
        <v>Adjustable Jump Rope</v>
      </c>
      <c r="L1203" t="str">
        <f>VLOOKUP(J1203,prod_imp!$A$2:$I$102,3,FALSE)</f>
        <v>Sports</v>
      </c>
      <c r="M1203" t="str">
        <f>VLOOKUP(J1203,prod_imp!$A$2:$I$102,4,FALSE)</f>
        <v>Fitness</v>
      </c>
      <c r="N1203" t="str">
        <f>VLOOKUP(J1203,prod_imp!$A$2:$I$102,5,FALSE)</f>
        <v>Cox Inc</v>
      </c>
      <c r="O1203">
        <f>VLOOKUP(J1203,prod_imp!$A$2:$I$102,6,FALSE)</f>
        <v>167</v>
      </c>
      <c r="P1203">
        <f>VLOOKUP(J1203,prod_imp!$A$2:$I$102,7,FALSE)</f>
        <v>316</v>
      </c>
      <c r="Q1203" t="s">
        <v>4680</v>
      </c>
      <c r="R1203" t="s">
        <v>1959</v>
      </c>
      <c r="S1203" s="5">
        <v>1845.9659999999999</v>
      </c>
      <c r="T1203">
        <v>4</v>
      </c>
      <c r="U1203">
        <v>530</v>
      </c>
      <c r="V1203">
        <v>0.11</v>
      </c>
      <c r="W1203" t="str">
        <f>VLOOKUP(Q1203,stores_imp!$A$2:$K$100,3,FALSE)</f>
        <v>NORTH</v>
      </c>
      <c r="X1203" t="str">
        <f>VLOOKUP(Q1203,stores_imp!$A$2:$K$100,2,TRUE)</f>
        <v>Mann-Austin</v>
      </c>
      <c r="Y1203" t="str">
        <f>VLOOKUP(Q1203,stores_imp!$A$2:$E$22,4,FALSE)</f>
        <v>Hoodberg</v>
      </c>
      <c r="Z1203" t="str">
        <f>VLOOKUP(Q1203,stores_imp!$A$2:$K$22,5,FALSE)</f>
        <v>Outlet</v>
      </c>
      <c r="AA1203" t="str">
        <f>_xlfn.IFS(sale[[#All],[Age]]&lt;19,"Teens",sale[[#All],[Age]]&lt;30,"Adults",sale[[#All],[Age]]&lt;70,"Elders")</f>
        <v>Adults</v>
      </c>
      <c r="AB1203" t="str">
        <f>VLOOKUP(C1203,customer_imp!$A$2:$H$505,8,FALSE)</f>
        <v>Gold</v>
      </c>
    </row>
    <row r="1204" spans="1:28" x14ac:dyDescent="0.25">
      <c r="A1204" t="s">
        <v>5908</v>
      </c>
      <c r="B1204" s="2">
        <v>45371</v>
      </c>
      <c r="C1204" t="s">
        <v>4246</v>
      </c>
      <c r="D1204" t="str">
        <f>VLOOKUP(C1204,customer_imp!$A$2:$H$502,2,FALSE)</f>
        <v>Matthew Payne</v>
      </c>
      <c r="E1204">
        <f>VLOOKUP(C1204,customer_imp!$A$2:$H$502,3,FALSE)</f>
        <v>25</v>
      </c>
      <c r="F1204" t="str">
        <f>VLOOKUP(C1204,customer_imp!$A$2:$H$502,4,FALSE)</f>
        <v>Male</v>
      </c>
      <c r="G1204" t="str">
        <f>VLOOKUP(C1204,customer_imp!$A$2:$H$502,5,FALSE)</f>
        <v>Grahamfurt</v>
      </c>
      <c r="H1204" t="str">
        <f>VLOOKUP(C1204,customer_imp!$A$2:$H$502,6,FALSE)</f>
        <v>Wyoming</v>
      </c>
      <c r="I1204" t="str">
        <f>VLOOKUP(C1204,customer_imp!$A$2:$H$502,7,FALSE)</f>
        <v>USA</v>
      </c>
      <c r="J1204" t="s">
        <v>4614</v>
      </c>
      <c r="K1204" t="str">
        <f>VLOOKUP($J1204,prod_imp!$A$2:$I$102,2,FALSE)</f>
        <v>Women'S Hair Dryer Brush</v>
      </c>
      <c r="L1204" t="str">
        <f>VLOOKUP(J1204,prod_imp!$A$2:$I$102,3,FALSE)</f>
        <v>Beauty</v>
      </c>
      <c r="M1204" t="str">
        <f>VLOOKUP(J1204,prod_imp!$A$2:$I$102,4,FALSE)</f>
        <v>Haircare</v>
      </c>
      <c r="N1204" t="str">
        <f>VLOOKUP(J1204,prod_imp!$A$2:$I$102,5,FALSE)</f>
        <v>Torres, Spencer And Potter</v>
      </c>
      <c r="O1204">
        <f>VLOOKUP(J1204,prod_imp!$A$2:$I$102,6,FALSE)</f>
        <v>340</v>
      </c>
      <c r="P1204">
        <f>VLOOKUP(J1204,prod_imp!$A$2:$I$102,7,FALSE)</f>
        <v>177</v>
      </c>
      <c r="Q1204" t="s">
        <v>4688</v>
      </c>
      <c r="R1204" t="s">
        <v>4709</v>
      </c>
      <c r="S1204" s="5">
        <v>1828.1120000000001</v>
      </c>
      <c r="T1204">
        <v>2</v>
      </c>
      <c r="U1204">
        <v>972</v>
      </c>
      <c r="V1204">
        <v>0.13</v>
      </c>
      <c r="W1204" t="str">
        <f>VLOOKUP(Q1204,stores_imp!$A$2:$K$100,3,FALSE)</f>
        <v>SOUTH</v>
      </c>
      <c r="X1204" t="str">
        <f>VLOOKUP(Q1204,stores_imp!$A$2:$K$100,2,TRUE)</f>
        <v>Mann-Austin</v>
      </c>
      <c r="Y1204" t="str">
        <f>VLOOKUP(Q1204,stores_imp!$A$2:$E$22,4,FALSE)</f>
        <v>East Johnstad</v>
      </c>
      <c r="Z1204" t="str">
        <f>VLOOKUP(Q1204,stores_imp!$A$2:$K$22,5,FALSE)</f>
        <v>Flagship</v>
      </c>
      <c r="AA1204" t="str">
        <f>_xlfn.IFS(sale[[#All],[Age]]&lt;19,"Teens",sale[[#All],[Age]]&lt;30,"Adults",sale[[#All],[Age]]&lt;70,"Elders")</f>
        <v>Adults</v>
      </c>
      <c r="AB1204" t="str">
        <f>VLOOKUP(C1204,customer_imp!$A$2:$H$505,8,FALSE)</f>
        <v>Gold</v>
      </c>
    </row>
    <row r="1205" spans="1:28" x14ac:dyDescent="0.25">
      <c r="A1205" t="s">
        <v>5909</v>
      </c>
      <c r="B1205" s="2">
        <v>45797</v>
      </c>
      <c r="C1205" t="s">
        <v>4367</v>
      </c>
      <c r="D1205" t="str">
        <f>VLOOKUP(C1205,customer_imp!$A$2:$H$502,2,FALSE)</f>
        <v>Frank Stewart</v>
      </c>
      <c r="E1205">
        <f>VLOOKUP(C1205,customer_imp!$A$2:$H$502,3,FALSE)</f>
        <v>44</v>
      </c>
      <c r="F1205" t="str">
        <f>VLOOKUP(C1205,customer_imp!$A$2:$H$502,4,FALSE)</f>
        <v>Female</v>
      </c>
      <c r="G1205" t="str">
        <f>VLOOKUP(C1205,customer_imp!$A$2:$H$502,5,FALSE)</f>
        <v>Fischerborough</v>
      </c>
      <c r="H1205" t="str">
        <f>VLOOKUP(C1205,customer_imp!$A$2:$H$502,6,FALSE)</f>
        <v>Delaware</v>
      </c>
      <c r="I1205" t="str">
        <f>VLOOKUP(C1205,customer_imp!$A$2:$H$502,7,FALSE)</f>
        <v>USA</v>
      </c>
      <c r="J1205" t="s">
        <v>4525</v>
      </c>
      <c r="K1205" t="str">
        <f>VLOOKUP($J1205,prod_imp!$A$2:$I$102,2,FALSE)</f>
        <v>4K Home Projector</v>
      </c>
      <c r="L1205" t="str">
        <f>VLOOKUP(J1205,prod_imp!$A$2:$I$102,3,FALSE)</f>
        <v>Electronics</v>
      </c>
      <c r="M1205" t="str">
        <f>VLOOKUP(J1205,prod_imp!$A$2:$I$102,4,FALSE)</f>
        <v>Appliances</v>
      </c>
      <c r="N1205" t="str">
        <f>VLOOKUP(J1205,prod_imp!$A$2:$I$102,5,FALSE)</f>
        <v>Thomas Llc</v>
      </c>
      <c r="O1205">
        <f>VLOOKUP(J1205,prod_imp!$A$2:$I$102,6,FALSE)</f>
        <v>465</v>
      </c>
      <c r="P1205">
        <f>VLOOKUP(J1205,prod_imp!$A$2:$I$102,7,FALSE)</f>
        <v>301</v>
      </c>
      <c r="Q1205" t="s">
        <v>4702</v>
      </c>
      <c r="R1205" t="s">
        <v>4709</v>
      </c>
      <c r="S1205" s="5">
        <v>593.79</v>
      </c>
      <c r="T1205">
        <v>3</v>
      </c>
      <c r="U1205">
        <v>198</v>
      </c>
      <c r="V1205">
        <v>0.06</v>
      </c>
      <c r="W1205" t="str">
        <f>VLOOKUP(Q1205,stores_imp!$A$2:$K$100,3,FALSE)</f>
        <v>EAST</v>
      </c>
      <c r="X1205" t="str">
        <f>VLOOKUP(Q1205,stores_imp!$A$2:$K$100,2,TRUE)</f>
        <v>Guerrero-Schmitt</v>
      </c>
      <c r="Y1205" t="str">
        <f>VLOOKUP(Q1205,stores_imp!$A$2:$E$22,4,FALSE)</f>
        <v>East Stevechester</v>
      </c>
      <c r="Z1205" t="str">
        <f>VLOOKUP(Q1205,stores_imp!$A$2:$K$22,5,FALSE)</f>
        <v>Flagship</v>
      </c>
      <c r="AA1205" t="str">
        <f>_xlfn.IFS(sale[[#All],[Age]]&lt;19,"Teens",sale[[#All],[Age]]&lt;30,"Adults",sale[[#All],[Age]]&lt;70,"Elders")</f>
        <v>Elders</v>
      </c>
      <c r="AB1205" t="str">
        <f>VLOOKUP(C1205,customer_imp!$A$2:$H$505,8,FALSE)</f>
        <v>Bronze</v>
      </c>
    </row>
    <row r="1206" spans="1:28" x14ac:dyDescent="0.25">
      <c r="A1206" t="s">
        <v>5910</v>
      </c>
      <c r="B1206" s="2">
        <v>45575</v>
      </c>
      <c r="C1206" t="s">
        <v>4328</v>
      </c>
      <c r="D1206" t="str">
        <f>VLOOKUP(C1206,customer_imp!$A$2:$H$502,2,FALSE)</f>
        <v>Michelle Cunningham</v>
      </c>
      <c r="E1206">
        <f>VLOOKUP(C1206,customer_imp!$A$2:$H$502,3,FALSE)</f>
        <v>30</v>
      </c>
      <c r="F1206" t="str">
        <f>VLOOKUP(C1206,customer_imp!$A$2:$H$502,4,FALSE)</f>
        <v>Female</v>
      </c>
      <c r="G1206" t="str">
        <f>VLOOKUP(C1206,customer_imp!$A$2:$H$502,5,FALSE)</f>
        <v>Amandaborough</v>
      </c>
      <c r="H1206" t="str">
        <f>VLOOKUP(C1206,customer_imp!$A$2:$H$502,6,FALSE)</f>
        <v>Connecticut</v>
      </c>
      <c r="I1206" t="str">
        <f>VLOOKUP(C1206,customer_imp!$A$2:$H$502,7,FALSE)</f>
        <v>USA</v>
      </c>
      <c r="J1206" t="s">
        <v>4647</v>
      </c>
      <c r="K1206" t="str">
        <f>VLOOKUP($J1206,prod_imp!$A$2:$I$102,2,FALSE)</f>
        <v>Led Bedside Lamp</v>
      </c>
      <c r="L1206" t="str">
        <f>VLOOKUP(J1206,prod_imp!$A$2:$I$102,3,FALSE)</f>
        <v>Home</v>
      </c>
      <c r="M1206" t="str">
        <f>VLOOKUP(J1206,prod_imp!$A$2:$I$102,4,FALSE)</f>
        <v>Lighting</v>
      </c>
      <c r="N1206" t="str">
        <f>VLOOKUP(J1206,prod_imp!$A$2:$I$102,5,FALSE)</f>
        <v>Aguilar, Horton And Lewis</v>
      </c>
      <c r="O1206">
        <f>VLOOKUP(J1206,prod_imp!$A$2:$I$102,6,FALSE)</f>
        <v>371</v>
      </c>
      <c r="P1206">
        <f>VLOOKUP(J1206,prod_imp!$A$2:$I$102,7,FALSE)</f>
        <v>220</v>
      </c>
      <c r="Q1206" t="s">
        <v>4692</v>
      </c>
      <c r="R1206" t="s">
        <v>4706</v>
      </c>
      <c r="S1206" s="5">
        <v>1900.1135999999999</v>
      </c>
      <c r="T1206">
        <v>4</v>
      </c>
      <c r="U1206">
        <v>566</v>
      </c>
      <c r="V1206">
        <v>0</v>
      </c>
      <c r="W1206" t="str">
        <f>VLOOKUP(Q1206,stores_imp!$A$2:$K$100,3,FALSE)</f>
        <v>SOUTH</v>
      </c>
      <c r="X1206" t="str">
        <f>VLOOKUP(Q1206,stores_imp!$A$2:$K$100,2,TRUE)</f>
        <v>Aguirre-Keller</v>
      </c>
      <c r="Y1206" t="str">
        <f>VLOOKUP(Q1206,stores_imp!$A$2:$E$22,4,FALSE)</f>
        <v>Lake Michael</v>
      </c>
      <c r="Z1206" t="str">
        <f>VLOOKUP(Q1206,stores_imp!$A$2:$K$22,5,FALSE)</f>
        <v>Online</v>
      </c>
      <c r="AA1206" t="str">
        <f>_xlfn.IFS(sale[[#All],[Age]]&lt;19,"Teens",sale[[#All],[Age]]&lt;30,"Adults",sale[[#All],[Age]]&lt;70,"Elders")</f>
        <v>Elders</v>
      </c>
      <c r="AB1206" t="str">
        <f>VLOOKUP(C1206,customer_imp!$A$2:$H$505,8,FALSE)</f>
        <v>Bronze</v>
      </c>
    </row>
    <row r="1207" spans="1:28" x14ac:dyDescent="0.25">
      <c r="A1207" t="s">
        <v>5911</v>
      </c>
      <c r="B1207" s="2">
        <v>45566</v>
      </c>
      <c r="C1207" t="s">
        <v>4390</v>
      </c>
      <c r="D1207" t="str">
        <f>VLOOKUP(C1207,customer_imp!$A$2:$H$502,2,FALSE)</f>
        <v>Mark Rogers</v>
      </c>
      <c r="E1207">
        <f>VLOOKUP(C1207,customer_imp!$A$2:$H$502,3,FALSE)</f>
        <v>57</v>
      </c>
      <c r="F1207" t="str">
        <f>VLOOKUP(C1207,customer_imp!$A$2:$H$502,4,FALSE)</f>
        <v>Female</v>
      </c>
      <c r="G1207" t="str">
        <f>VLOOKUP(C1207,customer_imp!$A$2:$H$502,5,FALSE)</f>
        <v>Bookertown</v>
      </c>
      <c r="H1207" t="str">
        <f>VLOOKUP(C1207,customer_imp!$A$2:$H$502,6,FALSE)</f>
        <v>Oklahoma</v>
      </c>
      <c r="I1207" t="str">
        <f>VLOOKUP(C1207,customer_imp!$A$2:$H$502,7,FALSE)</f>
        <v>USA</v>
      </c>
      <c r="J1207" t="s">
        <v>4563</v>
      </c>
      <c r="K1207" t="str">
        <f>VLOOKUP($J1207,prod_imp!$A$2:$I$102,2,FALSE)</f>
        <v>Portable Power Bank</v>
      </c>
      <c r="L1207" t="str">
        <f>VLOOKUP(J1207,prod_imp!$A$2:$I$102,3,FALSE)</f>
        <v>Electronics</v>
      </c>
      <c r="M1207" t="str">
        <f>VLOOKUP(J1207,prod_imp!$A$2:$I$102,4,FALSE)</f>
        <v>Mobile</v>
      </c>
      <c r="N1207" t="str">
        <f>VLOOKUP(J1207,prod_imp!$A$2:$I$102,5,FALSE)</f>
        <v>Cummings And Sons</v>
      </c>
      <c r="O1207">
        <f>VLOOKUP(J1207,prod_imp!$A$2:$I$102,6,FALSE)</f>
        <v>326</v>
      </c>
      <c r="P1207">
        <f>VLOOKUP(J1207,prod_imp!$A$2:$I$102,7,FALSE)</f>
        <v>301</v>
      </c>
      <c r="Q1207" t="s">
        <v>4681</v>
      </c>
      <c r="R1207" t="s">
        <v>4709</v>
      </c>
      <c r="S1207" s="5">
        <v>2950.14</v>
      </c>
      <c r="T1207">
        <v>4</v>
      </c>
      <c r="U1207">
        <v>983</v>
      </c>
      <c r="V1207">
        <v>0.16</v>
      </c>
      <c r="W1207" t="str">
        <f>VLOOKUP(Q1207,stores_imp!$A$2:$K$100,3,FALSE)</f>
        <v>SOUTH</v>
      </c>
      <c r="X1207" t="str">
        <f>VLOOKUP(Q1207,stores_imp!$A$2:$K$100,2,TRUE)</f>
        <v>Mann-Austin</v>
      </c>
      <c r="Y1207" t="str">
        <f>VLOOKUP(Q1207,stores_imp!$A$2:$E$22,4,FALSE)</f>
        <v>Port Sharon</v>
      </c>
      <c r="Z1207" t="str">
        <f>VLOOKUP(Q1207,stores_imp!$A$2:$K$22,5,FALSE)</f>
        <v>Online</v>
      </c>
      <c r="AA1207" t="str">
        <f>_xlfn.IFS(sale[[#All],[Age]]&lt;19,"Teens",sale[[#All],[Age]]&lt;30,"Adults",sale[[#All],[Age]]&lt;70,"Elders")</f>
        <v>Elders</v>
      </c>
      <c r="AB1207" t="str">
        <f>VLOOKUP(C1207,customer_imp!$A$2:$H$505,8,FALSE)</f>
        <v>Platinum</v>
      </c>
    </row>
    <row r="1208" spans="1:28" x14ac:dyDescent="0.25">
      <c r="A1208" t="s">
        <v>5912</v>
      </c>
      <c r="B1208" s="2">
        <v>45252</v>
      </c>
      <c r="C1208" t="s">
        <v>4215</v>
      </c>
      <c r="D1208" t="str">
        <f>VLOOKUP(C1208,customer_imp!$A$2:$H$502,2,FALSE)</f>
        <v>Nathaniel Hill</v>
      </c>
      <c r="E1208">
        <f>VLOOKUP(C1208,customer_imp!$A$2:$H$502,3,FALSE)</f>
        <v>43</v>
      </c>
      <c r="F1208" t="str">
        <f>VLOOKUP(C1208,customer_imp!$A$2:$H$502,4,FALSE)</f>
        <v>Female</v>
      </c>
      <c r="G1208" t="str">
        <f>VLOOKUP(C1208,customer_imp!$A$2:$H$502,5,FALSE)</f>
        <v>Lake Mark</v>
      </c>
      <c r="H1208" t="str">
        <f>VLOOKUP(C1208,customer_imp!$A$2:$H$502,6,FALSE)</f>
        <v>Kansas</v>
      </c>
      <c r="I1208" t="str">
        <f>VLOOKUP(C1208,customer_imp!$A$2:$H$502,7,FALSE)</f>
        <v>USA</v>
      </c>
      <c r="J1208" t="s">
        <v>4670</v>
      </c>
      <c r="K1208" t="str">
        <f>VLOOKUP($J1208,prod_imp!$A$2:$I$102,2,FALSE)</f>
        <v>Stainless Steel Cookware Set</v>
      </c>
      <c r="L1208" t="str">
        <f>VLOOKUP(J1208,prod_imp!$A$2:$I$102,3,FALSE)</f>
        <v>Home</v>
      </c>
      <c r="M1208" t="str">
        <f>VLOOKUP(J1208,prod_imp!$A$2:$I$102,4,FALSE)</f>
        <v>Kitchen</v>
      </c>
      <c r="N1208" t="str">
        <f>VLOOKUP(J1208,prod_imp!$A$2:$I$102,5,FALSE)</f>
        <v>Campbell Ltd</v>
      </c>
      <c r="O1208">
        <f>VLOOKUP(J1208,prod_imp!$A$2:$I$102,6,FALSE)</f>
        <v>201</v>
      </c>
      <c r="P1208">
        <f>VLOOKUP(J1208,prod_imp!$A$2:$I$102,7,FALSE)</f>
        <v>146</v>
      </c>
      <c r="Q1208" t="s">
        <v>4688</v>
      </c>
      <c r="R1208" t="s">
        <v>1959</v>
      </c>
      <c r="S1208" s="5">
        <v>821.35159999999996</v>
      </c>
      <c r="T1208">
        <v>1</v>
      </c>
      <c r="U1208">
        <v>955</v>
      </c>
      <c r="V1208">
        <v>0.25</v>
      </c>
      <c r="W1208" t="str">
        <f>VLOOKUP(Q1208,stores_imp!$A$2:$K$100,3,FALSE)</f>
        <v>SOUTH</v>
      </c>
      <c r="X1208" t="str">
        <f>VLOOKUP(Q1208,stores_imp!$A$2:$K$100,2,TRUE)</f>
        <v>Mann-Austin</v>
      </c>
      <c r="Y1208" t="str">
        <f>VLOOKUP(Q1208,stores_imp!$A$2:$E$22,4,FALSE)</f>
        <v>East Johnstad</v>
      </c>
      <c r="Z1208" t="str">
        <f>VLOOKUP(Q1208,stores_imp!$A$2:$K$22,5,FALSE)</f>
        <v>Flagship</v>
      </c>
      <c r="AA1208" t="str">
        <f>_xlfn.IFS(sale[[#All],[Age]]&lt;19,"Teens",sale[[#All],[Age]]&lt;30,"Adults",sale[[#All],[Age]]&lt;70,"Elders")</f>
        <v>Elders</v>
      </c>
      <c r="AB1208" t="str">
        <f>VLOOKUP(C1208,customer_imp!$A$2:$H$505,8,FALSE)</f>
        <v>Gold</v>
      </c>
    </row>
    <row r="1209" spans="1:28" x14ac:dyDescent="0.25">
      <c r="A1209" t="s">
        <v>5913</v>
      </c>
      <c r="B1209" s="2">
        <v>45693</v>
      </c>
      <c r="C1209" t="s">
        <v>4339</v>
      </c>
      <c r="D1209" t="str">
        <f>VLOOKUP(C1209,customer_imp!$A$2:$H$502,2,FALSE)</f>
        <v>Michael Greene</v>
      </c>
      <c r="E1209">
        <f>VLOOKUP(C1209,customer_imp!$A$2:$H$502,3,FALSE)</f>
        <v>52</v>
      </c>
      <c r="F1209" t="str">
        <f>VLOOKUP(C1209,customer_imp!$A$2:$H$502,4,FALSE)</f>
        <v>Female</v>
      </c>
      <c r="G1209" t="str">
        <f>VLOOKUP(C1209,customer_imp!$A$2:$H$502,5,FALSE)</f>
        <v>Port Saramouth</v>
      </c>
      <c r="H1209" t="str">
        <f>VLOOKUP(C1209,customer_imp!$A$2:$H$502,6,FALSE)</f>
        <v>Wisconsin</v>
      </c>
      <c r="I1209" t="str">
        <f>VLOOKUP(C1209,customer_imp!$A$2:$H$502,7,FALSE)</f>
        <v>USA</v>
      </c>
      <c r="J1209" t="s">
        <v>4601</v>
      </c>
      <c r="K1209" t="str">
        <f>VLOOKUP($J1209,prod_imp!$A$2:$I$102,2,FALSE)</f>
        <v>Men'S Hair Styling Gel</v>
      </c>
      <c r="L1209" t="str">
        <f>VLOOKUP(J1209,prod_imp!$A$2:$I$102,3,FALSE)</f>
        <v>Beauty</v>
      </c>
      <c r="M1209" t="str">
        <f>VLOOKUP(J1209,prod_imp!$A$2:$I$102,4,FALSE)</f>
        <v>Haircare</v>
      </c>
      <c r="N1209" t="str">
        <f>VLOOKUP(J1209,prod_imp!$A$2:$I$102,5,FALSE)</f>
        <v>Cline-Mccarthy</v>
      </c>
      <c r="O1209">
        <f>VLOOKUP(J1209,prod_imp!$A$2:$I$102,6,FALSE)</f>
        <v>17</v>
      </c>
      <c r="P1209">
        <f>VLOOKUP(J1209,prod_imp!$A$2:$I$102,7,FALSE)</f>
        <v>399</v>
      </c>
      <c r="Q1209" t="s">
        <v>4698</v>
      </c>
      <c r="R1209" t="s">
        <v>4706</v>
      </c>
      <c r="S1209" s="5">
        <v>1756.5324000000001</v>
      </c>
      <c r="T1209">
        <v>3</v>
      </c>
      <c r="U1209">
        <v>597</v>
      </c>
      <c r="V1209">
        <v>0.14000000000000001</v>
      </c>
      <c r="W1209" t="str">
        <f>VLOOKUP(Q1209,stores_imp!$A$2:$K$100,3,FALSE)</f>
        <v>NORTH</v>
      </c>
      <c r="X1209" t="str">
        <f>VLOOKUP(Q1209,stores_imp!$A$2:$K$100,2,TRUE)</f>
        <v>Shelton Plc</v>
      </c>
      <c r="Y1209" t="str">
        <f>VLOOKUP(Q1209,stores_imp!$A$2:$E$22,4,FALSE)</f>
        <v>East Jenniferstad</v>
      </c>
      <c r="Z1209" t="str">
        <f>VLOOKUP(Q1209,stores_imp!$A$2:$K$22,5,FALSE)</f>
        <v>Flagship</v>
      </c>
      <c r="AA1209" t="str">
        <f>_xlfn.IFS(sale[[#All],[Age]]&lt;19,"Teens",sale[[#All],[Age]]&lt;30,"Adults",sale[[#All],[Age]]&lt;70,"Elders")</f>
        <v>Elders</v>
      </c>
      <c r="AB1209" t="str">
        <f>VLOOKUP(C1209,customer_imp!$A$2:$H$505,8,FALSE)</f>
        <v>Silver</v>
      </c>
    </row>
    <row r="1210" spans="1:28" x14ac:dyDescent="0.25">
      <c r="A1210" t="s">
        <v>5914</v>
      </c>
      <c r="B1210" s="2">
        <v>45446</v>
      </c>
      <c r="C1210" t="s">
        <v>4302</v>
      </c>
      <c r="D1210" t="str">
        <f>VLOOKUP(C1210,customer_imp!$A$2:$H$502,2,FALSE)</f>
        <v>Tiffany Williams</v>
      </c>
      <c r="E1210">
        <f>VLOOKUP(C1210,customer_imp!$A$2:$H$502,3,FALSE)</f>
        <v>64</v>
      </c>
      <c r="F1210" t="str">
        <f>VLOOKUP(C1210,customer_imp!$A$2:$H$502,4,FALSE)</f>
        <v>Female</v>
      </c>
      <c r="G1210" t="str">
        <f>VLOOKUP(C1210,customer_imp!$A$2:$H$502,5,FALSE)</f>
        <v>Richardsport</v>
      </c>
      <c r="H1210" t="str">
        <f>VLOOKUP(C1210,customer_imp!$A$2:$H$502,6,FALSE)</f>
        <v>New Hampshire</v>
      </c>
      <c r="I1210" t="str">
        <f>VLOOKUP(C1210,customer_imp!$A$2:$H$502,7,FALSE)</f>
        <v>USA</v>
      </c>
      <c r="J1210" t="s">
        <v>4512</v>
      </c>
      <c r="K1210" t="str">
        <f>VLOOKUP($J1210,prod_imp!$A$2:$I$102,2,FALSE)</f>
        <v>Wireless Bluetooth Earbuds</v>
      </c>
      <c r="L1210" t="str">
        <f>VLOOKUP(J1210,prod_imp!$A$2:$I$102,3,FALSE)</f>
        <v>Electronics</v>
      </c>
      <c r="M1210" t="str">
        <f>VLOOKUP(J1210,prod_imp!$A$2:$I$102,4,FALSE)</f>
        <v>Audio</v>
      </c>
      <c r="N1210" t="str">
        <f>VLOOKUP(J1210,prod_imp!$A$2:$I$102,5,FALSE)</f>
        <v>Perez-Johnston</v>
      </c>
      <c r="O1210">
        <f>VLOOKUP(J1210,prod_imp!$A$2:$I$102,6,FALSE)</f>
        <v>439</v>
      </c>
      <c r="P1210">
        <f>VLOOKUP(J1210,prod_imp!$A$2:$I$102,7,FALSE)</f>
        <v>142</v>
      </c>
      <c r="Q1210" t="s">
        <v>4700</v>
      </c>
      <c r="R1210" t="s">
        <v>4709</v>
      </c>
      <c r="S1210" s="5">
        <v>1568.943</v>
      </c>
      <c r="T1210">
        <v>3</v>
      </c>
      <c r="U1210">
        <v>581</v>
      </c>
      <c r="V1210">
        <v>0.02</v>
      </c>
      <c r="W1210" t="str">
        <f>VLOOKUP(Q1210,stores_imp!$A$2:$K$100,3,FALSE)</f>
        <v>WEST</v>
      </c>
      <c r="X1210" t="str">
        <f>VLOOKUP(Q1210,stores_imp!$A$2:$K$100,2,TRUE)</f>
        <v>Frederick-Wright</v>
      </c>
      <c r="Y1210" t="str">
        <f>VLOOKUP(Q1210,stores_imp!$A$2:$E$22,4,FALSE)</f>
        <v>New Jimmymouth</v>
      </c>
      <c r="Z1210" t="str">
        <f>VLOOKUP(Q1210,stores_imp!$A$2:$K$22,5,FALSE)</f>
        <v>Flagship</v>
      </c>
      <c r="AA1210" t="str">
        <f>_xlfn.IFS(sale[[#All],[Age]]&lt;19,"Teens",sale[[#All],[Age]]&lt;30,"Adults",sale[[#All],[Age]]&lt;70,"Elders")</f>
        <v>Elders</v>
      </c>
      <c r="AB1210" t="str">
        <f>VLOOKUP(C1210,customer_imp!$A$2:$H$505,8,FALSE)</f>
        <v>Gold</v>
      </c>
    </row>
    <row r="1211" spans="1:28" x14ac:dyDescent="0.25">
      <c r="A1211" t="s">
        <v>5915</v>
      </c>
      <c r="B1211" s="2">
        <v>45862</v>
      </c>
      <c r="C1211" t="s">
        <v>4028</v>
      </c>
      <c r="D1211" t="str">
        <f>VLOOKUP(C1211,customer_imp!$A$2:$H$502,2,FALSE)</f>
        <v>Katherine Dorsey</v>
      </c>
      <c r="E1211">
        <f>VLOOKUP(C1211,customer_imp!$A$2:$H$502,3,FALSE)</f>
        <v>24</v>
      </c>
      <c r="F1211" t="str">
        <f>VLOOKUP(C1211,customer_imp!$A$2:$H$502,4,FALSE)</f>
        <v>Male</v>
      </c>
      <c r="G1211" t="str">
        <f>VLOOKUP(C1211,customer_imp!$A$2:$H$502,5,FALSE)</f>
        <v>Christopherland</v>
      </c>
      <c r="H1211" t="str">
        <f>VLOOKUP(C1211,customer_imp!$A$2:$H$502,6,FALSE)</f>
        <v>Oklahoma</v>
      </c>
      <c r="I1211" t="str">
        <f>VLOOKUP(C1211,customer_imp!$A$2:$H$502,7,FALSE)</f>
        <v>USA</v>
      </c>
      <c r="J1211" t="s">
        <v>4549</v>
      </c>
      <c r="K1211" t="str">
        <f>VLOOKUP($J1211,prod_imp!$A$2:$I$102,2,FALSE)</f>
        <v>Stainless Steel Cutlery Set</v>
      </c>
      <c r="L1211" t="str">
        <f>VLOOKUP(J1211,prod_imp!$A$2:$I$102,3,FALSE)</f>
        <v>Home</v>
      </c>
      <c r="M1211" t="str">
        <f>VLOOKUP(J1211,prod_imp!$A$2:$I$102,4,FALSE)</f>
        <v>Kitchen</v>
      </c>
      <c r="N1211" t="str">
        <f>VLOOKUP(J1211,prod_imp!$A$2:$I$102,5,FALSE)</f>
        <v>Stevens, Fernandez And Martin</v>
      </c>
      <c r="O1211">
        <f>VLOOKUP(J1211,prod_imp!$A$2:$I$102,6,FALSE)</f>
        <v>20</v>
      </c>
      <c r="P1211">
        <f>VLOOKUP(J1211,prod_imp!$A$2:$I$102,7,FALSE)</f>
        <v>57</v>
      </c>
      <c r="Q1211" t="s">
        <v>4681</v>
      </c>
      <c r="R1211" t="s">
        <v>4706</v>
      </c>
      <c r="S1211" s="5">
        <v>548.06200000000001</v>
      </c>
      <c r="T1211">
        <v>4</v>
      </c>
      <c r="U1211">
        <v>154</v>
      </c>
      <c r="V1211">
        <v>0.1</v>
      </c>
      <c r="W1211" t="str">
        <f>VLOOKUP(Q1211,stores_imp!$A$2:$K$100,3,FALSE)</f>
        <v>SOUTH</v>
      </c>
      <c r="X1211" t="str">
        <f>VLOOKUP(Q1211,stores_imp!$A$2:$K$100,2,TRUE)</f>
        <v>Mann-Austin</v>
      </c>
      <c r="Y1211" t="str">
        <f>VLOOKUP(Q1211,stores_imp!$A$2:$E$22,4,FALSE)</f>
        <v>Port Sharon</v>
      </c>
      <c r="Z1211" t="str">
        <f>VLOOKUP(Q1211,stores_imp!$A$2:$K$22,5,FALSE)</f>
        <v>Online</v>
      </c>
      <c r="AA1211" t="str">
        <f>_xlfn.IFS(sale[[#All],[Age]]&lt;19,"Teens",sale[[#All],[Age]]&lt;30,"Adults",sale[[#All],[Age]]&lt;70,"Elders")</f>
        <v>Adults</v>
      </c>
      <c r="AB1211" t="str">
        <f>VLOOKUP(C1211,customer_imp!$A$2:$H$505,8,FALSE)</f>
        <v>Platinum</v>
      </c>
    </row>
    <row r="1212" spans="1:28" x14ac:dyDescent="0.25">
      <c r="A1212" t="s">
        <v>5916</v>
      </c>
      <c r="B1212" s="2">
        <v>45530</v>
      </c>
      <c r="C1212" t="s">
        <v>4055</v>
      </c>
      <c r="D1212" t="str">
        <f>VLOOKUP(C1212,customer_imp!$A$2:$H$502,2,FALSE)</f>
        <v>Krystal Ford</v>
      </c>
      <c r="E1212">
        <f>VLOOKUP(C1212,customer_imp!$A$2:$H$502,3,FALSE)</f>
        <v>34</v>
      </c>
      <c r="F1212" t="str">
        <f>VLOOKUP(C1212,customer_imp!$A$2:$H$502,4,FALSE)</f>
        <v>Female</v>
      </c>
      <c r="G1212" t="str">
        <f>VLOOKUP(C1212,customer_imp!$A$2:$H$502,5,FALSE)</f>
        <v>South David</v>
      </c>
      <c r="H1212" t="str">
        <f>VLOOKUP(C1212,customer_imp!$A$2:$H$502,6,FALSE)</f>
        <v>Arizona</v>
      </c>
      <c r="I1212" t="str">
        <f>VLOOKUP(C1212,customer_imp!$A$2:$H$502,7,FALSE)</f>
        <v>USA</v>
      </c>
      <c r="J1212" t="s">
        <v>4558</v>
      </c>
      <c r="K1212" t="str">
        <f>VLOOKUP($J1212,prod_imp!$A$2:$I$102,2,FALSE)</f>
        <v>Women'S Summer Dress</v>
      </c>
      <c r="L1212" t="str">
        <f>VLOOKUP(J1212,prod_imp!$A$2:$I$102,3,FALSE)</f>
        <v>Clothing</v>
      </c>
      <c r="M1212" t="str">
        <f>VLOOKUP(J1212,prod_imp!$A$2:$I$102,4,FALSE)</f>
        <v>Tops</v>
      </c>
      <c r="N1212" t="str">
        <f>VLOOKUP(J1212,prod_imp!$A$2:$I$102,5,FALSE)</f>
        <v>Smith-Mills</v>
      </c>
      <c r="O1212">
        <f>VLOOKUP(J1212,prod_imp!$A$2:$I$102,6,FALSE)</f>
        <v>223</v>
      </c>
      <c r="P1212">
        <f>VLOOKUP(J1212,prod_imp!$A$2:$I$102,7,FALSE)</f>
        <v>154</v>
      </c>
      <c r="Q1212" t="s">
        <v>4685</v>
      </c>
      <c r="R1212" t="s">
        <v>4709</v>
      </c>
      <c r="S1212" s="5">
        <v>954.06079999999997</v>
      </c>
      <c r="T1212">
        <v>4</v>
      </c>
      <c r="U1212">
        <v>271</v>
      </c>
      <c r="V1212">
        <v>0.11</v>
      </c>
      <c r="W1212" t="str">
        <f>VLOOKUP(Q1212,stores_imp!$A$2:$K$100,3,FALSE)</f>
        <v>WEST</v>
      </c>
      <c r="X1212" t="str">
        <f>VLOOKUP(Q1212,stores_imp!$A$2:$K$100,2,TRUE)</f>
        <v>Mann-Austin</v>
      </c>
      <c r="Y1212" t="str">
        <f>VLOOKUP(Q1212,stores_imp!$A$2:$E$22,4,FALSE)</f>
        <v>Thompsonborough</v>
      </c>
      <c r="Z1212" t="str">
        <f>VLOOKUP(Q1212,stores_imp!$A$2:$K$22,5,FALSE)</f>
        <v>Online</v>
      </c>
      <c r="AA1212" t="str">
        <f>_xlfn.IFS(sale[[#All],[Age]]&lt;19,"Teens",sale[[#All],[Age]]&lt;30,"Adults",sale[[#All],[Age]]&lt;70,"Elders")</f>
        <v>Elders</v>
      </c>
      <c r="AB1212" t="str">
        <f>VLOOKUP(C1212,customer_imp!$A$2:$H$505,8,FALSE)</f>
        <v>Platinum</v>
      </c>
    </row>
    <row r="1213" spans="1:28" x14ac:dyDescent="0.25">
      <c r="A1213" t="s">
        <v>5917</v>
      </c>
      <c r="B1213" s="2">
        <v>45558</v>
      </c>
      <c r="C1213" t="s">
        <v>3985</v>
      </c>
      <c r="D1213" t="str">
        <f>VLOOKUP(C1213,customer_imp!$A$2:$H$502,2,FALSE)</f>
        <v>Laura Alvarez</v>
      </c>
      <c r="E1213">
        <f>VLOOKUP(C1213,customer_imp!$A$2:$H$502,3,FALSE)</f>
        <v>49</v>
      </c>
      <c r="F1213" t="str">
        <f>VLOOKUP(C1213,customer_imp!$A$2:$H$502,4,FALSE)</f>
        <v>Female</v>
      </c>
      <c r="G1213" t="str">
        <f>VLOOKUP(C1213,customer_imp!$A$2:$H$502,5,FALSE)</f>
        <v>Lawsonhaven</v>
      </c>
      <c r="H1213" t="str">
        <f>VLOOKUP(C1213,customer_imp!$A$2:$H$502,6,FALSE)</f>
        <v>Washington</v>
      </c>
      <c r="I1213" t="str">
        <f>VLOOKUP(C1213,customer_imp!$A$2:$H$502,7,FALSE)</f>
        <v>USA</v>
      </c>
      <c r="J1213" t="s">
        <v>4556</v>
      </c>
      <c r="K1213" t="str">
        <f>VLOOKUP($J1213,prod_imp!$A$2:$I$102,2,FALSE)</f>
        <v>Bedroom Table Lamp</v>
      </c>
      <c r="L1213" t="str">
        <f>VLOOKUP(J1213,prod_imp!$A$2:$I$102,3,FALSE)</f>
        <v>Home</v>
      </c>
      <c r="M1213" t="str">
        <f>VLOOKUP(J1213,prod_imp!$A$2:$I$102,4,FALSE)</f>
        <v>Lighting</v>
      </c>
      <c r="N1213" t="str">
        <f>VLOOKUP(J1213,prod_imp!$A$2:$I$102,5,FALSE)</f>
        <v>Jones Llc</v>
      </c>
      <c r="O1213">
        <f>VLOOKUP(J1213,prod_imp!$A$2:$I$102,6,FALSE)</f>
        <v>382</v>
      </c>
      <c r="P1213">
        <f>VLOOKUP(J1213,prod_imp!$A$2:$I$102,7,FALSE)</f>
        <v>329</v>
      </c>
      <c r="Q1213" t="s">
        <v>4683</v>
      </c>
      <c r="R1213" t="s">
        <v>4706</v>
      </c>
      <c r="S1213" s="5">
        <v>1194.9028000000001</v>
      </c>
      <c r="T1213">
        <v>4</v>
      </c>
      <c r="U1213">
        <v>328</v>
      </c>
      <c r="V1213">
        <v>0.12</v>
      </c>
      <c r="W1213" t="str">
        <f>VLOOKUP(Q1213,stores_imp!$A$2:$K$100,3,FALSE)</f>
        <v>EAST</v>
      </c>
      <c r="X1213" t="str">
        <f>VLOOKUP(Q1213,stores_imp!$A$2:$K$100,2,TRUE)</f>
        <v>Mann-Austin</v>
      </c>
      <c r="Y1213" t="str">
        <f>VLOOKUP(Q1213,stores_imp!$A$2:$E$22,4,FALSE)</f>
        <v>Port Josephberg</v>
      </c>
      <c r="Z1213" t="str">
        <f>VLOOKUP(Q1213,stores_imp!$A$2:$K$22,5,FALSE)</f>
        <v>Online</v>
      </c>
      <c r="AA1213" t="str">
        <f>_xlfn.IFS(sale[[#All],[Age]]&lt;19,"Teens",sale[[#All],[Age]]&lt;30,"Adults",sale[[#All],[Age]]&lt;70,"Elders")</f>
        <v>Elders</v>
      </c>
      <c r="AB1213" t="str">
        <f>VLOOKUP(C1213,customer_imp!$A$2:$H$505,8,FALSE)</f>
        <v>Platinum</v>
      </c>
    </row>
    <row r="1214" spans="1:28" x14ac:dyDescent="0.25">
      <c r="A1214" t="s">
        <v>5918</v>
      </c>
      <c r="B1214" s="2">
        <v>45472</v>
      </c>
      <c r="C1214" t="s">
        <v>4487</v>
      </c>
      <c r="D1214" t="str">
        <f>VLOOKUP(C1214,customer_imp!$A$2:$H$502,2,FALSE)</f>
        <v>Justin Lopez</v>
      </c>
      <c r="E1214">
        <f>VLOOKUP(C1214,customer_imp!$A$2:$H$502,3,FALSE)</f>
        <v>21</v>
      </c>
      <c r="F1214" t="str">
        <f>VLOOKUP(C1214,customer_imp!$A$2:$H$502,4,FALSE)</f>
        <v>Male</v>
      </c>
      <c r="G1214" t="str">
        <f>VLOOKUP(C1214,customer_imp!$A$2:$H$502,5,FALSE)</f>
        <v>Port Cheryl</v>
      </c>
      <c r="H1214" t="str">
        <f>VLOOKUP(C1214,customer_imp!$A$2:$H$502,6,FALSE)</f>
        <v>Texas</v>
      </c>
      <c r="I1214" t="str">
        <f>VLOOKUP(C1214,customer_imp!$A$2:$H$502,7,FALSE)</f>
        <v>USA</v>
      </c>
      <c r="J1214" t="s">
        <v>4528</v>
      </c>
      <c r="K1214" t="str">
        <f>VLOOKUP($J1214,prod_imp!$A$2:$I$102,2,FALSE)</f>
        <v>Soccer Training Cone Set</v>
      </c>
      <c r="L1214" t="str">
        <f>VLOOKUP(J1214,prod_imp!$A$2:$I$102,3,FALSE)</f>
        <v>Sports</v>
      </c>
      <c r="M1214" t="str">
        <f>VLOOKUP(J1214,prod_imp!$A$2:$I$102,4,FALSE)</f>
        <v>Accessories</v>
      </c>
      <c r="N1214" t="str">
        <f>VLOOKUP(J1214,prod_imp!$A$2:$I$102,5,FALSE)</f>
        <v>Ford, Murphy And Wilson</v>
      </c>
      <c r="O1214">
        <f>VLOOKUP(J1214,prod_imp!$A$2:$I$102,6,FALSE)</f>
        <v>145</v>
      </c>
      <c r="P1214">
        <f>VLOOKUP(J1214,prod_imp!$A$2:$I$102,7,FALSE)</f>
        <v>367</v>
      </c>
      <c r="Q1214" t="s">
        <v>4697</v>
      </c>
      <c r="R1214" t="s">
        <v>4706</v>
      </c>
      <c r="S1214" s="5">
        <v>3220.3444</v>
      </c>
      <c r="T1214">
        <v>4</v>
      </c>
      <c r="U1214">
        <v>885</v>
      </c>
      <c r="V1214">
        <v>0.09</v>
      </c>
      <c r="W1214" t="str">
        <f>VLOOKUP(Q1214,stores_imp!$A$2:$K$100,3,FALSE)</f>
        <v>SOUTH</v>
      </c>
      <c r="X1214" t="str">
        <f>VLOOKUP(Q1214,stores_imp!$A$2:$K$100,2,TRUE)</f>
        <v>Mcdonald Inc</v>
      </c>
      <c r="Y1214" t="str">
        <f>VLOOKUP(Q1214,stores_imp!$A$2:$E$22,4,FALSE)</f>
        <v>Christopherland</v>
      </c>
      <c r="Z1214" t="str">
        <f>VLOOKUP(Q1214,stores_imp!$A$2:$K$22,5,FALSE)</f>
        <v>Outlet</v>
      </c>
      <c r="AA1214" t="str">
        <f>_xlfn.IFS(sale[[#All],[Age]]&lt;19,"Teens",sale[[#All],[Age]]&lt;30,"Adults",sale[[#All],[Age]]&lt;70,"Elders")</f>
        <v>Adults</v>
      </c>
      <c r="AB1214" t="str">
        <f>VLOOKUP(C1214,customer_imp!$A$2:$H$505,8,FALSE)</f>
        <v>Gold</v>
      </c>
    </row>
    <row r="1215" spans="1:28" x14ac:dyDescent="0.25">
      <c r="A1215" t="s">
        <v>5919</v>
      </c>
      <c r="B1215" s="2">
        <v>45809</v>
      </c>
      <c r="C1215" t="s">
        <v>4230</v>
      </c>
      <c r="D1215" t="str">
        <f>VLOOKUP(C1215,customer_imp!$A$2:$H$502,2,FALSE)</f>
        <v>Lauren George</v>
      </c>
      <c r="E1215">
        <f>VLOOKUP(C1215,customer_imp!$A$2:$H$502,3,FALSE)</f>
        <v>41</v>
      </c>
      <c r="F1215" t="str">
        <f>VLOOKUP(C1215,customer_imp!$A$2:$H$502,4,FALSE)</f>
        <v>Female</v>
      </c>
      <c r="G1215" t="str">
        <f>VLOOKUP(C1215,customer_imp!$A$2:$H$502,5,FALSE)</f>
        <v>Garciamouth</v>
      </c>
      <c r="H1215" t="str">
        <f>VLOOKUP(C1215,customer_imp!$A$2:$H$502,6,FALSE)</f>
        <v>New York</v>
      </c>
      <c r="I1215" t="str">
        <f>VLOOKUP(C1215,customer_imp!$A$2:$H$502,7,FALSE)</f>
        <v>USA</v>
      </c>
      <c r="J1215" t="s">
        <v>4625</v>
      </c>
      <c r="K1215" t="str">
        <f>VLOOKUP($J1215,prod_imp!$A$2:$I$102,2,FALSE)</f>
        <v>Professional Jump Rope</v>
      </c>
      <c r="L1215" t="str">
        <f>VLOOKUP(J1215,prod_imp!$A$2:$I$102,3,FALSE)</f>
        <v>Sports</v>
      </c>
      <c r="M1215" t="str">
        <f>VLOOKUP(J1215,prod_imp!$A$2:$I$102,4,FALSE)</f>
        <v>Fitness</v>
      </c>
      <c r="N1215" t="str">
        <f>VLOOKUP(J1215,prod_imp!$A$2:$I$102,5,FALSE)</f>
        <v>Davis Plc</v>
      </c>
      <c r="O1215">
        <f>VLOOKUP(J1215,prod_imp!$A$2:$I$102,6,FALSE)</f>
        <v>478</v>
      </c>
      <c r="P1215">
        <f>VLOOKUP(J1215,prod_imp!$A$2:$I$102,7,FALSE)</f>
        <v>300</v>
      </c>
      <c r="Q1215" t="s">
        <v>4681</v>
      </c>
      <c r="R1215" t="s">
        <v>1959</v>
      </c>
      <c r="S1215" s="5">
        <v>40.976100000000002</v>
      </c>
      <c r="T1215">
        <v>1</v>
      </c>
      <c r="U1215">
        <v>41</v>
      </c>
      <c r="V1215">
        <v>0.09</v>
      </c>
      <c r="W1215" t="str">
        <f>VLOOKUP(Q1215,stores_imp!$A$2:$K$100,3,FALSE)</f>
        <v>SOUTH</v>
      </c>
      <c r="X1215" t="str">
        <f>VLOOKUP(Q1215,stores_imp!$A$2:$K$100,2,TRUE)</f>
        <v>Mann-Austin</v>
      </c>
      <c r="Y1215" t="str">
        <f>VLOOKUP(Q1215,stores_imp!$A$2:$E$22,4,FALSE)</f>
        <v>Port Sharon</v>
      </c>
      <c r="Z1215" t="str">
        <f>VLOOKUP(Q1215,stores_imp!$A$2:$K$22,5,FALSE)</f>
        <v>Online</v>
      </c>
      <c r="AA1215" t="str">
        <f>_xlfn.IFS(sale[[#All],[Age]]&lt;19,"Teens",sale[[#All],[Age]]&lt;30,"Adults",sale[[#All],[Age]]&lt;70,"Elders")</f>
        <v>Elders</v>
      </c>
      <c r="AB1215" t="str">
        <f>VLOOKUP(C1215,customer_imp!$A$2:$H$505,8,FALSE)</f>
        <v>Gold</v>
      </c>
    </row>
    <row r="1216" spans="1:28" x14ac:dyDescent="0.25">
      <c r="A1216" t="s">
        <v>5920</v>
      </c>
      <c r="B1216" s="2">
        <v>45783</v>
      </c>
      <c r="C1216" t="s">
        <v>4143</v>
      </c>
      <c r="D1216" t="str">
        <f>VLOOKUP(C1216,customer_imp!$A$2:$H$502,2,FALSE)</f>
        <v>Jason Wheeler</v>
      </c>
      <c r="E1216">
        <f>VLOOKUP(C1216,customer_imp!$A$2:$H$502,3,FALSE)</f>
        <v>47</v>
      </c>
      <c r="F1216" t="str">
        <f>VLOOKUP(C1216,customer_imp!$A$2:$H$502,4,FALSE)</f>
        <v>Female</v>
      </c>
      <c r="G1216" t="str">
        <f>VLOOKUP(C1216,customer_imp!$A$2:$H$502,5,FALSE)</f>
        <v>Carolview</v>
      </c>
      <c r="H1216" t="str">
        <f>VLOOKUP(C1216,customer_imp!$A$2:$H$502,6,FALSE)</f>
        <v>Illinois</v>
      </c>
      <c r="I1216" t="str">
        <f>VLOOKUP(C1216,customer_imp!$A$2:$H$502,7,FALSE)</f>
        <v>USA</v>
      </c>
      <c r="J1216" t="s">
        <v>4598</v>
      </c>
      <c r="K1216" t="str">
        <f>VLOOKUP($J1216,prod_imp!$A$2:$I$102,2,FALSE)</f>
        <v>Foam Roller</v>
      </c>
      <c r="L1216" t="str">
        <f>VLOOKUP(J1216,prod_imp!$A$2:$I$102,3,FALSE)</f>
        <v>Sports</v>
      </c>
      <c r="M1216" t="str">
        <f>VLOOKUP(J1216,prod_imp!$A$2:$I$102,4,FALSE)</f>
        <v>Fitness</v>
      </c>
      <c r="N1216" t="str">
        <f>VLOOKUP(J1216,prod_imp!$A$2:$I$102,5,FALSE)</f>
        <v>Atkinson, Camacho And Oliver</v>
      </c>
      <c r="O1216">
        <f>VLOOKUP(J1216,prod_imp!$A$2:$I$102,6,FALSE)</f>
        <v>31</v>
      </c>
      <c r="P1216">
        <f>VLOOKUP(J1216,prod_imp!$A$2:$I$102,7,FALSE)</f>
        <v>138</v>
      </c>
      <c r="Q1216" t="s">
        <v>4688</v>
      </c>
      <c r="R1216" t="s">
        <v>1959</v>
      </c>
      <c r="S1216" s="5">
        <v>189.61760000000001</v>
      </c>
      <c r="T1216">
        <v>4</v>
      </c>
      <c r="U1216">
        <v>64</v>
      </c>
      <c r="V1216">
        <v>0.01</v>
      </c>
      <c r="W1216" t="str">
        <f>VLOOKUP(Q1216,stores_imp!$A$2:$K$100,3,FALSE)</f>
        <v>SOUTH</v>
      </c>
      <c r="X1216" t="str">
        <f>VLOOKUP(Q1216,stores_imp!$A$2:$K$100,2,TRUE)</f>
        <v>Mann-Austin</v>
      </c>
      <c r="Y1216" t="str">
        <f>VLOOKUP(Q1216,stores_imp!$A$2:$E$22,4,FALSE)</f>
        <v>East Johnstad</v>
      </c>
      <c r="Z1216" t="str">
        <f>VLOOKUP(Q1216,stores_imp!$A$2:$K$22,5,FALSE)</f>
        <v>Flagship</v>
      </c>
      <c r="AA1216" t="str">
        <f>_xlfn.IFS(sale[[#All],[Age]]&lt;19,"Teens",sale[[#All],[Age]]&lt;30,"Adults",sale[[#All],[Age]]&lt;70,"Elders")</f>
        <v>Elders</v>
      </c>
      <c r="AB1216" t="str">
        <f>VLOOKUP(C1216,customer_imp!$A$2:$H$505,8,FALSE)</f>
        <v>Platinum</v>
      </c>
    </row>
    <row r="1217" spans="1:28" x14ac:dyDescent="0.25">
      <c r="A1217" t="s">
        <v>5921</v>
      </c>
      <c r="B1217" s="2">
        <v>45849</v>
      </c>
      <c r="C1217" t="s">
        <v>4332</v>
      </c>
      <c r="D1217" t="str">
        <f>VLOOKUP(C1217,customer_imp!$A$2:$H$502,2,FALSE)</f>
        <v>John Jordan</v>
      </c>
      <c r="E1217">
        <f>VLOOKUP(C1217,customer_imp!$A$2:$H$502,3,FALSE)</f>
        <v>58</v>
      </c>
      <c r="F1217" t="str">
        <f>VLOOKUP(C1217,customer_imp!$A$2:$H$502,4,FALSE)</f>
        <v>Female</v>
      </c>
      <c r="G1217" t="str">
        <f>VLOOKUP(C1217,customer_imp!$A$2:$H$502,5,FALSE)</f>
        <v>Port Crystalberg</v>
      </c>
      <c r="H1217" t="str">
        <f>VLOOKUP(C1217,customer_imp!$A$2:$H$502,6,FALSE)</f>
        <v>Tennessee</v>
      </c>
      <c r="I1217" t="str">
        <f>VLOOKUP(C1217,customer_imp!$A$2:$H$502,7,FALSE)</f>
        <v>USA</v>
      </c>
      <c r="J1217" t="s">
        <v>4576</v>
      </c>
      <c r="K1217" t="str">
        <f>VLOOKUP($J1217,prod_imp!$A$2:$I$102,2,FALSE)</f>
        <v>Men'S Winter Jacket</v>
      </c>
      <c r="L1217" t="str">
        <f>VLOOKUP(J1217,prod_imp!$A$2:$I$102,3,FALSE)</f>
        <v>Clothing</v>
      </c>
      <c r="M1217" t="str">
        <f>VLOOKUP(J1217,prod_imp!$A$2:$I$102,4,FALSE)</f>
        <v>Outerwear</v>
      </c>
      <c r="N1217" t="str">
        <f>VLOOKUP(J1217,prod_imp!$A$2:$I$102,5,FALSE)</f>
        <v>Kelly, Smith And Perez</v>
      </c>
      <c r="O1217">
        <f>VLOOKUP(J1217,prod_imp!$A$2:$I$102,6,FALSE)</f>
        <v>167</v>
      </c>
      <c r="P1217">
        <f>VLOOKUP(J1217,prod_imp!$A$2:$I$102,7,FALSE)</f>
        <v>296</v>
      </c>
      <c r="Q1217" t="s">
        <v>4688</v>
      </c>
      <c r="R1217" t="s">
        <v>1959</v>
      </c>
      <c r="S1217" s="5">
        <v>264.91500000000002</v>
      </c>
      <c r="T1217">
        <v>2</v>
      </c>
      <c r="U1217">
        <v>152</v>
      </c>
      <c r="V1217">
        <v>0.26</v>
      </c>
      <c r="W1217" t="str">
        <f>VLOOKUP(Q1217,stores_imp!$A$2:$K$100,3,FALSE)</f>
        <v>SOUTH</v>
      </c>
      <c r="X1217" t="str">
        <f>VLOOKUP(Q1217,stores_imp!$A$2:$K$100,2,TRUE)</f>
        <v>Mann-Austin</v>
      </c>
      <c r="Y1217" t="str">
        <f>VLOOKUP(Q1217,stores_imp!$A$2:$E$22,4,FALSE)</f>
        <v>East Johnstad</v>
      </c>
      <c r="Z1217" t="str">
        <f>VLOOKUP(Q1217,stores_imp!$A$2:$K$22,5,FALSE)</f>
        <v>Flagship</v>
      </c>
      <c r="AA1217" t="str">
        <f>_xlfn.IFS(sale[[#All],[Age]]&lt;19,"Teens",sale[[#All],[Age]]&lt;30,"Adults",sale[[#All],[Age]]&lt;70,"Elders")</f>
        <v>Elders</v>
      </c>
      <c r="AB1217" t="str">
        <f>VLOOKUP(C1217,customer_imp!$A$2:$H$505,8,FALSE)</f>
        <v>Platinum</v>
      </c>
    </row>
    <row r="1218" spans="1:28" x14ac:dyDescent="0.25">
      <c r="A1218" t="s">
        <v>5922</v>
      </c>
      <c r="B1218" s="2">
        <v>45281</v>
      </c>
      <c r="C1218" t="s">
        <v>4076</v>
      </c>
      <c r="D1218" t="str">
        <f>VLOOKUP(C1218,customer_imp!$A$2:$H$502,2,FALSE)</f>
        <v>Diane Watson</v>
      </c>
      <c r="E1218">
        <f>VLOOKUP(C1218,customer_imp!$A$2:$H$502,3,FALSE)</f>
        <v>53</v>
      </c>
      <c r="F1218" t="str">
        <f>VLOOKUP(C1218,customer_imp!$A$2:$H$502,4,FALSE)</f>
        <v>Female</v>
      </c>
      <c r="G1218" t="str">
        <f>VLOOKUP(C1218,customer_imp!$A$2:$H$502,5,FALSE)</f>
        <v>North Codyport</v>
      </c>
      <c r="H1218" t="str">
        <f>VLOOKUP(C1218,customer_imp!$A$2:$H$502,6,FALSE)</f>
        <v>Texas</v>
      </c>
      <c r="I1218" t="str">
        <f>VLOOKUP(C1218,customer_imp!$A$2:$H$502,7,FALSE)</f>
        <v>USA</v>
      </c>
      <c r="J1218" t="s">
        <v>4521</v>
      </c>
      <c r="K1218" t="str">
        <f>VLOOKUP($J1218,prod_imp!$A$2:$I$102,2,FALSE)</f>
        <v>Usb-C Fast Charger</v>
      </c>
      <c r="L1218" t="str">
        <f>VLOOKUP(J1218,prod_imp!$A$2:$I$102,3,FALSE)</f>
        <v>Electronics</v>
      </c>
      <c r="M1218" t="str">
        <f>VLOOKUP(J1218,prod_imp!$A$2:$I$102,4,FALSE)</f>
        <v>Accessories</v>
      </c>
      <c r="N1218" t="str">
        <f>VLOOKUP(J1218,prod_imp!$A$2:$I$102,5,FALSE)</f>
        <v>Dawson-Perkins</v>
      </c>
      <c r="O1218">
        <f>VLOOKUP(J1218,prod_imp!$A$2:$I$102,6,FALSE)</f>
        <v>242</v>
      </c>
      <c r="P1218">
        <f>VLOOKUP(J1218,prod_imp!$A$2:$I$102,7,FALSE)</f>
        <v>453</v>
      </c>
      <c r="Q1218" t="s">
        <v>4703</v>
      </c>
      <c r="R1218" t="s">
        <v>1959</v>
      </c>
      <c r="S1218" s="5">
        <v>1369.1215999999999</v>
      </c>
      <c r="T1218">
        <v>2</v>
      </c>
      <c r="U1218">
        <v>889</v>
      </c>
      <c r="V1218">
        <v>0.13</v>
      </c>
      <c r="W1218" t="str">
        <f>VLOOKUP(Q1218,stores_imp!$A$2:$K$100,3,FALSE)</f>
        <v>EAST</v>
      </c>
      <c r="X1218" t="str">
        <f>VLOOKUP(Q1218,stores_imp!$A$2:$K$100,2,TRUE)</f>
        <v>Mann-Austin</v>
      </c>
      <c r="Y1218" t="str">
        <f>VLOOKUP(Q1218,stores_imp!$A$2:$E$22,4,FALSE)</f>
        <v>Vasquezborough</v>
      </c>
      <c r="Z1218" t="str">
        <f>VLOOKUP(Q1218,stores_imp!$A$2:$K$22,5,FALSE)</f>
        <v>Online</v>
      </c>
      <c r="AA1218" t="str">
        <f>_xlfn.IFS(sale[[#All],[Age]]&lt;19,"Teens",sale[[#All],[Age]]&lt;30,"Adults",sale[[#All],[Age]]&lt;70,"Elders")</f>
        <v>Elders</v>
      </c>
      <c r="AB1218" t="str">
        <f>VLOOKUP(C1218,customer_imp!$A$2:$H$505,8,FALSE)</f>
        <v>Platinum</v>
      </c>
    </row>
    <row r="1219" spans="1:28" x14ac:dyDescent="0.25">
      <c r="A1219" t="s">
        <v>5923</v>
      </c>
      <c r="B1219" s="2">
        <v>45322</v>
      </c>
      <c r="C1219" t="s">
        <v>4139</v>
      </c>
      <c r="D1219" t="str">
        <f>VLOOKUP(C1219,customer_imp!$A$2:$H$502,2,FALSE)</f>
        <v>Cynthia Morris</v>
      </c>
      <c r="E1219">
        <f>VLOOKUP(C1219,customer_imp!$A$2:$H$502,3,FALSE)</f>
        <v>18</v>
      </c>
      <c r="F1219" t="str">
        <f>VLOOKUP(C1219,customer_imp!$A$2:$H$502,4,FALSE)</f>
        <v>Female</v>
      </c>
      <c r="G1219" t="str">
        <f>VLOOKUP(C1219,customer_imp!$A$2:$H$502,5,FALSE)</f>
        <v>Hessmouth</v>
      </c>
      <c r="H1219" t="str">
        <f>VLOOKUP(C1219,customer_imp!$A$2:$H$502,6,FALSE)</f>
        <v>Arizona</v>
      </c>
      <c r="I1219" t="str">
        <f>VLOOKUP(C1219,customer_imp!$A$2:$H$502,7,FALSE)</f>
        <v>USA</v>
      </c>
      <c r="J1219" t="s">
        <v>4560</v>
      </c>
      <c r="K1219" t="str">
        <f>VLOOKUP($J1219,prod_imp!$A$2:$I$102,2,FALSE)</f>
        <v>Men'S Casual Sneakers</v>
      </c>
      <c r="L1219" t="str">
        <f>VLOOKUP(J1219,prod_imp!$A$2:$I$102,3,FALSE)</f>
        <v>Clothing</v>
      </c>
      <c r="M1219" t="str">
        <f>VLOOKUP(J1219,prod_imp!$A$2:$I$102,4,FALSE)</f>
        <v>Footwear</v>
      </c>
      <c r="N1219" t="str">
        <f>VLOOKUP(J1219,prod_imp!$A$2:$I$102,5,FALSE)</f>
        <v>Hogan-Lee</v>
      </c>
      <c r="O1219">
        <f>VLOOKUP(J1219,prod_imp!$A$2:$I$102,6,FALSE)</f>
        <v>353</v>
      </c>
      <c r="P1219">
        <f>VLOOKUP(J1219,prod_imp!$A$2:$I$102,7,FALSE)</f>
        <v>214</v>
      </c>
      <c r="Q1219" t="s">
        <v>4690</v>
      </c>
      <c r="R1219" t="s">
        <v>4706</v>
      </c>
      <c r="S1219" s="5">
        <v>331.17</v>
      </c>
      <c r="T1219">
        <v>3</v>
      </c>
      <c r="U1219">
        <v>145</v>
      </c>
      <c r="V1219">
        <v>0.23</v>
      </c>
      <c r="W1219" t="str">
        <f>VLOOKUP(Q1219,stores_imp!$A$2:$K$100,3,FALSE)</f>
        <v>EAST</v>
      </c>
      <c r="X1219" t="str">
        <f>VLOOKUP(Q1219,stores_imp!$A$2:$K$100,2,TRUE)</f>
        <v>Martinez, Adkins And Johnson</v>
      </c>
      <c r="Y1219" t="str">
        <f>VLOOKUP(Q1219,stores_imp!$A$2:$E$22,4,FALSE)</f>
        <v>East Davidville</v>
      </c>
      <c r="Z1219" t="str">
        <f>VLOOKUP(Q1219,stores_imp!$A$2:$K$22,5,FALSE)</f>
        <v>Online</v>
      </c>
      <c r="AA1219" t="str">
        <f>_xlfn.IFS(sale[[#All],[Age]]&lt;19,"Teens",sale[[#All],[Age]]&lt;30,"Adults",sale[[#All],[Age]]&lt;70,"Elders")</f>
        <v>Teens</v>
      </c>
      <c r="AB1219" t="str">
        <f>VLOOKUP(C1219,customer_imp!$A$2:$H$505,8,FALSE)</f>
        <v>Silver</v>
      </c>
    </row>
    <row r="1220" spans="1:28" x14ac:dyDescent="0.25">
      <c r="A1220" t="s">
        <v>5924</v>
      </c>
      <c r="B1220" s="2">
        <v>45560</v>
      </c>
      <c r="C1220" t="s">
        <v>4030</v>
      </c>
      <c r="D1220" t="str">
        <f>VLOOKUP(C1220,customer_imp!$A$2:$H$502,2,FALSE)</f>
        <v>Christopher Sutton</v>
      </c>
      <c r="E1220">
        <f>VLOOKUP(C1220,customer_imp!$A$2:$H$502,3,FALSE)</f>
        <v>49</v>
      </c>
      <c r="F1220" t="str">
        <f>VLOOKUP(C1220,customer_imp!$A$2:$H$502,4,FALSE)</f>
        <v>Female</v>
      </c>
      <c r="G1220" t="str">
        <f>VLOOKUP(C1220,customer_imp!$A$2:$H$502,5,FALSE)</f>
        <v>Deborahberg</v>
      </c>
      <c r="H1220" t="str">
        <f>VLOOKUP(C1220,customer_imp!$A$2:$H$502,6,FALSE)</f>
        <v>Pennsylvania</v>
      </c>
      <c r="I1220" t="str">
        <f>VLOOKUP(C1220,customer_imp!$A$2:$H$502,7,FALSE)</f>
        <v>USA</v>
      </c>
      <c r="J1220" t="s">
        <v>4650</v>
      </c>
      <c r="K1220" t="str">
        <f>VLOOKUP($J1220,prod_imp!$A$2:$I$102,2,FALSE)</f>
        <v>Sports Wrist Sweatbands</v>
      </c>
      <c r="L1220" t="str">
        <f>VLOOKUP(J1220,prod_imp!$A$2:$I$102,3,FALSE)</f>
        <v>Sports</v>
      </c>
      <c r="M1220" t="str">
        <f>VLOOKUP(J1220,prod_imp!$A$2:$I$102,4,FALSE)</f>
        <v>Accessories</v>
      </c>
      <c r="N1220" t="str">
        <f>VLOOKUP(J1220,prod_imp!$A$2:$I$102,5,FALSE)</f>
        <v>Olsen-Daniels</v>
      </c>
      <c r="O1220">
        <f>VLOOKUP(J1220,prod_imp!$A$2:$I$102,6,FALSE)</f>
        <v>131</v>
      </c>
      <c r="P1220">
        <f>VLOOKUP(J1220,prod_imp!$A$2:$I$102,7,FALSE)</f>
        <v>232</v>
      </c>
      <c r="Q1220" t="s">
        <v>4678</v>
      </c>
      <c r="R1220" t="s">
        <v>4709</v>
      </c>
      <c r="S1220" s="5">
        <v>1275.799</v>
      </c>
      <c r="T1220">
        <v>2</v>
      </c>
      <c r="U1220">
        <v>898</v>
      </c>
      <c r="V1220">
        <v>0.24</v>
      </c>
      <c r="W1220" t="str">
        <f>VLOOKUP(Q1220,stores_imp!$A$2:$K$100,3,FALSE)</f>
        <v>SOUTH</v>
      </c>
      <c r="X1220" t="str">
        <f>VLOOKUP(Q1220,stores_imp!$A$2:$K$100,2,TRUE)</f>
        <v>Mann-Austin</v>
      </c>
      <c r="Y1220" t="str">
        <f>VLOOKUP(Q1220,stores_imp!$A$2:$E$22,4,FALSE)</f>
        <v>North Nancyview</v>
      </c>
      <c r="Z1220" t="str">
        <f>VLOOKUP(Q1220,stores_imp!$A$2:$K$22,5,FALSE)</f>
        <v>Outlet</v>
      </c>
      <c r="AA1220" t="str">
        <f>_xlfn.IFS(sale[[#All],[Age]]&lt;19,"Teens",sale[[#All],[Age]]&lt;30,"Adults",sale[[#All],[Age]]&lt;70,"Elders")</f>
        <v>Elders</v>
      </c>
      <c r="AB1220" t="str">
        <f>VLOOKUP(C1220,customer_imp!$A$2:$H$505,8,FALSE)</f>
        <v>Gold</v>
      </c>
    </row>
    <row r="1221" spans="1:28" x14ac:dyDescent="0.25">
      <c r="A1221" t="s">
        <v>5925</v>
      </c>
      <c r="B1221" s="2">
        <v>45905</v>
      </c>
      <c r="C1221" t="s">
        <v>4001</v>
      </c>
      <c r="D1221" t="str">
        <f>VLOOKUP(C1221,customer_imp!$A$2:$H$502,2,FALSE)</f>
        <v>Jessica Acevedo</v>
      </c>
      <c r="E1221">
        <f>VLOOKUP(C1221,customer_imp!$A$2:$H$502,3,FALSE)</f>
        <v>64</v>
      </c>
      <c r="F1221" t="str">
        <f>VLOOKUP(C1221,customer_imp!$A$2:$H$502,4,FALSE)</f>
        <v>Female</v>
      </c>
      <c r="G1221" t="str">
        <f>VLOOKUP(C1221,customer_imp!$A$2:$H$502,5,FALSE)</f>
        <v>Amybury</v>
      </c>
      <c r="H1221" t="str">
        <f>VLOOKUP(C1221,customer_imp!$A$2:$H$502,6,FALSE)</f>
        <v>Pennsylvania</v>
      </c>
      <c r="I1221" t="str">
        <f>VLOOKUP(C1221,customer_imp!$A$2:$H$502,7,FALSE)</f>
        <v>USA</v>
      </c>
      <c r="J1221" t="s">
        <v>4556</v>
      </c>
      <c r="K1221" t="str">
        <f>VLOOKUP($J1221,prod_imp!$A$2:$I$102,2,FALSE)</f>
        <v>Bedroom Table Lamp</v>
      </c>
      <c r="L1221" t="str">
        <f>VLOOKUP(J1221,prod_imp!$A$2:$I$102,3,FALSE)</f>
        <v>Home</v>
      </c>
      <c r="M1221" t="str">
        <f>VLOOKUP(J1221,prod_imp!$A$2:$I$102,4,FALSE)</f>
        <v>Lighting</v>
      </c>
      <c r="N1221" t="str">
        <f>VLOOKUP(J1221,prod_imp!$A$2:$I$102,5,FALSE)</f>
        <v>Jones Llc</v>
      </c>
      <c r="O1221">
        <f>VLOOKUP(J1221,prod_imp!$A$2:$I$102,6,FALSE)</f>
        <v>382</v>
      </c>
      <c r="P1221">
        <f>VLOOKUP(J1221,prod_imp!$A$2:$I$102,7,FALSE)</f>
        <v>329</v>
      </c>
      <c r="Q1221" t="s">
        <v>4698</v>
      </c>
      <c r="R1221" t="s">
        <v>1959</v>
      </c>
      <c r="S1221" s="5">
        <v>1926.15</v>
      </c>
      <c r="T1221">
        <v>4</v>
      </c>
      <c r="U1221">
        <v>642</v>
      </c>
      <c r="V1221">
        <v>0.28999999999999998</v>
      </c>
      <c r="W1221" t="str">
        <f>VLOOKUP(Q1221,stores_imp!$A$2:$K$100,3,FALSE)</f>
        <v>NORTH</v>
      </c>
      <c r="X1221" t="str">
        <f>VLOOKUP(Q1221,stores_imp!$A$2:$K$100,2,TRUE)</f>
        <v>Shelton Plc</v>
      </c>
      <c r="Y1221" t="str">
        <f>VLOOKUP(Q1221,stores_imp!$A$2:$E$22,4,FALSE)</f>
        <v>East Jenniferstad</v>
      </c>
      <c r="Z1221" t="str">
        <f>VLOOKUP(Q1221,stores_imp!$A$2:$K$22,5,FALSE)</f>
        <v>Flagship</v>
      </c>
      <c r="AA1221" t="str">
        <f>_xlfn.IFS(sale[[#All],[Age]]&lt;19,"Teens",sale[[#All],[Age]]&lt;30,"Adults",sale[[#All],[Age]]&lt;70,"Elders")</f>
        <v>Elders</v>
      </c>
      <c r="AB1221" t="str">
        <f>VLOOKUP(C1221,customer_imp!$A$2:$H$505,8,FALSE)</f>
        <v>Bronze</v>
      </c>
    </row>
    <row r="1222" spans="1:28" x14ac:dyDescent="0.25">
      <c r="A1222" t="s">
        <v>5926</v>
      </c>
      <c r="B1222" s="2">
        <v>45531</v>
      </c>
      <c r="C1222" t="s">
        <v>4298</v>
      </c>
      <c r="D1222" t="str">
        <f>VLOOKUP(C1222,customer_imp!$A$2:$H$502,2,FALSE)</f>
        <v>Elizabeth Jones</v>
      </c>
      <c r="E1222">
        <f>VLOOKUP(C1222,customer_imp!$A$2:$H$502,3,FALSE)</f>
        <v>62</v>
      </c>
      <c r="F1222" t="str">
        <f>VLOOKUP(C1222,customer_imp!$A$2:$H$502,4,FALSE)</f>
        <v>Male</v>
      </c>
      <c r="G1222" t="str">
        <f>VLOOKUP(C1222,customer_imp!$A$2:$H$502,5,FALSE)</f>
        <v>Brownburgh</v>
      </c>
      <c r="H1222" t="str">
        <f>VLOOKUP(C1222,customer_imp!$A$2:$H$502,6,FALSE)</f>
        <v>Maryland</v>
      </c>
      <c r="I1222" t="str">
        <f>VLOOKUP(C1222,customer_imp!$A$2:$H$502,7,FALSE)</f>
        <v>USA</v>
      </c>
      <c r="J1222" t="s">
        <v>4642</v>
      </c>
      <c r="K1222" t="str">
        <f>VLOOKUP($J1222,prod_imp!$A$2:$I$102,2,FALSE)</f>
        <v>Wooden Bookshelf</v>
      </c>
      <c r="L1222" t="str">
        <f>VLOOKUP(J1222,prod_imp!$A$2:$I$102,3,FALSE)</f>
        <v>Home</v>
      </c>
      <c r="M1222" t="str">
        <f>VLOOKUP(J1222,prod_imp!$A$2:$I$102,4,FALSE)</f>
        <v>Furniture</v>
      </c>
      <c r="N1222" t="str">
        <f>VLOOKUP(J1222,prod_imp!$A$2:$I$102,5,FALSE)</f>
        <v>Collins-Stephenson</v>
      </c>
      <c r="O1222">
        <f>VLOOKUP(J1222,prod_imp!$A$2:$I$102,6,FALSE)</f>
        <v>388</v>
      </c>
      <c r="P1222">
        <f>VLOOKUP(J1222,prod_imp!$A$2:$I$102,7,FALSE)</f>
        <v>208</v>
      </c>
      <c r="Q1222" t="s">
        <v>4684</v>
      </c>
      <c r="R1222" t="s">
        <v>1959</v>
      </c>
      <c r="S1222" s="5">
        <v>1370.5232000000001</v>
      </c>
      <c r="T1222">
        <v>4</v>
      </c>
      <c r="U1222">
        <v>451</v>
      </c>
      <c r="V1222">
        <v>0.25</v>
      </c>
      <c r="W1222" t="str">
        <f>VLOOKUP(Q1222,stores_imp!$A$2:$K$100,3,FALSE)</f>
        <v>SOUTH</v>
      </c>
      <c r="X1222" t="str">
        <f>VLOOKUP(Q1222,stores_imp!$A$2:$K$100,2,TRUE)</f>
        <v>Mann-Austin</v>
      </c>
      <c r="Y1222" t="str">
        <f>VLOOKUP(Q1222,stores_imp!$A$2:$E$22,4,FALSE)</f>
        <v>Williamsfurt</v>
      </c>
      <c r="Z1222" t="str">
        <f>VLOOKUP(Q1222,stores_imp!$A$2:$K$22,5,FALSE)</f>
        <v>Online</v>
      </c>
      <c r="AA1222" t="str">
        <f>_xlfn.IFS(sale[[#All],[Age]]&lt;19,"Teens",sale[[#All],[Age]]&lt;30,"Adults",sale[[#All],[Age]]&lt;70,"Elders")</f>
        <v>Elders</v>
      </c>
      <c r="AB1222" t="str">
        <f>VLOOKUP(C1222,customer_imp!$A$2:$H$505,8,FALSE)</f>
        <v>Platinum</v>
      </c>
    </row>
    <row r="1223" spans="1:28" x14ac:dyDescent="0.25">
      <c r="A1223" t="s">
        <v>5927</v>
      </c>
      <c r="B1223" s="2">
        <v>45216</v>
      </c>
      <c r="C1223" t="s">
        <v>3980</v>
      </c>
      <c r="D1223" t="str">
        <f>VLOOKUP(C1223,customer_imp!$A$2:$H$502,2,FALSE)</f>
        <v>Dominic Page</v>
      </c>
      <c r="E1223">
        <f>VLOOKUP(C1223,customer_imp!$A$2:$H$502,3,FALSE)</f>
        <v>53</v>
      </c>
      <c r="F1223" t="str">
        <f>VLOOKUP(C1223,customer_imp!$A$2:$H$502,4,FALSE)</f>
        <v>Male</v>
      </c>
      <c r="G1223" t="str">
        <f>VLOOKUP(C1223,customer_imp!$A$2:$H$502,5,FALSE)</f>
        <v>Port Michaelburgh</v>
      </c>
      <c r="H1223" t="str">
        <f>VLOOKUP(C1223,customer_imp!$A$2:$H$502,6,FALSE)</f>
        <v>Pennsylvania</v>
      </c>
      <c r="I1223" t="str">
        <f>VLOOKUP(C1223,customer_imp!$A$2:$H$502,7,FALSE)</f>
        <v>USA</v>
      </c>
      <c r="J1223" t="s">
        <v>4589</v>
      </c>
      <c r="K1223" t="str">
        <f>VLOOKUP($J1223,prod_imp!$A$2:$I$102,2,FALSE)</f>
        <v>Rugby Ball</v>
      </c>
      <c r="L1223" t="str">
        <f>VLOOKUP(J1223,prod_imp!$A$2:$I$102,3,FALSE)</f>
        <v>Sports</v>
      </c>
      <c r="M1223" t="str">
        <f>VLOOKUP(J1223,prod_imp!$A$2:$I$102,4,FALSE)</f>
        <v>Team Sports</v>
      </c>
      <c r="N1223" t="str">
        <f>VLOOKUP(J1223,prod_imp!$A$2:$I$102,5,FALSE)</f>
        <v>Harris Inc</v>
      </c>
      <c r="O1223">
        <f>VLOOKUP(J1223,prod_imp!$A$2:$I$102,6,FALSE)</f>
        <v>212</v>
      </c>
      <c r="P1223">
        <f>VLOOKUP(J1223,prod_imp!$A$2:$I$102,7,FALSE)</f>
        <v>82</v>
      </c>
      <c r="Q1223" t="s">
        <v>4703</v>
      </c>
      <c r="R1223" t="s">
        <v>4709</v>
      </c>
      <c r="S1223" s="5">
        <v>679.18619999999999</v>
      </c>
      <c r="T1223">
        <v>2</v>
      </c>
      <c r="U1223">
        <v>441</v>
      </c>
      <c r="V1223">
        <v>0.24</v>
      </c>
      <c r="W1223" t="str">
        <f>VLOOKUP(Q1223,stores_imp!$A$2:$K$100,3,FALSE)</f>
        <v>EAST</v>
      </c>
      <c r="X1223" t="str">
        <f>VLOOKUP(Q1223,stores_imp!$A$2:$K$100,2,TRUE)</f>
        <v>Mann-Austin</v>
      </c>
      <c r="Y1223" t="str">
        <f>VLOOKUP(Q1223,stores_imp!$A$2:$E$22,4,FALSE)</f>
        <v>Vasquezborough</v>
      </c>
      <c r="Z1223" t="str">
        <f>VLOOKUP(Q1223,stores_imp!$A$2:$K$22,5,FALSE)</f>
        <v>Online</v>
      </c>
      <c r="AA1223" t="str">
        <f>_xlfn.IFS(sale[[#All],[Age]]&lt;19,"Teens",sale[[#All],[Age]]&lt;30,"Adults",sale[[#All],[Age]]&lt;70,"Elders")</f>
        <v>Elders</v>
      </c>
      <c r="AB1223" t="str">
        <f>VLOOKUP(C1223,customer_imp!$A$2:$H$505,8,FALSE)</f>
        <v>Bronze</v>
      </c>
    </row>
    <row r="1224" spans="1:28" x14ac:dyDescent="0.25">
      <c r="A1224" t="s">
        <v>5928</v>
      </c>
      <c r="B1224" s="2">
        <v>45384</v>
      </c>
      <c r="C1224" t="s">
        <v>4056</v>
      </c>
      <c r="D1224" t="str">
        <f>VLOOKUP(C1224,customer_imp!$A$2:$H$502,2,FALSE)</f>
        <v>George Rosario</v>
      </c>
      <c r="E1224">
        <f>VLOOKUP(C1224,customer_imp!$A$2:$H$502,3,FALSE)</f>
        <v>53</v>
      </c>
      <c r="F1224" t="str">
        <f>VLOOKUP(C1224,customer_imp!$A$2:$H$502,4,FALSE)</f>
        <v>Male</v>
      </c>
      <c r="G1224" t="str">
        <f>VLOOKUP(C1224,customer_imp!$A$2:$H$502,5,FALSE)</f>
        <v>Leburgh</v>
      </c>
      <c r="H1224" t="str">
        <f>VLOOKUP(C1224,customer_imp!$A$2:$H$502,6,FALSE)</f>
        <v>Florida</v>
      </c>
      <c r="I1224" t="str">
        <f>VLOOKUP(C1224,customer_imp!$A$2:$H$502,7,FALSE)</f>
        <v>USA</v>
      </c>
      <c r="J1224" t="s">
        <v>4541</v>
      </c>
      <c r="K1224" t="str">
        <f>VLOOKUP($J1224,prod_imp!$A$2:$I$102,2,FALSE)</f>
        <v>Women'S Scarf Set</v>
      </c>
      <c r="L1224" t="str">
        <f>VLOOKUP(J1224,prod_imp!$A$2:$I$102,3,FALSE)</f>
        <v>Clothing</v>
      </c>
      <c r="M1224" t="str">
        <f>VLOOKUP(J1224,prod_imp!$A$2:$I$102,4,FALSE)</f>
        <v>Accessories</v>
      </c>
      <c r="N1224" t="str">
        <f>VLOOKUP(J1224,prod_imp!$A$2:$I$102,5,FALSE)</f>
        <v>Brown And Sons</v>
      </c>
      <c r="O1224">
        <f>VLOOKUP(J1224,prod_imp!$A$2:$I$102,6,FALSE)</f>
        <v>174</v>
      </c>
      <c r="P1224">
        <f>VLOOKUP(J1224,prod_imp!$A$2:$I$102,7,FALSE)</f>
        <v>268</v>
      </c>
      <c r="Q1224" t="s">
        <v>4678</v>
      </c>
      <c r="R1224" t="s">
        <v>4706</v>
      </c>
      <c r="S1224" s="5">
        <v>1053.7551000000001</v>
      </c>
      <c r="T1224">
        <v>3</v>
      </c>
      <c r="U1224">
        <v>378</v>
      </c>
      <c r="V1224">
        <v>0.23</v>
      </c>
      <c r="W1224" t="str">
        <f>VLOOKUP(Q1224,stores_imp!$A$2:$K$100,3,FALSE)</f>
        <v>SOUTH</v>
      </c>
      <c r="X1224" t="str">
        <f>VLOOKUP(Q1224,stores_imp!$A$2:$K$100,2,TRUE)</f>
        <v>Mann-Austin</v>
      </c>
      <c r="Y1224" t="str">
        <f>VLOOKUP(Q1224,stores_imp!$A$2:$E$22,4,FALSE)</f>
        <v>North Nancyview</v>
      </c>
      <c r="Z1224" t="str">
        <f>VLOOKUP(Q1224,stores_imp!$A$2:$K$22,5,FALSE)</f>
        <v>Outlet</v>
      </c>
      <c r="AA1224" t="str">
        <f>_xlfn.IFS(sale[[#All],[Age]]&lt;19,"Teens",sale[[#All],[Age]]&lt;30,"Adults",sale[[#All],[Age]]&lt;70,"Elders")</f>
        <v>Elders</v>
      </c>
      <c r="AB1224" t="str">
        <f>VLOOKUP(C1224,customer_imp!$A$2:$H$505,8,FALSE)</f>
        <v>Bronze</v>
      </c>
    </row>
    <row r="1225" spans="1:28" x14ac:dyDescent="0.25">
      <c r="A1225" t="s">
        <v>5929</v>
      </c>
      <c r="B1225" s="2">
        <v>45416</v>
      </c>
      <c r="C1225" t="s">
        <v>4138</v>
      </c>
      <c r="D1225" t="str">
        <f>VLOOKUP(C1225,customer_imp!$A$2:$H$502,2,FALSE)</f>
        <v>John Lawson</v>
      </c>
      <c r="E1225">
        <f>VLOOKUP(C1225,customer_imp!$A$2:$H$502,3,FALSE)</f>
        <v>41</v>
      </c>
      <c r="F1225" t="str">
        <f>VLOOKUP(C1225,customer_imp!$A$2:$H$502,4,FALSE)</f>
        <v>Female</v>
      </c>
      <c r="G1225" t="str">
        <f>VLOOKUP(C1225,customer_imp!$A$2:$H$502,5,FALSE)</f>
        <v>New Juliemouth</v>
      </c>
      <c r="H1225" t="str">
        <f>VLOOKUP(C1225,customer_imp!$A$2:$H$502,6,FALSE)</f>
        <v>North Carolina</v>
      </c>
      <c r="I1225" t="str">
        <f>VLOOKUP(C1225,customer_imp!$A$2:$H$502,7,FALSE)</f>
        <v>USA</v>
      </c>
      <c r="J1225" t="s">
        <v>4515</v>
      </c>
      <c r="K1225" t="str">
        <f>VLOOKUP($J1225,prod_imp!$A$2:$I$102,2,FALSE)</f>
        <v>Ceramic Kitchen Bowl Set</v>
      </c>
      <c r="L1225" t="str">
        <f>VLOOKUP(J1225,prod_imp!$A$2:$I$102,3,FALSE)</f>
        <v>Home</v>
      </c>
      <c r="M1225" t="str">
        <f>VLOOKUP(J1225,prod_imp!$A$2:$I$102,4,FALSE)</f>
        <v>Kitchen</v>
      </c>
      <c r="N1225" t="str">
        <f>VLOOKUP(J1225,prod_imp!$A$2:$I$102,5,FALSE)</f>
        <v>Hamilton Group</v>
      </c>
      <c r="O1225">
        <f>VLOOKUP(J1225,prod_imp!$A$2:$I$102,6,FALSE)</f>
        <v>299</v>
      </c>
      <c r="P1225">
        <f>VLOOKUP(J1225,prod_imp!$A$2:$I$102,7,FALSE)</f>
        <v>308</v>
      </c>
      <c r="Q1225" t="s">
        <v>4684</v>
      </c>
      <c r="R1225" t="s">
        <v>1959</v>
      </c>
      <c r="S1225" s="5">
        <v>333.85090000000002</v>
      </c>
      <c r="T1225">
        <v>1</v>
      </c>
      <c r="U1225">
        <v>457</v>
      </c>
      <c r="V1225">
        <v>7.0000000000000007E-2</v>
      </c>
      <c r="W1225" t="str">
        <f>VLOOKUP(Q1225,stores_imp!$A$2:$K$100,3,FALSE)</f>
        <v>SOUTH</v>
      </c>
      <c r="X1225" t="str">
        <f>VLOOKUP(Q1225,stores_imp!$A$2:$K$100,2,TRUE)</f>
        <v>Mann-Austin</v>
      </c>
      <c r="Y1225" t="str">
        <f>VLOOKUP(Q1225,stores_imp!$A$2:$E$22,4,FALSE)</f>
        <v>Williamsfurt</v>
      </c>
      <c r="Z1225" t="str">
        <f>VLOOKUP(Q1225,stores_imp!$A$2:$K$22,5,FALSE)</f>
        <v>Online</v>
      </c>
      <c r="AA1225" t="str">
        <f>_xlfn.IFS(sale[[#All],[Age]]&lt;19,"Teens",sale[[#All],[Age]]&lt;30,"Adults",sale[[#All],[Age]]&lt;70,"Elders")</f>
        <v>Elders</v>
      </c>
      <c r="AB1225" t="str">
        <f>VLOOKUP(C1225,customer_imp!$A$2:$H$505,8,FALSE)</f>
        <v>Platinum</v>
      </c>
    </row>
    <row r="1226" spans="1:28" x14ac:dyDescent="0.25">
      <c r="A1226" t="s">
        <v>5930</v>
      </c>
      <c r="B1226" s="2">
        <v>45880</v>
      </c>
      <c r="C1226" t="s">
        <v>4225</v>
      </c>
      <c r="D1226" t="str">
        <f>VLOOKUP(C1226,customer_imp!$A$2:$H$502,2,FALSE)</f>
        <v>Nancy Page</v>
      </c>
      <c r="E1226">
        <f>VLOOKUP(C1226,customer_imp!$A$2:$H$502,3,FALSE)</f>
        <v>19</v>
      </c>
      <c r="F1226" t="str">
        <f>VLOOKUP(C1226,customer_imp!$A$2:$H$502,4,FALSE)</f>
        <v>Male</v>
      </c>
      <c r="G1226" t="str">
        <f>VLOOKUP(C1226,customer_imp!$A$2:$H$502,5,FALSE)</f>
        <v>West Julia</v>
      </c>
      <c r="H1226" t="str">
        <f>VLOOKUP(C1226,customer_imp!$A$2:$H$502,6,FALSE)</f>
        <v>Utah</v>
      </c>
      <c r="I1226" t="str">
        <f>VLOOKUP(C1226,customer_imp!$A$2:$H$502,7,FALSE)</f>
        <v>USA</v>
      </c>
      <c r="J1226" t="s">
        <v>4632</v>
      </c>
      <c r="K1226" t="str">
        <f>VLOOKUP($J1226,prod_imp!$A$2:$I$102,2,FALSE)</f>
        <v>Wireless Mouse</v>
      </c>
      <c r="L1226" t="str">
        <f>VLOOKUP(J1226,prod_imp!$A$2:$I$102,3,FALSE)</f>
        <v>Electronics</v>
      </c>
      <c r="M1226" t="str">
        <f>VLOOKUP(J1226,prod_imp!$A$2:$I$102,4,FALSE)</f>
        <v>Computer</v>
      </c>
      <c r="N1226" t="str">
        <f>VLOOKUP(J1226,prod_imp!$A$2:$I$102,5,FALSE)</f>
        <v>Larson Ltd</v>
      </c>
      <c r="O1226">
        <f>VLOOKUP(J1226,prod_imp!$A$2:$I$102,6,FALSE)</f>
        <v>393</v>
      </c>
      <c r="P1226">
        <f>VLOOKUP(J1226,prod_imp!$A$2:$I$102,7,FALSE)</f>
        <v>320</v>
      </c>
      <c r="Q1226" t="s">
        <v>4683</v>
      </c>
      <c r="R1226" t="s">
        <v>1959</v>
      </c>
      <c r="S1226" s="5">
        <v>819.71759999999995</v>
      </c>
      <c r="T1226">
        <v>4</v>
      </c>
      <c r="U1226">
        <v>218</v>
      </c>
      <c r="V1226">
        <v>0.27</v>
      </c>
      <c r="W1226" t="str">
        <f>VLOOKUP(Q1226,stores_imp!$A$2:$K$100,3,FALSE)</f>
        <v>EAST</v>
      </c>
      <c r="X1226" t="str">
        <f>VLOOKUP(Q1226,stores_imp!$A$2:$K$100,2,TRUE)</f>
        <v>Mann-Austin</v>
      </c>
      <c r="Y1226" t="str">
        <f>VLOOKUP(Q1226,stores_imp!$A$2:$E$22,4,FALSE)</f>
        <v>Port Josephberg</v>
      </c>
      <c r="Z1226" t="str">
        <f>VLOOKUP(Q1226,stores_imp!$A$2:$K$22,5,FALSE)</f>
        <v>Online</v>
      </c>
      <c r="AA1226" t="str">
        <f>_xlfn.IFS(sale[[#All],[Age]]&lt;19,"Teens",sale[[#All],[Age]]&lt;30,"Adults",sale[[#All],[Age]]&lt;70,"Elders")</f>
        <v>Adults</v>
      </c>
      <c r="AB1226" t="str">
        <f>VLOOKUP(C1226,customer_imp!$A$2:$H$505,8,FALSE)</f>
        <v>Bronze</v>
      </c>
    </row>
    <row r="1227" spans="1:28" x14ac:dyDescent="0.25">
      <c r="A1227" t="s">
        <v>5931</v>
      </c>
      <c r="B1227" s="2">
        <v>45933</v>
      </c>
      <c r="C1227" t="s">
        <v>4197</v>
      </c>
      <c r="D1227" t="str">
        <f>VLOOKUP(C1227,customer_imp!$A$2:$H$502,2,FALSE)</f>
        <v>Julia Jackson</v>
      </c>
      <c r="E1227">
        <f>VLOOKUP(C1227,customer_imp!$A$2:$H$502,3,FALSE)</f>
        <v>46</v>
      </c>
      <c r="F1227" t="str">
        <f>VLOOKUP(C1227,customer_imp!$A$2:$H$502,4,FALSE)</f>
        <v>Male</v>
      </c>
      <c r="G1227" t="str">
        <f>VLOOKUP(C1227,customer_imp!$A$2:$H$502,5,FALSE)</f>
        <v>Edwardland</v>
      </c>
      <c r="H1227" t="str">
        <f>VLOOKUP(C1227,customer_imp!$A$2:$H$502,6,FALSE)</f>
        <v>California</v>
      </c>
      <c r="I1227" t="str">
        <f>VLOOKUP(C1227,customer_imp!$A$2:$H$502,7,FALSE)</f>
        <v>USA</v>
      </c>
      <c r="J1227" t="s">
        <v>4657</v>
      </c>
      <c r="K1227" t="str">
        <f>VLOOKUP($J1227,prod_imp!$A$2:$I$102,2,FALSE)</f>
        <v>Microwave Oven</v>
      </c>
      <c r="L1227" t="str">
        <f>VLOOKUP(J1227,prod_imp!$A$2:$I$102,3,FALSE)</f>
        <v>Home</v>
      </c>
      <c r="M1227" t="str">
        <f>VLOOKUP(J1227,prod_imp!$A$2:$I$102,4,FALSE)</f>
        <v>Appliances</v>
      </c>
      <c r="N1227" t="str">
        <f>VLOOKUP(J1227,prod_imp!$A$2:$I$102,5,FALSE)</f>
        <v>Green, Powell And Palmer</v>
      </c>
      <c r="O1227">
        <f>VLOOKUP(J1227,prod_imp!$A$2:$I$102,6,FALSE)</f>
        <v>447</v>
      </c>
      <c r="P1227">
        <f>VLOOKUP(J1227,prod_imp!$A$2:$I$102,7,FALSE)</f>
        <v>191</v>
      </c>
      <c r="Q1227" t="s">
        <v>4702</v>
      </c>
      <c r="R1227" t="s">
        <v>1959</v>
      </c>
      <c r="S1227" s="5">
        <v>1187.8979999999999</v>
      </c>
      <c r="T1227">
        <v>2</v>
      </c>
      <c r="U1227">
        <v>683</v>
      </c>
      <c r="V1227">
        <v>0.06</v>
      </c>
      <c r="W1227" t="str">
        <f>VLOOKUP(Q1227,stores_imp!$A$2:$K$100,3,FALSE)</f>
        <v>EAST</v>
      </c>
      <c r="X1227" t="str">
        <f>VLOOKUP(Q1227,stores_imp!$A$2:$K$100,2,TRUE)</f>
        <v>Guerrero-Schmitt</v>
      </c>
      <c r="Y1227" t="str">
        <f>VLOOKUP(Q1227,stores_imp!$A$2:$E$22,4,FALSE)</f>
        <v>East Stevechester</v>
      </c>
      <c r="Z1227" t="str">
        <f>VLOOKUP(Q1227,stores_imp!$A$2:$K$22,5,FALSE)</f>
        <v>Flagship</v>
      </c>
      <c r="AA1227" t="str">
        <f>_xlfn.IFS(sale[[#All],[Age]]&lt;19,"Teens",sale[[#All],[Age]]&lt;30,"Adults",sale[[#All],[Age]]&lt;70,"Elders")</f>
        <v>Elders</v>
      </c>
      <c r="AB1227" t="str">
        <f>VLOOKUP(C1227,customer_imp!$A$2:$H$505,8,FALSE)</f>
        <v>Platinum</v>
      </c>
    </row>
    <row r="1228" spans="1:28" x14ac:dyDescent="0.25">
      <c r="A1228" t="s">
        <v>5932</v>
      </c>
      <c r="B1228" s="2">
        <v>45345</v>
      </c>
      <c r="C1228" t="s">
        <v>4308</v>
      </c>
      <c r="D1228" t="str">
        <f>VLOOKUP(C1228,customer_imp!$A$2:$H$502,2,FALSE)</f>
        <v>Kristy Dunlap</v>
      </c>
      <c r="E1228">
        <f>VLOOKUP(C1228,customer_imp!$A$2:$H$502,3,FALSE)</f>
        <v>64</v>
      </c>
      <c r="F1228" t="str">
        <f>VLOOKUP(C1228,customer_imp!$A$2:$H$502,4,FALSE)</f>
        <v>Female</v>
      </c>
      <c r="G1228" t="str">
        <f>VLOOKUP(C1228,customer_imp!$A$2:$H$502,5,FALSE)</f>
        <v>Whiteport</v>
      </c>
      <c r="H1228" t="str">
        <f>VLOOKUP(C1228,customer_imp!$A$2:$H$502,6,FALSE)</f>
        <v>North Carolina</v>
      </c>
      <c r="I1228" t="str">
        <f>VLOOKUP(C1228,customer_imp!$A$2:$H$502,7,FALSE)</f>
        <v>USA</v>
      </c>
      <c r="J1228" t="s">
        <v>4532</v>
      </c>
      <c r="K1228" t="str">
        <f>VLOOKUP($J1228,prod_imp!$A$2:$I$102,2,FALSE)</f>
        <v>Knee Support Brace</v>
      </c>
      <c r="L1228" t="str">
        <f>VLOOKUP(J1228,prod_imp!$A$2:$I$102,3,FALSE)</f>
        <v>Sports</v>
      </c>
      <c r="M1228" t="str">
        <f>VLOOKUP(J1228,prod_imp!$A$2:$I$102,4,FALSE)</f>
        <v>Equipment</v>
      </c>
      <c r="N1228" t="str">
        <f>VLOOKUP(J1228,prod_imp!$A$2:$I$102,5,FALSE)</f>
        <v>May-Reese</v>
      </c>
      <c r="O1228">
        <f>VLOOKUP(J1228,prod_imp!$A$2:$I$102,6,FALSE)</f>
        <v>21</v>
      </c>
      <c r="P1228">
        <f>VLOOKUP(J1228,prod_imp!$A$2:$I$102,7,FALSE)</f>
        <v>65</v>
      </c>
      <c r="Q1228" t="s">
        <v>4702</v>
      </c>
      <c r="R1228" t="s">
        <v>4706</v>
      </c>
      <c r="S1228" s="5">
        <v>2093.6736000000001</v>
      </c>
      <c r="T1228">
        <v>3</v>
      </c>
      <c r="U1228">
        <v>727</v>
      </c>
      <c r="V1228">
        <v>0.13</v>
      </c>
      <c r="W1228" t="str">
        <f>VLOOKUP(Q1228,stores_imp!$A$2:$K$100,3,FALSE)</f>
        <v>EAST</v>
      </c>
      <c r="X1228" t="str">
        <f>VLOOKUP(Q1228,stores_imp!$A$2:$K$100,2,TRUE)</f>
        <v>Guerrero-Schmitt</v>
      </c>
      <c r="Y1228" t="str">
        <f>VLOOKUP(Q1228,stores_imp!$A$2:$E$22,4,FALSE)</f>
        <v>East Stevechester</v>
      </c>
      <c r="Z1228" t="str">
        <f>VLOOKUP(Q1228,stores_imp!$A$2:$K$22,5,FALSE)</f>
        <v>Flagship</v>
      </c>
      <c r="AA1228" t="str">
        <f>_xlfn.IFS(sale[[#All],[Age]]&lt;19,"Teens",sale[[#All],[Age]]&lt;30,"Adults",sale[[#All],[Age]]&lt;70,"Elders")</f>
        <v>Elders</v>
      </c>
      <c r="AB1228" t="str">
        <f>VLOOKUP(C1228,customer_imp!$A$2:$H$505,8,FALSE)</f>
        <v>Platinum</v>
      </c>
    </row>
    <row r="1229" spans="1:28" x14ac:dyDescent="0.25">
      <c r="A1229" t="s">
        <v>5933</v>
      </c>
      <c r="B1229" s="2">
        <v>45681</v>
      </c>
      <c r="C1229" t="s">
        <v>4398</v>
      </c>
      <c r="D1229" t="str">
        <f>VLOOKUP(C1229,customer_imp!$A$2:$H$502,2,FALSE)</f>
        <v>Isabel Foster</v>
      </c>
      <c r="E1229">
        <f>VLOOKUP(C1229,customer_imp!$A$2:$H$502,3,FALSE)</f>
        <v>36</v>
      </c>
      <c r="F1229" t="str">
        <f>VLOOKUP(C1229,customer_imp!$A$2:$H$502,4,FALSE)</f>
        <v>Male</v>
      </c>
      <c r="G1229" t="str">
        <f>VLOOKUP(C1229,customer_imp!$A$2:$H$502,5,FALSE)</f>
        <v>Port Joshuaville</v>
      </c>
      <c r="H1229" t="str">
        <f>VLOOKUP(C1229,customer_imp!$A$2:$H$502,6,FALSE)</f>
        <v>New Jersey</v>
      </c>
      <c r="I1229" t="str">
        <f>VLOOKUP(C1229,customer_imp!$A$2:$H$502,7,FALSE)</f>
        <v>USA</v>
      </c>
      <c r="J1229" t="s">
        <v>4601</v>
      </c>
      <c r="K1229" t="str">
        <f>VLOOKUP($J1229,prod_imp!$A$2:$I$102,2,FALSE)</f>
        <v>Men'S Hair Styling Gel</v>
      </c>
      <c r="L1229" t="str">
        <f>VLOOKUP(J1229,prod_imp!$A$2:$I$102,3,FALSE)</f>
        <v>Beauty</v>
      </c>
      <c r="M1229" t="str">
        <f>VLOOKUP(J1229,prod_imp!$A$2:$I$102,4,FALSE)</f>
        <v>Haircare</v>
      </c>
      <c r="N1229" t="str">
        <f>VLOOKUP(J1229,prod_imp!$A$2:$I$102,5,FALSE)</f>
        <v>Cline-Mccarthy</v>
      </c>
      <c r="O1229">
        <f>VLOOKUP(J1229,prod_imp!$A$2:$I$102,6,FALSE)</f>
        <v>17</v>
      </c>
      <c r="P1229">
        <f>VLOOKUP(J1229,prod_imp!$A$2:$I$102,7,FALSE)</f>
        <v>399</v>
      </c>
      <c r="Q1229" t="s">
        <v>4688</v>
      </c>
      <c r="R1229" t="s">
        <v>1959</v>
      </c>
      <c r="S1229" s="5">
        <v>202.9836</v>
      </c>
      <c r="T1229">
        <v>2</v>
      </c>
      <c r="U1229">
        <v>108</v>
      </c>
      <c r="V1229">
        <v>0.04</v>
      </c>
      <c r="W1229" t="str">
        <f>VLOOKUP(Q1229,stores_imp!$A$2:$K$100,3,FALSE)</f>
        <v>SOUTH</v>
      </c>
      <c r="X1229" t="str">
        <f>VLOOKUP(Q1229,stores_imp!$A$2:$K$100,2,TRUE)</f>
        <v>Mann-Austin</v>
      </c>
      <c r="Y1229" t="str">
        <f>VLOOKUP(Q1229,stores_imp!$A$2:$E$22,4,FALSE)</f>
        <v>East Johnstad</v>
      </c>
      <c r="Z1229" t="str">
        <f>VLOOKUP(Q1229,stores_imp!$A$2:$K$22,5,FALSE)</f>
        <v>Flagship</v>
      </c>
      <c r="AA1229" t="str">
        <f>_xlfn.IFS(sale[[#All],[Age]]&lt;19,"Teens",sale[[#All],[Age]]&lt;30,"Adults",sale[[#All],[Age]]&lt;70,"Elders")</f>
        <v>Elders</v>
      </c>
      <c r="AB1229" t="str">
        <f>VLOOKUP(C1229,customer_imp!$A$2:$H$505,8,FALSE)</f>
        <v>Gold</v>
      </c>
    </row>
    <row r="1230" spans="1:28" x14ac:dyDescent="0.25">
      <c r="A1230" t="s">
        <v>5934</v>
      </c>
      <c r="B1230" s="2">
        <v>45785</v>
      </c>
      <c r="C1230" t="s">
        <v>3977</v>
      </c>
      <c r="D1230" t="str">
        <f>VLOOKUP(C1230,customer_imp!$A$2:$H$502,2,FALSE)</f>
        <v>Daniel Boyd</v>
      </c>
      <c r="E1230">
        <f>VLOOKUP(C1230,customer_imp!$A$2:$H$502,3,FALSE)</f>
        <v>29</v>
      </c>
      <c r="F1230" t="str">
        <f>VLOOKUP(C1230,customer_imp!$A$2:$H$502,4,FALSE)</f>
        <v>Female</v>
      </c>
      <c r="G1230" t="str">
        <f>VLOOKUP(C1230,customer_imp!$A$2:$H$502,5,FALSE)</f>
        <v>West Pamelafurt</v>
      </c>
      <c r="H1230" t="str">
        <f>VLOOKUP(C1230,customer_imp!$A$2:$H$502,6,FALSE)</f>
        <v>West Virginia</v>
      </c>
      <c r="I1230" t="str">
        <f>VLOOKUP(C1230,customer_imp!$A$2:$H$502,7,FALSE)</f>
        <v>USA</v>
      </c>
      <c r="J1230" t="s">
        <v>4504</v>
      </c>
      <c r="K1230" t="str">
        <f>VLOOKUP($J1230,prod_imp!$A$2:$I$102,2,FALSE)</f>
        <v>Men'S Leather Belt</v>
      </c>
      <c r="L1230" t="str">
        <f>VLOOKUP(J1230,prod_imp!$A$2:$I$102,3,FALSE)</f>
        <v>Clothing</v>
      </c>
      <c r="M1230" t="str">
        <f>VLOOKUP(J1230,prod_imp!$A$2:$I$102,4,FALSE)</f>
        <v>Accessories</v>
      </c>
      <c r="N1230" t="str">
        <f>VLOOKUP(J1230,prod_imp!$A$2:$I$102,5,FALSE)</f>
        <v>Baldwin, Garza And Gonzalez</v>
      </c>
      <c r="O1230">
        <f>VLOOKUP(J1230,prod_imp!$A$2:$I$102,6,FALSE)</f>
        <v>261</v>
      </c>
      <c r="P1230">
        <f>VLOOKUP(J1230,prod_imp!$A$2:$I$102,7,FALSE)</f>
        <v>59</v>
      </c>
      <c r="Q1230" t="s">
        <v>4697</v>
      </c>
      <c r="R1230" t="s">
        <v>4709</v>
      </c>
      <c r="S1230" s="5">
        <v>32.659199999999998</v>
      </c>
      <c r="T1230">
        <v>1</v>
      </c>
      <c r="U1230">
        <v>39</v>
      </c>
      <c r="V1230">
        <v>0.06</v>
      </c>
      <c r="W1230" t="str">
        <f>VLOOKUP(Q1230,stores_imp!$A$2:$K$100,3,FALSE)</f>
        <v>SOUTH</v>
      </c>
      <c r="X1230" t="str">
        <f>VLOOKUP(Q1230,stores_imp!$A$2:$K$100,2,TRUE)</f>
        <v>Mcdonald Inc</v>
      </c>
      <c r="Y1230" t="str">
        <f>VLOOKUP(Q1230,stores_imp!$A$2:$E$22,4,FALSE)</f>
        <v>Christopherland</v>
      </c>
      <c r="Z1230" t="str">
        <f>VLOOKUP(Q1230,stores_imp!$A$2:$K$22,5,FALSE)</f>
        <v>Outlet</v>
      </c>
      <c r="AA1230" t="str">
        <f>_xlfn.IFS(sale[[#All],[Age]]&lt;19,"Teens",sale[[#All],[Age]]&lt;30,"Adults",sale[[#All],[Age]]&lt;70,"Elders")</f>
        <v>Adults</v>
      </c>
      <c r="AB1230" t="str">
        <f>VLOOKUP(C1230,customer_imp!$A$2:$H$505,8,FALSE)</f>
        <v>Bronze</v>
      </c>
    </row>
    <row r="1231" spans="1:28" x14ac:dyDescent="0.25">
      <c r="A1231" t="s">
        <v>5935</v>
      </c>
      <c r="B1231" s="2">
        <v>45823</v>
      </c>
      <c r="C1231" t="s">
        <v>4052</v>
      </c>
      <c r="D1231" t="str">
        <f>VLOOKUP(C1231,customer_imp!$A$2:$H$502,2,FALSE)</f>
        <v>Cody Blake</v>
      </c>
      <c r="E1231">
        <f>VLOOKUP(C1231,customer_imp!$A$2:$H$502,3,FALSE)</f>
        <v>21</v>
      </c>
      <c r="F1231" t="str">
        <f>VLOOKUP(C1231,customer_imp!$A$2:$H$502,4,FALSE)</f>
        <v>Male</v>
      </c>
      <c r="G1231" t="str">
        <f>VLOOKUP(C1231,customer_imp!$A$2:$H$502,5,FALSE)</f>
        <v>North Scottport</v>
      </c>
      <c r="H1231" t="str">
        <f>VLOOKUP(C1231,customer_imp!$A$2:$H$502,6,FALSE)</f>
        <v>Virginia</v>
      </c>
      <c r="I1231" t="str">
        <f>VLOOKUP(C1231,customer_imp!$A$2:$H$502,7,FALSE)</f>
        <v>USA</v>
      </c>
      <c r="J1231" t="s">
        <v>4527</v>
      </c>
      <c r="K1231" t="str">
        <f>VLOOKUP($J1231,prod_imp!$A$2:$I$102,2,FALSE)</f>
        <v>Beard Grooming Kit</v>
      </c>
      <c r="L1231" t="str">
        <f>VLOOKUP(J1231,prod_imp!$A$2:$I$102,3,FALSE)</f>
        <v>Beauty</v>
      </c>
      <c r="M1231" t="str">
        <f>VLOOKUP(J1231,prod_imp!$A$2:$I$102,4,FALSE)</f>
        <v>Grooming</v>
      </c>
      <c r="N1231" t="str">
        <f>VLOOKUP(J1231,prod_imp!$A$2:$I$102,5,FALSE)</f>
        <v>Erickson-Green</v>
      </c>
      <c r="O1231">
        <f>VLOOKUP(J1231,prod_imp!$A$2:$I$102,6,FALSE)</f>
        <v>337</v>
      </c>
      <c r="P1231">
        <f>VLOOKUP(J1231,prod_imp!$A$2:$I$102,7,FALSE)</f>
        <v>256</v>
      </c>
      <c r="Q1231" t="s">
        <v>4701</v>
      </c>
      <c r="R1231" t="s">
        <v>4709</v>
      </c>
      <c r="S1231" s="5">
        <v>1031.7507000000001</v>
      </c>
      <c r="T1231">
        <v>3</v>
      </c>
      <c r="U1231">
        <v>484</v>
      </c>
      <c r="V1231">
        <v>0.16</v>
      </c>
      <c r="W1231" t="str">
        <f>VLOOKUP(Q1231,stores_imp!$A$2:$K$100,3,FALSE)</f>
        <v>NORTH</v>
      </c>
      <c r="X1231" t="str">
        <f>VLOOKUP(Q1231,stores_imp!$A$2:$K$100,2,TRUE)</f>
        <v>Holloway Ltd</v>
      </c>
      <c r="Y1231" t="str">
        <f>VLOOKUP(Q1231,stores_imp!$A$2:$E$22,4,FALSE)</f>
        <v>Bensonhaven</v>
      </c>
      <c r="Z1231" t="str">
        <f>VLOOKUP(Q1231,stores_imp!$A$2:$K$22,5,FALSE)</f>
        <v>Flagship</v>
      </c>
      <c r="AA1231" t="str">
        <f>_xlfn.IFS(sale[[#All],[Age]]&lt;19,"Teens",sale[[#All],[Age]]&lt;30,"Adults",sale[[#All],[Age]]&lt;70,"Elders")</f>
        <v>Adults</v>
      </c>
      <c r="AB1231" t="str">
        <f>VLOOKUP(C1231,customer_imp!$A$2:$H$505,8,FALSE)</f>
        <v>Gold</v>
      </c>
    </row>
    <row r="1232" spans="1:28" x14ac:dyDescent="0.25">
      <c r="A1232" t="s">
        <v>5936</v>
      </c>
      <c r="B1232" s="2">
        <v>45572</v>
      </c>
      <c r="C1232" t="s">
        <v>3988</v>
      </c>
      <c r="D1232" t="str">
        <f>VLOOKUP(C1232,customer_imp!$A$2:$H$502,2,FALSE)</f>
        <v>Rhonda Moss</v>
      </c>
      <c r="E1232">
        <f>VLOOKUP(C1232,customer_imp!$A$2:$H$502,3,FALSE)</f>
        <v>43</v>
      </c>
      <c r="F1232" t="str">
        <f>VLOOKUP(C1232,customer_imp!$A$2:$H$502,4,FALSE)</f>
        <v>Male</v>
      </c>
      <c r="G1232" t="str">
        <f>VLOOKUP(C1232,customer_imp!$A$2:$H$502,5,FALSE)</f>
        <v>South William</v>
      </c>
      <c r="H1232" t="str">
        <f>VLOOKUP(C1232,customer_imp!$A$2:$H$502,6,FALSE)</f>
        <v>Kansas</v>
      </c>
      <c r="I1232" t="str">
        <f>VLOOKUP(C1232,customer_imp!$A$2:$H$502,7,FALSE)</f>
        <v>USA</v>
      </c>
      <c r="J1232" t="s">
        <v>4638</v>
      </c>
      <c r="K1232" t="str">
        <f>VLOOKUP($J1232,prod_imp!$A$2:$I$102,2,FALSE)</f>
        <v>Wall-Mounted Spice Rack</v>
      </c>
      <c r="L1232" t="str">
        <f>VLOOKUP(J1232,prod_imp!$A$2:$I$102,3,FALSE)</f>
        <v>Home</v>
      </c>
      <c r="M1232" t="str">
        <f>VLOOKUP(J1232,prod_imp!$A$2:$I$102,4,FALSE)</f>
        <v>Kitchen</v>
      </c>
      <c r="N1232" t="str">
        <f>VLOOKUP(J1232,prod_imp!$A$2:$I$102,5,FALSE)</f>
        <v>Allison Ltd</v>
      </c>
      <c r="O1232">
        <f>VLOOKUP(J1232,prod_imp!$A$2:$I$102,6,FALSE)</f>
        <v>143</v>
      </c>
      <c r="P1232">
        <f>VLOOKUP(J1232,prod_imp!$A$2:$I$102,7,FALSE)</f>
        <v>58</v>
      </c>
      <c r="Q1232" t="s">
        <v>4698</v>
      </c>
      <c r="R1232" t="s">
        <v>4709</v>
      </c>
      <c r="S1232" s="5">
        <v>1746.712</v>
      </c>
      <c r="T1232">
        <v>2</v>
      </c>
      <c r="U1232">
        <v>949</v>
      </c>
      <c r="V1232">
        <v>0.28999999999999998</v>
      </c>
      <c r="W1232" t="str">
        <f>VLOOKUP(Q1232,stores_imp!$A$2:$K$100,3,FALSE)</f>
        <v>NORTH</v>
      </c>
      <c r="X1232" t="str">
        <f>VLOOKUP(Q1232,stores_imp!$A$2:$K$100,2,TRUE)</f>
        <v>Shelton Plc</v>
      </c>
      <c r="Y1232" t="str">
        <f>VLOOKUP(Q1232,stores_imp!$A$2:$E$22,4,FALSE)</f>
        <v>East Jenniferstad</v>
      </c>
      <c r="Z1232" t="str">
        <f>VLOOKUP(Q1232,stores_imp!$A$2:$K$22,5,FALSE)</f>
        <v>Flagship</v>
      </c>
      <c r="AA1232" t="str">
        <f>_xlfn.IFS(sale[[#All],[Age]]&lt;19,"Teens",sale[[#All],[Age]]&lt;30,"Adults",sale[[#All],[Age]]&lt;70,"Elders")</f>
        <v>Elders</v>
      </c>
      <c r="AB1232" t="str">
        <f>VLOOKUP(C1232,customer_imp!$A$2:$H$505,8,FALSE)</f>
        <v>UnKno</v>
      </c>
    </row>
    <row r="1233" spans="1:28" x14ac:dyDescent="0.25">
      <c r="A1233" t="s">
        <v>5937</v>
      </c>
      <c r="B1233" s="2">
        <v>45259</v>
      </c>
      <c r="C1233" t="s">
        <v>4425</v>
      </c>
      <c r="D1233" t="str">
        <f>VLOOKUP(C1233,customer_imp!$A$2:$H$502,2,FALSE)</f>
        <v>Thomas Moore</v>
      </c>
      <c r="E1233">
        <f>VLOOKUP(C1233,customer_imp!$A$2:$H$502,3,FALSE)</f>
        <v>51</v>
      </c>
      <c r="F1233" t="str">
        <f>VLOOKUP(C1233,customer_imp!$A$2:$H$502,4,FALSE)</f>
        <v>Female</v>
      </c>
      <c r="G1233" t="str">
        <f>VLOOKUP(C1233,customer_imp!$A$2:$H$502,5,FALSE)</f>
        <v>Williamsberg</v>
      </c>
      <c r="H1233" t="str">
        <f>VLOOKUP(C1233,customer_imp!$A$2:$H$502,6,FALSE)</f>
        <v>New York</v>
      </c>
      <c r="I1233" t="str">
        <f>VLOOKUP(C1233,customer_imp!$A$2:$H$502,7,FALSE)</f>
        <v>USA</v>
      </c>
      <c r="J1233" t="s">
        <v>4624</v>
      </c>
      <c r="K1233" t="str">
        <f>VLOOKUP($J1233,prod_imp!$A$2:$I$102,2,FALSE)</f>
        <v>Hair Repair Oil Treatment</v>
      </c>
      <c r="L1233" t="str">
        <f>VLOOKUP(J1233,prod_imp!$A$2:$I$102,3,FALSE)</f>
        <v>Beauty</v>
      </c>
      <c r="M1233" t="str">
        <f>VLOOKUP(J1233,prod_imp!$A$2:$I$102,4,FALSE)</f>
        <v>Haircare</v>
      </c>
      <c r="N1233" t="str">
        <f>VLOOKUP(J1233,prod_imp!$A$2:$I$102,5,FALSE)</f>
        <v>Hopkins Ltd</v>
      </c>
      <c r="O1233">
        <f>VLOOKUP(J1233,prod_imp!$A$2:$I$102,6,FALSE)</f>
        <v>214</v>
      </c>
      <c r="P1233">
        <f>VLOOKUP(J1233,prod_imp!$A$2:$I$102,7,FALSE)</f>
        <v>383</v>
      </c>
      <c r="Q1233" t="s">
        <v>4683</v>
      </c>
      <c r="R1233" t="s">
        <v>1959</v>
      </c>
      <c r="S1233" s="5">
        <v>1754.94</v>
      </c>
      <c r="T1233">
        <v>3</v>
      </c>
      <c r="U1233">
        <v>665</v>
      </c>
      <c r="V1233">
        <v>0.08</v>
      </c>
      <c r="W1233" t="str">
        <f>VLOOKUP(Q1233,stores_imp!$A$2:$K$100,3,FALSE)</f>
        <v>EAST</v>
      </c>
      <c r="X1233" t="str">
        <f>VLOOKUP(Q1233,stores_imp!$A$2:$K$100,2,TRUE)</f>
        <v>Mann-Austin</v>
      </c>
      <c r="Y1233" t="str">
        <f>VLOOKUP(Q1233,stores_imp!$A$2:$E$22,4,FALSE)</f>
        <v>Port Josephberg</v>
      </c>
      <c r="Z1233" t="str">
        <f>VLOOKUP(Q1233,stores_imp!$A$2:$K$22,5,FALSE)</f>
        <v>Online</v>
      </c>
      <c r="AA1233" t="str">
        <f>_xlfn.IFS(sale[[#All],[Age]]&lt;19,"Teens",sale[[#All],[Age]]&lt;30,"Adults",sale[[#All],[Age]]&lt;70,"Elders")</f>
        <v>Elders</v>
      </c>
      <c r="AB1233" t="str">
        <f>VLOOKUP(C1233,customer_imp!$A$2:$H$505,8,FALSE)</f>
        <v>Silver</v>
      </c>
    </row>
    <row r="1234" spans="1:28" x14ac:dyDescent="0.25">
      <c r="A1234" t="s">
        <v>5938</v>
      </c>
      <c r="B1234" s="2">
        <v>45740</v>
      </c>
      <c r="C1234" t="s">
        <v>4265</v>
      </c>
      <c r="D1234" t="str">
        <f>VLOOKUP(C1234,customer_imp!$A$2:$H$502,2,FALSE)</f>
        <v>Kristi Lopez</v>
      </c>
      <c r="E1234">
        <f>VLOOKUP(C1234,customer_imp!$A$2:$H$502,3,FALSE)</f>
        <v>46</v>
      </c>
      <c r="F1234" t="str">
        <f>VLOOKUP(C1234,customer_imp!$A$2:$H$502,4,FALSE)</f>
        <v>Female</v>
      </c>
      <c r="G1234" t="str">
        <f>VLOOKUP(C1234,customer_imp!$A$2:$H$502,5,FALSE)</f>
        <v>Spencermouth</v>
      </c>
      <c r="H1234" t="str">
        <f>VLOOKUP(C1234,customer_imp!$A$2:$H$502,6,FALSE)</f>
        <v>New Jersey</v>
      </c>
      <c r="I1234" t="str">
        <f>VLOOKUP(C1234,customer_imp!$A$2:$H$502,7,FALSE)</f>
        <v>USA</v>
      </c>
      <c r="J1234" t="s">
        <v>4623</v>
      </c>
      <c r="K1234" t="str">
        <f>VLOOKUP($J1234,prod_imp!$A$2:$I$102,2,FALSE)</f>
        <v>Kitchen Storage Rack</v>
      </c>
      <c r="L1234" t="str">
        <f>VLOOKUP(J1234,prod_imp!$A$2:$I$102,3,FALSE)</f>
        <v>Home</v>
      </c>
      <c r="M1234" t="str">
        <f>VLOOKUP(J1234,prod_imp!$A$2:$I$102,4,FALSE)</f>
        <v>Storage</v>
      </c>
      <c r="N1234" t="str">
        <f>VLOOKUP(J1234,prod_imp!$A$2:$I$102,5,FALSE)</f>
        <v>Duran Group</v>
      </c>
      <c r="O1234">
        <f>VLOOKUP(J1234,prod_imp!$A$2:$I$102,6,FALSE)</f>
        <v>138</v>
      </c>
      <c r="P1234">
        <f>VLOOKUP(J1234,prod_imp!$A$2:$I$102,7,FALSE)</f>
        <v>89</v>
      </c>
      <c r="Q1234" t="s">
        <v>4701</v>
      </c>
      <c r="R1234" t="s">
        <v>4706</v>
      </c>
      <c r="S1234" s="5">
        <v>530.21159999999998</v>
      </c>
      <c r="T1234">
        <v>3</v>
      </c>
      <c r="U1234">
        <v>190</v>
      </c>
      <c r="V1234">
        <v>0.12</v>
      </c>
      <c r="W1234" t="str">
        <f>VLOOKUP(Q1234,stores_imp!$A$2:$K$100,3,FALSE)</f>
        <v>NORTH</v>
      </c>
      <c r="X1234" t="str">
        <f>VLOOKUP(Q1234,stores_imp!$A$2:$K$100,2,TRUE)</f>
        <v>Holloway Ltd</v>
      </c>
      <c r="Y1234" t="str">
        <f>VLOOKUP(Q1234,stores_imp!$A$2:$E$22,4,FALSE)</f>
        <v>Bensonhaven</v>
      </c>
      <c r="Z1234" t="str">
        <f>VLOOKUP(Q1234,stores_imp!$A$2:$K$22,5,FALSE)</f>
        <v>Flagship</v>
      </c>
      <c r="AA1234" t="str">
        <f>_xlfn.IFS(sale[[#All],[Age]]&lt;19,"Teens",sale[[#All],[Age]]&lt;30,"Adults",sale[[#All],[Age]]&lt;70,"Elders")</f>
        <v>Elders</v>
      </c>
      <c r="AB1234" t="str">
        <f>VLOOKUP(C1234,customer_imp!$A$2:$H$505,8,FALSE)</f>
        <v>Gold</v>
      </c>
    </row>
    <row r="1235" spans="1:28" x14ac:dyDescent="0.25">
      <c r="A1235" t="s">
        <v>5939</v>
      </c>
      <c r="B1235" s="2">
        <v>45869</v>
      </c>
      <c r="C1235" t="s">
        <v>4260</v>
      </c>
      <c r="D1235" t="str">
        <f>VLOOKUP(C1235,customer_imp!$A$2:$H$502,2,FALSE)</f>
        <v>Jeffrey Gomez</v>
      </c>
      <c r="E1235">
        <f>VLOOKUP(C1235,customer_imp!$A$2:$H$502,3,FALSE)</f>
        <v>22</v>
      </c>
      <c r="F1235" t="str">
        <f>VLOOKUP(C1235,customer_imp!$A$2:$H$502,4,FALSE)</f>
        <v>Female</v>
      </c>
      <c r="G1235" t="str">
        <f>VLOOKUP(C1235,customer_imp!$A$2:$H$502,5,FALSE)</f>
        <v>Lake Nicole</v>
      </c>
      <c r="H1235" t="str">
        <f>VLOOKUP(C1235,customer_imp!$A$2:$H$502,6,FALSE)</f>
        <v>Colorado</v>
      </c>
      <c r="I1235" t="str">
        <f>VLOOKUP(C1235,customer_imp!$A$2:$H$502,7,FALSE)</f>
        <v>USA</v>
      </c>
      <c r="J1235" t="s">
        <v>4509</v>
      </c>
      <c r="K1235" t="str">
        <f>VLOOKUP($J1235,prod_imp!$A$2:$I$102,2,FALSE)</f>
        <v>Led Table Lamp</v>
      </c>
      <c r="L1235" t="str">
        <f>VLOOKUP(J1235,prod_imp!$A$2:$I$102,3,FALSE)</f>
        <v>Home</v>
      </c>
      <c r="M1235" t="str">
        <f>VLOOKUP(J1235,prod_imp!$A$2:$I$102,4,FALSE)</f>
        <v>Lighting</v>
      </c>
      <c r="N1235" t="str">
        <f>VLOOKUP(J1235,prod_imp!$A$2:$I$102,5,FALSE)</f>
        <v>Harrell Llc</v>
      </c>
      <c r="O1235">
        <f>VLOOKUP(J1235,prod_imp!$A$2:$I$102,6,FALSE)</f>
        <v>219</v>
      </c>
      <c r="P1235">
        <f>VLOOKUP(J1235,prod_imp!$A$2:$I$102,7,FALSE)</f>
        <v>170</v>
      </c>
      <c r="Q1235" t="s">
        <v>4698</v>
      </c>
      <c r="R1235" t="s">
        <v>4709</v>
      </c>
      <c r="S1235" s="5">
        <v>2035.854</v>
      </c>
      <c r="T1235">
        <v>3</v>
      </c>
      <c r="U1235">
        <v>754</v>
      </c>
      <c r="V1235">
        <v>7.0000000000000007E-2</v>
      </c>
      <c r="W1235" t="str">
        <f>VLOOKUP(Q1235,stores_imp!$A$2:$K$100,3,FALSE)</f>
        <v>NORTH</v>
      </c>
      <c r="X1235" t="str">
        <f>VLOOKUP(Q1235,stores_imp!$A$2:$K$100,2,TRUE)</f>
        <v>Shelton Plc</v>
      </c>
      <c r="Y1235" t="str">
        <f>VLOOKUP(Q1235,stores_imp!$A$2:$E$22,4,FALSE)</f>
        <v>East Jenniferstad</v>
      </c>
      <c r="Z1235" t="str">
        <f>VLOOKUP(Q1235,stores_imp!$A$2:$K$22,5,FALSE)</f>
        <v>Flagship</v>
      </c>
      <c r="AA1235" t="str">
        <f>_xlfn.IFS(sale[[#All],[Age]]&lt;19,"Teens",sale[[#All],[Age]]&lt;30,"Adults",sale[[#All],[Age]]&lt;70,"Elders")</f>
        <v>Adults</v>
      </c>
      <c r="AB1235" t="str">
        <f>VLOOKUP(C1235,customer_imp!$A$2:$H$505,8,FALSE)</f>
        <v>Platinum</v>
      </c>
    </row>
    <row r="1236" spans="1:28" x14ac:dyDescent="0.25">
      <c r="A1236" t="s">
        <v>5940</v>
      </c>
      <c r="B1236" s="2">
        <v>45526</v>
      </c>
      <c r="C1236" t="s">
        <v>4373</v>
      </c>
      <c r="D1236" t="str">
        <f>VLOOKUP(C1236,customer_imp!$A$2:$H$502,2,FALSE)</f>
        <v>Andrew Mason</v>
      </c>
      <c r="E1236">
        <f>VLOOKUP(C1236,customer_imp!$A$2:$H$502,3,FALSE)</f>
        <v>52</v>
      </c>
      <c r="F1236" t="str">
        <f>VLOOKUP(C1236,customer_imp!$A$2:$H$502,4,FALSE)</f>
        <v>Female</v>
      </c>
      <c r="G1236" t="str">
        <f>VLOOKUP(C1236,customer_imp!$A$2:$H$502,5,FALSE)</f>
        <v>North Michael</v>
      </c>
      <c r="H1236" t="str">
        <f>VLOOKUP(C1236,customer_imp!$A$2:$H$502,6,FALSE)</f>
        <v>Iowa</v>
      </c>
      <c r="I1236" t="str">
        <f>VLOOKUP(C1236,customer_imp!$A$2:$H$502,7,FALSE)</f>
        <v>USA</v>
      </c>
      <c r="J1236" t="s">
        <v>4554</v>
      </c>
      <c r="K1236" t="str">
        <f>VLOOKUP($J1236,prod_imp!$A$2:$I$102,2,FALSE)</f>
        <v>Gaming Mechanical Keyboard</v>
      </c>
      <c r="L1236" t="str">
        <f>VLOOKUP(J1236,prod_imp!$A$2:$I$102,3,FALSE)</f>
        <v>Electronics</v>
      </c>
      <c r="M1236" t="str">
        <f>VLOOKUP(J1236,prod_imp!$A$2:$I$102,4,FALSE)</f>
        <v>Computer</v>
      </c>
      <c r="N1236" t="str">
        <f>VLOOKUP(J1236,prod_imp!$A$2:$I$102,5,FALSE)</f>
        <v>Lucero Llc</v>
      </c>
      <c r="O1236">
        <f>VLOOKUP(J1236,prod_imp!$A$2:$I$102,6,FALSE)</f>
        <v>419</v>
      </c>
      <c r="P1236">
        <f>VLOOKUP(J1236,prod_imp!$A$2:$I$102,7,FALSE)</f>
        <v>86</v>
      </c>
      <c r="Q1236" t="s">
        <v>4693</v>
      </c>
      <c r="R1236" t="s">
        <v>4709</v>
      </c>
      <c r="S1236" s="5">
        <v>361.45920000000001</v>
      </c>
      <c r="T1236">
        <v>4</v>
      </c>
      <c r="U1236">
        <v>94</v>
      </c>
      <c r="V1236">
        <v>0.1</v>
      </c>
      <c r="W1236" t="str">
        <f>VLOOKUP(Q1236,stores_imp!$A$2:$K$100,3,FALSE)</f>
        <v>NORTH</v>
      </c>
      <c r="X1236" t="str">
        <f>VLOOKUP(Q1236,stores_imp!$A$2:$K$100,2,TRUE)</f>
        <v>Thomas, Bridges And Harris</v>
      </c>
      <c r="Y1236" t="str">
        <f>VLOOKUP(Q1236,stores_imp!$A$2:$E$22,4,FALSE)</f>
        <v>Sabrinatown</v>
      </c>
      <c r="Z1236" t="str">
        <f>VLOOKUP(Q1236,stores_imp!$A$2:$K$22,5,FALSE)</f>
        <v>Online</v>
      </c>
      <c r="AA1236" t="str">
        <f>_xlfn.IFS(sale[[#All],[Age]]&lt;19,"Teens",sale[[#All],[Age]]&lt;30,"Adults",sale[[#All],[Age]]&lt;70,"Elders")</f>
        <v>Elders</v>
      </c>
      <c r="AB1236" t="str">
        <f>VLOOKUP(C1236,customer_imp!$A$2:$H$505,8,FALSE)</f>
        <v>Bronze</v>
      </c>
    </row>
    <row r="1237" spans="1:28" x14ac:dyDescent="0.25">
      <c r="A1237" t="s">
        <v>5941</v>
      </c>
      <c r="B1237" s="2">
        <v>45489</v>
      </c>
      <c r="C1237" t="s">
        <v>4460</v>
      </c>
      <c r="D1237" t="str">
        <f>VLOOKUP(C1237,customer_imp!$A$2:$H$502,2,FALSE)</f>
        <v>Gregory Curtis</v>
      </c>
      <c r="E1237">
        <f>VLOOKUP(C1237,customer_imp!$A$2:$H$502,3,FALSE)</f>
        <v>45</v>
      </c>
      <c r="F1237" t="str">
        <f>VLOOKUP(C1237,customer_imp!$A$2:$H$502,4,FALSE)</f>
        <v>Male</v>
      </c>
      <c r="G1237" t="str">
        <f>VLOOKUP(C1237,customer_imp!$A$2:$H$502,5,FALSE)</f>
        <v>Bergermouth</v>
      </c>
      <c r="H1237" t="str">
        <f>VLOOKUP(C1237,customer_imp!$A$2:$H$502,6,FALSE)</f>
        <v>Vermont</v>
      </c>
      <c r="I1237" t="str">
        <f>VLOOKUP(C1237,customer_imp!$A$2:$H$502,7,FALSE)</f>
        <v>USA</v>
      </c>
      <c r="J1237" t="s">
        <v>4496</v>
      </c>
      <c r="K1237" t="str">
        <f>VLOOKUP($J1237,prod_imp!$A$2:$I$102,2,FALSE)</f>
        <v>Men'S Graphic T-Shirt</v>
      </c>
      <c r="L1237" t="str">
        <f>VLOOKUP(J1237,prod_imp!$A$2:$I$102,3,FALSE)</f>
        <v>Clothing</v>
      </c>
      <c r="M1237" t="str">
        <f>VLOOKUP(J1237,prod_imp!$A$2:$I$102,4,FALSE)</f>
        <v>Tops</v>
      </c>
      <c r="N1237" t="str">
        <f>VLOOKUP(J1237,prod_imp!$A$2:$I$102,5,FALSE)</f>
        <v>Terry-Moore</v>
      </c>
      <c r="O1237">
        <f>VLOOKUP(J1237,prod_imp!$A$2:$I$102,6,FALSE)</f>
        <v>343</v>
      </c>
      <c r="P1237">
        <f>VLOOKUP(J1237,prod_imp!$A$2:$I$102,7,FALSE)</f>
        <v>181</v>
      </c>
      <c r="Q1237" t="s">
        <v>4698</v>
      </c>
      <c r="R1237" t="s">
        <v>4706</v>
      </c>
      <c r="S1237" s="5">
        <v>953.45100000000002</v>
      </c>
      <c r="T1237">
        <v>3</v>
      </c>
      <c r="U1237">
        <v>402</v>
      </c>
      <c r="V1237">
        <v>0.04</v>
      </c>
      <c r="W1237" t="str">
        <f>VLOOKUP(Q1237,stores_imp!$A$2:$K$100,3,FALSE)</f>
        <v>NORTH</v>
      </c>
      <c r="X1237" t="str">
        <f>VLOOKUP(Q1237,stores_imp!$A$2:$K$100,2,TRUE)</f>
        <v>Shelton Plc</v>
      </c>
      <c r="Y1237" t="str">
        <f>VLOOKUP(Q1237,stores_imp!$A$2:$E$22,4,FALSE)</f>
        <v>East Jenniferstad</v>
      </c>
      <c r="Z1237" t="str">
        <f>VLOOKUP(Q1237,stores_imp!$A$2:$K$22,5,FALSE)</f>
        <v>Flagship</v>
      </c>
      <c r="AA1237" t="str">
        <f>_xlfn.IFS(sale[[#All],[Age]]&lt;19,"Teens",sale[[#All],[Age]]&lt;30,"Adults",sale[[#All],[Age]]&lt;70,"Elders")</f>
        <v>Elders</v>
      </c>
      <c r="AB1237" t="str">
        <f>VLOOKUP(C1237,customer_imp!$A$2:$H$505,8,FALSE)</f>
        <v>Bronze</v>
      </c>
    </row>
    <row r="1238" spans="1:28" x14ac:dyDescent="0.25">
      <c r="A1238" t="s">
        <v>5942</v>
      </c>
      <c r="B1238" s="2">
        <v>45908</v>
      </c>
      <c r="C1238" t="s">
        <v>4220</v>
      </c>
      <c r="D1238" t="str">
        <f>VLOOKUP(C1238,customer_imp!$A$2:$H$502,2,FALSE)</f>
        <v>Maria Hill</v>
      </c>
      <c r="E1238">
        <f>VLOOKUP(C1238,customer_imp!$A$2:$H$502,3,FALSE)</f>
        <v>58</v>
      </c>
      <c r="F1238" t="str">
        <f>VLOOKUP(C1238,customer_imp!$A$2:$H$502,4,FALSE)</f>
        <v>Female</v>
      </c>
      <c r="G1238" t="str">
        <f>VLOOKUP(C1238,customer_imp!$A$2:$H$502,5,FALSE)</f>
        <v>Zamoraborough</v>
      </c>
      <c r="H1238" t="str">
        <f>VLOOKUP(C1238,customer_imp!$A$2:$H$502,6,FALSE)</f>
        <v>Nevada</v>
      </c>
      <c r="I1238" t="str">
        <f>VLOOKUP(C1238,customer_imp!$A$2:$H$502,7,FALSE)</f>
        <v>USA</v>
      </c>
      <c r="J1238" t="s">
        <v>4645</v>
      </c>
      <c r="K1238" t="str">
        <f>VLOOKUP($J1238,prod_imp!$A$2:$I$102,2,FALSE)</f>
        <v>Kitchen Cutting Board</v>
      </c>
      <c r="L1238" t="str">
        <f>VLOOKUP(J1238,prod_imp!$A$2:$I$102,3,FALSE)</f>
        <v>Home</v>
      </c>
      <c r="M1238" t="str">
        <f>VLOOKUP(J1238,prod_imp!$A$2:$I$102,4,FALSE)</f>
        <v>Kitchen</v>
      </c>
      <c r="N1238" t="str">
        <f>VLOOKUP(J1238,prod_imp!$A$2:$I$102,5,FALSE)</f>
        <v>Taylor, Dodson And Johnston</v>
      </c>
      <c r="O1238">
        <f>VLOOKUP(J1238,prod_imp!$A$2:$I$102,6,FALSE)</f>
        <v>176</v>
      </c>
      <c r="P1238">
        <f>VLOOKUP(J1238,prod_imp!$A$2:$I$102,7,FALSE)</f>
        <v>82</v>
      </c>
      <c r="Q1238" t="s">
        <v>4684</v>
      </c>
      <c r="R1238" t="s">
        <v>4709</v>
      </c>
      <c r="S1238" s="5">
        <v>685.30700000000002</v>
      </c>
      <c r="T1238">
        <v>1</v>
      </c>
      <c r="U1238">
        <v>729</v>
      </c>
      <c r="V1238">
        <v>0.21</v>
      </c>
      <c r="W1238" t="str">
        <f>VLOOKUP(Q1238,stores_imp!$A$2:$K$100,3,FALSE)</f>
        <v>SOUTH</v>
      </c>
      <c r="X1238" t="str">
        <f>VLOOKUP(Q1238,stores_imp!$A$2:$K$100,2,TRUE)</f>
        <v>Mann-Austin</v>
      </c>
      <c r="Y1238" t="str">
        <f>VLOOKUP(Q1238,stores_imp!$A$2:$E$22,4,FALSE)</f>
        <v>Williamsfurt</v>
      </c>
      <c r="Z1238" t="str">
        <f>VLOOKUP(Q1238,stores_imp!$A$2:$K$22,5,FALSE)</f>
        <v>Online</v>
      </c>
      <c r="AA1238" t="str">
        <f>_xlfn.IFS(sale[[#All],[Age]]&lt;19,"Teens",sale[[#All],[Age]]&lt;30,"Adults",sale[[#All],[Age]]&lt;70,"Elders")</f>
        <v>Elders</v>
      </c>
      <c r="AB1238" t="str">
        <f>VLOOKUP(C1238,customer_imp!$A$2:$H$505,8,FALSE)</f>
        <v>Platinum</v>
      </c>
    </row>
    <row r="1239" spans="1:28" x14ac:dyDescent="0.25">
      <c r="A1239" t="s">
        <v>5943</v>
      </c>
      <c r="B1239" s="2">
        <v>45912</v>
      </c>
      <c r="C1239" t="s">
        <v>4112</v>
      </c>
      <c r="D1239" t="str">
        <f>VLOOKUP(C1239,customer_imp!$A$2:$H$502,2,FALSE)</f>
        <v>Morgan Bowen</v>
      </c>
      <c r="E1239">
        <f>VLOOKUP(C1239,customer_imp!$A$2:$H$502,3,FALSE)</f>
        <v>54</v>
      </c>
      <c r="F1239" t="str">
        <f>VLOOKUP(C1239,customer_imp!$A$2:$H$502,4,FALSE)</f>
        <v>Male</v>
      </c>
      <c r="G1239" t="str">
        <f>VLOOKUP(C1239,customer_imp!$A$2:$H$502,5,FALSE)</f>
        <v>Parksfort</v>
      </c>
      <c r="H1239" t="str">
        <f>VLOOKUP(C1239,customer_imp!$A$2:$H$502,6,FALSE)</f>
        <v>Washington</v>
      </c>
      <c r="I1239" t="str">
        <f>VLOOKUP(C1239,customer_imp!$A$2:$H$502,7,FALSE)</f>
        <v>USA</v>
      </c>
      <c r="J1239" t="s">
        <v>4652</v>
      </c>
      <c r="K1239" t="str">
        <f>VLOOKUP($J1239,prod_imp!$A$2:$I$102,2,FALSE)</f>
        <v>Gaming Mouse Pad Xl</v>
      </c>
      <c r="L1239" t="str">
        <f>VLOOKUP(J1239,prod_imp!$A$2:$I$102,3,FALSE)</f>
        <v>Electronics</v>
      </c>
      <c r="M1239" t="str">
        <f>VLOOKUP(J1239,prod_imp!$A$2:$I$102,4,FALSE)</f>
        <v>Accessories</v>
      </c>
      <c r="N1239" t="str">
        <f>VLOOKUP(J1239,prod_imp!$A$2:$I$102,5,FALSE)</f>
        <v>Sharp, Taylor And Rodriguez</v>
      </c>
      <c r="O1239">
        <f>VLOOKUP(J1239,prod_imp!$A$2:$I$102,6,FALSE)</f>
        <v>340</v>
      </c>
      <c r="P1239">
        <f>VLOOKUP(J1239,prod_imp!$A$2:$I$102,7,FALSE)</f>
        <v>361</v>
      </c>
      <c r="Q1239" t="s">
        <v>4695</v>
      </c>
      <c r="R1239" t="s">
        <v>4706</v>
      </c>
      <c r="S1239" s="5">
        <v>584.04600000000005</v>
      </c>
      <c r="T1239">
        <v>1</v>
      </c>
      <c r="U1239">
        <v>823</v>
      </c>
      <c r="V1239">
        <v>0.06</v>
      </c>
      <c r="W1239" t="str">
        <f>VLOOKUP(Q1239,stores_imp!$A$2:$K$100,3,FALSE)</f>
        <v>EAST</v>
      </c>
      <c r="X1239" t="str">
        <f>VLOOKUP(Q1239,stores_imp!$A$2:$K$100,2,TRUE)</f>
        <v>Gardner, Humphrey And Contreras</v>
      </c>
      <c r="Y1239" t="str">
        <f>VLOOKUP(Q1239,stores_imp!$A$2:$E$22,4,FALSE)</f>
        <v>Johnsonville</v>
      </c>
      <c r="Z1239" t="str">
        <f>VLOOKUP(Q1239,stores_imp!$A$2:$K$22,5,FALSE)</f>
        <v>Flagship</v>
      </c>
      <c r="AA1239" t="str">
        <f>_xlfn.IFS(sale[[#All],[Age]]&lt;19,"Teens",sale[[#All],[Age]]&lt;30,"Adults",sale[[#All],[Age]]&lt;70,"Elders")</f>
        <v>Elders</v>
      </c>
      <c r="AB1239" t="str">
        <f>VLOOKUP(C1239,customer_imp!$A$2:$H$505,8,FALSE)</f>
        <v>Gold</v>
      </c>
    </row>
    <row r="1240" spans="1:28" x14ac:dyDescent="0.25">
      <c r="A1240" t="s">
        <v>5944</v>
      </c>
      <c r="B1240" s="2">
        <v>45771</v>
      </c>
      <c r="C1240" t="s">
        <v>4172</v>
      </c>
      <c r="D1240" t="str">
        <f>VLOOKUP(C1240,customer_imp!$A$2:$H$502,2,FALSE)</f>
        <v>David Roberts</v>
      </c>
      <c r="E1240">
        <f>VLOOKUP(C1240,customer_imp!$A$2:$H$502,3,FALSE)</f>
        <v>38</v>
      </c>
      <c r="F1240" t="str">
        <f>VLOOKUP(C1240,customer_imp!$A$2:$H$502,4,FALSE)</f>
        <v>Male</v>
      </c>
      <c r="G1240" t="str">
        <f>VLOOKUP(C1240,customer_imp!$A$2:$H$502,5,FALSE)</f>
        <v>Port Amanda</v>
      </c>
      <c r="H1240" t="str">
        <f>VLOOKUP(C1240,customer_imp!$A$2:$H$502,6,FALSE)</f>
        <v>Georgia</v>
      </c>
      <c r="I1240" t="str">
        <f>VLOOKUP(C1240,customer_imp!$A$2:$H$502,7,FALSE)</f>
        <v>USA</v>
      </c>
      <c r="J1240" t="s">
        <v>4641</v>
      </c>
      <c r="K1240" t="str">
        <f>VLOOKUP($J1240,prod_imp!$A$2:$I$102,2,FALSE)</f>
        <v>Hydrating Face Cleanser</v>
      </c>
      <c r="L1240" t="str">
        <f>VLOOKUP(J1240,prod_imp!$A$2:$I$102,3,FALSE)</f>
        <v>Beauty</v>
      </c>
      <c r="M1240" t="str">
        <f>VLOOKUP(J1240,prod_imp!$A$2:$I$102,4,FALSE)</f>
        <v>Skincare</v>
      </c>
      <c r="N1240" t="str">
        <f>VLOOKUP(J1240,prod_imp!$A$2:$I$102,5,FALSE)</f>
        <v>Butler Group</v>
      </c>
      <c r="O1240">
        <f>VLOOKUP(J1240,prod_imp!$A$2:$I$102,6,FALSE)</f>
        <v>317</v>
      </c>
      <c r="P1240">
        <f>VLOOKUP(J1240,prod_imp!$A$2:$I$102,7,FALSE)</f>
        <v>159</v>
      </c>
      <c r="Q1240" t="s">
        <v>4685</v>
      </c>
      <c r="R1240" t="s">
        <v>4706</v>
      </c>
      <c r="S1240" s="5">
        <v>530.14499999999998</v>
      </c>
      <c r="T1240">
        <v>2</v>
      </c>
      <c r="U1240">
        <v>327</v>
      </c>
      <c r="V1240">
        <v>0.28999999999999998</v>
      </c>
      <c r="W1240" t="str">
        <f>VLOOKUP(Q1240,stores_imp!$A$2:$K$100,3,FALSE)</f>
        <v>WEST</v>
      </c>
      <c r="X1240" t="str">
        <f>VLOOKUP(Q1240,stores_imp!$A$2:$K$100,2,TRUE)</f>
        <v>Mann-Austin</v>
      </c>
      <c r="Y1240" t="str">
        <f>VLOOKUP(Q1240,stores_imp!$A$2:$E$22,4,FALSE)</f>
        <v>Thompsonborough</v>
      </c>
      <c r="Z1240" t="str">
        <f>VLOOKUP(Q1240,stores_imp!$A$2:$K$22,5,FALSE)</f>
        <v>Online</v>
      </c>
      <c r="AA1240" t="str">
        <f>_xlfn.IFS(sale[[#All],[Age]]&lt;19,"Teens",sale[[#All],[Age]]&lt;30,"Adults",sale[[#All],[Age]]&lt;70,"Elders")</f>
        <v>Elders</v>
      </c>
      <c r="AB1240" t="str">
        <f>VLOOKUP(C1240,customer_imp!$A$2:$H$505,8,FALSE)</f>
        <v>Gold</v>
      </c>
    </row>
    <row r="1241" spans="1:28" x14ac:dyDescent="0.25">
      <c r="A1241" t="s">
        <v>5945</v>
      </c>
      <c r="B1241" s="2">
        <v>45619</v>
      </c>
      <c r="C1241" t="s">
        <v>4058</v>
      </c>
      <c r="D1241" t="str">
        <f>VLOOKUP(C1241,customer_imp!$A$2:$H$502,2,FALSE)</f>
        <v>Christy Hoffman</v>
      </c>
      <c r="E1241">
        <f>VLOOKUP(C1241,customer_imp!$A$2:$H$502,3,FALSE)</f>
        <v>26</v>
      </c>
      <c r="F1241" t="str">
        <f>VLOOKUP(C1241,customer_imp!$A$2:$H$502,4,FALSE)</f>
        <v>Female</v>
      </c>
      <c r="G1241" t="str">
        <f>VLOOKUP(C1241,customer_imp!$A$2:$H$502,5,FALSE)</f>
        <v>Garyberg</v>
      </c>
      <c r="H1241" t="str">
        <f>VLOOKUP(C1241,customer_imp!$A$2:$H$502,6,FALSE)</f>
        <v>Indiana</v>
      </c>
      <c r="I1241" t="str">
        <f>VLOOKUP(C1241,customer_imp!$A$2:$H$502,7,FALSE)</f>
        <v>USA</v>
      </c>
      <c r="J1241" t="s">
        <v>4623</v>
      </c>
      <c r="K1241" t="str">
        <f>VLOOKUP($J1241,prod_imp!$A$2:$I$102,2,FALSE)</f>
        <v>Kitchen Storage Rack</v>
      </c>
      <c r="L1241" t="str">
        <f>VLOOKUP(J1241,prod_imp!$A$2:$I$102,3,FALSE)</f>
        <v>Home</v>
      </c>
      <c r="M1241" t="str">
        <f>VLOOKUP(J1241,prod_imp!$A$2:$I$102,4,FALSE)</f>
        <v>Storage</v>
      </c>
      <c r="N1241" t="str">
        <f>VLOOKUP(J1241,prod_imp!$A$2:$I$102,5,FALSE)</f>
        <v>Duran Group</v>
      </c>
      <c r="O1241">
        <f>VLOOKUP(J1241,prod_imp!$A$2:$I$102,6,FALSE)</f>
        <v>138</v>
      </c>
      <c r="P1241">
        <f>VLOOKUP(J1241,prod_imp!$A$2:$I$102,7,FALSE)</f>
        <v>89</v>
      </c>
      <c r="Q1241" t="s">
        <v>4688</v>
      </c>
      <c r="R1241" t="s">
        <v>4709</v>
      </c>
      <c r="S1241" s="5">
        <v>3721.52</v>
      </c>
      <c r="T1241">
        <v>4</v>
      </c>
      <c r="U1241">
        <v>930</v>
      </c>
      <c r="V1241">
        <v>0.19</v>
      </c>
      <c r="W1241" t="str">
        <f>VLOOKUP(Q1241,stores_imp!$A$2:$K$100,3,FALSE)</f>
        <v>SOUTH</v>
      </c>
      <c r="X1241" t="str">
        <f>VLOOKUP(Q1241,stores_imp!$A$2:$K$100,2,TRUE)</f>
        <v>Mann-Austin</v>
      </c>
      <c r="Y1241" t="str">
        <f>VLOOKUP(Q1241,stores_imp!$A$2:$E$22,4,FALSE)</f>
        <v>East Johnstad</v>
      </c>
      <c r="Z1241" t="str">
        <f>VLOOKUP(Q1241,stores_imp!$A$2:$K$22,5,FALSE)</f>
        <v>Flagship</v>
      </c>
      <c r="AA1241" t="str">
        <f>_xlfn.IFS(sale[[#All],[Age]]&lt;19,"Teens",sale[[#All],[Age]]&lt;30,"Adults",sale[[#All],[Age]]&lt;70,"Elders")</f>
        <v>Adults</v>
      </c>
      <c r="AB1241" t="str">
        <f>VLOOKUP(C1241,customer_imp!$A$2:$H$505,8,FALSE)</f>
        <v>Platinum</v>
      </c>
    </row>
    <row r="1242" spans="1:28" x14ac:dyDescent="0.25">
      <c r="A1242" t="s">
        <v>5946</v>
      </c>
      <c r="B1242" s="2">
        <v>45394</v>
      </c>
      <c r="C1242" t="s">
        <v>4122</v>
      </c>
      <c r="D1242" t="str">
        <f>VLOOKUP(C1242,customer_imp!$A$2:$H$502,2,FALSE)</f>
        <v>Justin Cross</v>
      </c>
      <c r="E1242">
        <f>VLOOKUP(C1242,customer_imp!$A$2:$H$502,3,FALSE)</f>
        <v>62</v>
      </c>
      <c r="F1242" t="str">
        <f>VLOOKUP(C1242,customer_imp!$A$2:$H$502,4,FALSE)</f>
        <v>Female</v>
      </c>
      <c r="G1242" t="str">
        <f>VLOOKUP(C1242,customer_imp!$A$2:$H$502,5,FALSE)</f>
        <v>North Anthonychester</v>
      </c>
      <c r="H1242" t="str">
        <f>VLOOKUP(C1242,customer_imp!$A$2:$H$502,6,FALSE)</f>
        <v>Nevada</v>
      </c>
      <c r="I1242" t="str">
        <f>VLOOKUP(C1242,customer_imp!$A$2:$H$502,7,FALSE)</f>
        <v>USA</v>
      </c>
      <c r="J1242" t="s">
        <v>4545</v>
      </c>
      <c r="K1242" t="str">
        <f>VLOOKUP($J1242,prod_imp!$A$2:$I$102,2,FALSE)</f>
        <v>Decorative Floor Vase</v>
      </c>
      <c r="L1242" t="str">
        <f>VLOOKUP(J1242,prod_imp!$A$2:$I$102,3,FALSE)</f>
        <v>Home</v>
      </c>
      <c r="M1242" t="str">
        <f>VLOOKUP(J1242,prod_imp!$A$2:$I$102,4,FALSE)</f>
        <v>Decor</v>
      </c>
      <c r="N1242" t="str">
        <f>VLOOKUP(J1242,prod_imp!$A$2:$I$102,5,FALSE)</f>
        <v>Khan, Jones And Paul</v>
      </c>
      <c r="O1242">
        <f>VLOOKUP(J1242,prod_imp!$A$2:$I$102,6,FALSE)</f>
        <v>317</v>
      </c>
      <c r="P1242">
        <f>VLOOKUP(J1242,prod_imp!$A$2:$I$102,7,FALSE)</f>
        <v>378</v>
      </c>
      <c r="Q1242" t="s">
        <v>4682</v>
      </c>
      <c r="R1242" t="s">
        <v>1959</v>
      </c>
      <c r="S1242" s="5">
        <v>665.51679999999999</v>
      </c>
      <c r="T1242">
        <v>2</v>
      </c>
      <c r="U1242">
        <v>438</v>
      </c>
      <c r="V1242">
        <v>0</v>
      </c>
      <c r="W1242" t="str">
        <f>VLOOKUP(Q1242,stores_imp!$A$2:$K$100,3,FALSE)</f>
        <v>NORTH</v>
      </c>
      <c r="X1242" t="str">
        <f>VLOOKUP(Q1242,stores_imp!$A$2:$K$100,2,TRUE)</f>
        <v>Mann-Austin</v>
      </c>
      <c r="Y1242" t="str">
        <f>VLOOKUP(Q1242,stores_imp!$A$2:$E$22,4,FALSE)</f>
        <v>New Michaelchester</v>
      </c>
      <c r="Z1242" t="str">
        <f>VLOOKUP(Q1242,stores_imp!$A$2:$K$22,5,FALSE)</f>
        <v>Outlet</v>
      </c>
      <c r="AA1242" t="str">
        <f>_xlfn.IFS(sale[[#All],[Age]]&lt;19,"Teens",sale[[#All],[Age]]&lt;30,"Adults",sale[[#All],[Age]]&lt;70,"Elders")</f>
        <v>Elders</v>
      </c>
      <c r="AB1242" t="str">
        <f>VLOOKUP(C1242,customer_imp!$A$2:$H$505,8,FALSE)</f>
        <v>Bronze</v>
      </c>
    </row>
    <row r="1243" spans="1:28" x14ac:dyDescent="0.25">
      <c r="A1243" t="s">
        <v>5947</v>
      </c>
      <c r="B1243" s="2">
        <v>45786</v>
      </c>
      <c r="C1243" t="s">
        <v>4044</v>
      </c>
      <c r="D1243" t="str">
        <f>VLOOKUP(C1243,customer_imp!$A$2:$H$502,2,FALSE)</f>
        <v>Eric Singh</v>
      </c>
      <c r="E1243">
        <f>VLOOKUP(C1243,customer_imp!$A$2:$H$502,3,FALSE)</f>
        <v>29</v>
      </c>
      <c r="F1243" t="str">
        <f>VLOOKUP(C1243,customer_imp!$A$2:$H$502,4,FALSE)</f>
        <v>Female</v>
      </c>
      <c r="G1243" t="str">
        <f>VLOOKUP(C1243,customer_imp!$A$2:$H$502,5,FALSE)</f>
        <v>Port Lisa</v>
      </c>
      <c r="H1243" t="str">
        <f>VLOOKUP(C1243,customer_imp!$A$2:$H$502,6,FALSE)</f>
        <v>New Mexico</v>
      </c>
      <c r="I1243" t="str">
        <f>VLOOKUP(C1243,customer_imp!$A$2:$H$502,7,FALSE)</f>
        <v>USA</v>
      </c>
      <c r="J1243" t="s">
        <v>4527</v>
      </c>
      <c r="K1243" t="str">
        <f>VLOOKUP($J1243,prod_imp!$A$2:$I$102,2,FALSE)</f>
        <v>Beard Grooming Kit</v>
      </c>
      <c r="L1243" t="str">
        <f>VLOOKUP(J1243,prod_imp!$A$2:$I$102,3,FALSE)</f>
        <v>Beauty</v>
      </c>
      <c r="M1243" t="str">
        <f>VLOOKUP(J1243,prod_imp!$A$2:$I$102,4,FALSE)</f>
        <v>Grooming</v>
      </c>
      <c r="N1243" t="str">
        <f>VLOOKUP(J1243,prod_imp!$A$2:$I$102,5,FALSE)</f>
        <v>Erickson-Green</v>
      </c>
      <c r="O1243">
        <f>VLOOKUP(J1243,prod_imp!$A$2:$I$102,6,FALSE)</f>
        <v>337</v>
      </c>
      <c r="P1243">
        <f>VLOOKUP(J1243,prod_imp!$A$2:$I$102,7,FALSE)</f>
        <v>256</v>
      </c>
      <c r="Q1243" t="s">
        <v>4700</v>
      </c>
      <c r="R1243" t="s">
        <v>4709</v>
      </c>
      <c r="S1243" s="5">
        <v>229.35640000000001</v>
      </c>
      <c r="T1243">
        <v>2</v>
      </c>
      <c r="U1243">
        <v>126</v>
      </c>
      <c r="V1243">
        <v>0.24</v>
      </c>
      <c r="W1243" t="str">
        <f>VLOOKUP(Q1243,stores_imp!$A$2:$K$100,3,FALSE)</f>
        <v>WEST</v>
      </c>
      <c r="X1243" t="str">
        <f>VLOOKUP(Q1243,stores_imp!$A$2:$K$100,2,TRUE)</f>
        <v>Frederick-Wright</v>
      </c>
      <c r="Y1243" t="str">
        <f>VLOOKUP(Q1243,stores_imp!$A$2:$E$22,4,FALSE)</f>
        <v>New Jimmymouth</v>
      </c>
      <c r="Z1243" t="str">
        <f>VLOOKUP(Q1243,stores_imp!$A$2:$K$22,5,FALSE)</f>
        <v>Flagship</v>
      </c>
      <c r="AA1243" t="str">
        <f>_xlfn.IFS(sale[[#All],[Age]]&lt;19,"Teens",sale[[#All],[Age]]&lt;30,"Adults",sale[[#All],[Age]]&lt;70,"Elders")</f>
        <v>Adults</v>
      </c>
      <c r="AB1243" t="str">
        <f>VLOOKUP(C1243,customer_imp!$A$2:$H$505,8,FALSE)</f>
        <v>Gold</v>
      </c>
    </row>
    <row r="1244" spans="1:28" x14ac:dyDescent="0.25">
      <c r="A1244" t="s">
        <v>5948</v>
      </c>
      <c r="B1244" s="2">
        <v>45692</v>
      </c>
      <c r="C1244" t="s">
        <v>4429</v>
      </c>
      <c r="D1244" t="str">
        <f>VLOOKUP(C1244,customer_imp!$A$2:$H$502,2,FALSE)</f>
        <v>Melinda Rivera</v>
      </c>
      <c r="E1244">
        <f>VLOOKUP(C1244,customer_imp!$A$2:$H$502,3,FALSE)</f>
        <v>47</v>
      </c>
      <c r="F1244" t="str">
        <f>VLOOKUP(C1244,customer_imp!$A$2:$H$502,4,FALSE)</f>
        <v>Female</v>
      </c>
      <c r="G1244" t="str">
        <f>VLOOKUP(C1244,customer_imp!$A$2:$H$502,5,FALSE)</f>
        <v>East Davidmouth</v>
      </c>
      <c r="H1244" t="str">
        <f>VLOOKUP(C1244,customer_imp!$A$2:$H$502,6,FALSE)</f>
        <v>New Hampshire</v>
      </c>
      <c r="I1244" t="str">
        <f>VLOOKUP(C1244,customer_imp!$A$2:$H$502,7,FALSE)</f>
        <v>USA</v>
      </c>
      <c r="J1244" t="s">
        <v>4641</v>
      </c>
      <c r="K1244" t="str">
        <f>VLOOKUP($J1244,prod_imp!$A$2:$I$102,2,FALSE)</f>
        <v>Hydrating Face Cleanser</v>
      </c>
      <c r="L1244" t="str">
        <f>VLOOKUP(J1244,prod_imp!$A$2:$I$102,3,FALSE)</f>
        <v>Beauty</v>
      </c>
      <c r="M1244" t="str">
        <f>VLOOKUP(J1244,prod_imp!$A$2:$I$102,4,FALSE)</f>
        <v>Skincare</v>
      </c>
      <c r="N1244" t="str">
        <f>VLOOKUP(J1244,prod_imp!$A$2:$I$102,5,FALSE)</f>
        <v>Butler Group</v>
      </c>
      <c r="O1244">
        <f>VLOOKUP(J1244,prod_imp!$A$2:$I$102,6,FALSE)</f>
        <v>317</v>
      </c>
      <c r="P1244">
        <f>VLOOKUP(J1244,prod_imp!$A$2:$I$102,7,FALSE)</f>
        <v>159</v>
      </c>
      <c r="Q1244" t="s">
        <v>4698</v>
      </c>
      <c r="R1244" t="s">
        <v>4706</v>
      </c>
      <c r="S1244" s="5">
        <v>800.58119999999997</v>
      </c>
      <c r="T1244">
        <v>1</v>
      </c>
      <c r="U1244">
        <v>861</v>
      </c>
      <c r="V1244">
        <v>0.09</v>
      </c>
      <c r="W1244" t="str">
        <f>VLOOKUP(Q1244,stores_imp!$A$2:$K$100,3,FALSE)</f>
        <v>NORTH</v>
      </c>
      <c r="X1244" t="str">
        <f>VLOOKUP(Q1244,stores_imp!$A$2:$K$100,2,TRUE)</f>
        <v>Shelton Plc</v>
      </c>
      <c r="Y1244" t="str">
        <f>VLOOKUP(Q1244,stores_imp!$A$2:$E$22,4,FALSE)</f>
        <v>East Jenniferstad</v>
      </c>
      <c r="Z1244" t="str">
        <f>VLOOKUP(Q1244,stores_imp!$A$2:$K$22,5,FALSE)</f>
        <v>Flagship</v>
      </c>
      <c r="AA1244" t="str">
        <f>_xlfn.IFS(sale[[#All],[Age]]&lt;19,"Teens",sale[[#All],[Age]]&lt;30,"Adults",sale[[#All],[Age]]&lt;70,"Elders")</f>
        <v>Elders</v>
      </c>
      <c r="AB1244" t="str">
        <f>VLOOKUP(C1244,customer_imp!$A$2:$H$505,8,FALSE)</f>
        <v>Platinum</v>
      </c>
    </row>
    <row r="1245" spans="1:28" x14ac:dyDescent="0.25">
      <c r="A1245" t="s">
        <v>5949</v>
      </c>
      <c r="B1245" s="2">
        <v>45677</v>
      </c>
      <c r="C1245" t="s">
        <v>4069</v>
      </c>
      <c r="D1245" t="str">
        <f>VLOOKUP(C1245,customer_imp!$A$2:$H$502,2,FALSE)</f>
        <v>Christy Vasquez</v>
      </c>
      <c r="E1245">
        <f>VLOOKUP(C1245,customer_imp!$A$2:$H$502,3,FALSE)</f>
        <v>28</v>
      </c>
      <c r="F1245" t="str">
        <f>VLOOKUP(C1245,customer_imp!$A$2:$H$502,4,FALSE)</f>
        <v>Female</v>
      </c>
      <c r="G1245" t="str">
        <f>VLOOKUP(C1245,customer_imp!$A$2:$H$502,5,FALSE)</f>
        <v>Port Travisstad</v>
      </c>
      <c r="H1245" t="str">
        <f>VLOOKUP(C1245,customer_imp!$A$2:$H$502,6,FALSE)</f>
        <v>South Carolina</v>
      </c>
      <c r="I1245" t="str">
        <f>VLOOKUP(C1245,customer_imp!$A$2:$H$502,7,FALSE)</f>
        <v>USA</v>
      </c>
      <c r="J1245" t="s">
        <v>4580</v>
      </c>
      <c r="K1245" t="str">
        <f>VLOOKUP($J1245,prod_imp!$A$2:$I$102,2,FALSE)</f>
        <v>Car Dashboard Phone Holder</v>
      </c>
      <c r="L1245" t="str">
        <f>VLOOKUP(J1245,prod_imp!$A$2:$I$102,3,FALSE)</f>
        <v>Electronics</v>
      </c>
      <c r="M1245" t="str">
        <f>VLOOKUP(J1245,prod_imp!$A$2:$I$102,4,FALSE)</f>
        <v>Accessories</v>
      </c>
      <c r="N1245" t="str">
        <f>VLOOKUP(J1245,prod_imp!$A$2:$I$102,5,FALSE)</f>
        <v>Byrd, Stewart And Valdez</v>
      </c>
      <c r="O1245">
        <f>VLOOKUP(J1245,prod_imp!$A$2:$I$102,6,FALSE)</f>
        <v>178</v>
      </c>
      <c r="P1245">
        <f>VLOOKUP(J1245,prod_imp!$A$2:$I$102,7,FALSE)</f>
        <v>103</v>
      </c>
      <c r="Q1245" t="s">
        <v>4695</v>
      </c>
      <c r="R1245" t="s">
        <v>4706</v>
      </c>
      <c r="S1245" s="5">
        <v>122.968</v>
      </c>
      <c r="T1245">
        <v>1</v>
      </c>
      <c r="U1245">
        <v>162</v>
      </c>
      <c r="V1245">
        <v>7.0000000000000007E-2</v>
      </c>
      <c r="W1245" t="str">
        <f>VLOOKUP(Q1245,stores_imp!$A$2:$K$100,3,FALSE)</f>
        <v>EAST</v>
      </c>
      <c r="X1245" t="str">
        <f>VLOOKUP(Q1245,stores_imp!$A$2:$K$100,2,TRUE)</f>
        <v>Gardner, Humphrey And Contreras</v>
      </c>
      <c r="Y1245" t="str">
        <f>VLOOKUP(Q1245,stores_imp!$A$2:$E$22,4,FALSE)</f>
        <v>Johnsonville</v>
      </c>
      <c r="Z1245" t="str">
        <f>VLOOKUP(Q1245,stores_imp!$A$2:$K$22,5,FALSE)</f>
        <v>Flagship</v>
      </c>
      <c r="AA1245" t="str">
        <f>_xlfn.IFS(sale[[#All],[Age]]&lt;19,"Teens",sale[[#All],[Age]]&lt;30,"Adults",sale[[#All],[Age]]&lt;70,"Elders")</f>
        <v>Adults</v>
      </c>
      <c r="AB1245" t="str">
        <f>VLOOKUP(C1245,customer_imp!$A$2:$H$505,8,FALSE)</f>
        <v>Gold</v>
      </c>
    </row>
    <row r="1246" spans="1:28" x14ac:dyDescent="0.25">
      <c r="A1246" t="s">
        <v>5950</v>
      </c>
      <c r="B1246" s="2">
        <v>45669</v>
      </c>
      <c r="C1246" t="s">
        <v>4374</v>
      </c>
      <c r="D1246" t="str">
        <f>VLOOKUP(C1246,customer_imp!$A$2:$H$502,2,FALSE)</f>
        <v>Tammy Brennan</v>
      </c>
      <c r="E1246">
        <f>VLOOKUP(C1246,customer_imp!$A$2:$H$502,3,FALSE)</f>
        <v>60</v>
      </c>
      <c r="F1246" t="str">
        <f>VLOOKUP(C1246,customer_imp!$A$2:$H$502,4,FALSE)</f>
        <v>Male</v>
      </c>
      <c r="G1246" t="str">
        <f>VLOOKUP(C1246,customer_imp!$A$2:$H$502,5,FALSE)</f>
        <v>Lake Brandontown</v>
      </c>
      <c r="H1246" t="str">
        <f>VLOOKUP(C1246,customer_imp!$A$2:$H$502,6,FALSE)</f>
        <v>South Carolina</v>
      </c>
      <c r="I1246" t="str">
        <f>VLOOKUP(C1246,customer_imp!$A$2:$H$502,7,FALSE)</f>
        <v>USA</v>
      </c>
      <c r="J1246" t="s">
        <v>4562</v>
      </c>
      <c r="K1246" t="str">
        <f>VLOOKUP($J1246,prod_imp!$A$2:$I$102,2,FALSE)</f>
        <v>Sports Water Hydration Pack</v>
      </c>
      <c r="L1246" t="str">
        <f>VLOOKUP(J1246,prod_imp!$A$2:$I$102,3,FALSE)</f>
        <v>Sports</v>
      </c>
      <c r="M1246" t="str">
        <f>VLOOKUP(J1246,prod_imp!$A$2:$I$102,4,FALSE)</f>
        <v>Outdoor</v>
      </c>
      <c r="N1246" t="str">
        <f>VLOOKUP(J1246,prod_imp!$A$2:$I$102,5,FALSE)</f>
        <v>Sims-Smith</v>
      </c>
      <c r="O1246">
        <f>VLOOKUP(J1246,prod_imp!$A$2:$I$102,6,FALSE)</f>
        <v>136</v>
      </c>
      <c r="P1246">
        <f>VLOOKUP(J1246,prod_imp!$A$2:$I$102,7,FALSE)</f>
        <v>394</v>
      </c>
      <c r="Q1246" t="s">
        <v>4701</v>
      </c>
      <c r="R1246" t="s">
        <v>4709</v>
      </c>
      <c r="S1246" s="5">
        <v>1363.4544000000001</v>
      </c>
      <c r="T1246">
        <v>4</v>
      </c>
      <c r="U1246">
        <v>348</v>
      </c>
      <c r="V1246">
        <v>0.24</v>
      </c>
      <c r="W1246" t="str">
        <f>VLOOKUP(Q1246,stores_imp!$A$2:$K$100,3,FALSE)</f>
        <v>NORTH</v>
      </c>
      <c r="X1246" t="str">
        <f>VLOOKUP(Q1246,stores_imp!$A$2:$K$100,2,TRUE)</f>
        <v>Holloway Ltd</v>
      </c>
      <c r="Y1246" t="str">
        <f>VLOOKUP(Q1246,stores_imp!$A$2:$E$22,4,FALSE)</f>
        <v>Bensonhaven</v>
      </c>
      <c r="Z1246" t="str">
        <f>VLOOKUP(Q1246,stores_imp!$A$2:$K$22,5,FALSE)</f>
        <v>Flagship</v>
      </c>
      <c r="AA1246" t="str">
        <f>_xlfn.IFS(sale[[#All],[Age]]&lt;19,"Teens",sale[[#All],[Age]]&lt;30,"Adults",sale[[#All],[Age]]&lt;70,"Elders")</f>
        <v>Elders</v>
      </c>
      <c r="AB1246" t="str">
        <f>VLOOKUP(C1246,customer_imp!$A$2:$H$505,8,FALSE)</f>
        <v>Gold</v>
      </c>
    </row>
    <row r="1247" spans="1:28" x14ac:dyDescent="0.25">
      <c r="A1247" t="s">
        <v>5951</v>
      </c>
      <c r="B1247" s="2">
        <v>45299</v>
      </c>
      <c r="C1247" t="s">
        <v>4445</v>
      </c>
      <c r="D1247" t="str">
        <f>VLOOKUP(C1247,customer_imp!$A$2:$H$502,2,FALSE)</f>
        <v>April Phillips</v>
      </c>
      <c r="E1247">
        <f>VLOOKUP(C1247,customer_imp!$A$2:$H$502,3,FALSE)</f>
        <v>62</v>
      </c>
      <c r="F1247" t="str">
        <f>VLOOKUP(C1247,customer_imp!$A$2:$H$502,4,FALSE)</f>
        <v>Female</v>
      </c>
      <c r="G1247" t="str">
        <f>VLOOKUP(C1247,customer_imp!$A$2:$H$502,5,FALSE)</f>
        <v>Lake Carolyn</v>
      </c>
      <c r="H1247" t="str">
        <f>VLOOKUP(C1247,customer_imp!$A$2:$H$502,6,FALSE)</f>
        <v>Hawaii</v>
      </c>
      <c r="I1247" t="str">
        <f>VLOOKUP(C1247,customer_imp!$A$2:$H$502,7,FALSE)</f>
        <v>USA</v>
      </c>
      <c r="J1247" t="s">
        <v>4643</v>
      </c>
      <c r="K1247" t="str">
        <f>VLOOKUP($J1247,prod_imp!$A$2:$I$102,2,FALSE)</f>
        <v>Women'S Beanie Hat</v>
      </c>
      <c r="L1247" t="str">
        <f>VLOOKUP(J1247,prod_imp!$A$2:$I$102,3,FALSE)</f>
        <v>Clothing</v>
      </c>
      <c r="M1247" t="str">
        <f>VLOOKUP(J1247,prod_imp!$A$2:$I$102,4,FALSE)</f>
        <v>Accessories</v>
      </c>
      <c r="N1247" t="str">
        <f>VLOOKUP(J1247,prod_imp!$A$2:$I$102,5,FALSE)</f>
        <v>Richardson-Carrillo</v>
      </c>
      <c r="O1247">
        <f>VLOOKUP(J1247,prod_imp!$A$2:$I$102,6,FALSE)</f>
        <v>120</v>
      </c>
      <c r="P1247">
        <f>VLOOKUP(J1247,prod_imp!$A$2:$I$102,7,FALSE)</f>
        <v>210</v>
      </c>
      <c r="Q1247" t="s">
        <v>4700</v>
      </c>
      <c r="R1247" t="s">
        <v>1959</v>
      </c>
      <c r="S1247" s="5">
        <v>912.00360000000001</v>
      </c>
      <c r="T1247">
        <v>3</v>
      </c>
      <c r="U1247">
        <v>416</v>
      </c>
      <c r="V1247">
        <v>0.02</v>
      </c>
      <c r="W1247" t="str">
        <f>VLOOKUP(Q1247,stores_imp!$A$2:$K$100,3,FALSE)</f>
        <v>WEST</v>
      </c>
      <c r="X1247" t="str">
        <f>VLOOKUP(Q1247,stores_imp!$A$2:$K$100,2,TRUE)</f>
        <v>Frederick-Wright</v>
      </c>
      <c r="Y1247" t="str">
        <f>VLOOKUP(Q1247,stores_imp!$A$2:$E$22,4,FALSE)</f>
        <v>New Jimmymouth</v>
      </c>
      <c r="Z1247" t="str">
        <f>VLOOKUP(Q1247,stores_imp!$A$2:$K$22,5,FALSE)</f>
        <v>Flagship</v>
      </c>
      <c r="AA1247" t="str">
        <f>_xlfn.IFS(sale[[#All],[Age]]&lt;19,"Teens",sale[[#All],[Age]]&lt;30,"Adults",sale[[#All],[Age]]&lt;70,"Elders")</f>
        <v>Elders</v>
      </c>
      <c r="AB1247" t="str">
        <f>VLOOKUP(C1247,customer_imp!$A$2:$H$505,8,FALSE)</f>
        <v>Platinum</v>
      </c>
    </row>
    <row r="1248" spans="1:28" x14ac:dyDescent="0.25">
      <c r="A1248" t="s">
        <v>5952</v>
      </c>
      <c r="B1248" s="2">
        <v>45893</v>
      </c>
      <c r="C1248" t="s">
        <v>3975</v>
      </c>
      <c r="D1248" t="str">
        <f>VLOOKUP(C1248,customer_imp!$A$2:$H$502,2,FALSE)</f>
        <v>Christine Vaughn</v>
      </c>
      <c r="E1248">
        <f>VLOOKUP(C1248,customer_imp!$A$2:$H$502,3,FALSE)</f>
        <v>24</v>
      </c>
      <c r="F1248" t="str">
        <f>VLOOKUP(C1248,customer_imp!$A$2:$H$502,4,FALSE)</f>
        <v>Male</v>
      </c>
      <c r="G1248" t="str">
        <f>VLOOKUP(C1248,customer_imp!$A$2:$H$502,5,FALSE)</f>
        <v>East Amandamouth</v>
      </c>
      <c r="H1248" t="str">
        <f>VLOOKUP(C1248,customer_imp!$A$2:$H$502,6,FALSE)</f>
        <v>Oregon</v>
      </c>
      <c r="I1248" t="str">
        <f>VLOOKUP(C1248,customer_imp!$A$2:$H$502,7,FALSE)</f>
        <v>USA</v>
      </c>
      <c r="J1248" t="s">
        <v>4607</v>
      </c>
      <c r="K1248" t="str">
        <f>VLOOKUP($J1248,prod_imp!$A$2:$I$102,2,FALSE)</f>
        <v>Laptop Cooling Pad</v>
      </c>
      <c r="L1248" t="str">
        <f>VLOOKUP(J1248,prod_imp!$A$2:$I$102,3,FALSE)</f>
        <v>Electronics</v>
      </c>
      <c r="M1248" t="str">
        <f>VLOOKUP(J1248,prod_imp!$A$2:$I$102,4,FALSE)</f>
        <v>Computer</v>
      </c>
      <c r="N1248" t="str">
        <f>VLOOKUP(J1248,prod_imp!$A$2:$I$102,5,FALSE)</f>
        <v>Murray, Gould And Ware</v>
      </c>
      <c r="O1248">
        <f>VLOOKUP(J1248,prod_imp!$A$2:$I$102,6,FALSE)</f>
        <v>86</v>
      </c>
      <c r="P1248">
        <f>VLOOKUP(J1248,prod_imp!$A$2:$I$102,7,FALSE)</f>
        <v>222</v>
      </c>
      <c r="Q1248" t="s">
        <v>4673</v>
      </c>
      <c r="R1248" t="s">
        <v>4709</v>
      </c>
      <c r="S1248" s="5">
        <v>112.4496</v>
      </c>
      <c r="T1248">
        <v>1</v>
      </c>
      <c r="U1248">
        <v>148</v>
      </c>
      <c r="V1248">
        <v>0.27</v>
      </c>
      <c r="W1248" t="str">
        <f>VLOOKUP(Q1248,stores_imp!$A$2:$K$100,3,FALSE)</f>
        <v>EAST</v>
      </c>
      <c r="X1248" t="str">
        <f>VLOOKUP(Q1248,stores_imp!$A$2:$K$100,2,TRUE)</f>
        <v>Rivera-Warner</v>
      </c>
      <c r="Y1248" t="str">
        <f>VLOOKUP(Q1248,stores_imp!$A$2:$E$22,4,FALSE)</f>
        <v>Washingtonfurt</v>
      </c>
      <c r="Z1248" t="str">
        <f>VLOOKUP(Q1248,stores_imp!$A$2:$K$22,5,FALSE)</f>
        <v>Flagship</v>
      </c>
      <c r="AA1248" t="str">
        <f>_xlfn.IFS(sale[[#All],[Age]]&lt;19,"Teens",sale[[#All],[Age]]&lt;30,"Adults",sale[[#All],[Age]]&lt;70,"Elders")</f>
        <v>Adults</v>
      </c>
      <c r="AB1248" t="str">
        <f>VLOOKUP(C1248,customer_imp!$A$2:$H$505,8,FALSE)</f>
        <v>Bronze</v>
      </c>
    </row>
    <row r="1249" spans="1:28" x14ac:dyDescent="0.25">
      <c r="A1249" t="s">
        <v>5953</v>
      </c>
      <c r="B1249" s="2">
        <v>45560</v>
      </c>
      <c r="C1249" t="s">
        <v>4437</v>
      </c>
      <c r="D1249" t="str">
        <f>VLOOKUP(C1249,customer_imp!$A$2:$H$502,2,FALSE)</f>
        <v>Gene Lee</v>
      </c>
      <c r="E1249">
        <f>VLOOKUP(C1249,customer_imp!$A$2:$H$502,3,FALSE)</f>
        <v>41</v>
      </c>
      <c r="F1249" t="str">
        <f>VLOOKUP(C1249,customer_imp!$A$2:$H$502,4,FALSE)</f>
        <v>Female</v>
      </c>
      <c r="G1249" t="str">
        <f>VLOOKUP(C1249,customer_imp!$A$2:$H$502,5,FALSE)</f>
        <v>Mcfarlandmouth</v>
      </c>
      <c r="H1249" t="str">
        <f>VLOOKUP(C1249,customer_imp!$A$2:$H$502,6,FALSE)</f>
        <v>Virginia</v>
      </c>
      <c r="I1249" t="str">
        <f>VLOOKUP(C1249,customer_imp!$A$2:$H$502,7,FALSE)</f>
        <v>USA</v>
      </c>
      <c r="J1249" t="s">
        <v>4530</v>
      </c>
      <c r="K1249" t="str">
        <f>VLOOKUP($J1249,prod_imp!$A$2:$I$102,2,FALSE)</f>
        <v>Women'S Denim Jeans</v>
      </c>
      <c r="L1249" t="str">
        <f>VLOOKUP(J1249,prod_imp!$A$2:$I$102,3,FALSE)</f>
        <v>Clothing</v>
      </c>
      <c r="M1249" t="str">
        <f>VLOOKUP(J1249,prod_imp!$A$2:$I$102,4,FALSE)</f>
        <v>Bottoms</v>
      </c>
      <c r="N1249" t="str">
        <f>VLOOKUP(J1249,prod_imp!$A$2:$I$102,5,FALSE)</f>
        <v>Guerra-Hendrix</v>
      </c>
      <c r="O1249">
        <f>VLOOKUP(J1249,prod_imp!$A$2:$I$102,6,FALSE)</f>
        <v>317</v>
      </c>
      <c r="P1249">
        <f>VLOOKUP(J1249,prod_imp!$A$2:$I$102,7,FALSE)</f>
        <v>343</v>
      </c>
      <c r="Q1249" t="s">
        <v>4685</v>
      </c>
      <c r="R1249" t="s">
        <v>1959</v>
      </c>
      <c r="S1249" s="5">
        <v>1287.6084000000001</v>
      </c>
      <c r="T1249">
        <v>3</v>
      </c>
      <c r="U1249">
        <v>550</v>
      </c>
      <c r="V1249">
        <v>0.24</v>
      </c>
      <c r="W1249" t="str">
        <f>VLOOKUP(Q1249,stores_imp!$A$2:$K$100,3,FALSE)</f>
        <v>WEST</v>
      </c>
      <c r="X1249" t="str">
        <f>VLOOKUP(Q1249,stores_imp!$A$2:$K$100,2,TRUE)</f>
        <v>Mann-Austin</v>
      </c>
      <c r="Y1249" t="str">
        <f>VLOOKUP(Q1249,stores_imp!$A$2:$E$22,4,FALSE)</f>
        <v>Thompsonborough</v>
      </c>
      <c r="Z1249" t="str">
        <f>VLOOKUP(Q1249,stores_imp!$A$2:$K$22,5,FALSE)</f>
        <v>Online</v>
      </c>
      <c r="AA1249" t="str">
        <f>_xlfn.IFS(sale[[#All],[Age]]&lt;19,"Teens",sale[[#All],[Age]]&lt;30,"Adults",sale[[#All],[Age]]&lt;70,"Elders")</f>
        <v>Elders</v>
      </c>
      <c r="AB1249" t="str">
        <f>VLOOKUP(C1249,customer_imp!$A$2:$H$505,8,FALSE)</f>
        <v>Platinum</v>
      </c>
    </row>
    <row r="1250" spans="1:28" x14ac:dyDescent="0.25">
      <c r="A1250" t="s">
        <v>5954</v>
      </c>
      <c r="B1250" s="2">
        <v>45267</v>
      </c>
      <c r="C1250" t="s">
        <v>4360</v>
      </c>
      <c r="D1250" t="str">
        <f>VLOOKUP(C1250,customer_imp!$A$2:$H$502,2,FALSE)</f>
        <v>Michael Garner</v>
      </c>
      <c r="E1250">
        <f>VLOOKUP(C1250,customer_imp!$A$2:$H$502,3,FALSE)</f>
        <v>21</v>
      </c>
      <c r="F1250" t="str">
        <f>VLOOKUP(C1250,customer_imp!$A$2:$H$502,4,FALSE)</f>
        <v>Female</v>
      </c>
      <c r="G1250" t="str">
        <f>VLOOKUP(C1250,customer_imp!$A$2:$H$502,5,FALSE)</f>
        <v>Port Crystal</v>
      </c>
      <c r="H1250" t="str">
        <f>VLOOKUP(C1250,customer_imp!$A$2:$H$502,6,FALSE)</f>
        <v>New Hampshire</v>
      </c>
      <c r="I1250" t="str">
        <f>VLOOKUP(C1250,customer_imp!$A$2:$H$502,7,FALSE)</f>
        <v>USA</v>
      </c>
      <c r="J1250" t="s">
        <v>4667</v>
      </c>
      <c r="K1250" t="str">
        <f>VLOOKUP($J1250,prod_imp!$A$2:$I$102,2,FALSE)</f>
        <v>Cricket Bat</v>
      </c>
      <c r="L1250" t="str">
        <f>VLOOKUP(J1250,prod_imp!$A$2:$I$102,3,FALSE)</f>
        <v>Sports</v>
      </c>
      <c r="M1250" t="str">
        <f>VLOOKUP(J1250,prod_imp!$A$2:$I$102,4,FALSE)</f>
        <v>Team Sports</v>
      </c>
      <c r="N1250" t="str">
        <f>VLOOKUP(J1250,prod_imp!$A$2:$I$102,5,FALSE)</f>
        <v>Khan Llc</v>
      </c>
      <c r="O1250">
        <f>VLOOKUP(J1250,prod_imp!$A$2:$I$102,6,FALSE)</f>
        <v>246</v>
      </c>
      <c r="P1250">
        <f>VLOOKUP(J1250,prod_imp!$A$2:$I$102,7,FALSE)</f>
        <v>471</v>
      </c>
      <c r="Q1250" t="s">
        <v>4684</v>
      </c>
      <c r="R1250" t="s">
        <v>4706</v>
      </c>
      <c r="S1250" s="5">
        <v>3602.7264</v>
      </c>
      <c r="T1250">
        <v>4</v>
      </c>
      <c r="U1250">
        <v>938</v>
      </c>
      <c r="V1250">
        <v>0.22</v>
      </c>
      <c r="W1250" t="str">
        <f>VLOOKUP(Q1250,stores_imp!$A$2:$K$100,3,FALSE)</f>
        <v>SOUTH</v>
      </c>
      <c r="X1250" t="str">
        <f>VLOOKUP(Q1250,stores_imp!$A$2:$K$100,2,TRUE)</f>
        <v>Mann-Austin</v>
      </c>
      <c r="Y1250" t="str">
        <f>VLOOKUP(Q1250,stores_imp!$A$2:$E$22,4,FALSE)</f>
        <v>Williamsfurt</v>
      </c>
      <c r="Z1250" t="str">
        <f>VLOOKUP(Q1250,stores_imp!$A$2:$K$22,5,FALSE)</f>
        <v>Online</v>
      </c>
      <c r="AA1250" t="str">
        <f>_xlfn.IFS(sale[[#All],[Age]]&lt;19,"Teens",sale[[#All],[Age]]&lt;30,"Adults",sale[[#All],[Age]]&lt;70,"Elders")</f>
        <v>Adults</v>
      </c>
      <c r="AB1250" t="str">
        <f>VLOOKUP(C1250,customer_imp!$A$2:$H$505,8,FALSE)</f>
        <v>Platinum</v>
      </c>
    </row>
    <row r="1251" spans="1:28" x14ac:dyDescent="0.25">
      <c r="A1251" t="s">
        <v>5955</v>
      </c>
      <c r="B1251" s="2">
        <v>45467</v>
      </c>
      <c r="C1251" t="s">
        <v>4112</v>
      </c>
      <c r="D1251" t="str">
        <f>VLOOKUP(C1251,customer_imp!$A$2:$H$502,2,FALSE)</f>
        <v>Morgan Bowen</v>
      </c>
      <c r="E1251">
        <f>VLOOKUP(C1251,customer_imp!$A$2:$H$502,3,FALSE)</f>
        <v>54</v>
      </c>
      <c r="F1251" t="str">
        <f>VLOOKUP(C1251,customer_imp!$A$2:$H$502,4,FALSE)</f>
        <v>Male</v>
      </c>
      <c r="G1251" t="str">
        <f>VLOOKUP(C1251,customer_imp!$A$2:$H$502,5,FALSE)</f>
        <v>Parksfort</v>
      </c>
      <c r="H1251" t="str">
        <f>VLOOKUP(C1251,customer_imp!$A$2:$H$502,6,FALSE)</f>
        <v>Washington</v>
      </c>
      <c r="I1251" t="str">
        <f>VLOOKUP(C1251,customer_imp!$A$2:$H$502,7,FALSE)</f>
        <v>USA</v>
      </c>
      <c r="J1251" t="s">
        <v>4662</v>
      </c>
      <c r="K1251" t="str">
        <f>VLOOKUP($J1251,prod_imp!$A$2:$I$102,2,FALSE)</f>
        <v>Vitamin E Body Lotion</v>
      </c>
      <c r="L1251" t="str">
        <f>VLOOKUP(J1251,prod_imp!$A$2:$I$102,3,FALSE)</f>
        <v>Beauty</v>
      </c>
      <c r="M1251" t="str">
        <f>VLOOKUP(J1251,prod_imp!$A$2:$I$102,4,FALSE)</f>
        <v>Skincare</v>
      </c>
      <c r="N1251" t="str">
        <f>VLOOKUP(J1251,prod_imp!$A$2:$I$102,5,FALSE)</f>
        <v>Hoffman-Williams</v>
      </c>
      <c r="O1251">
        <f>VLOOKUP(J1251,prod_imp!$A$2:$I$102,6,FALSE)</f>
        <v>358</v>
      </c>
      <c r="P1251">
        <f>VLOOKUP(J1251,prod_imp!$A$2:$I$102,7,FALSE)</f>
        <v>213</v>
      </c>
      <c r="Q1251" t="s">
        <v>4700</v>
      </c>
      <c r="R1251" t="s">
        <v>4706</v>
      </c>
      <c r="S1251" s="5">
        <v>1538.4005999999999</v>
      </c>
      <c r="T1251">
        <v>3</v>
      </c>
      <c r="U1251">
        <v>518</v>
      </c>
      <c r="V1251">
        <v>0.04</v>
      </c>
      <c r="W1251" t="str">
        <f>VLOOKUP(Q1251,stores_imp!$A$2:$K$100,3,FALSE)</f>
        <v>WEST</v>
      </c>
      <c r="X1251" t="str">
        <f>VLOOKUP(Q1251,stores_imp!$A$2:$K$100,2,TRUE)</f>
        <v>Frederick-Wright</v>
      </c>
      <c r="Y1251" t="str">
        <f>VLOOKUP(Q1251,stores_imp!$A$2:$E$22,4,FALSE)</f>
        <v>New Jimmymouth</v>
      </c>
      <c r="Z1251" t="str">
        <f>VLOOKUP(Q1251,stores_imp!$A$2:$K$22,5,FALSE)</f>
        <v>Flagship</v>
      </c>
      <c r="AA1251" t="str">
        <f>_xlfn.IFS(sale[[#All],[Age]]&lt;19,"Teens",sale[[#All],[Age]]&lt;30,"Adults",sale[[#All],[Age]]&lt;70,"Elders")</f>
        <v>Elders</v>
      </c>
      <c r="AB1251" t="str">
        <f>VLOOKUP(C1251,customer_imp!$A$2:$H$505,8,FALSE)</f>
        <v>Gold</v>
      </c>
    </row>
    <row r="1252" spans="1:28" x14ac:dyDescent="0.25">
      <c r="A1252" t="s">
        <v>5956</v>
      </c>
      <c r="B1252" s="2">
        <v>45847</v>
      </c>
      <c r="C1252" t="s">
        <v>4008</v>
      </c>
      <c r="D1252" t="str">
        <f>VLOOKUP(C1252,customer_imp!$A$2:$H$502,2,FALSE)</f>
        <v>Thomas Phillips</v>
      </c>
      <c r="E1252">
        <f>VLOOKUP(C1252,customer_imp!$A$2:$H$502,3,FALSE)</f>
        <v>20</v>
      </c>
      <c r="F1252" t="str">
        <f>VLOOKUP(C1252,customer_imp!$A$2:$H$502,4,FALSE)</f>
        <v>Female</v>
      </c>
      <c r="G1252" t="str">
        <f>VLOOKUP(C1252,customer_imp!$A$2:$H$502,5,FALSE)</f>
        <v>Luisfurt</v>
      </c>
      <c r="H1252" t="str">
        <f>VLOOKUP(C1252,customer_imp!$A$2:$H$502,6,FALSE)</f>
        <v>Georgia</v>
      </c>
      <c r="I1252" t="str">
        <f>VLOOKUP(C1252,customer_imp!$A$2:$H$502,7,FALSE)</f>
        <v>USA</v>
      </c>
      <c r="J1252" t="s">
        <v>4507</v>
      </c>
      <c r="K1252" t="str">
        <f>VLOOKUP($J1252,prod_imp!$A$2:$I$102,2,FALSE)</f>
        <v>Herbal Face Moisturizer</v>
      </c>
      <c r="L1252" t="str">
        <f>VLOOKUP(J1252,prod_imp!$A$2:$I$102,3,FALSE)</f>
        <v>Beauty</v>
      </c>
      <c r="M1252" t="str">
        <f>VLOOKUP(J1252,prod_imp!$A$2:$I$102,4,FALSE)</f>
        <v>Skincare</v>
      </c>
      <c r="N1252" t="str">
        <f>VLOOKUP(J1252,prod_imp!$A$2:$I$102,5,FALSE)</f>
        <v>Davidson Plc</v>
      </c>
      <c r="O1252">
        <f>VLOOKUP(J1252,prod_imp!$A$2:$I$102,6,FALSE)</f>
        <v>313</v>
      </c>
      <c r="P1252">
        <f>VLOOKUP(J1252,prod_imp!$A$2:$I$102,7,FALSE)</f>
        <v>350</v>
      </c>
      <c r="Q1252" t="s">
        <v>4685</v>
      </c>
      <c r="R1252" t="s">
        <v>4706</v>
      </c>
      <c r="S1252" s="5">
        <v>82.546800000000005</v>
      </c>
      <c r="T1252">
        <v>1</v>
      </c>
      <c r="U1252">
        <v>98</v>
      </c>
      <c r="V1252">
        <v>0.01</v>
      </c>
      <c r="W1252" t="str">
        <f>VLOOKUP(Q1252,stores_imp!$A$2:$K$100,3,FALSE)</f>
        <v>WEST</v>
      </c>
      <c r="X1252" t="str">
        <f>VLOOKUP(Q1252,stores_imp!$A$2:$K$100,2,TRUE)</f>
        <v>Mann-Austin</v>
      </c>
      <c r="Y1252" t="str">
        <f>VLOOKUP(Q1252,stores_imp!$A$2:$E$22,4,FALSE)</f>
        <v>Thompsonborough</v>
      </c>
      <c r="Z1252" t="str">
        <f>VLOOKUP(Q1252,stores_imp!$A$2:$K$22,5,FALSE)</f>
        <v>Online</v>
      </c>
      <c r="AA1252" t="str">
        <f>_xlfn.IFS(sale[[#All],[Age]]&lt;19,"Teens",sale[[#All],[Age]]&lt;30,"Adults",sale[[#All],[Age]]&lt;70,"Elders")</f>
        <v>Adults</v>
      </c>
      <c r="AB1252" t="str">
        <f>VLOOKUP(C1252,customer_imp!$A$2:$H$505,8,FALSE)</f>
        <v>Gold</v>
      </c>
    </row>
    <row r="1253" spans="1:28" x14ac:dyDescent="0.25">
      <c r="A1253" t="s">
        <v>5957</v>
      </c>
      <c r="B1253" s="2">
        <v>45480</v>
      </c>
      <c r="C1253" t="s">
        <v>4232</v>
      </c>
      <c r="D1253" t="str">
        <f>VLOOKUP(C1253,customer_imp!$A$2:$H$502,2,FALSE)</f>
        <v>Tyler Garner</v>
      </c>
      <c r="E1253">
        <f>VLOOKUP(C1253,customer_imp!$A$2:$H$502,3,FALSE)</f>
        <v>64</v>
      </c>
      <c r="F1253" t="str">
        <f>VLOOKUP(C1253,customer_imp!$A$2:$H$502,4,FALSE)</f>
        <v>Male</v>
      </c>
      <c r="G1253" t="str">
        <f>VLOOKUP(C1253,customer_imp!$A$2:$H$502,5,FALSE)</f>
        <v>Port Coreyfort</v>
      </c>
      <c r="H1253" t="str">
        <f>VLOOKUP(C1253,customer_imp!$A$2:$H$502,6,FALSE)</f>
        <v>Alabama</v>
      </c>
      <c r="I1253" t="str">
        <f>VLOOKUP(C1253,customer_imp!$A$2:$H$502,7,FALSE)</f>
        <v>USA</v>
      </c>
      <c r="J1253" t="s">
        <v>4580</v>
      </c>
      <c r="K1253" t="str">
        <f>VLOOKUP($J1253,prod_imp!$A$2:$I$102,2,FALSE)</f>
        <v>Car Dashboard Phone Holder</v>
      </c>
      <c r="L1253" t="str">
        <f>VLOOKUP(J1253,prod_imp!$A$2:$I$102,3,FALSE)</f>
        <v>Electronics</v>
      </c>
      <c r="M1253" t="str">
        <f>VLOOKUP(J1253,prod_imp!$A$2:$I$102,4,FALSE)</f>
        <v>Accessories</v>
      </c>
      <c r="N1253" t="str">
        <f>VLOOKUP(J1253,prod_imp!$A$2:$I$102,5,FALSE)</f>
        <v>Byrd, Stewart And Valdez</v>
      </c>
      <c r="O1253">
        <f>VLOOKUP(J1253,prod_imp!$A$2:$I$102,6,FALSE)</f>
        <v>178</v>
      </c>
      <c r="P1253">
        <f>VLOOKUP(J1253,prod_imp!$A$2:$I$102,7,FALSE)</f>
        <v>103</v>
      </c>
      <c r="Q1253" t="s">
        <v>4692</v>
      </c>
      <c r="R1253" t="s">
        <v>1959</v>
      </c>
      <c r="S1253" s="5">
        <v>1417.8240000000001</v>
      </c>
      <c r="T1253">
        <v>2</v>
      </c>
      <c r="U1253">
        <v>875</v>
      </c>
      <c r="V1253">
        <v>0.16</v>
      </c>
      <c r="W1253" t="str">
        <f>VLOOKUP(Q1253,stores_imp!$A$2:$K$100,3,FALSE)</f>
        <v>SOUTH</v>
      </c>
      <c r="X1253" t="str">
        <f>VLOOKUP(Q1253,stores_imp!$A$2:$K$100,2,TRUE)</f>
        <v>Aguirre-Keller</v>
      </c>
      <c r="Y1253" t="str">
        <f>VLOOKUP(Q1253,stores_imp!$A$2:$E$22,4,FALSE)</f>
        <v>Lake Michael</v>
      </c>
      <c r="Z1253" t="str">
        <f>VLOOKUP(Q1253,stores_imp!$A$2:$K$22,5,FALSE)</f>
        <v>Online</v>
      </c>
      <c r="AA1253" t="str">
        <f>_xlfn.IFS(sale[[#All],[Age]]&lt;19,"Teens",sale[[#All],[Age]]&lt;30,"Adults",sale[[#All],[Age]]&lt;70,"Elders")</f>
        <v>Elders</v>
      </c>
      <c r="AB1253" t="str">
        <f>VLOOKUP(C1253,customer_imp!$A$2:$H$505,8,FALSE)</f>
        <v>Silver</v>
      </c>
    </row>
    <row r="1254" spans="1:28" x14ac:dyDescent="0.25">
      <c r="A1254" t="s">
        <v>5958</v>
      </c>
      <c r="B1254" s="2">
        <v>45345</v>
      </c>
      <c r="C1254" t="s">
        <v>4290</v>
      </c>
      <c r="D1254" t="str">
        <f>VLOOKUP(C1254,customer_imp!$A$2:$H$502,2,FALSE)</f>
        <v>Roberta Green</v>
      </c>
      <c r="E1254">
        <f>VLOOKUP(C1254,customer_imp!$A$2:$H$502,3,FALSE)</f>
        <v>64</v>
      </c>
      <c r="F1254" t="str">
        <f>VLOOKUP(C1254,customer_imp!$A$2:$H$502,4,FALSE)</f>
        <v>Male</v>
      </c>
      <c r="G1254" t="str">
        <f>VLOOKUP(C1254,customer_imp!$A$2:$H$502,5,FALSE)</f>
        <v>West Joseph</v>
      </c>
      <c r="H1254" t="str">
        <f>VLOOKUP(C1254,customer_imp!$A$2:$H$502,6,FALSE)</f>
        <v>Washington</v>
      </c>
      <c r="I1254" t="str">
        <f>VLOOKUP(C1254,customer_imp!$A$2:$H$502,7,FALSE)</f>
        <v>USA</v>
      </c>
      <c r="J1254" t="s">
        <v>4645</v>
      </c>
      <c r="K1254" t="str">
        <f>VLOOKUP($J1254,prod_imp!$A$2:$I$102,2,FALSE)</f>
        <v>Kitchen Cutting Board</v>
      </c>
      <c r="L1254" t="str">
        <f>VLOOKUP(J1254,prod_imp!$A$2:$I$102,3,FALSE)</f>
        <v>Home</v>
      </c>
      <c r="M1254" t="str">
        <f>VLOOKUP(J1254,prod_imp!$A$2:$I$102,4,FALSE)</f>
        <v>Kitchen</v>
      </c>
      <c r="N1254" t="str">
        <f>VLOOKUP(J1254,prod_imp!$A$2:$I$102,5,FALSE)</f>
        <v>Taylor, Dodson And Johnston</v>
      </c>
      <c r="O1254">
        <f>VLOOKUP(J1254,prod_imp!$A$2:$I$102,6,FALSE)</f>
        <v>176</v>
      </c>
      <c r="P1254">
        <f>VLOOKUP(J1254,prod_imp!$A$2:$I$102,7,FALSE)</f>
        <v>82</v>
      </c>
      <c r="Q1254" t="s">
        <v>4673</v>
      </c>
      <c r="R1254" t="s">
        <v>4709</v>
      </c>
      <c r="S1254" s="5">
        <v>213.709</v>
      </c>
      <c r="T1254">
        <v>1</v>
      </c>
      <c r="U1254">
        <v>227</v>
      </c>
      <c r="V1254">
        <v>0.19</v>
      </c>
      <c r="W1254" t="str">
        <f>VLOOKUP(Q1254,stores_imp!$A$2:$K$100,3,FALSE)</f>
        <v>EAST</v>
      </c>
      <c r="X1254" t="str">
        <f>VLOOKUP(Q1254,stores_imp!$A$2:$K$100,2,TRUE)</f>
        <v>Rivera-Warner</v>
      </c>
      <c r="Y1254" t="str">
        <f>VLOOKUP(Q1254,stores_imp!$A$2:$E$22,4,FALSE)</f>
        <v>Washingtonfurt</v>
      </c>
      <c r="Z1254" t="str">
        <f>VLOOKUP(Q1254,stores_imp!$A$2:$K$22,5,FALSE)</f>
        <v>Flagship</v>
      </c>
      <c r="AA1254" t="str">
        <f>_xlfn.IFS(sale[[#All],[Age]]&lt;19,"Teens",sale[[#All],[Age]]&lt;30,"Adults",sale[[#All],[Age]]&lt;70,"Elders")</f>
        <v>Elders</v>
      </c>
      <c r="AB1254" t="str">
        <f>VLOOKUP(C1254,customer_imp!$A$2:$H$505,8,FALSE)</f>
        <v>Platinum</v>
      </c>
    </row>
    <row r="1255" spans="1:28" x14ac:dyDescent="0.25">
      <c r="A1255" t="s">
        <v>5959</v>
      </c>
      <c r="B1255" s="2">
        <v>45235</v>
      </c>
      <c r="C1255" t="s">
        <v>4189</v>
      </c>
      <c r="D1255" t="str">
        <f>VLOOKUP(C1255,customer_imp!$A$2:$H$502,2,FALSE)</f>
        <v>Antonio Jones</v>
      </c>
      <c r="E1255">
        <f>VLOOKUP(C1255,customer_imp!$A$2:$H$502,3,FALSE)</f>
        <v>48</v>
      </c>
      <c r="F1255" t="str">
        <f>VLOOKUP(C1255,customer_imp!$A$2:$H$502,4,FALSE)</f>
        <v>Male</v>
      </c>
      <c r="G1255" t="str">
        <f>VLOOKUP(C1255,customer_imp!$A$2:$H$502,5,FALSE)</f>
        <v>Matthewborough</v>
      </c>
      <c r="H1255" t="str">
        <f>VLOOKUP(C1255,customer_imp!$A$2:$H$502,6,FALSE)</f>
        <v>Georgia</v>
      </c>
      <c r="I1255" t="str">
        <f>VLOOKUP(C1255,customer_imp!$A$2:$H$502,7,FALSE)</f>
        <v>USA</v>
      </c>
      <c r="J1255" t="s">
        <v>4628</v>
      </c>
      <c r="K1255" t="str">
        <f>VLOOKUP($J1255,prod_imp!$A$2:$I$102,2,FALSE)</f>
        <v>Bluetooth Car Audio System</v>
      </c>
      <c r="L1255" t="str">
        <f>VLOOKUP(J1255,prod_imp!$A$2:$I$102,3,FALSE)</f>
        <v>Electronics</v>
      </c>
      <c r="M1255" t="str">
        <f>VLOOKUP(J1255,prod_imp!$A$2:$I$102,4,FALSE)</f>
        <v>Audio</v>
      </c>
      <c r="N1255" t="str">
        <f>VLOOKUP(J1255,prod_imp!$A$2:$I$102,5,FALSE)</f>
        <v>Bruce-Bowen</v>
      </c>
      <c r="O1255">
        <f>VLOOKUP(J1255,prod_imp!$A$2:$I$102,6,FALSE)</f>
        <v>404</v>
      </c>
      <c r="P1255">
        <f>VLOOKUP(J1255,prod_imp!$A$2:$I$102,7,FALSE)</f>
        <v>159</v>
      </c>
      <c r="Q1255" t="s">
        <v>4675</v>
      </c>
      <c r="R1255" t="s">
        <v>4709</v>
      </c>
      <c r="S1255" s="5">
        <v>800.33699999999999</v>
      </c>
      <c r="T1255">
        <v>1</v>
      </c>
      <c r="U1255">
        <v>842</v>
      </c>
      <c r="V1255">
        <v>0.06</v>
      </c>
      <c r="W1255" t="str">
        <f>VLOOKUP(Q1255,stores_imp!$A$2:$K$100,3,FALSE)</f>
        <v>NORTH</v>
      </c>
      <c r="X1255" t="str">
        <f>VLOOKUP(Q1255,stores_imp!$A$2:$K$100,2,TRUE)</f>
        <v>Martinez, Adkins And Johnson</v>
      </c>
      <c r="Y1255" t="str">
        <f>VLOOKUP(Q1255,stores_imp!$A$2:$E$22,4,FALSE)</f>
        <v>Danielmouth</v>
      </c>
      <c r="Z1255" t="str">
        <f>VLOOKUP(Q1255,stores_imp!$A$2:$K$22,5,FALSE)</f>
        <v>Flagship</v>
      </c>
      <c r="AA1255" t="str">
        <f>_xlfn.IFS(sale[[#All],[Age]]&lt;19,"Teens",sale[[#All],[Age]]&lt;30,"Adults",sale[[#All],[Age]]&lt;70,"Elders")</f>
        <v>Elders</v>
      </c>
      <c r="AB1255" t="str">
        <f>VLOOKUP(C1255,customer_imp!$A$2:$H$505,8,FALSE)</f>
        <v>Silver</v>
      </c>
    </row>
    <row r="1256" spans="1:28" x14ac:dyDescent="0.25">
      <c r="A1256" t="s">
        <v>5960</v>
      </c>
      <c r="B1256" s="2">
        <v>45543</v>
      </c>
      <c r="C1256" t="s">
        <v>4191</v>
      </c>
      <c r="D1256" t="str">
        <f>VLOOKUP(C1256,customer_imp!$A$2:$H$502,2,FALSE)</f>
        <v>Blake Harrison</v>
      </c>
      <c r="E1256">
        <f>VLOOKUP(C1256,customer_imp!$A$2:$H$502,3,FALSE)</f>
        <v>63</v>
      </c>
      <c r="F1256" t="str">
        <f>VLOOKUP(C1256,customer_imp!$A$2:$H$502,4,FALSE)</f>
        <v>Female</v>
      </c>
      <c r="G1256" t="str">
        <f>VLOOKUP(C1256,customer_imp!$A$2:$H$502,5,FALSE)</f>
        <v>Lyonsfort</v>
      </c>
      <c r="H1256" t="str">
        <f>VLOOKUP(C1256,customer_imp!$A$2:$H$502,6,FALSE)</f>
        <v>Washington</v>
      </c>
      <c r="I1256" t="str">
        <f>VLOOKUP(C1256,customer_imp!$A$2:$H$502,7,FALSE)</f>
        <v>USA</v>
      </c>
      <c r="J1256" t="s">
        <v>4558</v>
      </c>
      <c r="K1256" t="str">
        <f>VLOOKUP($J1256,prod_imp!$A$2:$I$102,2,FALSE)</f>
        <v>Women'S Summer Dress</v>
      </c>
      <c r="L1256" t="str">
        <f>VLOOKUP(J1256,prod_imp!$A$2:$I$102,3,FALSE)</f>
        <v>Clothing</v>
      </c>
      <c r="M1256" t="str">
        <f>VLOOKUP(J1256,prod_imp!$A$2:$I$102,4,FALSE)</f>
        <v>Tops</v>
      </c>
      <c r="N1256" t="str">
        <f>VLOOKUP(J1256,prod_imp!$A$2:$I$102,5,FALSE)</f>
        <v>Smith-Mills</v>
      </c>
      <c r="O1256">
        <f>VLOOKUP(J1256,prod_imp!$A$2:$I$102,6,FALSE)</f>
        <v>223</v>
      </c>
      <c r="P1256">
        <f>VLOOKUP(J1256,prod_imp!$A$2:$I$102,7,FALSE)</f>
        <v>154</v>
      </c>
      <c r="Q1256" t="s">
        <v>4692</v>
      </c>
      <c r="R1256" t="s">
        <v>4709</v>
      </c>
      <c r="S1256" s="5">
        <v>333.04919999999998</v>
      </c>
      <c r="T1256">
        <v>3</v>
      </c>
      <c r="U1256">
        <v>121</v>
      </c>
      <c r="V1256">
        <v>0.05</v>
      </c>
      <c r="W1256" t="str">
        <f>VLOOKUP(Q1256,stores_imp!$A$2:$K$100,3,FALSE)</f>
        <v>SOUTH</v>
      </c>
      <c r="X1256" t="str">
        <f>VLOOKUP(Q1256,stores_imp!$A$2:$K$100,2,TRUE)</f>
        <v>Aguirre-Keller</v>
      </c>
      <c r="Y1256" t="str">
        <f>VLOOKUP(Q1256,stores_imp!$A$2:$E$22,4,FALSE)</f>
        <v>Lake Michael</v>
      </c>
      <c r="Z1256" t="str">
        <f>VLOOKUP(Q1256,stores_imp!$A$2:$K$22,5,FALSE)</f>
        <v>Online</v>
      </c>
      <c r="AA1256" t="str">
        <f>_xlfn.IFS(sale[[#All],[Age]]&lt;19,"Teens",sale[[#All],[Age]]&lt;30,"Adults",sale[[#All],[Age]]&lt;70,"Elders")</f>
        <v>Elders</v>
      </c>
      <c r="AB1256" t="str">
        <f>VLOOKUP(C1256,customer_imp!$A$2:$H$505,8,FALSE)</f>
        <v>Platinum</v>
      </c>
    </row>
    <row r="1257" spans="1:28" x14ac:dyDescent="0.25">
      <c r="A1257" t="s">
        <v>5961</v>
      </c>
      <c r="B1257" s="2">
        <v>45402</v>
      </c>
      <c r="C1257" t="s">
        <v>4490</v>
      </c>
      <c r="D1257" t="str">
        <f>VLOOKUP(C1257,customer_imp!$A$2:$H$502,2,FALSE)</f>
        <v>Sarah Marsh</v>
      </c>
      <c r="E1257">
        <f>VLOOKUP(C1257,customer_imp!$A$2:$H$502,3,FALSE)</f>
        <v>47</v>
      </c>
      <c r="F1257" t="str">
        <f>VLOOKUP(C1257,customer_imp!$A$2:$H$502,4,FALSE)</f>
        <v>Female</v>
      </c>
      <c r="G1257" t="str">
        <f>VLOOKUP(C1257,customer_imp!$A$2:$H$502,5,FALSE)</f>
        <v>Port William</v>
      </c>
      <c r="H1257" t="str">
        <f>VLOOKUP(C1257,customer_imp!$A$2:$H$502,6,FALSE)</f>
        <v>New York</v>
      </c>
      <c r="I1257" t="str">
        <f>VLOOKUP(C1257,customer_imp!$A$2:$H$502,7,FALSE)</f>
        <v>USA</v>
      </c>
      <c r="J1257" t="s">
        <v>4533</v>
      </c>
      <c r="K1257" t="str">
        <f>VLOOKUP($J1257,prod_imp!$A$2:$I$102,2,FALSE)</f>
        <v>Outdoor Sports Water Bottle</v>
      </c>
      <c r="L1257" t="str">
        <f>VLOOKUP(J1257,prod_imp!$A$2:$I$102,3,FALSE)</f>
        <v>Sports</v>
      </c>
      <c r="M1257" t="str">
        <f>VLOOKUP(J1257,prod_imp!$A$2:$I$102,4,FALSE)</f>
        <v>Accessories</v>
      </c>
      <c r="N1257" t="str">
        <f>VLOOKUP(J1257,prod_imp!$A$2:$I$102,5,FALSE)</f>
        <v>Soto-Ellis</v>
      </c>
      <c r="O1257">
        <f>VLOOKUP(J1257,prod_imp!$A$2:$I$102,6,FALSE)</f>
        <v>132</v>
      </c>
      <c r="P1257">
        <f>VLOOKUP(J1257,prod_imp!$A$2:$I$102,7,FALSE)</f>
        <v>275</v>
      </c>
      <c r="Q1257" t="s">
        <v>4680</v>
      </c>
      <c r="R1257" t="s">
        <v>4706</v>
      </c>
      <c r="S1257" s="5">
        <v>514.29960000000005</v>
      </c>
      <c r="T1257">
        <v>4</v>
      </c>
      <c r="U1257">
        <v>176</v>
      </c>
      <c r="V1257">
        <v>0.08</v>
      </c>
      <c r="W1257" t="str">
        <f>VLOOKUP(Q1257,stores_imp!$A$2:$K$100,3,FALSE)</f>
        <v>NORTH</v>
      </c>
      <c r="X1257" t="str">
        <f>VLOOKUP(Q1257,stores_imp!$A$2:$K$100,2,TRUE)</f>
        <v>Mann-Austin</v>
      </c>
      <c r="Y1257" t="str">
        <f>VLOOKUP(Q1257,stores_imp!$A$2:$E$22,4,FALSE)</f>
        <v>Hoodberg</v>
      </c>
      <c r="Z1257" t="str">
        <f>VLOOKUP(Q1257,stores_imp!$A$2:$K$22,5,FALSE)</f>
        <v>Outlet</v>
      </c>
      <c r="AA1257" t="str">
        <f>_xlfn.IFS(sale[[#All],[Age]]&lt;19,"Teens",sale[[#All],[Age]]&lt;30,"Adults",sale[[#All],[Age]]&lt;70,"Elders")</f>
        <v>Elders</v>
      </c>
      <c r="AB1257" t="str">
        <f>VLOOKUP(C1257,customer_imp!$A$2:$H$505,8,FALSE)</f>
        <v>Gold</v>
      </c>
    </row>
    <row r="1258" spans="1:28" x14ac:dyDescent="0.25">
      <c r="A1258" t="s">
        <v>5962</v>
      </c>
      <c r="B1258" s="2">
        <v>45671</v>
      </c>
      <c r="C1258" t="s">
        <v>4442</v>
      </c>
      <c r="D1258" t="str">
        <f>VLOOKUP(C1258,customer_imp!$A$2:$H$502,2,FALSE)</f>
        <v>Shane Mills</v>
      </c>
      <c r="E1258">
        <f>VLOOKUP(C1258,customer_imp!$A$2:$H$502,3,FALSE)</f>
        <v>59</v>
      </c>
      <c r="F1258" t="str">
        <f>VLOOKUP(C1258,customer_imp!$A$2:$H$502,4,FALSE)</f>
        <v>Male</v>
      </c>
      <c r="G1258" t="str">
        <f>VLOOKUP(C1258,customer_imp!$A$2:$H$502,5,FALSE)</f>
        <v>Lake Meganstad</v>
      </c>
      <c r="H1258" t="str">
        <f>VLOOKUP(C1258,customer_imp!$A$2:$H$502,6,FALSE)</f>
        <v>Nebraska</v>
      </c>
      <c r="I1258" t="str">
        <f>VLOOKUP(C1258,customer_imp!$A$2:$H$502,7,FALSE)</f>
        <v>USA</v>
      </c>
      <c r="J1258" t="s">
        <v>4609</v>
      </c>
      <c r="K1258" t="str">
        <f>VLOOKUP($J1258,prod_imp!$A$2:$I$102,2,FALSE)</f>
        <v>Organic Sunscreen Lotion</v>
      </c>
      <c r="L1258" t="str">
        <f>VLOOKUP(J1258,prod_imp!$A$2:$I$102,3,FALSE)</f>
        <v>Beauty</v>
      </c>
      <c r="M1258" t="str">
        <f>VLOOKUP(J1258,prod_imp!$A$2:$I$102,4,FALSE)</f>
        <v>Skincare</v>
      </c>
      <c r="N1258" t="str">
        <f>VLOOKUP(J1258,prod_imp!$A$2:$I$102,5,FALSE)</f>
        <v>Anderson-Riley</v>
      </c>
      <c r="O1258">
        <f>VLOOKUP(J1258,prod_imp!$A$2:$I$102,6,FALSE)</f>
        <v>267</v>
      </c>
      <c r="P1258">
        <f>VLOOKUP(J1258,prod_imp!$A$2:$I$102,7,FALSE)</f>
        <v>458</v>
      </c>
      <c r="Q1258" t="s">
        <v>4692</v>
      </c>
      <c r="R1258" t="s">
        <v>1959</v>
      </c>
      <c r="S1258" s="5">
        <v>2299.5983999999999</v>
      </c>
      <c r="T1258">
        <v>4</v>
      </c>
      <c r="U1258">
        <v>593</v>
      </c>
      <c r="V1258">
        <v>0.27</v>
      </c>
      <c r="W1258" t="str">
        <f>VLOOKUP(Q1258,stores_imp!$A$2:$K$100,3,FALSE)</f>
        <v>SOUTH</v>
      </c>
      <c r="X1258" t="str">
        <f>VLOOKUP(Q1258,stores_imp!$A$2:$K$100,2,TRUE)</f>
        <v>Aguirre-Keller</v>
      </c>
      <c r="Y1258" t="str">
        <f>VLOOKUP(Q1258,stores_imp!$A$2:$E$22,4,FALSE)</f>
        <v>Lake Michael</v>
      </c>
      <c r="Z1258" t="str">
        <f>VLOOKUP(Q1258,stores_imp!$A$2:$K$22,5,FALSE)</f>
        <v>Online</v>
      </c>
      <c r="AA1258" t="str">
        <f>_xlfn.IFS(sale[[#All],[Age]]&lt;19,"Teens",sale[[#All],[Age]]&lt;30,"Adults",sale[[#All],[Age]]&lt;70,"Elders")</f>
        <v>Elders</v>
      </c>
      <c r="AB1258" t="str">
        <f>VLOOKUP(C1258,customer_imp!$A$2:$H$505,8,FALSE)</f>
        <v>Bronze</v>
      </c>
    </row>
    <row r="1259" spans="1:28" x14ac:dyDescent="0.25">
      <c r="A1259" t="s">
        <v>5963</v>
      </c>
      <c r="B1259" s="2">
        <v>45367</v>
      </c>
      <c r="C1259" t="s">
        <v>4155</v>
      </c>
      <c r="D1259" t="str">
        <f>VLOOKUP(C1259,customer_imp!$A$2:$H$502,2,FALSE)</f>
        <v>John Bradford</v>
      </c>
      <c r="E1259">
        <f>VLOOKUP(C1259,customer_imp!$A$2:$H$502,3,FALSE)</f>
        <v>48</v>
      </c>
      <c r="F1259" t="str">
        <f>VLOOKUP(C1259,customer_imp!$A$2:$H$502,4,FALSE)</f>
        <v>Male</v>
      </c>
      <c r="G1259" t="str">
        <f>VLOOKUP(C1259,customer_imp!$A$2:$H$502,5,FALSE)</f>
        <v>Anabury</v>
      </c>
      <c r="H1259" t="str">
        <f>VLOOKUP(C1259,customer_imp!$A$2:$H$502,6,FALSE)</f>
        <v>Vermont</v>
      </c>
      <c r="I1259" t="str">
        <f>VLOOKUP(C1259,customer_imp!$A$2:$H$502,7,FALSE)</f>
        <v>USA</v>
      </c>
      <c r="J1259" t="s">
        <v>4623</v>
      </c>
      <c r="K1259" t="str">
        <f>VLOOKUP($J1259,prod_imp!$A$2:$I$102,2,FALSE)</f>
        <v>Kitchen Storage Rack</v>
      </c>
      <c r="L1259" t="str">
        <f>VLOOKUP(J1259,prod_imp!$A$2:$I$102,3,FALSE)</f>
        <v>Home</v>
      </c>
      <c r="M1259" t="str">
        <f>VLOOKUP(J1259,prod_imp!$A$2:$I$102,4,FALSE)</f>
        <v>Storage</v>
      </c>
      <c r="N1259" t="str">
        <f>VLOOKUP(J1259,prod_imp!$A$2:$I$102,5,FALSE)</f>
        <v>Duran Group</v>
      </c>
      <c r="O1259">
        <f>VLOOKUP(J1259,prod_imp!$A$2:$I$102,6,FALSE)</f>
        <v>138</v>
      </c>
      <c r="P1259">
        <f>VLOOKUP(J1259,prod_imp!$A$2:$I$102,7,FALSE)</f>
        <v>89</v>
      </c>
      <c r="Q1259" t="s">
        <v>4681</v>
      </c>
      <c r="R1259" t="s">
        <v>4706</v>
      </c>
      <c r="S1259" s="5">
        <v>2013.7872</v>
      </c>
      <c r="T1259">
        <v>4</v>
      </c>
      <c r="U1259">
        <v>662</v>
      </c>
      <c r="V1259">
        <v>0.03</v>
      </c>
      <c r="W1259" t="str">
        <f>VLOOKUP(Q1259,stores_imp!$A$2:$K$100,3,FALSE)</f>
        <v>SOUTH</v>
      </c>
      <c r="X1259" t="str">
        <f>VLOOKUP(Q1259,stores_imp!$A$2:$K$100,2,TRUE)</f>
        <v>Mann-Austin</v>
      </c>
      <c r="Y1259" t="str">
        <f>VLOOKUP(Q1259,stores_imp!$A$2:$E$22,4,FALSE)</f>
        <v>Port Sharon</v>
      </c>
      <c r="Z1259" t="str">
        <f>VLOOKUP(Q1259,stores_imp!$A$2:$K$22,5,FALSE)</f>
        <v>Online</v>
      </c>
      <c r="AA1259" t="str">
        <f>_xlfn.IFS(sale[[#All],[Age]]&lt;19,"Teens",sale[[#All],[Age]]&lt;30,"Adults",sale[[#All],[Age]]&lt;70,"Elders")</f>
        <v>Elders</v>
      </c>
      <c r="AB1259" t="str">
        <f>VLOOKUP(C1259,customer_imp!$A$2:$H$505,8,FALSE)</f>
        <v>Silver</v>
      </c>
    </row>
    <row r="1260" spans="1:28" x14ac:dyDescent="0.25">
      <c r="A1260" t="s">
        <v>5964</v>
      </c>
      <c r="B1260" s="2">
        <v>45488</v>
      </c>
      <c r="C1260" t="s">
        <v>4105</v>
      </c>
      <c r="D1260" t="str">
        <f>VLOOKUP(C1260,customer_imp!$A$2:$H$502,2,FALSE)</f>
        <v>Susan Mcdonald</v>
      </c>
      <c r="E1260">
        <f>VLOOKUP(C1260,customer_imp!$A$2:$H$502,3,FALSE)</f>
        <v>45</v>
      </c>
      <c r="F1260" t="str">
        <f>VLOOKUP(C1260,customer_imp!$A$2:$H$502,4,FALSE)</f>
        <v>Male</v>
      </c>
      <c r="G1260" t="str">
        <f>VLOOKUP(C1260,customer_imp!$A$2:$H$502,5,FALSE)</f>
        <v>East Ellen</v>
      </c>
      <c r="H1260" t="str">
        <f>VLOOKUP(C1260,customer_imp!$A$2:$H$502,6,FALSE)</f>
        <v>Arkansas</v>
      </c>
      <c r="I1260" t="str">
        <f>VLOOKUP(C1260,customer_imp!$A$2:$H$502,7,FALSE)</f>
        <v>USA</v>
      </c>
      <c r="J1260" t="s">
        <v>4571</v>
      </c>
      <c r="K1260" t="str">
        <f>VLOOKUP($J1260,prod_imp!$A$2:$I$102,2,FALSE)</f>
        <v>Usb External Hard Drive</v>
      </c>
      <c r="L1260" t="str">
        <f>VLOOKUP(J1260,prod_imp!$A$2:$I$102,3,FALSE)</f>
        <v>Electronics</v>
      </c>
      <c r="M1260" t="str">
        <f>VLOOKUP(J1260,prod_imp!$A$2:$I$102,4,FALSE)</f>
        <v>Computer</v>
      </c>
      <c r="N1260" t="str">
        <f>VLOOKUP(J1260,prod_imp!$A$2:$I$102,5,FALSE)</f>
        <v>Robinson Inc</v>
      </c>
      <c r="O1260">
        <f>VLOOKUP(J1260,prod_imp!$A$2:$I$102,6,FALSE)</f>
        <v>253</v>
      </c>
      <c r="P1260">
        <f>VLOOKUP(J1260,prod_imp!$A$2:$I$102,7,FALSE)</f>
        <v>266</v>
      </c>
      <c r="Q1260" t="s">
        <v>4685</v>
      </c>
      <c r="R1260" t="s">
        <v>4709</v>
      </c>
      <c r="S1260" s="5">
        <v>1228.4894999999999</v>
      </c>
      <c r="T1260">
        <v>3</v>
      </c>
      <c r="U1260">
        <v>518</v>
      </c>
      <c r="V1260">
        <v>0.24</v>
      </c>
      <c r="W1260" t="str">
        <f>VLOOKUP(Q1260,stores_imp!$A$2:$K$100,3,FALSE)</f>
        <v>WEST</v>
      </c>
      <c r="X1260" t="str">
        <f>VLOOKUP(Q1260,stores_imp!$A$2:$K$100,2,TRUE)</f>
        <v>Mann-Austin</v>
      </c>
      <c r="Y1260" t="str">
        <f>VLOOKUP(Q1260,stores_imp!$A$2:$E$22,4,FALSE)</f>
        <v>Thompsonborough</v>
      </c>
      <c r="Z1260" t="str">
        <f>VLOOKUP(Q1260,stores_imp!$A$2:$K$22,5,FALSE)</f>
        <v>Online</v>
      </c>
      <c r="AA1260" t="str">
        <f>_xlfn.IFS(sale[[#All],[Age]]&lt;19,"Teens",sale[[#All],[Age]]&lt;30,"Adults",sale[[#All],[Age]]&lt;70,"Elders")</f>
        <v>Elders</v>
      </c>
      <c r="AB1260" t="str">
        <f>VLOOKUP(C1260,customer_imp!$A$2:$H$505,8,FALSE)</f>
        <v>Silver</v>
      </c>
    </row>
    <row r="1261" spans="1:28" x14ac:dyDescent="0.25">
      <c r="A1261" t="s">
        <v>5965</v>
      </c>
      <c r="B1261" s="2">
        <v>45509</v>
      </c>
      <c r="C1261" t="s">
        <v>4295</v>
      </c>
      <c r="D1261" t="str">
        <f>VLOOKUP(C1261,customer_imp!$A$2:$H$502,2,FALSE)</f>
        <v>Kara Dodson</v>
      </c>
      <c r="E1261">
        <f>VLOOKUP(C1261,customer_imp!$A$2:$H$502,3,FALSE)</f>
        <v>20</v>
      </c>
      <c r="F1261" t="str">
        <f>VLOOKUP(C1261,customer_imp!$A$2:$H$502,4,FALSE)</f>
        <v>Male</v>
      </c>
      <c r="G1261" t="str">
        <f>VLOOKUP(C1261,customer_imp!$A$2:$H$502,5,FALSE)</f>
        <v>Joelside</v>
      </c>
      <c r="H1261" t="str">
        <f>VLOOKUP(C1261,customer_imp!$A$2:$H$502,6,FALSE)</f>
        <v>Vermont</v>
      </c>
      <c r="I1261" t="str">
        <f>VLOOKUP(C1261,customer_imp!$A$2:$H$502,7,FALSE)</f>
        <v>USA</v>
      </c>
      <c r="J1261" t="s">
        <v>4605</v>
      </c>
      <c r="K1261" t="str">
        <f>VLOOKUP($J1261,prod_imp!$A$2:$I$102,2,FALSE)</f>
        <v>Tennis Ball 3-Pack</v>
      </c>
      <c r="L1261" t="str">
        <f>VLOOKUP(J1261,prod_imp!$A$2:$I$102,3,FALSE)</f>
        <v>Sports</v>
      </c>
      <c r="M1261" t="str">
        <f>VLOOKUP(J1261,prod_imp!$A$2:$I$102,4,FALSE)</f>
        <v>Equipment</v>
      </c>
      <c r="N1261" t="str">
        <f>VLOOKUP(J1261,prod_imp!$A$2:$I$102,5,FALSE)</f>
        <v>Lopez Llc</v>
      </c>
      <c r="O1261">
        <f>VLOOKUP(J1261,prod_imp!$A$2:$I$102,6,FALSE)</f>
        <v>103</v>
      </c>
      <c r="P1261">
        <f>VLOOKUP(J1261,prod_imp!$A$2:$I$102,7,FALSE)</f>
        <v>465</v>
      </c>
      <c r="Q1261" t="s">
        <v>4682</v>
      </c>
      <c r="R1261" t="s">
        <v>4709</v>
      </c>
      <c r="S1261" s="5">
        <v>77.022000000000006</v>
      </c>
      <c r="T1261">
        <v>1</v>
      </c>
      <c r="U1261">
        <v>86</v>
      </c>
      <c r="V1261">
        <v>0.21</v>
      </c>
      <c r="W1261" t="str">
        <f>VLOOKUP(Q1261,stores_imp!$A$2:$K$100,3,FALSE)</f>
        <v>NORTH</v>
      </c>
      <c r="X1261" t="str">
        <f>VLOOKUP(Q1261,stores_imp!$A$2:$K$100,2,TRUE)</f>
        <v>Mann-Austin</v>
      </c>
      <c r="Y1261" t="str">
        <f>VLOOKUP(Q1261,stores_imp!$A$2:$E$22,4,FALSE)</f>
        <v>New Michaelchester</v>
      </c>
      <c r="Z1261" t="str">
        <f>VLOOKUP(Q1261,stores_imp!$A$2:$K$22,5,FALSE)</f>
        <v>Outlet</v>
      </c>
      <c r="AA1261" t="str">
        <f>_xlfn.IFS(sale[[#All],[Age]]&lt;19,"Teens",sale[[#All],[Age]]&lt;30,"Adults",sale[[#All],[Age]]&lt;70,"Elders")</f>
        <v>Adults</v>
      </c>
      <c r="AB1261" t="str">
        <f>VLOOKUP(C1261,customer_imp!$A$2:$H$505,8,FALSE)</f>
        <v>Silver</v>
      </c>
    </row>
    <row r="1262" spans="1:28" x14ac:dyDescent="0.25">
      <c r="A1262" t="s">
        <v>5966</v>
      </c>
      <c r="B1262" s="2">
        <v>45323</v>
      </c>
      <c r="C1262" t="s">
        <v>4352</v>
      </c>
      <c r="D1262" t="str">
        <f>VLOOKUP(C1262,customer_imp!$A$2:$H$502,2,FALSE)</f>
        <v>Elizabeth Smith</v>
      </c>
      <c r="E1262">
        <f>VLOOKUP(C1262,customer_imp!$A$2:$H$502,3,FALSE)</f>
        <v>23</v>
      </c>
      <c r="F1262" t="str">
        <f>VLOOKUP(C1262,customer_imp!$A$2:$H$502,4,FALSE)</f>
        <v>Male</v>
      </c>
      <c r="G1262" t="str">
        <f>VLOOKUP(C1262,customer_imp!$A$2:$H$502,5,FALSE)</f>
        <v>Murphytown</v>
      </c>
      <c r="H1262" t="str">
        <f>VLOOKUP(C1262,customer_imp!$A$2:$H$502,6,FALSE)</f>
        <v>Ohio</v>
      </c>
      <c r="I1262" t="str">
        <f>VLOOKUP(C1262,customer_imp!$A$2:$H$502,7,FALSE)</f>
        <v>USA</v>
      </c>
      <c r="J1262" t="s">
        <v>4647</v>
      </c>
      <c r="K1262" t="str">
        <f>VLOOKUP($J1262,prod_imp!$A$2:$I$102,2,FALSE)</f>
        <v>Led Bedside Lamp</v>
      </c>
      <c r="L1262" t="str">
        <f>VLOOKUP(J1262,prod_imp!$A$2:$I$102,3,FALSE)</f>
        <v>Home</v>
      </c>
      <c r="M1262" t="str">
        <f>VLOOKUP(J1262,prod_imp!$A$2:$I$102,4,FALSE)</f>
        <v>Lighting</v>
      </c>
      <c r="N1262" t="str">
        <f>VLOOKUP(J1262,prod_imp!$A$2:$I$102,5,FALSE)</f>
        <v>Aguilar, Horton And Lewis</v>
      </c>
      <c r="O1262">
        <f>VLOOKUP(J1262,prod_imp!$A$2:$I$102,6,FALSE)</f>
        <v>371</v>
      </c>
      <c r="P1262">
        <f>VLOOKUP(J1262,prod_imp!$A$2:$I$102,7,FALSE)</f>
        <v>220</v>
      </c>
      <c r="Q1262" t="s">
        <v>4675</v>
      </c>
      <c r="R1262" t="s">
        <v>1959</v>
      </c>
      <c r="S1262" s="5">
        <v>2560</v>
      </c>
      <c r="T1262">
        <v>4</v>
      </c>
      <c r="U1262">
        <v>800</v>
      </c>
      <c r="V1262">
        <v>0.1</v>
      </c>
      <c r="W1262" t="str">
        <f>VLOOKUP(Q1262,stores_imp!$A$2:$K$100,3,FALSE)</f>
        <v>NORTH</v>
      </c>
      <c r="X1262" t="str">
        <f>VLOOKUP(Q1262,stores_imp!$A$2:$K$100,2,TRUE)</f>
        <v>Martinez, Adkins And Johnson</v>
      </c>
      <c r="Y1262" t="str">
        <f>VLOOKUP(Q1262,stores_imp!$A$2:$E$22,4,FALSE)</f>
        <v>Danielmouth</v>
      </c>
      <c r="Z1262" t="str">
        <f>VLOOKUP(Q1262,stores_imp!$A$2:$K$22,5,FALSE)</f>
        <v>Flagship</v>
      </c>
      <c r="AA1262" t="str">
        <f>_xlfn.IFS(sale[[#All],[Age]]&lt;19,"Teens",sale[[#All],[Age]]&lt;30,"Adults",sale[[#All],[Age]]&lt;70,"Elders")</f>
        <v>Adults</v>
      </c>
      <c r="AB1262" t="str">
        <f>VLOOKUP(C1262,customer_imp!$A$2:$H$505,8,FALSE)</f>
        <v>Bronze</v>
      </c>
    </row>
    <row r="1263" spans="1:28" x14ac:dyDescent="0.25">
      <c r="A1263" t="s">
        <v>5967</v>
      </c>
      <c r="B1263" s="2">
        <v>45889</v>
      </c>
      <c r="C1263" t="s">
        <v>4133</v>
      </c>
      <c r="D1263" t="str">
        <f>VLOOKUP(C1263,customer_imp!$A$2:$H$502,2,FALSE)</f>
        <v>Curtis Haynes</v>
      </c>
      <c r="E1263">
        <f>VLOOKUP(C1263,customer_imp!$A$2:$H$502,3,FALSE)</f>
        <v>60</v>
      </c>
      <c r="F1263" t="str">
        <f>VLOOKUP(C1263,customer_imp!$A$2:$H$502,4,FALSE)</f>
        <v>Female</v>
      </c>
      <c r="G1263" t="str">
        <f>VLOOKUP(C1263,customer_imp!$A$2:$H$502,5,FALSE)</f>
        <v>Estradaside</v>
      </c>
      <c r="H1263" t="str">
        <f>VLOOKUP(C1263,customer_imp!$A$2:$H$502,6,FALSE)</f>
        <v>Iowa</v>
      </c>
      <c r="I1263" t="str">
        <f>VLOOKUP(C1263,customer_imp!$A$2:$H$502,7,FALSE)</f>
        <v>USA</v>
      </c>
      <c r="J1263" t="s">
        <v>4603</v>
      </c>
      <c r="K1263" t="str">
        <f>VLOOKUP($J1263,prod_imp!$A$2:$I$102,2,FALSE)</f>
        <v>Luxury Perfume Spray</v>
      </c>
      <c r="L1263" t="str">
        <f>VLOOKUP(J1263,prod_imp!$A$2:$I$102,3,FALSE)</f>
        <v>Beauty</v>
      </c>
      <c r="M1263" t="str">
        <f>VLOOKUP(J1263,prod_imp!$A$2:$I$102,4,FALSE)</f>
        <v>Fragrance</v>
      </c>
      <c r="N1263" t="str">
        <f>VLOOKUP(J1263,prod_imp!$A$2:$I$102,5,FALSE)</f>
        <v>Gibson, Green And Lopez</v>
      </c>
      <c r="O1263">
        <f>VLOOKUP(J1263,prod_imp!$A$2:$I$102,6,FALSE)</f>
        <v>483</v>
      </c>
      <c r="P1263">
        <f>VLOOKUP(J1263,prod_imp!$A$2:$I$102,7,FALSE)</f>
        <v>444</v>
      </c>
      <c r="Q1263" t="s">
        <v>4690</v>
      </c>
      <c r="R1263" t="s">
        <v>4706</v>
      </c>
      <c r="S1263" s="5">
        <v>262.51499999999999</v>
      </c>
      <c r="T1263">
        <v>3</v>
      </c>
      <c r="U1263">
        <v>118</v>
      </c>
      <c r="V1263">
        <v>0.2</v>
      </c>
      <c r="W1263" t="str">
        <f>VLOOKUP(Q1263,stores_imp!$A$2:$K$100,3,FALSE)</f>
        <v>EAST</v>
      </c>
      <c r="X1263" t="str">
        <f>VLOOKUP(Q1263,stores_imp!$A$2:$K$100,2,TRUE)</f>
        <v>Martinez, Adkins And Johnson</v>
      </c>
      <c r="Y1263" t="str">
        <f>VLOOKUP(Q1263,stores_imp!$A$2:$E$22,4,FALSE)</f>
        <v>East Davidville</v>
      </c>
      <c r="Z1263" t="str">
        <f>VLOOKUP(Q1263,stores_imp!$A$2:$K$22,5,FALSE)</f>
        <v>Online</v>
      </c>
      <c r="AA1263" t="str">
        <f>_xlfn.IFS(sale[[#All],[Age]]&lt;19,"Teens",sale[[#All],[Age]]&lt;30,"Adults",sale[[#All],[Age]]&lt;70,"Elders")</f>
        <v>Elders</v>
      </c>
      <c r="AB1263" t="str">
        <f>VLOOKUP(C1263,customer_imp!$A$2:$H$505,8,FALSE)</f>
        <v>Gold</v>
      </c>
    </row>
    <row r="1264" spans="1:28" x14ac:dyDescent="0.25">
      <c r="A1264" t="s">
        <v>5968</v>
      </c>
      <c r="B1264" s="2">
        <v>45253</v>
      </c>
      <c r="C1264" t="s">
        <v>4412</v>
      </c>
      <c r="D1264" t="str">
        <f>VLOOKUP(C1264,customer_imp!$A$2:$H$502,2,FALSE)</f>
        <v>Holly Robinson</v>
      </c>
      <c r="E1264">
        <f>VLOOKUP(C1264,customer_imp!$A$2:$H$502,3,FALSE)</f>
        <v>45</v>
      </c>
      <c r="F1264" t="str">
        <f>VLOOKUP(C1264,customer_imp!$A$2:$H$502,4,FALSE)</f>
        <v>Female</v>
      </c>
      <c r="G1264" t="str">
        <f>VLOOKUP(C1264,customer_imp!$A$2:$H$502,5,FALSE)</f>
        <v>East Amy</v>
      </c>
      <c r="H1264" t="str">
        <f>VLOOKUP(C1264,customer_imp!$A$2:$H$502,6,FALSE)</f>
        <v>Washington</v>
      </c>
      <c r="I1264" t="str">
        <f>VLOOKUP(C1264,customer_imp!$A$2:$H$502,7,FALSE)</f>
        <v>USA</v>
      </c>
      <c r="J1264" t="s">
        <v>4552</v>
      </c>
      <c r="K1264" t="str">
        <f>VLOOKUP($J1264,prod_imp!$A$2:$I$102,2,FALSE)</f>
        <v>Vitamin C Face Serum</v>
      </c>
      <c r="L1264" t="str">
        <f>VLOOKUP(J1264,prod_imp!$A$2:$I$102,3,FALSE)</f>
        <v>Beauty</v>
      </c>
      <c r="M1264" t="str">
        <f>VLOOKUP(J1264,prod_imp!$A$2:$I$102,4,FALSE)</f>
        <v>Skincare</v>
      </c>
      <c r="N1264" t="str">
        <f>VLOOKUP(J1264,prod_imp!$A$2:$I$102,5,FALSE)</f>
        <v>Griffin Ltd</v>
      </c>
      <c r="O1264">
        <f>VLOOKUP(J1264,prod_imp!$A$2:$I$102,6,FALSE)</f>
        <v>284</v>
      </c>
      <c r="P1264">
        <f>VLOOKUP(J1264,prod_imp!$A$2:$I$102,7,FALSE)</f>
        <v>244</v>
      </c>
      <c r="Q1264" t="s">
        <v>4698</v>
      </c>
      <c r="R1264" t="s">
        <v>1959</v>
      </c>
      <c r="S1264" s="5">
        <v>158.50749999999999</v>
      </c>
      <c r="T1264">
        <v>1</v>
      </c>
      <c r="U1264">
        <v>223</v>
      </c>
      <c r="V1264">
        <v>0.26</v>
      </c>
      <c r="W1264" t="str">
        <f>VLOOKUP(Q1264,stores_imp!$A$2:$K$100,3,FALSE)</f>
        <v>NORTH</v>
      </c>
      <c r="X1264" t="str">
        <f>VLOOKUP(Q1264,stores_imp!$A$2:$K$100,2,TRUE)</f>
        <v>Shelton Plc</v>
      </c>
      <c r="Y1264" t="str">
        <f>VLOOKUP(Q1264,stores_imp!$A$2:$E$22,4,FALSE)</f>
        <v>East Jenniferstad</v>
      </c>
      <c r="Z1264" t="str">
        <f>VLOOKUP(Q1264,stores_imp!$A$2:$K$22,5,FALSE)</f>
        <v>Flagship</v>
      </c>
      <c r="AA1264" t="str">
        <f>_xlfn.IFS(sale[[#All],[Age]]&lt;19,"Teens",sale[[#All],[Age]]&lt;30,"Adults",sale[[#All],[Age]]&lt;70,"Elders")</f>
        <v>Elders</v>
      </c>
      <c r="AB1264" t="str">
        <f>VLOOKUP(C1264,customer_imp!$A$2:$H$505,8,FALSE)</f>
        <v>Platinum</v>
      </c>
    </row>
    <row r="1265" spans="1:28" x14ac:dyDescent="0.25">
      <c r="A1265" t="s">
        <v>5969</v>
      </c>
      <c r="B1265" s="2">
        <v>45530</v>
      </c>
      <c r="C1265" t="s">
        <v>4419</v>
      </c>
      <c r="D1265" t="str">
        <f>VLOOKUP(C1265,customer_imp!$A$2:$H$502,2,FALSE)</f>
        <v>Jose Stewart</v>
      </c>
      <c r="E1265">
        <f>VLOOKUP(C1265,customer_imp!$A$2:$H$502,3,FALSE)</f>
        <v>18</v>
      </c>
      <c r="F1265" t="str">
        <f>VLOOKUP(C1265,customer_imp!$A$2:$H$502,4,FALSE)</f>
        <v>Female</v>
      </c>
      <c r="G1265" t="str">
        <f>VLOOKUP(C1265,customer_imp!$A$2:$H$502,5,FALSE)</f>
        <v>South Robert</v>
      </c>
      <c r="H1265" t="str">
        <f>VLOOKUP(C1265,customer_imp!$A$2:$H$502,6,FALSE)</f>
        <v>Maine</v>
      </c>
      <c r="I1265" t="str">
        <f>VLOOKUP(C1265,customer_imp!$A$2:$H$502,7,FALSE)</f>
        <v>USA</v>
      </c>
      <c r="J1265" t="s">
        <v>4552</v>
      </c>
      <c r="K1265" t="str">
        <f>VLOOKUP($J1265,prod_imp!$A$2:$I$102,2,FALSE)</f>
        <v>Vitamin C Face Serum</v>
      </c>
      <c r="L1265" t="str">
        <f>VLOOKUP(J1265,prod_imp!$A$2:$I$102,3,FALSE)</f>
        <v>Beauty</v>
      </c>
      <c r="M1265" t="str">
        <f>VLOOKUP(J1265,prod_imp!$A$2:$I$102,4,FALSE)</f>
        <v>Skincare</v>
      </c>
      <c r="N1265" t="str">
        <f>VLOOKUP(J1265,prod_imp!$A$2:$I$102,5,FALSE)</f>
        <v>Griffin Ltd</v>
      </c>
      <c r="O1265">
        <f>VLOOKUP(J1265,prod_imp!$A$2:$I$102,6,FALSE)</f>
        <v>284</v>
      </c>
      <c r="P1265">
        <f>VLOOKUP(J1265,prod_imp!$A$2:$I$102,7,FALSE)</f>
        <v>244</v>
      </c>
      <c r="Q1265" t="s">
        <v>4681</v>
      </c>
      <c r="R1265" t="s">
        <v>4706</v>
      </c>
      <c r="S1265" s="5">
        <v>2205.0239999999999</v>
      </c>
      <c r="T1265">
        <v>3</v>
      </c>
      <c r="U1265">
        <v>919</v>
      </c>
      <c r="V1265">
        <v>0.28999999999999998</v>
      </c>
      <c r="W1265" t="str">
        <f>VLOOKUP(Q1265,stores_imp!$A$2:$K$100,3,FALSE)</f>
        <v>SOUTH</v>
      </c>
      <c r="X1265" t="str">
        <f>VLOOKUP(Q1265,stores_imp!$A$2:$K$100,2,TRUE)</f>
        <v>Mann-Austin</v>
      </c>
      <c r="Y1265" t="str">
        <f>VLOOKUP(Q1265,stores_imp!$A$2:$E$22,4,FALSE)</f>
        <v>Port Sharon</v>
      </c>
      <c r="Z1265" t="str">
        <f>VLOOKUP(Q1265,stores_imp!$A$2:$K$22,5,FALSE)</f>
        <v>Online</v>
      </c>
      <c r="AA1265" t="str">
        <f>_xlfn.IFS(sale[[#All],[Age]]&lt;19,"Teens",sale[[#All],[Age]]&lt;30,"Adults",sale[[#All],[Age]]&lt;70,"Elders")</f>
        <v>Teens</v>
      </c>
      <c r="AB1265" t="str">
        <f>VLOOKUP(C1265,customer_imp!$A$2:$H$505,8,FALSE)</f>
        <v>Gold</v>
      </c>
    </row>
    <row r="1266" spans="1:28" x14ac:dyDescent="0.25">
      <c r="A1266" t="s">
        <v>5970</v>
      </c>
      <c r="B1266" s="2">
        <v>45491</v>
      </c>
      <c r="C1266" t="s">
        <v>4263</v>
      </c>
      <c r="D1266" t="str">
        <f>VLOOKUP(C1266,customer_imp!$A$2:$H$502,2,FALSE)</f>
        <v>Antonio Leon</v>
      </c>
      <c r="E1266">
        <f>VLOOKUP(C1266,customer_imp!$A$2:$H$502,3,FALSE)</f>
        <v>48</v>
      </c>
      <c r="F1266" t="str">
        <f>VLOOKUP(C1266,customer_imp!$A$2:$H$502,4,FALSE)</f>
        <v>Male</v>
      </c>
      <c r="G1266" t="str">
        <f>VLOOKUP(C1266,customer_imp!$A$2:$H$502,5,FALSE)</f>
        <v>Morrisville</v>
      </c>
      <c r="H1266" t="str">
        <f>VLOOKUP(C1266,customer_imp!$A$2:$H$502,6,FALSE)</f>
        <v>Hawaii</v>
      </c>
      <c r="I1266" t="str">
        <f>VLOOKUP(C1266,customer_imp!$A$2:$H$502,7,FALSE)</f>
        <v>USA</v>
      </c>
      <c r="J1266" t="s">
        <v>4642</v>
      </c>
      <c r="K1266" t="str">
        <f>VLOOKUP($J1266,prod_imp!$A$2:$I$102,2,FALSE)</f>
        <v>Wooden Bookshelf</v>
      </c>
      <c r="L1266" t="str">
        <f>VLOOKUP(J1266,prod_imp!$A$2:$I$102,3,FALSE)</f>
        <v>Home</v>
      </c>
      <c r="M1266" t="str">
        <f>VLOOKUP(J1266,prod_imp!$A$2:$I$102,4,FALSE)</f>
        <v>Furniture</v>
      </c>
      <c r="N1266" t="str">
        <f>VLOOKUP(J1266,prod_imp!$A$2:$I$102,5,FALSE)</f>
        <v>Collins-Stephenson</v>
      </c>
      <c r="O1266">
        <f>VLOOKUP(J1266,prod_imp!$A$2:$I$102,6,FALSE)</f>
        <v>388</v>
      </c>
      <c r="P1266">
        <f>VLOOKUP(J1266,prod_imp!$A$2:$I$102,7,FALSE)</f>
        <v>208</v>
      </c>
      <c r="Q1266" t="s">
        <v>4695</v>
      </c>
      <c r="R1266" t="s">
        <v>4709</v>
      </c>
      <c r="S1266" s="5">
        <v>1538.942</v>
      </c>
      <c r="T1266">
        <v>2</v>
      </c>
      <c r="U1266">
        <v>905</v>
      </c>
      <c r="V1266">
        <v>0.2</v>
      </c>
      <c r="W1266" t="str">
        <f>VLOOKUP(Q1266,stores_imp!$A$2:$K$100,3,FALSE)</f>
        <v>EAST</v>
      </c>
      <c r="X1266" t="str">
        <f>VLOOKUP(Q1266,stores_imp!$A$2:$K$100,2,TRUE)</f>
        <v>Gardner, Humphrey And Contreras</v>
      </c>
      <c r="Y1266" t="str">
        <f>VLOOKUP(Q1266,stores_imp!$A$2:$E$22,4,FALSE)</f>
        <v>Johnsonville</v>
      </c>
      <c r="Z1266" t="str">
        <f>VLOOKUP(Q1266,stores_imp!$A$2:$K$22,5,FALSE)</f>
        <v>Flagship</v>
      </c>
      <c r="AA1266" t="str">
        <f>_xlfn.IFS(sale[[#All],[Age]]&lt;19,"Teens",sale[[#All],[Age]]&lt;30,"Adults",sale[[#All],[Age]]&lt;70,"Elders")</f>
        <v>Elders</v>
      </c>
      <c r="AB1266" t="str">
        <f>VLOOKUP(C1266,customer_imp!$A$2:$H$505,8,FALSE)</f>
        <v>Bronze</v>
      </c>
    </row>
    <row r="1267" spans="1:28" x14ac:dyDescent="0.25">
      <c r="A1267" t="s">
        <v>5971</v>
      </c>
      <c r="B1267" s="2">
        <v>45628</v>
      </c>
      <c r="C1267" t="s">
        <v>4297</v>
      </c>
      <c r="D1267" t="str">
        <f>VLOOKUP(C1267,customer_imp!$A$2:$H$502,2,FALSE)</f>
        <v>Jason Mullins</v>
      </c>
      <c r="E1267">
        <f>VLOOKUP(C1267,customer_imp!$A$2:$H$502,3,FALSE)</f>
        <v>47</v>
      </c>
      <c r="F1267" t="str">
        <f>VLOOKUP(C1267,customer_imp!$A$2:$H$502,4,FALSE)</f>
        <v>Female</v>
      </c>
      <c r="G1267" t="str">
        <f>VLOOKUP(C1267,customer_imp!$A$2:$H$502,5,FALSE)</f>
        <v>Brianchester</v>
      </c>
      <c r="H1267" t="str">
        <f>VLOOKUP(C1267,customer_imp!$A$2:$H$502,6,FALSE)</f>
        <v>Delaware</v>
      </c>
      <c r="I1267" t="str">
        <f>VLOOKUP(C1267,customer_imp!$A$2:$H$502,7,FALSE)</f>
        <v>USA</v>
      </c>
      <c r="J1267" t="s">
        <v>4527</v>
      </c>
      <c r="K1267" t="str">
        <f>VLOOKUP($J1267,prod_imp!$A$2:$I$102,2,FALSE)</f>
        <v>Beard Grooming Kit</v>
      </c>
      <c r="L1267" t="str">
        <f>VLOOKUP(J1267,prod_imp!$A$2:$I$102,3,FALSE)</f>
        <v>Beauty</v>
      </c>
      <c r="M1267" t="str">
        <f>VLOOKUP(J1267,prod_imp!$A$2:$I$102,4,FALSE)</f>
        <v>Grooming</v>
      </c>
      <c r="N1267" t="str">
        <f>VLOOKUP(J1267,prod_imp!$A$2:$I$102,5,FALSE)</f>
        <v>Erickson-Green</v>
      </c>
      <c r="O1267">
        <f>VLOOKUP(J1267,prod_imp!$A$2:$I$102,6,FALSE)</f>
        <v>337</v>
      </c>
      <c r="P1267">
        <f>VLOOKUP(J1267,prod_imp!$A$2:$I$102,7,FALSE)</f>
        <v>256</v>
      </c>
      <c r="Q1267" t="s">
        <v>4703</v>
      </c>
      <c r="R1267" t="s">
        <v>4706</v>
      </c>
      <c r="S1267" s="5">
        <v>909.83199999999999</v>
      </c>
      <c r="T1267">
        <v>4</v>
      </c>
      <c r="U1267">
        <v>295</v>
      </c>
      <c r="V1267">
        <v>0.15</v>
      </c>
      <c r="W1267" t="str">
        <f>VLOOKUP(Q1267,stores_imp!$A$2:$K$100,3,FALSE)</f>
        <v>EAST</v>
      </c>
      <c r="X1267" t="str">
        <f>VLOOKUP(Q1267,stores_imp!$A$2:$K$100,2,TRUE)</f>
        <v>Mann-Austin</v>
      </c>
      <c r="Y1267" t="str">
        <f>VLOOKUP(Q1267,stores_imp!$A$2:$E$22,4,FALSE)</f>
        <v>Vasquezborough</v>
      </c>
      <c r="Z1267" t="str">
        <f>VLOOKUP(Q1267,stores_imp!$A$2:$K$22,5,FALSE)</f>
        <v>Online</v>
      </c>
      <c r="AA1267" t="str">
        <f>_xlfn.IFS(sale[[#All],[Age]]&lt;19,"Teens",sale[[#All],[Age]]&lt;30,"Adults",sale[[#All],[Age]]&lt;70,"Elders")</f>
        <v>Elders</v>
      </c>
      <c r="AB1267" t="str">
        <f>VLOOKUP(C1267,customer_imp!$A$2:$H$505,8,FALSE)</f>
        <v>Silver</v>
      </c>
    </row>
    <row r="1268" spans="1:28" x14ac:dyDescent="0.25">
      <c r="A1268" t="s">
        <v>5972</v>
      </c>
      <c r="B1268" s="2">
        <v>45861</v>
      </c>
      <c r="C1268" t="s">
        <v>4062</v>
      </c>
      <c r="D1268" t="str">
        <f>VLOOKUP(C1268,customer_imp!$A$2:$H$502,2,FALSE)</f>
        <v>Melissa Duffy Md</v>
      </c>
      <c r="E1268">
        <f>VLOOKUP(C1268,customer_imp!$A$2:$H$502,3,FALSE)</f>
        <v>58</v>
      </c>
      <c r="F1268" t="str">
        <f>VLOOKUP(C1268,customer_imp!$A$2:$H$502,4,FALSE)</f>
        <v>Female</v>
      </c>
      <c r="G1268" t="str">
        <f>VLOOKUP(C1268,customer_imp!$A$2:$H$502,5,FALSE)</f>
        <v>East Jenna</v>
      </c>
      <c r="H1268" t="str">
        <f>VLOOKUP(C1268,customer_imp!$A$2:$H$502,6,FALSE)</f>
        <v>South Carolina</v>
      </c>
      <c r="I1268" t="str">
        <f>VLOOKUP(C1268,customer_imp!$A$2:$H$502,7,FALSE)</f>
        <v>USA</v>
      </c>
      <c r="J1268" t="s">
        <v>4662</v>
      </c>
      <c r="K1268" t="str">
        <f>VLOOKUP($J1268,prod_imp!$A$2:$I$102,2,FALSE)</f>
        <v>Vitamin E Body Lotion</v>
      </c>
      <c r="L1268" t="str">
        <f>VLOOKUP(J1268,prod_imp!$A$2:$I$102,3,FALSE)</f>
        <v>Beauty</v>
      </c>
      <c r="M1268" t="str">
        <f>VLOOKUP(J1268,prod_imp!$A$2:$I$102,4,FALSE)</f>
        <v>Skincare</v>
      </c>
      <c r="N1268" t="str">
        <f>VLOOKUP(J1268,prod_imp!$A$2:$I$102,5,FALSE)</f>
        <v>Hoffman-Williams</v>
      </c>
      <c r="O1268">
        <f>VLOOKUP(J1268,prod_imp!$A$2:$I$102,6,FALSE)</f>
        <v>358</v>
      </c>
      <c r="P1268">
        <f>VLOOKUP(J1268,prod_imp!$A$2:$I$102,7,FALSE)</f>
        <v>213</v>
      </c>
      <c r="Q1268" t="s">
        <v>4682</v>
      </c>
      <c r="R1268" t="s">
        <v>4706</v>
      </c>
      <c r="S1268" s="5">
        <v>194.17859999999999</v>
      </c>
      <c r="T1268">
        <v>1</v>
      </c>
      <c r="U1268">
        <v>252</v>
      </c>
      <c r="V1268">
        <v>0.23</v>
      </c>
      <c r="W1268" t="str">
        <f>VLOOKUP(Q1268,stores_imp!$A$2:$K$100,3,FALSE)</f>
        <v>NORTH</v>
      </c>
      <c r="X1268" t="str">
        <f>VLOOKUP(Q1268,stores_imp!$A$2:$K$100,2,TRUE)</f>
        <v>Mann-Austin</v>
      </c>
      <c r="Y1268" t="str">
        <f>VLOOKUP(Q1268,stores_imp!$A$2:$E$22,4,FALSE)</f>
        <v>New Michaelchester</v>
      </c>
      <c r="Z1268" t="str">
        <f>VLOOKUP(Q1268,stores_imp!$A$2:$K$22,5,FALSE)</f>
        <v>Outlet</v>
      </c>
      <c r="AA1268" t="str">
        <f>_xlfn.IFS(sale[[#All],[Age]]&lt;19,"Teens",sale[[#All],[Age]]&lt;30,"Adults",sale[[#All],[Age]]&lt;70,"Elders")</f>
        <v>Elders</v>
      </c>
      <c r="AB1268" t="str">
        <f>VLOOKUP(C1268,customer_imp!$A$2:$H$505,8,FALSE)</f>
        <v>Bronze</v>
      </c>
    </row>
    <row r="1269" spans="1:28" x14ac:dyDescent="0.25">
      <c r="A1269" t="s">
        <v>5973</v>
      </c>
      <c r="B1269" s="2">
        <v>45878</v>
      </c>
      <c r="C1269" t="s">
        <v>4130</v>
      </c>
      <c r="D1269" t="str">
        <f>VLOOKUP(C1269,customer_imp!$A$2:$H$502,2,FALSE)</f>
        <v>Patrick Roberts</v>
      </c>
      <c r="E1269">
        <f>VLOOKUP(C1269,customer_imp!$A$2:$H$502,3,FALSE)</f>
        <v>41</v>
      </c>
      <c r="F1269" t="str">
        <f>VLOOKUP(C1269,customer_imp!$A$2:$H$502,4,FALSE)</f>
        <v>Female</v>
      </c>
      <c r="G1269" t="str">
        <f>VLOOKUP(C1269,customer_imp!$A$2:$H$502,5,FALSE)</f>
        <v>Jaredville</v>
      </c>
      <c r="H1269" t="str">
        <f>VLOOKUP(C1269,customer_imp!$A$2:$H$502,6,FALSE)</f>
        <v>Missouri</v>
      </c>
      <c r="I1269" t="str">
        <f>VLOOKUP(C1269,customer_imp!$A$2:$H$502,7,FALSE)</f>
        <v>USA</v>
      </c>
      <c r="J1269" t="s">
        <v>4667</v>
      </c>
      <c r="K1269" t="str">
        <f>VLOOKUP($J1269,prod_imp!$A$2:$I$102,2,FALSE)</f>
        <v>Cricket Bat</v>
      </c>
      <c r="L1269" t="str">
        <f>VLOOKUP(J1269,prod_imp!$A$2:$I$102,3,FALSE)</f>
        <v>Sports</v>
      </c>
      <c r="M1269" t="str">
        <f>VLOOKUP(J1269,prod_imp!$A$2:$I$102,4,FALSE)</f>
        <v>Team Sports</v>
      </c>
      <c r="N1269" t="str">
        <f>VLOOKUP(J1269,prod_imp!$A$2:$I$102,5,FALSE)</f>
        <v>Khan Llc</v>
      </c>
      <c r="O1269">
        <f>VLOOKUP(J1269,prod_imp!$A$2:$I$102,6,FALSE)</f>
        <v>246</v>
      </c>
      <c r="P1269">
        <f>VLOOKUP(J1269,prod_imp!$A$2:$I$102,7,FALSE)</f>
        <v>471</v>
      </c>
      <c r="Q1269" t="s">
        <v>4693</v>
      </c>
      <c r="R1269" t="s">
        <v>4709</v>
      </c>
      <c r="S1269" s="5">
        <v>2566.404</v>
      </c>
      <c r="T1269">
        <v>4</v>
      </c>
      <c r="U1269">
        <v>792</v>
      </c>
      <c r="V1269">
        <v>0.23</v>
      </c>
      <c r="W1269" t="str">
        <f>VLOOKUP(Q1269,stores_imp!$A$2:$K$100,3,FALSE)</f>
        <v>NORTH</v>
      </c>
      <c r="X1269" t="str">
        <f>VLOOKUP(Q1269,stores_imp!$A$2:$K$100,2,TRUE)</f>
        <v>Thomas, Bridges And Harris</v>
      </c>
      <c r="Y1269" t="str">
        <f>VLOOKUP(Q1269,stores_imp!$A$2:$E$22,4,FALSE)</f>
        <v>Sabrinatown</v>
      </c>
      <c r="Z1269" t="str">
        <f>VLOOKUP(Q1269,stores_imp!$A$2:$K$22,5,FALSE)</f>
        <v>Online</v>
      </c>
      <c r="AA1269" t="str">
        <f>_xlfn.IFS(sale[[#All],[Age]]&lt;19,"Teens",sale[[#All],[Age]]&lt;30,"Adults",sale[[#All],[Age]]&lt;70,"Elders")</f>
        <v>Elders</v>
      </c>
      <c r="AB1269" t="str">
        <f>VLOOKUP(C1269,customer_imp!$A$2:$H$505,8,FALSE)</f>
        <v>Platinum</v>
      </c>
    </row>
    <row r="1270" spans="1:28" x14ac:dyDescent="0.25">
      <c r="A1270" t="s">
        <v>5974</v>
      </c>
      <c r="B1270" s="2">
        <v>45426</v>
      </c>
      <c r="C1270" t="s">
        <v>4050</v>
      </c>
      <c r="D1270" t="str">
        <f>VLOOKUP(C1270,customer_imp!$A$2:$H$502,2,FALSE)</f>
        <v>Nathan Campbell</v>
      </c>
      <c r="E1270">
        <f>VLOOKUP(C1270,customer_imp!$A$2:$H$502,3,FALSE)</f>
        <v>37</v>
      </c>
      <c r="F1270" t="str">
        <f>VLOOKUP(C1270,customer_imp!$A$2:$H$502,4,FALSE)</f>
        <v>Male</v>
      </c>
      <c r="G1270" t="str">
        <f>VLOOKUP(C1270,customer_imp!$A$2:$H$502,5,FALSE)</f>
        <v>Rodrigueztown</v>
      </c>
      <c r="H1270" t="str">
        <f>VLOOKUP(C1270,customer_imp!$A$2:$H$502,6,FALSE)</f>
        <v>Oklahoma</v>
      </c>
      <c r="I1270" t="str">
        <f>VLOOKUP(C1270,customer_imp!$A$2:$H$502,7,FALSE)</f>
        <v>USA</v>
      </c>
      <c r="J1270" t="s">
        <v>4650</v>
      </c>
      <c r="K1270" t="str">
        <f>VLOOKUP($J1270,prod_imp!$A$2:$I$102,2,FALSE)</f>
        <v>Sports Wrist Sweatbands</v>
      </c>
      <c r="L1270" t="str">
        <f>VLOOKUP(J1270,prod_imp!$A$2:$I$102,3,FALSE)</f>
        <v>Sports</v>
      </c>
      <c r="M1270" t="str">
        <f>VLOOKUP(J1270,prod_imp!$A$2:$I$102,4,FALSE)</f>
        <v>Accessories</v>
      </c>
      <c r="N1270" t="str">
        <f>VLOOKUP(J1270,prod_imp!$A$2:$I$102,5,FALSE)</f>
        <v>Olsen-Daniels</v>
      </c>
      <c r="O1270">
        <f>VLOOKUP(J1270,prod_imp!$A$2:$I$102,6,FALSE)</f>
        <v>131</v>
      </c>
      <c r="P1270">
        <f>VLOOKUP(J1270,prod_imp!$A$2:$I$102,7,FALSE)</f>
        <v>232</v>
      </c>
      <c r="Q1270" t="s">
        <v>4697</v>
      </c>
      <c r="R1270" t="s">
        <v>4706</v>
      </c>
      <c r="S1270" s="5">
        <v>786.19039999999995</v>
      </c>
      <c r="T1270">
        <v>1</v>
      </c>
      <c r="U1270">
        <v>883</v>
      </c>
      <c r="V1270">
        <v>0.19</v>
      </c>
      <c r="W1270" t="str">
        <f>VLOOKUP(Q1270,stores_imp!$A$2:$K$100,3,FALSE)</f>
        <v>SOUTH</v>
      </c>
      <c r="X1270" t="str">
        <f>VLOOKUP(Q1270,stores_imp!$A$2:$K$100,2,TRUE)</f>
        <v>Mcdonald Inc</v>
      </c>
      <c r="Y1270" t="str">
        <f>VLOOKUP(Q1270,stores_imp!$A$2:$E$22,4,FALSE)</f>
        <v>Christopherland</v>
      </c>
      <c r="Z1270" t="str">
        <f>VLOOKUP(Q1270,stores_imp!$A$2:$K$22,5,FALSE)</f>
        <v>Outlet</v>
      </c>
      <c r="AA1270" t="str">
        <f>_xlfn.IFS(sale[[#All],[Age]]&lt;19,"Teens",sale[[#All],[Age]]&lt;30,"Adults",sale[[#All],[Age]]&lt;70,"Elders")</f>
        <v>Elders</v>
      </c>
      <c r="AB1270" t="str">
        <f>VLOOKUP(C1270,customer_imp!$A$2:$H$505,8,FALSE)</f>
        <v>Gold</v>
      </c>
    </row>
    <row r="1271" spans="1:28" x14ac:dyDescent="0.25">
      <c r="A1271" t="s">
        <v>5975</v>
      </c>
      <c r="B1271" s="2">
        <v>45231</v>
      </c>
      <c r="C1271" t="s">
        <v>4259</v>
      </c>
      <c r="D1271" t="str">
        <f>VLOOKUP(C1271,customer_imp!$A$2:$H$502,2,FALSE)</f>
        <v>Arthur Warren</v>
      </c>
      <c r="E1271">
        <f>VLOOKUP(C1271,customer_imp!$A$2:$H$502,3,FALSE)</f>
        <v>38</v>
      </c>
      <c r="F1271" t="str">
        <f>VLOOKUP(C1271,customer_imp!$A$2:$H$502,4,FALSE)</f>
        <v>Male</v>
      </c>
      <c r="G1271" t="str">
        <f>VLOOKUP(C1271,customer_imp!$A$2:$H$502,5,FALSE)</f>
        <v>Ericshire</v>
      </c>
      <c r="H1271" t="str">
        <f>VLOOKUP(C1271,customer_imp!$A$2:$H$502,6,FALSE)</f>
        <v>Nevada</v>
      </c>
      <c r="I1271" t="str">
        <f>VLOOKUP(C1271,customer_imp!$A$2:$H$502,7,FALSE)</f>
        <v>USA</v>
      </c>
      <c r="J1271" t="s">
        <v>4621</v>
      </c>
      <c r="K1271" t="str">
        <f>VLOOKUP($J1271,prod_imp!$A$2:$I$102,2,FALSE)</f>
        <v>Men'S Sports Shorts</v>
      </c>
      <c r="L1271" t="str">
        <f>VLOOKUP(J1271,prod_imp!$A$2:$I$102,3,FALSE)</f>
        <v>Clothing</v>
      </c>
      <c r="M1271" t="str">
        <f>VLOOKUP(J1271,prod_imp!$A$2:$I$102,4,FALSE)</f>
        <v>Bottoms</v>
      </c>
      <c r="N1271" t="str">
        <f>VLOOKUP(J1271,prod_imp!$A$2:$I$102,5,FALSE)</f>
        <v>Fitzpatrick Ltd</v>
      </c>
      <c r="O1271">
        <f>VLOOKUP(J1271,prod_imp!$A$2:$I$102,6,FALSE)</f>
        <v>218</v>
      </c>
      <c r="P1271">
        <f>VLOOKUP(J1271,prod_imp!$A$2:$I$102,7,FALSE)</f>
        <v>224</v>
      </c>
      <c r="Q1271" t="s">
        <v>4673</v>
      </c>
      <c r="R1271" t="s">
        <v>4706</v>
      </c>
      <c r="S1271" s="5">
        <v>1125.896</v>
      </c>
      <c r="T1271">
        <v>4</v>
      </c>
      <c r="U1271">
        <v>306</v>
      </c>
      <c r="V1271">
        <v>0.11</v>
      </c>
      <c r="W1271" t="str">
        <f>VLOOKUP(Q1271,stores_imp!$A$2:$K$100,3,FALSE)</f>
        <v>EAST</v>
      </c>
      <c r="X1271" t="str">
        <f>VLOOKUP(Q1271,stores_imp!$A$2:$K$100,2,TRUE)</f>
        <v>Rivera-Warner</v>
      </c>
      <c r="Y1271" t="str">
        <f>VLOOKUP(Q1271,stores_imp!$A$2:$E$22,4,FALSE)</f>
        <v>Washingtonfurt</v>
      </c>
      <c r="Z1271" t="str">
        <f>VLOOKUP(Q1271,stores_imp!$A$2:$K$22,5,FALSE)</f>
        <v>Flagship</v>
      </c>
      <c r="AA1271" t="str">
        <f>_xlfn.IFS(sale[[#All],[Age]]&lt;19,"Teens",sale[[#All],[Age]]&lt;30,"Adults",sale[[#All],[Age]]&lt;70,"Elders")</f>
        <v>Elders</v>
      </c>
      <c r="AB1271" t="str">
        <f>VLOOKUP(C1271,customer_imp!$A$2:$H$505,8,FALSE)</f>
        <v>Gold</v>
      </c>
    </row>
    <row r="1272" spans="1:28" x14ac:dyDescent="0.25">
      <c r="A1272" t="s">
        <v>5976</v>
      </c>
      <c r="B1272" s="2">
        <v>45609</v>
      </c>
      <c r="C1272" t="s">
        <v>4391</v>
      </c>
      <c r="D1272" t="str">
        <f>VLOOKUP(C1272,customer_imp!$A$2:$H$502,2,FALSE)</f>
        <v>Terry Moses</v>
      </c>
      <c r="E1272">
        <f>VLOOKUP(C1272,customer_imp!$A$2:$H$502,3,FALSE)</f>
        <v>51</v>
      </c>
      <c r="F1272" t="str">
        <f>VLOOKUP(C1272,customer_imp!$A$2:$H$502,4,FALSE)</f>
        <v>Female</v>
      </c>
      <c r="G1272" t="str">
        <f>VLOOKUP(C1272,customer_imp!$A$2:$H$502,5,FALSE)</f>
        <v>Leahmouth</v>
      </c>
      <c r="H1272" t="str">
        <f>VLOOKUP(C1272,customer_imp!$A$2:$H$502,6,FALSE)</f>
        <v>Nevada</v>
      </c>
      <c r="I1272" t="str">
        <f>VLOOKUP(C1272,customer_imp!$A$2:$H$502,7,FALSE)</f>
        <v>USA</v>
      </c>
      <c r="J1272" t="s">
        <v>4600</v>
      </c>
      <c r="K1272" t="str">
        <f>VLOOKUP($J1272,prod_imp!$A$2:$I$102,2,FALSE)</f>
        <v>Womens Cotton Scarf</v>
      </c>
      <c r="L1272" t="str">
        <f>VLOOKUP(J1272,prod_imp!$A$2:$I$102,3,FALSE)</f>
        <v>Clothing</v>
      </c>
      <c r="M1272" t="str">
        <f>VLOOKUP(J1272,prod_imp!$A$2:$I$102,4,FALSE)</f>
        <v>Accessories</v>
      </c>
      <c r="N1272" t="str">
        <f>VLOOKUP(J1272,prod_imp!$A$2:$I$102,5,FALSE)</f>
        <v>Shepherd-Gould</v>
      </c>
      <c r="O1272">
        <f>VLOOKUP(J1272,prod_imp!$A$2:$I$102,6,FALSE)</f>
        <v>114</v>
      </c>
      <c r="P1272">
        <f>VLOOKUP(J1272,prod_imp!$A$2:$I$102,7,FALSE)</f>
        <v>485</v>
      </c>
      <c r="Q1272" t="s">
        <v>4684</v>
      </c>
      <c r="R1272" t="s">
        <v>4709</v>
      </c>
      <c r="S1272" s="5">
        <v>1715.0595000000001</v>
      </c>
      <c r="T1272">
        <v>3</v>
      </c>
      <c r="U1272">
        <v>742</v>
      </c>
      <c r="V1272">
        <v>0.08</v>
      </c>
      <c r="W1272" t="str">
        <f>VLOOKUP(Q1272,stores_imp!$A$2:$K$100,3,FALSE)</f>
        <v>SOUTH</v>
      </c>
      <c r="X1272" t="str">
        <f>VLOOKUP(Q1272,stores_imp!$A$2:$K$100,2,TRUE)</f>
        <v>Mann-Austin</v>
      </c>
      <c r="Y1272" t="str">
        <f>VLOOKUP(Q1272,stores_imp!$A$2:$E$22,4,FALSE)</f>
        <v>Williamsfurt</v>
      </c>
      <c r="Z1272" t="str">
        <f>VLOOKUP(Q1272,stores_imp!$A$2:$K$22,5,FALSE)</f>
        <v>Online</v>
      </c>
      <c r="AA1272" t="str">
        <f>_xlfn.IFS(sale[[#All],[Age]]&lt;19,"Teens",sale[[#All],[Age]]&lt;30,"Adults",sale[[#All],[Age]]&lt;70,"Elders")</f>
        <v>Elders</v>
      </c>
      <c r="AB1272" t="str">
        <f>VLOOKUP(C1272,customer_imp!$A$2:$H$505,8,FALSE)</f>
        <v>Platinum</v>
      </c>
    </row>
    <row r="1273" spans="1:28" x14ac:dyDescent="0.25">
      <c r="A1273" t="s">
        <v>5977</v>
      </c>
      <c r="B1273" s="2">
        <v>45392</v>
      </c>
      <c r="C1273" t="s">
        <v>4343</v>
      </c>
      <c r="D1273" t="str">
        <f>VLOOKUP(C1273,customer_imp!$A$2:$H$502,2,FALSE)</f>
        <v>Carlos Flores</v>
      </c>
      <c r="E1273">
        <f>VLOOKUP(C1273,customer_imp!$A$2:$H$502,3,FALSE)</f>
        <v>20</v>
      </c>
      <c r="F1273" t="str">
        <f>VLOOKUP(C1273,customer_imp!$A$2:$H$502,4,FALSE)</f>
        <v>Male</v>
      </c>
      <c r="G1273" t="str">
        <f>VLOOKUP(C1273,customer_imp!$A$2:$H$502,5,FALSE)</f>
        <v>North Johnfurt</v>
      </c>
      <c r="H1273" t="str">
        <f>VLOOKUP(C1273,customer_imp!$A$2:$H$502,6,FALSE)</f>
        <v>Washington</v>
      </c>
      <c r="I1273" t="str">
        <f>VLOOKUP(C1273,customer_imp!$A$2:$H$502,7,FALSE)</f>
        <v>USA</v>
      </c>
      <c r="J1273" t="s">
        <v>4541</v>
      </c>
      <c r="K1273" t="str">
        <f>VLOOKUP($J1273,prod_imp!$A$2:$I$102,2,FALSE)</f>
        <v>Women'S Scarf Set</v>
      </c>
      <c r="L1273" t="str">
        <f>VLOOKUP(J1273,prod_imp!$A$2:$I$102,3,FALSE)</f>
        <v>Clothing</v>
      </c>
      <c r="M1273" t="str">
        <f>VLOOKUP(J1273,prod_imp!$A$2:$I$102,4,FALSE)</f>
        <v>Accessories</v>
      </c>
      <c r="N1273" t="str">
        <f>VLOOKUP(J1273,prod_imp!$A$2:$I$102,5,FALSE)</f>
        <v>Brown And Sons</v>
      </c>
      <c r="O1273">
        <f>VLOOKUP(J1273,prod_imp!$A$2:$I$102,6,FALSE)</f>
        <v>174</v>
      </c>
      <c r="P1273">
        <f>VLOOKUP(J1273,prod_imp!$A$2:$I$102,7,FALSE)</f>
        <v>268</v>
      </c>
      <c r="Q1273" t="s">
        <v>4702</v>
      </c>
      <c r="R1273" t="s">
        <v>4709</v>
      </c>
      <c r="S1273" s="5">
        <v>887.30399999999997</v>
      </c>
      <c r="T1273">
        <v>3</v>
      </c>
      <c r="U1273">
        <v>336</v>
      </c>
      <c r="V1273">
        <v>0.23</v>
      </c>
      <c r="W1273" t="str">
        <f>VLOOKUP(Q1273,stores_imp!$A$2:$K$100,3,FALSE)</f>
        <v>EAST</v>
      </c>
      <c r="X1273" t="str">
        <f>VLOOKUP(Q1273,stores_imp!$A$2:$K$100,2,TRUE)</f>
        <v>Guerrero-Schmitt</v>
      </c>
      <c r="Y1273" t="str">
        <f>VLOOKUP(Q1273,stores_imp!$A$2:$E$22,4,FALSE)</f>
        <v>East Stevechester</v>
      </c>
      <c r="Z1273" t="str">
        <f>VLOOKUP(Q1273,stores_imp!$A$2:$K$22,5,FALSE)</f>
        <v>Flagship</v>
      </c>
      <c r="AA1273" t="str">
        <f>_xlfn.IFS(sale[[#All],[Age]]&lt;19,"Teens",sale[[#All],[Age]]&lt;30,"Adults",sale[[#All],[Age]]&lt;70,"Elders")</f>
        <v>Adults</v>
      </c>
      <c r="AB1273" t="str">
        <f>VLOOKUP(C1273,customer_imp!$A$2:$H$505,8,FALSE)</f>
        <v>Gold</v>
      </c>
    </row>
    <row r="1274" spans="1:28" x14ac:dyDescent="0.25">
      <c r="A1274" t="s">
        <v>5978</v>
      </c>
      <c r="B1274" s="2">
        <v>45876</v>
      </c>
      <c r="C1274" t="s">
        <v>4402</v>
      </c>
      <c r="D1274" t="str">
        <f>VLOOKUP(C1274,customer_imp!$A$2:$H$502,2,FALSE)</f>
        <v>Shane Brown</v>
      </c>
      <c r="E1274">
        <f>VLOOKUP(C1274,customer_imp!$A$2:$H$502,3,FALSE)</f>
        <v>23</v>
      </c>
      <c r="F1274" t="str">
        <f>VLOOKUP(C1274,customer_imp!$A$2:$H$502,4,FALSE)</f>
        <v>Female</v>
      </c>
      <c r="G1274" t="str">
        <f>VLOOKUP(C1274,customer_imp!$A$2:$H$502,5,FALSE)</f>
        <v>East Andrea</v>
      </c>
      <c r="H1274" t="str">
        <f>VLOOKUP(C1274,customer_imp!$A$2:$H$502,6,FALSE)</f>
        <v>Michigan</v>
      </c>
      <c r="I1274" t="str">
        <f>VLOOKUP(C1274,customer_imp!$A$2:$H$502,7,FALSE)</f>
        <v>USA</v>
      </c>
      <c r="J1274" t="s">
        <v>4548</v>
      </c>
      <c r="K1274" t="str">
        <f>VLOOKUP($J1274,prod_imp!$A$2:$I$102,2,FALSE)</f>
        <v>Fabric Sofa Throw Blanket</v>
      </c>
      <c r="L1274" t="str">
        <f>VLOOKUP(J1274,prod_imp!$A$2:$I$102,3,FALSE)</f>
        <v>Home</v>
      </c>
      <c r="M1274" t="str">
        <f>VLOOKUP(J1274,prod_imp!$A$2:$I$102,4,FALSE)</f>
        <v>Decor</v>
      </c>
      <c r="N1274" t="str">
        <f>VLOOKUP(J1274,prod_imp!$A$2:$I$102,5,FALSE)</f>
        <v>Hoffman Group</v>
      </c>
      <c r="O1274">
        <f>VLOOKUP(J1274,prod_imp!$A$2:$I$102,6,FALSE)</f>
        <v>218</v>
      </c>
      <c r="P1274">
        <f>VLOOKUP(J1274,prod_imp!$A$2:$I$102,7,FALSE)</f>
        <v>276</v>
      </c>
      <c r="Q1274" t="s">
        <v>4684</v>
      </c>
      <c r="R1274" t="s">
        <v>4709</v>
      </c>
      <c r="S1274" s="5">
        <v>800.72879999999998</v>
      </c>
      <c r="T1274">
        <v>3</v>
      </c>
      <c r="U1274">
        <v>310</v>
      </c>
      <c r="V1274">
        <v>0.12</v>
      </c>
      <c r="W1274" t="str">
        <f>VLOOKUP(Q1274,stores_imp!$A$2:$K$100,3,FALSE)</f>
        <v>SOUTH</v>
      </c>
      <c r="X1274" t="str">
        <f>VLOOKUP(Q1274,stores_imp!$A$2:$K$100,2,TRUE)</f>
        <v>Mann-Austin</v>
      </c>
      <c r="Y1274" t="str">
        <f>VLOOKUP(Q1274,stores_imp!$A$2:$E$22,4,FALSE)</f>
        <v>Williamsfurt</v>
      </c>
      <c r="Z1274" t="str">
        <f>VLOOKUP(Q1274,stores_imp!$A$2:$K$22,5,FALSE)</f>
        <v>Online</v>
      </c>
      <c r="AA1274" t="str">
        <f>_xlfn.IFS(sale[[#All],[Age]]&lt;19,"Teens",sale[[#All],[Age]]&lt;30,"Adults",sale[[#All],[Age]]&lt;70,"Elders")</f>
        <v>Adults</v>
      </c>
      <c r="AB1274" t="str">
        <f>VLOOKUP(C1274,customer_imp!$A$2:$H$505,8,FALSE)</f>
        <v>Gold</v>
      </c>
    </row>
    <row r="1275" spans="1:28" x14ac:dyDescent="0.25">
      <c r="A1275" t="s">
        <v>5979</v>
      </c>
      <c r="B1275" s="2">
        <v>45772</v>
      </c>
      <c r="C1275" t="s">
        <v>4262</v>
      </c>
      <c r="D1275" t="str">
        <f>VLOOKUP(C1275,customer_imp!$A$2:$H$502,2,FALSE)</f>
        <v>Aaron Luna</v>
      </c>
      <c r="E1275">
        <f>VLOOKUP(C1275,customer_imp!$A$2:$H$502,3,FALSE)</f>
        <v>21</v>
      </c>
      <c r="F1275" t="str">
        <f>VLOOKUP(C1275,customer_imp!$A$2:$H$502,4,FALSE)</f>
        <v>Female</v>
      </c>
      <c r="G1275" t="str">
        <f>VLOOKUP(C1275,customer_imp!$A$2:$H$502,5,FALSE)</f>
        <v>Gilltown</v>
      </c>
      <c r="H1275" t="str">
        <f>VLOOKUP(C1275,customer_imp!$A$2:$H$502,6,FALSE)</f>
        <v>Ohio</v>
      </c>
      <c r="I1275" t="str">
        <f>VLOOKUP(C1275,customer_imp!$A$2:$H$502,7,FALSE)</f>
        <v>USA</v>
      </c>
      <c r="J1275" t="s">
        <v>4669</v>
      </c>
      <c r="K1275" t="str">
        <f>VLOOKUP($J1275,prod_imp!$A$2:$I$102,2,FALSE)</f>
        <v>Portable Bluetooth Speaker</v>
      </c>
      <c r="L1275" t="str">
        <f>VLOOKUP(J1275,prod_imp!$A$2:$I$102,3,FALSE)</f>
        <v>Electronics</v>
      </c>
      <c r="M1275" t="str">
        <f>VLOOKUP(J1275,prod_imp!$A$2:$I$102,4,FALSE)</f>
        <v>Audio</v>
      </c>
      <c r="N1275" t="str">
        <f>VLOOKUP(J1275,prod_imp!$A$2:$I$102,5,FALSE)</f>
        <v>Flores-King</v>
      </c>
      <c r="O1275">
        <f>VLOOKUP(J1275,prod_imp!$A$2:$I$102,6,FALSE)</f>
        <v>432</v>
      </c>
      <c r="P1275">
        <f>VLOOKUP(J1275,prod_imp!$A$2:$I$102,7,FALSE)</f>
        <v>73</v>
      </c>
      <c r="Q1275" t="s">
        <v>4685</v>
      </c>
      <c r="R1275" t="s">
        <v>4706</v>
      </c>
      <c r="S1275" s="5">
        <v>2859.2928000000002</v>
      </c>
      <c r="T1275">
        <v>3</v>
      </c>
      <c r="U1275">
        <v>993</v>
      </c>
      <c r="V1275">
        <v>0.14000000000000001</v>
      </c>
      <c r="W1275" t="str">
        <f>VLOOKUP(Q1275,stores_imp!$A$2:$K$100,3,FALSE)</f>
        <v>WEST</v>
      </c>
      <c r="X1275" t="str">
        <f>VLOOKUP(Q1275,stores_imp!$A$2:$K$100,2,TRUE)</f>
        <v>Mann-Austin</v>
      </c>
      <c r="Y1275" t="str">
        <f>VLOOKUP(Q1275,stores_imp!$A$2:$E$22,4,FALSE)</f>
        <v>Thompsonborough</v>
      </c>
      <c r="Z1275" t="str">
        <f>VLOOKUP(Q1275,stores_imp!$A$2:$K$22,5,FALSE)</f>
        <v>Online</v>
      </c>
      <c r="AA1275" t="str">
        <f>_xlfn.IFS(sale[[#All],[Age]]&lt;19,"Teens",sale[[#All],[Age]]&lt;30,"Adults",sale[[#All],[Age]]&lt;70,"Elders")</f>
        <v>Adults</v>
      </c>
      <c r="AB1275" t="str">
        <f>VLOOKUP(C1275,customer_imp!$A$2:$H$505,8,FALSE)</f>
        <v>Bronze</v>
      </c>
    </row>
    <row r="1276" spans="1:28" x14ac:dyDescent="0.25">
      <c r="A1276" t="s">
        <v>5980</v>
      </c>
      <c r="B1276" s="2">
        <v>45217</v>
      </c>
      <c r="C1276" t="s">
        <v>4177</v>
      </c>
      <c r="D1276" t="str">
        <f>VLOOKUP(C1276,customer_imp!$A$2:$H$502,2,FALSE)</f>
        <v>Wanda Snyder</v>
      </c>
      <c r="E1276">
        <f>VLOOKUP(C1276,customer_imp!$A$2:$H$502,3,FALSE)</f>
        <v>54</v>
      </c>
      <c r="F1276" t="str">
        <f>VLOOKUP(C1276,customer_imp!$A$2:$H$502,4,FALSE)</f>
        <v>Male</v>
      </c>
      <c r="G1276" t="str">
        <f>VLOOKUP(C1276,customer_imp!$A$2:$H$502,5,FALSE)</f>
        <v>Frostmouth</v>
      </c>
      <c r="H1276" t="str">
        <f>VLOOKUP(C1276,customer_imp!$A$2:$H$502,6,FALSE)</f>
        <v>Vermont</v>
      </c>
      <c r="I1276" t="str">
        <f>VLOOKUP(C1276,customer_imp!$A$2:$H$502,7,FALSE)</f>
        <v>USA</v>
      </c>
      <c r="J1276" t="s">
        <v>4603</v>
      </c>
      <c r="K1276" t="str">
        <f>VLOOKUP($J1276,prod_imp!$A$2:$I$102,2,FALSE)</f>
        <v>Luxury Perfume Spray</v>
      </c>
      <c r="L1276" t="str">
        <f>VLOOKUP(J1276,prod_imp!$A$2:$I$102,3,FALSE)</f>
        <v>Beauty</v>
      </c>
      <c r="M1276" t="str">
        <f>VLOOKUP(J1276,prod_imp!$A$2:$I$102,4,FALSE)</f>
        <v>Fragrance</v>
      </c>
      <c r="N1276" t="str">
        <f>VLOOKUP(J1276,prod_imp!$A$2:$I$102,5,FALSE)</f>
        <v>Gibson, Green And Lopez</v>
      </c>
      <c r="O1276">
        <f>VLOOKUP(J1276,prod_imp!$A$2:$I$102,6,FALSE)</f>
        <v>483</v>
      </c>
      <c r="P1276">
        <f>VLOOKUP(J1276,prod_imp!$A$2:$I$102,7,FALSE)</f>
        <v>444</v>
      </c>
      <c r="Q1276" t="s">
        <v>4692</v>
      </c>
      <c r="R1276" t="s">
        <v>4709</v>
      </c>
      <c r="S1276" s="5">
        <v>570.78420000000006</v>
      </c>
      <c r="T1276">
        <v>3</v>
      </c>
      <c r="U1276">
        <v>257</v>
      </c>
      <c r="V1276">
        <v>0.04</v>
      </c>
      <c r="W1276" t="str">
        <f>VLOOKUP(Q1276,stores_imp!$A$2:$K$100,3,FALSE)</f>
        <v>SOUTH</v>
      </c>
      <c r="X1276" t="str">
        <f>VLOOKUP(Q1276,stores_imp!$A$2:$K$100,2,TRUE)</f>
        <v>Aguirre-Keller</v>
      </c>
      <c r="Y1276" t="str">
        <f>VLOOKUP(Q1276,stores_imp!$A$2:$E$22,4,FALSE)</f>
        <v>Lake Michael</v>
      </c>
      <c r="Z1276" t="str">
        <f>VLOOKUP(Q1276,stores_imp!$A$2:$K$22,5,FALSE)</f>
        <v>Online</v>
      </c>
      <c r="AA1276" t="str">
        <f>_xlfn.IFS(sale[[#All],[Age]]&lt;19,"Teens",sale[[#All],[Age]]&lt;30,"Adults",sale[[#All],[Age]]&lt;70,"Elders")</f>
        <v>Elders</v>
      </c>
      <c r="AB1276" t="str">
        <f>VLOOKUP(C1276,customer_imp!$A$2:$H$505,8,FALSE)</f>
        <v>Bronze</v>
      </c>
    </row>
    <row r="1277" spans="1:28" x14ac:dyDescent="0.25">
      <c r="A1277" t="s">
        <v>5981</v>
      </c>
      <c r="B1277" s="2">
        <v>45739</v>
      </c>
      <c r="C1277" t="s">
        <v>4199</v>
      </c>
      <c r="D1277" t="str">
        <f>VLOOKUP(C1277,customer_imp!$A$2:$H$502,2,FALSE)</f>
        <v>George Davis</v>
      </c>
      <c r="E1277">
        <f>VLOOKUP(C1277,customer_imp!$A$2:$H$502,3,FALSE)</f>
        <v>50</v>
      </c>
      <c r="F1277" t="str">
        <f>VLOOKUP(C1277,customer_imp!$A$2:$H$502,4,FALSE)</f>
        <v>Female</v>
      </c>
      <c r="G1277" t="str">
        <f>VLOOKUP(C1277,customer_imp!$A$2:$H$502,5,FALSE)</f>
        <v xml:space="preserve">    Lake Lisa</v>
      </c>
      <c r="H1277" t="str">
        <f>VLOOKUP(C1277,customer_imp!$A$2:$H$502,6,FALSE)</f>
        <v>Massachusetts</v>
      </c>
      <c r="I1277" t="str">
        <f>VLOOKUP(C1277,customer_imp!$A$2:$H$502,7,FALSE)</f>
        <v>USA</v>
      </c>
      <c r="J1277" t="s">
        <v>4663</v>
      </c>
      <c r="K1277" t="str">
        <f>VLOOKUP($J1277,prod_imp!$A$2:$I$102,2,FALSE)</f>
        <v>Sports Stopwatch Basic</v>
      </c>
      <c r="L1277" t="str">
        <f>VLOOKUP(J1277,prod_imp!$A$2:$I$102,3,FALSE)</f>
        <v>Sports</v>
      </c>
      <c r="M1277" t="str">
        <f>VLOOKUP(J1277,prod_imp!$A$2:$I$102,4,FALSE)</f>
        <v>Accessories</v>
      </c>
      <c r="N1277" t="str">
        <f>VLOOKUP(J1277,prod_imp!$A$2:$I$102,5,FALSE)</f>
        <v>Wilson Group</v>
      </c>
      <c r="O1277">
        <f>VLOOKUP(J1277,prod_imp!$A$2:$I$102,6,FALSE)</f>
        <v>61</v>
      </c>
      <c r="P1277">
        <f>VLOOKUP(J1277,prod_imp!$A$2:$I$102,7,FALSE)</f>
        <v>75</v>
      </c>
      <c r="Q1277" t="s">
        <v>4693</v>
      </c>
      <c r="R1277" t="s">
        <v>4706</v>
      </c>
      <c r="S1277" s="5">
        <v>2481.5216</v>
      </c>
      <c r="T1277">
        <v>4</v>
      </c>
      <c r="U1277">
        <v>816</v>
      </c>
      <c r="V1277">
        <v>0.26</v>
      </c>
      <c r="W1277" t="str">
        <f>VLOOKUP(Q1277,stores_imp!$A$2:$K$100,3,FALSE)</f>
        <v>NORTH</v>
      </c>
      <c r="X1277" t="str">
        <f>VLOOKUP(Q1277,stores_imp!$A$2:$K$100,2,TRUE)</f>
        <v>Thomas, Bridges And Harris</v>
      </c>
      <c r="Y1277" t="str">
        <f>VLOOKUP(Q1277,stores_imp!$A$2:$E$22,4,FALSE)</f>
        <v>Sabrinatown</v>
      </c>
      <c r="Z1277" t="str">
        <f>VLOOKUP(Q1277,stores_imp!$A$2:$K$22,5,FALSE)</f>
        <v>Online</v>
      </c>
      <c r="AA1277" t="str">
        <f>_xlfn.IFS(sale[[#All],[Age]]&lt;19,"Teens",sale[[#All],[Age]]&lt;30,"Adults",sale[[#All],[Age]]&lt;70,"Elders")</f>
        <v>Elders</v>
      </c>
      <c r="AB1277" t="str">
        <f>VLOOKUP(C1277,customer_imp!$A$2:$H$505,8,FALSE)</f>
        <v>Bronze</v>
      </c>
    </row>
    <row r="1278" spans="1:28" x14ac:dyDescent="0.25">
      <c r="A1278" t="s">
        <v>5982</v>
      </c>
      <c r="B1278" s="2">
        <v>45272</v>
      </c>
      <c r="C1278" t="s">
        <v>4099</v>
      </c>
      <c r="D1278" t="str">
        <f>VLOOKUP(C1278,customer_imp!$A$2:$H$502,2,FALSE)</f>
        <v>Michael Chang</v>
      </c>
      <c r="E1278">
        <f>VLOOKUP(C1278,customer_imp!$A$2:$H$502,3,FALSE)</f>
        <v>50</v>
      </c>
      <c r="F1278" t="str">
        <f>VLOOKUP(C1278,customer_imp!$A$2:$H$502,4,FALSE)</f>
        <v>Male</v>
      </c>
      <c r="G1278" t="str">
        <f>VLOOKUP(C1278,customer_imp!$A$2:$H$502,5,FALSE)</f>
        <v>Kathrynport</v>
      </c>
      <c r="H1278" t="str">
        <f>VLOOKUP(C1278,customer_imp!$A$2:$H$502,6,FALSE)</f>
        <v>North Carolina</v>
      </c>
      <c r="I1278" t="str">
        <f>VLOOKUP(C1278,customer_imp!$A$2:$H$502,7,FALSE)</f>
        <v>USA</v>
      </c>
      <c r="J1278" t="s">
        <v>4603</v>
      </c>
      <c r="K1278" t="str">
        <f>VLOOKUP($J1278,prod_imp!$A$2:$I$102,2,FALSE)</f>
        <v>Luxury Perfume Spray</v>
      </c>
      <c r="L1278" t="str">
        <f>VLOOKUP(J1278,prod_imp!$A$2:$I$102,3,FALSE)</f>
        <v>Beauty</v>
      </c>
      <c r="M1278" t="str">
        <f>VLOOKUP(J1278,prod_imp!$A$2:$I$102,4,FALSE)</f>
        <v>Fragrance</v>
      </c>
      <c r="N1278" t="str">
        <f>VLOOKUP(J1278,prod_imp!$A$2:$I$102,5,FALSE)</f>
        <v>Gibson, Green And Lopez</v>
      </c>
      <c r="O1278">
        <f>VLOOKUP(J1278,prod_imp!$A$2:$I$102,6,FALSE)</f>
        <v>483</v>
      </c>
      <c r="P1278">
        <f>VLOOKUP(J1278,prod_imp!$A$2:$I$102,7,FALSE)</f>
        <v>444</v>
      </c>
      <c r="Q1278" t="s">
        <v>4693</v>
      </c>
      <c r="R1278" t="s">
        <v>4709</v>
      </c>
      <c r="S1278" s="5">
        <v>2358.1583999999998</v>
      </c>
      <c r="T1278">
        <v>4</v>
      </c>
      <c r="U1278">
        <v>756</v>
      </c>
      <c r="V1278">
        <v>0.24</v>
      </c>
      <c r="W1278" t="str">
        <f>VLOOKUP(Q1278,stores_imp!$A$2:$K$100,3,FALSE)</f>
        <v>NORTH</v>
      </c>
      <c r="X1278" t="str">
        <f>VLOOKUP(Q1278,stores_imp!$A$2:$K$100,2,TRUE)</f>
        <v>Thomas, Bridges And Harris</v>
      </c>
      <c r="Y1278" t="str">
        <f>VLOOKUP(Q1278,stores_imp!$A$2:$E$22,4,FALSE)</f>
        <v>Sabrinatown</v>
      </c>
      <c r="Z1278" t="str">
        <f>VLOOKUP(Q1278,stores_imp!$A$2:$K$22,5,FALSE)</f>
        <v>Online</v>
      </c>
      <c r="AA1278" t="str">
        <f>_xlfn.IFS(sale[[#All],[Age]]&lt;19,"Teens",sale[[#All],[Age]]&lt;30,"Adults",sale[[#All],[Age]]&lt;70,"Elders")</f>
        <v>Elders</v>
      </c>
      <c r="AB1278" t="str">
        <f>VLOOKUP(C1278,customer_imp!$A$2:$H$505,8,FALSE)</f>
        <v>Platinum</v>
      </c>
    </row>
    <row r="1279" spans="1:28" x14ac:dyDescent="0.25">
      <c r="A1279" t="s">
        <v>5983</v>
      </c>
      <c r="B1279" s="2">
        <v>45524</v>
      </c>
      <c r="C1279" t="s">
        <v>3972</v>
      </c>
      <c r="D1279" t="str">
        <f>VLOOKUP(C1279,customer_imp!$A$2:$H$502,2,FALSE)</f>
        <v>Jeremy Harris</v>
      </c>
      <c r="E1279">
        <f>VLOOKUP(C1279,customer_imp!$A$2:$H$502,3,FALSE)</f>
        <v>59</v>
      </c>
      <c r="F1279" t="str">
        <f>VLOOKUP(C1279,customer_imp!$A$2:$H$502,4,FALSE)</f>
        <v>Female</v>
      </c>
      <c r="G1279" t="str">
        <f>VLOOKUP(C1279,customer_imp!$A$2:$H$502,5,FALSE)</f>
        <v>Thomastown</v>
      </c>
      <c r="H1279" t="str">
        <f>VLOOKUP(C1279,customer_imp!$A$2:$H$502,6,FALSE)</f>
        <v>Ohio</v>
      </c>
      <c r="I1279" t="str">
        <f>VLOOKUP(C1279,customer_imp!$A$2:$H$502,7,FALSE)</f>
        <v>USA</v>
      </c>
      <c r="J1279" t="s">
        <v>4495</v>
      </c>
      <c r="K1279" t="str">
        <f>VLOOKUP($J1279,prod_imp!$A$2:$I$102,2,FALSE)</f>
        <v>Brother Laser Printer</v>
      </c>
      <c r="L1279" t="str">
        <f>VLOOKUP(J1279,prod_imp!$A$2:$I$102,3,FALSE)</f>
        <v>Electronics</v>
      </c>
      <c r="M1279" t="str">
        <f>VLOOKUP(J1279,prod_imp!$A$2:$I$102,4,FALSE)</f>
        <v>Computer</v>
      </c>
      <c r="N1279" t="str">
        <f>VLOOKUP(J1279,prod_imp!$A$2:$I$102,5,FALSE)</f>
        <v>Hunt Inc</v>
      </c>
      <c r="O1279">
        <f>VLOOKUP(J1279,prod_imp!$A$2:$I$102,6,FALSE)</f>
        <v>112</v>
      </c>
      <c r="P1279">
        <f>VLOOKUP(J1279,prod_imp!$A$2:$I$102,7,FALSE)</f>
        <v>416</v>
      </c>
      <c r="Q1279" t="s">
        <v>4697</v>
      </c>
      <c r="R1279" t="s">
        <v>4706</v>
      </c>
      <c r="S1279" s="5">
        <v>445.10399999999998</v>
      </c>
      <c r="T1279">
        <v>1</v>
      </c>
      <c r="U1279">
        <v>450</v>
      </c>
      <c r="V1279">
        <v>0.22</v>
      </c>
      <c r="W1279" t="str">
        <f>VLOOKUP(Q1279,stores_imp!$A$2:$K$100,3,FALSE)</f>
        <v>SOUTH</v>
      </c>
      <c r="X1279" t="str">
        <f>VLOOKUP(Q1279,stores_imp!$A$2:$K$100,2,TRUE)</f>
        <v>Mcdonald Inc</v>
      </c>
      <c r="Y1279" t="str">
        <f>VLOOKUP(Q1279,stores_imp!$A$2:$E$22,4,FALSE)</f>
        <v>Christopherland</v>
      </c>
      <c r="Z1279" t="str">
        <f>VLOOKUP(Q1279,stores_imp!$A$2:$K$22,5,FALSE)</f>
        <v>Outlet</v>
      </c>
      <c r="AA1279" t="str">
        <f>_xlfn.IFS(sale[[#All],[Age]]&lt;19,"Teens",sale[[#All],[Age]]&lt;30,"Adults",sale[[#All],[Age]]&lt;70,"Elders")</f>
        <v>Elders</v>
      </c>
      <c r="AB1279" t="str">
        <f>VLOOKUP(C1279,customer_imp!$A$2:$H$505,8,FALSE)</f>
        <v>Bronze</v>
      </c>
    </row>
    <row r="1280" spans="1:28" x14ac:dyDescent="0.25">
      <c r="A1280" t="s">
        <v>5984</v>
      </c>
      <c r="B1280" s="2">
        <v>45481</v>
      </c>
      <c r="C1280" t="s">
        <v>4338</v>
      </c>
      <c r="D1280" t="str">
        <f>VLOOKUP(C1280,customer_imp!$A$2:$H$502,2,FALSE)</f>
        <v>Jeffrey Mccarthy</v>
      </c>
      <c r="E1280">
        <f>VLOOKUP(C1280,customer_imp!$A$2:$H$502,3,FALSE)</f>
        <v>25</v>
      </c>
      <c r="F1280" t="str">
        <f>VLOOKUP(C1280,customer_imp!$A$2:$H$502,4,FALSE)</f>
        <v>Female</v>
      </c>
      <c r="G1280" t="str">
        <f>VLOOKUP(C1280,customer_imp!$A$2:$H$502,5,FALSE)</f>
        <v>North Samuel</v>
      </c>
      <c r="H1280" t="str">
        <f>VLOOKUP(C1280,customer_imp!$A$2:$H$502,6,FALSE)</f>
        <v>Nebraska</v>
      </c>
      <c r="I1280" t="str">
        <f>VLOOKUP(C1280,customer_imp!$A$2:$H$502,7,FALSE)</f>
        <v>USA</v>
      </c>
      <c r="J1280" t="s">
        <v>4523</v>
      </c>
      <c r="K1280" t="str">
        <f>VLOOKUP($J1280,prod_imp!$A$2:$I$102,2,FALSE)</f>
        <v>Decorative Wall Mirror</v>
      </c>
      <c r="L1280" t="str">
        <f>VLOOKUP(J1280,prod_imp!$A$2:$I$102,3,FALSE)</f>
        <v>Home</v>
      </c>
      <c r="M1280" t="str">
        <f>VLOOKUP(J1280,prod_imp!$A$2:$I$102,4,FALSE)</f>
        <v>Decor</v>
      </c>
      <c r="N1280" t="str">
        <f>VLOOKUP(J1280,prod_imp!$A$2:$I$102,5,FALSE)</f>
        <v>Luna, Anderson And Bowman</v>
      </c>
      <c r="O1280">
        <f>VLOOKUP(J1280,prod_imp!$A$2:$I$102,6,FALSE)</f>
        <v>48</v>
      </c>
      <c r="P1280">
        <f>VLOOKUP(J1280,prod_imp!$A$2:$I$102,7,FALSE)</f>
        <v>439</v>
      </c>
      <c r="Q1280" t="s">
        <v>4673</v>
      </c>
      <c r="R1280" t="s">
        <v>4709</v>
      </c>
      <c r="S1280" s="5">
        <v>1371.5504000000001</v>
      </c>
      <c r="T1280">
        <v>2</v>
      </c>
      <c r="U1280">
        <v>779</v>
      </c>
      <c r="V1280">
        <v>0.01</v>
      </c>
      <c r="W1280" t="str">
        <f>VLOOKUP(Q1280,stores_imp!$A$2:$K$100,3,FALSE)</f>
        <v>EAST</v>
      </c>
      <c r="X1280" t="str">
        <f>VLOOKUP(Q1280,stores_imp!$A$2:$K$100,2,TRUE)</f>
        <v>Rivera-Warner</v>
      </c>
      <c r="Y1280" t="str">
        <f>VLOOKUP(Q1280,stores_imp!$A$2:$E$22,4,FALSE)</f>
        <v>Washingtonfurt</v>
      </c>
      <c r="Z1280" t="str">
        <f>VLOOKUP(Q1280,stores_imp!$A$2:$K$22,5,FALSE)</f>
        <v>Flagship</v>
      </c>
      <c r="AA1280" t="str">
        <f>_xlfn.IFS(sale[[#All],[Age]]&lt;19,"Teens",sale[[#All],[Age]]&lt;30,"Adults",sale[[#All],[Age]]&lt;70,"Elders")</f>
        <v>Adults</v>
      </c>
      <c r="AB1280" t="str">
        <f>VLOOKUP(C1280,customer_imp!$A$2:$H$505,8,FALSE)</f>
        <v>Bronze</v>
      </c>
    </row>
    <row r="1281" spans="1:28" x14ac:dyDescent="0.25">
      <c r="A1281" t="s">
        <v>5985</v>
      </c>
      <c r="B1281" s="2">
        <v>45267</v>
      </c>
      <c r="C1281" t="s">
        <v>4456</v>
      </c>
      <c r="D1281" t="str">
        <f>VLOOKUP(C1281,customer_imp!$A$2:$H$502,2,FALSE)</f>
        <v>David Pierce</v>
      </c>
      <c r="E1281">
        <f>VLOOKUP(C1281,customer_imp!$A$2:$H$502,3,FALSE)</f>
        <v>45</v>
      </c>
      <c r="F1281" t="str">
        <f>VLOOKUP(C1281,customer_imp!$A$2:$H$502,4,FALSE)</f>
        <v>Female</v>
      </c>
      <c r="G1281" t="str">
        <f>VLOOKUP(C1281,customer_imp!$A$2:$H$502,5,FALSE)</f>
        <v>Grayland</v>
      </c>
      <c r="H1281" t="str">
        <f>VLOOKUP(C1281,customer_imp!$A$2:$H$502,6,FALSE)</f>
        <v>Washington</v>
      </c>
      <c r="I1281" t="str">
        <f>VLOOKUP(C1281,customer_imp!$A$2:$H$502,7,FALSE)</f>
        <v>USA</v>
      </c>
      <c r="J1281" t="s">
        <v>4633</v>
      </c>
      <c r="K1281" t="str">
        <f>VLOOKUP($J1281,prod_imp!$A$2:$I$102,2,FALSE)</f>
        <v>Wifi Mesh Router</v>
      </c>
      <c r="L1281" t="str">
        <f>VLOOKUP(J1281,prod_imp!$A$2:$I$102,3,FALSE)</f>
        <v>Electronics</v>
      </c>
      <c r="M1281" t="str">
        <f>VLOOKUP(J1281,prod_imp!$A$2:$I$102,4,FALSE)</f>
        <v>Appliances</v>
      </c>
      <c r="N1281" t="str">
        <f>VLOOKUP(J1281,prod_imp!$A$2:$I$102,5,FALSE)</f>
        <v>White, Reeves And Woods</v>
      </c>
      <c r="O1281">
        <f>VLOOKUP(J1281,prod_imp!$A$2:$I$102,6,FALSE)</f>
        <v>481</v>
      </c>
      <c r="P1281">
        <f>VLOOKUP(J1281,prod_imp!$A$2:$I$102,7,FALSE)</f>
        <v>104</v>
      </c>
      <c r="Q1281" t="s">
        <v>4701</v>
      </c>
      <c r="R1281" t="s">
        <v>4709</v>
      </c>
      <c r="S1281" s="5">
        <v>673.875</v>
      </c>
      <c r="T1281">
        <v>1</v>
      </c>
      <c r="U1281">
        <v>749</v>
      </c>
      <c r="V1281">
        <v>0.12</v>
      </c>
      <c r="W1281" t="str">
        <f>VLOOKUP(Q1281,stores_imp!$A$2:$K$100,3,FALSE)</f>
        <v>NORTH</v>
      </c>
      <c r="X1281" t="str">
        <f>VLOOKUP(Q1281,stores_imp!$A$2:$K$100,2,TRUE)</f>
        <v>Holloway Ltd</v>
      </c>
      <c r="Y1281" t="str">
        <f>VLOOKUP(Q1281,stores_imp!$A$2:$E$22,4,FALSE)</f>
        <v>Bensonhaven</v>
      </c>
      <c r="Z1281" t="str">
        <f>VLOOKUP(Q1281,stores_imp!$A$2:$K$22,5,FALSE)</f>
        <v>Flagship</v>
      </c>
      <c r="AA1281" t="str">
        <f>_xlfn.IFS(sale[[#All],[Age]]&lt;19,"Teens",sale[[#All],[Age]]&lt;30,"Adults",sale[[#All],[Age]]&lt;70,"Elders")</f>
        <v>Elders</v>
      </c>
      <c r="AB1281" t="str">
        <f>VLOOKUP(C1281,customer_imp!$A$2:$H$505,8,FALSE)</f>
        <v>Platinum</v>
      </c>
    </row>
    <row r="1282" spans="1:28" x14ac:dyDescent="0.25">
      <c r="A1282" t="s">
        <v>5986</v>
      </c>
      <c r="B1282" s="2">
        <v>45328</v>
      </c>
      <c r="C1282" t="s">
        <v>4160</v>
      </c>
      <c r="D1282" t="str">
        <f>VLOOKUP(C1282,customer_imp!$A$2:$H$502,2,FALSE)</f>
        <v>Erin Ward</v>
      </c>
      <c r="E1282">
        <f>VLOOKUP(C1282,customer_imp!$A$2:$H$502,3,FALSE)</f>
        <v>60</v>
      </c>
      <c r="F1282" t="str">
        <f>VLOOKUP(C1282,customer_imp!$A$2:$H$502,4,FALSE)</f>
        <v>Male</v>
      </c>
      <c r="G1282" t="str">
        <f>VLOOKUP(C1282,customer_imp!$A$2:$H$502,5,FALSE)</f>
        <v>New Brianchester</v>
      </c>
      <c r="H1282" t="str">
        <f>VLOOKUP(C1282,customer_imp!$A$2:$H$502,6,FALSE)</f>
        <v>New York</v>
      </c>
      <c r="I1282" t="str">
        <f>VLOOKUP(C1282,customer_imp!$A$2:$H$502,7,FALSE)</f>
        <v>USA</v>
      </c>
      <c r="J1282" t="s">
        <v>4651</v>
      </c>
      <c r="K1282" t="str">
        <f>VLOOKUP($J1282,prod_imp!$A$2:$I$102,2,FALSE)</f>
        <v>Face Foundation Kit</v>
      </c>
      <c r="L1282" t="str">
        <f>VLOOKUP(J1282,prod_imp!$A$2:$I$102,3,FALSE)</f>
        <v>Beauty</v>
      </c>
      <c r="M1282" t="str">
        <f>VLOOKUP(J1282,prod_imp!$A$2:$I$102,4,FALSE)</f>
        <v>Makeup</v>
      </c>
      <c r="N1282" t="str">
        <f>VLOOKUP(J1282,prod_imp!$A$2:$I$102,5,FALSE)</f>
        <v>Taylor-Elliott</v>
      </c>
      <c r="O1282">
        <f>VLOOKUP(J1282,prod_imp!$A$2:$I$102,6,FALSE)</f>
        <v>183</v>
      </c>
      <c r="P1282">
        <f>VLOOKUP(J1282,prod_imp!$A$2:$I$102,7,FALSE)</f>
        <v>457</v>
      </c>
      <c r="Q1282" t="s">
        <v>4673</v>
      </c>
      <c r="R1282" t="s">
        <v>4709</v>
      </c>
      <c r="S1282" s="5">
        <v>223.87280000000001</v>
      </c>
      <c r="T1282">
        <v>2</v>
      </c>
      <c r="U1282">
        <v>122</v>
      </c>
      <c r="V1282">
        <v>0.1</v>
      </c>
      <c r="W1282" t="str">
        <f>VLOOKUP(Q1282,stores_imp!$A$2:$K$100,3,FALSE)</f>
        <v>EAST</v>
      </c>
      <c r="X1282" t="str">
        <f>VLOOKUP(Q1282,stores_imp!$A$2:$K$100,2,TRUE)</f>
        <v>Rivera-Warner</v>
      </c>
      <c r="Y1282" t="str">
        <f>VLOOKUP(Q1282,stores_imp!$A$2:$E$22,4,FALSE)</f>
        <v>Washingtonfurt</v>
      </c>
      <c r="Z1282" t="str">
        <f>VLOOKUP(Q1282,stores_imp!$A$2:$K$22,5,FALSE)</f>
        <v>Flagship</v>
      </c>
      <c r="AA1282" t="str">
        <f>_xlfn.IFS(sale[[#All],[Age]]&lt;19,"Teens",sale[[#All],[Age]]&lt;30,"Adults",sale[[#All],[Age]]&lt;70,"Elders")</f>
        <v>Elders</v>
      </c>
      <c r="AB1282" t="str">
        <f>VLOOKUP(C1282,customer_imp!$A$2:$H$505,8,FALSE)</f>
        <v>Bronze</v>
      </c>
    </row>
    <row r="1283" spans="1:28" x14ac:dyDescent="0.25">
      <c r="A1283" t="s">
        <v>5987</v>
      </c>
      <c r="B1283" s="2">
        <v>45787</v>
      </c>
      <c r="C1283" t="s">
        <v>4485</v>
      </c>
      <c r="D1283" t="str">
        <f>VLOOKUP(C1283,customer_imp!$A$2:$H$502,2,FALSE)</f>
        <v>Darrell Miller</v>
      </c>
      <c r="E1283">
        <f>VLOOKUP(C1283,customer_imp!$A$2:$H$502,3,FALSE)</f>
        <v>59</v>
      </c>
      <c r="F1283" t="str">
        <f>VLOOKUP(C1283,customer_imp!$A$2:$H$502,4,FALSE)</f>
        <v>Female</v>
      </c>
      <c r="G1283" t="str">
        <f>VLOOKUP(C1283,customer_imp!$A$2:$H$502,5,FALSE)</f>
        <v>Port Carol</v>
      </c>
      <c r="H1283" t="str">
        <f>VLOOKUP(C1283,customer_imp!$A$2:$H$502,6,FALSE)</f>
        <v>Florida</v>
      </c>
      <c r="I1283" t="str">
        <f>VLOOKUP(C1283,customer_imp!$A$2:$H$502,7,FALSE)</f>
        <v>USA</v>
      </c>
      <c r="J1283" t="s">
        <v>4582</v>
      </c>
      <c r="K1283" t="str">
        <f>VLOOKUP($J1283,prod_imp!$A$2:$I$102,2,FALSE)</f>
        <v>Men'S Roll-On Perfume</v>
      </c>
      <c r="L1283" t="str">
        <f>VLOOKUP(J1283,prod_imp!$A$2:$I$102,3,FALSE)</f>
        <v>Beauty</v>
      </c>
      <c r="M1283" t="str">
        <f>VLOOKUP(J1283,prod_imp!$A$2:$I$102,4,FALSE)</f>
        <v>Fragrance</v>
      </c>
      <c r="N1283" t="str">
        <f>VLOOKUP(J1283,prod_imp!$A$2:$I$102,5,FALSE)</f>
        <v>Sullivan And Sons</v>
      </c>
      <c r="O1283">
        <f>VLOOKUP(J1283,prod_imp!$A$2:$I$102,6,FALSE)</f>
        <v>43</v>
      </c>
      <c r="P1283">
        <f>VLOOKUP(J1283,prod_imp!$A$2:$I$102,7,FALSE)</f>
        <v>267</v>
      </c>
      <c r="Q1283" t="s">
        <v>4698</v>
      </c>
      <c r="R1283" t="s">
        <v>4709</v>
      </c>
      <c r="S1283" s="5">
        <v>574.10699999999997</v>
      </c>
      <c r="T1283">
        <v>3</v>
      </c>
      <c r="U1283">
        <v>225</v>
      </c>
      <c r="V1283">
        <v>0.08</v>
      </c>
      <c r="W1283" t="str">
        <f>VLOOKUP(Q1283,stores_imp!$A$2:$K$100,3,FALSE)</f>
        <v>NORTH</v>
      </c>
      <c r="X1283" t="str">
        <f>VLOOKUP(Q1283,stores_imp!$A$2:$K$100,2,TRUE)</f>
        <v>Shelton Plc</v>
      </c>
      <c r="Y1283" t="str">
        <f>VLOOKUP(Q1283,stores_imp!$A$2:$E$22,4,FALSE)</f>
        <v>East Jenniferstad</v>
      </c>
      <c r="Z1283" t="str">
        <f>VLOOKUP(Q1283,stores_imp!$A$2:$K$22,5,FALSE)</f>
        <v>Flagship</v>
      </c>
      <c r="AA1283" t="str">
        <f>_xlfn.IFS(sale[[#All],[Age]]&lt;19,"Teens",sale[[#All],[Age]]&lt;30,"Adults",sale[[#All],[Age]]&lt;70,"Elders")</f>
        <v>Elders</v>
      </c>
      <c r="AB1283" t="str">
        <f>VLOOKUP(C1283,customer_imp!$A$2:$H$505,8,FALSE)</f>
        <v>Platinum</v>
      </c>
    </row>
    <row r="1284" spans="1:28" x14ac:dyDescent="0.25">
      <c r="A1284" t="s">
        <v>5988</v>
      </c>
      <c r="B1284" s="2">
        <v>45876</v>
      </c>
      <c r="C1284" t="s">
        <v>4306</v>
      </c>
      <c r="D1284" t="str">
        <f>VLOOKUP(C1284,customer_imp!$A$2:$H$502,2,FALSE)</f>
        <v>Darren Burton</v>
      </c>
      <c r="E1284">
        <f>VLOOKUP(C1284,customer_imp!$A$2:$H$502,3,FALSE)</f>
        <v>21</v>
      </c>
      <c r="F1284" t="str">
        <f>VLOOKUP(C1284,customer_imp!$A$2:$H$502,4,FALSE)</f>
        <v>Female</v>
      </c>
      <c r="G1284" t="str">
        <f>VLOOKUP(C1284,customer_imp!$A$2:$H$502,5,FALSE)</f>
        <v>Lake Alice</v>
      </c>
      <c r="H1284" t="str">
        <f>VLOOKUP(C1284,customer_imp!$A$2:$H$502,6,FALSE)</f>
        <v>Tennessee</v>
      </c>
      <c r="I1284" t="str">
        <f>VLOOKUP(C1284,customer_imp!$A$2:$H$502,7,FALSE)</f>
        <v>USA</v>
      </c>
      <c r="J1284" t="s">
        <v>4548</v>
      </c>
      <c r="K1284" t="str">
        <f>VLOOKUP($J1284,prod_imp!$A$2:$I$102,2,FALSE)</f>
        <v>Fabric Sofa Throw Blanket</v>
      </c>
      <c r="L1284" t="str">
        <f>VLOOKUP(J1284,prod_imp!$A$2:$I$102,3,FALSE)</f>
        <v>Home</v>
      </c>
      <c r="M1284" t="str">
        <f>VLOOKUP(J1284,prod_imp!$A$2:$I$102,4,FALSE)</f>
        <v>Decor</v>
      </c>
      <c r="N1284" t="str">
        <f>VLOOKUP(J1284,prod_imp!$A$2:$I$102,5,FALSE)</f>
        <v>Hoffman Group</v>
      </c>
      <c r="O1284">
        <f>VLOOKUP(J1284,prod_imp!$A$2:$I$102,6,FALSE)</f>
        <v>218</v>
      </c>
      <c r="P1284">
        <f>VLOOKUP(J1284,prod_imp!$A$2:$I$102,7,FALSE)</f>
        <v>276</v>
      </c>
      <c r="Q1284" t="s">
        <v>4703</v>
      </c>
      <c r="R1284" t="s">
        <v>4706</v>
      </c>
      <c r="S1284" s="5">
        <v>529.88580000000002</v>
      </c>
      <c r="T1284">
        <v>1</v>
      </c>
      <c r="U1284">
        <v>654</v>
      </c>
      <c r="V1284">
        <v>0.15</v>
      </c>
      <c r="W1284" t="str">
        <f>VLOOKUP(Q1284,stores_imp!$A$2:$K$100,3,FALSE)</f>
        <v>EAST</v>
      </c>
      <c r="X1284" t="str">
        <f>VLOOKUP(Q1284,stores_imp!$A$2:$K$100,2,TRUE)</f>
        <v>Mann-Austin</v>
      </c>
      <c r="Y1284" t="str">
        <f>VLOOKUP(Q1284,stores_imp!$A$2:$E$22,4,FALSE)</f>
        <v>Vasquezborough</v>
      </c>
      <c r="Z1284" t="str">
        <f>VLOOKUP(Q1284,stores_imp!$A$2:$K$22,5,FALSE)</f>
        <v>Online</v>
      </c>
      <c r="AA1284" t="str">
        <f>_xlfn.IFS(sale[[#All],[Age]]&lt;19,"Teens",sale[[#All],[Age]]&lt;30,"Adults",sale[[#All],[Age]]&lt;70,"Elders")</f>
        <v>Adults</v>
      </c>
      <c r="AB1284" t="str">
        <f>VLOOKUP(C1284,customer_imp!$A$2:$H$505,8,FALSE)</f>
        <v>Bronze</v>
      </c>
    </row>
    <row r="1285" spans="1:28" x14ac:dyDescent="0.25">
      <c r="A1285" t="s">
        <v>5989</v>
      </c>
      <c r="B1285" s="2">
        <v>45552</v>
      </c>
      <c r="C1285" t="s">
        <v>4032</v>
      </c>
      <c r="D1285" t="str">
        <f>VLOOKUP(C1285,customer_imp!$A$2:$H$502,2,FALSE)</f>
        <v>Cheryl Copeland</v>
      </c>
      <c r="E1285">
        <f>VLOOKUP(C1285,customer_imp!$A$2:$H$502,3,FALSE)</f>
        <v>51</v>
      </c>
      <c r="F1285" t="str">
        <f>VLOOKUP(C1285,customer_imp!$A$2:$H$502,4,FALSE)</f>
        <v>Male</v>
      </c>
      <c r="G1285" t="str">
        <f>VLOOKUP(C1285,customer_imp!$A$2:$H$502,5,FALSE)</f>
        <v>Snowmouth</v>
      </c>
      <c r="H1285" t="str">
        <f>VLOOKUP(C1285,customer_imp!$A$2:$H$502,6,FALSE)</f>
        <v>Maryland</v>
      </c>
      <c r="I1285" t="str">
        <f>VLOOKUP(C1285,customer_imp!$A$2:$H$502,7,FALSE)</f>
        <v>USA</v>
      </c>
      <c r="J1285" t="s">
        <v>4624</v>
      </c>
      <c r="K1285" t="str">
        <f>VLOOKUP($J1285,prod_imp!$A$2:$I$102,2,FALSE)</f>
        <v>Hair Repair Oil Treatment</v>
      </c>
      <c r="L1285" t="str">
        <f>VLOOKUP(J1285,prod_imp!$A$2:$I$102,3,FALSE)</f>
        <v>Beauty</v>
      </c>
      <c r="M1285" t="str">
        <f>VLOOKUP(J1285,prod_imp!$A$2:$I$102,4,FALSE)</f>
        <v>Haircare</v>
      </c>
      <c r="N1285" t="str">
        <f>VLOOKUP(J1285,prod_imp!$A$2:$I$102,5,FALSE)</f>
        <v>Hopkins Ltd</v>
      </c>
      <c r="O1285">
        <f>VLOOKUP(J1285,prod_imp!$A$2:$I$102,6,FALSE)</f>
        <v>214</v>
      </c>
      <c r="P1285">
        <f>VLOOKUP(J1285,prod_imp!$A$2:$I$102,7,FALSE)</f>
        <v>383</v>
      </c>
      <c r="Q1285" t="s">
        <v>4682</v>
      </c>
      <c r="R1285" t="s">
        <v>4709</v>
      </c>
      <c r="S1285" s="5">
        <v>929.16319999999996</v>
      </c>
      <c r="T1285">
        <v>2</v>
      </c>
      <c r="U1285">
        <v>505</v>
      </c>
      <c r="V1285">
        <v>0.19</v>
      </c>
      <c r="W1285" t="str">
        <f>VLOOKUP(Q1285,stores_imp!$A$2:$K$100,3,FALSE)</f>
        <v>NORTH</v>
      </c>
      <c r="X1285" t="str">
        <f>VLOOKUP(Q1285,stores_imp!$A$2:$K$100,2,TRUE)</f>
        <v>Mann-Austin</v>
      </c>
      <c r="Y1285" t="str">
        <f>VLOOKUP(Q1285,stores_imp!$A$2:$E$22,4,FALSE)</f>
        <v>New Michaelchester</v>
      </c>
      <c r="Z1285" t="str">
        <f>VLOOKUP(Q1285,stores_imp!$A$2:$K$22,5,FALSE)</f>
        <v>Outlet</v>
      </c>
      <c r="AA1285" t="str">
        <f>_xlfn.IFS(sale[[#All],[Age]]&lt;19,"Teens",sale[[#All],[Age]]&lt;30,"Adults",sale[[#All],[Age]]&lt;70,"Elders")</f>
        <v>Elders</v>
      </c>
      <c r="AB1285" t="str">
        <f>VLOOKUP(C1285,customer_imp!$A$2:$H$505,8,FALSE)</f>
        <v>Platinum</v>
      </c>
    </row>
    <row r="1286" spans="1:28" x14ac:dyDescent="0.25">
      <c r="A1286" t="s">
        <v>5990</v>
      </c>
      <c r="B1286" s="2">
        <v>45823</v>
      </c>
      <c r="C1286" t="s">
        <v>4367</v>
      </c>
      <c r="D1286" t="str">
        <f>VLOOKUP(C1286,customer_imp!$A$2:$H$502,2,FALSE)</f>
        <v>Frank Stewart</v>
      </c>
      <c r="E1286">
        <f>VLOOKUP(C1286,customer_imp!$A$2:$H$502,3,FALSE)</f>
        <v>44</v>
      </c>
      <c r="F1286" t="str">
        <f>VLOOKUP(C1286,customer_imp!$A$2:$H$502,4,FALSE)</f>
        <v>Female</v>
      </c>
      <c r="G1286" t="str">
        <f>VLOOKUP(C1286,customer_imp!$A$2:$H$502,5,FALSE)</f>
        <v>Fischerborough</v>
      </c>
      <c r="H1286" t="str">
        <f>VLOOKUP(C1286,customer_imp!$A$2:$H$502,6,FALSE)</f>
        <v>Delaware</v>
      </c>
      <c r="I1286" t="str">
        <f>VLOOKUP(C1286,customer_imp!$A$2:$H$502,7,FALSE)</f>
        <v>USA</v>
      </c>
      <c r="J1286" t="s">
        <v>4593</v>
      </c>
      <c r="K1286" t="str">
        <f>VLOOKUP($J1286,prod_imp!$A$2:$I$102,2,FALSE)</f>
        <v>Sports Stopwatch Pro</v>
      </c>
      <c r="L1286" t="str">
        <f>VLOOKUP(J1286,prod_imp!$A$2:$I$102,3,FALSE)</f>
        <v>Sports</v>
      </c>
      <c r="M1286" t="str">
        <f>VLOOKUP(J1286,prod_imp!$A$2:$I$102,4,FALSE)</f>
        <v>Accessories</v>
      </c>
      <c r="N1286" t="str">
        <f>VLOOKUP(J1286,prod_imp!$A$2:$I$102,5,FALSE)</f>
        <v>Thompson-French</v>
      </c>
      <c r="O1286">
        <f>VLOOKUP(J1286,prod_imp!$A$2:$I$102,6,FALSE)</f>
        <v>435</v>
      </c>
      <c r="P1286">
        <f>VLOOKUP(J1286,prod_imp!$A$2:$I$102,7,FALSE)</f>
        <v>185</v>
      </c>
      <c r="Q1286" t="s">
        <v>4685</v>
      </c>
      <c r="R1286" t="s">
        <v>4709</v>
      </c>
      <c r="S1286" s="5">
        <v>1071.904</v>
      </c>
      <c r="T1286">
        <v>2</v>
      </c>
      <c r="U1286">
        <v>623</v>
      </c>
      <c r="V1286">
        <v>0.08</v>
      </c>
      <c r="W1286" t="str">
        <f>VLOOKUP(Q1286,stores_imp!$A$2:$K$100,3,FALSE)</f>
        <v>WEST</v>
      </c>
      <c r="X1286" t="str">
        <f>VLOOKUP(Q1286,stores_imp!$A$2:$K$100,2,TRUE)</f>
        <v>Mann-Austin</v>
      </c>
      <c r="Y1286" t="str">
        <f>VLOOKUP(Q1286,stores_imp!$A$2:$E$22,4,FALSE)</f>
        <v>Thompsonborough</v>
      </c>
      <c r="Z1286" t="str">
        <f>VLOOKUP(Q1286,stores_imp!$A$2:$K$22,5,FALSE)</f>
        <v>Online</v>
      </c>
      <c r="AA1286" t="str">
        <f>_xlfn.IFS(sale[[#All],[Age]]&lt;19,"Teens",sale[[#All],[Age]]&lt;30,"Adults",sale[[#All],[Age]]&lt;70,"Elders")</f>
        <v>Elders</v>
      </c>
      <c r="AB1286" t="str">
        <f>VLOOKUP(C1286,customer_imp!$A$2:$H$505,8,FALSE)</f>
        <v>Bronze</v>
      </c>
    </row>
    <row r="1287" spans="1:28" x14ac:dyDescent="0.25">
      <c r="A1287" t="s">
        <v>5991</v>
      </c>
      <c r="B1287" s="2">
        <v>45622</v>
      </c>
      <c r="C1287" t="s">
        <v>4311</v>
      </c>
      <c r="D1287" t="str">
        <f>VLOOKUP(C1287,customer_imp!$A$2:$H$502,2,FALSE)</f>
        <v>Andrew Smith</v>
      </c>
      <c r="E1287">
        <f>VLOOKUP(C1287,customer_imp!$A$2:$H$502,3,FALSE)</f>
        <v>60</v>
      </c>
      <c r="F1287" t="str">
        <f>VLOOKUP(C1287,customer_imp!$A$2:$H$502,4,FALSE)</f>
        <v>Male</v>
      </c>
      <c r="G1287" t="str">
        <f>VLOOKUP(C1287,customer_imp!$A$2:$H$502,5,FALSE)</f>
        <v>East Matthew</v>
      </c>
      <c r="H1287" t="str">
        <f>VLOOKUP(C1287,customer_imp!$A$2:$H$502,6,FALSE)</f>
        <v>Wisconsin</v>
      </c>
      <c r="I1287" t="str">
        <f>VLOOKUP(C1287,customer_imp!$A$2:$H$502,7,FALSE)</f>
        <v>USA</v>
      </c>
      <c r="J1287" t="s">
        <v>4504</v>
      </c>
      <c r="K1287" t="str">
        <f>VLOOKUP($J1287,prod_imp!$A$2:$I$102,2,FALSE)</f>
        <v>Men'S Leather Belt</v>
      </c>
      <c r="L1287" t="str">
        <f>VLOOKUP(J1287,prod_imp!$A$2:$I$102,3,FALSE)</f>
        <v>Clothing</v>
      </c>
      <c r="M1287" t="str">
        <f>VLOOKUP(J1287,prod_imp!$A$2:$I$102,4,FALSE)</f>
        <v>Accessories</v>
      </c>
      <c r="N1287" t="str">
        <f>VLOOKUP(J1287,prod_imp!$A$2:$I$102,5,FALSE)</f>
        <v>Baldwin, Garza And Gonzalez</v>
      </c>
      <c r="O1287">
        <f>VLOOKUP(J1287,prod_imp!$A$2:$I$102,6,FALSE)</f>
        <v>261</v>
      </c>
      <c r="P1287">
        <f>VLOOKUP(J1287,prod_imp!$A$2:$I$102,7,FALSE)</f>
        <v>59</v>
      </c>
      <c r="Q1287" t="s">
        <v>4700</v>
      </c>
      <c r="R1287" t="s">
        <v>4709</v>
      </c>
      <c r="S1287" s="5">
        <v>763.97760000000005</v>
      </c>
      <c r="T1287">
        <v>2</v>
      </c>
      <c r="U1287">
        <v>531</v>
      </c>
      <c r="V1287">
        <v>0.14000000000000001</v>
      </c>
      <c r="W1287" t="str">
        <f>VLOOKUP(Q1287,stores_imp!$A$2:$K$100,3,FALSE)</f>
        <v>WEST</v>
      </c>
      <c r="X1287" t="str">
        <f>VLOOKUP(Q1287,stores_imp!$A$2:$K$100,2,TRUE)</f>
        <v>Frederick-Wright</v>
      </c>
      <c r="Y1287" t="str">
        <f>VLOOKUP(Q1287,stores_imp!$A$2:$E$22,4,FALSE)</f>
        <v>New Jimmymouth</v>
      </c>
      <c r="Z1287" t="str">
        <f>VLOOKUP(Q1287,stores_imp!$A$2:$K$22,5,FALSE)</f>
        <v>Flagship</v>
      </c>
      <c r="AA1287" t="str">
        <f>_xlfn.IFS(sale[[#All],[Age]]&lt;19,"Teens",sale[[#All],[Age]]&lt;30,"Adults",sale[[#All],[Age]]&lt;70,"Elders")</f>
        <v>Elders</v>
      </c>
      <c r="AB1287" t="str">
        <f>VLOOKUP(C1287,customer_imp!$A$2:$H$505,8,FALSE)</f>
        <v>Bronze</v>
      </c>
    </row>
    <row r="1288" spans="1:28" x14ac:dyDescent="0.25">
      <c r="A1288" t="s">
        <v>5992</v>
      </c>
      <c r="B1288" s="2">
        <v>45810</v>
      </c>
      <c r="C1288" t="s">
        <v>4354</v>
      </c>
      <c r="D1288" t="str">
        <f>VLOOKUP(C1288,customer_imp!$A$2:$H$502,2,FALSE)</f>
        <v>Brandon Mcbride</v>
      </c>
      <c r="E1288">
        <f>VLOOKUP(C1288,customer_imp!$A$2:$H$502,3,FALSE)</f>
        <v>63</v>
      </c>
      <c r="F1288" t="str">
        <f>VLOOKUP(C1288,customer_imp!$A$2:$H$502,4,FALSE)</f>
        <v>Female</v>
      </c>
      <c r="G1288" t="str">
        <f>VLOOKUP(C1288,customer_imp!$A$2:$H$502,5,FALSE)</f>
        <v>Kellyside</v>
      </c>
      <c r="H1288" t="str">
        <f>VLOOKUP(C1288,customer_imp!$A$2:$H$502,6,FALSE)</f>
        <v>Alaska</v>
      </c>
      <c r="I1288" t="str">
        <f>VLOOKUP(C1288,customer_imp!$A$2:$H$502,7,FALSE)</f>
        <v>USA</v>
      </c>
      <c r="J1288" t="s">
        <v>4495</v>
      </c>
      <c r="K1288" t="str">
        <f>VLOOKUP($J1288,prod_imp!$A$2:$I$102,2,FALSE)</f>
        <v>Brother Laser Printer</v>
      </c>
      <c r="L1288" t="str">
        <f>VLOOKUP(J1288,prod_imp!$A$2:$I$102,3,FALSE)</f>
        <v>Electronics</v>
      </c>
      <c r="M1288" t="str">
        <f>VLOOKUP(J1288,prod_imp!$A$2:$I$102,4,FALSE)</f>
        <v>Computer</v>
      </c>
      <c r="N1288" t="str">
        <f>VLOOKUP(J1288,prod_imp!$A$2:$I$102,5,FALSE)</f>
        <v>Hunt Inc</v>
      </c>
      <c r="O1288">
        <f>VLOOKUP(J1288,prod_imp!$A$2:$I$102,6,FALSE)</f>
        <v>112</v>
      </c>
      <c r="P1288">
        <f>VLOOKUP(J1288,prod_imp!$A$2:$I$102,7,FALSE)</f>
        <v>416</v>
      </c>
      <c r="Q1288" t="s">
        <v>4700</v>
      </c>
      <c r="R1288" t="s">
        <v>4709</v>
      </c>
      <c r="S1288" s="5">
        <v>712.59749999999997</v>
      </c>
      <c r="T1288">
        <v>3</v>
      </c>
      <c r="U1288">
        <v>279</v>
      </c>
      <c r="V1288">
        <v>0.28000000000000003</v>
      </c>
      <c r="W1288" t="str">
        <f>VLOOKUP(Q1288,stores_imp!$A$2:$K$100,3,FALSE)</f>
        <v>WEST</v>
      </c>
      <c r="X1288" t="str">
        <f>VLOOKUP(Q1288,stores_imp!$A$2:$K$100,2,TRUE)</f>
        <v>Frederick-Wright</v>
      </c>
      <c r="Y1288" t="str">
        <f>VLOOKUP(Q1288,stores_imp!$A$2:$E$22,4,FALSE)</f>
        <v>New Jimmymouth</v>
      </c>
      <c r="Z1288" t="str">
        <f>VLOOKUP(Q1288,stores_imp!$A$2:$K$22,5,FALSE)</f>
        <v>Flagship</v>
      </c>
      <c r="AA1288" t="str">
        <f>_xlfn.IFS(sale[[#All],[Age]]&lt;19,"Teens",sale[[#All],[Age]]&lt;30,"Adults",sale[[#All],[Age]]&lt;70,"Elders")</f>
        <v>Elders</v>
      </c>
      <c r="AB1288" t="str">
        <f>VLOOKUP(C1288,customer_imp!$A$2:$H$505,8,FALSE)</f>
        <v>Platinum</v>
      </c>
    </row>
    <row r="1289" spans="1:28" x14ac:dyDescent="0.25">
      <c r="A1289" t="s">
        <v>5993</v>
      </c>
      <c r="B1289" s="2">
        <v>45645</v>
      </c>
      <c r="C1289" t="s">
        <v>4248</v>
      </c>
      <c r="D1289" t="str">
        <f>VLOOKUP(C1289,customer_imp!$A$2:$H$502,2,FALSE)</f>
        <v>Cynthia Payne</v>
      </c>
      <c r="E1289">
        <f>VLOOKUP(C1289,customer_imp!$A$2:$H$502,3,FALSE)</f>
        <v>32</v>
      </c>
      <c r="F1289" t="str">
        <f>VLOOKUP(C1289,customer_imp!$A$2:$H$502,4,FALSE)</f>
        <v>Female</v>
      </c>
      <c r="G1289" t="str">
        <f>VLOOKUP(C1289,customer_imp!$A$2:$H$502,5,FALSE)</f>
        <v>South Gina</v>
      </c>
      <c r="H1289" t="str">
        <f>VLOOKUP(C1289,customer_imp!$A$2:$H$502,6,FALSE)</f>
        <v>Kentucky</v>
      </c>
      <c r="I1289" t="str">
        <f>VLOOKUP(C1289,customer_imp!$A$2:$H$502,7,FALSE)</f>
        <v>USA</v>
      </c>
      <c r="J1289" t="s">
        <v>4519</v>
      </c>
      <c r="K1289" t="str">
        <f>VLOOKUP($J1289,prod_imp!$A$2:$I$102,2,FALSE)</f>
        <v>Hair Strengthening Shampoo</v>
      </c>
      <c r="L1289" t="str">
        <f>VLOOKUP(J1289,prod_imp!$A$2:$I$102,3,FALSE)</f>
        <v>Beauty</v>
      </c>
      <c r="M1289" t="str">
        <f>VLOOKUP(J1289,prod_imp!$A$2:$I$102,4,FALSE)</f>
        <v>Haircare</v>
      </c>
      <c r="N1289" t="str">
        <f>VLOOKUP(J1289,prod_imp!$A$2:$I$102,5,FALSE)</f>
        <v>Rice Llc</v>
      </c>
      <c r="O1289">
        <f>VLOOKUP(J1289,prod_imp!$A$2:$I$102,6,FALSE)</f>
        <v>116</v>
      </c>
      <c r="P1289">
        <f>VLOOKUP(J1289,prod_imp!$A$2:$I$102,7,FALSE)</f>
        <v>460</v>
      </c>
      <c r="Q1289" t="s">
        <v>4685</v>
      </c>
      <c r="R1289" t="s">
        <v>4709</v>
      </c>
      <c r="S1289" s="5">
        <v>2013.5178000000001</v>
      </c>
      <c r="T1289">
        <v>3</v>
      </c>
      <c r="U1289">
        <v>907</v>
      </c>
      <c r="V1289">
        <v>0.15</v>
      </c>
      <c r="W1289" t="str">
        <f>VLOOKUP(Q1289,stores_imp!$A$2:$K$100,3,FALSE)</f>
        <v>WEST</v>
      </c>
      <c r="X1289" t="str">
        <f>VLOOKUP(Q1289,stores_imp!$A$2:$K$100,2,TRUE)</f>
        <v>Mann-Austin</v>
      </c>
      <c r="Y1289" t="str">
        <f>VLOOKUP(Q1289,stores_imp!$A$2:$E$22,4,FALSE)</f>
        <v>Thompsonborough</v>
      </c>
      <c r="Z1289" t="str">
        <f>VLOOKUP(Q1289,stores_imp!$A$2:$K$22,5,FALSE)</f>
        <v>Online</v>
      </c>
      <c r="AA1289" t="str">
        <f>_xlfn.IFS(sale[[#All],[Age]]&lt;19,"Teens",sale[[#All],[Age]]&lt;30,"Adults",sale[[#All],[Age]]&lt;70,"Elders")</f>
        <v>Elders</v>
      </c>
      <c r="AB1289" t="str">
        <f>VLOOKUP(C1289,customer_imp!$A$2:$H$505,8,FALSE)</f>
        <v>Bronze</v>
      </c>
    </row>
    <row r="1290" spans="1:28" x14ac:dyDescent="0.25">
      <c r="A1290" t="s">
        <v>5994</v>
      </c>
      <c r="B1290" s="2">
        <v>45749</v>
      </c>
      <c r="C1290" t="s">
        <v>4044</v>
      </c>
      <c r="D1290" t="str">
        <f>VLOOKUP(C1290,customer_imp!$A$2:$H$502,2,FALSE)</f>
        <v>Eric Singh</v>
      </c>
      <c r="E1290">
        <f>VLOOKUP(C1290,customer_imp!$A$2:$H$502,3,FALSE)</f>
        <v>29</v>
      </c>
      <c r="F1290" t="str">
        <f>VLOOKUP(C1290,customer_imp!$A$2:$H$502,4,FALSE)</f>
        <v>Female</v>
      </c>
      <c r="G1290" t="str">
        <f>VLOOKUP(C1290,customer_imp!$A$2:$H$502,5,FALSE)</f>
        <v>Port Lisa</v>
      </c>
      <c r="H1290" t="str">
        <f>VLOOKUP(C1290,customer_imp!$A$2:$H$502,6,FALSE)</f>
        <v>New Mexico</v>
      </c>
      <c r="I1290" t="str">
        <f>VLOOKUP(C1290,customer_imp!$A$2:$H$502,7,FALSE)</f>
        <v>USA</v>
      </c>
      <c r="J1290" t="s">
        <v>4638</v>
      </c>
      <c r="K1290" t="str">
        <f>VLOOKUP($J1290,prod_imp!$A$2:$I$102,2,FALSE)</f>
        <v>Wall-Mounted Spice Rack</v>
      </c>
      <c r="L1290" t="str">
        <f>VLOOKUP(J1290,prod_imp!$A$2:$I$102,3,FALSE)</f>
        <v>Home</v>
      </c>
      <c r="M1290" t="str">
        <f>VLOOKUP(J1290,prod_imp!$A$2:$I$102,4,FALSE)</f>
        <v>Kitchen</v>
      </c>
      <c r="N1290" t="str">
        <f>VLOOKUP(J1290,prod_imp!$A$2:$I$102,5,FALSE)</f>
        <v>Allison Ltd</v>
      </c>
      <c r="O1290">
        <f>VLOOKUP(J1290,prod_imp!$A$2:$I$102,6,FALSE)</f>
        <v>143</v>
      </c>
      <c r="P1290">
        <f>VLOOKUP(J1290,prod_imp!$A$2:$I$102,7,FALSE)</f>
        <v>58</v>
      </c>
      <c r="Q1290" t="s">
        <v>4701</v>
      </c>
      <c r="R1290" t="s">
        <v>4709</v>
      </c>
      <c r="S1290" s="5">
        <v>1438.8352</v>
      </c>
      <c r="T1290">
        <v>4</v>
      </c>
      <c r="U1290">
        <v>409</v>
      </c>
      <c r="V1290">
        <v>0.26</v>
      </c>
      <c r="W1290" t="str">
        <f>VLOOKUP(Q1290,stores_imp!$A$2:$K$100,3,FALSE)</f>
        <v>NORTH</v>
      </c>
      <c r="X1290" t="str">
        <f>VLOOKUP(Q1290,stores_imp!$A$2:$K$100,2,TRUE)</f>
        <v>Holloway Ltd</v>
      </c>
      <c r="Y1290" t="str">
        <f>VLOOKUP(Q1290,stores_imp!$A$2:$E$22,4,FALSE)</f>
        <v>Bensonhaven</v>
      </c>
      <c r="Z1290" t="str">
        <f>VLOOKUP(Q1290,stores_imp!$A$2:$K$22,5,FALSE)</f>
        <v>Flagship</v>
      </c>
      <c r="AA1290" t="str">
        <f>_xlfn.IFS(sale[[#All],[Age]]&lt;19,"Teens",sale[[#All],[Age]]&lt;30,"Adults",sale[[#All],[Age]]&lt;70,"Elders")</f>
        <v>Adults</v>
      </c>
      <c r="AB1290" t="str">
        <f>VLOOKUP(C1290,customer_imp!$A$2:$H$505,8,FALSE)</f>
        <v>Gold</v>
      </c>
    </row>
    <row r="1291" spans="1:28" x14ac:dyDescent="0.25">
      <c r="A1291" t="s">
        <v>5995</v>
      </c>
      <c r="B1291" s="2">
        <v>45537</v>
      </c>
      <c r="C1291" t="s">
        <v>4156</v>
      </c>
      <c r="D1291" t="str">
        <f>VLOOKUP(C1291,customer_imp!$A$2:$H$502,2,FALSE)</f>
        <v>Curtis Lam</v>
      </c>
      <c r="E1291">
        <f>VLOOKUP(C1291,customer_imp!$A$2:$H$502,3,FALSE)</f>
        <v>55</v>
      </c>
      <c r="F1291" t="str">
        <f>VLOOKUP(C1291,customer_imp!$A$2:$H$502,4,FALSE)</f>
        <v>Male</v>
      </c>
      <c r="G1291" t="str">
        <f>VLOOKUP(C1291,customer_imp!$A$2:$H$502,5,FALSE)</f>
        <v>Butlerberg</v>
      </c>
      <c r="H1291" t="str">
        <f>VLOOKUP(C1291,customer_imp!$A$2:$H$502,6,FALSE)</f>
        <v>Kentucky</v>
      </c>
      <c r="I1291" t="str">
        <f>VLOOKUP(C1291,customer_imp!$A$2:$H$502,7,FALSE)</f>
        <v>USA</v>
      </c>
      <c r="J1291" t="s">
        <v>4558</v>
      </c>
      <c r="K1291" t="str">
        <f>VLOOKUP($J1291,prod_imp!$A$2:$I$102,2,FALSE)</f>
        <v>Women'S Summer Dress</v>
      </c>
      <c r="L1291" t="str">
        <f>VLOOKUP(J1291,prod_imp!$A$2:$I$102,3,FALSE)</f>
        <v>Clothing</v>
      </c>
      <c r="M1291" t="str">
        <f>VLOOKUP(J1291,prod_imp!$A$2:$I$102,4,FALSE)</f>
        <v>Tops</v>
      </c>
      <c r="N1291" t="str">
        <f>VLOOKUP(J1291,prod_imp!$A$2:$I$102,5,FALSE)</f>
        <v>Smith-Mills</v>
      </c>
      <c r="O1291">
        <f>VLOOKUP(J1291,prod_imp!$A$2:$I$102,6,FALSE)</f>
        <v>223</v>
      </c>
      <c r="P1291">
        <f>VLOOKUP(J1291,prod_imp!$A$2:$I$102,7,FALSE)</f>
        <v>154</v>
      </c>
      <c r="Q1291" t="s">
        <v>4688</v>
      </c>
      <c r="R1291" t="s">
        <v>4706</v>
      </c>
      <c r="S1291" s="5">
        <v>213.55879999999999</v>
      </c>
      <c r="T1291">
        <v>2</v>
      </c>
      <c r="U1291">
        <v>117</v>
      </c>
      <c r="V1291">
        <v>0.12</v>
      </c>
      <c r="W1291" t="str">
        <f>VLOOKUP(Q1291,stores_imp!$A$2:$K$100,3,FALSE)</f>
        <v>SOUTH</v>
      </c>
      <c r="X1291" t="str">
        <f>VLOOKUP(Q1291,stores_imp!$A$2:$K$100,2,TRUE)</f>
        <v>Mann-Austin</v>
      </c>
      <c r="Y1291" t="str">
        <f>VLOOKUP(Q1291,stores_imp!$A$2:$E$22,4,FALSE)</f>
        <v>East Johnstad</v>
      </c>
      <c r="Z1291" t="str">
        <f>VLOOKUP(Q1291,stores_imp!$A$2:$K$22,5,FALSE)</f>
        <v>Flagship</v>
      </c>
      <c r="AA1291" t="str">
        <f>_xlfn.IFS(sale[[#All],[Age]]&lt;19,"Teens",sale[[#All],[Age]]&lt;30,"Adults",sale[[#All],[Age]]&lt;70,"Elders")</f>
        <v>Elders</v>
      </c>
      <c r="AB1291" t="str">
        <f>VLOOKUP(C1291,customer_imp!$A$2:$H$505,8,FALSE)</f>
        <v>Platinum</v>
      </c>
    </row>
    <row r="1292" spans="1:28" x14ac:dyDescent="0.25">
      <c r="A1292" t="s">
        <v>5996</v>
      </c>
      <c r="B1292" s="2">
        <v>45376</v>
      </c>
      <c r="C1292" t="s">
        <v>4146</v>
      </c>
      <c r="D1292" t="str">
        <f>VLOOKUP(C1292,customer_imp!$A$2:$H$502,2,FALSE)</f>
        <v>Daniel Contreras</v>
      </c>
      <c r="E1292">
        <f>VLOOKUP(C1292,customer_imp!$A$2:$H$502,3,FALSE)</f>
        <v>36</v>
      </c>
      <c r="F1292" t="str">
        <f>VLOOKUP(C1292,customer_imp!$A$2:$H$502,4,FALSE)</f>
        <v>Female</v>
      </c>
      <c r="G1292" t="str">
        <f>VLOOKUP(C1292,customer_imp!$A$2:$H$502,5,FALSE)</f>
        <v>Robertview</v>
      </c>
      <c r="H1292" t="str">
        <f>VLOOKUP(C1292,customer_imp!$A$2:$H$502,6,FALSE)</f>
        <v>Florida</v>
      </c>
      <c r="I1292" t="str">
        <f>VLOOKUP(C1292,customer_imp!$A$2:$H$502,7,FALSE)</f>
        <v>USA</v>
      </c>
      <c r="J1292" t="s">
        <v>4655</v>
      </c>
      <c r="K1292" t="str">
        <f>VLOOKUP($J1292,prod_imp!$A$2:$I$102,2,FALSE)</f>
        <v>Women'S High Heels</v>
      </c>
      <c r="L1292" t="str">
        <f>VLOOKUP(J1292,prod_imp!$A$2:$I$102,3,FALSE)</f>
        <v>Clothing</v>
      </c>
      <c r="M1292" t="str">
        <f>VLOOKUP(J1292,prod_imp!$A$2:$I$102,4,FALSE)</f>
        <v>Footwear</v>
      </c>
      <c r="N1292" t="str">
        <f>VLOOKUP(J1292,prod_imp!$A$2:$I$102,5,FALSE)</f>
        <v>Smith-Charles</v>
      </c>
      <c r="O1292">
        <f>VLOOKUP(J1292,prod_imp!$A$2:$I$102,6,FALSE)</f>
        <v>438</v>
      </c>
      <c r="P1292">
        <f>VLOOKUP(J1292,prod_imp!$A$2:$I$102,7,FALSE)</f>
        <v>496</v>
      </c>
      <c r="Q1292" t="s">
        <v>4697</v>
      </c>
      <c r="R1292" t="s">
        <v>4706</v>
      </c>
      <c r="S1292" s="5">
        <v>1925.8533</v>
      </c>
      <c r="T1292">
        <v>3</v>
      </c>
      <c r="U1292">
        <v>690</v>
      </c>
      <c r="V1292">
        <v>0.09</v>
      </c>
      <c r="W1292" t="str">
        <f>VLOOKUP(Q1292,stores_imp!$A$2:$K$100,3,FALSE)</f>
        <v>SOUTH</v>
      </c>
      <c r="X1292" t="str">
        <f>VLOOKUP(Q1292,stores_imp!$A$2:$K$100,2,TRUE)</f>
        <v>Mcdonald Inc</v>
      </c>
      <c r="Y1292" t="str">
        <f>VLOOKUP(Q1292,stores_imp!$A$2:$E$22,4,FALSE)</f>
        <v>Christopherland</v>
      </c>
      <c r="Z1292" t="str">
        <f>VLOOKUP(Q1292,stores_imp!$A$2:$K$22,5,FALSE)</f>
        <v>Outlet</v>
      </c>
      <c r="AA1292" t="str">
        <f>_xlfn.IFS(sale[[#All],[Age]]&lt;19,"Teens",sale[[#All],[Age]]&lt;30,"Adults",sale[[#All],[Age]]&lt;70,"Elders")</f>
        <v>Elders</v>
      </c>
      <c r="AB1292" t="str">
        <f>VLOOKUP(C1292,customer_imp!$A$2:$H$505,8,FALSE)</f>
        <v>Platinum</v>
      </c>
    </row>
    <row r="1293" spans="1:28" x14ac:dyDescent="0.25">
      <c r="A1293" t="s">
        <v>5997</v>
      </c>
      <c r="B1293" s="2">
        <v>45709</v>
      </c>
      <c r="C1293" t="s">
        <v>4084</v>
      </c>
      <c r="D1293" t="str">
        <f>VLOOKUP(C1293,customer_imp!$A$2:$H$502,2,FALSE)</f>
        <v>Travis Holland</v>
      </c>
      <c r="E1293">
        <f>VLOOKUP(C1293,customer_imp!$A$2:$H$502,3,FALSE)</f>
        <v>38</v>
      </c>
      <c r="F1293" t="str">
        <f>VLOOKUP(C1293,customer_imp!$A$2:$H$502,4,FALSE)</f>
        <v>Male</v>
      </c>
      <c r="G1293" t="str">
        <f>VLOOKUP(C1293,customer_imp!$A$2:$H$502,5,FALSE)</f>
        <v>Webstermouth</v>
      </c>
      <c r="H1293" t="str">
        <f>VLOOKUP(C1293,customer_imp!$A$2:$H$502,6,FALSE)</f>
        <v>New Hampshire</v>
      </c>
      <c r="I1293" t="str">
        <f>VLOOKUP(C1293,customer_imp!$A$2:$H$502,7,FALSE)</f>
        <v>USA</v>
      </c>
      <c r="J1293" t="s">
        <v>4547</v>
      </c>
      <c r="K1293" t="str">
        <f>VLOOKUP($J1293,prod_imp!$A$2:$I$102,2,FALSE)</f>
        <v>Sports Stopwatch Timer</v>
      </c>
      <c r="L1293" t="str">
        <f>VLOOKUP(J1293,prod_imp!$A$2:$I$102,3,FALSE)</f>
        <v>Sports</v>
      </c>
      <c r="M1293" t="str">
        <f>VLOOKUP(J1293,prod_imp!$A$2:$I$102,4,FALSE)</f>
        <v>Accessories</v>
      </c>
      <c r="N1293" t="str">
        <f>VLOOKUP(J1293,prod_imp!$A$2:$I$102,5,FALSE)</f>
        <v>Burns-Hansen</v>
      </c>
      <c r="O1293">
        <f>VLOOKUP(J1293,prod_imp!$A$2:$I$102,6,FALSE)</f>
        <v>39</v>
      </c>
      <c r="P1293">
        <f>VLOOKUP(J1293,prod_imp!$A$2:$I$102,7,FALSE)</f>
        <v>137</v>
      </c>
      <c r="Q1293" t="s">
        <v>4701</v>
      </c>
      <c r="R1293" t="s">
        <v>4706</v>
      </c>
      <c r="S1293" s="5">
        <v>1146.6271999999999</v>
      </c>
      <c r="T1293">
        <v>4</v>
      </c>
      <c r="U1293">
        <v>377</v>
      </c>
      <c r="V1293">
        <v>7.0000000000000007E-2</v>
      </c>
      <c r="W1293" t="str">
        <f>VLOOKUP(Q1293,stores_imp!$A$2:$K$100,3,FALSE)</f>
        <v>NORTH</v>
      </c>
      <c r="X1293" t="str">
        <f>VLOOKUP(Q1293,stores_imp!$A$2:$K$100,2,TRUE)</f>
        <v>Holloway Ltd</v>
      </c>
      <c r="Y1293" t="str">
        <f>VLOOKUP(Q1293,stores_imp!$A$2:$E$22,4,FALSE)</f>
        <v>Bensonhaven</v>
      </c>
      <c r="Z1293" t="str">
        <f>VLOOKUP(Q1293,stores_imp!$A$2:$K$22,5,FALSE)</f>
        <v>Flagship</v>
      </c>
      <c r="AA1293" t="str">
        <f>_xlfn.IFS(sale[[#All],[Age]]&lt;19,"Teens",sale[[#All],[Age]]&lt;30,"Adults",sale[[#All],[Age]]&lt;70,"Elders")</f>
        <v>Elders</v>
      </c>
      <c r="AB1293" t="str">
        <f>VLOOKUP(C1293,customer_imp!$A$2:$H$505,8,FALSE)</f>
        <v>Bronze</v>
      </c>
    </row>
    <row r="1294" spans="1:28" x14ac:dyDescent="0.25">
      <c r="A1294" t="s">
        <v>5998</v>
      </c>
      <c r="B1294" s="2">
        <v>45446</v>
      </c>
      <c r="C1294" t="s">
        <v>4088</v>
      </c>
      <c r="D1294" t="str">
        <f>VLOOKUP(C1294,customer_imp!$A$2:$H$502,2,FALSE)</f>
        <v>David Cole</v>
      </c>
      <c r="E1294">
        <f>VLOOKUP(C1294,customer_imp!$A$2:$H$502,3,FALSE)</f>
        <v>27</v>
      </c>
      <c r="F1294" t="str">
        <f>VLOOKUP(C1294,customer_imp!$A$2:$H$502,4,FALSE)</f>
        <v>Female</v>
      </c>
      <c r="G1294" t="str">
        <f>VLOOKUP(C1294,customer_imp!$A$2:$H$502,5,FALSE)</f>
        <v>Lake Michael</v>
      </c>
      <c r="H1294" t="str">
        <f>VLOOKUP(C1294,customer_imp!$A$2:$H$502,6,FALSE)</f>
        <v>Michigan</v>
      </c>
      <c r="I1294" t="str">
        <f>VLOOKUP(C1294,customer_imp!$A$2:$H$502,7,FALSE)</f>
        <v>USA</v>
      </c>
      <c r="J1294" t="s">
        <v>4565</v>
      </c>
      <c r="K1294" t="str">
        <f>VLOOKUP($J1294,prod_imp!$A$2:$I$102,2,FALSE)</f>
        <v>Noise-Canceling Headphones</v>
      </c>
      <c r="L1294" t="str">
        <f>VLOOKUP(J1294,prod_imp!$A$2:$I$102,3,FALSE)</f>
        <v>Electronics</v>
      </c>
      <c r="M1294" t="str">
        <f>VLOOKUP(J1294,prod_imp!$A$2:$I$102,4,FALSE)</f>
        <v>Audio</v>
      </c>
      <c r="N1294" t="str">
        <f>VLOOKUP(J1294,prod_imp!$A$2:$I$102,5,FALSE)</f>
        <v>Taylor-Hart</v>
      </c>
      <c r="O1294">
        <f>VLOOKUP(J1294,prod_imp!$A$2:$I$102,6,FALSE)</f>
        <v>39</v>
      </c>
      <c r="P1294">
        <f>VLOOKUP(J1294,prod_imp!$A$2:$I$102,7,FALSE)</f>
        <v>378</v>
      </c>
      <c r="Q1294" t="s">
        <v>4673</v>
      </c>
      <c r="R1294" t="s">
        <v>4709</v>
      </c>
      <c r="S1294" s="5">
        <v>64.878399999999999</v>
      </c>
      <c r="T1294">
        <v>1</v>
      </c>
      <c r="U1294">
        <v>71</v>
      </c>
      <c r="V1294">
        <v>0.24</v>
      </c>
      <c r="W1294" t="str">
        <f>VLOOKUP(Q1294,stores_imp!$A$2:$K$100,3,FALSE)</f>
        <v>EAST</v>
      </c>
      <c r="X1294" t="str">
        <f>VLOOKUP(Q1294,stores_imp!$A$2:$K$100,2,TRUE)</f>
        <v>Rivera-Warner</v>
      </c>
      <c r="Y1294" t="str">
        <f>VLOOKUP(Q1294,stores_imp!$A$2:$E$22,4,FALSE)</f>
        <v>Washingtonfurt</v>
      </c>
      <c r="Z1294" t="str">
        <f>VLOOKUP(Q1294,stores_imp!$A$2:$K$22,5,FALSE)</f>
        <v>Flagship</v>
      </c>
      <c r="AA1294" t="str">
        <f>_xlfn.IFS(sale[[#All],[Age]]&lt;19,"Teens",sale[[#All],[Age]]&lt;30,"Adults",sale[[#All],[Age]]&lt;70,"Elders")</f>
        <v>Adults</v>
      </c>
      <c r="AB1294" t="str">
        <f>VLOOKUP(C1294,customer_imp!$A$2:$H$505,8,FALSE)</f>
        <v>Silver</v>
      </c>
    </row>
    <row r="1295" spans="1:28" x14ac:dyDescent="0.25">
      <c r="A1295" t="s">
        <v>5999</v>
      </c>
      <c r="B1295" s="2">
        <v>45330</v>
      </c>
      <c r="C1295" t="s">
        <v>4258</v>
      </c>
      <c r="D1295" t="str">
        <f>VLOOKUP(C1295,customer_imp!$A$2:$H$502,2,FALSE)</f>
        <v>Shannon Miller</v>
      </c>
      <c r="E1295">
        <f>VLOOKUP(C1295,customer_imp!$A$2:$H$502,3,FALSE)</f>
        <v>22</v>
      </c>
      <c r="F1295" t="str">
        <f>VLOOKUP(C1295,customer_imp!$A$2:$H$502,4,FALSE)</f>
        <v>Male</v>
      </c>
      <c r="G1295" t="str">
        <f>VLOOKUP(C1295,customer_imp!$A$2:$H$502,5,FALSE)</f>
        <v>North Austinport</v>
      </c>
      <c r="H1295" t="str">
        <f>VLOOKUP(C1295,customer_imp!$A$2:$H$502,6,FALSE)</f>
        <v>Kentucky</v>
      </c>
      <c r="I1295" t="str">
        <f>VLOOKUP(C1295,customer_imp!$A$2:$H$502,7,FALSE)</f>
        <v>USA</v>
      </c>
      <c r="J1295" t="s">
        <v>4562</v>
      </c>
      <c r="K1295" t="str">
        <f>VLOOKUP($J1295,prod_imp!$A$2:$I$102,2,FALSE)</f>
        <v>Sports Water Hydration Pack</v>
      </c>
      <c r="L1295" t="str">
        <f>VLOOKUP(J1295,prod_imp!$A$2:$I$102,3,FALSE)</f>
        <v>Sports</v>
      </c>
      <c r="M1295" t="str">
        <f>VLOOKUP(J1295,prod_imp!$A$2:$I$102,4,FALSE)</f>
        <v>Outdoor</v>
      </c>
      <c r="N1295" t="str">
        <f>VLOOKUP(J1295,prod_imp!$A$2:$I$102,5,FALSE)</f>
        <v>Sims-Smith</v>
      </c>
      <c r="O1295">
        <f>VLOOKUP(J1295,prod_imp!$A$2:$I$102,6,FALSE)</f>
        <v>136</v>
      </c>
      <c r="P1295">
        <f>VLOOKUP(J1295,prod_imp!$A$2:$I$102,7,FALSE)</f>
        <v>394</v>
      </c>
      <c r="Q1295" t="s">
        <v>4688</v>
      </c>
      <c r="R1295" t="s">
        <v>4706</v>
      </c>
      <c r="S1295" s="5">
        <v>36.225000000000001</v>
      </c>
      <c r="T1295">
        <v>1</v>
      </c>
      <c r="U1295">
        <v>40</v>
      </c>
      <c r="V1295">
        <v>0.08</v>
      </c>
      <c r="W1295" t="str">
        <f>VLOOKUP(Q1295,stores_imp!$A$2:$K$100,3,FALSE)</f>
        <v>SOUTH</v>
      </c>
      <c r="X1295" t="str">
        <f>VLOOKUP(Q1295,stores_imp!$A$2:$K$100,2,TRUE)</f>
        <v>Mann-Austin</v>
      </c>
      <c r="Y1295" t="str">
        <f>VLOOKUP(Q1295,stores_imp!$A$2:$E$22,4,FALSE)</f>
        <v>East Johnstad</v>
      </c>
      <c r="Z1295" t="str">
        <f>VLOOKUP(Q1295,stores_imp!$A$2:$K$22,5,FALSE)</f>
        <v>Flagship</v>
      </c>
      <c r="AA1295" t="str">
        <f>_xlfn.IFS(sale[[#All],[Age]]&lt;19,"Teens",sale[[#All],[Age]]&lt;30,"Adults",sale[[#All],[Age]]&lt;70,"Elders")</f>
        <v>Adults</v>
      </c>
      <c r="AB1295" t="str">
        <f>VLOOKUP(C1295,customer_imp!$A$2:$H$505,8,FALSE)</f>
        <v>Gold</v>
      </c>
    </row>
    <row r="1296" spans="1:28" x14ac:dyDescent="0.25">
      <c r="A1296" t="s">
        <v>6000</v>
      </c>
      <c r="B1296" s="2">
        <v>45388</v>
      </c>
      <c r="C1296" t="s">
        <v>4213</v>
      </c>
      <c r="D1296" t="str">
        <f>VLOOKUP(C1296,customer_imp!$A$2:$H$502,2,FALSE)</f>
        <v>Christy Hill</v>
      </c>
      <c r="E1296">
        <f>VLOOKUP(C1296,customer_imp!$A$2:$H$502,3,FALSE)</f>
        <v>27</v>
      </c>
      <c r="F1296" t="str">
        <f>VLOOKUP(C1296,customer_imp!$A$2:$H$502,4,FALSE)</f>
        <v>Female</v>
      </c>
      <c r="G1296" t="str">
        <f>VLOOKUP(C1296,customer_imp!$A$2:$H$502,5,FALSE)</f>
        <v>Tammyton</v>
      </c>
      <c r="H1296" t="str">
        <f>VLOOKUP(C1296,customer_imp!$A$2:$H$502,6,FALSE)</f>
        <v>New Jersey</v>
      </c>
      <c r="I1296" t="str">
        <f>VLOOKUP(C1296,customer_imp!$A$2:$H$502,7,FALSE)</f>
        <v>USA</v>
      </c>
      <c r="J1296" t="s">
        <v>4651</v>
      </c>
      <c r="K1296" t="str">
        <f>VLOOKUP($J1296,prod_imp!$A$2:$I$102,2,FALSE)</f>
        <v>Face Foundation Kit</v>
      </c>
      <c r="L1296" t="str">
        <f>VLOOKUP(J1296,prod_imp!$A$2:$I$102,3,FALSE)</f>
        <v>Beauty</v>
      </c>
      <c r="M1296" t="str">
        <f>VLOOKUP(J1296,prod_imp!$A$2:$I$102,4,FALSE)</f>
        <v>Makeup</v>
      </c>
      <c r="N1296" t="str">
        <f>VLOOKUP(J1296,prod_imp!$A$2:$I$102,5,FALSE)</f>
        <v>Taylor-Elliott</v>
      </c>
      <c r="O1296">
        <f>VLOOKUP(J1296,prod_imp!$A$2:$I$102,6,FALSE)</f>
        <v>183</v>
      </c>
      <c r="P1296">
        <f>VLOOKUP(J1296,prod_imp!$A$2:$I$102,7,FALSE)</f>
        <v>457</v>
      </c>
      <c r="Q1296" t="s">
        <v>4692</v>
      </c>
      <c r="R1296" t="s">
        <v>4709</v>
      </c>
      <c r="S1296" s="5">
        <v>1537.404</v>
      </c>
      <c r="T1296">
        <v>3</v>
      </c>
      <c r="U1296">
        <v>539</v>
      </c>
      <c r="V1296">
        <v>0.1</v>
      </c>
      <c r="W1296" t="str">
        <f>VLOOKUP(Q1296,stores_imp!$A$2:$K$100,3,FALSE)</f>
        <v>SOUTH</v>
      </c>
      <c r="X1296" t="str">
        <f>VLOOKUP(Q1296,stores_imp!$A$2:$K$100,2,TRUE)</f>
        <v>Aguirre-Keller</v>
      </c>
      <c r="Y1296" t="str">
        <f>VLOOKUP(Q1296,stores_imp!$A$2:$E$22,4,FALSE)</f>
        <v>Lake Michael</v>
      </c>
      <c r="Z1296" t="str">
        <f>VLOOKUP(Q1296,stores_imp!$A$2:$K$22,5,FALSE)</f>
        <v>Online</v>
      </c>
      <c r="AA1296" t="str">
        <f>_xlfn.IFS(sale[[#All],[Age]]&lt;19,"Teens",sale[[#All],[Age]]&lt;30,"Adults",sale[[#All],[Age]]&lt;70,"Elders")</f>
        <v>Adults</v>
      </c>
      <c r="AB1296" t="str">
        <f>VLOOKUP(C1296,customer_imp!$A$2:$H$505,8,FALSE)</f>
        <v>Platinum</v>
      </c>
    </row>
    <row r="1297" spans="1:28" x14ac:dyDescent="0.25">
      <c r="A1297" t="s">
        <v>6001</v>
      </c>
      <c r="B1297" s="2">
        <v>45313</v>
      </c>
      <c r="C1297" t="s">
        <v>4228</v>
      </c>
      <c r="D1297" t="str">
        <f>VLOOKUP(C1297,customer_imp!$A$2:$H$502,2,FALSE)</f>
        <v>Douglas Rhodes</v>
      </c>
      <c r="E1297">
        <f>VLOOKUP(C1297,customer_imp!$A$2:$H$502,3,FALSE)</f>
        <v>32</v>
      </c>
      <c r="F1297" t="str">
        <f>VLOOKUP(C1297,customer_imp!$A$2:$H$502,4,FALSE)</f>
        <v>Male</v>
      </c>
      <c r="G1297" t="str">
        <f>VLOOKUP(C1297,customer_imp!$A$2:$H$502,5,FALSE)</f>
        <v>Mikehaven</v>
      </c>
      <c r="H1297" t="str">
        <f>VLOOKUP(C1297,customer_imp!$A$2:$H$502,6,FALSE)</f>
        <v>New Hampshire</v>
      </c>
      <c r="I1297" t="str">
        <f>VLOOKUP(C1297,customer_imp!$A$2:$H$502,7,FALSE)</f>
        <v>USA</v>
      </c>
      <c r="J1297" t="s">
        <v>4603</v>
      </c>
      <c r="K1297" t="str">
        <f>VLOOKUP($J1297,prod_imp!$A$2:$I$102,2,FALSE)</f>
        <v>Luxury Perfume Spray</v>
      </c>
      <c r="L1297" t="str">
        <f>VLOOKUP(J1297,prod_imp!$A$2:$I$102,3,FALSE)</f>
        <v>Beauty</v>
      </c>
      <c r="M1297" t="str">
        <f>VLOOKUP(J1297,prod_imp!$A$2:$I$102,4,FALSE)</f>
        <v>Fragrance</v>
      </c>
      <c r="N1297" t="str">
        <f>VLOOKUP(J1297,prod_imp!$A$2:$I$102,5,FALSE)</f>
        <v>Gibson, Green And Lopez</v>
      </c>
      <c r="O1297">
        <f>VLOOKUP(J1297,prod_imp!$A$2:$I$102,6,FALSE)</f>
        <v>483</v>
      </c>
      <c r="P1297">
        <f>VLOOKUP(J1297,prod_imp!$A$2:$I$102,7,FALSE)</f>
        <v>444</v>
      </c>
      <c r="Q1297" t="s">
        <v>4681</v>
      </c>
      <c r="R1297" t="s">
        <v>4706</v>
      </c>
      <c r="S1297" s="5">
        <v>1548.9465</v>
      </c>
      <c r="T1297">
        <v>3</v>
      </c>
      <c r="U1297">
        <v>543</v>
      </c>
      <c r="V1297">
        <v>0.05</v>
      </c>
      <c r="W1297" t="str">
        <f>VLOOKUP(Q1297,stores_imp!$A$2:$K$100,3,FALSE)</f>
        <v>SOUTH</v>
      </c>
      <c r="X1297" t="str">
        <f>VLOOKUP(Q1297,stores_imp!$A$2:$K$100,2,TRUE)</f>
        <v>Mann-Austin</v>
      </c>
      <c r="Y1297" t="str">
        <f>VLOOKUP(Q1297,stores_imp!$A$2:$E$22,4,FALSE)</f>
        <v>Port Sharon</v>
      </c>
      <c r="Z1297" t="str">
        <f>VLOOKUP(Q1297,stores_imp!$A$2:$K$22,5,FALSE)</f>
        <v>Online</v>
      </c>
      <c r="AA1297" t="str">
        <f>_xlfn.IFS(sale[[#All],[Age]]&lt;19,"Teens",sale[[#All],[Age]]&lt;30,"Adults",sale[[#All],[Age]]&lt;70,"Elders")</f>
        <v>Elders</v>
      </c>
      <c r="AB1297" t="str">
        <f>VLOOKUP(C1297,customer_imp!$A$2:$H$505,8,FALSE)</f>
        <v>Platinum</v>
      </c>
    </row>
    <row r="1298" spans="1:28" x14ac:dyDescent="0.25">
      <c r="A1298" t="s">
        <v>6002</v>
      </c>
      <c r="B1298" s="2">
        <v>45221</v>
      </c>
      <c r="C1298" t="s">
        <v>4309</v>
      </c>
      <c r="D1298" t="str">
        <f>VLOOKUP(C1298,customer_imp!$A$2:$H$502,2,FALSE)</f>
        <v>Alex Mann Ii</v>
      </c>
      <c r="E1298">
        <f>VLOOKUP(C1298,customer_imp!$A$2:$H$502,3,FALSE)</f>
        <v>58</v>
      </c>
      <c r="F1298" t="str">
        <f>VLOOKUP(C1298,customer_imp!$A$2:$H$502,4,FALSE)</f>
        <v>Male</v>
      </c>
      <c r="G1298" t="str">
        <f>VLOOKUP(C1298,customer_imp!$A$2:$H$502,5,FALSE)</f>
        <v>South Zacharychester</v>
      </c>
      <c r="H1298" t="str">
        <f>VLOOKUP(C1298,customer_imp!$A$2:$H$502,6,FALSE)</f>
        <v>Oklahoma</v>
      </c>
      <c r="I1298" t="str">
        <f>VLOOKUP(C1298,customer_imp!$A$2:$H$502,7,FALSE)</f>
        <v>USA</v>
      </c>
      <c r="J1298" t="s">
        <v>4509</v>
      </c>
      <c r="K1298" t="str">
        <f>VLOOKUP($J1298,prod_imp!$A$2:$I$102,2,FALSE)</f>
        <v>Led Table Lamp</v>
      </c>
      <c r="L1298" t="str">
        <f>VLOOKUP(J1298,prod_imp!$A$2:$I$102,3,FALSE)</f>
        <v>Home</v>
      </c>
      <c r="M1298" t="str">
        <f>VLOOKUP(J1298,prod_imp!$A$2:$I$102,4,FALSE)</f>
        <v>Lighting</v>
      </c>
      <c r="N1298" t="str">
        <f>VLOOKUP(J1298,prod_imp!$A$2:$I$102,5,FALSE)</f>
        <v>Harrell Llc</v>
      </c>
      <c r="O1298">
        <f>VLOOKUP(J1298,prod_imp!$A$2:$I$102,6,FALSE)</f>
        <v>219</v>
      </c>
      <c r="P1298">
        <f>VLOOKUP(J1298,prod_imp!$A$2:$I$102,7,FALSE)</f>
        <v>170</v>
      </c>
      <c r="Q1298" t="s">
        <v>4683</v>
      </c>
      <c r="R1298" t="s">
        <v>4709</v>
      </c>
      <c r="S1298" s="5">
        <v>1969.9559999999999</v>
      </c>
      <c r="T1298">
        <v>4</v>
      </c>
      <c r="U1298">
        <v>547</v>
      </c>
      <c r="V1298">
        <v>0.05</v>
      </c>
      <c r="W1298" t="str">
        <f>VLOOKUP(Q1298,stores_imp!$A$2:$K$100,3,FALSE)</f>
        <v>EAST</v>
      </c>
      <c r="X1298" t="str">
        <f>VLOOKUP(Q1298,stores_imp!$A$2:$K$100,2,TRUE)</f>
        <v>Mann-Austin</v>
      </c>
      <c r="Y1298" t="str">
        <f>VLOOKUP(Q1298,stores_imp!$A$2:$E$22,4,FALSE)</f>
        <v>Port Josephberg</v>
      </c>
      <c r="Z1298" t="str">
        <f>VLOOKUP(Q1298,stores_imp!$A$2:$K$22,5,FALSE)</f>
        <v>Online</v>
      </c>
      <c r="AA1298" t="str">
        <f>_xlfn.IFS(sale[[#All],[Age]]&lt;19,"Teens",sale[[#All],[Age]]&lt;30,"Adults",sale[[#All],[Age]]&lt;70,"Elders")</f>
        <v>Elders</v>
      </c>
      <c r="AB1298" t="str">
        <f>VLOOKUP(C1298,customer_imp!$A$2:$H$505,8,FALSE)</f>
        <v>Bronze</v>
      </c>
    </row>
    <row r="1299" spans="1:28" x14ac:dyDescent="0.25">
      <c r="A1299" t="s">
        <v>6003</v>
      </c>
      <c r="B1299" s="2">
        <v>45619</v>
      </c>
      <c r="C1299" t="s">
        <v>4222</v>
      </c>
      <c r="D1299" t="str">
        <f>VLOOKUP(C1299,customer_imp!$A$2:$H$502,2,FALSE)</f>
        <v>Mr. William Horton</v>
      </c>
      <c r="E1299">
        <f>VLOOKUP(C1299,customer_imp!$A$2:$H$502,3,FALSE)</f>
        <v>31</v>
      </c>
      <c r="F1299" t="str">
        <f>VLOOKUP(C1299,customer_imp!$A$2:$H$502,4,FALSE)</f>
        <v>Male</v>
      </c>
      <c r="G1299" t="str">
        <f>VLOOKUP(C1299,customer_imp!$A$2:$H$502,5,FALSE)</f>
        <v>Dawsonchester</v>
      </c>
      <c r="H1299" t="str">
        <f>VLOOKUP(C1299,customer_imp!$A$2:$H$502,6,FALSE)</f>
        <v>Virginia</v>
      </c>
      <c r="I1299" t="str">
        <f>VLOOKUP(C1299,customer_imp!$A$2:$H$502,7,FALSE)</f>
        <v>USA</v>
      </c>
      <c r="J1299" t="s">
        <v>4611</v>
      </c>
      <c r="K1299" t="str">
        <f>VLOOKUP($J1299,prod_imp!$A$2:$I$102,2,FALSE)</f>
        <v>Adjustable Dumbbells 20Kg</v>
      </c>
      <c r="L1299" t="str">
        <f>VLOOKUP(J1299,prod_imp!$A$2:$I$102,3,FALSE)</f>
        <v>Sports</v>
      </c>
      <c r="M1299" t="str">
        <f>VLOOKUP(J1299,prod_imp!$A$2:$I$102,4,FALSE)</f>
        <v>Fitness</v>
      </c>
      <c r="N1299" t="str">
        <f>VLOOKUP(J1299,prod_imp!$A$2:$I$102,5,FALSE)</f>
        <v>Montgomery, Benton And Miller</v>
      </c>
      <c r="O1299">
        <f>VLOOKUP(J1299,prod_imp!$A$2:$I$102,6,FALSE)</f>
        <v>241</v>
      </c>
      <c r="P1299">
        <f>VLOOKUP(J1299,prod_imp!$A$2:$I$102,7,FALSE)</f>
        <v>423</v>
      </c>
      <c r="Q1299" t="s">
        <v>4675</v>
      </c>
      <c r="R1299" t="s">
        <v>4706</v>
      </c>
      <c r="S1299" s="5">
        <v>1659.9756</v>
      </c>
      <c r="T1299">
        <v>2</v>
      </c>
      <c r="U1299">
        <v>892</v>
      </c>
      <c r="V1299">
        <v>0.1</v>
      </c>
      <c r="W1299" t="str">
        <f>VLOOKUP(Q1299,stores_imp!$A$2:$K$100,3,FALSE)</f>
        <v>NORTH</v>
      </c>
      <c r="X1299" t="str">
        <f>VLOOKUP(Q1299,stores_imp!$A$2:$K$100,2,TRUE)</f>
        <v>Martinez, Adkins And Johnson</v>
      </c>
      <c r="Y1299" t="str">
        <f>VLOOKUP(Q1299,stores_imp!$A$2:$E$22,4,FALSE)</f>
        <v>Danielmouth</v>
      </c>
      <c r="Z1299" t="str">
        <f>VLOOKUP(Q1299,stores_imp!$A$2:$K$22,5,FALSE)</f>
        <v>Flagship</v>
      </c>
      <c r="AA1299" t="str">
        <f>_xlfn.IFS(sale[[#All],[Age]]&lt;19,"Teens",sale[[#All],[Age]]&lt;30,"Adults",sale[[#All],[Age]]&lt;70,"Elders")</f>
        <v>Elders</v>
      </c>
      <c r="AB1299" t="str">
        <f>VLOOKUP(C1299,customer_imp!$A$2:$H$505,8,FALSE)</f>
        <v>Platinum</v>
      </c>
    </row>
    <row r="1300" spans="1:28" x14ac:dyDescent="0.25">
      <c r="A1300" t="s">
        <v>6004</v>
      </c>
      <c r="B1300" s="2">
        <v>45286</v>
      </c>
      <c r="C1300" t="s">
        <v>4376</v>
      </c>
      <c r="D1300" t="str">
        <f>VLOOKUP(C1300,customer_imp!$A$2:$H$502,2,FALSE)</f>
        <v>Timothy Gardner</v>
      </c>
      <c r="E1300">
        <f>VLOOKUP(C1300,customer_imp!$A$2:$H$502,3,FALSE)</f>
        <v>28</v>
      </c>
      <c r="F1300" t="str">
        <f>VLOOKUP(C1300,customer_imp!$A$2:$H$502,4,FALSE)</f>
        <v>Female</v>
      </c>
      <c r="G1300" t="str">
        <f>VLOOKUP(C1300,customer_imp!$A$2:$H$502,5,FALSE)</f>
        <v>New Dawn</v>
      </c>
      <c r="H1300" t="str">
        <f>VLOOKUP(C1300,customer_imp!$A$2:$H$502,6,FALSE)</f>
        <v>New Jersey</v>
      </c>
      <c r="I1300" t="str">
        <f>VLOOKUP(C1300,customer_imp!$A$2:$H$502,7,FALSE)</f>
        <v>USA</v>
      </c>
      <c r="J1300" t="s">
        <v>4544</v>
      </c>
      <c r="K1300" t="str">
        <f>VLOOKUP($J1300,prod_imp!$A$2:$I$102,2,FALSE)</f>
        <v>Wireless Bluetooth Speaker</v>
      </c>
      <c r="L1300" t="str">
        <f>VLOOKUP(J1300,prod_imp!$A$2:$I$102,3,FALSE)</f>
        <v>Electronics</v>
      </c>
      <c r="M1300" t="str">
        <f>VLOOKUP(J1300,prod_imp!$A$2:$I$102,4,FALSE)</f>
        <v>Audio</v>
      </c>
      <c r="N1300" t="str">
        <f>VLOOKUP(J1300,prod_imp!$A$2:$I$102,5,FALSE)</f>
        <v>Reed-Schmidt</v>
      </c>
      <c r="O1300">
        <f>VLOOKUP(J1300,prod_imp!$A$2:$I$102,6,FALSE)</f>
        <v>322</v>
      </c>
      <c r="P1300">
        <f>VLOOKUP(J1300,prod_imp!$A$2:$I$102,7,FALSE)</f>
        <v>213</v>
      </c>
      <c r="Q1300" t="s">
        <v>4685</v>
      </c>
      <c r="R1300" t="s">
        <v>1959</v>
      </c>
      <c r="S1300" s="5">
        <v>1280.115</v>
      </c>
      <c r="T1300">
        <v>2</v>
      </c>
      <c r="U1300">
        <v>853</v>
      </c>
      <c r="V1300">
        <v>7.0000000000000007E-2</v>
      </c>
      <c r="W1300" t="str">
        <f>VLOOKUP(Q1300,stores_imp!$A$2:$K$100,3,FALSE)</f>
        <v>WEST</v>
      </c>
      <c r="X1300" t="str">
        <f>VLOOKUP(Q1300,stores_imp!$A$2:$K$100,2,TRUE)</f>
        <v>Mann-Austin</v>
      </c>
      <c r="Y1300" t="str">
        <f>VLOOKUP(Q1300,stores_imp!$A$2:$E$22,4,FALSE)</f>
        <v>Thompsonborough</v>
      </c>
      <c r="Z1300" t="str">
        <f>VLOOKUP(Q1300,stores_imp!$A$2:$K$22,5,FALSE)</f>
        <v>Online</v>
      </c>
      <c r="AA1300" t="str">
        <f>_xlfn.IFS(sale[[#All],[Age]]&lt;19,"Teens",sale[[#All],[Age]]&lt;30,"Adults",sale[[#All],[Age]]&lt;70,"Elders")</f>
        <v>Adults</v>
      </c>
      <c r="AB1300" t="str">
        <f>VLOOKUP(C1300,customer_imp!$A$2:$H$505,8,FALSE)</f>
        <v>Silver</v>
      </c>
    </row>
    <row r="1301" spans="1:28" x14ac:dyDescent="0.25">
      <c r="A1301" t="s">
        <v>6005</v>
      </c>
      <c r="B1301" s="2">
        <v>45451</v>
      </c>
      <c r="C1301" t="s">
        <v>4086</v>
      </c>
      <c r="D1301" t="str">
        <f>VLOOKUP(C1301,customer_imp!$A$2:$H$502,2,FALSE)</f>
        <v>Ashley Griffin</v>
      </c>
      <c r="E1301">
        <f>VLOOKUP(C1301,customer_imp!$A$2:$H$502,3,FALSE)</f>
        <v>40</v>
      </c>
      <c r="F1301" t="str">
        <f>VLOOKUP(C1301,customer_imp!$A$2:$H$502,4,FALSE)</f>
        <v>Female</v>
      </c>
      <c r="G1301" t="str">
        <f>VLOOKUP(C1301,customer_imp!$A$2:$H$502,5,FALSE)</f>
        <v>New Dawnton</v>
      </c>
      <c r="H1301" t="str">
        <f>VLOOKUP(C1301,customer_imp!$A$2:$H$502,6,FALSE)</f>
        <v>Maryland</v>
      </c>
      <c r="I1301" t="str">
        <f>VLOOKUP(C1301,customer_imp!$A$2:$H$502,7,FALSE)</f>
        <v>USA</v>
      </c>
      <c r="J1301" t="s">
        <v>4640</v>
      </c>
      <c r="K1301" t="str">
        <f>VLOOKUP($J1301,prod_imp!$A$2:$I$102,2,FALSE)</f>
        <v>Fitness Resistance Bands</v>
      </c>
      <c r="L1301" t="str">
        <f>VLOOKUP(J1301,prod_imp!$A$2:$I$102,3,FALSE)</f>
        <v>Sports</v>
      </c>
      <c r="M1301" t="str">
        <f>VLOOKUP(J1301,prod_imp!$A$2:$I$102,4,FALSE)</f>
        <v>Fitness</v>
      </c>
      <c r="N1301" t="str">
        <f>VLOOKUP(J1301,prod_imp!$A$2:$I$102,5,FALSE)</f>
        <v>Reese-Watson</v>
      </c>
      <c r="O1301">
        <f>VLOOKUP(J1301,prod_imp!$A$2:$I$102,6,FALSE)</f>
        <v>153</v>
      </c>
      <c r="P1301">
        <f>VLOOKUP(J1301,prod_imp!$A$2:$I$102,7,FALSE)</f>
        <v>281</v>
      </c>
      <c r="Q1301" t="s">
        <v>4684</v>
      </c>
      <c r="R1301" t="s">
        <v>4706</v>
      </c>
      <c r="S1301" s="5">
        <v>150.7902</v>
      </c>
      <c r="T1301">
        <v>1</v>
      </c>
      <c r="U1301">
        <v>162</v>
      </c>
      <c r="V1301">
        <v>0.25</v>
      </c>
      <c r="W1301" t="str">
        <f>VLOOKUP(Q1301,stores_imp!$A$2:$K$100,3,FALSE)</f>
        <v>SOUTH</v>
      </c>
      <c r="X1301" t="str">
        <f>VLOOKUP(Q1301,stores_imp!$A$2:$K$100,2,TRUE)</f>
        <v>Mann-Austin</v>
      </c>
      <c r="Y1301" t="str">
        <f>VLOOKUP(Q1301,stores_imp!$A$2:$E$22,4,FALSE)</f>
        <v>Williamsfurt</v>
      </c>
      <c r="Z1301" t="str">
        <f>VLOOKUP(Q1301,stores_imp!$A$2:$K$22,5,FALSE)</f>
        <v>Online</v>
      </c>
      <c r="AA1301" t="str">
        <f>_xlfn.IFS(sale[[#All],[Age]]&lt;19,"Teens",sale[[#All],[Age]]&lt;30,"Adults",sale[[#All],[Age]]&lt;70,"Elders")</f>
        <v>Elders</v>
      </c>
      <c r="AB1301" t="str">
        <f>VLOOKUP(C1301,customer_imp!$A$2:$H$505,8,FALSE)</f>
        <v>Gold</v>
      </c>
    </row>
    <row r="1302" spans="1:28" x14ac:dyDescent="0.25">
      <c r="A1302" t="s">
        <v>6006</v>
      </c>
      <c r="B1302" s="2">
        <v>45478</v>
      </c>
      <c r="C1302" t="s">
        <v>4125</v>
      </c>
      <c r="D1302" t="str">
        <f>VLOOKUP(C1302,customer_imp!$A$2:$H$502,2,FALSE)</f>
        <v>Rhonda Young</v>
      </c>
      <c r="E1302">
        <f>VLOOKUP(C1302,customer_imp!$A$2:$H$502,3,FALSE)</f>
        <v>49</v>
      </c>
      <c r="F1302" t="str">
        <f>VLOOKUP(C1302,customer_imp!$A$2:$H$502,4,FALSE)</f>
        <v>Female</v>
      </c>
      <c r="G1302" t="str">
        <f>VLOOKUP(C1302,customer_imp!$A$2:$H$502,5,FALSE)</f>
        <v>Lake Nathanfort</v>
      </c>
      <c r="H1302" t="str">
        <f>VLOOKUP(C1302,customer_imp!$A$2:$H$502,6,FALSE)</f>
        <v>Alaska</v>
      </c>
      <c r="I1302" t="str">
        <f>VLOOKUP(C1302,customer_imp!$A$2:$H$502,7,FALSE)</f>
        <v>USA</v>
      </c>
      <c r="J1302" t="s">
        <v>4664</v>
      </c>
      <c r="K1302" t="str">
        <f>VLOOKUP($J1302,prod_imp!$A$2:$I$102,2,FALSE)</f>
        <v>Women'S Formal Blazer</v>
      </c>
      <c r="L1302" t="str">
        <f>VLOOKUP(J1302,prod_imp!$A$2:$I$102,3,FALSE)</f>
        <v>Clothing</v>
      </c>
      <c r="M1302" t="str">
        <f>VLOOKUP(J1302,prod_imp!$A$2:$I$102,4,FALSE)</f>
        <v>Outerwear</v>
      </c>
      <c r="N1302" t="str">
        <f>VLOOKUP(J1302,prod_imp!$A$2:$I$102,5,FALSE)</f>
        <v>Phillips And Sons</v>
      </c>
      <c r="O1302">
        <f>VLOOKUP(J1302,prod_imp!$A$2:$I$102,6,FALSE)</f>
        <v>358</v>
      </c>
      <c r="P1302">
        <f>VLOOKUP(J1302,prod_imp!$A$2:$I$102,7,FALSE)</f>
        <v>143</v>
      </c>
      <c r="Q1302" t="s">
        <v>4700</v>
      </c>
      <c r="R1302" t="s">
        <v>1959</v>
      </c>
      <c r="S1302" s="5">
        <v>812.75739999999996</v>
      </c>
      <c r="T1302">
        <v>1</v>
      </c>
      <c r="U1302">
        <v>893</v>
      </c>
      <c r="V1302">
        <v>7.0000000000000007E-2</v>
      </c>
      <c r="W1302" t="str">
        <f>VLOOKUP(Q1302,stores_imp!$A$2:$K$100,3,FALSE)</f>
        <v>WEST</v>
      </c>
      <c r="X1302" t="str">
        <f>VLOOKUP(Q1302,stores_imp!$A$2:$K$100,2,TRUE)</f>
        <v>Frederick-Wright</v>
      </c>
      <c r="Y1302" t="str">
        <f>VLOOKUP(Q1302,stores_imp!$A$2:$E$22,4,FALSE)</f>
        <v>New Jimmymouth</v>
      </c>
      <c r="Z1302" t="str">
        <f>VLOOKUP(Q1302,stores_imp!$A$2:$K$22,5,FALSE)</f>
        <v>Flagship</v>
      </c>
      <c r="AA1302" t="str">
        <f>_xlfn.IFS(sale[[#All],[Age]]&lt;19,"Teens",sale[[#All],[Age]]&lt;30,"Adults",sale[[#All],[Age]]&lt;70,"Elders")</f>
        <v>Elders</v>
      </c>
      <c r="AB1302" t="str">
        <f>VLOOKUP(C1302,customer_imp!$A$2:$H$505,8,FALSE)</f>
        <v>Platinum</v>
      </c>
    </row>
    <row r="1303" spans="1:28" x14ac:dyDescent="0.25">
      <c r="A1303" t="s">
        <v>6007</v>
      </c>
      <c r="B1303" s="2">
        <v>45528</v>
      </c>
      <c r="C1303" t="s">
        <v>4079</v>
      </c>
      <c r="D1303" t="str">
        <f>VLOOKUP(C1303,customer_imp!$A$2:$H$502,2,FALSE)</f>
        <v>Steven Stein</v>
      </c>
      <c r="E1303">
        <f>VLOOKUP(C1303,customer_imp!$A$2:$H$502,3,FALSE)</f>
        <v>21</v>
      </c>
      <c r="F1303" t="str">
        <f>VLOOKUP(C1303,customer_imp!$A$2:$H$502,4,FALSE)</f>
        <v>Male</v>
      </c>
      <c r="G1303" t="str">
        <f>VLOOKUP(C1303,customer_imp!$A$2:$H$502,5,FALSE)</f>
        <v>West Lauren</v>
      </c>
      <c r="H1303" t="str">
        <f>VLOOKUP(C1303,customer_imp!$A$2:$H$502,6,FALSE)</f>
        <v>Connecticut</v>
      </c>
      <c r="I1303" t="str">
        <f>VLOOKUP(C1303,customer_imp!$A$2:$H$502,7,FALSE)</f>
        <v>USA</v>
      </c>
      <c r="J1303" t="s">
        <v>4554</v>
      </c>
      <c r="K1303" t="str">
        <f>VLOOKUP($J1303,prod_imp!$A$2:$I$102,2,FALSE)</f>
        <v>Gaming Mechanical Keyboard</v>
      </c>
      <c r="L1303" t="str">
        <f>VLOOKUP(J1303,prod_imp!$A$2:$I$102,3,FALSE)</f>
        <v>Electronics</v>
      </c>
      <c r="M1303" t="str">
        <f>VLOOKUP(J1303,prod_imp!$A$2:$I$102,4,FALSE)</f>
        <v>Computer</v>
      </c>
      <c r="N1303" t="str">
        <f>VLOOKUP(J1303,prod_imp!$A$2:$I$102,5,FALSE)</f>
        <v>Lucero Llc</v>
      </c>
      <c r="O1303">
        <f>VLOOKUP(J1303,prod_imp!$A$2:$I$102,6,FALSE)</f>
        <v>419</v>
      </c>
      <c r="P1303">
        <f>VLOOKUP(J1303,prod_imp!$A$2:$I$102,7,FALSE)</f>
        <v>86</v>
      </c>
      <c r="Q1303" t="s">
        <v>4685</v>
      </c>
      <c r="R1303" t="s">
        <v>1959</v>
      </c>
      <c r="S1303" s="5">
        <v>1005.3216</v>
      </c>
      <c r="T1303">
        <v>4</v>
      </c>
      <c r="U1303">
        <v>349</v>
      </c>
      <c r="V1303">
        <v>0.09</v>
      </c>
      <c r="W1303" t="str">
        <f>VLOOKUP(Q1303,stores_imp!$A$2:$K$100,3,FALSE)</f>
        <v>WEST</v>
      </c>
      <c r="X1303" t="str">
        <f>VLOOKUP(Q1303,stores_imp!$A$2:$K$100,2,TRUE)</f>
        <v>Mann-Austin</v>
      </c>
      <c r="Y1303" t="str">
        <f>VLOOKUP(Q1303,stores_imp!$A$2:$E$22,4,FALSE)</f>
        <v>Thompsonborough</v>
      </c>
      <c r="Z1303" t="str">
        <f>VLOOKUP(Q1303,stores_imp!$A$2:$K$22,5,FALSE)</f>
        <v>Online</v>
      </c>
      <c r="AA1303" t="str">
        <f>_xlfn.IFS(sale[[#All],[Age]]&lt;19,"Teens",sale[[#All],[Age]]&lt;30,"Adults",sale[[#All],[Age]]&lt;70,"Elders")</f>
        <v>Adults</v>
      </c>
      <c r="AB1303" t="str">
        <f>VLOOKUP(C1303,customer_imp!$A$2:$H$505,8,FALSE)</f>
        <v>Bronze</v>
      </c>
    </row>
    <row r="1304" spans="1:28" x14ac:dyDescent="0.25">
      <c r="A1304" t="s">
        <v>6008</v>
      </c>
      <c r="B1304" s="2">
        <v>45418</v>
      </c>
      <c r="C1304" t="s">
        <v>4266</v>
      </c>
      <c r="D1304" t="str">
        <f>VLOOKUP(C1304,customer_imp!$A$2:$H$502,2,FALSE)</f>
        <v>Bryan Garcia</v>
      </c>
      <c r="E1304">
        <f>VLOOKUP(C1304,customer_imp!$A$2:$H$502,3,FALSE)</f>
        <v>54</v>
      </c>
      <c r="F1304" t="str">
        <f>VLOOKUP(C1304,customer_imp!$A$2:$H$502,4,FALSE)</f>
        <v>Female</v>
      </c>
      <c r="G1304" t="str">
        <f>VLOOKUP(C1304,customer_imp!$A$2:$H$502,5,FALSE)</f>
        <v>Garciaborough</v>
      </c>
      <c r="H1304" t="str">
        <f>VLOOKUP(C1304,customer_imp!$A$2:$H$502,6,FALSE)</f>
        <v>Wyoming</v>
      </c>
      <c r="I1304" t="str">
        <f>VLOOKUP(C1304,customer_imp!$A$2:$H$502,7,FALSE)</f>
        <v>USA</v>
      </c>
      <c r="J1304" t="s">
        <v>4639</v>
      </c>
      <c r="K1304" t="str">
        <f>VLOOKUP($J1304,prod_imp!$A$2:$I$102,2,FALSE)</f>
        <v>Badminton Racket Set</v>
      </c>
      <c r="L1304" t="str">
        <f>VLOOKUP(J1304,prod_imp!$A$2:$I$102,3,FALSE)</f>
        <v>Sports</v>
      </c>
      <c r="M1304" t="str">
        <f>VLOOKUP(J1304,prod_imp!$A$2:$I$102,4,FALSE)</f>
        <v>Equipment</v>
      </c>
      <c r="N1304" t="str">
        <f>VLOOKUP(J1304,prod_imp!$A$2:$I$102,5,FALSE)</f>
        <v>Robinson-Brown</v>
      </c>
      <c r="O1304">
        <f>VLOOKUP(J1304,prod_imp!$A$2:$I$102,6,FALSE)</f>
        <v>286</v>
      </c>
      <c r="P1304">
        <f>VLOOKUP(J1304,prod_imp!$A$2:$I$102,7,FALSE)</f>
        <v>358</v>
      </c>
      <c r="Q1304" t="s">
        <v>4695</v>
      </c>
      <c r="R1304" t="s">
        <v>4709</v>
      </c>
      <c r="S1304" s="5">
        <v>590.84100000000001</v>
      </c>
      <c r="T1304">
        <v>1</v>
      </c>
      <c r="U1304">
        <v>748</v>
      </c>
      <c r="V1304">
        <v>0.28000000000000003</v>
      </c>
      <c r="W1304" t="str">
        <f>VLOOKUP(Q1304,stores_imp!$A$2:$K$100,3,FALSE)</f>
        <v>EAST</v>
      </c>
      <c r="X1304" t="str">
        <f>VLOOKUP(Q1304,stores_imp!$A$2:$K$100,2,TRUE)</f>
        <v>Gardner, Humphrey And Contreras</v>
      </c>
      <c r="Y1304" t="str">
        <f>VLOOKUP(Q1304,stores_imp!$A$2:$E$22,4,FALSE)</f>
        <v>Johnsonville</v>
      </c>
      <c r="Z1304" t="str">
        <f>VLOOKUP(Q1304,stores_imp!$A$2:$K$22,5,FALSE)</f>
        <v>Flagship</v>
      </c>
      <c r="AA1304" t="str">
        <f>_xlfn.IFS(sale[[#All],[Age]]&lt;19,"Teens",sale[[#All],[Age]]&lt;30,"Adults",sale[[#All],[Age]]&lt;70,"Elders")</f>
        <v>Elders</v>
      </c>
      <c r="AB1304" t="str">
        <f>VLOOKUP(C1304,customer_imp!$A$2:$H$505,8,FALSE)</f>
        <v>Silver</v>
      </c>
    </row>
    <row r="1305" spans="1:28" x14ac:dyDescent="0.25">
      <c r="A1305" t="s">
        <v>6009</v>
      </c>
      <c r="B1305" s="2">
        <v>45478</v>
      </c>
      <c r="C1305" t="s">
        <v>4002</v>
      </c>
      <c r="D1305" t="str">
        <f>VLOOKUP(C1305,customer_imp!$A$2:$H$502,2,FALSE)</f>
        <v>Sarah Vance</v>
      </c>
      <c r="E1305">
        <f>VLOOKUP(C1305,customer_imp!$A$2:$H$502,3,FALSE)</f>
        <v>41</v>
      </c>
      <c r="F1305" t="str">
        <f>VLOOKUP(C1305,customer_imp!$A$2:$H$502,4,FALSE)</f>
        <v>Male</v>
      </c>
      <c r="G1305" t="str">
        <f>VLOOKUP(C1305,customer_imp!$A$2:$H$502,5,FALSE)</f>
        <v>Johnsonville</v>
      </c>
      <c r="H1305" t="str">
        <f>VLOOKUP(C1305,customer_imp!$A$2:$H$502,6,FALSE)</f>
        <v>Oregon</v>
      </c>
      <c r="I1305" t="str">
        <f>VLOOKUP(C1305,customer_imp!$A$2:$H$502,7,FALSE)</f>
        <v>USA</v>
      </c>
      <c r="J1305" t="s">
        <v>4639</v>
      </c>
      <c r="K1305" t="str">
        <f>VLOOKUP($J1305,prod_imp!$A$2:$I$102,2,FALSE)</f>
        <v>Badminton Racket Set</v>
      </c>
      <c r="L1305" t="str">
        <f>VLOOKUP(J1305,prod_imp!$A$2:$I$102,3,FALSE)</f>
        <v>Sports</v>
      </c>
      <c r="M1305" t="str">
        <f>VLOOKUP(J1305,prod_imp!$A$2:$I$102,4,FALSE)</f>
        <v>Equipment</v>
      </c>
      <c r="N1305" t="str">
        <f>VLOOKUP(J1305,prod_imp!$A$2:$I$102,5,FALSE)</f>
        <v>Robinson-Brown</v>
      </c>
      <c r="O1305">
        <f>VLOOKUP(J1305,prod_imp!$A$2:$I$102,6,FALSE)</f>
        <v>286</v>
      </c>
      <c r="P1305">
        <f>VLOOKUP(J1305,prod_imp!$A$2:$I$102,7,FALSE)</f>
        <v>358</v>
      </c>
      <c r="Q1305" t="s">
        <v>4683</v>
      </c>
      <c r="R1305" t="s">
        <v>1959</v>
      </c>
      <c r="S1305" s="5">
        <v>1040.2403999999999</v>
      </c>
      <c r="T1305">
        <v>3</v>
      </c>
      <c r="U1305">
        <v>439</v>
      </c>
      <c r="V1305">
        <v>0.21</v>
      </c>
      <c r="W1305" t="str">
        <f>VLOOKUP(Q1305,stores_imp!$A$2:$K$100,3,FALSE)</f>
        <v>EAST</v>
      </c>
      <c r="X1305" t="str">
        <f>VLOOKUP(Q1305,stores_imp!$A$2:$K$100,2,TRUE)</f>
        <v>Mann-Austin</v>
      </c>
      <c r="Y1305" t="str">
        <f>VLOOKUP(Q1305,stores_imp!$A$2:$E$22,4,FALSE)</f>
        <v>Port Josephberg</v>
      </c>
      <c r="Z1305" t="str">
        <f>VLOOKUP(Q1305,stores_imp!$A$2:$K$22,5,FALSE)</f>
        <v>Online</v>
      </c>
      <c r="AA1305" t="str">
        <f>_xlfn.IFS(sale[[#All],[Age]]&lt;19,"Teens",sale[[#All],[Age]]&lt;30,"Adults",sale[[#All],[Age]]&lt;70,"Elders")</f>
        <v>Elders</v>
      </c>
      <c r="AB1305" t="str">
        <f>VLOOKUP(C1305,customer_imp!$A$2:$H$505,8,FALSE)</f>
        <v>Silver</v>
      </c>
    </row>
    <row r="1306" spans="1:28" x14ac:dyDescent="0.25">
      <c r="A1306" t="s">
        <v>6010</v>
      </c>
      <c r="B1306" s="2">
        <v>45232</v>
      </c>
      <c r="C1306" t="s">
        <v>4100</v>
      </c>
      <c r="D1306" t="str">
        <f>VLOOKUP(C1306,customer_imp!$A$2:$H$502,2,FALSE)</f>
        <v>Erin Hopkins</v>
      </c>
      <c r="E1306">
        <f>VLOOKUP(C1306,customer_imp!$A$2:$H$502,3,FALSE)</f>
        <v>40</v>
      </c>
      <c r="F1306" t="str">
        <f>VLOOKUP(C1306,customer_imp!$A$2:$H$502,4,FALSE)</f>
        <v>Male</v>
      </c>
      <c r="G1306" t="str">
        <f>VLOOKUP(C1306,customer_imp!$A$2:$H$502,5,FALSE)</f>
        <v>North Sabrina</v>
      </c>
      <c r="H1306" t="str">
        <f>VLOOKUP(C1306,customer_imp!$A$2:$H$502,6,FALSE)</f>
        <v>Iowa</v>
      </c>
      <c r="I1306" t="str">
        <f>VLOOKUP(C1306,customer_imp!$A$2:$H$502,7,FALSE)</f>
        <v>USA</v>
      </c>
      <c r="J1306" t="s">
        <v>4633</v>
      </c>
      <c r="K1306" t="str">
        <f>VLOOKUP($J1306,prod_imp!$A$2:$I$102,2,FALSE)</f>
        <v>Wifi Mesh Router</v>
      </c>
      <c r="L1306" t="str">
        <f>VLOOKUP(J1306,prod_imp!$A$2:$I$102,3,FALSE)</f>
        <v>Electronics</v>
      </c>
      <c r="M1306" t="str">
        <f>VLOOKUP(J1306,prod_imp!$A$2:$I$102,4,FALSE)</f>
        <v>Appliances</v>
      </c>
      <c r="N1306" t="str">
        <f>VLOOKUP(J1306,prod_imp!$A$2:$I$102,5,FALSE)</f>
        <v>White, Reeves And Woods</v>
      </c>
      <c r="O1306">
        <f>VLOOKUP(J1306,prod_imp!$A$2:$I$102,6,FALSE)</f>
        <v>481</v>
      </c>
      <c r="P1306">
        <f>VLOOKUP(J1306,prod_imp!$A$2:$I$102,7,FALSE)</f>
        <v>104</v>
      </c>
      <c r="Q1306" t="s">
        <v>4681</v>
      </c>
      <c r="R1306" t="s">
        <v>1959</v>
      </c>
      <c r="S1306" s="5">
        <v>2182.4463999999998</v>
      </c>
      <c r="T1306">
        <v>4</v>
      </c>
      <c r="U1306">
        <v>665</v>
      </c>
      <c r="V1306">
        <v>0.21</v>
      </c>
      <c r="W1306" t="str">
        <f>VLOOKUP(Q1306,stores_imp!$A$2:$K$100,3,FALSE)</f>
        <v>SOUTH</v>
      </c>
      <c r="X1306" t="str">
        <f>VLOOKUP(Q1306,stores_imp!$A$2:$K$100,2,TRUE)</f>
        <v>Mann-Austin</v>
      </c>
      <c r="Y1306" t="str">
        <f>VLOOKUP(Q1306,stores_imp!$A$2:$E$22,4,FALSE)</f>
        <v>Port Sharon</v>
      </c>
      <c r="Z1306" t="str">
        <f>VLOOKUP(Q1306,stores_imp!$A$2:$K$22,5,FALSE)</f>
        <v>Online</v>
      </c>
      <c r="AA1306" t="str">
        <f>_xlfn.IFS(sale[[#All],[Age]]&lt;19,"Teens",sale[[#All],[Age]]&lt;30,"Adults",sale[[#All],[Age]]&lt;70,"Elders")</f>
        <v>Elders</v>
      </c>
      <c r="AB1306" t="str">
        <f>VLOOKUP(C1306,customer_imp!$A$2:$H$505,8,FALSE)</f>
        <v>Silver</v>
      </c>
    </row>
    <row r="1307" spans="1:28" x14ac:dyDescent="0.25">
      <c r="A1307" t="s">
        <v>6011</v>
      </c>
      <c r="B1307" s="2">
        <v>45616</v>
      </c>
      <c r="C1307" t="s">
        <v>3972</v>
      </c>
      <c r="D1307" t="str">
        <f>VLOOKUP(C1307,customer_imp!$A$2:$H$502,2,FALSE)</f>
        <v>Jeremy Harris</v>
      </c>
      <c r="E1307">
        <f>VLOOKUP(C1307,customer_imp!$A$2:$H$502,3,FALSE)</f>
        <v>59</v>
      </c>
      <c r="F1307" t="str">
        <f>VLOOKUP(C1307,customer_imp!$A$2:$H$502,4,FALSE)</f>
        <v>Female</v>
      </c>
      <c r="G1307" t="str">
        <f>VLOOKUP(C1307,customer_imp!$A$2:$H$502,5,FALSE)</f>
        <v>Thomastown</v>
      </c>
      <c r="H1307" t="str">
        <f>VLOOKUP(C1307,customer_imp!$A$2:$H$502,6,FALSE)</f>
        <v>Ohio</v>
      </c>
      <c r="I1307" t="str">
        <f>VLOOKUP(C1307,customer_imp!$A$2:$H$502,7,FALSE)</f>
        <v>USA</v>
      </c>
      <c r="J1307" t="s">
        <v>4603</v>
      </c>
      <c r="K1307" t="str">
        <f>VLOOKUP($J1307,prod_imp!$A$2:$I$102,2,FALSE)</f>
        <v>Luxury Perfume Spray</v>
      </c>
      <c r="L1307" t="str">
        <f>VLOOKUP(J1307,prod_imp!$A$2:$I$102,3,FALSE)</f>
        <v>Beauty</v>
      </c>
      <c r="M1307" t="str">
        <f>VLOOKUP(J1307,prod_imp!$A$2:$I$102,4,FALSE)</f>
        <v>Fragrance</v>
      </c>
      <c r="N1307" t="str">
        <f>VLOOKUP(J1307,prod_imp!$A$2:$I$102,5,FALSE)</f>
        <v>Gibson, Green And Lopez</v>
      </c>
      <c r="O1307">
        <f>VLOOKUP(J1307,prod_imp!$A$2:$I$102,6,FALSE)</f>
        <v>483</v>
      </c>
      <c r="P1307">
        <f>VLOOKUP(J1307,prod_imp!$A$2:$I$102,7,FALSE)</f>
        <v>444</v>
      </c>
      <c r="Q1307" t="s">
        <v>4702</v>
      </c>
      <c r="R1307" t="s">
        <v>1959</v>
      </c>
      <c r="S1307" s="5">
        <v>105.47280000000001</v>
      </c>
      <c r="T1307">
        <v>1</v>
      </c>
      <c r="U1307">
        <v>146</v>
      </c>
      <c r="V1307">
        <v>0.18</v>
      </c>
      <c r="W1307" t="str">
        <f>VLOOKUP(Q1307,stores_imp!$A$2:$K$100,3,FALSE)</f>
        <v>EAST</v>
      </c>
      <c r="X1307" t="str">
        <f>VLOOKUP(Q1307,stores_imp!$A$2:$K$100,2,TRUE)</f>
        <v>Guerrero-Schmitt</v>
      </c>
      <c r="Y1307" t="str">
        <f>VLOOKUP(Q1307,stores_imp!$A$2:$E$22,4,FALSE)</f>
        <v>East Stevechester</v>
      </c>
      <c r="Z1307" t="str">
        <f>VLOOKUP(Q1307,stores_imp!$A$2:$K$22,5,FALSE)</f>
        <v>Flagship</v>
      </c>
      <c r="AA1307" t="str">
        <f>_xlfn.IFS(sale[[#All],[Age]]&lt;19,"Teens",sale[[#All],[Age]]&lt;30,"Adults",sale[[#All],[Age]]&lt;70,"Elders")</f>
        <v>Elders</v>
      </c>
      <c r="AB1307" t="str">
        <f>VLOOKUP(C1307,customer_imp!$A$2:$H$505,8,FALSE)</f>
        <v>Bronze</v>
      </c>
    </row>
    <row r="1308" spans="1:28" x14ac:dyDescent="0.25">
      <c r="A1308" t="s">
        <v>6012</v>
      </c>
      <c r="B1308" s="2">
        <v>45774</v>
      </c>
      <c r="C1308" t="s">
        <v>4117</v>
      </c>
      <c r="D1308" t="str">
        <f>VLOOKUP(C1308,customer_imp!$A$2:$H$502,2,FALSE)</f>
        <v>Brian Holder</v>
      </c>
      <c r="E1308">
        <f>VLOOKUP(C1308,customer_imp!$A$2:$H$502,3,FALSE)</f>
        <v>32</v>
      </c>
      <c r="F1308" t="str">
        <f>VLOOKUP(C1308,customer_imp!$A$2:$H$502,4,FALSE)</f>
        <v>Male</v>
      </c>
      <c r="G1308" t="str">
        <f>VLOOKUP(C1308,customer_imp!$A$2:$H$502,5,FALSE)</f>
        <v>Port Travis</v>
      </c>
      <c r="H1308" t="str">
        <f>VLOOKUP(C1308,customer_imp!$A$2:$H$502,6,FALSE)</f>
        <v>Utah</v>
      </c>
      <c r="I1308" t="str">
        <f>VLOOKUP(C1308,customer_imp!$A$2:$H$502,7,FALSE)</f>
        <v>USA</v>
      </c>
      <c r="J1308" t="s">
        <v>4562</v>
      </c>
      <c r="K1308" t="str">
        <f>VLOOKUP($J1308,prod_imp!$A$2:$I$102,2,FALSE)</f>
        <v>Sports Water Hydration Pack</v>
      </c>
      <c r="L1308" t="str">
        <f>VLOOKUP(J1308,prod_imp!$A$2:$I$102,3,FALSE)</f>
        <v>Sports</v>
      </c>
      <c r="M1308" t="str">
        <f>VLOOKUP(J1308,prod_imp!$A$2:$I$102,4,FALSE)</f>
        <v>Outdoor</v>
      </c>
      <c r="N1308" t="str">
        <f>VLOOKUP(J1308,prod_imp!$A$2:$I$102,5,FALSE)</f>
        <v>Sims-Smith</v>
      </c>
      <c r="O1308">
        <f>VLOOKUP(J1308,prod_imp!$A$2:$I$102,6,FALSE)</f>
        <v>136</v>
      </c>
      <c r="P1308">
        <f>VLOOKUP(J1308,prod_imp!$A$2:$I$102,7,FALSE)</f>
        <v>394</v>
      </c>
      <c r="Q1308" t="s">
        <v>4698</v>
      </c>
      <c r="R1308" t="s">
        <v>4709</v>
      </c>
      <c r="S1308" s="5">
        <v>343.6694</v>
      </c>
      <c r="T1308">
        <v>2</v>
      </c>
      <c r="U1308">
        <v>235</v>
      </c>
      <c r="V1308">
        <v>0.28000000000000003</v>
      </c>
      <c r="W1308" t="str">
        <f>VLOOKUP(Q1308,stores_imp!$A$2:$K$100,3,FALSE)</f>
        <v>NORTH</v>
      </c>
      <c r="X1308" t="str">
        <f>VLOOKUP(Q1308,stores_imp!$A$2:$K$100,2,TRUE)</f>
        <v>Shelton Plc</v>
      </c>
      <c r="Y1308" t="str">
        <f>VLOOKUP(Q1308,stores_imp!$A$2:$E$22,4,FALSE)</f>
        <v>East Jenniferstad</v>
      </c>
      <c r="Z1308" t="str">
        <f>VLOOKUP(Q1308,stores_imp!$A$2:$K$22,5,FALSE)</f>
        <v>Flagship</v>
      </c>
      <c r="AA1308" t="str">
        <f>_xlfn.IFS(sale[[#All],[Age]]&lt;19,"Teens",sale[[#All],[Age]]&lt;30,"Adults",sale[[#All],[Age]]&lt;70,"Elders")</f>
        <v>Elders</v>
      </c>
      <c r="AB1308" t="str">
        <f>VLOOKUP(C1308,customer_imp!$A$2:$H$505,8,FALSE)</f>
        <v>Bronze</v>
      </c>
    </row>
    <row r="1309" spans="1:28" x14ac:dyDescent="0.25">
      <c r="A1309" t="s">
        <v>6013</v>
      </c>
      <c r="B1309" s="2">
        <v>45651</v>
      </c>
      <c r="C1309" t="s">
        <v>3999</v>
      </c>
      <c r="D1309" t="str">
        <f>VLOOKUP(C1309,customer_imp!$A$2:$H$502,2,FALSE)</f>
        <v>Joshua Ryan</v>
      </c>
      <c r="E1309">
        <f>VLOOKUP(C1309,customer_imp!$A$2:$H$502,3,FALSE)</f>
        <v>27</v>
      </c>
      <c r="F1309" t="str">
        <f>VLOOKUP(C1309,customer_imp!$A$2:$H$502,4,FALSE)</f>
        <v>Female</v>
      </c>
      <c r="G1309" t="str">
        <f>VLOOKUP(C1309,customer_imp!$A$2:$H$502,5,FALSE)</f>
        <v>New David</v>
      </c>
      <c r="H1309" t="str">
        <f>VLOOKUP(C1309,customer_imp!$A$2:$H$502,6,FALSE)</f>
        <v>New Jersey</v>
      </c>
      <c r="I1309" t="str">
        <f>VLOOKUP(C1309,customer_imp!$A$2:$H$502,7,FALSE)</f>
        <v>USA</v>
      </c>
      <c r="J1309" t="s">
        <v>4605</v>
      </c>
      <c r="K1309" t="str">
        <f>VLOOKUP($J1309,prod_imp!$A$2:$I$102,2,FALSE)</f>
        <v>Tennis Ball 3-Pack</v>
      </c>
      <c r="L1309" t="str">
        <f>VLOOKUP(J1309,prod_imp!$A$2:$I$102,3,FALSE)</f>
        <v>Sports</v>
      </c>
      <c r="M1309" t="str">
        <f>VLOOKUP(J1309,prod_imp!$A$2:$I$102,4,FALSE)</f>
        <v>Equipment</v>
      </c>
      <c r="N1309" t="str">
        <f>VLOOKUP(J1309,prod_imp!$A$2:$I$102,5,FALSE)</f>
        <v>Lopez Llc</v>
      </c>
      <c r="O1309">
        <f>VLOOKUP(J1309,prod_imp!$A$2:$I$102,6,FALSE)</f>
        <v>103</v>
      </c>
      <c r="P1309">
        <f>VLOOKUP(J1309,prod_imp!$A$2:$I$102,7,FALSE)</f>
        <v>465</v>
      </c>
      <c r="Q1309" t="s">
        <v>4682</v>
      </c>
      <c r="R1309" t="s">
        <v>4706</v>
      </c>
      <c r="S1309" s="5">
        <v>103.9311</v>
      </c>
      <c r="T1309">
        <v>3</v>
      </c>
      <c r="U1309">
        <v>38</v>
      </c>
      <c r="V1309">
        <v>0.27</v>
      </c>
      <c r="W1309" t="str">
        <f>VLOOKUP(Q1309,stores_imp!$A$2:$K$100,3,FALSE)</f>
        <v>NORTH</v>
      </c>
      <c r="X1309" t="str">
        <f>VLOOKUP(Q1309,stores_imp!$A$2:$K$100,2,TRUE)</f>
        <v>Mann-Austin</v>
      </c>
      <c r="Y1309" t="str">
        <f>VLOOKUP(Q1309,stores_imp!$A$2:$E$22,4,FALSE)</f>
        <v>New Michaelchester</v>
      </c>
      <c r="Z1309" t="str">
        <f>VLOOKUP(Q1309,stores_imp!$A$2:$K$22,5,FALSE)</f>
        <v>Outlet</v>
      </c>
      <c r="AA1309" t="str">
        <f>_xlfn.IFS(sale[[#All],[Age]]&lt;19,"Teens",sale[[#All],[Age]]&lt;30,"Adults",sale[[#All],[Age]]&lt;70,"Elders")</f>
        <v>Adults</v>
      </c>
      <c r="AB1309" t="str">
        <f>VLOOKUP(C1309,customer_imp!$A$2:$H$505,8,FALSE)</f>
        <v>Platinum</v>
      </c>
    </row>
    <row r="1310" spans="1:28" x14ac:dyDescent="0.25">
      <c r="A1310" t="s">
        <v>6014</v>
      </c>
      <c r="B1310" s="2">
        <v>45902</v>
      </c>
      <c r="C1310" t="s">
        <v>4393</v>
      </c>
      <c r="D1310" t="str">
        <f>VLOOKUP(C1310,customer_imp!$A$2:$H$502,2,FALSE)</f>
        <v>Justin Ingram</v>
      </c>
      <c r="E1310">
        <f>VLOOKUP(C1310,customer_imp!$A$2:$H$502,3,FALSE)</f>
        <v>34</v>
      </c>
      <c r="F1310" t="str">
        <f>VLOOKUP(C1310,customer_imp!$A$2:$H$502,4,FALSE)</f>
        <v>Male</v>
      </c>
      <c r="G1310" t="str">
        <f>VLOOKUP(C1310,customer_imp!$A$2:$H$502,5,FALSE)</f>
        <v>Lake Lisaland</v>
      </c>
      <c r="H1310" t="str">
        <f>VLOOKUP(C1310,customer_imp!$A$2:$H$502,6,FALSE)</f>
        <v>Louisiana</v>
      </c>
      <c r="I1310" t="str">
        <f>VLOOKUP(C1310,customer_imp!$A$2:$H$502,7,FALSE)</f>
        <v>USA</v>
      </c>
      <c r="J1310" t="s">
        <v>4554</v>
      </c>
      <c r="K1310" t="str">
        <f>VLOOKUP($J1310,prod_imp!$A$2:$I$102,2,FALSE)</f>
        <v>Gaming Mechanical Keyboard</v>
      </c>
      <c r="L1310" t="str">
        <f>VLOOKUP(J1310,prod_imp!$A$2:$I$102,3,FALSE)</f>
        <v>Electronics</v>
      </c>
      <c r="M1310" t="str">
        <f>VLOOKUP(J1310,prod_imp!$A$2:$I$102,4,FALSE)</f>
        <v>Computer</v>
      </c>
      <c r="N1310" t="str">
        <f>VLOOKUP(J1310,prod_imp!$A$2:$I$102,5,FALSE)</f>
        <v>Lucero Llc</v>
      </c>
      <c r="O1310">
        <f>VLOOKUP(J1310,prod_imp!$A$2:$I$102,6,FALSE)</f>
        <v>419</v>
      </c>
      <c r="P1310">
        <f>VLOOKUP(J1310,prod_imp!$A$2:$I$102,7,FALSE)</f>
        <v>86</v>
      </c>
      <c r="Q1310" t="s">
        <v>4681</v>
      </c>
      <c r="R1310" t="s">
        <v>4709</v>
      </c>
      <c r="S1310" s="5">
        <v>900.59199999999998</v>
      </c>
      <c r="T1310">
        <v>2</v>
      </c>
      <c r="U1310">
        <v>512</v>
      </c>
      <c r="V1310">
        <v>0.09</v>
      </c>
      <c r="W1310" t="str">
        <f>VLOOKUP(Q1310,stores_imp!$A$2:$K$100,3,FALSE)</f>
        <v>SOUTH</v>
      </c>
      <c r="X1310" t="str">
        <f>VLOOKUP(Q1310,stores_imp!$A$2:$K$100,2,TRUE)</f>
        <v>Mann-Austin</v>
      </c>
      <c r="Y1310" t="str">
        <f>VLOOKUP(Q1310,stores_imp!$A$2:$E$22,4,FALSE)</f>
        <v>Port Sharon</v>
      </c>
      <c r="Z1310" t="str">
        <f>VLOOKUP(Q1310,stores_imp!$A$2:$K$22,5,FALSE)</f>
        <v>Online</v>
      </c>
      <c r="AA1310" t="str">
        <f>_xlfn.IFS(sale[[#All],[Age]]&lt;19,"Teens",sale[[#All],[Age]]&lt;30,"Adults",sale[[#All],[Age]]&lt;70,"Elders")</f>
        <v>Elders</v>
      </c>
      <c r="AB1310" t="str">
        <f>VLOOKUP(C1310,customer_imp!$A$2:$H$505,8,FALSE)</f>
        <v>Bronze</v>
      </c>
    </row>
    <row r="1311" spans="1:28" x14ac:dyDescent="0.25">
      <c r="A1311" t="s">
        <v>6015</v>
      </c>
      <c r="B1311" s="2">
        <v>45401</v>
      </c>
      <c r="C1311" t="s">
        <v>4068</v>
      </c>
      <c r="D1311" t="str">
        <f>VLOOKUP(C1311,customer_imp!$A$2:$H$502,2,FALSE)</f>
        <v>Robert Jackson</v>
      </c>
      <c r="E1311">
        <f>VLOOKUP(C1311,customer_imp!$A$2:$H$502,3,FALSE)</f>
        <v>44</v>
      </c>
      <c r="F1311" t="str">
        <f>VLOOKUP(C1311,customer_imp!$A$2:$H$502,4,FALSE)</f>
        <v>Female</v>
      </c>
      <c r="G1311" t="str">
        <f>VLOOKUP(C1311,customer_imp!$A$2:$H$502,5,FALSE)</f>
        <v>Lake Brandy</v>
      </c>
      <c r="H1311" t="str">
        <f>VLOOKUP(C1311,customer_imp!$A$2:$H$502,6,FALSE)</f>
        <v>Tennessee</v>
      </c>
      <c r="I1311" t="str">
        <f>VLOOKUP(C1311,customer_imp!$A$2:$H$502,7,FALSE)</f>
        <v>USA</v>
      </c>
      <c r="J1311" t="s">
        <v>4629</v>
      </c>
      <c r="K1311" t="str">
        <f>VLOOKUP($J1311,prod_imp!$A$2:$I$102,2,FALSE)</f>
        <v>Women'S Ankle Boots</v>
      </c>
      <c r="L1311" t="str">
        <f>VLOOKUP(J1311,prod_imp!$A$2:$I$102,3,FALSE)</f>
        <v>Clothing</v>
      </c>
      <c r="M1311" t="str">
        <f>VLOOKUP(J1311,prod_imp!$A$2:$I$102,4,FALSE)</f>
        <v>Footwear</v>
      </c>
      <c r="N1311" t="str">
        <f>VLOOKUP(J1311,prod_imp!$A$2:$I$102,5,FALSE)</f>
        <v>Poole Plc</v>
      </c>
      <c r="O1311">
        <f>VLOOKUP(J1311,prod_imp!$A$2:$I$102,6,FALSE)</f>
        <v>158</v>
      </c>
      <c r="P1311">
        <f>VLOOKUP(J1311,prod_imp!$A$2:$I$102,7,FALSE)</f>
        <v>82</v>
      </c>
      <c r="Q1311" t="s">
        <v>4685</v>
      </c>
      <c r="R1311" t="s">
        <v>4706</v>
      </c>
      <c r="S1311" s="5">
        <v>1505.2575999999999</v>
      </c>
      <c r="T1311">
        <v>4</v>
      </c>
      <c r="U1311">
        <v>489</v>
      </c>
      <c r="V1311">
        <v>0.12</v>
      </c>
      <c r="W1311" t="str">
        <f>VLOOKUP(Q1311,stores_imp!$A$2:$K$100,3,FALSE)</f>
        <v>WEST</v>
      </c>
      <c r="X1311" t="str">
        <f>VLOOKUP(Q1311,stores_imp!$A$2:$K$100,2,TRUE)</f>
        <v>Mann-Austin</v>
      </c>
      <c r="Y1311" t="str">
        <f>VLOOKUP(Q1311,stores_imp!$A$2:$E$22,4,FALSE)</f>
        <v>Thompsonborough</v>
      </c>
      <c r="Z1311" t="str">
        <f>VLOOKUP(Q1311,stores_imp!$A$2:$K$22,5,FALSE)</f>
        <v>Online</v>
      </c>
      <c r="AA1311" t="str">
        <f>_xlfn.IFS(sale[[#All],[Age]]&lt;19,"Teens",sale[[#All],[Age]]&lt;30,"Adults",sale[[#All],[Age]]&lt;70,"Elders")</f>
        <v>Elders</v>
      </c>
      <c r="AB1311" t="str">
        <f>VLOOKUP(C1311,customer_imp!$A$2:$H$505,8,FALSE)</f>
        <v>Platinum</v>
      </c>
    </row>
    <row r="1312" spans="1:28" x14ac:dyDescent="0.25">
      <c r="A1312" t="s">
        <v>6016</v>
      </c>
      <c r="B1312" s="2">
        <v>45717</v>
      </c>
      <c r="C1312" t="s">
        <v>4380</v>
      </c>
      <c r="D1312" t="str">
        <f>VLOOKUP(C1312,customer_imp!$A$2:$H$502,2,FALSE)</f>
        <v>Heidi Tyler</v>
      </c>
      <c r="E1312">
        <f>VLOOKUP(C1312,customer_imp!$A$2:$H$502,3,FALSE)</f>
        <v>40</v>
      </c>
      <c r="F1312" t="str">
        <f>VLOOKUP(C1312,customer_imp!$A$2:$H$502,4,FALSE)</f>
        <v>Female</v>
      </c>
      <c r="G1312" t="str">
        <f>VLOOKUP(C1312,customer_imp!$A$2:$H$502,5,FALSE)</f>
        <v>Dawnstad</v>
      </c>
      <c r="H1312" t="str">
        <f>VLOOKUP(C1312,customer_imp!$A$2:$H$502,6,FALSE)</f>
        <v>Oregon</v>
      </c>
      <c r="I1312" t="str">
        <f>VLOOKUP(C1312,customer_imp!$A$2:$H$502,7,FALSE)</f>
        <v>USA</v>
      </c>
      <c r="J1312" t="s">
        <v>4585</v>
      </c>
      <c r="K1312" t="str">
        <f>VLOOKUP($J1312,prod_imp!$A$2:$I$102,2,FALSE)</f>
        <v>Boxing Hand Wraps</v>
      </c>
      <c r="L1312" t="str">
        <f>VLOOKUP(J1312,prod_imp!$A$2:$I$102,3,FALSE)</f>
        <v>Sports</v>
      </c>
      <c r="M1312" t="str">
        <f>VLOOKUP(J1312,prod_imp!$A$2:$I$102,4,FALSE)</f>
        <v>Fitness</v>
      </c>
      <c r="N1312" t="str">
        <f>VLOOKUP(J1312,prod_imp!$A$2:$I$102,5,FALSE)</f>
        <v>Smith-King</v>
      </c>
      <c r="O1312">
        <f>VLOOKUP(J1312,prod_imp!$A$2:$I$102,6,FALSE)</f>
        <v>190</v>
      </c>
      <c r="P1312">
        <f>VLOOKUP(J1312,prod_imp!$A$2:$I$102,7,FALSE)</f>
        <v>260</v>
      </c>
      <c r="Q1312" t="s">
        <v>4693</v>
      </c>
      <c r="R1312" t="s">
        <v>4709</v>
      </c>
      <c r="S1312" s="5">
        <v>926.40099999999995</v>
      </c>
      <c r="T1312">
        <v>2</v>
      </c>
      <c r="U1312">
        <v>520</v>
      </c>
      <c r="V1312">
        <v>0.23</v>
      </c>
      <c r="W1312" t="str">
        <f>VLOOKUP(Q1312,stores_imp!$A$2:$K$100,3,FALSE)</f>
        <v>NORTH</v>
      </c>
      <c r="X1312" t="str">
        <f>VLOOKUP(Q1312,stores_imp!$A$2:$K$100,2,TRUE)</f>
        <v>Thomas, Bridges And Harris</v>
      </c>
      <c r="Y1312" t="str">
        <f>VLOOKUP(Q1312,stores_imp!$A$2:$E$22,4,FALSE)</f>
        <v>Sabrinatown</v>
      </c>
      <c r="Z1312" t="str">
        <f>VLOOKUP(Q1312,stores_imp!$A$2:$K$22,5,FALSE)</f>
        <v>Online</v>
      </c>
      <c r="AA1312" t="str">
        <f>_xlfn.IFS(sale[[#All],[Age]]&lt;19,"Teens",sale[[#All],[Age]]&lt;30,"Adults",sale[[#All],[Age]]&lt;70,"Elders")</f>
        <v>Elders</v>
      </c>
      <c r="AB1312" t="str">
        <f>VLOOKUP(C1312,customer_imp!$A$2:$H$505,8,FALSE)</f>
        <v>Bronze</v>
      </c>
    </row>
    <row r="1313" spans="1:28" x14ac:dyDescent="0.25">
      <c r="A1313" t="s">
        <v>6017</v>
      </c>
      <c r="B1313" s="2">
        <v>45376</v>
      </c>
      <c r="C1313" t="s">
        <v>4424</v>
      </c>
      <c r="D1313" t="str">
        <f>VLOOKUP(C1313,customer_imp!$A$2:$H$502,2,FALSE)</f>
        <v>Summer Weiss</v>
      </c>
      <c r="E1313">
        <f>VLOOKUP(C1313,customer_imp!$A$2:$H$502,3,FALSE)</f>
        <v>37</v>
      </c>
      <c r="F1313" t="str">
        <f>VLOOKUP(C1313,customer_imp!$A$2:$H$502,4,FALSE)</f>
        <v>Male</v>
      </c>
      <c r="G1313" t="str">
        <f>VLOOKUP(C1313,customer_imp!$A$2:$H$502,5,FALSE)</f>
        <v>Phyllisport</v>
      </c>
      <c r="H1313" t="str">
        <f>VLOOKUP(C1313,customer_imp!$A$2:$H$502,6,FALSE)</f>
        <v>New Jersey</v>
      </c>
      <c r="I1313" t="str">
        <f>VLOOKUP(C1313,customer_imp!$A$2:$H$502,7,FALSE)</f>
        <v>USA</v>
      </c>
      <c r="J1313" t="s">
        <v>4580</v>
      </c>
      <c r="K1313" t="str">
        <f>VLOOKUP($J1313,prod_imp!$A$2:$I$102,2,FALSE)</f>
        <v>Car Dashboard Phone Holder</v>
      </c>
      <c r="L1313" t="str">
        <f>VLOOKUP(J1313,prod_imp!$A$2:$I$102,3,FALSE)</f>
        <v>Electronics</v>
      </c>
      <c r="M1313" t="str">
        <f>VLOOKUP(J1313,prod_imp!$A$2:$I$102,4,FALSE)</f>
        <v>Accessories</v>
      </c>
      <c r="N1313" t="str">
        <f>VLOOKUP(J1313,prod_imp!$A$2:$I$102,5,FALSE)</f>
        <v>Byrd, Stewart And Valdez</v>
      </c>
      <c r="O1313">
        <f>VLOOKUP(J1313,prod_imp!$A$2:$I$102,6,FALSE)</f>
        <v>178</v>
      </c>
      <c r="P1313">
        <f>VLOOKUP(J1313,prod_imp!$A$2:$I$102,7,FALSE)</f>
        <v>103</v>
      </c>
      <c r="Q1313" t="s">
        <v>4682</v>
      </c>
      <c r="R1313" t="s">
        <v>1959</v>
      </c>
      <c r="S1313" s="5">
        <v>242.03899999999999</v>
      </c>
      <c r="T1313">
        <v>1</v>
      </c>
      <c r="U1313">
        <v>341</v>
      </c>
      <c r="V1313">
        <v>0.11</v>
      </c>
      <c r="W1313" t="str">
        <f>VLOOKUP(Q1313,stores_imp!$A$2:$K$100,3,FALSE)</f>
        <v>NORTH</v>
      </c>
      <c r="X1313" t="str">
        <f>VLOOKUP(Q1313,stores_imp!$A$2:$K$100,2,TRUE)</f>
        <v>Mann-Austin</v>
      </c>
      <c r="Y1313" t="str">
        <f>VLOOKUP(Q1313,stores_imp!$A$2:$E$22,4,FALSE)</f>
        <v>New Michaelchester</v>
      </c>
      <c r="Z1313" t="str">
        <f>VLOOKUP(Q1313,stores_imp!$A$2:$K$22,5,FALSE)</f>
        <v>Outlet</v>
      </c>
      <c r="AA1313" t="str">
        <f>_xlfn.IFS(sale[[#All],[Age]]&lt;19,"Teens",sale[[#All],[Age]]&lt;30,"Adults",sale[[#All],[Age]]&lt;70,"Elders")</f>
        <v>Elders</v>
      </c>
      <c r="AB1313" t="str">
        <f>VLOOKUP(C1313,customer_imp!$A$2:$H$505,8,FALSE)</f>
        <v>Bronze</v>
      </c>
    </row>
    <row r="1314" spans="1:28" x14ac:dyDescent="0.25">
      <c r="A1314" t="s">
        <v>6018</v>
      </c>
      <c r="B1314" s="2">
        <v>45576</v>
      </c>
      <c r="C1314" t="s">
        <v>4332</v>
      </c>
      <c r="D1314" t="str">
        <f>VLOOKUP(C1314,customer_imp!$A$2:$H$502,2,FALSE)</f>
        <v>John Jordan</v>
      </c>
      <c r="E1314">
        <f>VLOOKUP(C1314,customer_imp!$A$2:$H$502,3,FALSE)</f>
        <v>58</v>
      </c>
      <c r="F1314" t="str">
        <f>VLOOKUP(C1314,customer_imp!$A$2:$H$502,4,FALSE)</f>
        <v>Female</v>
      </c>
      <c r="G1314" t="str">
        <f>VLOOKUP(C1314,customer_imp!$A$2:$H$502,5,FALSE)</f>
        <v>Port Crystalberg</v>
      </c>
      <c r="H1314" t="str">
        <f>VLOOKUP(C1314,customer_imp!$A$2:$H$502,6,FALSE)</f>
        <v>Tennessee</v>
      </c>
      <c r="I1314" t="str">
        <f>VLOOKUP(C1314,customer_imp!$A$2:$H$502,7,FALSE)</f>
        <v>USA</v>
      </c>
      <c r="J1314" t="s">
        <v>4551</v>
      </c>
      <c r="K1314" t="str">
        <f>VLOOKUP($J1314,prod_imp!$A$2:$I$102,2,FALSE)</f>
        <v>Basketball</v>
      </c>
      <c r="L1314" t="str">
        <f>VLOOKUP(J1314,prod_imp!$A$2:$I$102,3,FALSE)</f>
        <v>Sports</v>
      </c>
      <c r="M1314" t="str">
        <f>VLOOKUP(J1314,prod_imp!$A$2:$I$102,4,FALSE)</f>
        <v>Team Sports</v>
      </c>
      <c r="N1314" t="str">
        <f>VLOOKUP(J1314,prod_imp!$A$2:$I$102,5,FALSE)</f>
        <v>Nolan-Snow</v>
      </c>
      <c r="O1314">
        <f>VLOOKUP(J1314,prod_imp!$A$2:$I$102,6,FALSE)</f>
        <v>204</v>
      </c>
      <c r="P1314">
        <f>VLOOKUP(J1314,prod_imp!$A$2:$I$102,7,FALSE)</f>
        <v>281</v>
      </c>
      <c r="Q1314" t="s">
        <v>4685</v>
      </c>
      <c r="R1314" t="s">
        <v>4709</v>
      </c>
      <c r="S1314" s="5">
        <v>1627.4391000000001</v>
      </c>
      <c r="T1314">
        <v>3</v>
      </c>
      <c r="U1314">
        <v>654</v>
      </c>
      <c r="V1314">
        <v>0.28999999999999998</v>
      </c>
      <c r="W1314" t="str">
        <f>VLOOKUP(Q1314,stores_imp!$A$2:$K$100,3,FALSE)</f>
        <v>WEST</v>
      </c>
      <c r="X1314" t="str">
        <f>VLOOKUP(Q1314,stores_imp!$A$2:$K$100,2,TRUE)</f>
        <v>Mann-Austin</v>
      </c>
      <c r="Y1314" t="str">
        <f>VLOOKUP(Q1314,stores_imp!$A$2:$E$22,4,FALSE)</f>
        <v>Thompsonborough</v>
      </c>
      <c r="Z1314" t="str">
        <f>VLOOKUP(Q1314,stores_imp!$A$2:$K$22,5,FALSE)</f>
        <v>Online</v>
      </c>
      <c r="AA1314" t="str">
        <f>_xlfn.IFS(sale[[#All],[Age]]&lt;19,"Teens",sale[[#All],[Age]]&lt;30,"Adults",sale[[#All],[Age]]&lt;70,"Elders")</f>
        <v>Elders</v>
      </c>
      <c r="AB1314" t="str">
        <f>VLOOKUP(C1314,customer_imp!$A$2:$H$505,8,FALSE)</f>
        <v>Platinum</v>
      </c>
    </row>
    <row r="1315" spans="1:28" x14ac:dyDescent="0.25">
      <c r="A1315" t="s">
        <v>6019</v>
      </c>
      <c r="B1315" s="2">
        <v>45906</v>
      </c>
      <c r="C1315" t="s">
        <v>3991</v>
      </c>
      <c r="D1315" t="str">
        <f>VLOOKUP(C1315,customer_imp!$A$2:$H$502,2,FALSE)</f>
        <v>Jeff Martinez</v>
      </c>
      <c r="E1315">
        <f>VLOOKUP(C1315,customer_imp!$A$2:$H$502,3,FALSE)</f>
        <v>36</v>
      </c>
      <c r="F1315" t="str">
        <f>VLOOKUP(C1315,customer_imp!$A$2:$H$502,4,FALSE)</f>
        <v>Female</v>
      </c>
      <c r="G1315" t="str">
        <f>VLOOKUP(C1315,customer_imp!$A$2:$H$502,5,FALSE)</f>
        <v>Smithburgh</v>
      </c>
      <c r="H1315" t="str">
        <f>VLOOKUP(C1315,customer_imp!$A$2:$H$502,6,FALSE)</f>
        <v>Oklahoma</v>
      </c>
      <c r="I1315" t="str">
        <f>VLOOKUP(C1315,customer_imp!$A$2:$H$502,7,FALSE)</f>
        <v>USA</v>
      </c>
      <c r="J1315" t="s">
        <v>4544</v>
      </c>
      <c r="K1315" t="str">
        <f>VLOOKUP($J1315,prod_imp!$A$2:$I$102,2,FALSE)</f>
        <v>Wireless Bluetooth Speaker</v>
      </c>
      <c r="L1315" t="str">
        <f>VLOOKUP(J1315,prod_imp!$A$2:$I$102,3,FALSE)</f>
        <v>Electronics</v>
      </c>
      <c r="M1315" t="str">
        <f>VLOOKUP(J1315,prod_imp!$A$2:$I$102,4,FALSE)</f>
        <v>Audio</v>
      </c>
      <c r="N1315" t="str">
        <f>VLOOKUP(J1315,prod_imp!$A$2:$I$102,5,FALSE)</f>
        <v>Reed-Schmidt</v>
      </c>
      <c r="O1315">
        <f>VLOOKUP(J1315,prod_imp!$A$2:$I$102,6,FALSE)</f>
        <v>322</v>
      </c>
      <c r="P1315">
        <f>VLOOKUP(J1315,prod_imp!$A$2:$I$102,7,FALSE)</f>
        <v>213</v>
      </c>
      <c r="Q1315" t="s">
        <v>4702</v>
      </c>
      <c r="R1315" t="s">
        <v>4709</v>
      </c>
      <c r="S1315" s="5">
        <v>138.4229</v>
      </c>
      <c r="T1315">
        <v>1</v>
      </c>
      <c r="U1315">
        <v>180</v>
      </c>
      <c r="V1315">
        <v>0.17</v>
      </c>
      <c r="W1315" t="str">
        <f>VLOOKUP(Q1315,stores_imp!$A$2:$K$100,3,FALSE)</f>
        <v>EAST</v>
      </c>
      <c r="X1315" t="str">
        <f>VLOOKUP(Q1315,stores_imp!$A$2:$K$100,2,TRUE)</f>
        <v>Guerrero-Schmitt</v>
      </c>
      <c r="Y1315" t="str">
        <f>VLOOKUP(Q1315,stores_imp!$A$2:$E$22,4,FALSE)</f>
        <v>East Stevechester</v>
      </c>
      <c r="Z1315" t="str">
        <f>VLOOKUP(Q1315,stores_imp!$A$2:$K$22,5,FALSE)</f>
        <v>Flagship</v>
      </c>
      <c r="AA1315" t="str">
        <f>_xlfn.IFS(sale[[#All],[Age]]&lt;19,"Teens",sale[[#All],[Age]]&lt;30,"Adults",sale[[#All],[Age]]&lt;70,"Elders")</f>
        <v>Elders</v>
      </c>
      <c r="AB1315" t="str">
        <f>VLOOKUP(C1315,customer_imp!$A$2:$H$505,8,FALSE)</f>
        <v>Gold</v>
      </c>
    </row>
    <row r="1316" spans="1:28" x14ac:dyDescent="0.25">
      <c r="A1316" t="s">
        <v>6020</v>
      </c>
      <c r="B1316" s="2">
        <v>45523</v>
      </c>
      <c r="C1316" t="s">
        <v>3978</v>
      </c>
      <c r="D1316" t="str">
        <f>VLOOKUP(C1316,customer_imp!$A$2:$H$502,2,FALSE)</f>
        <v>Melissa Howard</v>
      </c>
      <c r="E1316">
        <f>VLOOKUP(C1316,customer_imp!$A$2:$H$502,3,FALSE)</f>
        <v>53</v>
      </c>
      <c r="F1316" t="str">
        <f>VLOOKUP(C1316,customer_imp!$A$2:$H$502,4,FALSE)</f>
        <v>Female</v>
      </c>
      <c r="G1316" t="str">
        <f>VLOOKUP(C1316,customer_imp!$A$2:$H$502,5,FALSE)</f>
        <v>Maynardton</v>
      </c>
      <c r="H1316" t="str">
        <f>VLOOKUP(C1316,customer_imp!$A$2:$H$502,6,FALSE)</f>
        <v>New Hampshire</v>
      </c>
      <c r="I1316" t="str">
        <f>VLOOKUP(C1316,customer_imp!$A$2:$H$502,7,FALSE)</f>
        <v>USA</v>
      </c>
      <c r="J1316" t="s">
        <v>4495</v>
      </c>
      <c r="K1316" t="str">
        <f>VLOOKUP($J1316,prod_imp!$A$2:$I$102,2,FALSE)</f>
        <v>Brother Laser Printer</v>
      </c>
      <c r="L1316" t="str">
        <f>VLOOKUP(J1316,prod_imp!$A$2:$I$102,3,FALSE)</f>
        <v>Electronics</v>
      </c>
      <c r="M1316" t="str">
        <f>VLOOKUP(J1316,prod_imp!$A$2:$I$102,4,FALSE)</f>
        <v>Computer</v>
      </c>
      <c r="N1316" t="str">
        <f>VLOOKUP(J1316,prod_imp!$A$2:$I$102,5,FALSE)</f>
        <v>Hunt Inc</v>
      </c>
      <c r="O1316">
        <f>VLOOKUP(J1316,prod_imp!$A$2:$I$102,6,FALSE)</f>
        <v>112</v>
      </c>
      <c r="P1316">
        <f>VLOOKUP(J1316,prod_imp!$A$2:$I$102,7,FALSE)</f>
        <v>416</v>
      </c>
      <c r="Q1316" t="s">
        <v>4688</v>
      </c>
      <c r="R1316" t="s">
        <v>1959</v>
      </c>
      <c r="S1316" s="5">
        <v>1774.3440000000001</v>
      </c>
      <c r="T1316">
        <v>2</v>
      </c>
      <c r="U1316">
        <v>944</v>
      </c>
      <c r="V1316">
        <v>0.23</v>
      </c>
      <c r="W1316" t="str">
        <f>VLOOKUP(Q1316,stores_imp!$A$2:$K$100,3,FALSE)</f>
        <v>SOUTH</v>
      </c>
      <c r="X1316" t="str">
        <f>VLOOKUP(Q1316,stores_imp!$A$2:$K$100,2,TRUE)</f>
        <v>Mann-Austin</v>
      </c>
      <c r="Y1316" t="str">
        <f>VLOOKUP(Q1316,stores_imp!$A$2:$E$22,4,FALSE)</f>
        <v>East Johnstad</v>
      </c>
      <c r="Z1316" t="str">
        <f>VLOOKUP(Q1316,stores_imp!$A$2:$K$22,5,FALSE)</f>
        <v>Flagship</v>
      </c>
      <c r="AA1316" t="str">
        <f>_xlfn.IFS(sale[[#All],[Age]]&lt;19,"Teens",sale[[#All],[Age]]&lt;30,"Adults",sale[[#All],[Age]]&lt;70,"Elders")</f>
        <v>Elders</v>
      </c>
      <c r="AB1316" t="str">
        <f>VLOOKUP(C1316,customer_imp!$A$2:$H$505,8,FALSE)</f>
        <v>Gold</v>
      </c>
    </row>
    <row r="1317" spans="1:28" x14ac:dyDescent="0.25">
      <c r="A1317" t="s">
        <v>6021</v>
      </c>
      <c r="B1317" s="2">
        <v>45234</v>
      </c>
      <c r="C1317" t="s">
        <v>4399</v>
      </c>
      <c r="D1317" t="str">
        <f>VLOOKUP(C1317,customer_imp!$A$2:$H$502,2,FALSE)</f>
        <v>Sarah Smith</v>
      </c>
      <c r="E1317">
        <f>VLOOKUP(C1317,customer_imp!$A$2:$H$502,3,FALSE)</f>
        <v>55</v>
      </c>
      <c r="F1317" t="str">
        <f>VLOOKUP(C1317,customer_imp!$A$2:$H$502,4,FALSE)</f>
        <v>Male</v>
      </c>
      <c r="G1317" t="str">
        <f>VLOOKUP(C1317,customer_imp!$A$2:$H$502,5,FALSE)</f>
        <v>Kathleenport</v>
      </c>
      <c r="H1317" t="str">
        <f>VLOOKUP(C1317,customer_imp!$A$2:$H$502,6,FALSE)</f>
        <v>Wyoming</v>
      </c>
      <c r="I1317" t="str">
        <f>VLOOKUP(C1317,customer_imp!$A$2:$H$502,7,FALSE)</f>
        <v>USA</v>
      </c>
      <c r="J1317" t="s">
        <v>4624</v>
      </c>
      <c r="K1317" t="str">
        <f>VLOOKUP($J1317,prod_imp!$A$2:$I$102,2,FALSE)</f>
        <v>Hair Repair Oil Treatment</v>
      </c>
      <c r="L1317" t="str">
        <f>VLOOKUP(J1317,prod_imp!$A$2:$I$102,3,FALSE)</f>
        <v>Beauty</v>
      </c>
      <c r="M1317" t="str">
        <f>VLOOKUP(J1317,prod_imp!$A$2:$I$102,4,FALSE)</f>
        <v>Haircare</v>
      </c>
      <c r="N1317" t="str">
        <f>VLOOKUP(J1317,prod_imp!$A$2:$I$102,5,FALSE)</f>
        <v>Hopkins Ltd</v>
      </c>
      <c r="O1317">
        <f>VLOOKUP(J1317,prod_imp!$A$2:$I$102,6,FALSE)</f>
        <v>214</v>
      </c>
      <c r="P1317">
        <f>VLOOKUP(J1317,prod_imp!$A$2:$I$102,7,FALSE)</f>
        <v>383</v>
      </c>
      <c r="Q1317" t="s">
        <v>4698</v>
      </c>
      <c r="R1317" t="s">
        <v>1959</v>
      </c>
      <c r="S1317" s="5">
        <v>1477.5</v>
      </c>
      <c r="T1317">
        <v>2</v>
      </c>
      <c r="U1317">
        <v>985</v>
      </c>
      <c r="V1317">
        <v>0.06</v>
      </c>
      <c r="W1317" t="str">
        <f>VLOOKUP(Q1317,stores_imp!$A$2:$K$100,3,FALSE)</f>
        <v>NORTH</v>
      </c>
      <c r="X1317" t="str">
        <f>VLOOKUP(Q1317,stores_imp!$A$2:$K$100,2,TRUE)</f>
        <v>Shelton Plc</v>
      </c>
      <c r="Y1317" t="str">
        <f>VLOOKUP(Q1317,stores_imp!$A$2:$E$22,4,FALSE)</f>
        <v>East Jenniferstad</v>
      </c>
      <c r="Z1317" t="str">
        <f>VLOOKUP(Q1317,stores_imp!$A$2:$K$22,5,FALSE)</f>
        <v>Flagship</v>
      </c>
      <c r="AA1317" t="str">
        <f>_xlfn.IFS(sale[[#All],[Age]]&lt;19,"Teens",sale[[#All],[Age]]&lt;30,"Adults",sale[[#All],[Age]]&lt;70,"Elders")</f>
        <v>Elders</v>
      </c>
      <c r="AB1317" t="str">
        <f>VLOOKUP(C1317,customer_imp!$A$2:$H$505,8,FALSE)</f>
        <v>Gold</v>
      </c>
    </row>
    <row r="1318" spans="1:28" x14ac:dyDescent="0.25">
      <c r="A1318" t="s">
        <v>6022</v>
      </c>
      <c r="B1318" s="2">
        <v>45405</v>
      </c>
      <c r="C1318" t="s">
        <v>4478</v>
      </c>
      <c r="D1318" t="str">
        <f>VLOOKUP(C1318,customer_imp!$A$2:$H$502,2,FALSE)</f>
        <v>Sara Ingram</v>
      </c>
      <c r="E1318">
        <f>VLOOKUP(C1318,customer_imp!$A$2:$H$502,3,FALSE)</f>
        <v>46</v>
      </c>
      <c r="F1318" t="str">
        <f>VLOOKUP(C1318,customer_imp!$A$2:$H$502,4,FALSE)</f>
        <v>Female</v>
      </c>
      <c r="G1318" t="str">
        <f>VLOOKUP(C1318,customer_imp!$A$2:$H$502,5,FALSE)</f>
        <v>East Dillonview</v>
      </c>
      <c r="H1318" t="str">
        <f>VLOOKUP(C1318,customer_imp!$A$2:$H$502,6,FALSE)</f>
        <v>Virginia</v>
      </c>
      <c r="I1318" t="str">
        <f>VLOOKUP(C1318,customer_imp!$A$2:$H$502,7,FALSE)</f>
        <v>USA</v>
      </c>
      <c r="J1318" t="s">
        <v>4650</v>
      </c>
      <c r="K1318" t="str">
        <f>VLOOKUP($J1318,prod_imp!$A$2:$I$102,2,FALSE)</f>
        <v>Sports Wrist Sweatbands</v>
      </c>
      <c r="L1318" t="str">
        <f>VLOOKUP(J1318,prod_imp!$A$2:$I$102,3,FALSE)</f>
        <v>Sports</v>
      </c>
      <c r="M1318" t="str">
        <f>VLOOKUP(J1318,prod_imp!$A$2:$I$102,4,FALSE)</f>
        <v>Accessories</v>
      </c>
      <c r="N1318" t="str">
        <f>VLOOKUP(J1318,prod_imp!$A$2:$I$102,5,FALSE)</f>
        <v>Olsen-Daniels</v>
      </c>
      <c r="O1318">
        <f>VLOOKUP(J1318,prod_imp!$A$2:$I$102,6,FALSE)</f>
        <v>131</v>
      </c>
      <c r="P1318">
        <f>VLOOKUP(J1318,prod_imp!$A$2:$I$102,7,FALSE)</f>
        <v>232</v>
      </c>
      <c r="Q1318" t="s">
        <v>4690</v>
      </c>
      <c r="R1318" t="s">
        <v>1959</v>
      </c>
      <c r="S1318" s="5">
        <v>615.74040000000002</v>
      </c>
      <c r="T1318">
        <v>4</v>
      </c>
      <c r="U1318">
        <v>217</v>
      </c>
      <c r="V1318">
        <v>0.25</v>
      </c>
      <c r="W1318" t="str">
        <f>VLOOKUP(Q1318,stores_imp!$A$2:$K$100,3,FALSE)</f>
        <v>EAST</v>
      </c>
      <c r="X1318" t="str">
        <f>VLOOKUP(Q1318,stores_imp!$A$2:$K$100,2,TRUE)</f>
        <v>Martinez, Adkins And Johnson</v>
      </c>
      <c r="Y1318" t="str">
        <f>VLOOKUP(Q1318,stores_imp!$A$2:$E$22,4,FALSE)</f>
        <v>East Davidville</v>
      </c>
      <c r="Z1318" t="str">
        <f>VLOOKUP(Q1318,stores_imp!$A$2:$K$22,5,FALSE)</f>
        <v>Online</v>
      </c>
      <c r="AA1318" t="str">
        <f>_xlfn.IFS(sale[[#All],[Age]]&lt;19,"Teens",sale[[#All],[Age]]&lt;30,"Adults",sale[[#All],[Age]]&lt;70,"Elders")</f>
        <v>Elders</v>
      </c>
      <c r="AB1318" t="str">
        <f>VLOOKUP(C1318,customer_imp!$A$2:$H$505,8,FALSE)</f>
        <v>Bronze</v>
      </c>
    </row>
    <row r="1319" spans="1:28" x14ac:dyDescent="0.25">
      <c r="A1319" t="s">
        <v>6023</v>
      </c>
      <c r="B1319" s="2">
        <v>45223</v>
      </c>
      <c r="C1319" t="s">
        <v>4093</v>
      </c>
      <c r="D1319" t="str">
        <f>VLOOKUP(C1319,customer_imp!$A$2:$H$502,2,FALSE)</f>
        <v>Colleen Mccarthy</v>
      </c>
      <c r="E1319">
        <f>VLOOKUP(C1319,customer_imp!$A$2:$H$502,3,FALSE)</f>
        <v>21</v>
      </c>
      <c r="F1319" t="str">
        <f>VLOOKUP(C1319,customer_imp!$A$2:$H$502,4,FALSE)</f>
        <v>Female</v>
      </c>
      <c r="G1319" t="str">
        <f>VLOOKUP(C1319,customer_imp!$A$2:$H$502,5,FALSE)</f>
        <v>North Katherine</v>
      </c>
      <c r="H1319" t="str">
        <f>VLOOKUP(C1319,customer_imp!$A$2:$H$502,6,FALSE)</f>
        <v>Washington</v>
      </c>
      <c r="I1319" t="str">
        <f>VLOOKUP(C1319,customer_imp!$A$2:$H$502,7,FALSE)</f>
        <v>USA</v>
      </c>
      <c r="J1319" t="s">
        <v>4610</v>
      </c>
      <c r="K1319" t="str">
        <f>VLOOKUP($J1319,prod_imp!$A$2:$I$102,2,FALSE)</f>
        <v>Matte Lipstick Set</v>
      </c>
      <c r="L1319" t="str">
        <f>VLOOKUP(J1319,prod_imp!$A$2:$I$102,3,FALSE)</f>
        <v>Beauty</v>
      </c>
      <c r="M1319" t="str">
        <f>VLOOKUP(J1319,prod_imp!$A$2:$I$102,4,FALSE)</f>
        <v>Makeup</v>
      </c>
      <c r="N1319" t="str">
        <f>VLOOKUP(J1319,prod_imp!$A$2:$I$102,5,FALSE)</f>
        <v>Zhang Inc</v>
      </c>
      <c r="O1319">
        <f>VLOOKUP(J1319,prod_imp!$A$2:$I$102,6,FALSE)</f>
        <v>299</v>
      </c>
      <c r="P1319">
        <f>VLOOKUP(J1319,prod_imp!$A$2:$I$102,7,FALSE)</f>
        <v>118</v>
      </c>
      <c r="Q1319" t="s">
        <v>4678</v>
      </c>
      <c r="R1319" t="s">
        <v>4709</v>
      </c>
      <c r="S1319" s="5">
        <v>2774.6131999999998</v>
      </c>
      <c r="T1319">
        <v>4</v>
      </c>
      <c r="U1319">
        <v>950</v>
      </c>
      <c r="V1319">
        <v>0.28999999999999998</v>
      </c>
      <c r="W1319" t="str">
        <f>VLOOKUP(Q1319,stores_imp!$A$2:$K$100,3,FALSE)</f>
        <v>SOUTH</v>
      </c>
      <c r="X1319" t="str">
        <f>VLOOKUP(Q1319,stores_imp!$A$2:$K$100,2,TRUE)</f>
        <v>Mann-Austin</v>
      </c>
      <c r="Y1319" t="str">
        <f>VLOOKUP(Q1319,stores_imp!$A$2:$E$22,4,FALSE)</f>
        <v>North Nancyview</v>
      </c>
      <c r="Z1319" t="str">
        <f>VLOOKUP(Q1319,stores_imp!$A$2:$K$22,5,FALSE)</f>
        <v>Outlet</v>
      </c>
      <c r="AA1319" t="str">
        <f>_xlfn.IFS(sale[[#All],[Age]]&lt;19,"Teens",sale[[#All],[Age]]&lt;30,"Adults",sale[[#All],[Age]]&lt;70,"Elders")</f>
        <v>Adults</v>
      </c>
      <c r="AB1319" t="str">
        <f>VLOOKUP(C1319,customer_imp!$A$2:$H$505,8,FALSE)</f>
        <v>Platinum</v>
      </c>
    </row>
    <row r="1320" spans="1:28" x14ac:dyDescent="0.25">
      <c r="A1320" t="s">
        <v>6024</v>
      </c>
      <c r="B1320" s="2">
        <v>45838</v>
      </c>
      <c r="C1320" t="s">
        <v>4238</v>
      </c>
      <c r="D1320" t="str">
        <f>VLOOKUP(C1320,customer_imp!$A$2:$H$502,2,FALSE)</f>
        <v>Kristen Fischer</v>
      </c>
      <c r="E1320">
        <f>VLOOKUP(C1320,customer_imp!$A$2:$H$502,3,FALSE)</f>
        <v>57</v>
      </c>
      <c r="F1320" t="str">
        <f>VLOOKUP(C1320,customer_imp!$A$2:$H$502,4,FALSE)</f>
        <v>Male</v>
      </c>
      <c r="G1320" t="str">
        <f>VLOOKUP(C1320,customer_imp!$A$2:$H$502,5,FALSE)</f>
        <v>Lake Christopher</v>
      </c>
      <c r="H1320" t="str">
        <f>VLOOKUP(C1320,customer_imp!$A$2:$H$502,6,FALSE)</f>
        <v>Arkansas</v>
      </c>
      <c r="I1320" t="str">
        <f>VLOOKUP(C1320,customer_imp!$A$2:$H$502,7,FALSE)</f>
        <v>USA</v>
      </c>
      <c r="J1320" t="s">
        <v>4580</v>
      </c>
      <c r="K1320" t="str">
        <f>VLOOKUP($J1320,prod_imp!$A$2:$I$102,2,FALSE)</f>
        <v>Car Dashboard Phone Holder</v>
      </c>
      <c r="L1320" t="str">
        <f>VLOOKUP(J1320,prod_imp!$A$2:$I$102,3,FALSE)</f>
        <v>Electronics</v>
      </c>
      <c r="M1320" t="str">
        <f>VLOOKUP(J1320,prod_imp!$A$2:$I$102,4,FALSE)</f>
        <v>Accessories</v>
      </c>
      <c r="N1320" t="str">
        <f>VLOOKUP(J1320,prod_imp!$A$2:$I$102,5,FALSE)</f>
        <v>Byrd, Stewart And Valdez</v>
      </c>
      <c r="O1320">
        <f>VLOOKUP(J1320,prod_imp!$A$2:$I$102,6,FALSE)</f>
        <v>178</v>
      </c>
      <c r="P1320">
        <f>VLOOKUP(J1320,prod_imp!$A$2:$I$102,7,FALSE)</f>
        <v>103</v>
      </c>
      <c r="Q1320" t="s">
        <v>4684</v>
      </c>
      <c r="R1320" t="s">
        <v>4706</v>
      </c>
      <c r="S1320" s="5">
        <v>450.524</v>
      </c>
      <c r="T1320">
        <v>2</v>
      </c>
      <c r="U1320">
        <v>271</v>
      </c>
      <c r="V1320">
        <v>0.27</v>
      </c>
      <c r="W1320" t="str">
        <f>VLOOKUP(Q1320,stores_imp!$A$2:$K$100,3,FALSE)</f>
        <v>SOUTH</v>
      </c>
      <c r="X1320" t="str">
        <f>VLOOKUP(Q1320,stores_imp!$A$2:$K$100,2,TRUE)</f>
        <v>Mann-Austin</v>
      </c>
      <c r="Y1320" t="str">
        <f>VLOOKUP(Q1320,stores_imp!$A$2:$E$22,4,FALSE)</f>
        <v>Williamsfurt</v>
      </c>
      <c r="Z1320" t="str">
        <f>VLOOKUP(Q1320,stores_imp!$A$2:$K$22,5,FALSE)</f>
        <v>Online</v>
      </c>
      <c r="AA1320" t="str">
        <f>_xlfn.IFS(sale[[#All],[Age]]&lt;19,"Teens",sale[[#All],[Age]]&lt;30,"Adults",sale[[#All],[Age]]&lt;70,"Elders")</f>
        <v>Elders</v>
      </c>
      <c r="AB1320" t="str">
        <f>VLOOKUP(C1320,customer_imp!$A$2:$H$505,8,FALSE)</f>
        <v>Platinum</v>
      </c>
    </row>
    <row r="1321" spans="1:28" x14ac:dyDescent="0.25">
      <c r="A1321" t="s">
        <v>6025</v>
      </c>
      <c r="B1321" s="2">
        <v>45883</v>
      </c>
      <c r="C1321" t="s">
        <v>4146</v>
      </c>
      <c r="D1321" t="str">
        <f>VLOOKUP(C1321,customer_imp!$A$2:$H$502,2,FALSE)</f>
        <v>Daniel Contreras</v>
      </c>
      <c r="E1321">
        <f>VLOOKUP(C1321,customer_imp!$A$2:$H$502,3,FALSE)</f>
        <v>36</v>
      </c>
      <c r="F1321" t="str">
        <f>VLOOKUP(C1321,customer_imp!$A$2:$H$502,4,FALSE)</f>
        <v>Female</v>
      </c>
      <c r="G1321" t="str">
        <f>VLOOKUP(C1321,customer_imp!$A$2:$H$502,5,FALSE)</f>
        <v>Robertview</v>
      </c>
      <c r="H1321" t="str">
        <f>VLOOKUP(C1321,customer_imp!$A$2:$H$502,6,FALSE)</f>
        <v>Florida</v>
      </c>
      <c r="I1321" t="str">
        <f>VLOOKUP(C1321,customer_imp!$A$2:$H$502,7,FALSE)</f>
        <v>USA</v>
      </c>
      <c r="J1321" t="s">
        <v>4563</v>
      </c>
      <c r="K1321" t="str">
        <f>VLOOKUP($J1321,prod_imp!$A$2:$I$102,2,FALSE)</f>
        <v>Portable Power Bank</v>
      </c>
      <c r="L1321" t="str">
        <f>VLOOKUP(J1321,prod_imp!$A$2:$I$102,3,FALSE)</f>
        <v>Electronics</v>
      </c>
      <c r="M1321" t="str">
        <f>VLOOKUP(J1321,prod_imp!$A$2:$I$102,4,FALSE)</f>
        <v>Mobile</v>
      </c>
      <c r="N1321" t="str">
        <f>VLOOKUP(J1321,prod_imp!$A$2:$I$102,5,FALSE)</f>
        <v>Cummings And Sons</v>
      </c>
      <c r="O1321">
        <f>VLOOKUP(J1321,prod_imp!$A$2:$I$102,6,FALSE)</f>
        <v>326</v>
      </c>
      <c r="P1321">
        <f>VLOOKUP(J1321,prod_imp!$A$2:$I$102,7,FALSE)</f>
        <v>301</v>
      </c>
      <c r="Q1321" t="s">
        <v>4685</v>
      </c>
      <c r="R1321" t="s">
        <v>4706</v>
      </c>
      <c r="S1321" s="5">
        <v>2549.4839999999999</v>
      </c>
      <c r="T1321">
        <v>4</v>
      </c>
      <c r="U1321">
        <v>708</v>
      </c>
      <c r="V1321">
        <v>0.17</v>
      </c>
      <c r="W1321" t="str">
        <f>VLOOKUP(Q1321,stores_imp!$A$2:$K$100,3,FALSE)</f>
        <v>WEST</v>
      </c>
      <c r="X1321" t="str">
        <f>VLOOKUP(Q1321,stores_imp!$A$2:$K$100,2,TRUE)</f>
        <v>Mann-Austin</v>
      </c>
      <c r="Y1321" t="str">
        <f>VLOOKUP(Q1321,stores_imp!$A$2:$E$22,4,FALSE)</f>
        <v>Thompsonborough</v>
      </c>
      <c r="Z1321" t="str">
        <f>VLOOKUP(Q1321,stores_imp!$A$2:$K$22,5,FALSE)</f>
        <v>Online</v>
      </c>
      <c r="AA1321" t="str">
        <f>_xlfn.IFS(sale[[#All],[Age]]&lt;19,"Teens",sale[[#All],[Age]]&lt;30,"Adults",sale[[#All],[Age]]&lt;70,"Elders")</f>
        <v>Elders</v>
      </c>
      <c r="AB1321" t="str">
        <f>VLOOKUP(C1321,customer_imp!$A$2:$H$505,8,FALSE)</f>
        <v>Platinum</v>
      </c>
    </row>
    <row r="1322" spans="1:28" x14ac:dyDescent="0.25">
      <c r="A1322" t="s">
        <v>6026</v>
      </c>
      <c r="B1322" s="2">
        <v>45788</v>
      </c>
      <c r="C1322" t="s">
        <v>4436</v>
      </c>
      <c r="D1322" t="str">
        <f>VLOOKUP(C1322,customer_imp!$A$2:$H$502,2,FALSE)</f>
        <v>Cheryl Carr</v>
      </c>
      <c r="E1322">
        <f>VLOOKUP(C1322,customer_imp!$A$2:$H$502,3,FALSE)</f>
        <v>19</v>
      </c>
      <c r="F1322" t="str">
        <f>VLOOKUP(C1322,customer_imp!$A$2:$H$502,4,FALSE)</f>
        <v>Male</v>
      </c>
      <c r="G1322" t="str">
        <f>VLOOKUP(C1322,customer_imp!$A$2:$H$502,5,FALSE)</f>
        <v>Jessicaland</v>
      </c>
      <c r="H1322" t="str">
        <f>VLOOKUP(C1322,customer_imp!$A$2:$H$502,6,FALSE)</f>
        <v>Wyoming</v>
      </c>
      <c r="I1322" t="str">
        <f>VLOOKUP(C1322,customer_imp!$A$2:$H$502,7,FALSE)</f>
        <v>USA</v>
      </c>
      <c r="J1322" t="s">
        <v>4593</v>
      </c>
      <c r="K1322" t="str">
        <f>VLOOKUP($J1322,prod_imp!$A$2:$I$102,2,FALSE)</f>
        <v>Sports Stopwatch Pro</v>
      </c>
      <c r="L1322" t="str">
        <f>VLOOKUP(J1322,prod_imp!$A$2:$I$102,3,FALSE)</f>
        <v>Sports</v>
      </c>
      <c r="M1322" t="str">
        <f>VLOOKUP(J1322,prod_imp!$A$2:$I$102,4,FALSE)</f>
        <v>Accessories</v>
      </c>
      <c r="N1322" t="str">
        <f>VLOOKUP(J1322,prod_imp!$A$2:$I$102,5,FALSE)</f>
        <v>Thompson-French</v>
      </c>
      <c r="O1322">
        <f>VLOOKUP(J1322,prod_imp!$A$2:$I$102,6,FALSE)</f>
        <v>435</v>
      </c>
      <c r="P1322">
        <f>VLOOKUP(J1322,prod_imp!$A$2:$I$102,7,FALSE)</f>
        <v>185</v>
      </c>
      <c r="Q1322" t="s">
        <v>4680</v>
      </c>
      <c r="R1322" t="s">
        <v>4706</v>
      </c>
      <c r="S1322" s="5">
        <v>1359.5925</v>
      </c>
      <c r="T1322">
        <v>3</v>
      </c>
      <c r="U1322">
        <v>477</v>
      </c>
      <c r="V1322">
        <v>0.1</v>
      </c>
      <c r="W1322" t="str">
        <f>VLOOKUP(Q1322,stores_imp!$A$2:$K$100,3,FALSE)</f>
        <v>NORTH</v>
      </c>
      <c r="X1322" t="str">
        <f>VLOOKUP(Q1322,stores_imp!$A$2:$K$100,2,TRUE)</f>
        <v>Mann-Austin</v>
      </c>
      <c r="Y1322" t="str">
        <f>VLOOKUP(Q1322,stores_imp!$A$2:$E$22,4,FALSE)</f>
        <v>Hoodberg</v>
      </c>
      <c r="Z1322" t="str">
        <f>VLOOKUP(Q1322,stores_imp!$A$2:$K$22,5,FALSE)</f>
        <v>Outlet</v>
      </c>
      <c r="AA1322" t="str">
        <f>_xlfn.IFS(sale[[#All],[Age]]&lt;19,"Teens",sale[[#All],[Age]]&lt;30,"Adults",sale[[#All],[Age]]&lt;70,"Elders")</f>
        <v>Adults</v>
      </c>
      <c r="AB1322" t="str">
        <f>VLOOKUP(C1322,customer_imp!$A$2:$H$505,8,FALSE)</f>
        <v>Gold</v>
      </c>
    </row>
    <row r="1323" spans="1:28" x14ac:dyDescent="0.25">
      <c r="A1323" t="s">
        <v>6027</v>
      </c>
      <c r="B1323" s="2">
        <v>45383</v>
      </c>
      <c r="C1323" t="s">
        <v>4292</v>
      </c>
      <c r="D1323" t="str">
        <f>VLOOKUP(C1323,customer_imp!$A$2:$H$502,2,FALSE)</f>
        <v>Brandy Thompson</v>
      </c>
      <c r="E1323">
        <f>VLOOKUP(C1323,customer_imp!$A$2:$H$502,3,FALSE)</f>
        <v>56</v>
      </c>
      <c r="F1323" t="str">
        <f>VLOOKUP(C1323,customer_imp!$A$2:$H$502,4,FALSE)</f>
        <v>Female</v>
      </c>
      <c r="G1323" t="str">
        <f>VLOOKUP(C1323,customer_imp!$A$2:$H$502,5,FALSE)</f>
        <v>West Patriciaview</v>
      </c>
      <c r="H1323" t="str">
        <f>VLOOKUP(C1323,customer_imp!$A$2:$H$502,6,FALSE)</f>
        <v>Alabama</v>
      </c>
      <c r="I1323" t="str">
        <f>VLOOKUP(C1323,customer_imp!$A$2:$H$502,7,FALSE)</f>
        <v>USA</v>
      </c>
      <c r="J1323" t="s">
        <v>4628</v>
      </c>
      <c r="K1323" t="str">
        <f>VLOOKUP($J1323,prod_imp!$A$2:$I$102,2,FALSE)</f>
        <v>Bluetooth Car Audio System</v>
      </c>
      <c r="L1323" t="str">
        <f>VLOOKUP(J1323,prod_imp!$A$2:$I$102,3,FALSE)</f>
        <v>Electronics</v>
      </c>
      <c r="M1323" t="str">
        <f>VLOOKUP(J1323,prod_imp!$A$2:$I$102,4,FALSE)</f>
        <v>Audio</v>
      </c>
      <c r="N1323" t="str">
        <f>VLOOKUP(J1323,prod_imp!$A$2:$I$102,5,FALSE)</f>
        <v>Bruce-Bowen</v>
      </c>
      <c r="O1323">
        <f>VLOOKUP(J1323,prod_imp!$A$2:$I$102,6,FALSE)</f>
        <v>404</v>
      </c>
      <c r="P1323">
        <f>VLOOKUP(J1323,prod_imp!$A$2:$I$102,7,FALSE)</f>
        <v>159</v>
      </c>
      <c r="Q1323" t="s">
        <v>4688</v>
      </c>
      <c r="R1323" t="s">
        <v>4709</v>
      </c>
      <c r="S1323" s="5">
        <v>1373.7651000000001</v>
      </c>
      <c r="T1323">
        <v>3</v>
      </c>
      <c r="U1323">
        <v>627</v>
      </c>
      <c r="V1323">
        <v>0.05</v>
      </c>
      <c r="W1323" t="str">
        <f>VLOOKUP(Q1323,stores_imp!$A$2:$K$100,3,FALSE)</f>
        <v>SOUTH</v>
      </c>
      <c r="X1323" t="str">
        <f>VLOOKUP(Q1323,stores_imp!$A$2:$K$100,2,TRUE)</f>
        <v>Mann-Austin</v>
      </c>
      <c r="Y1323" t="str">
        <f>VLOOKUP(Q1323,stores_imp!$A$2:$E$22,4,FALSE)</f>
        <v>East Johnstad</v>
      </c>
      <c r="Z1323" t="str">
        <f>VLOOKUP(Q1323,stores_imp!$A$2:$K$22,5,FALSE)</f>
        <v>Flagship</v>
      </c>
      <c r="AA1323" t="str">
        <f>_xlfn.IFS(sale[[#All],[Age]]&lt;19,"Teens",sale[[#All],[Age]]&lt;30,"Adults",sale[[#All],[Age]]&lt;70,"Elders")</f>
        <v>Elders</v>
      </c>
      <c r="AB1323" t="str">
        <f>VLOOKUP(C1323,customer_imp!$A$2:$H$505,8,FALSE)</f>
        <v>Bronze</v>
      </c>
    </row>
    <row r="1324" spans="1:28" x14ac:dyDescent="0.25">
      <c r="A1324" t="s">
        <v>6028</v>
      </c>
      <c r="B1324" s="2">
        <v>45335</v>
      </c>
      <c r="C1324" t="s">
        <v>4288</v>
      </c>
      <c r="D1324" t="str">
        <f>VLOOKUP(C1324,customer_imp!$A$2:$H$502,2,FALSE)</f>
        <v>Miss Alexandria Li Dvm</v>
      </c>
      <c r="E1324">
        <f>VLOOKUP(C1324,customer_imp!$A$2:$H$502,3,FALSE)</f>
        <v>41</v>
      </c>
      <c r="F1324" t="str">
        <f>VLOOKUP(C1324,customer_imp!$A$2:$H$502,4,FALSE)</f>
        <v>Male</v>
      </c>
      <c r="G1324" t="str">
        <f>VLOOKUP(C1324,customer_imp!$A$2:$H$502,5,FALSE)</f>
        <v>Port Jenniferton</v>
      </c>
      <c r="H1324" t="str">
        <f>VLOOKUP(C1324,customer_imp!$A$2:$H$502,6,FALSE)</f>
        <v>Kansas</v>
      </c>
      <c r="I1324" t="str">
        <f>VLOOKUP(C1324,customer_imp!$A$2:$H$502,7,FALSE)</f>
        <v>USA</v>
      </c>
      <c r="J1324" t="s">
        <v>4662</v>
      </c>
      <c r="K1324" t="str">
        <f>VLOOKUP($J1324,prod_imp!$A$2:$I$102,2,FALSE)</f>
        <v>Vitamin E Body Lotion</v>
      </c>
      <c r="L1324" t="str">
        <f>VLOOKUP(J1324,prod_imp!$A$2:$I$102,3,FALSE)</f>
        <v>Beauty</v>
      </c>
      <c r="M1324" t="str">
        <f>VLOOKUP(J1324,prod_imp!$A$2:$I$102,4,FALSE)</f>
        <v>Skincare</v>
      </c>
      <c r="N1324" t="str">
        <f>VLOOKUP(J1324,prod_imp!$A$2:$I$102,5,FALSE)</f>
        <v>Hoffman-Williams</v>
      </c>
      <c r="O1324">
        <f>VLOOKUP(J1324,prod_imp!$A$2:$I$102,6,FALSE)</f>
        <v>358</v>
      </c>
      <c r="P1324">
        <f>VLOOKUP(J1324,prod_imp!$A$2:$I$102,7,FALSE)</f>
        <v>213</v>
      </c>
      <c r="Q1324" t="s">
        <v>4692</v>
      </c>
      <c r="R1324" t="s">
        <v>4706</v>
      </c>
      <c r="S1324" s="5">
        <v>502.62119999999999</v>
      </c>
      <c r="T1324">
        <v>3</v>
      </c>
      <c r="U1324">
        <v>207</v>
      </c>
      <c r="V1324">
        <v>0.27</v>
      </c>
      <c r="W1324" t="str">
        <f>VLOOKUP(Q1324,stores_imp!$A$2:$K$100,3,FALSE)</f>
        <v>SOUTH</v>
      </c>
      <c r="X1324" t="str">
        <f>VLOOKUP(Q1324,stores_imp!$A$2:$K$100,2,TRUE)</f>
        <v>Aguirre-Keller</v>
      </c>
      <c r="Y1324" t="str">
        <f>VLOOKUP(Q1324,stores_imp!$A$2:$E$22,4,FALSE)</f>
        <v>Lake Michael</v>
      </c>
      <c r="Z1324" t="str">
        <f>VLOOKUP(Q1324,stores_imp!$A$2:$K$22,5,FALSE)</f>
        <v>Online</v>
      </c>
      <c r="AA1324" t="str">
        <f>_xlfn.IFS(sale[[#All],[Age]]&lt;19,"Teens",sale[[#All],[Age]]&lt;30,"Adults",sale[[#All],[Age]]&lt;70,"Elders")</f>
        <v>Elders</v>
      </c>
      <c r="AB1324" t="str">
        <f>VLOOKUP(C1324,customer_imp!$A$2:$H$505,8,FALSE)</f>
        <v>Silver</v>
      </c>
    </row>
    <row r="1325" spans="1:28" x14ac:dyDescent="0.25">
      <c r="A1325" t="s">
        <v>6029</v>
      </c>
      <c r="B1325" s="2">
        <v>45304</v>
      </c>
      <c r="C1325" t="s">
        <v>4232</v>
      </c>
      <c r="D1325" t="str">
        <f>VLOOKUP(C1325,customer_imp!$A$2:$H$502,2,FALSE)</f>
        <v>Tyler Garner</v>
      </c>
      <c r="E1325">
        <f>VLOOKUP(C1325,customer_imp!$A$2:$H$502,3,FALSE)</f>
        <v>64</v>
      </c>
      <c r="F1325" t="str">
        <f>VLOOKUP(C1325,customer_imp!$A$2:$H$502,4,FALSE)</f>
        <v>Male</v>
      </c>
      <c r="G1325" t="str">
        <f>VLOOKUP(C1325,customer_imp!$A$2:$H$502,5,FALSE)</f>
        <v>Port Coreyfort</v>
      </c>
      <c r="H1325" t="str">
        <f>VLOOKUP(C1325,customer_imp!$A$2:$H$502,6,FALSE)</f>
        <v>Alabama</v>
      </c>
      <c r="I1325" t="str">
        <f>VLOOKUP(C1325,customer_imp!$A$2:$H$502,7,FALSE)</f>
        <v>USA</v>
      </c>
      <c r="J1325" t="s">
        <v>4549</v>
      </c>
      <c r="K1325" t="str">
        <f>VLOOKUP($J1325,prod_imp!$A$2:$I$102,2,FALSE)</f>
        <v>Stainless Steel Cutlery Set</v>
      </c>
      <c r="L1325" t="str">
        <f>VLOOKUP(J1325,prod_imp!$A$2:$I$102,3,FALSE)</f>
        <v>Home</v>
      </c>
      <c r="M1325" t="str">
        <f>VLOOKUP(J1325,prod_imp!$A$2:$I$102,4,FALSE)</f>
        <v>Kitchen</v>
      </c>
      <c r="N1325" t="str">
        <f>VLOOKUP(J1325,prod_imp!$A$2:$I$102,5,FALSE)</f>
        <v>Stevens, Fernandez And Martin</v>
      </c>
      <c r="O1325">
        <f>VLOOKUP(J1325,prod_imp!$A$2:$I$102,6,FALSE)</f>
        <v>20</v>
      </c>
      <c r="P1325">
        <f>VLOOKUP(J1325,prod_imp!$A$2:$I$102,7,FALSE)</f>
        <v>57</v>
      </c>
      <c r="Q1325" t="s">
        <v>4675</v>
      </c>
      <c r="R1325" t="s">
        <v>1959</v>
      </c>
      <c r="S1325" s="5">
        <v>1861.9880000000001</v>
      </c>
      <c r="T1325">
        <v>4</v>
      </c>
      <c r="U1325">
        <v>629</v>
      </c>
      <c r="V1325">
        <v>0.19</v>
      </c>
      <c r="W1325" t="str">
        <f>VLOOKUP(Q1325,stores_imp!$A$2:$K$100,3,FALSE)</f>
        <v>NORTH</v>
      </c>
      <c r="X1325" t="str">
        <f>VLOOKUP(Q1325,stores_imp!$A$2:$K$100,2,TRUE)</f>
        <v>Martinez, Adkins And Johnson</v>
      </c>
      <c r="Y1325" t="str">
        <f>VLOOKUP(Q1325,stores_imp!$A$2:$E$22,4,FALSE)</f>
        <v>Danielmouth</v>
      </c>
      <c r="Z1325" t="str">
        <f>VLOOKUP(Q1325,stores_imp!$A$2:$K$22,5,FALSE)</f>
        <v>Flagship</v>
      </c>
      <c r="AA1325" t="str">
        <f>_xlfn.IFS(sale[[#All],[Age]]&lt;19,"Teens",sale[[#All],[Age]]&lt;30,"Adults",sale[[#All],[Age]]&lt;70,"Elders")</f>
        <v>Elders</v>
      </c>
      <c r="AB1325" t="str">
        <f>VLOOKUP(C1325,customer_imp!$A$2:$H$505,8,FALSE)</f>
        <v>Silver</v>
      </c>
    </row>
    <row r="1326" spans="1:28" x14ac:dyDescent="0.25">
      <c r="A1326" t="s">
        <v>6030</v>
      </c>
      <c r="B1326" s="2">
        <v>45543</v>
      </c>
      <c r="C1326" t="s">
        <v>4430</v>
      </c>
      <c r="D1326" t="str">
        <f>VLOOKUP(C1326,customer_imp!$A$2:$H$502,2,FALSE)</f>
        <v>Monica Flynn</v>
      </c>
      <c r="E1326">
        <f>VLOOKUP(C1326,customer_imp!$A$2:$H$502,3,FALSE)</f>
        <v>59</v>
      </c>
      <c r="F1326" t="str">
        <f>VLOOKUP(C1326,customer_imp!$A$2:$H$502,4,FALSE)</f>
        <v>Female</v>
      </c>
      <c r="G1326" t="str">
        <f>VLOOKUP(C1326,customer_imp!$A$2:$H$502,5,FALSE)</f>
        <v>Amberburgh</v>
      </c>
      <c r="H1326" t="str">
        <f>VLOOKUP(C1326,customer_imp!$A$2:$H$502,6,FALSE)</f>
        <v>Tennessee</v>
      </c>
      <c r="I1326" t="str">
        <f>VLOOKUP(C1326,customer_imp!$A$2:$H$502,7,FALSE)</f>
        <v>USA</v>
      </c>
      <c r="J1326" t="s">
        <v>4628</v>
      </c>
      <c r="K1326" t="str">
        <f>VLOOKUP($J1326,prod_imp!$A$2:$I$102,2,FALSE)</f>
        <v>Bluetooth Car Audio System</v>
      </c>
      <c r="L1326" t="str">
        <f>VLOOKUP(J1326,prod_imp!$A$2:$I$102,3,FALSE)</f>
        <v>Electronics</v>
      </c>
      <c r="M1326" t="str">
        <f>VLOOKUP(J1326,prod_imp!$A$2:$I$102,4,FALSE)</f>
        <v>Audio</v>
      </c>
      <c r="N1326" t="str">
        <f>VLOOKUP(J1326,prod_imp!$A$2:$I$102,5,FALSE)</f>
        <v>Bruce-Bowen</v>
      </c>
      <c r="O1326">
        <f>VLOOKUP(J1326,prod_imp!$A$2:$I$102,6,FALSE)</f>
        <v>404</v>
      </c>
      <c r="P1326">
        <f>VLOOKUP(J1326,prod_imp!$A$2:$I$102,7,FALSE)</f>
        <v>159</v>
      </c>
      <c r="Q1326" t="s">
        <v>4701</v>
      </c>
      <c r="R1326" t="s">
        <v>4706</v>
      </c>
      <c r="S1326" s="5">
        <v>1904.5440000000001</v>
      </c>
      <c r="T1326">
        <v>4</v>
      </c>
      <c r="U1326">
        <v>529</v>
      </c>
      <c r="V1326">
        <v>0.26</v>
      </c>
      <c r="W1326" t="str">
        <f>VLOOKUP(Q1326,stores_imp!$A$2:$K$100,3,FALSE)</f>
        <v>NORTH</v>
      </c>
      <c r="X1326" t="str">
        <f>VLOOKUP(Q1326,stores_imp!$A$2:$K$100,2,TRUE)</f>
        <v>Holloway Ltd</v>
      </c>
      <c r="Y1326" t="str">
        <f>VLOOKUP(Q1326,stores_imp!$A$2:$E$22,4,FALSE)</f>
        <v>Bensonhaven</v>
      </c>
      <c r="Z1326" t="str">
        <f>VLOOKUP(Q1326,stores_imp!$A$2:$K$22,5,FALSE)</f>
        <v>Flagship</v>
      </c>
      <c r="AA1326" t="str">
        <f>_xlfn.IFS(sale[[#All],[Age]]&lt;19,"Teens",sale[[#All],[Age]]&lt;30,"Adults",sale[[#All],[Age]]&lt;70,"Elders")</f>
        <v>Elders</v>
      </c>
      <c r="AB1326" t="str">
        <f>VLOOKUP(C1326,customer_imp!$A$2:$H$505,8,FALSE)</f>
        <v>Platinum</v>
      </c>
    </row>
    <row r="1327" spans="1:28" x14ac:dyDescent="0.25">
      <c r="A1327" t="s">
        <v>6031</v>
      </c>
      <c r="B1327" s="2">
        <v>45326</v>
      </c>
      <c r="C1327" t="s">
        <v>4336</v>
      </c>
      <c r="D1327" t="str">
        <f>VLOOKUP(C1327,customer_imp!$A$2:$H$502,2,FALSE)</f>
        <v>Heather Valenzuela</v>
      </c>
      <c r="E1327">
        <f>VLOOKUP(C1327,customer_imp!$A$2:$H$502,3,FALSE)</f>
        <v>31</v>
      </c>
      <c r="F1327" t="str">
        <f>VLOOKUP(C1327,customer_imp!$A$2:$H$502,4,FALSE)</f>
        <v>Male</v>
      </c>
      <c r="G1327" t="str">
        <f>VLOOKUP(C1327,customer_imp!$A$2:$H$502,5,FALSE)</f>
        <v>New Angiefurt</v>
      </c>
      <c r="H1327" t="str">
        <f>VLOOKUP(C1327,customer_imp!$A$2:$H$502,6,FALSE)</f>
        <v>Alaska</v>
      </c>
      <c r="I1327" t="str">
        <f>VLOOKUP(C1327,customer_imp!$A$2:$H$502,7,FALSE)</f>
        <v>USA</v>
      </c>
      <c r="J1327" t="s">
        <v>4549</v>
      </c>
      <c r="K1327" t="str">
        <f>VLOOKUP($J1327,prod_imp!$A$2:$I$102,2,FALSE)</f>
        <v>Stainless Steel Cutlery Set</v>
      </c>
      <c r="L1327" t="str">
        <f>VLOOKUP(J1327,prod_imp!$A$2:$I$102,3,FALSE)</f>
        <v>Home</v>
      </c>
      <c r="M1327" t="str">
        <f>VLOOKUP(J1327,prod_imp!$A$2:$I$102,4,FALSE)</f>
        <v>Kitchen</v>
      </c>
      <c r="N1327" t="str">
        <f>VLOOKUP(J1327,prod_imp!$A$2:$I$102,5,FALSE)</f>
        <v>Stevens, Fernandez And Martin</v>
      </c>
      <c r="O1327">
        <f>VLOOKUP(J1327,prod_imp!$A$2:$I$102,6,FALSE)</f>
        <v>20</v>
      </c>
      <c r="P1327">
        <f>VLOOKUP(J1327,prod_imp!$A$2:$I$102,7,FALSE)</f>
        <v>57</v>
      </c>
      <c r="Q1327" t="s">
        <v>4701</v>
      </c>
      <c r="R1327" t="s">
        <v>4706</v>
      </c>
      <c r="S1327" s="5">
        <v>273.52260000000001</v>
      </c>
      <c r="T1327">
        <v>1</v>
      </c>
      <c r="U1327">
        <v>351</v>
      </c>
      <c r="V1327">
        <v>0.1</v>
      </c>
      <c r="W1327" t="str">
        <f>VLOOKUP(Q1327,stores_imp!$A$2:$K$100,3,FALSE)</f>
        <v>NORTH</v>
      </c>
      <c r="X1327" t="str">
        <f>VLOOKUP(Q1327,stores_imp!$A$2:$K$100,2,TRUE)</f>
        <v>Holloway Ltd</v>
      </c>
      <c r="Y1327" t="str">
        <f>VLOOKUP(Q1327,stores_imp!$A$2:$E$22,4,FALSE)</f>
        <v>Bensonhaven</v>
      </c>
      <c r="Z1327" t="str">
        <f>VLOOKUP(Q1327,stores_imp!$A$2:$K$22,5,FALSE)</f>
        <v>Flagship</v>
      </c>
      <c r="AA1327" t="str">
        <f>_xlfn.IFS(sale[[#All],[Age]]&lt;19,"Teens",sale[[#All],[Age]]&lt;30,"Adults",sale[[#All],[Age]]&lt;70,"Elders")</f>
        <v>Elders</v>
      </c>
      <c r="AB1327" t="str">
        <f>VLOOKUP(C1327,customer_imp!$A$2:$H$505,8,FALSE)</f>
        <v>Bronze</v>
      </c>
    </row>
    <row r="1328" spans="1:28" x14ac:dyDescent="0.25">
      <c r="A1328" t="s">
        <v>6032</v>
      </c>
      <c r="B1328" s="2">
        <v>45498</v>
      </c>
      <c r="C1328" t="s">
        <v>4360</v>
      </c>
      <c r="D1328" t="str">
        <f>VLOOKUP(C1328,customer_imp!$A$2:$H$502,2,FALSE)</f>
        <v>Michael Garner</v>
      </c>
      <c r="E1328">
        <f>VLOOKUP(C1328,customer_imp!$A$2:$H$502,3,FALSE)</f>
        <v>21</v>
      </c>
      <c r="F1328" t="str">
        <f>VLOOKUP(C1328,customer_imp!$A$2:$H$502,4,FALSE)</f>
        <v>Female</v>
      </c>
      <c r="G1328" t="str">
        <f>VLOOKUP(C1328,customer_imp!$A$2:$H$502,5,FALSE)</f>
        <v>Port Crystal</v>
      </c>
      <c r="H1328" t="str">
        <f>VLOOKUP(C1328,customer_imp!$A$2:$H$502,6,FALSE)</f>
        <v>New Hampshire</v>
      </c>
      <c r="I1328" t="str">
        <f>VLOOKUP(C1328,customer_imp!$A$2:$H$502,7,FALSE)</f>
        <v>USA</v>
      </c>
      <c r="J1328" t="s">
        <v>4663</v>
      </c>
      <c r="K1328" t="str">
        <f>VLOOKUP($J1328,prod_imp!$A$2:$I$102,2,FALSE)</f>
        <v>Sports Stopwatch Basic</v>
      </c>
      <c r="L1328" t="str">
        <f>VLOOKUP(J1328,prod_imp!$A$2:$I$102,3,FALSE)</f>
        <v>Sports</v>
      </c>
      <c r="M1328" t="str">
        <f>VLOOKUP(J1328,prod_imp!$A$2:$I$102,4,FALSE)</f>
        <v>Accessories</v>
      </c>
      <c r="N1328" t="str">
        <f>VLOOKUP(J1328,prod_imp!$A$2:$I$102,5,FALSE)</f>
        <v>Wilson Group</v>
      </c>
      <c r="O1328">
        <f>VLOOKUP(J1328,prod_imp!$A$2:$I$102,6,FALSE)</f>
        <v>61</v>
      </c>
      <c r="P1328">
        <f>VLOOKUP(J1328,prod_imp!$A$2:$I$102,7,FALSE)</f>
        <v>75</v>
      </c>
      <c r="Q1328" t="s">
        <v>4675</v>
      </c>
      <c r="R1328" t="s">
        <v>1959</v>
      </c>
      <c r="S1328" s="5">
        <v>95.408199999999994</v>
      </c>
      <c r="T1328">
        <v>1</v>
      </c>
      <c r="U1328">
        <v>129</v>
      </c>
      <c r="V1328">
        <v>0.22</v>
      </c>
      <c r="W1328" t="str">
        <f>VLOOKUP(Q1328,stores_imp!$A$2:$K$100,3,FALSE)</f>
        <v>NORTH</v>
      </c>
      <c r="X1328" t="str">
        <f>VLOOKUP(Q1328,stores_imp!$A$2:$K$100,2,TRUE)</f>
        <v>Martinez, Adkins And Johnson</v>
      </c>
      <c r="Y1328" t="str">
        <f>VLOOKUP(Q1328,stores_imp!$A$2:$E$22,4,FALSE)</f>
        <v>Danielmouth</v>
      </c>
      <c r="Z1328" t="str">
        <f>VLOOKUP(Q1328,stores_imp!$A$2:$K$22,5,FALSE)</f>
        <v>Flagship</v>
      </c>
      <c r="AA1328" t="str">
        <f>_xlfn.IFS(sale[[#All],[Age]]&lt;19,"Teens",sale[[#All],[Age]]&lt;30,"Adults",sale[[#All],[Age]]&lt;70,"Elders")</f>
        <v>Adults</v>
      </c>
      <c r="AB1328" t="str">
        <f>VLOOKUP(C1328,customer_imp!$A$2:$H$505,8,FALSE)</f>
        <v>Platinum</v>
      </c>
    </row>
    <row r="1329" spans="1:28" x14ac:dyDescent="0.25">
      <c r="A1329" t="s">
        <v>6033</v>
      </c>
      <c r="B1329" s="2">
        <v>45544</v>
      </c>
      <c r="C1329" t="s">
        <v>4123</v>
      </c>
      <c r="D1329" t="str">
        <f>VLOOKUP(C1329,customer_imp!$A$2:$H$502,2,FALSE)</f>
        <v>Cameron Simpson</v>
      </c>
      <c r="E1329">
        <f>VLOOKUP(C1329,customer_imp!$A$2:$H$502,3,FALSE)</f>
        <v>46</v>
      </c>
      <c r="F1329" t="str">
        <f>VLOOKUP(C1329,customer_imp!$A$2:$H$502,4,FALSE)</f>
        <v>Male</v>
      </c>
      <c r="G1329" t="str">
        <f>VLOOKUP(C1329,customer_imp!$A$2:$H$502,5,FALSE)</f>
        <v>Michaelfort</v>
      </c>
      <c r="H1329" t="str">
        <f>VLOOKUP(C1329,customer_imp!$A$2:$H$502,6,FALSE)</f>
        <v>Indiana</v>
      </c>
      <c r="I1329" t="str">
        <f>VLOOKUP(C1329,customer_imp!$A$2:$H$502,7,FALSE)</f>
        <v>USA</v>
      </c>
      <c r="J1329" t="s">
        <v>4645</v>
      </c>
      <c r="K1329" t="str">
        <f>VLOOKUP($J1329,prod_imp!$A$2:$I$102,2,FALSE)</f>
        <v>Kitchen Cutting Board</v>
      </c>
      <c r="L1329" t="str">
        <f>VLOOKUP(J1329,prod_imp!$A$2:$I$102,3,FALSE)</f>
        <v>Home</v>
      </c>
      <c r="M1329" t="str">
        <f>VLOOKUP(J1329,prod_imp!$A$2:$I$102,4,FALSE)</f>
        <v>Kitchen</v>
      </c>
      <c r="N1329" t="str">
        <f>VLOOKUP(J1329,prod_imp!$A$2:$I$102,5,FALSE)</f>
        <v>Taylor, Dodson And Johnston</v>
      </c>
      <c r="O1329">
        <f>VLOOKUP(J1329,prod_imp!$A$2:$I$102,6,FALSE)</f>
        <v>176</v>
      </c>
      <c r="P1329">
        <f>VLOOKUP(J1329,prod_imp!$A$2:$I$102,7,FALSE)</f>
        <v>82</v>
      </c>
      <c r="Q1329" t="s">
        <v>4698</v>
      </c>
      <c r="R1329" t="s">
        <v>1959</v>
      </c>
      <c r="S1329" s="5">
        <v>700.55439999999999</v>
      </c>
      <c r="T1329">
        <v>2</v>
      </c>
      <c r="U1329">
        <v>385</v>
      </c>
      <c r="V1329">
        <v>0.26</v>
      </c>
      <c r="W1329" t="str">
        <f>VLOOKUP(Q1329,stores_imp!$A$2:$K$100,3,FALSE)</f>
        <v>NORTH</v>
      </c>
      <c r="X1329" t="str">
        <f>VLOOKUP(Q1329,stores_imp!$A$2:$K$100,2,TRUE)</f>
        <v>Shelton Plc</v>
      </c>
      <c r="Y1329" t="str">
        <f>VLOOKUP(Q1329,stores_imp!$A$2:$E$22,4,FALSE)</f>
        <v>East Jenniferstad</v>
      </c>
      <c r="Z1329" t="str">
        <f>VLOOKUP(Q1329,stores_imp!$A$2:$K$22,5,FALSE)</f>
        <v>Flagship</v>
      </c>
      <c r="AA1329" t="str">
        <f>_xlfn.IFS(sale[[#All],[Age]]&lt;19,"Teens",sale[[#All],[Age]]&lt;30,"Adults",sale[[#All],[Age]]&lt;70,"Elders")</f>
        <v>Elders</v>
      </c>
      <c r="AB1329" t="str">
        <f>VLOOKUP(C1329,customer_imp!$A$2:$H$505,8,FALSE)</f>
        <v>Platinum</v>
      </c>
    </row>
    <row r="1330" spans="1:28" x14ac:dyDescent="0.25">
      <c r="A1330" t="s">
        <v>6034</v>
      </c>
      <c r="B1330" s="2">
        <v>45268</v>
      </c>
      <c r="C1330" t="s">
        <v>4320</v>
      </c>
      <c r="D1330" t="str">
        <f>VLOOKUP(C1330,customer_imp!$A$2:$H$502,2,FALSE)</f>
        <v>Mr. Christopher Sims</v>
      </c>
      <c r="E1330">
        <f>VLOOKUP(C1330,customer_imp!$A$2:$H$502,3,FALSE)</f>
        <v>50</v>
      </c>
      <c r="F1330" t="str">
        <f>VLOOKUP(C1330,customer_imp!$A$2:$H$502,4,FALSE)</f>
        <v>Female</v>
      </c>
      <c r="G1330" t="str">
        <f>VLOOKUP(C1330,customer_imp!$A$2:$H$502,5,FALSE)</f>
        <v>Donaldsontown</v>
      </c>
      <c r="H1330" t="str">
        <f>VLOOKUP(C1330,customer_imp!$A$2:$H$502,6,FALSE)</f>
        <v>Connecticut</v>
      </c>
      <c r="I1330" t="str">
        <f>VLOOKUP(C1330,customer_imp!$A$2:$H$502,7,FALSE)</f>
        <v>USA</v>
      </c>
      <c r="J1330" t="s">
        <v>4504</v>
      </c>
      <c r="K1330" t="str">
        <f>VLOOKUP($J1330,prod_imp!$A$2:$I$102,2,FALSE)</f>
        <v>Men'S Leather Belt</v>
      </c>
      <c r="L1330" t="str">
        <f>VLOOKUP(J1330,prod_imp!$A$2:$I$102,3,FALSE)</f>
        <v>Clothing</v>
      </c>
      <c r="M1330" t="str">
        <f>VLOOKUP(J1330,prod_imp!$A$2:$I$102,4,FALSE)</f>
        <v>Accessories</v>
      </c>
      <c r="N1330" t="str">
        <f>VLOOKUP(J1330,prod_imp!$A$2:$I$102,5,FALSE)</f>
        <v>Baldwin, Garza And Gonzalez</v>
      </c>
      <c r="O1330">
        <f>VLOOKUP(J1330,prod_imp!$A$2:$I$102,6,FALSE)</f>
        <v>261</v>
      </c>
      <c r="P1330">
        <f>VLOOKUP(J1330,prod_imp!$A$2:$I$102,7,FALSE)</f>
        <v>59</v>
      </c>
      <c r="Q1330" t="s">
        <v>4685</v>
      </c>
      <c r="R1330" t="s">
        <v>4706</v>
      </c>
      <c r="S1330" s="5">
        <v>257.24009999999998</v>
      </c>
      <c r="T1330">
        <v>3</v>
      </c>
      <c r="U1330">
        <v>121</v>
      </c>
      <c r="V1330">
        <v>0.09</v>
      </c>
      <c r="W1330" t="str">
        <f>VLOOKUP(Q1330,stores_imp!$A$2:$K$100,3,FALSE)</f>
        <v>WEST</v>
      </c>
      <c r="X1330" t="str">
        <f>VLOOKUP(Q1330,stores_imp!$A$2:$K$100,2,TRUE)</f>
        <v>Mann-Austin</v>
      </c>
      <c r="Y1330" t="str">
        <f>VLOOKUP(Q1330,stores_imp!$A$2:$E$22,4,FALSE)</f>
        <v>Thompsonborough</v>
      </c>
      <c r="Z1330" t="str">
        <f>VLOOKUP(Q1330,stores_imp!$A$2:$K$22,5,FALSE)</f>
        <v>Online</v>
      </c>
      <c r="AA1330" t="str">
        <f>_xlfn.IFS(sale[[#All],[Age]]&lt;19,"Teens",sale[[#All],[Age]]&lt;30,"Adults",sale[[#All],[Age]]&lt;70,"Elders")</f>
        <v>Elders</v>
      </c>
      <c r="AB1330" t="str">
        <f>VLOOKUP(C1330,customer_imp!$A$2:$H$505,8,FALSE)</f>
        <v>Silver</v>
      </c>
    </row>
    <row r="1331" spans="1:28" x14ac:dyDescent="0.25">
      <c r="A1331" t="s">
        <v>6035</v>
      </c>
      <c r="B1331" s="2">
        <v>45824</v>
      </c>
      <c r="C1331" t="s">
        <v>4202</v>
      </c>
      <c r="D1331" t="str">
        <f>VLOOKUP(C1331,customer_imp!$A$2:$H$502,2,FALSE)</f>
        <v>Alejandro Doyle</v>
      </c>
      <c r="E1331">
        <f>VLOOKUP(C1331,customer_imp!$A$2:$H$502,3,FALSE)</f>
        <v>35</v>
      </c>
      <c r="F1331" t="str">
        <f>VLOOKUP(C1331,customer_imp!$A$2:$H$502,4,FALSE)</f>
        <v>Male</v>
      </c>
      <c r="G1331" t="str">
        <f>VLOOKUP(C1331,customer_imp!$A$2:$H$502,5,FALSE)</f>
        <v>East Crystalton</v>
      </c>
      <c r="H1331" t="str">
        <f>VLOOKUP(C1331,customer_imp!$A$2:$H$502,6,FALSE)</f>
        <v>New Mexico</v>
      </c>
      <c r="I1331" t="str">
        <f>VLOOKUP(C1331,customer_imp!$A$2:$H$502,7,FALSE)</f>
        <v>USA</v>
      </c>
      <c r="J1331" t="s">
        <v>4632</v>
      </c>
      <c r="K1331" t="str">
        <f>VLOOKUP($J1331,prod_imp!$A$2:$I$102,2,FALSE)</f>
        <v>Wireless Mouse</v>
      </c>
      <c r="L1331" t="str">
        <f>VLOOKUP(J1331,prod_imp!$A$2:$I$102,3,FALSE)</f>
        <v>Electronics</v>
      </c>
      <c r="M1331" t="str">
        <f>VLOOKUP(J1331,prod_imp!$A$2:$I$102,4,FALSE)</f>
        <v>Computer</v>
      </c>
      <c r="N1331" t="str">
        <f>VLOOKUP(J1331,prod_imp!$A$2:$I$102,5,FALSE)</f>
        <v>Larson Ltd</v>
      </c>
      <c r="O1331">
        <f>VLOOKUP(J1331,prod_imp!$A$2:$I$102,6,FALSE)</f>
        <v>393</v>
      </c>
      <c r="P1331">
        <f>VLOOKUP(J1331,prod_imp!$A$2:$I$102,7,FALSE)</f>
        <v>320</v>
      </c>
      <c r="Q1331" t="s">
        <v>4701</v>
      </c>
      <c r="R1331" t="s">
        <v>1959</v>
      </c>
      <c r="S1331" s="5">
        <v>2460.3708000000001</v>
      </c>
      <c r="T1331">
        <v>4</v>
      </c>
      <c r="U1331">
        <v>661</v>
      </c>
      <c r="V1331">
        <v>0.28999999999999998</v>
      </c>
      <c r="W1331" t="str">
        <f>VLOOKUP(Q1331,stores_imp!$A$2:$K$100,3,FALSE)</f>
        <v>NORTH</v>
      </c>
      <c r="X1331" t="str">
        <f>VLOOKUP(Q1331,stores_imp!$A$2:$K$100,2,TRUE)</f>
        <v>Holloway Ltd</v>
      </c>
      <c r="Y1331" t="str">
        <f>VLOOKUP(Q1331,stores_imp!$A$2:$E$22,4,FALSE)</f>
        <v>Bensonhaven</v>
      </c>
      <c r="Z1331" t="str">
        <f>VLOOKUP(Q1331,stores_imp!$A$2:$K$22,5,FALSE)</f>
        <v>Flagship</v>
      </c>
      <c r="AA1331" t="str">
        <f>_xlfn.IFS(sale[[#All],[Age]]&lt;19,"Teens",sale[[#All],[Age]]&lt;30,"Adults",sale[[#All],[Age]]&lt;70,"Elders")</f>
        <v>Elders</v>
      </c>
      <c r="AB1331" t="str">
        <f>VLOOKUP(C1331,customer_imp!$A$2:$H$505,8,FALSE)</f>
        <v>Platinum</v>
      </c>
    </row>
    <row r="1332" spans="1:28" x14ac:dyDescent="0.25">
      <c r="A1332" t="s">
        <v>6036</v>
      </c>
      <c r="B1332" s="2">
        <v>45261</v>
      </c>
      <c r="C1332" t="s">
        <v>4441</v>
      </c>
      <c r="D1332" t="str">
        <f>VLOOKUP(C1332,customer_imp!$A$2:$H$502,2,FALSE)</f>
        <v>William Cortez</v>
      </c>
      <c r="E1332">
        <f>VLOOKUP(C1332,customer_imp!$A$2:$H$502,3,FALSE)</f>
        <v>29</v>
      </c>
      <c r="F1332" t="str">
        <f>VLOOKUP(C1332,customer_imp!$A$2:$H$502,4,FALSE)</f>
        <v>Male</v>
      </c>
      <c r="G1332" t="str">
        <f>VLOOKUP(C1332,customer_imp!$A$2:$H$502,5,FALSE)</f>
        <v>Port Hannahport</v>
      </c>
      <c r="H1332" t="str">
        <f>VLOOKUP(C1332,customer_imp!$A$2:$H$502,6,FALSE)</f>
        <v>Ohio</v>
      </c>
      <c r="I1332" t="str">
        <f>VLOOKUP(C1332,customer_imp!$A$2:$H$502,7,FALSE)</f>
        <v>USA</v>
      </c>
      <c r="J1332" t="s">
        <v>4607</v>
      </c>
      <c r="K1332" t="str">
        <f>VLOOKUP($J1332,prod_imp!$A$2:$I$102,2,FALSE)</f>
        <v>Laptop Cooling Pad</v>
      </c>
      <c r="L1332" t="str">
        <f>VLOOKUP(J1332,prod_imp!$A$2:$I$102,3,FALSE)</f>
        <v>Electronics</v>
      </c>
      <c r="M1332" t="str">
        <f>VLOOKUP(J1332,prod_imp!$A$2:$I$102,4,FALSE)</f>
        <v>Computer</v>
      </c>
      <c r="N1332" t="str">
        <f>VLOOKUP(J1332,prod_imp!$A$2:$I$102,5,FALSE)</f>
        <v>Murray, Gould And Ware</v>
      </c>
      <c r="O1332">
        <f>VLOOKUP(J1332,prod_imp!$A$2:$I$102,6,FALSE)</f>
        <v>86</v>
      </c>
      <c r="P1332">
        <f>VLOOKUP(J1332,prod_imp!$A$2:$I$102,7,FALSE)</f>
        <v>222</v>
      </c>
      <c r="Q1332" t="s">
        <v>4678</v>
      </c>
      <c r="R1332" t="s">
        <v>4706</v>
      </c>
      <c r="S1332" s="5">
        <v>142.52520000000001</v>
      </c>
      <c r="T1332">
        <v>1</v>
      </c>
      <c r="U1332">
        <v>195</v>
      </c>
      <c r="V1332">
        <v>7.0000000000000007E-2</v>
      </c>
      <c r="W1332" t="str">
        <f>VLOOKUP(Q1332,stores_imp!$A$2:$K$100,3,FALSE)</f>
        <v>SOUTH</v>
      </c>
      <c r="X1332" t="str">
        <f>VLOOKUP(Q1332,stores_imp!$A$2:$K$100,2,TRUE)</f>
        <v>Mann-Austin</v>
      </c>
      <c r="Y1332" t="str">
        <f>VLOOKUP(Q1332,stores_imp!$A$2:$E$22,4,FALSE)</f>
        <v>North Nancyview</v>
      </c>
      <c r="Z1332" t="str">
        <f>VLOOKUP(Q1332,stores_imp!$A$2:$K$22,5,FALSE)</f>
        <v>Outlet</v>
      </c>
      <c r="AA1332" t="str">
        <f>_xlfn.IFS(sale[[#All],[Age]]&lt;19,"Teens",sale[[#All],[Age]]&lt;30,"Adults",sale[[#All],[Age]]&lt;70,"Elders")</f>
        <v>Adults</v>
      </c>
      <c r="AB1332" t="str">
        <f>VLOOKUP(C1332,customer_imp!$A$2:$H$505,8,FALSE)</f>
        <v>Bronze</v>
      </c>
    </row>
    <row r="1333" spans="1:28" x14ac:dyDescent="0.25">
      <c r="A1333" t="s">
        <v>6037</v>
      </c>
      <c r="B1333" s="2">
        <v>45233</v>
      </c>
      <c r="C1333" t="s">
        <v>3974</v>
      </c>
      <c r="D1333" t="str">
        <f>VLOOKUP(C1333,customer_imp!$A$2:$H$502,2,FALSE)</f>
        <v>Caroline Collins</v>
      </c>
      <c r="E1333">
        <f>VLOOKUP(C1333,customer_imp!$A$2:$H$502,3,FALSE)</f>
        <v>64</v>
      </c>
      <c r="F1333" t="str">
        <f>VLOOKUP(C1333,customer_imp!$A$2:$H$502,4,FALSE)</f>
        <v>Female</v>
      </c>
      <c r="G1333" t="str">
        <f>VLOOKUP(C1333,customer_imp!$A$2:$H$502,5,FALSE)</f>
        <v>Nicholasshire</v>
      </c>
      <c r="H1333" t="str">
        <f>VLOOKUP(C1333,customer_imp!$A$2:$H$502,6,FALSE)</f>
        <v>California</v>
      </c>
      <c r="I1333" t="str">
        <f>VLOOKUP(C1333,customer_imp!$A$2:$H$502,7,FALSE)</f>
        <v>USA</v>
      </c>
      <c r="J1333" t="s">
        <v>4657</v>
      </c>
      <c r="K1333" t="str">
        <f>VLOOKUP($J1333,prod_imp!$A$2:$I$102,2,FALSE)</f>
        <v>Microwave Oven</v>
      </c>
      <c r="L1333" t="str">
        <f>VLOOKUP(J1333,prod_imp!$A$2:$I$102,3,FALSE)</f>
        <v>Home</v>
      </c>
      <c r="M1333" t="str">
        <f>VLOOKUP(J1333,prod_imp!$A$2:$I$102,4,FALSE)</f>
        <v>Appliances</v>
      </c>
      <c r="N1333" t="str">
        <f>VLOOKUP(J1333,prod_imp!$A$2:$I$102,5,FALSE)</f>
        <v>Green, Powell And Palmer</v>
      </c>
      <c r="O1333">
        <f>VLOOKUP(J1333,prod_imp!$A$2:$I$102,6,FALSE)</f>
        <v>447</v>
      </c>
      <c r="P1333">
        <f>VLOOKUP(J1333,prod_imp!$A$2:$I$102,7,FALSE)</f>
        <v>191</v>
      </c>
      <c r="Q1333" t="s">
        <v>4702</v>
      </c>
      <c r="R1333" t="s">
        <v>4706</v>
      </c>
      <c r="S1333" s="5">
        <v>287.38799999999998</v>
      </c>
      <c r="T1333">
        <v>2</v>
      </c>
      <c r="U1333">
        <v>177</v>
      </c>
      <c r="V1333">
        <v>0.27</v>
      </c>
      <c r="W1333" t="str">
        <f>VLOOKUP(Q1333,stores_imp!$A$2:$K$100,3,FALSE)</f>
        <v>EAST</v>
      </c>
      <c r="X1333" t="str">
        <f>VLOOKUP(Q1333,stores_imp!$A$2:$K$100,2,TRUE)</f>
        <v>Guerrero-Schmitt</v>
      </c>
      <c r="Y1333" t="str">
        <f>VLOOKUP(Q1333,stores_imp!$A$2:$E$22,4,FALSE)</f>
        <v>East Stevechester</v>
      </c>
      <c r="Z1333" t="str">
        <f>VLOOKUP(Q1333,stores_imp!$A$2:$K$22,5,FALSE)</f>
        <v>Flagship</v>
      </c>
      <c r="AA1333" t="str">
        <f>_xlfn.IFS(sale[[#All],[Age]]&lt;19,"Teens",sale[[#All],[Age]]&lt;30,"Adults",sale[[#All],[Age]]&lt;70,"Elders")</f>
        <v>Elders</v>
      </c>
      <c r="AB1333" t="str">
        <f>VLOOKUP(C1333,customer_imp!$A$2:$H$505,8,FALSE)</f>
        <v>Silver</v>
      </c>
    </row>
    <row r="1334" spans="1:28" x14ac:dyDescent="0.25">
      <c r="A1334" t="s">
        <v>6038</v>
      </c>
      <c r="B1334" s="2">
        <v>45673</v>
      </c>
      <c r="C1334" t="s">
        <v>4031</v>
      </c>
      <c r="D1334" t="str">
        <f>VLOOKUP(C1334,customer_imp!$A$2:$H$502,2,FALSE)</f>
        <v>Jay Patel</v>
      </c>
      <c r="E1334">
        <f>VLOOKUP(C1334,customer_imp!$A$2:$H$502,3,FALSE)</f>
        <v>43</v>
      </c>
      <c r="F1334" t="str">
        <f>VLOOKUP(C1334,customer_imp!$A$2:$H$502,4,FALSE)</f>
        <v>Female</v>
      </c>
      <c r="G1334" t="str">
        <f>VLOOKUP(C1334,customer_imp!$A$2:$H$502,5,FALSE)</f>
        <v>Morrisbury</v>
      </c>
      <c r="H1334" t="str">
        <f>VLOOKUP(C1334,customer_imp!$A$2:$H$502,6,FALSE)</f>
        <v>Rhode Island</v>
      </c>
      <c r="I1334" t="str">
        <f>VLOOKUP(C1334,customer_imp!$A$2:$H$502,7,FALSE)</f>
        <v>USA</v>
      </c>
      <c r="J1334" t="s">
        <v>4669</v>
      </c>
      <c r="K1334" t="str">
        <f>VLOOKUP($J1334,prod_imp!$A$2:$I$102,2,FALSE)</f>
        <v>Portable Bluetooth Speaker</v>
      </c>
      <c r="L1334" t="str">
        <f>VLOOKUP(J1334,prod_imp!$A$2:$I$102,3,FALSE)</f>
        <v>Electronics</v>
      </c>
      <c r="M1334" t="str">
        <f>VLOOKUP(J1334,prod_imp!$A$2:$I$102,4,FALSE)</f>
        <v>Audio</v>
      </c>
      <c r="N1334" t="str">
        <f>VLOOKUP(J1334,prod_imp!$A$2:$I$102,5,FALSE)</f>
        <v>Flores-King</v>
      </c>
      <c r="O1334">
        <f>VLOOKUP(J1334,prod_imp!$A$2:$I$102,6,FALSE)</f>
        <v>432</v>
      </c>
      <c r="P1334">
        <f>VLOOKUP(J1334,prod_imp!$A$2:$I$102,7,FALSE)</f>
        <v>73</v>
      </c>
      <c r="Q1334" t="s">
        <v>4692</v>
      </c>
      <c r="R1334" t="s">
        <v>4706</v>
      </c>
      <c r="S1334" s="5">
        <v>2760.5439999999999</v>
      </c>
      <c r="T1334">
        <v>4</v>
      </c>
      <c r="U1334">
        <v>863</v>
      </c>
      <c r="V1334">
        <v>0.19</v>
      </c>
      <c r="W1334" t="str">
        <f>VLOOKUP(Q1334,stores_imp!$A$2:$K$100,3,FALSE)</f>
        <v>SOUTH</v>
      </c>
      <c r="X1334" t="str">
        <f>VLOOKUP(Q1334,stores_imp!$A$2:$K$100,2,TRUE)</f>
        <v>Aguirre-Keller</v>
      </c>
      <c r="Y1334" t="str">
        <f>VLOOKUP(Q1334,stores_imp!$A$2:$E$22,4,FALSE)</f>
        <v>Lake Michael</v>
      </c>
      <c r="Z1334" t="str">
        <f>VLOOKUP(Q1334,stores_imp!$A$2:$K$22,5,FALSE)</f>
        <v>Online</v>
      </c>
      <c r="AA1334" t="str">
        <f>_xlfn.IFS(sale[[#All],[Age]]&lt;19,"Teens",sale[[#All],[Age]]&lt;30,"Adults",sale[[#All],[Age]]&lt;70,"Elders")</f>
        <v>Elders</v>
      </c>
      <c r="AB1334" t="str">
        <f>VLOOKUP(C1334,customer_imp!$A$2:$H$505,8,FALSE)</f>
        <v>Platinum</v>
      </c>
    </row>
    <row r="1335" spans="1:28" x14ac:dyDescent="0.25">
      <c r="A1335" t="s">
        <v>6039</v>
      </c>
      <c r="B1335" s="2">
        <v>45565</v>
      </c>
      <c r="C1335" t="s">
        <v>4436</v>
      </c>
      <c r="D1335" t="str">
        <f>VLOOKUP(C1335,customer_imp!$A$2:$H$502,2,FALSE)</f>
        <v>Cheryl Carr</v>
      </c>
      <c r="E1335">
        <f>VLOOKUP(C1335,customer_imp!$A$2:$H$502,3,FALSE)</f>
        <v>19</v>
      </c>
      <c r="F1335" t="str">
        <f>VLOOKUP(C1335,customer_imp!$A$2:$H$502,4,FALSE)</f>
        <v>Male</v>
      </c>
      <c r="G1335" t="str">
        <f>VLOOKUP(C1335,customer_imp!$A$2:$H$502,5,FALSE)</f>
        <v>Jessicaland</v>
      </c>
      <c r="H1335" t="str">
        <f>VLOOKUP(C1335,customer_imp!$A$2:$H$502,6,FALSE)</f>
        <v>Wyoming</v>
      </c>
      <c r="I1335" t="str">
        <f>VLOOKUP(C1335,customer_imp!$A$2:$H$502,7,FALSE)</f>
        <v>USA</v>
      </c>
      <c r="J1335" t="s">
        <v>4528</v>
      </c>
      <c r="K1335" t="str">
        <f>VLOOKUP($J1335,prod_imp!$A$2:$I$102,2,FALSE)</f>
        <v>Soccer Training Cone Set</v>
      </c>
      <c r="L1335" t="str">
        <f>VLOOKUP(J1335,prod_imp!$A$2:$I$102,3,FALSE)</f>
        <v>Sports</v>
      </c>
      <c r="M1335" t="str">
        <f>VLOOKUP(J1335,prod_imp!$A$2:$I$102,4,FALSE)</f>
        <v>Accessories</v>
      </c>
      <c r="N1335" t="str">
        <f>VLOOKUP(J1335,prod_imp!$A$2:$I$102,5,FALSE)</f>
        <v>Ford, Murphy And Wilson</v>
      </c>
      <c r="O1335">
        <f>VLOOKUP(J1335,prod_imp!$A$2:$I$102,6,FALSE)</f>
        <v>145</v>
      </c>
      <c r="P1335">
        <f>VLOOKUP(J1335,prod_imp!$A$2:$I$102,7,FALSE)</f>
        <v>367</v>
      </c>
      <c r="Q1335" t="s">
        <v>4683</v>
      </c>
      <c r="R1335" t="s">
        <v>4709</v>
      </c>
      <c r="S1335" s="5">
        <v>54.489600000000003</v>
      </c>
      <c r="T1335">
        <v>1</v>
      </c>
      <c r="U1335">
        <v>55</v>
      </c>
      <c r="V1335">
        <v>0.2</v>
      </c>
      <c r="W1335" t="str">
        <f>VLOOKUP(Q1335,stores_imp!$A$2:$K$100,3,FALSE)</f>
        <v>EAST</v>
      </c>
      <c r="X1335" t="str">
        <f>VLOOKUP(Q1335,stores_imp!$A$2:$K$100,2,TRUE)</f>
        <v>Mann-Austin</v>
      </c>
      <c r="Y1335" t="str">
        <f>VLOOKUP(Q1335,stores_imp!$A$2:$E$22,4,FALSE)</f>
        <v>Port Josephberg</v>
      </c>
      <c r="Z1335" t="str">
        <f>VLOOKUP(Q1335,stores_imp!$A$2:$K$22,5,FALSE)</f>
        <v>Online</v>
      </c>
      <c r="AA1335" t="str">
        <f>_xlfn.IFS(sale[[#All],[Age]]&lt;19,"Teens",sale[[#All],[Age]]&lt;30,"Adults",sale[[#All],[Age]]&lt;70,"Elders")</f>
        <v>Adults</v>
      </c>
      <c r="AB1335" t="str">
        <f>VLOOKUP(C1335,customer_imp!$A$2:$H$505,8,FALSE)</f>
        <v>Gold</v>
      </c>
    </row>
    <row r="1336" spans="1:28" x14ac:dyDescent="0.25">
      <c r="A1336" t="s">
        <v>6040</v>
      </c>
      <c r="B1336" s="2">
        <v>45646</v>
      </c>
      <c r="C1336" t="s">
        <v>4023</v>
      </c>
      <c r="D1336" t="str">
        <f>VLOOKUP(C1336,customer_imp!$A$2:$H$502,2,FALSE)</f>
        <v>Timothy Weaver</v>
      </c>
      <c r="E1336">
        <f>VLOOKUP(C1336,customer_imp!$A$2:$H$502,3,FALSE)</f>
        <v>45</v>
      </c>
      <c r="F1336" t="str">
        <f>VLOOKUP(C1336,customer_imp!$A$2:$H$502,4,FALSE)</f>
        <v>Female</v>
      </c>
      <c r="G1336" t="str">
        <f>VLOOKUP(C1336,customer_imp!$A$2:$H$502,5,FALSE)</f>
        <v>New Amy</v>
      </c>
      <c r="H1336" t="str">
        <f>VLOOKUP(C1336,customer_imp!$A$2:$H$502,6,FALSE)</f>
        <v>Ohio</v>
      </c>
      <c r="I1336" t="str">
        <f>VLOOKUP(C1336,customer_imp!$A$2:$H$502,7,FALSE)</f>
        <v>USA</v>
      </c>
      <c r="J1336" t="s">
        <v>4574</v>
      </c>
      <c r="K1336" t="str">
        <f>VLOOKUP($J1336,prod_imp!$A$2:$I$102,2,FALSE)</f>
        <v>High-Grip Football</v>
      </c>
      <c r="L1336" t="str">
        <f>VLOOKUP(J1336,prod_imp!$A$2:$I$102,3,FALSE)</f>
        <v>Sports</v>
      </c>
      <c r="M1336" t="str">
        <f>VLOOKUP(J1336,prod_imp!$A$2:$I$102,4,FALSE)</f>
        <v>Team Sports</v>
      </c>
      <c r="N1336" t="str">
        <f>VLOOKUP(J1336,prod_imp!$A$2:$I$102,5,FALSE)</f>
        <v>Bridges, Banks And Cummings</v>
      </c>
      <c r="O1336">
        <f>VLOOKUP(J1336,prod_imp!$A$2:$I$102,6,FALSE)</f>
        <v>319</v>
      </c>
      <c r="P1336">
        <f>VLOOKUP(J1336,prod_imp!$A$2:$I$102,7,FALSE)</f>
        <v>114</v>
      </c>
      <c r="Q1336" t="s">
        <v>4673</v>
      </c>
      <c r="R1336" t="s">
        <v>4709</v>
      </c>
      <c r="S1336" s="5">
        <v>1448.752</v>
      </c>
      <c r="T1336">
        <v>2</v>
      </c>
      <c r="U1336">
        <v>905</v>
      </c>
      <c r="V1336">
        <v>0.01</v>
      </c>
      <c r="W1336" t="str">
        <f>VLOOKUP(Q1336,stores_imp!$A$2:$K$100,3,FALSE)</f>
        <v>EAST</v>
      </c>
      <c r="X1336" t="str">
        <f>VLOOKUP(Q1336,stores_imp!$A$2:$K$100,2,TRUE)</f>
        <v>Rivera-Warner</v>
      </c>
      <c r="Y1336" t="str">
        <f>VLOOKUP(Q1336,stores_imp!$A$2:$E$22,4,FALSE)</f>
        <v>Washingtonfurt</v>
      </c>
      <c r="Z1336" t="str">
        <f>VLOOKUP(Q1336,stores_imp!$A$2:$K$22,5,FALSE)</f>
        <v>Flagship</v>
      </c>
      <c r="AA1336" t="str">
        <f>_xlfn.IFS(sale[[#All],[Age]]&lt;19,"Teens",sale[[#All],[Age]]&lt;30,"Adults",sale[[#All],[Age]]&lt;70,"Elders")</f>
        <v>Elders</v>
      </c>
      <c r="AB1336" t="str">
        <f>VLOOKUP(C1336,customer_imp!$A$2:$H$505,8,FALSE)</f>
        <v>Gold</v>
      </c>
    </row>
    <row r="1337" spans="1:28" x14ac:dyDescent="0.25">
      <c r="A1337" t="s">
        <v>6041</v>
      </c>
      <c r="B1337" s="2">
        <v>45539</v>
      </c>
      <c r="C1337" t="s">
        <v>4453</v>
      </c>
      <c r="D1337" t="str">
        <f>VLOOKUP(C1337,customer_imp!$A$2:$H$502,2,FALSE)</f>
        <v>Paul Cox</v>
      </c>
      <c r="E1337">
        <f>VLOOKUP(C1337,customer_imp!$A$2:$H$502,3,FALSE)</f>
        <v>60</v>
      </c>
      <c r="F1337" t="str">
        <f>VLOOKUP(C1337,customer_imp!$A$2:$H$502,4,FALSE)</f>
        <v>Female</v>
      </c>
      <c r="G1337" t="str">
        <f>VLOOKUP(C1337,customer_imp!$A$2:$H$502,5,FALSE)</f>
        <v>East Julie</v>
      </c>
      <c r="H1337" t="str">
        <f>VLOOKUP(C1337,customer_imp!$A$2:$H$502,6,FALSE)</f>
        <v>Kansas</v>
      </c>
      <c r="I1337" t="str">
        <f>VLOOKUP(C1337,customer_imp!$A$2:$H$502,7,FALSE)</f>
        <v>USA</v>
      </c>
      <c r="J1337" t="s">
        <v>4609</v>
      </c>
      <c r="K1337" t="str">
        <f>VLOOKUP($J1337,prod_imp!$A$2:$I$102,2,FALSE)</f>
        <v>Organic Sunscreen Lotion</v>
      </c>
      <c r="L1337" t="str">
        <f>VLOOKUP(J1337,prod_imp!$A$2:$I$102,3,FALSE)</f>
        <v>Beauty</v>
      </c>
      <c r="M1337" t="str">
        <f>VLOOKUP(J1337,prod_imp!$A$2:$I$102,4,FALSE)</f>
        <v>Skincare</v>
      </c>
      <c r="N1337" t="str">
        <f>VLOOKUP(J1337,prod_imp!$A$2:$I$102,5,FALSE)</f>
        <v>Anderson-Riley</v>
      </c>
      <c r="O1337">
        <f>VLOOKUP(J1337,prod_imp!$A$2:$I$102,6,FALSE)</f>
        <v>267</v>
      </c>
      <c r="P1337">
        <f>VLOOKUP(J1337,prod_imp!$A$2:$I$102,7,FALSE)</f>
        <v>458</v>
      </c>
      <c r="Q1337" t="s">
        <v>4695</v>
      </c>
      <c r="R1337" t="s">
        <v>1959</v>
      </c>
      <c r="S1337" s="5">
        <v>469.00080000000003</v>
      </c>
      <c r="T1337">
        <v>3</v>
      </c>
      <c r="U1337">
        <v>217</v>
      </c>
      <c r="V1337">
        <v>0.2</v>
      </c>
      <c r="W1337" t="str">
        <f>VLOOKUP(Q1337,stores_imp!$A$2:$K$100,3,FALSE)</f>
        <v>EAST</v>
      </c>
      <c r="X1337" t="str">
        <f>VLOOKUP(Q1337,stores_imp!$A$2:$K$100,2,TRUE)</f>
        <v>Gardner, Humphrey And Contreras</v>
      </c>
      <c r="Y1337" t="str">
        <f>VLOOKUP(Q1337,stores_imp!$A$2:$E$22,4,FALSE)</f>
        <v>Johnsonville</v>
      </c>
      <c r="Z1337" t="str">
        <f>VLOOKUP(Q1337,stores_imp!$A$2:$K$22,5,FALSE)</f>
        <v>Flagship</v>
      </c>
      <c r="AA1337" t="str">
        <f>_xlfn.IFS(sale[[#All],[Age]]&lt;19,"Teens",sale[[#All],[Age]]&lt;30,"Adults",sale[[#All],[Age]]&lt;70,"Elders")</f>
        <v>Elders</v>
      </c>
      <c r="AB1337" t="str">
        <f>VLOOKUP(C1337,customer_imp!$A$2:$H$505,8,FALSE)</f>
        <v>Silver</v>
      </c>
    </row>
    <row r="1338" spans="1:28" x14ac:dyDescent="0.25">
      <c r="A1338" t="s">
        <v>6042</v>
      </c>
      <c r="B1338" s="2">
        <v>45936</v>
      </c>
      <c r="C1338" t="s">
        <v>4378</v>
      </c>
      <c r="D1338" t="str">
        <f>VLOOKUP(C1338,customer_imp!$A$2:$H$502,2,FALSE)</f>
        <v>Cynthia Lopez</v>
      </c>
      <c r="E1338">
        <f>VLOOKUP(C1338,customer_imp!$A$2:$H$502,3,FALSE)</f>
        <v>50</v>
      </c>
      <c r="F1338" t="str">
        <f>VLOOKUP(C1338,customer_imp!$A$2:$H$502,4,FALSE)</f>
        <v>Male</v>
      </c>
      <c r="G1338" t="str">
        <f>VLOOKUP(C1338,customer_imp!$A$2:$H$502,5,FALSE)</f>
        <v>Joseland</v>
      </c>
      <c r="H1338" t="str">
        <f>VLOOKUP(C1338,customer_imp!$A$2:$H$502,6,FALSE)</f>
        <v>Nebraska</v>
      </c>
      <c r="I1338" t="str">
        <f>VLOOKUP(C1338,customer_imp!$A$2:$H$502,7,FALSE)</f>
        <v>USA</v>
      </c>
      <c r="J1338" t="s">
        <v>4629</v>
      </c>
      <c r="K1338" t="str">
        <f>VLOOKUP($J1338,prod_imp!$A$2:$I$102,2,FALSE)</f>
        <v>Women'S Ankle Boots</v>
      </c>
      <c r="L1338" t="str">
        <f>VLOOKUP(J1338,prod_imp!$A$2:$I$102,3,FALSE)</f>
        <v>Clothing</v>
      </c>
      <c r="M1338" t="str">
        <f>VLOOKUP(J1338,prod_imp!$A$2:$I$102,4,FALSE)</f>
        <v>Footwear</v>
      </c>
      <c r="N1338" t="str">
        <f>VLOOKUP(J1338,prod_imp!$A$2:$I$102,5,FALSE)</f>
        <v>Poole Plc</v>
      </c>
      <c r="O1338">
        <f>VLOOKUP(J1338,prod_imp!$A$2:$I$102,6,FALSE)</f>
        <v>158</v>
      </c>
      <c r="P1338">
        <f>VLOOKUP(J1338,prod_imp!$A$2:$I$102,7,FALSE)</f>
        <v>82</v>
      </c>
      <c r="Q1338" t="s">
        <v>4673</v>
      </c>
      <c r="R1338" t="s">
        <v>4706</v>
      </c>
      <c r="S1338" s="5">
        <v>1741.35</v>
      </c>
      <c r="T1338">
        <v>3</v>
      </c>
      <c r="U1338">
        <v>580</v>
      </c>
      <c r="V1338">
        <v>0.28000000000000003</v>
      </c>
      <c r="W1338" t="str">
        <f>VLOOKUP(Q1338,stores_imp!$A$2:$K$100,3,FALSE)</f>
        <v>EAST</v>
      </c>
      <c r="X1338" t="str">
        <f>VLOOKUP(Q1338,stores_imp!$A$2:$K$100,2,TRUE)</f>
        <v>Rivera-Warner</v>
      </c>
      <c r="Y1338" t="str">
        <f>VLOOKUP(Q1338,stores_imp!$A$2:$E$22,4,FALSE)</f>
        <v>Washingtonfurt</v>
      </c>
      <c r="Z1338" t="str">
        <f>VLOOKUP(Q1338,stores_imp!$A$2:$K$22,5,FALSE)</f>
        <v>Flagship</v>
      </c>
      <c r="AA1338" t="str">
        <f>_xlfn.IFS(sale[[#All],[Age]]&lt;19,"Teens",sale[[#All],[Age]]&lt;30,"Adults",sale[[#All],[Age]]&lt;70,"Elders")</f>
        <v>Elders</v>
      </c>
      <c r="AB1338" t="str">
        <f>VLOOKUP(C1338,customer_imp!$A$2:$H$505,8,FALSE)</f>
        <v>Platinum</v>
      </c>
    </row>
    <row r="1339" spans="1:28" x14ac:dyDescent="0.25">
      <c r="A1339" t="s">
        <v>6043</v>
      </c>
      <c r="B1339" s="2">
        <v>45854</v>
      </c>
      <c r="C1339" t="s">
        <v>4079</v>
      </c>
      <c r="D1339" t="str">
        <f>VLOOKUP(C1339,customer_imp!$A$2:$H$502,2,FALSE)</f>
        <v>Steven Stein</v>
      </c>
      <c r="E1339">
        <f>VLOOKUP(C1339,customer_imp!$A$2:$H$502,3,FALSE)</f>
        <v>21</v>
      </c>
      <c r="F1339" t="str">
        <f>VLOOKUP(C1339,customer_imp!$A$2:$H$502,4,FALSE)</f>
        <v>Male</v>
      </c>
      <c r="G1339" t="str">
        <f>VLOOKUP(C1339,customer_imp!$A$2:$H$502,5,FALSE)</f>
        <v>West Lauren</v>
      </c>
      <c r="H1339" t="str">
        <f>VLOOKUP(C1339,customer_imp!$A$2:$H$502,6,FALSE)</f>
        <v>Connecticut</v>
      </c>
      <c r="I1339" t="str">
        <f>VLOOKUP(C1339,customer_imp!$A$2:$H$502,7,FALSE)</f>
        <v>USA</v>
      </c>
      <c r="J1339" t="s">
        <v>4502</v>
      </c>
      <c r="K1339" t="str">
        <f>VLOOKUP($J1339,prod_imp!$A$2:$I$102,2,FALSE)</f>
        <v>Women'S Yoga Pants</v>
      </c>
      <c r="L1339" t="str">
        <f>VLOOKUP(J1339,prod_imp!$A$2:$I$102,3,FALSE)</f>
        <v>Clothing</v>
      </c>
      <c r="M1339" t="str">
        <f>VLOOKUP(J1339,prod_imp!$A$2:$I$102,4,FALSE)</f>
        <v>Bottoms</v>
      </c>
      <c r="N1339" t="str">
        <f>VLOOKUP(J1339,prod_imp!$A$2:$I$102,5,FALSE)</f>
        <v>Gonzales-Davis</v>
      </c>
      <c r="O1339">
        <f>VLOOKUP(J1339,prod_imp!$A$2:$I$102,6,FALSE)</f>
        <v>306</v>
      </c>
      <c r="P1339">
        <f>VLOOKUP(J1339,prod_imp!$A$2:$I$102,7,FALSE)</f>
        <v>487</v>
      </c>
      <c r="Q1339" t="s">
        <v>4701</v>
      </c>
      <c r="R1339" t="s">
        <v>4706</v>
      </c>
      <c r="S1339" s="5">
        <v>1482.1808000000001</v>
      </c>
      <c r="T1339">
        <v>2</v>
      </c>
      <c r="U1339">
        <v>893</v>
      </c>
      <c r="V1339">
        <v>0</v>
      </c>
      <c r="W1339" t="str">
        <f>VLOOKUP(Q1339,stores_imp!$A$2:$K$100,3,FALSE)</f>
        <v>NORTH</v>
      </c>
      <c r="X1339" t="str">
        <f>VLOOKUP(Q1339,stores_imp!$A$2:$K$100,2,TRUE)</f>
        <v>Holloway Ltd</v>
      </c>
      <c r="Y1339" t="str">
        <f>VLOOKUP(Q1339,stores_imp!$A$2:$E$22,4,FALSE)</f>
        <v>Bensonhaven</v>
      </c>
      <c r="Z1339" t="str">
        <f>VLOOKUP(Q1339,stores_imp!$A$2:$K$22,5,FALSE)</f>
        <v>Flagship</v>
      </c>
      <c r="AA1339" t="str">
        <f>_xlfn.IFS(sale[[#All],[Age]]&lt;19,"Teens",sale[[#All],[Age]]&lt;30,"Adults",sale[[#All],[Age]]&lt;70,"Elders")</f>
        <v>Adults</v>
      </c>
      <c r="AB1339" t="str">
        <f>VLOOKUP(C1339,customer_imp!$A$2:$H$505,8,FALSE)</f>
        <v>Bronze</v>
      </c>
    </row>
    <row r="1340" spans="1:28" x14ac:dyDescent="0.25">
      <c r="A1340" t="s">
        <v>6044</v>
      </c>
      <c r="B1340" s="2">
        <v>45936</v>
      </c>
      <c r="C1340" t="s">
        <v>4067</v>
      </c>
      <c r="D1340" t="str">
        <f>VLOOKUP(C1340,customer_imp!$A$2:$H$502,2,FALSE)</f>
        <v>Donna Gregory</v>
      </c>
      <c r="E1340">
        <f>VLOOKUP(C1340,customer_imp!$A$2:$H$502,3,FALSE)</f>
        <v>29</v>
      </c>
      <c r="F1340" t="str">
        <f>VLOOKUP(C1340,customer_imp!$A$2:$H$502,4,FALSE)</f>
        <v>Female</v>
      </c>
      <c r="G1340" t="str">
        <f>VLOOKUP(C1340,customer_imp!$A$2:$H$502,5,FALSE)</f>
        <v>South Amandahaven</v>
      </c>
      <c r="H1340" t="str">
        <f>VLOOKUP(C1340,customer_imp!$A$2:$H$502,6,FALSE)</f>
        <v>Arizona</v>
      </c>
      <c r="I1340" t="str">
        <f>VLOOKUP(C1340,customer_imp!$A$2:$H$502,7,FALSE)</f>
        <v>USA</v>
      </c>
      <c r="J1340" t="s">
        <v>4565</v>
      </c>
      <c r="K1340" t="str">
        <f>VLOOKUP($J1340,prod_imp!$A$2:$I$102,2,FALSE)</f>
        <v>Noise-Canceling Headphones</v>
      </c>
      <c r="L1340" t="str">
        <f>VLOOKUP(J1340,prod_imp!$A$2:$I$102,3,FALSE)</f>
        <v>Electronics</v>
      </c>
      <c r="M1340" t="str">
        <f>VLOOKUP(J1340,prod_imp!$A$2:$I$102,4,FALSE)</f>
        <v>Audio</v>
      </c>
      <c r="N1340" t="str">
        <f>VLOOKUP(J1340,prod_imp!$A$2:$I$102,5,FALSE)</f>
        <v>Taylor-Hart</v>
      </c>
      <c r="O1340">
        <f>VLOOKUP(J1340,prod_imp!$A$2:$I$102,6,FALSE)</f>
        <v>39</v>
      </c>
      <c r="P1340">
        <f>VLOOKUP(J1340,prod_imp!$A$2:$I$102,7,FALSE)</f>
        <v>378</v>
      </c>
      <c r="Q1340" t="s">
        <v>4702</v>
      </c>
      <c r="R1340" t="s">
        <v>4709</v>
      </c>
      <c r="S1340" s="5">
        <v>634.17840000000001</v>
      </c>
      <c r="T1340">
        <v>2</v>
      </c>
      <c r="U1340">
        <v>356</v>
      </c>
      <c r="V1340">
        <v>0.17</v>
      </c>
      <c r="W1340" t="str">
        <f>VLOOKUP(Q1340,stores_imp!$A$2:$K$100,3,FALSE)</f>
        <v>EAST</v>
      </c>
      <c r="X1340" t="str">
        <f>VLOOKUP(Q1340,stores_imp!$A$2:$K$100,2,TRUE)</f>
        <v>Guerrero-Schmitt</v>
      </c>
      <c r="Y1340" t="str">
        <f>VLOOKUP(Q1340,stores_imp!$A$2:$E$22,4,FALSE)</f>
        <v>East Stevechester</v>
      </c>
      <c r="Z1340" t="str">
        <f>VLOOKUP(Q1340,stores_imp!$A$2:$K$22,5,FALSE)</f>
        <v>Flagship</v>
      </c>
      <c r="AA1340" t="str">
        <f>_xlfn.IFS(sale[[#All],[Age]]&lt;19,"Teens",sale[[#All],[Age]]&lt;30,"Adults",sale[[#All],[Age]]&lt;70,"Elders")</f>
        <v>Adults</v>
      </c>
      <c r="AB1340" t="str">
        <f>VLOOKUP(C1340,customer_imp!$A$2:$H$505,8,FALSE)</f>
        <v>Silver</v>
      </c>
    </row>
    <row r="1341" spans="1:28" x14ac:dyDescent="0.25">
      <c r="A1341" t="s">
        <v>6045</v>
      </c>
      <c r="B1341" s="2">
        <v>45921</v>
      </c>
      <c r="C1341" t="s">
        <v>4373</v>
      </c>
      <c r="D1341" t="str">
        <f>VLOOKUP(C1341,customer_imp!$A$2:$H$502,2,FALSE)</f>
        <v>Andrew Mason</v>
      </c>
      <c r="E1341">
        <f>VLOOKUP(C1341,customer_imp!$A$2:$H$502,3,FALSE)</f>
        <v>52</v>
      </c>
      <c r="F1341" t="str">
        <f>VLOOKUP(C1341,customer_imp!$A$2:$H$502,4,FALSE)</f>
        <v>Female</v>
      </c>
      <c r="G1341" t="str">
        <f>VLOOKUP(C1341,customer_imp!$A$2:$H$502,5,FALSE)</f>
        <v>North Michael</v>
      </c>
      <c r="H1341" t="str">
        <f>VLOOKUP(C1341,customer_imp!$A$2:$H$502,6,FALSE)</f>
        <v>Iowa</v>
      </c>
      <c r="I1341" t="str">
        <f>VLOOKUP(C1341,customer_imp!$A$2:$H$502,7,FALSE)</f>
        <v>USA</v>
      </c>
      <c r="J1341" t="s">
        <v>4638</v>
      </c>
      <c r="K1341" t="str">
        <f>VLOOKUP($J1341,prod_imp!$A$2:$I$102,2,FALSE)</f>
        <v>Wall-Mounted Spice Rack</v>
      </c>
      <c r="L1341" t="str">
        <f>VLOOKUP(J1341,prod_imp!$A$2:$I$102,3,FALSE)</f>
        <v>Home</v>
      </c>
      <c r="M1341" t="str">
        <f>VLOOKUP(J1341,prod_imp!$A$2:$I$102,4,FALSE)</f>
        <v>Kitchen</v>
      </c>
      <c r="N1341" t="str">
        <f>VLOOKUP(J1341,prod_imp!$A$2:$I$102,5,FALSE)</f>
        <v>Allison Ltd</v>
      </c>
      <c r="O1341">
        <f>VLOOKUP(J1341,prod_imp!$A$2:$I$102,6,FALSE)</f>
        <v>143</v>
      </c>
      <c r="P1341">
        <f>VLOOKUP(J1341,prod_imp!$A$2:$I$102,7,FALSE)</f>
        <v>58</v>
      </c>
      <c r="Q1341" t="s">
        <v>4678</v>
      </c>
      <c r="R1341" t="s">
        <v>1959</v>
      </c>
      <c r="S1341" s="5">
        <v>3034.2824000000001</v>
      </c>
      <c r="T1341">
        <v>4</v>
      </c>
      <c r="U1341">
        <v>807</v>
      </c>
      <c r="V1341">
        <v>0.11</v>
      </c>
      <c r="W1341" t="str">
        <f>VLOOKUP(Q1341,stores_imp!$A$2:$K$100,3,FALSE)</f>
        <v>SOUTH</v>
      </c>
      <c r="X1341" t="str">
        <f>VLOOKUP(Q1341,stores_imp!$A$2:$K$100,2,TRUE)</f>
        <v>Mann-Austin</v>
      </c>
      <c r="Y1341" t="str">
        <f>VLOOKUP(Q1341,stores_imp!$A$2:$E$22,4,FALSE)</f>
        <v>North Nancyview</v>
      </c>
      <c r="Z1341" t="str">
        <f>VLOOKUP(Q1341,stores_imp!$A$2:$K$22,5,FALSE)</f>
        <v>Outlet</v>
      </c>
      <c r="AA1341" t="str">
        <f>_xlfn.IFS(sale[[#All],[Age]]&lt;19,"Teens",sale[[#All],[Age]]&lt;30,"Adults",sale[[#All],[Age]]&lt;70,"Elders")</f>
        <v>Elders</v>
      </c>
      <c r="AB1341" t="str">
        <f>VLOOKUP(C1341,customer_imp!$A$2:$H$505,8,FALSE)</f>
        <v>Bronze</v>
      </c>
    </row>
    <row r="1342" spans="1:28" x14ac:dyDescent="0.25">
      <c r="A1342" t="s">
        <v>6046</v>
      </c>
      <c r="B1342" s="2">
        <v>45855</v>
      </c>
      <c r="C1342" t="s">
        <v>4431</v>
      </c>
      <c r="D1342" t="str">
        <f>VLOOKUP(C1342,customer_imp!$A$2:$H$502,2,FALSE)</f>
        <v>John Compton</v>
      </c>
      <c r="E1342">
        <f>VLOOKUP(C1342,customer_imp!$A$2:$H$502,3,FALSE)</f>
        <v>53</v>
      </c>
      <c r="F1342" t="str">
        <f>VLOOKUP(C1342,customer_imp!$A$2:$H$502,4,FALSE)</f>
        <v>Male</v>
      </c>
      <c r="G1342" t="str">
        <f>VLOOKUP(C1342,customer_imp!$A$2:$H$502,5,FALSE)</f>
        <v>North Daniel</v>
      </c>
      <c r="H1342" t="str">
        <f>VLOOKUP(C1342,customer_imp!$A$2:$H$502,6,FALSE)</f>
        <v>Michigan</v>
      </c>
      <c r="I1342" t="str">
        <f>VLOOKUP(C1342,customer_imp!$A$2:$H$502,7,FALSE)</f>
        <v>USA</v>
      </c>
      <c r="J1342" t="s">
        <v>4533</v>
      </c>
      <c r="K1342" t="str">
        <f>VLOOKUP($J1342,prod_imp!$A$2:$I$102,2,FALSE)</f>
        <v>Outdoor Sports Water Bottle</v>
      </c>
      <c r="L1342" t="str">
        <f>VLOOKUP(J1342,prod_imp!$A$2:$I$102,3,FALSE)</f>
        <v>Sports</v>
      </c>
      <c r="M1342" t="str">
        <f>VLOOKUP(J1342,prod_imp!$A$2:$I$102,4,FALSE)</f>
        <v>Accessories</v>
      </c>
      <c r="N1342" t="str">
        <f>VLOOKUP(J1342,prod_imp!$A$2:$I$102,5,FALSE)</f>
        <v>Soto-Ellis</v>
      </c>
      <c r="O1342">
        <f>VLOOKUP(J1342,prod_imp!$A$2:$I$102,6,FALSE)</f>
        <v>132</v>
      </c>
      <c r="P1342">
        <f>VLOOKUP(J1342,prod_imp!$A$2:$I$102,7,FALSE)</f>
        <v>275</v>
      </c>
      <c r="Q1342" t="s">
        <v>4675</v>
      </c>
      <c r="R1342" t="s">
        <v>1959</v>
      </c>
      <c r="S1342" s="5">
        <v>1867.9205999999999</v>
      </c>
      <c r="T1342">
        <v>3</v>
      </c>
      <c r="U1342">
        <v>684</v>
      </c>
      <c r="V1342">
        <v>0.06</v>
      </c>
      <c r="W1342" t="str">
        <f>VLOOKUP(Q1342,stores_imp!$A$2:$K$100,3,FALSE)</f>
        <v>NORTH</v>
      </c>
      <c r="X1342" t="str">
        <f>VLOOKUP(Q1342,stores_imp!$A$2:$K$100,2,TRUE)</f>
        <v>Martinez, Adkins And Johnson</v>
      </c>
      <c r="Y1342" t="str">
        <f>VLOOKUP(Q1342,stores_imp!$A$2:$E$22,4,FALSE)</f>
        <v>Danielmouth</v>
      </c>
      <c r="Z1342" t="str">
        <f>VLOOKUP(Q1342,stores_imp!$A$2:$K$22,5,FALSE)</f>
        <v>Flagship</v>
      </c>
      <c r="AA1342" t="str">
        <f>_xlfn.IFS(sale[[#All],[Age]]&lt;19,"Teens",sale[[#All],[Age]]&lt;30,"Adults",sale[[#All],[Age]]&lt;70,"Elders")</f>
        <v>Elders</v>
      </c>
      <c r="AB1342" t="str">
        <f>VLOOKUP(C1342,customer_imp!$A$2:$H$505,8,FALSE)</f>
        <v>Silver</v>
      </c>
    </row>
    <row r="1343" spans="1:28" x14ac:dyDescent="0.25">
      <c r="A1343" t="s">
        <v>6047</v>
      </c>
      <c r="B1343" s="2">
        <v>45837</v>
      </c>
      <c r="C1343" t="s">
        <v>4435</v>
      </c>
      <c r="D1343" t="str">
        <f>VLOOKUP(C1343,customer_imp!$A$2:$H$502,2,FALSE)</f>
        <v>Adam Castro</v>
      </c>
      <c r="E1343">
        <f>VLOOKUP(C1343,customer_imp!$A$2:$H$502,3,FALSE)</f>
        <v>51</v>
      </c>
      <c r="F1343" t="str">
        <f>VLOOKUP(C1343,customer_imp!$A$2:$H$502,4,FALSE)</f>
        <v>Male</v>
      </c>
      <c r="G1343" t="str">
        <f>VLOOKUP(C1343,customer_imp!$A$2:$H$502,5,FALSE)</f>
        <v>New Donnabury</v>
      </c>
      <c r="H1343" t="str">
        <f>VLOOKUP(C1343,customer_imp!$A$2:$H$502,6,FALSE)</f>
        <v>Texas</v>
      </c>
      <c r="I1343" t="str">
        <f>VLOOKUP(C1343,customer_imp!$A$2:$H$502,7,FALSE)</f>
        <v>USA</v>
      </c>
      <c r="J1343" t="s">
        <v>4659</v>
      </c>
      <c r="K1343" t="str">
        <f>VLOOKUP($J1343,prod_imp!$A$2:$I$102,2,FALSE)</f>
        <v>Usb-C Laptop Charger</v>
      </c>
      <c r="L1343" t="str">
        <f>VLOOKUP(J1343,prod_imp!$A$2:$I$102,3,FALSE)</f>
        <v>Electronics</v>
      </c>
      <c r="M1343" t="str">
        <f>VLOOKUP(J1343,prod_imp!$A$2:$I$102,4,FALSE)</f>
        <v>Computer</v>
      </c>
      <c r="N1343" t="str">
        <f>VLOOKUP(J1343,prod_imp!$A$2:$I$102,5,FALSE)</f>
        <v>Martin Llc</v>
      </c>
      <c r="O1343">
        <f>VLOOKUP(J1343,prod_imp!$A$2:$I$102,6,FALSE)</f>
        <v>378</v>
      </c>
      <c r="P1343">
        <f>VLOOKUP(J1343,prod_imp!$A$2:$I$102,7,FALSE)</f>
        <v>485</v>
      </c>
      <c r="Q1343" t="s">
        <v>4684</v>
      </c>
      <c r="R1343" t="s">
        <v>4706</v>
      </c>
      <c r="S1343" s="5">
        <v>2839.6248000000001</v>
      </c>
      <c r="T1343">
        <v>4</v>
      </c>
      <c r="U1343">
        <v>763</v>
      </c>
      <c r="V1343">
        <v>0.09</v>
      </c>
      <c r="W1343" t="str">
        <f>VLOOKUP(Q1343,stores_imp!$A$2:$K$100,3,FALSE)</f>
        <v>SOUTH</v>
      </c>
      <c r="X1343" t="str">
        <f>VLOOKUP(Q1343,stores_imp!$A$2:$K$100,2,TRUE)</f>
        <v>Mann-Austin</v>
      </c>
      <c r="Y1343" t="str">
        <f>VLOOKUP(Q1343,stores_imp!$A$2:$E$22,4,FALSE)</f>
        <v>Williamsfurt</v>
      </c>
      <c r="Z1343" t="str">
        <f>VLOOKUP(Q1343,stores_imp!$A$2:$K$22,5,FALSE)</f>
        <v>Online</v>
      </c>
      <c r="AA1343" t="str">
        <f>_xlfn.IFS(sale[[#All],[Age]]&lt;19,"Teens",sale[[#All],[Age]]&lt;30,"Adults",sale[[#All],[Age]]&lt;70,"Elders")</f>
        <v>Elders</v>
      </c>
      <c r="AB1343" t="str">
        <f>VLOOKUP(C1343,customer_imp!$A$2:$H$505,8,FALSE)</f>
        <v>Silver</v>
      </c>
    </row>
    <row r="1344" spans="1:28" x14ac:dyDescent="0.25">
      <c r="A1344" t="s">
        <v>6048</v>
      </c>
      <c r="B1344" s="2">
        <v>45738</v>
      </c>
      <c r="C1344" t="s">
        <v>4349</v>
      </c>
      <c r="D1344" t="str">
        <f>VLOOKUP(C1344,customer_imp!$A$2:$H$502,2,FALSE)</f>
        <v>Natalie Johnson</v>
      </c>
      <c r="E1344">
        <f>VLOOKUP(C1344,customer_imp!$A$2:$H$502,3,FALSE)</f>
        <v>64</v>
      </c>
      <c r="F1344" t="str">
        <f>VLOOKUP(C1344,customer_imp!$A$2:$H$502,4,FALSE)</f>
        <v>Male</v>
      </c>
      <c r="G1344" t="str">
        <f>VLOOKUP(C1344,customer_imp!$A$2:$H$502,5,FALSE)</f>
        <v>New Jessechester</v>
      </c>
      <c r="H1344" t="str">
        <f>VLOOKUP(C1344,customer_imp!$A$2:$H$502,6,FALSE)</f>
        <v>Indiana</v>
      </c>
      <c r="I1344" t="str">
        <f>VLOOKUP(C1344,customer_imp!$A$2:$H$502,7,FALSE)</f>
        <v>USA</v>
      </c>
      <c r="J1344" t="s">
        <v>4585</v>
      </c>
      <c r="K1344" t="str">
        <f>VLOOKUP($J1344,prod_imp!$A$2:$I$102,2,FALSE)</f>
        <v>Boxing Hand Wraps</v>
      </c>
      <c r="L1344" t="str">
        <f>VLOOKUP(J1344,prod_imp!$A$2:$I$102,3,FALSE)</f>
        <v>Sports</v>
      </c>
      <c r="M1344" t="str">
        <f>VLOOKUP(J1344,prod_imp!$A$2:$I$102,4,FALSE)</f>
        <v>Fitness</v>
      </c>
      <c r="N1344" t="str">
        <f>VLOOKUP(J1344,prod_imp!$A$2:$I$102,5,FALSE)</f>
        <v>Smith-King</v>
      </c>
      <c r="O1344">
        <f>VLOOKUP(J1344,prod_imp!$A$2:$I$102,6,FALSE)</f>
        <v>190</v>
      </c>
      <c r="P1344">
        <f>VLOOKUP(J1344,prod_imp!$A$2:$I$102,7,FALSE)</f>
        <v>260</v>
      </c>
      <c r="Q1344" t="s">
        <v>4680</v>
      </c>
      <c r="R1344" t="s">
        <v>1959</v>
      </c>
      <c r="S1344" s="5">
        <v>1602.7067999999999</v>
      </c>
      <c r="T1344">
        <v>3</v>
      </c>
      <c r="U1344">
        <v>722</v>
      </c>
      <c r="V1344">
        <v>7.0000000000000007E-2</v>
      </c>
      <c r="W1344" t="str">
        <f>VLOOKUP(Q1344,stores_imp!$A$2:$K$100,3,FALSE)</f>
        <v>NORTH</v>
      </c>
      <c r="X1344" t="str">
        <f>VLOOKUP(Q1344,stores_imp!$A$2:$K$100,2,TRUE)</f>
        <v>Mann-Austin</v>
      </c>
      <c r="Y1344" t="str">
        <f>VLOOKUP(Q1344,stores_imp!$A$2:$E$22,4,FALSE)</f>
        <v>Hoodberg</v>
      </c>
      <c r="Z1344" t="str">
        <f>VLOOKUP(Q1344,stores_imp!$A$2:$K$22,5,FALSE)</f>
        <v>Outlet</v>
      </c>
      <c r="AA1344" t="str">
        <f>_xlfn.IFS(sale[[#All],[Age]]&lt;19,"Teens",sale[[#All],[Age]]&lt;30,"Adults",sale[[#All],[Age]]&lt;70,"Elders")</f>
        <v>Elders</v>
      </c>
      <c r="AB1344" t="str">
        <f>VLOOKUP(C1344,customer_imp!$A$2:$H$505,8,FALSE)</f>
        <v>Platinum</v>
      </c>
    </row>
    <row r="1345" spans="1:28" x14ac:dyDescent="0.25">
      <c r="A1345" t="s">
        <v>6049</v>
      </c>
      <c r="B1345" s="2">
        <v>45323</v>
      </c>
      <c r="C1345" t="s">
        <v>4396</v>
      </c>
      <c r="D1345" t="str">
        <f>VLOOKUP(C1345,customer_imp!$A$2:$H$502,2,FALSE)</f>
        <v>David Lozano</v>
      </c>
      <c r="E1345">
        <f>VLOOKUP(C1345,customer_imp!$A$2:$H$502,3,FALSE)</f>
        <v>23</v>
      </c>
      <c r="F1345" t="str">
        <f>VLOOKUP(C1345,customer_imp!$A$2:$H$502,4,FALSE)</f>
        <v>Female</v>
      </c>
      <c r="G1345" t="str">
        <f>VLOOKUP(C1345,customer_imp!$A$2:$H$502,5,FALSE)</f>
        <v>North Michaelfurt</v>
      </c>
      <c r="H1345" t="str">
        <f>VLOOKUP(C1345,customer_imp!$A$2:$H$502,6,FALSE)</f>
        <v>Wisconsin</v>
      </c>
      <c r="I1345" t="str">
        <f>VLOOKUP(C1345,customer_imp!$A$2:$H$502,7,FALSE)</f>
        <v>USA</v>
      </c>
      <c r="J1345" t="s">
        <v>4667</v>
      </c>
      <c r="K1345" t="str">
        <f>VLOOKUP($J1345,prod_imp!$A$2:$I$102,2,FALSE)</f>
        <v>Cricket Bat</v>
      </c>
      <c r="L1345" t="str">
        <f>VLOOKUP(J1345,prod_imp!$A$2:$I$102,3,FALSE)</f>
        <v>Sports</v>
      </c>
      <c r="M1345" t="str">
        <f>VLOOKUP(J1345,prod_imp!$A$2:$I$102,4,FALSE)</f>
        <v>Team Sports</v>
      </c>
      <c r="N1345" t="str">
        <f>VLOOKUP(J1345,prod_imp!$A$2:$I$102,5,FALSE)</f>
        <v>Khan Llc</v>
      </c>
      <c r="O1345">
        <f>VLOOKUP(J1345,prod_imp!$A$2:$I$102,6,FALSE)</f>
        <v>246</v>
      </c>
      <c r="P1345">
        <f>VLOOKUP(J1345,prod_imp!$A$2:$I$102,7,FALSE)</f>
        <v>471</v>
      </c>
      <c r="Q1345" t="s">
        <v>4675</v>
      </c>
      <c r="R1345" t="s">
        <v>4709</v>
      </c>
      <c r="S1345" s="5">
        <v>2281.14</v>
      </c>
      <c r="T1345">
        <v>3</v>
      </c>
      <c r="U1345">
        <v>760</v>
      </c>
      <c r="V1345">
        <v>0.26</v>
      </c>
      <c r="W1345" t="str">
        <f>VLOOKUP(Q1345,stores_imp!$A$2:$K$100,3,FALSE)</f>
        <v>NORTH</v>
      </c>
      <c r="X1345" t="str">
        <f>VLOOKUP(Q1345,stores_imp!$A$2:$K$100,2,TRUE)</f>
        <v>Martinez, Adkins And Johnson</v>
      </c>
      <c r="Y1345" t="str">
        <f>VLOOKUP(Q1345,stores_imp!$A$2:$E$22,4,FALSE)</f>
        <v>Danielmouth</v>
      </c>
      <c r="Z1345" t="str">
        <f>VLOOKUP(Q1345,stores_imp!$A$2:$K$22,5,FALSE)</f>
        <v>Flagship</v>
      </c>
      <c r="AA1345" t="str">
        <f>_xlfn.IFS(sale[[#All],[Age]]&lt;19,"Teens",sale[[#All],[Age]]&lt;30,"Adults",sale[[#All],[Age]]&lt;70,"Elders")</f>
        <v>Adults</v>
      </c>
      <c r="AB1345" t="str">
        <f>VLOOKUP(C1345,customer_imp!$A$2:$H$505,8,FALSE)</f>
        <v>Gold</v>
      </c>
    </row>
    <row r="1346" spans="1:28" x14ac:dyDescent="0.25">
      <c r="A1346" t="s">
        <v>6050</v>
      </c>
      <c r="B1346" s="2">
        <v>45362</v>
      </c>
      <c r="C1346" t="s">
        <v>4282</v>
      </c>
      <c r="D1346" t="str">
        <f>VLOOKUP(C1346,customer_imp!$A$2:$H$502,2,FALSE)</f>
        <v>Tracy Stephens</v>
      </c>
      <c r="E1346">
        <f>VLOOKUP(C1346,customer_imp!$A$2:$H$502,3,FALSE)</f>
        <v>64</v>
      </c>
      <c r="F1346" t="str">
        <f>VLOOKUP(C1346,customer_imp!$A$2:$H$502,4,FALSE)</f>
        <v>Male</v>
      </c>
      <c r="G1346" t="str">
        <f>VLOOKUP(C1346,customer_imp!$A$2:$H$502,5,FALSE)</f>
        <v>New Joshuatown</v>
      </c>
      <c r="H1346" t="str">
        <f>VLOOKUP(C1346,customer_imp!$A$2:$H$502,6,FALSE)</f>
        <v>Maine</v>
      </c>
      <c r="I1346" t="str">
        <f>VLOOKUP(C1346,customer_imp!$A$2:$H$502,7,FALSE)</f>
        <v>USA</v>
      </c>
      <c r="J1346" t="s">
        <v>4667</v>
      </c>
      <c r="K1346" t="str">
        <f>VLOOKUP($J1346,prod_imp!$A$2:$I$102,2,FALSE)</f>
        <v>Cricket Bat</v>
      </c>
      <c r="L1346" t="str">
        <f>VLOOKUP(J1346,prod_imp!$A$2:$I$102,3,FALSE)</f>
        <v>Sports</v>
      </c>
      <c r="M1346" t="str">
        <f>VLOOKUP(J1346,prod_imp!$A$2:$I$102,4,FALSE)</f>
        <v>Team Sports</v>
      </c>
      <c r="N1346" t="str">
        <f>VLOOKUP(J1346,prod_imp!$A$2:$I$102,5,FALSE)</f>
        <v>Khan Llc</v>
      </c>
      <c r="O1346">
        <f>VLOOKUP(J1346,prod_imp!$A$2:$I$102,6,FALSE)</f>
        <v>246</v>
      </c>
      <c r="P1346">
        <f>VLOOKUP(J1346,prod_imp!$A$2:$I$102,7,FALSE)</f>
        <v>471</v>
      </c>
      <c r="Q1346" t="s">
        <v>4683</v>
      </c>
      <c r="R1346" t="s">
        <v>4709</v>
      </c>
      <c r="S1346" s="5">
        <v>1451.6960999999999</v>
      </c>
      <c r="T1346">
        <v>3</v>
      </c>
      <c r="U1346">
        <v>613</v>
      </c>
      <c r="V1346">
        <v>0</v>
      </c>
      <c r="W1346" t="str">
        <f>VLOOKUP(Q1346,stores_imp!$A$2:$K$100,3,FALSE)</f>
        <v>EAST</v>
      </c>
      <c r="X1346" t="str">
        <f>VLOOKUP(Q1346,stores_imp!$A$2:$K$100,2,TRUE)</f>
        <v>Mann-Austin</v>
      </c>
      <c r="Y1346" t="str">
        <f>VLOOKUP(Q1346,stores_imp!$A$2:$E$22,4,FALSE)</f>
        <v>Port Josephberg</v>
      </c>
      <c r="Z1346" t="str">
        <f>VLOOKUP(Q1346,stores_imp!$A$2:$K$22,5,FALSE)</f>
        <v>Online</v>
      </c>
      <c r="AA1346" t="str">
        <f>_xlfn.IFS(sale[[#All],[Age]]&lt;19,"Teens",sale[[#All],[Age]]&lt;30,"Adults",sale[[#All],[Age]]&lt;70,"Elders")</f>
        <v>Elders</v>
      </c>
      <c r="AB1346" t="str">
        <f>VLOOKUP(C1346,customer_imp!$A$2:$H$505,8,FALSE)</f>
        <v>Platinum</v>
      </c>
    </row>
    <row r="1347" spans="1:28" x14ac:dyDescent="0.25">
      <c r="A1347" t="s">
        <v>6051</v>
      </c>
      <c r="B1347" s="2">
        <v>45544</v>
      </c>
      <c r="C1347" t="s">
        <v>4013</v>
      </c>
      <c r="D1347" t="str">
        <f>VLOOKUP(C1347,customer_imp!$A$2:$H$502,2,FALSE)</f>
        <v>James Gibbs</v>
      </c>
      <c r="E1347">
        <f>VLOOKUP(C1347,customer_imp!$A$2:$H$502,3,FALSE)</f>
        <v>21</v>
      </c>
      <c r="F1347" t="str">
        <f>VLOOKUP(C1347,customer_imp!$A$2:$H$502,4,FALSE)</f>
        <v>Male</v>
      </c>
      <c r="G1347" t="str">
        <f>VLOOKUP(C1347,customer_imp!$A$2:$H$502,5,FALSE)</f>
        <v>Mooneyshire</v>
      </c>
      <c r="H1347" t="str">
        <f>VLOOKUP(C1347,customer_imp!$A$2:$H$502,6,FALSE)</f>
        <v>Alaska</v>
      </c>
      <c r="I1347" t="str">
        <f>VLOOKUP(C1347,customer_imp!$A$2:$H$502,7,FALSE)</f>
        <v>USA</v>
      </c>
      <c r="J1347" t="s">
        <v>4609</v>
      </c>
      <c r="K1347" t="str">
        <f>VLOOKUP($J1347,prod_imp!$A$2:$I$102,2,FALSE)</f>
        <v>Organic Sunscreen Lotion</v>
      </c>
      <c r="L1347" t="str">
        <f>VLOOKUP(J1347,prod_imp!$A$2:$I$102,3,FALSE)</f>
        <v>Beauty</v>
      </c>
      <c r="M1347" t="str">
        <f>VLOOKUP(J1347,prod_imp!$A$2:$I$102,4,FALSE)</f>
        <v>Skincare</v>
      </c>
      <c r="N1347" t="str">
        <f>VLOOKUP(J1347,prod_imp!$A$2:$I$102,5,FALSE)</f>
        <v>Anderson-Riley</v>
      </c>
      <c r="O1347">
        <f>VLOOKUP(J1347,prod_imp!$A$2:$I$102,6,FALSE)</f>
        <v>267</v>
      </c>
      <c r="P1347">
        <f>VLOOKUP(J1347,prod_imp!$A$2:$I$102,7,FALSE)</f>
        <v>458</v>
      </c>
      <c r="Q1347" t="s">
        <v>4700</v>
      </c>
      <c r="R1347" t="s">
        <v>4706</v>
      </c>
      <c r="S1347" s="5">
        <v>1792.1180999999999</v>
      </c>
      <c r="T1347">
        <v>3</v>
      </c>
      <c r="U1347">
        <v>841</v>
      </c>
      <c r="V1347">
        <v>0.21</v>
      </c>
      <c r="W1347" t="str">
        <f>VLOOKUP(Q1347,stores_imp!$A$2:$K$100,3,FALSE)</f>
        <v>WEST</v>
      </c>
      <c r="X1347" t="str">
        <f>VLOOKUP(Q1347,stores_imp!$A$2:$K$100,2,TRUE)</f>
        <v>Frederick-Wright</v>
      </c>
      <c r="Y1347" t="str">
        <f>VLOOKUP(Q1347,stores_imp!$A$2:$E$22,4,FALSE)</f>
        <v>New Jimmymouth</v>
      </c>
      <c r="Z1347" t="str">
        <f>VLOOKUP(Q1347,stores_imp!$A$2:$K$22,5,FALSE)</f>
        <v>Flagship</v>
      </c>
      <c r="AA1347" t="str">
        <f>_xlfn.IFS(sale[[#All],[Age]]&lt;19,"Teens",sale[[#All],[Age]]&lt;30,"Adults",sale[[#All],[Age]]&lt;70,"Elders")</f>
        <v>Adults</v>
      </c>
      <c r="AB1347" t="str">
        <f>VLOOKUP(C1347,customer_imp!$A$2:$H$505,8,FALSE)</f>
        <v>Platinum</v>
      </c>
    </row>
    <row r="1348" spans="1:28" x14ac:dyDescent="0.25">
      <c r="A1348" t="s">
        <v>6052</v>
      </c>
      <c r="B1348" s="2">
        <v>45249</v>
      </c>
      <c r="C1348" t="s">
        <v>4243</v>
      </c>
      <c r="D1348" t="str">
        <f>VLOOKUP(C1348,customer_imp!$A$2:$H$502,2,FALSE)</f>
        <v>Carol Bishop</v>
      </c>
      <c r="E1348">
        <f>VLOOKUP(C1348,customer_imp!$A$2:$H$502,3,FALSE)</f>
        <v>27</v>
      </c>
      <c r="F1348" t="str">
        <f>VLOOKUP(C1348,customer_imp!$A$2:$H$502,4,FALSE)</f>
        <v>Female</v>
      </c>
      <c r="G1348" t="str">
        <f>VLOOKUP(C1348,customer_imp!$A$2:$H$502,5,FALSE)</f>
        <v>Lake Saramouth</v>
      </c>
      <c r="H1348" t="str">
        <f>VLOOKUP(C1348,customer_imp!$A$2:$H$502,6,FALSE)</f>
        <v>Oregon</v>
      </c>
      <c r="I1348" t="str">
        <f>VLOOKUP(C1348,customer_imp!$A$2:$H$502,7,FALSE)</f>
        <v>USA</v>
      </c>
      <c r="J1348" t="s">
        <v>4580</v>
      </c>
      <c r="K1348" t="str">
        <f>VLOOKUP($J1348,prod_imp!$A$2:$I$102,2,FALSE)</f>
        <v>Car Dashboard Phone Holder</v>
      </c>
      <c r="L1348" t="str">
        <f>VLOOKUP(J1348,prod_imp!$A$2:$I$102,3,FALSE)</f>
        <v>Electronics</v>
      </c>
      <c r="M1348" t="str">
        <f>VLOOKUP(J1348,prod_imp!$A$2:$I$102,4,FALSE)</f>
        <v>Accessories</v>
      </c>
      <c r="N1348" t="str">
        <f>VLOOKUP(J1348,prod_imp!$A$2:$I$102,5,FALSE)</f>
        <v>Byrd, Stewart And Valdez</v>
      </c>
      <c r="O1348">
        <f>VLOOKUP(J1348,prod_imp!$A$2:$I$102,6,FALSE)</f>
        <v>178</v>
      </c>
      <c r="P1348">
        <f>VLOOKUP(J1348,prod_imp!$A$2:$I$102,7,FALSE)</f>
        <v>103</v>
      </c>
      <c r="Q1348" t="s">
        <v>4688</v>
      </c>
      <c r="R1348" t="s">
        <v>1959</v>
      </c>
      <c r="S1348" s="5">
        <v>954.76499999999999</v>
      </c>
      <c r="T1348">
        <v>2</v>
      </c>
      <c r="U1348">
        <v>637</v>
      </c>
      <c r="V1348">
        <v>0.28999999999999998</v>
      </c>
      <c r="W1348" t="str">
        <f>VLOOKUP(Q1348,stores_imp!$A$2:$K$100,3,FALSE)</f>
        <v>SOUTH</v>
      </c>
      <c r="X1348" t="str">
        <f>VLOOKUP(Q1348,stores_imp!$A$2:$K$100,2,TRUE)</f>
        <v>Mann-Austin</v>
      </c>
      <c r="Y1348" t="str">
        <f>VLOOKUP(Q1348,stores_imp!$A$2:$E$22,4,FALSE)</f>
        <v>East Johnstad</v>
      </c>
      <c r="Z1348" t="str">
        <f>VLOOKUP(Q1348,stores_imp!$A$2:$K$22,5,FALSE)</f>
        <v>Flagship</v>
      </c>
      <c r="AA1348" t="str">
        <f>_xlfn.IFS(sale[[#All],[Age]]&lt;19,"Teens",sale[[#All],[Age]]&lt;30,"Adults",sale[[#All],[Age]]&lt;70,"Elders")</f>
        <v>Adults</v>
      </c>
      <c r="AB1348" t="str">
        <f>VLOOKUP(C1348,customer_imp!$A$2:$H$505,8,FALSE)</f>
        <v>Silver</v>
      </c>
    </row>
    <row r="1349" spans="1:28" x14ac:dyDescent="0.25">
      <c r="A1349" t="s">
        <v>6053</v>
      </c>
      <c r="B1349" s="2">
        <v>45659</v>
      </c>
      <c r="C1349" t="s">
        <v>4067</v>
      </c>
      <c r="D1349" t="str">
        <f>VLOOKUP(C1349,customer_imp!$A$2:$H$502,2,FALSE)</f>
        <v>Donna Gregory</v>
      </c>
      <c r="E1349">
        <f>VLOOKUP(C1349,customer_imp!$A$2:$H$502,3,FALSE)</f>
        <v>29</v>
      </c>
      <c r="F1349" t="str">
        <f>VLOOKUP(C1349,customer_imp!$A$2:$H$502,4,FALSE)</f>
        <v>Female</v>
      </c>
      <c r="G1349" t="str">
        <f>VLOOKUP(C1349,customer_imp!$A$2:$H$502,5,FALSE)</f>
        <v>South Amandahaven</v>
      </c>
      <c r="H1349" t="str">
        <f>VLOOKUP(C1349,customer_imp!$A$2:$H$502,6,FALSE)</f>
        <v>Arizona</v>
      </c>
      <c r="I1349" t="str">
        <f>VLOOKUP(C1349,customer_imp!$A$2:$H$502,7,FALSE)</f>
        <v>USA</v>
      </c>
      <c r="J1349" t="s">
        <v>4574</v>
      </c>
      <c r="K1349" t="str">
        <f>VLOOKUP($J1349,prod_imp!$A$2:$I$102,2,FALSE)</f>
        <v>High-Grip Football</v>
      </c>
      <c r="L1349" t="str">
        <f>VLOOKUP(J1349,prod_imp!$A$2:$I$102,3,FALSE)</f>
        <v>Sports</v>
      </c>
      <c r="M1349" t="str">
        <f>VLOOKUP(J1349,prod_imp!$A$2:$I$102,4,FALSE)</f>
        <v>Team Sports</v>
      </c>
      <c r="N1349" t="str">
        <f>VLOOKUP(J1349,prod_imp!$A$2:$I$102,5,FALSE)</f>
        <v>Bridges, Banks And Cummings</v>
      </c>
      <c r="O1349">
        <f>VLOOKUP(J1349,prod_imp!$A$2:$I$102,6,FALSE)</f>
        <v>319</v>
      </c>
      <c r="P1349">
        <f>VLOOKUP(J1349,prod_imp!$A$2:$I$102,7,FALSE)</f>
        <v>114</v>
      </c>
      <c r="Q1349" t="s">
        <v>4685</v>
      </c>
      <c r="R1349" t="s">
        <v>4709</v>
      </c>
      <c r="S1349" s="5">
        <v>1142.4972</v>
      </c>
      <c r="T1349">
        <v>2</v>
      </c>
      <c r="U1349">
        <v>732</v>
      </c>
      <c r="V1349">
        <v>0.25</v>
      </c>
      <c r="W1349" t="str">
        <f>VLOOKUP(Q1349,stores_imp!$A$2:$K$100,3,FALSE)</f>
        <v>WEST</v>
      </c>
      <c r="X1349" t="str">
        <f>VLOOKUP(Q1349,stores_imp!$A$2:$K$100,2,TRUE)</f>
        <v>Mann-Austin</v>
      </c>
      <c r="Y1349" t="str">
        <f>VLOOKUP(Q1349,stores_imp!$A$2:$E$22,4,FALSE)</f>
        <v>Thompsonborough</v>
      </c>
      <c r="Z1349" t="str">
        <f>VLOOKUP(Q1349,stores_imp!$A$2:$K$22,5,FALSE)</f>
        <v>Online</v>
      </c>
      <c r="AA1349" t="str">
        <f>_xlfn.IFS(sale[[#All],[Age]]&lt;19,"Teens",sale[[#All],[Age]]&lt;30,"Adults",sale[[#All],[Age]]&lt;70,"Elders")</f>
        <v>Adults</v>
      </c>
      <c r="AB1349" t="str">
        <f>VLOOKUP(C1349,customer_imp!$A$2:$H$505,8,FALSE)</f>
        <v>Silver</v>
      </c>
    </row>
    <row r="1350" spans="1:28" x14ac:dyDescent="0.25">
      <c r="A1350" t="s">
        <v>6054</v>
      </c>
      <c r="B1350" s="2">
        <v>45927</v>
      </c>
      <c r="C1350" t="s">
        <v>4142</v>
      </c>
      <c r="D1350" t="str">
        <f>VLOOKUP(C1350,customer_imp!$A$2:$H$502,2,FALSE)</f>
        <v>Daniel Rivas</v>
      </c>
      <c r="E1350">
        <f>VLOOKUP(C1350,customer_imp!$A$2:$H$502,3,FALSE)</f>
        <v>39</v>
      </c>
      <c r="F1350" t="str">
        <f>VLOOKUP(C1350,customer_imp!$A$2:$H$502,4,FALSE)</f>
        <v>Female</v>
      </c>
      <c r="G1350" t="str">
        <f>VLOOKUP(C1350,customer_imp!$A$2:$H$502,5,FALSE)</f>
        <v>Dominiquefort</v>
      </c>
      <c r="H1350" t="str">
        <f>VLOOKUP(C1350,customer_imp!$A$2:$H$502,6,FALSE)</f>
        <v>Georgia</v>
      </c>
      <c r="I1350" t="str">
        <f>VLOOKUP(C1350,customer_imp!$A$2:$H$502,7,FALSE)</f>
        <v>USA</v>
      </c>
      <c r="J1350" t="s">
        <v>4593</v>
      </c>
      <c r="K1350" t="str">
        <f>VLOOKUP($J1350,prod_imp!$A$2:$I$102,2,FALSE)</f>
        <v>Sports Stopwatch Pro</v>
      </c>
      <c r="L1350" t="str">
        <f>VLOOKUP(J1350,prod_imp!$A$2:$I$102,3,FALSE)</f>
        <v>Sports</v>
      </c>
      <c r="M1350" t="str">
        <f>VLOOKUP(J1350,prod_imp!$A$2:$I$102,4,FALSE)</f>
        <v>Accessories</v>
      </c>
      <c r="N1350" t="str">
        <f>VLOOKUP(J1350,prod_imp!$A$2:$I$102,5,FALSE)</f>
        <v>Thompson-French</v>
      </c>
      <c r="O1350">
        <f>VLOOKUP(J1350,prod_imp!$A$2:$I$102,6,FALSE)</f>
        <v>435</v>
      </c>
      <c r="P1350">
        <f>VLOOKUP(J1350,prod_imp!$A$2:$I$102,7,FALSE)</f>
        <v>185</v>
      </c>
      <c r="Q1350" t="s">
        <v>4700</v>
      </c>
      <c r="R1350" t="s">
        <v>4709</v>
      </c>
      <c r="S1350" s="5">
        <v>396.23039999999997</v>
      </c>
      <c r="T1350">
        <v>3</v>
      </c>
      <c r="U1350">
        <v>183</v>
      </c>
      <c r="V1350">
        <v>0.22</v>
      </c>
      <c r="W1350" t="str">
        <f>VLOOKUP(Q1350,stores_imp!$A$2:$K$100,3,FALSE)</f>
        <v>WEST</v>
      </c>
      <c r="X1350" t="str">
        <f>VLOOKUP(Q1350,stores_imp!$A$2:$K$100,2,TRUE)</f>
        <v>Frederick-Wright</v>
      </c>
      <c r="Y1350" t="str">
        <f>VLOOKUP(Q1350,stores_imp!$A$2:$E$22,4,FALSE)</f>
        <v>New Jimmymouth</v>
      </c>
      <c r="Z1350" t="str">
        <f>VLOOKUP(Q1350,stores_imp!$A$2:$K$22,5,FALSE)</f>
        <v>Flagship</v>
      </c>
      <c r="AA1350" t="str">
        <f>_xlfn.IFS(sale[[#All],[Age]]&lt;19,"Teens",sale[[#All],[Age]]&lt;30,"Adults",sale[[#All],[Age]]&lt;70,"Elders")</f>
        <v>Elders</v>
      </c>
      <c r="AB1350" t="str">
        <f>VLOOKUP(C1350,customer_imp!$A$2:$H$505,8,FALSE)</f>
        <v>Silver</v>
      </c>
    </row>
    <row r="1351" spans="1:28" x14ac:dyDescent="0.25">
      <c r="A1351" t="s">
        <v>6055</v>
      </c>
      <c r="B1351" s="2">
        <v>45373</v>
      </c>
      <c r="C1351" t="s">
        <v>4039</v>
      </c>
      <c r="D1351" t="str">
        <f>VLOOKUP(C1351,customer_imp!$A$2:$H$502,2,FALSE)</f>
        <v>Michael Thomas</v>
      </c>
      <c r="E1351">
        <f>VLOOKUP(C1351,customer_imp!$A$2:$H$502,3,FALSE)</f>
        <v>21</v>
      </c>
      <c r="F1351" t="str">
        <f>VLOOKUP(C1351,customer_imp!$A$2:$H$502,4,FALSE)</f>
        <v>Female</v>
      </c>
      <c r="G1351" t="str">
        <f>VLOOKUP(C1351,customer_imp!$A$2:$H$502,5,FALSE)</f>
        <v>Woodmouth</v>
      </c>
      <c r="H1351" t="str">
        <f>VLOOKUP(C1351,customer_imp!$A$2:$H$502,6,FALSE)</f>
        <v>Nevada</v>
      </c>
      <c r="I1351" t="str">
        <f>VLOOKUP(C1351,customer_imp!$A$2:$H$502,7,FALSE)</f>
        <v>USA</v>
      </c>
      <c r="J1351" t="s">
        <v>4516</v>
      </c>
      <c r="K1351" t="str">
        <f>VLOOKUP($J1351,prod_imp!$A$2:$I$102,2,FALSE)</f>
        <v>Hd Smart Tv Stick</v>
      </c>
      <c r="L1351" t="str">
        <f>VLOOKUP(J1351,prod_imp!$A$2:$I$102,3,FALSE)</f>
        <v>Electronics</v>
      </c>
      <c r="M1351" t="str">
        <f>VLOOKUP(J1351,prod_imp!$A$2:$I$102,4,FALSE)</f>
        <v>Accessories</v>
      </c>
      <c r="N1351" t="str">
        <f>VLOOKUP(J1351,prod_imp!$A$2:$I$102,5,FALSE)</f>
        <v>Gibson, Hobbs And Weaver</v>
      </c>
      <c r="O1351">
        <f>VLOOKUP(J1351,prod_imp!$A$2:$I$102,6,FALSE)</f>
        <v>449</v>
      </c>
      <c r="P1351">
        <f>VLOOKUP(J1351,prod_imp!$A$2:$I$102,7,FALSE)</f>
        <v>275</v>
      </c>
      <c r="Q1351" t="s">
        <v>4695</v>
      </c>
      <c r="R1351" t="s">
        <v>4706</v>
      </c>
      <c r="S1351" s="5">
        <v>3019.2287999999999</v>
      </c>
      <c r="T1351">
        <v>4</v>
      </c>
      <c r="U1351">
        <v>899</v>
      </c>
      <c r="V1351">
        <v>0.28000000000000003</v>
      </c>
      <c r="W1351" t="str">
        <f>VLOOKUP(Q1351,stores_imp!$A$2:$K$100,3,FALSE)</f>
        <v>EAST</v>
      </c>
      <c r="X1351" t="str">
        <f>VLOOKUP(Q1351,stores_imp!$A$2:$K$100,2,TRUE)</f>
        <v>Gardner, Humphrey And Contreras</v>
      </c>
      <c r="Y1351" t="str">
        <f>VLOOKUP(Q1351,stores_imp!$A$2:$E$22,4,FALSE)</f>
        <v>Johnsonville</v>
      </c>
      <c r="Z1351" t="str">
        <f>VLOOKUP(Q1351,stores_imp!$A$2:$K$22,5,FALSE)</f>
        <v>Flagship</v>
      </c>
      <c r="AA1351" t="str">
        <f>_xlfn.IFS(sale[[#All],[Age]]&lt;19,"Teens",sale[[#All],[Age]]&lt;30,"Adults",sale[[#All],[Age]]&lt;70,"Elders")</f>
        <v>Adults</v>
      </c>
      <c r="AB1351" t="str">
        <f>VLOOKUP(C1351,customer_imp!$A$2:$H$505,8,FALSE)</f>
        <v>Silver</v>
      </c>
    </row>
    <row r="1352" spans="1:28" x14ac:dyDescent="0.25">
      <c r="A1352" t="s">
        <v>6056</v>
      </c>
      <c r="B1352" s="2">
        <v>45529</v>
      </c>
      <c r="C1352" t="s">
        <v>4379</v>
      </c>
      <c r="D1352" t="str">
        <f>VLOOKUP(C1352,customer_imp!$A$2:$H$502,2,FALSE)</f>
        <v>Daniel Bell</v>
      </c>
      <c r="E1352">
        <f>VLOOKUP(C1352,customer_imp!$A$2:$H$502,3,FALSE)</f>
        <v>56</v>
      </c>
      <c r="F1352" t="str">
        <f>VLOOKUP(C1352,customer_imp!$A$2:$H$502,4,FALSE)</f>
        <v>Male</v>
      </c>
      <c r="G1352" t="str">
        <f>VLOOKUP(C1352,customer_imp!$A$2:$H$502,5,FALSE)</f>
        <v>Deniseberg</v>
      </c>
      <c r="H1352" t="str">
        <f>VLOOKUP(C1352,customer_imp!$A$2:$H$502,6,FALSE)</f>
        <v>Arkansas</v>
      </c>
      <c r="I1352" t="str">
        <f>VLOOKUP(C1352,customer_imp!$A$2:$H$502,7,FALSE)</f>
        <v>USA</v>
      </c>
      <c r="J1352" t="s">
        <v>4537</v>
      </c>
      <c r="K1352" t="str">
        <f>VLOOKUP($J1352,prod_imp!$A$2:$I$102,2,FALSE)</f>
        <v>Men'S Formal Shirt</v>
      </c>
      <c r="L1352" t="str">
        <f>VLOOKUP(J1352,prod_imp!$A$2:$I$102,3,FALSE)</f>
        <v>Clothing</v>
      </c>
      <c r="M1352" t="str">
        <f>VLOOKUP(J1352,prod_imp!$A$2:$I$102,4,FALSE)</f>
        <v>Tops</v>
      </c>
      <c r="N1352" t="str">
        <f>VLOOKUP(J1352,prod_imp!$A$2:$I$102,5,FALSE)</f>
        <v>Moon, Mora And Santos</v>
      </c>
      <c r="O1352">
        <f>VLOOKUP(J1352,prod_imp!$A$2:$I$102,6,FALSE)</f>
        <v>317</v>
      </c>
      <c r="P1352">
        <f>VLOOKUP(J1352,prod_imp!$A$2:$I$102,7,FALSE)</f>
        <v>360</v>
      </c>
      <c r="Q1352" t="s">
        <v>4678</v>
      </c>
      <c r="R1352" t="s">
        <v>1959</v>
      </c>
      <c r="S1352" s="5">
        <v>342.92250000000001</v>
      </c>
      <c r="T1352">
        <v>3</v>
      </c>
      <c r="U1352">
        <v>152</v>
      </c>
      <c r="V1352">
        <v>0.16</v>
      </c>
      <c r="W1352" t="str">
        <f>VLOOKUP(Q1352,stores_imp!$A$2:$K$100,3,FALSE)</f>
        <v>SOUTH</v>
      </c>
      <c r="X1352" t="str">
        <f>VLOOKUP(Q1352,stores_imp!$A$2:$K$100,2,TRUE)</f>
        <v>Mann-Austin</v>
      </c>
      <c r="Y1352" t="str">
        <f>VLOOKUP(Q1352,stores_imp!$A$2:$E$22,4,FALSE)</f>
        <v>North Nancyview</v>
      </c>
      <c r="Z1352" t="str">
        <f>VLOOKUP(Q1352,stores_imp!$A$2:$K$22,5,FALSE)</f>
        <v>Outlet</v>
      </c>
      <c r="AA1352" t="str">
        <f>_xlfn.IFS(sale[[#All],[Age]]&lt;19,"Teens",sale[[#All],[Age]]&lt;30,"Adults",sale[[#All],[Age]]&lt;70,"Elders")</f>
        <v>Elders</v>
      </c>
      <c r="AB1352" t="str">
        <f>VLOOKUP(C1352,customer_imp!$A$2:$H$505,8,FALSE)</f>
        <v>Silver</v>
      </c>
    </row>
    <row r="1353" spans="1:28" x14ac:dyDescent="0.25">
      <c r="A1353" t="s">
        <v>6057</v>
      </c>
      <c r="B1353" s="2">
        <v>45872</v>
      </c>
      <c r="C1353" t="s">
        <v>4203</v>
      </c>
      <c r="D1353" t="str">
        <f>VLOOKUP(C1353,customer_imp!$A$2:$H$502,2,FALSE)</f>
        <v>Robert Harris</v>
      </c>
      <c r="E1353">
        <f>VLOOKUP(C1353,customer_imp!$A$2:$H$502,3,FALSE)</f>
        <v>50</v>
      </c>
      <c r="F1353" t="str">
        <f>VLOOKUP(C1353,customer_imp!$A$2:$H$502,4,FALSE)</f>
        <v>Male</v>
      </c>
      <c r="G1353" t="str">
        <f>VLOOKUP(C1353,customer_imp!$A$2:$H$502,5,FALSE)</f>
        <v>East Jeremy</v>
      </c>
      <c r="H1353" t="str">
        <f>VLOOKUP(C1353,customer_imp!$A$2:$H$502,6,FALSE)</f>
        <v>Iowa</v>
      </c>
      <c r="I1353" t="str">
        <f>VLOOKUP(C1353,customer_imp!$A$2:$H$502,7,FALSE)</f>
        <v>USA</v>
      </c>
      <c r="J1353" t="s">
        <v>4657</v>
      </c>
      <c r="K1353" t="str">
        <f>VLOOKUP($J1353,prod_imp!$A$2:$I$102,2,FALSE)</f>
        <v>Microwave Oven</v>
      </c>
      <c r="L1353" t="str">
        <f>VLOOKUP(J1353,prod_imp!$A$2:$I$102,3,FALSE)</f>
        <v>Home</v>
      </c>
      <c r="M1353" t="str">
        <f>VLOOKUP(J1353,prod_imp!$A$2:$I$102,4,FALSE)</f>
        <v>Appliances</v>
      </c>
      <c r="N1353" t="str">
        <f>VLOOKUP(J1353,prod_imp!$A$2:$I$102,5,FALSE)</f>
        <v>Green, Powell And Palmer</v>
      </c>
      <c r="O1353">
        <f>VLOOKUP(J1353,prod_imp!$A$2:$I$102,6,FALSE)</f>
        <v>447</v>
      </c>
      <c r="P1353">
        <f>VLOOKUP(J1353,prod_imp!$A$2:$I$102,7,FALSE)</f>
        <v>191</v>
      </c>
      <c r="Q1353" t="s">
        <v>4697</v>
      </c>
      <c r="R1353" t="s">
        <v>4709</v>
      </c>
      <c r="S1353" s="5">
        <v>2100.7728000000002</v>
      </c>
      <c r="T1353">
        <v>3</v>
      </c>
      <c r="U1353">
        <v>973</v>
      </c>
      <c r="V1353">
        <v>0.25</v>
      </c>
      <c r="W1353" t="str">
        <f>VLOOKUP(Q1353,stores_imp!$A$2:$K$100,3,FALSE)</f>
        <v>SOUTH</v>
      </c>
      <c r="X1353" t="str">
        <f>VLOOKUP(Q1353,stores_imp!$A$2:$K$100,2,TRUE)</f>
        <v>Mcdonald Inc</v>
      </c>
      <c r="Y1353" t="str">
        <f>VLOOKUP(Q1353,stores_imp!$A$2:$E$22,4,FALSE)</f>
        <v>Christopherland</v>
      </c>
      <c r="Z1353" t="str">
        <f>VLOOKUP(Q1353,stores_imp!$A$2:$K$22,5,FALSE)</f>
        <v>Outlet</v>
      </c>
      <c r="AA1353" t="str">
        <f>_xlfn.IFS(sale[[#All],[Age]]&lt;19,"Teens",sale[[#All],[Age]]&lt;30,"Adults",sale[[#All],[Age]]&lt;70,"Elders")</f>
        <v>Elders</v>
      </c>
      <c r="AB1353" t="str">
        <f>VLOOKUP(C1353,customer_imp!$A$2:$H$505,8,FALSE)</f>
        <v>Platinum</v>
      </c>
    </row>
    <row r="1354" spans="1:28" x14ac:dyDescent="0.25">
      <c r="A1354" t="s">
        <v>6058</v>
      </c>
      <c r="B1354" s="2">
        <v>45267</v>
      </c>
      <c r="C1354" t="s">
        <v>4458</v>
      </c>
      <c r="D1354" t="str">
        <f>VLOOKUP(C1354,customer_imp!$A$2:$H$502,2,FALSE)</f>
        <v>Cynthia Parrish</v>
      </c>
      <c r="E1354">
        <f>VLOOKUP(C1354,customer_imp!$A$2:$H$502,3,FALSE)</f>
        <v>18</v>
      </c>
      <c r="F1354" t="str">
        <f>VLOOKUP(C1354,customer_imp!$A$2:$H$502,4,FALSE)</f>
        <v>Male</v>
      </c>
      <c r="G1354" t="str">
        <f>VLOOKUP(C1354,customer_imp!$A$2:$H$502,5,FALSE)</f>
        <v>Espinozaberg</v>
      </c>
      <c r="H1354" t="str">
        <f>VLOOKUP(C1354,customer_imp!$A$2:$H$502,6,FALSE)</f>
        <v>Minnesota</v>
      </c>
      <c r="I1354" t="str">
        <f>VLOOKUP(C1354,customer_imp!$A$2:$H$502,7,FALSE)</f>
        <v>USA</v>
      </c>
      <c r="J1354" t="s">
        <v>4621</v>
      </c>
      <c r="K1354" t="str">
        <f>VLOOKUP($J1354,prod_imp!$A$2:$I$102,2,FALSE)</f>
        <v>Men'S Sports Shorts</v>
      </c>
      <c r="L1354" t="str">
        <f>VLOOKUP(J1354,prod_imp!$A$2:$I$102,3,FALSE)</f>
        <v>Clothing</v>
      </c>
      <c r="M1354" t="str">
        <f>VLOOKUP(J1354,prod_imp!$A$2:$I$102,4,FALSE)</f>
        <v>Bottoms</v>
      </c>
      <c r="N1354" t="str">
        <f>VLOOKUP(J1354,prod_imp!$A$2:$I$102,5,FALSE)</f>
        <v>Fitzpatrick Ltd</v>
      </c>
      <c r="O1354">
        <f>VLOOKUP(J1354,prod_imp!$A$2:$I$102,6,FALSE)</f>
        <v>218</v>
      </c>
      <c r="P1354">
        <f>VLOOKUP(J1354,prod_imp!$A$2:$I$102,7,FALSE)</f>
        <v>224</v>
      </c>
      <c r="Q1354" t="s">
        <v>4692</v>
      </c>
      <c r="R1354" t="s">
        <v>4709</v>
      </c>
      <c r="S1354" s="5">
        <v>523.77599999999995</v>
      </c>
      <c r="T1354">
        <v>4</v>
      </c>
      <c r="U1354">
        <v>136</v>
      </c>
      <c r="V1354">
        <v>0.28000000000000003</v>
      </c>
      <c r="W1354" t="str">
        <f>VLOOKUP(Q1354,stores_imp!$A$2:$K$100,3,FALSE)</f>
        <v>SOUTH</v>
      </c>
      <c r="X1354" t="str">
        <f>VLOOKUP(Q1354,stores_imp!$A$2:$K$100,2,TRUE)</f>
        <v>Aguirre-Keller</v>
      </c>
      <c r="Y1354" t="str">
        <f>VLOOKUP(Q1354,stores_imp!$A$2:$E$22,4,FALSE)</f>
        <v>Lake Michael</v>
      </c>
      <c r="Z1354" t="str">
        <f>VLOOKUP(Q1354,stores_imp!$A$2:$K$22,5,FALSE)</f>
        <v>Online</v>
      </c>
      <c r="AA1354" t="str">
        <f>_xlfn.IFS(sale[[#All],[Age]]&lt;19,"Teens",sale[[#All],[Age]]&lt;30,"Adults",sale[[#All],[Age]]&lt;70,"Elders")</f>
        <v>Teens</v>
      </c>
      <c r="AB1354" t="str">
        <f>VLOOKUP(C1354,customer_imp!$A$2:$H$505,8,FALSE)</f>
        <v>Silver</v>
      </c>
    </row>
    <row r="1355" spans="1:28" x14ac:dyDescent="0.25">
      <c r="A1355" t="s">
        <v>6059</v>
      </c>
      <c r="B1355" s="2">
        <v>45894</v>
      </c>
      <c r="C1355" t="s">
        <v>4390</v>
      </c>
      <c r="D1355" t="str">
        <f>VLOOKUP(C1355,customer_imp!$A$2:$H$502,2,FALSE)</f>
        <v>Mark Rogers</v>
      </c>
      <c r="E1355">
        <f>VLOOKUP(C1355,customer_imp!$A$2:$H$502,3,FALSE)</f>
        <v>57</v>
      </c>
      <c r="F1355" t="str">
        <f>VLOOKUP(C1355,customer_imp!$A$2:$H$502,4,FALSE)</f>
        <v>Female</v>
      </c>
      <c r="G1355" t="str">
        <f>VLOOKUP(C1355,customer_imp!$A$2:$H$502,5,FALSE)</f>
        <v>Bookertown</v>
      </c>
      <c r="H1355" t="str">
        <f>VLOOKUP(C1355,customer_imp!$A$2:$H$502,6,FALSE)</f>
        <v>Oklahoma</v>
      </c>
      <c r="I1355" t="str">
        <f>VLOOKUP(C1355,customer_imp!$A$2:$H$502,7,FALSE)</f>
        <v>USA</v>
      </c>
      <c r="J1355" t="s">
        <v>4662</v>
      </c>
      <c r="K1355" t="str">
        <f>VLOOKUP($J1355,prod_imp!$A$2:$I$102,2,FALSE)</f>
        <v>Vitamin E Body Lotion</v>
      </c>
      <c r="L1355" t="str">
        <f>VLOOKUP(J1355,prod_imp!$A$2:$I$102,3,FALSE)</f>
        <v>Beauty</v>
      </c>
      <c r="M1355" t="str">
        <f>VLOOKUP(J1355,prod_imp!$A$2:$I$102,4,FALSE)</f>
        <v>Skincare</v>
      </c>
      <c r="N1355" t="str">
        <f>VLOOKUP(J1355,prod_imp!$A$2:$I$102,5,FALSE)</f>
        <v>Hoffman-Williams</v>
      </c>
      <c r="O1355">
        <f>VLOOKUP(J1355,prod_imp!$A$2:$I$102,6,FALSE)</f>
        <v>358</v>
      </c>
      <c r="P1355">
        <f>VLOOKUP(J1355,prod_imp!$A$2:$I$102,7,FALSE)</f>
        <v>213</v>
      </c>
      <c r="Q1355" t="s">
        <v>4698</v>
      </c>
      <c r="R1355" t="s">
        <v>4709</v>
      </c>
      <c r="S1355" s="5">
        <v>372.0299</v>
      </c>
      <c r="T1355">
        <v>1</v>
      </c>
      <c r="U1355">
        <v>510</v>
      </c>
      <c r="V1355">
        <v>0.04</v>
      </c>
      <c r="W1355" t="str">
        <f>VLOOKUP(Q1355,stores_imp!$A$2:$K$100,3,FALSE)</f>
        <v>NORTH</v>
      </c>
      <c r="X1355" t="str">
        <f>VLOOKUP(Q1355,stores_imp!$A$2:$K$100,2,TRUE)</f>
        <v>Shelton Plc</v>
      </c>
      <c r="Y1355" t="str">
        <f>VLOOKUP(Q1355,stores_imp!$A$2:$E$22,4,FALSE)</f>
        <v>East Jenniferstad</v>
      </c>
      <c r="Z1355" t="str">
        <f>VLOOKUP(Q1355,stores_imp!$A$2:$K$22,5,FALSE)</f>
        <v>Flagship</v>
      </c>
      <c r="AA1355" t="str">
        <f>_xlfn.IFS(sale[[#All],[Age]]&lt;19,"Teens",sale[[#All],[Age]]&lt;30,"Adults",sale[[#All],[Age]]&lt;70,"Elders")</f>
        <v>Elders</v>
      </c>
      <c r="AB1355" t="str">
        <f>VLOOKUP(C1355,customer_imp!$A$2:$H$505,8,FALSE)</f>
        <v>Platinum</v>
      </c>
    </row>
    <row r="1356" spans="1:28" x14ac:dyDescent="0.25">
      <c r="A1356" t="s">
        <v>6060</v>
      </c>
      <c r="B1356" s="2">
        <v>45331</v>
      </c>
      <c r="C1356" t="s">
        <v>3972</v>
      </c>
      <c r="D1356" t="str">
        <f>VLOOKUP(C1356,customer_imp!$A$2:$H$502,2,FALSE)</f>
        <v>Jeremy Harris</v>
      </c>
      <c r="E1356">
        <f>VLOOKUP(C1356,customer_imp!$A$2:$H$502,3,FALSE)</f>
        <v>59</v>
      </c>
      <c r="F1356" t="str">
        <f>VLOOKUP(C1356,customer_imp!$A$2:$H$502,4,FALSE)</f>
        <v>Female</v>
      </c>
      <c r="G1356" t="str">
        <f>VLOOKUP(C1356,customer_imp!$A$2:$H$502,5,FALSE)</f>
        <v>Thomastown</v>
      </c>
      <c r="H1356" t="str">
        <f>VLOOKUP(C1356,customer_imp!$A$2:$H$502,6,FALSE)</f>
        <v>Ohio</v>
      </c>
      <c r="I1356" t="str">
        <f>VLOOKUP(C1356,customer_imp!$A$2:$H$502,7,FALSE)</f>
        <v>USA</v>
      </c>
      <c r="J1356" t="s">
        <v>4667</v>
      </c>
      <c r="K1356" t="str">
        <f>VLOOKUP($J1356,prod_imp!$A$2:$I$102,2,FALSE)</f>
        <v>Cricket Bat</v>
      </c>
      <c r="L1356" t="str">
        <f>VLOOKUP(J1356,prod_imp!$A$2:$I$102,3,FALSE)</f>
        <v>Sports</v>
      </c>
      <c r="M1356" t="str">
        <f>VLOOKUP(J1356,prod_imp!$A$2:$I$102,4,FALSE)</f>
        <v>Team Sports</v>
      </c>
      <c r="N1356" t="str">
        <f>VLOOKUP(J1356,prod_imp!$A$2:$I$102,5,FALSE)</f>
        <v>Khan Llc</v>
      </c>
      <c r="O1356">
        <f>VLOOKUP(J1356,prod_imp!$A$2:$I$102,6,FALSE)</f>
        <v>246</v>
      </c>
      <c r="P1356">
        <f>VLOOKUP(J1356,prod_imp!$A$2:$I$102,7,FALSE)</f>
        <v>471</v>
      </c>
      <c r="Q1356" t="s">
        <v>4680</v>
      </c>
      <c r="R1356" t="s">
        <v>4709</v>
      </c>
      <c r="S1356" s="5">
        <v>1311.4192</v>
      </c>
      <c r="T1356">
        <v>4</v>
      </c>
      <c r="U1356">
        <v>360</v>
      </c>
      <c r="V1356">
        <v>0.27</v>
      </c>
      <c r="W1356" t="str">
        <f>VLOOKUP(Q1356,stores_imp!$A$2:$K$100,3,FALSE)</f>
        <v>NORTH</v>
      </c>
      <c r="X1356" t="str">
        <f>VLOOKUP(Q1356,stores_imp!$A$2:$K$100,2,TRUE)</f>
        <v>Mann-Austin</v>
      </c>
      <c r="Y1356" t="str">
        <f>VLOOKUP(Q1356,stores_imp!$A$2:$E$22,4,FALSE)</f>
        <v>Hoodberg</v>
      </c>
      <c r="Z1356" t="str">
        <f>VLOOKUP(Q1356,stores_imp!$A$2:$K$22,5,FALSE)</f>
        <v>Outlet</v>
      </c>
      <c r="AA1356" t="str">
        <f>_xlfn.IFS(sale[[#All],[Age]]&lt;19,"Teens",sale[[#All],[Age]]&lt;30,"Adults",sale[[#All],[Age]]&lt;70,"Elders")</f>
        <v>Elders</v>
      </c>
      <c r="AB1356" t="str">
        <f>VLOOKUP(C1356,customer_imp!$A$2:$H$505,8,FALSE)</f>
        <v>Bronze</v>
      </c>
    </row>
    <row r="1357" spans="1:28" x14ac:dyDescent="0.25">
      <c r="A1357" t="s">
        <v>6061</v>
      </c>
      <c r="B1357" s="2">
        <v>45910</v>
      </c>
      <c r="C1357" t="s">
        <v>4054</v>
      </c>
      <c r="D1357" t="str">
        <f>VLOOKUP(C1357,customer_imp!$A$2:$H$502,2,FALSE)</f>
        <v>Jennifer Garcia</v>
      </c>
      <c r="E1357">
        <f>VLOOKUP(C1357,customer_imp!$A$2:$H$502,3,FALSE)</f>
        <v>61</v>
      </c>
      <c r="F1357" t="str">
        <f>VLOOKUP(C1357,customer_imp!$A$2:$H$502,4,FALSE)</f>
        <v>Female</v>
      </c>
      <c r="G1357" t="str">
        <f>VLOOKUP(C1357,customer_imp!$A$2:$H$502,5,FALSE)</f>
        <v>New Sean</v>
      </c>
      <c r="H1357" t="str">
        <f>VLOOKUP(C1357,customer_imp!$A$2:$H$502,6,FALSE)</f>
        <v>New Mexico</v>
      </c>
      <c r="I1357" t="str">
        <f>VLOOKUP(C1357,customer_imp!$A$2:$H$502,7,FALSE)</f>
        <v>USA</v>
      </c>
      <c r="J1357" t="s">
        <v>4651</v>
      </c>
      <c r="K1357" t="str">
        <f>VLOOKUP($J1357,prod_imp!$A$2:$I$102,2,FALSE)</f>
        <v>Face Foundation Kit</v>
      </c>
      <c r="L1357" t="str">
        <f>VLOOKUP(J1357,prod_imp!$A$2:$I$102,3,FALSE)</f>
        <v>Beauty</v>
      </c>
      <c r="M1357" t="str">
        <f>VLOOKUP(J1357,prod_imp!$A$2:$I$102,4,FALSE)</f>
        <v>Makeup</v>
      </c>
      <c r="N1357" t="str">
        <f>VLOOKUP(J1357,prod_imp!$A$2:$I$102,5,FALSE)</f>
        <v>Taylor-Elliott</v>
      </c>
      <c r="O1357">
        <f>VLOOKUP(J1357,prod_imp!$A$2:$I$102,6,FALSE)</f>
        <v>183</v>
      </c>
      <c r="P1357">
        <f>VLOOKUP(J1357,prod_imp!$A$2:$I$102,7,FALSE)</f>
        <v>457</v>
      </c>
      <c r="Q1357" t="s">
        <v>4698</v>
      </c>
      <c r="R1357" t="s">
        <v>4706</v>
      </c>
      <c r="S1357" s="5">
        <v>2487.3809999999999</v>
      </c>
      <c r="T1357">
        <v>3</v>
      </c>
      <c r="U1357">
        <v>882</v>
      </c>
      <c r="V1357">
        <v>0.09</v>
      </c>
      <c r="W1357" t="str">
        <f>VLOOKUP(Q1357,stores_imp!$A$2:$K$100,3,FALSE)</f>
        <v>NORTH</v>
      </c>
      <c r="X1357" t="str">
        <f>VLOOKUP(Q1357,stores_imp!$A$2:$K$100,2,TRUE)</f>
        <v>Shelton Plc</v>
      </c>
      <c r="Y1357" t="str">
        <f>VLOOKUP(Q1357,stores_imp!$A$2:$E$22,4,FALSE)</f>
        <v>East Jenniferstad</v>
      </c>
      <c r="Z1357" t="str">
        <f>VLOOKUP(Q1357,stores_imp!$A$2:$K$22,5,FALSE)</f>
        <v>Flagship</v>
      </c>
      <c r="AA1357" t="str">
        <f>_xlfn.IFS(sale[[#All],[Age]]&lt;19,"Teens",sale[[#All],[Age]]&lt;30,"Adults",sale[[#All],[Age]]&lt;70,"Elders")</f>
        <v>Elders</v>
      </c>
      <c r="AB1357" t="str">
        <f>VLOOKUP(C1357,customer_imp!$A$2:$H$505,8,FALSE)</f>
        <v>Bronze</v>
      </c>
    </row>
    <row r="1358" spans="1:28" x14ac:dyDescent="0.25">
      <c r="A1358" t="s">
        <v>6062</v>
      </c>
      <c r="B1358" s="2">
        <v>45564</v>
      </c>
      <c r="C1358" t="s">
        <v>4174</v>
      </c>
      <c r="D1358" t="str">
        <f>VLOOKUP(C1358,customer_imp!$A$2:$H$502,2,FALSE)</f>
        <v>Anthony Garcia</v>
      </c>
      <c r="E1358">
        <f>VLOOKUP(C1358,customer_imp!$A$2:$H$502,3,FALSE)</f>
        <v>60</v>
      </c>
      <c r="F1358" t="str">
        <f>VLOOKUP(C1358,customer_imp!$A$2:$H$502,4,FALSE)</f>
        <v>Male</v>
      </c>
      <c r="G1358" t="str">
        <f>VLOOKUP(C1358,customer_imp!$A$2:$H$502,5,FALSE)</f>
        <v>Taraberg</v>
      </c>
      <c r="H1358" t="str">
        <f>VLOOKUP(C1358,customer_imp!$A$2:$H$502,6,FALSE)</f>
        <v>Arizona</v>
      </c>
      <c r="I1358" t="str">
        <f>VLOOKUP(C1358,customer_imp!$A$2:$H$502,7,FALSE)</f>
        <v>USA</v>
      </c>
      <c r="J1358" t="s">
        <v>4637</v>
      </c>
      <c r="K1358" t="str">
        <f>VLOOKUP($J1358,prod_imp!$A$2:$I$102,2,FALSE)</f>
        <v>Decorative Lamp Shade</v>
      </c>
      <c r="L1358" t="str">
        <f>VLOOKUP(J1358,prod_imp!$A$2:$I$102,3,FALSE)</f>
        <v>Home</v>
      </c>
      <c r="M1358" t="str">
        <f>VLOOKUP(J1358,prod_imp!$A$2:$I$102,4,FALSE)</f>
        <v>Lighting</v>
      </c>
      <c r="N1358" t="str">
        <f>VLOOKUP(J1358,prod_imp!$A$2:$I$102,5,FALSE)</f>
        <v>Ramirez-Hanson</v>
      </c>
      <c r="O1358">
        <f>VLOOKUP(J1358,prod_imp!$A$2:$I$102,6,FALSE)</f>
        <v>229</v>
      </c>
      <c r="P1358">
        <f>VLOOKUP(J1358,prod_imp!$A$2:$I$102,7,FALSE)</f>
        <v>469</v>
      </c>
      <c r="Q1358" t="s">
        <v>4685</v>
      </c>
      <c r="R1358" t="s">
        <v>4706</v>
      </c>
      <c r="S1358" s="5">
        <v>373.66559999999998</v>
      </c>
      <c r="T1358">
        <v>3</v>
      </c>
      <c r="U1358">
        <v>142</v>
      </c>
      <c r="V1358">
        <v>0.06</v>
      </c>
      <c r="W1358" t="str">
        <f>VLOOKUP(Q1358,stores_imp!$A$2:$K$100,3,FALSE)</f>
        <v>WEST</v>
      </c>
      <c r="X1358" t="str">
        <f>VLOOKUP(Q1358,stores_imp!$A$2:$K$100,2,TRUE)</f>
        <v>Mann-Austin</v>
      </c>
      <c r="Y1358" t="str">
        <f>VLOOKUP(Q1358,stores_imp!$A$2:$E$22,4,FALSE)</f>
        <v>Thompsonborough</v>
      </c>
      <c r="Z1358" t="str">
        <f>VLOOKUP(Q1358,stores_imp!$A$2:$K$22,5,FALSE)</f>
        <v>Online</v>
      </c>
      <c r="AA1358" t="str">
        <f>_xlfn.IFS(sale[[#All],[Age]]&lt;19,"Teens",sale[[#All],[Age]]&lt;30,"Adults",sale[[#All],[Age]]&lt;70,"Elders")</f>
        <v>Elders</v>
      </c>
      <c r="AB1358" t="str">
        <f>VLOOKUP(C1358,customer_imp!$A$2:$H$505,8,FALSE)</f>
        <v>Silver</v>
      </c>
    </row>
    <row r="1359" spans="1:28" x14ac:dyDescent="0.25">
      <c r="A1359" t="s">
        <v>6063</v>
      </c>
      <c r="B1359" s="2">
        <v>45461</v>
      </c>
      <c r="C1359" t="s">
        <v>4015</v>
      </c>
      <c r="D1359" t="str">
        <f>VLOOKUP(C1359,customer_imp!$A$2:$H$502,2,FALSE)</f>
        <v>Joseph Snow</v>
      </c>
      <c r="E1359">
        <f>VLOOKUP(C1359,customer_imp!$A$2:$H$502,3,FALSE)</f>
        <v>45</v>
      </c>
      <c r="F1359" t="str">
        <f>VLOOKUP(C1359,customer_imp!$A$2:$H$502,4,FALSE)</f>
        <v>Male</v>
      </c>
      <c r="G1359" t="str">
        <f>VLOOKUP(C1359,customer_imp!$A$2:$H$502,5,FALSE)</f>
        <v>South Michaelfort</v>
      </c>
      <c r="H1359" t="str">
        <f>VLOOKUP(C1359,customer_imp!$A$2:$H$502,6,FALSE)</f>
        <v>Vermont</v>
      </c>
      <c r="I1359" t="str">
        <f>VLOOKUP(C1359,customer_imp!$A$2:$H$502,7,FALSE)</f>
        <v>USA</v>
      </c>
      <c r="J1359" t="s">
        <v>4525</v>
      </c>
      <c r="K1359" t="str">
        <f>VLOOKUP($J1359,prod_imp!$A$2:$I$102,2,FALSE)</f>
        <v>4K Home Projector</v>
      </c>
      <c r="L1359" t="str">
        <f>VLOOKUP(J1359,prod_imp!$A$2:$I$102,3,FALSE)</f>
        <v>Electronics</v>
      </c>
      <c r="M1359" t="str">
        <f>VLOOKUP(J1359,prod_imp!$A$2:$I$102,4,FALSE)</f>
        <v>Appliances</v>
      </c>
      <c r="N1359" t="str">
        <f>VLOOKUP(J1359,prod_imp!$A$2:$I$102,5,FALSE)</f>
        <v>Thomas Llc</v>
      </c>
      <c r="O1359">
        <f>VLOOKUP(J1359,prod_imp!$A$2:$I$102,6,FALSE)</f>
        <v>465</v>
      </c>
      <c r="P1359">
        <f>VLOOKUP(J1359,prod_imp!$A$2:$I$102,7,FALSE)</f>
        <v>301</v>
      </c>
      <c r="Q1359" t="s">
        <v>4681</v>
      </c>
      <c r="R1359" t="s">
        <v>4709</v>
      </c>
      <c r="S1359" s="5">
        <v>192.88499999999999</v>
      </c>
      <c r="T1359">
        <v>3</v>
      </c>
      <c r="U1359">
        <v>84</v>
      </c>
      <c r="V1359">
        <v>0.12</v>
      </c>
      <c r="W1359" t="str">
        <f>VLOOKUP(Q1359,stores_imp!$A$2:$K$100,3,FALSE)</f>
        <v>SOUTH</v>
      </c>
      <c r="X1359" t="str">
        <f>VLOOKUP(Q1359,stores_imp!$A$2:$K$100,2,TRUE)</f>
        <v>Mann-Austin</v>
      </c>
      <c r="Y1359" t="str">
        <f>VLOOKUP(Q1359,stores_imp!$A$2:$E$22,4,FALSE)</f>
        <v>Port Sharon</v>
      </c>
      <c r="Z1359" t="str">
        <f>VLOOKUP(Q1359,stores_imp!$A$2:$K$22,5,FALSE)</f>
        <v>Online</v>
      </c>
      <c r="AA1359" t="str">
        <f>_xlfn.IFS(sale[[#All],[Age]]&lt;19,"Teens",sale[[#All],[Age]]&lt;30,"Adults",sale[[#All],[Age]]&lt;70,"Elders")</f>
        <v>Elders</v>
      </c>
      <c r="AB1359" t="str">
        <f>VLOOKUP(C1359,customer_imp!$A$2:$H$505,8,FALSE)</f>
        <v>Gold</v>
      </c>
    </row>
    <row r="1360" spans="1:28" x14ac:dyDescent="0.25">
      <c r="A1360" t="s">
        <v>6064</v>
      </c>
      <c r="B1360" s="2">
        <v>45258</v>
      </c>
      <c r="C1360" t="s">
        <v>4100</v>
      </c>
      <c r="D1360" t="str">
        <f>VLOOKUP(C1360,customer_imp!$A$2:$H$502,2,FALSE)</f>
        <v>Erin Hopkins</v>
      </c>
      <c r="E1360">
        <f>VLOOKUP(C1360,customer_imp!$A$2:$H$502,3,FALSE)</f>
        <v>40</v>
      </c>
      <c r="F1360" t="str">
        <f>VLOOKUP(C1360,customer_imp!$A$2:$H$502,4,FALSE)</f>
        <v>Male</v>
      </c>
      <c r="G1360" t="str">
        <f>VLOOKUP(C1360,customer_imp!$A$2:$H$502,5,FALSE)</f>
        <v>North Sabrina</v>
      </c>
      <c r="H1360" t="str">
        <f>VLOOKUP(C1360,customer_imp!$A$2:$H$502,6,FALSE)</f>
        <v>Iowa</v>
      </c>
      <c r="I1360" t="str">
        <f>VLOOKUP(C1360,customer_imp!$A$2:$H$502,7,FALSE)</f>
        <v>USA</v>
      </c>
      <c r="J1360" t="s">
        <v>4523</v>
      </c>
      <c r="K1360" t="str">
        <f>VLOOKUP($J1360,prod_imp!$A$2:$I$102,2,FALSE)</f>
        <v>Decorative Wall Mirror</v>
      </c>
      <c r="L1360" t="str">
        <f>VLOOKUP(J1360,prod_imp!$A$2:$I$102,3,FALSE)</f>
        <v>Home</v>
      </c>
      <c r="M1360" t="str">
        <f>VLOOKUP(J1360,prod_imp!$A$2:$I$102,4,FALSE)</f>
        <v>Decor</v>
      </c>
      <c r="N1360" t="str">
        <f>VLOOKUP(J1360,prod_imp!$A$2:$I$102,5,FALSE)</f>
        <v>Luna, Anderson And Bowman</v>
      </c>
      <c r="O1360">
        <f>VLOOKUP(J1360,prod_imp!$A$2:$I$102,6,FALSE)</f>
        <v>48</v>
      </c>
      <c r="P1360">
        <f>VLOOKUP(J1360,prod_imp!$A$2:$I$102,7,FALSE)</f>
        <v>439</v>
      </c>
      <c r="Q1360" t="s">
        <v>4683</v>
      </c>
      <c r="R1360" t="s">
        <v>4706</v>
      </c>
      <c r="S1360" s="5">
        <v>1171.2978000000001</v>
      </c>
      <c r="T1360">
        <v>2</v>
      </c>
      <c r="U1360">
        <v>630</v>
      </c>
      <c r="V1360">
        <v>0.23</v>
      </c>
      <c r="W1360" t="str">
        <f>VLOOKUP(Q1360,stores_imp!$A$2:$K$100,3,FALSE)</f>
        <v>EAST</v>
      </c>
      <c r="X1360" t="str">
        <f>VLOOKUP(Q1360,stores_imp!$A$2:$K$100,2,TRUE)</f>
        <v>Mann-Austin</v>
      </c>
      <c r="Y1360" t="str">
        <f>VLOOKUP(Q1360,stores_imp!$A$2:$E$22,4,FALSE)</f>
        <v>Port Josephberg</v>
      </c>
      <c r="Z1360" t="str">
        <f>VLOOKUP(Q1360,stores_imp!$A$2:$K$22,5,FALSE)</f>
        <v>Online</v>
      </c>
      <c r="AA1360" t="str">
        <f>_xlfn.IFS(sale[[#All],[Age]]&lt;19,"Teens",sale[[#All],[Age]]&lt;30,"Adults",sale[[#All],[Age]]&lt;70,"Elders")</f>
        <v>Elders</v>
      </c>
      <c r="AB1360" t="str">
        <f>VLOOKUP(C1360,customer_imp!$A$2:$H$505,8,FALSE)</f>
        <v>Silver</v>
      </c>
    </row>
    <row r="1361" spans="1:28" x14ac:dyDescent="0.25">
      <c r="A1361" t="s">
        <v>6065</v>
      </c>
      <c r="B1361" s="2">
        <v>45228</v>
      </c>
      <c r="C1361" t="s">
        <v>3982</v>
      </c>
      <c r="D1361" t="str">
        <f>VLOOKUP(C1361,customer_imp!$A$2:$H$502,2,FALSE)</f>
        <v>Kenneth Lambert</v>
      </c>
      <c r="E1361">
        <f>VLOOKUP(C1361,customer_imp!$A$2:$H$502,3,FALSE)</f>
        <v>55</v>
      </c>
      <c r="F1361" t="str">
        <f>VLOOKUP(C1361,customer_imp!$A$2:$H$502,4,FALSE)</f>
        <v>Female</v>
      </c>
      <c r="G1361" t="str">
        <f>VLOOKUP(C1361,customer_imp!$A$2:$H$502,5,FALSE)</f>
        <v>North Kathryn</v>
      </c>
      <c r="H1361" t="str">
        <f>VLOOKUP(C1361,customer_imp!$A$2:$H$502,6,FALSE)</f>
        <v>Kansas</v>
      </c>
      <c r="I1361" t="str">
        <f>VLOOKUP(C1361,customer_imp!$A$2:$H$502,7,FALSE)</f>
        <v>USA</v>
      </c>
      <c r="J1361" t="s">
        <v>4553</v>
      </c>
      <c r="K1361" t="str">
        <f>VLOOKUP($J1361,prod_imp!$A$2:$I$102,2,FALSE)</f>
        <v>Modern Wall Clock</v>
      </c>
      <c r="L1361" t="str">
        <f>VLOOKUP(J1361,prod_imp!$A$2:$I$102,3,FALSE)</f>
        <v>Home</v>
      </c>
      <c r="M1361" t="str">
        <f>VLOOKUP(J1361,prod_imp!$A$2:$I$102,4,FALSE)</f>
        <v>Decor</v>
      </c>
      <c r="N1361" t="str">
        <f>VLOOKUP(J1361,prod_imp!$A$2:$I$102,5,FALSE)</f>
        <v>Weiss-Watson</v>
      </c>
      <c r="O1361">
        <f>VLOOKUP(J1361,prod_imp!$A$2:$I$102,6,FALSE)</f>
        <v>180</v>
      </c>
      <c r="P1361">
        <f>VLOOKUP(J1361,prod_imp!$A$2:$I$102,7,FALSE)</f>
        <v>305</v>
      </c>
      <c r="Q1361" t="s">
        <v>4683</v>
      </c>
      <c r="R1361" t="s">
        <v>4709</v>
      </c>
      <c r="S1361" s="5">
        <v>255.88800000000001</v>
      </c>
      <c r="T1361">
        <v>2</v>
      </c>
      <c r="U1361">
        <v>160</v>
      </c>
      <c r="V1361">
        <v>7.0000000000000007E-2</v>
      </c>
      <c r="W1361" t="str">
        <f>VLOOKUP(Q1361,stores_imp!$A$2:$K$100,3,FALSE)</f>
        <v>EAST</v>
      </c>
      <c r="X1361" t="str">
        <f>VLOOKUP(Q1361,stores_imp!$A$2:$K$100,2,TRUE)</f>
        <v>Mann-Austin</v>
      </c>
      <c r="Y1361" t="str">
        <f>VLOOKUP(Q1361,stores_imp!$A$2:$E$22,4,FALSE)</f>
        <v>Port Josephberg</v>
      </c>
      <c r="Z1361" t="str">
        <f>VLOOKUP(Q1361,stores_imp!$A$2:$K$22,5,FALSE)</f>
        <v>Online</v>
      </c>
      <c r="AA1361" t="str">
        <f>_xlfn.IFS(sale[[#All],[Age]]&lt;19,"Teens",sale[[#All],[Age]]&lt;30,"Adults",sale[[#All],[Age]]&lt;70,"Elders")</f>
        <v>Elders</v>
      </c>
      <c r="AB1361" t="str">
        <f>VLOOKUP(C1361,customer_imp!$A$2:$H$505,8,FALSE)</f>
        <v>Platinum</v>
      </c>
    </row>
    <row r="1362" spans="1:28" x14ac:dyDescent="0.25">
      <c r="A1362" t="s">
        <v>6066</v>
      </c>
      <c r="B1362" s="2">
        <v>45858</v>
      </c>
      <c r="C1362" t="s">
        <v>3982</v>
      </c>
      <c r="D1362" t="str">
        <f>VLOOKUP(C1362,customer_imp!$A$2:$H$502,2,FALSE)</f>
        <v>Kenneth Lambert</v>
      </c>
      <c r="E1362">
        <f>VLOOKUP(C1362,customer_imp!$A$2:$H$502,3,FALSE)</f>
        <v>55</v>
      </c>
      <c r="F1362" t="str">
        <f>VLOOKUP(C1362,customer_imp!$A$2:$H$502,4,FALSE)</f>
        <v>Female</v>
      </c>
      <c r="G1362" t="str">
        <f>VLOOKUP(C1362,customer_imp!$A$2:$H$502,5,FALSE)</f>
        <v>North Kathryn</v>
      </c>
      <c r="H1362" t="str">
        <f>VLOOKUP(C1362,customer_imp!$A$2:$H$502,6,FALSE)</f>
        <v>Kansas</v>
      </c>
      <c r="I1362" t="str">
        <f>VLOOKUP(C1362,customer_imp!$A$2:$H$502,7,FALSE)</f>
        <v>USA</v>
      </c>
      <c r="J1362" t="s">
        <v>4574</v>
      </c>
      <c r="K1362" t="str">
        <f>VLOOKUP($J1362,prod_imp!$A$2:$I$102,2,FALSE)</f>
        <v>High-Grip Football</v>
      </c>
      <c r="L1362" t="str">
        <f>VLOOKUP(J1362,prod_imp!$A$2:$I$102,3,FALSE)</f>
        <v>Sports</v>
      </c>
      <c r="M1362" t="str">
        <f>VLOOKUP(J1362,prod_imp!$A$2:$I$102,4,FALSE)</f>
        <v>Team Sports</v>
      </c>
      <c r="N1362" t="str">
        <f>VLOOKUP(J1362,prod_imp!$A$2:$I$102,5,FALSE)</f>
        <v>Bridges, Banks And Cummings</v>
      </c>
      <c r="O1362">
        <f>VLOOKUP(J1362,prod_imp!$A$2:$I$102,6,FALSE)</f>
        <v>319</v>
      </c>
      <c r="P1362">
        <f>VLOOKUP(J1362,prod_imp!$A$2:$I$102,7,FALSE)</f>
        <v>114</v>
      </c>
      <c r="Q1362" t="s">
        <v>4702</v>
      </c>
      <c r="R1362" t="s">
        <v>4709</v>
      </c>
      <c r="S1362" s="5">
        <v>377.10980000000001</v>
      </c>
      <c r="T1362">
        <v>1</v>
      </c>
      <c r="U1362">
        <v>460</v>
      </c>
      <c r="V1362">
        <v>0.2</v>
      </c>
      <c r="W1362" t="str">
        <f>VLOOKUP(Q1362,stores_imp!$A$2:$K$100,3,FALSE)</f>
        <v>EAST</v>
      </c>
      <c r="X1362" t="str">
        <f>VLOOKUP(Q1362,stores_imp!$A$2:$K$100,2,TRUE)</f>
        <v>Guerrero-Schmitt</v>
      </c>
      <c r="Y1362" t="str">
        <f>VLOOKUP(Q1362,stores_imp!$A$2:$E$22,4,FALSE)</f>
        <v>East Stevechester</v>
      </c>
      <c r="Z1362" t="str">
        <f>VLOOKUP(Q1362,stores_imp!$A$2:$K$22,5,FALSE)</f>
        <v>Flagship</v>
      </c>
      <c r="AA1362" t="str">
        <f>_xlfn.IFS(sale[[#All],[Age]]&lt;19,"Teens",sale[[#All],[Age]]&lt;30,"Adults",sale[[#All],[Age]]&lt;70,"Elders")</f>
        <v>Elders</v>
      </c>
      <c r="AB1362" t="str">
        <f>VLOOKUP(C1362,customer_imp!$A$2:$H$505,8,FALSE)</f>
        <v>Platinum</v>
      </c>
    </row>
    <row r="1363" spans="1:28" x14ac:dyDescent="0.25">
      <c r="A1363" t="s">
        <v>6067</v>
      </c>
      <c r="B1363" s="2">
        <v>45532</v>
      </c>
      <c r="C1363" t="s">
        <v>4167</v>
      </c>
      <c r="D1363" t="str">
        <f>VLOOKUP(C1363,customer_imp!$A$2:$H$502,2,FALSE)</f>
        <v>Kimberly Brooks</v>
      </c>
      <c r="E1363">
        <f>VLOOKUP(C1363,customer_imp!$A$2:$H$502,3,FALSE)</f>
        <v>42</v>
      </c>
      <c r="F1363" t="str">
        <f>VLOOKUP(C1363,customer_imp!$A$2:$H$502,4,FALSE)</f>
        <v>Male</v>
      </c>
      <c r="G1363" t="str">
        <f>VLOOKUP(C1363,customer_imp!$A$2:$H$502,5,FALSE)</f>
        <v>Kingfort</v>
      </c>
      <c r="H1363" t="str">
        <f>VLOOKUP(C1363,customer_imp!$A$2:$H$502,6,FALSE)</f>
        <v>New Mexico</v>
      </c>
      <c r="I1363" t="str">
        <f>VLOOKUP(C1363,customer_imp!$A$2:$H$502,7,FALSE)</f>
        <v>USA</v>
      </c>
      <c r="J1363" t="s">
        <v>4553</v>
      </c>
      <c r="K1363" t="str">
        <f>VLOOKUP($J1363,prod_imp!$A$2:$I$102,2,FALSE)</f>
        <v>Modern Wall Clock</v>
      </c>
      <c r="L1363" t="str">
        <f>VLOOKUP(J1363,prod_imp!$A$2:$I$102,3,FALSE)</f>
        <v>Home</v>
      </c>
      <c r="M1363" t="str">
        <f>VLOOKUP(J1363,prod_imp!$A$2:$I$102,4,FALSE)</f>
        <v>Decor</v>
      </c>
      <c r="N1363" t="str">
        <f>VLOOKUP(J1363,prod_imp!$A$2:$I$102,5,FALSE)</f>
        <v>Weiss-Watson</v>
      </c>
      <c r="O1363">
        <f>VLOOKUP(J1363,prod_imp!$A$2:$I$102,6,FALSE)</f>
        <v>180</v>
      </c>
      <c r="P1363">
        <f>VLOOKUP(J1363,prod_imp!$A$2:$I$102,7,FALSE)</f>
        <v>305</v>
      </c>
      <c r="Q1363" t="s">
        <v>4703</v>
      </c>
      <c r="R1363" t="s">
        <v>1959</v>
      </c>
      <c r="S1363" s="5">
        <v>2585.8643999999999</v>
      </c>
      <c r="T1363">
        <v>4</v>
      </c>
      <c r="U1363">
        <v>886</v>
      </c>
      <c r="V1363">
        <v>0.18</v>
      </c>
      <c r="W1363" t="str">
        <f>VLOOKUP(Q1363,stores_imp!$A$2:$K$100,3,FALSE)</f>
        <v>EAST</v>
      </c>
      <c r="X1363" t="str">
        <f>VLOOKUP(Q1363,stores_imp!$A$2:$K$100,2,TRUE)</f>
        <v>Mann-Austin</v>
      </c>
      <c r="Y1363" t="str">
        <f>VLOOKUP(Q1363,stores_imp!$A$2:$E$22,4,FALSE)</f>
        <v>Vasquezborough</v>
      </c>
      <c r="Z1363" t="str">
        <f>VLOOKUP(Q1363,stores_imp!$A$2:$K$22,5,FALSE)</f>
        <v>Online</v>
      </c>
      <c r="AA1363" t="str">
        <f>_xlfn.IFS(sale[[#All],[Age]]&lt;19,"Teens",sale[[#All],[Age]]&lt;30,"Adults",sale[[#All],[Age]]&lt;70,"Elders")</f>
        <v>Elders</v>
      </c>
      <c r="AB1363" t="str">
        <f>VLOOKUP(C1363,customer_imp!$A$2:$H$505,8,FALSE)</f>
        <v>Silver</v>
      </c>
    </row>
    <row r="1364" spans="1:28" x14ac:dyDescent="0.25">
      <c r="A1364" t="s">
        <v>6068</v>
      </c>
      <c r="B1364" s="2">
        <v>45454</v>
      </c>
      <c r="C1364" t="s">
        <v>4392</v>
      </c>
      <c r="D1364" t="str">
        <f>VLOOKUP(C1364,customer_imp!$A$2:$H$502,2,FALSE)</f>
        <v>Cassandra Perez</v>
      </c>
      <c r="E1364">
        <f>VLOOKUP(C1364,customer_imp!$A$2:$H$502,3,FALSE)</f>
        <v>31</v>
      </c>
      <c r="F1364" t="str">
        <f>VLOOKUP(C1364,customer_imp!$A$2:$H$502,4,FALSE)</f>
        <v>Male</v>
      </c>
      <c r="G1364" t="str">
        <f>VLOOKUP(C1364,customer_imp!$A$2:$H$502,5,FALSE)</f>
        <v>Brandonville</v>
      </c>
      <c r="H1364" t="str">
        <f>VLOOKUP(C1364,customer_imp!$A$2:$H$502,6,FALSE)</f>
        <v>Mississippi</v>
      </c>
      <c r="I1364" t="str">
        <f>VLOOKUP(C1364,customer_imp!$A$2:$H$502,7,FALSE)</f>
        <v>USA</v>
      </c>
      <c r="J1364" t="s">
        <v>4593</v>
      </c>
      <c r="K1364" t="str">
        <f>VLOOKUP($J1364,prod_imp!$A$2:$I$102,2,FALSE)</f>
        <v>Sports Stopwatch Pro</v>
      </c>
      <c r="L1364" t="str">
        <f>VLOOKUP(J1364,prod_imp!$A$2:$I$102,3,FALSE)</f>
        <v>Sports</v>
      </c>
      <c r="M1364" t="str">
        <f>VLOOKUP(J1364,prod_imp!$A$2:$I$102,4,FALSE)</f>
        <v>Accessories</v>
      </c>
      <c r="N1364" t="str">
        <f>VLOOKUP(J1364,prod_imp!$A$2:$I$102,5,FALSE)</f>
        <v>Thompson-French</v>
      </c>
      <c r="O1364">
        <f>VLOOKUP(J1364,prod_imp!$A$2:$I$102,6,FALSE)</f>
        <v>435</v>
      </c>
      <c r="P1364">
        <f>VLOOKUP(J1364,prod_imp!$A$2:$I$102,7,FALSE)</f>
        <v>185</v>
      </c>
      <c r="Q1364" t="s">
        <v>4698</v>
      </c>
      <c r="R1364" t="s">
        <v>4706</v>
      </c>
      <c r="S1364" s="5">
        <v>2367.15</v>
      </c>
      <c r="T1364">
        <v>3</v>
      </c>
      <c r="U1364">
        <v>789</v>
      </c>
      <c r="V1364">
        <v>0.27</v>
      </c>
      <c r="W1364" t="str">
        <f>VLOOKUP(Q1364,stores_imp!$A$2:$K$100,3,FALSE)</f>
        <v>NORTH</v>
      </c>
      <c r="X1364" t="str">
        <f>VLOOKUP(Q1364,stores_imp!$A$2:$K$100,2,TRUE)</f>
        <v>Shelton Plc</v>
      </c>
      <c r="Y1364" t="str">
        <f>VLOOKUP(Q1364,stores_imp!$A$2:$E$22,4,FALSE)</f>
        <v>East Jenniferstad</v>
      </c>
      <c r="Z1364" t="str">
        <f>VLOOKUP(Q1364,stores_imp!$A$2:$K$22,5,FALSE)</f>
        <v>Flagship</v>
      </c>
      <c r="AA1364" t="str">
        <f>_xlfn.IFS(sale[[#All],[Age]]&lt;19,"Teens",sale[[#All],[Age]]&lt;30,"Adults",sale[[#All],[Age]]&lt;70,"Elders")</f>
        <v>Elders</v>
      </c>
      <c r="AB1364" t="str">
        <f>VLOOKUP(C1364,customer_imp!$A$2:$H$505,8,FALSE)</f>
        <v>Bronze</v>
      </c>
    </row>
    <row r="1365" spans="1:28" x14ac:dyDescent="0.25">
      <c r="A1365" t="s">
        <v>6069</v>
      </c>
      <c r="B1365" s="2">
        <v>45244</v>
      </c>
      <c r="C1365" t="s">
        <v>4132</v>
      </c>
      <c r="D1365" t="str">
        <f>VLOOKUP(C1365,customer_imp!$A$2:$H$502,2,FALSE)</f>
        <v>Julie Hale</v>
      </c>
      <c r="E1365">
        <f>VLOOKUP(C1365,customer_imp!$A$2:$H$502,3,FALSE)</f>
        <v>35</v>
      </c>
      <c r="F1365" t="str">
        <f>VLOOKUP(C1365,customer_imp!$A$2:$H$502,4,FALSE)</f>
        <v>Female</v>
      </c>
      <c r="G1365" t="str">
        <f>VLOOKUP(C1365,customer_imp!$A$2:$H$502,5,FALSE)</f>
        <v>Owensview</v>
      </c>
      <c r="H1365" t="str">
        <f>VLOOKUP(C1365,customer_imp!$A$2:$H$502,6,FALSE)</f>
        <v>Vermont</v>
      </c>
      <c r="I1365" t="str">
        <f>VLOOKUP(C1365,customer_imp!$A$2:$H$502,7,FALSE)</f>
        <v>USA</v>
      </c>
      <c r="J1365" t="s">
        <v>4614</v>
      </c>
      <c r="K1365" t="str">
        <f>VLOOKUP($J1365,prod_imp!$A$2:$I$102,2,FALSE)</f>
        <v>Women'S Hair Dryer Brush</v>
      </c>
      <c r="L1365" t="str">
        <f>VLOOKUP(J1365,prod_imp!$A$2:$I$102,3,FALSE)</f>
        <v>Beauty</v>
      </c>
      <c r="M1365" t="str">
        <f>VLOOKUP(J1365,prod_imp!$A$2:$I$102,4,FALSE)</f>
        <v>Haircare</v>
      </c>
      <c r="N1365" t="str">
        <f>VLOOKUP(J1365,prod_imp!$A$2:$I$102,5,FALSE)</f>
        <v>Torres, Spencer And Potter</v>
      </c>
      <c r="O1365">
        <f>VLOOKUP(J1365,prod_imp!$A$2:$I$102,6,FALSE)</f>
        <v>340</v>
      </c>
      <c r="P1365">
        <f>VLOOKUP(J1365,prod_imp!$A$2:$I$102,7,FALSE)</f>
        <v>177</v>
      </c>
      <c r="Q1365" t="s">
        <v>4673</v>
      </c>
      <c r="R1365" t="s">
        <v>4706</v>
      </c>
      <c r="S1365" s="5">
        <v>570.52</v>
      </c>
      <c r="T1365">
        <v>1</v>
      </c>
      <c r="U1365">
        <v>571</v>
      </c>
      <c r="V1365">
        <v>0</v>
      </c>
      <c r="W1365" t="str">
        <f>VLOOKUP(Q1365,stores_imp!$A$2:$K$100,3,FALSE)</f>
        <v>EAST</v>
      </c>
      <c r="X1365" t="str">
        <f>VLOOKUP(Q1365,stores_imp!$A$2:$K$100,2,TRUE)</f>
        <v>Rivera-Warner</v>
      </c>
      <c r="Y1365" t="str">
        <f>VLOOKUP(Q1365,stores_imp!$A$2:$E$22,4,FALSE)</f>
        <v>Washingtonfurt</v>
      </c>
      <c r="Z1365" t="str">
        <f>VLOOKUP(Q1365,stores_imp!$A$2:$K$22,5,FALSE)</f>
        <v>Flagship</v>
      </c>
      <c r="AA1365" t="str">
        <f>_xlfn.IFS(sale[[#All],[Age]]&lt;19,"Teens",sale[[#All],[Age]]&lt;30,"Adults",sale[[#All],[Age]]&lt;70,"Elders")</f>
        <v>Elders</v>
      </c>
      <c r="AB1365" t="str">
        <f>VLOOKUP(C1365,customer_imp!$A$2:$H$505,8,FALSE)</f>
        <v>Gold</v>
      </c>
    </row>
    <row r="1366" spans="1:28" x14ac:dyDescent="0.25">
      <c r="A1366" t="s">
        <v>6070</v>
      </c>
      <c r="B1366" s="2">
        <v>45322</v>
      </c>
      <c r="C1366" t="s">
        <v>4158</v>
      </c>
      <c r="D1366" t="str">
        <f>VLOOKUP(C1366,customer_imp!$A$2:$H$502,2,FALSE)</f>
        <v>Nicholas Bradshaw</v>
      </c>
      <c r="E1366">
        <f>VLOOKUP(C1366,customer_imp!$A$2:$H$502,3,FALSE)</f>
        <v>43</v>
      </c>
      <c r="F1366" t="str">
        <f>VLOOKUP(C1366,customer_imp!$A$2:$H$502,4,FALSE)</f>
        <v>Female</v>
      </c>
      <c r="G1366" t="str">
        <f>VLOOKUP(C1366,customer_imp!$A$2:$H$502,5,FALSE)</f>
        <v>Murphyfurt</v>
      </c>
      <c r="H1366" t="str">
        <f>VLOOKUP(C1366,customer_imp!$A$2:$H$502,6,FALSE)</f>
        <v>Utah</v>
      </c>
      <c r="I1366" t="str">
        <f>VLOOKUP(C1366,customer_imp!$A$2:$H$502,7,FALSE)</f>
        <v>USA</v>
      </c>
      <c r="J1366" t="s">
        <v>4545</v>
      </c>
      <c r="K1366" t="str">
        <f>VLOOKUP($J1366,prod_imp!$A$2:$I$102,2,FALSE)</f>
        <v>Decorative Floor Vase</v>
      </c>
      <c r="L1366" t="str">
        <f>VLOOKUP(J1366,prod_imp!$A$2:$I$102,3,FALSE)</f>
        <v>Home</v>
      </c>
      <c r="M1366" t="str">
        <f>VLOOKUP(J1366,prod_imp!$A$2:$I$102,4,FALSE)</f>
        <v>Decor</v>
      </c>
      <c r="N1366" t="str">
        <f>VLOOKUP(J1366,prod_imp!$A$2:$I$102,5,FALSE)</f>
        <v>Khan, Jones And Paul</v>
      </c>
      <c r="O1366">
        <f>VLOOKUP(J1366,prod_imp!$A$2:$I$102,6,FALSE)</f>
        <v>317</v>
      </c>
      <c r="P1366">
        <f>VLOOKUP(J1366,prod_imp!$A$2:$I$102,7,FALSE)</f>
        <v>378</v>
      </c>
      <c r="Q1366" t="s">
        <v>4700</v>
      </c>
      <c r="R1366" t="s">
        <v>4709</v>
      </c>
      <c r="S1366" s="5">
        <v>969.66480000000001</v>
      </c>
      <c r="T1366">
        <v>4</v>
      </c>
      <c r="U1366">
        <v>311</v>
      </c>
      <c r="V1366">
        <v>0</v>
      </c>
      <c r="W1366" t="str">
        <f>VLOOKUP(Q1366,stores_imp!$A$2:$K$100,3,FALSE)</f>
        <v>WEST</v>
      </c>
      <c r="X1366" t="str">
        <f>VLOOKUP(Q1366,stores_imp!$A$2:$K$100,2,TRUE)</f>
        <v>Frederick-Wright</v>
      </c>
      <c r="Y1366" t="str">
        <f>VLOOKUP(Q1366,stores_imp!$A$2:$E$22,4,FALSE)</f>
        <v>New Jimmymouth</v>
      </c>
      <c r="Z1366" t="str">
        <f>VLOOKUP(Q1366,stores_imp!$A$2:$K$22,5,FALSE)</f>
        <v>Flagship</v>
      </c>
      <c r="AA1366" t="str">
        <f>_xlfn.IFS(sale[[#All],[Age]]&lt;19,"Teens",sale[[#All],[Age]]&lt;30,"Adults",sale[[#All],[Age]]&lt;70,"Elders")</f>
        <v>Elders</v>
      </c>
      <c r="AB1366" t="str">
        <f>VLOOKUP(C1366,customer_imp!$A$2:$H$505,8,FALSE)</f>
        <v>Silver</v>
      </c>
    </row>
    <row r="1367" spans="1:28" x14ac:dyDescent="0.25">
      <c r="A1367" t="s">
        <v>6071</v>
      </c>
      <c r="B1367" s="2">
        <v>45757</v>
      </c>
      <c r="C1367" t="s">
        <v>4031</v>
      </c>
      <c r="D1367" t="str">
        <f>VLOOKUP(C1367,customer_imp!$A$2:$H$502,2,FALSE)</f>
        <v>Jay Patel</v>
      </c>
      <c r="E1367">
        <f>VLOOKUP(C1367,customer_imp!$A$2:$H$502,3,FALSE)</f>
        <v>43</v>
      </c>
      <c r="F1367" t="str">
        <f>VLOOKUP(C1367,customer_imp!$A$2:$H$502,4,FALSE)</f>
        <v>Female</v>
      </c>
      <c r="G1367" t="str">
        <f>VLOOKUP(C1367,customer_imp!$A$2:$H$502,5,FALSE)</f>
        <v>Morrisbury</v>
      </c>
      <c r="H1367" t="str">
        <f>VLOOKUP(C1367,customer_imp!$A$2:$H$502,6,FALSE)</f>
        <v>Rhode Island</v>
      </c>
      <c r="I1367" t="str">
        <f>VLOOKUP(C1367,customer_imp!$A$2:$H$502,7,FALSE)</f>
        <v>USA</v>
      </c>
      <c r="J1367" t="s">
        <v>4619</v>
      </c>
      <c r="K1367" t="str">
        <f>VLOOKUP($J1367,prod_imp!$A$2:$I$102,2,FALSE)</f>
        <v>Wooden Nightstand</v>
      </c>
      <c r="L1367" t="str">
        <f>VLOOKUP(J1367,prod_imp!$A$2:$I$102,3,FALSE)</f>
        <v>Home</v>
      </c>
      <c r="M1367" t="str">
        <f>VLOOKUP(J1367,prod_imp!$A$2:$I$102,4,FALSE)</f>
        <v>Furniture</v>
      </c>
      <c r="N1367" t="str">
        <f>VLOOKUP(J1367,prod_imp!$A$2:$I$102,5,FALSE)</f>
        <v>Wolfe, Ross And Hester</v>
      </c>
      <c r="O1367">
        <f>VLOOKUP(J1367,prod_imp!$A$2:$I$102,6,FALSE)</f>
        <v>244</v>
      </c>
      <c r="P1367">
        <f>VLOOKUP(J1367,prod_imp!$A$2:$I$102,7,FALSE)</f>
        <v>130</v>
      </c>
      <c r="Q1367" t="s">
        <v>4701</v>
      </c>
      <c r="R1367" t="s">
        <v>1959</v>
      </c>
      <c r="S1367" s="5">
        <v>848.82439999999997</v>
      </c>
      <c r="T1367">
        <v>4</v>
      </c>
      <c r="U1367">
        <v>256</v>
      </c>
      <c r="V1367">
        <v>0.22</v>
      </c>
      <c r="W1367" t="str">
        <f>VLOOKUP(Q1367,stores_imp!$A$2:$K$100,3,FALSE)</f>
        <v>NORTH</v>
      </c>
      <c r="X1367" t="str">
        <f>VLOOKUP(Q1367,stores_imp!$A$2:$K$100,2,TRUE)</f>
        <v>Holloway Ltd</v>
      </c>
      <c r="Y1367" t="str">
        <f>VLOOKUP(Q1367,stores_imp!$A$2:$E$22,4,FALSE)</f>
        <v>Bensonhaven</v>
      </c>
      <c r="Z1367" t="str">
        <f>VLOOKUP(Q1367,stores_imp!$A$2:$K$22,5,FALSE)</f>
        <v>Flagship</v>
      </c>
      <c r="AA1367" t="str">
        <f>_xlfn.IFS(sale[[#All],[Age]]&lt;19,"Teens",sale[[#All],[Age]]&lt;30,"Adults",sale[[#All],[Age]]&lt;70,"Elders")</f>
        <v>Elders</v>
      </c>
      <c r="AB1367" t="str">
        <f>VLOOKUP(C1367,customer_imp!$A$2:$H$505,8,FALSE)</f>
        <v>Platinum</v>
      </c>
    </row>
    <row r="1368" spans="1:28" x14ac:dyDescent="0.25">
      <c r="A1368" t="s">
        <v>6072</v>
      </c>
      <c r="B1368" s="2">
        <v>45397</v>
      </c>
      <c r="C1368" t="s">
        <v>4106</v>
      </c>
      <c r="D1368" t="str">
        <f>VLOOKUP(C1368,customer_imp!$A$2:$H$502,2,FALSE)</f>
        <v>Jessica Mitchell</v>
      </c>
      <c r="E1368">
        <f>VLOOKUP(C1368,customer_imp!$A$2:$H$502,3,FALSE)</f>
        <v>43</v>
      </c>
      <c r="F1368" t="str">
        <f>VLOOKUP(C1368,customer_imp!$A$2:$H$502,4,FALSE)</f>
        <v>Female</v>
      </c>
      <c r="G1368" t="str">
        <f>VLOOKUP(C1368,customer_imp!$A$2:$H$502,5,FALSE)</f>
        <v>Matthewbury</v>
      </c>
      <c r="H1368" t="str">
        <f>VLOOKUP(C1368,customer_imp!$A$2:$H$502,6,FALSE)</f>
        <v>South Dakota</v>
      </c>
      <c r="I1368" t="str">
        <f>VLOOKUP(C1368,customer_imp!$A$2:$H$502,7,FALSE)</f>
        <v>USA</v>
      </c>
      <c r="J1368" t="s">
        <v>4545</v>
      </c>
      <c r="K1368" t="str">
        <f>VLOOKUP($J1368,prod_imp!$A$2:$I$102,2,FALSE)</f>
        <v>Decorative Floor Vase</v>
      </c>
      <c r="L1368" t="str">
        <f>VLOOKUP(J1368,prod_imp!$A$2:$I$102,3,FALSE)</f>
        <v>Home</v>
      </c>
      <c r="M1368" t="str">
        <f>VLOOKUP(J1368,prod_imp!$A$2:$I$102,4,FALSE)</f>
        <v>Decor</v>
      </c>
      <c r="N1368" t="str">
        <f>VLOOKUP(J1368,prod_imp!$A$2:$I$102,5,FALSE)</f>
        <v>Khan, Jones And Paul</v>
      </c>
      <c r="O1368">
        <f>VLOOKUP(J1368,prod_imp!$A$2:$I$102,6,FALSE)</f>
        <v>317</v>
      </c>
      <c r="P1368">
        <f>VLOOKUP(J1368,prod_imp!$A$2:$I$102,7,FALSE)</f>
        <v>378</v>
      </c>
      <c r="Q1368" t="s">
        <v>4700</v>
      </c>
      <c r="R1368" t="s">
        <v>4709</v>
      </c>
      <c r="S1368" s="5">
        <v>487.18799999999999</v>
      </c>
      <c r="T1368">
        <v>2</v>
      </c>
      <c r="U1368">
        <v>271</v>
      </c>
      <c r="V1368">
        <v>0.17</v>
      </c>
      <c r="W1368" t="str">
        <f>VLOOKUP(Q1368,stores_imp!$A$2:$K$100,3,FALSE)</f>
        <v>WEST</v>
      </c>
      <c r="X1368" t="str">
        <f>VLOOKUP(Q1368,stores_imp!$A$2:$K$100,2,TRUE)</f>
        <v>Frederick-Wright</v>
      </c>
      <c r="Y1368" t="str">
        <f>VLOOKUP(Q1368,stores_imp!$A$2:$E$22,4,FALSE)</f>
        <v>New Jimmymouth</v>
      </c>
      <c r="Z1368" t="str">
        <f>VLOOKUP(Q1368,stores_imp!$A$2:$K$22,5,FALSE)</f>
        <v>Flagship</v>
      </c>
      <c r="AA1368" t="str">
        <f>_xlfn.IFS(sale[[#All],[Age]]&lt;19,"Teens",sale[[#All],[Age]]&lt;30,"Adults",sale[[#All],[Age]]&lt;70,"Elders")</f>
        <v>Elders</v>
      </c>
      <c r="AB1368" t="str">
        <f>VLOOKUP(C1368,customer_imp!$A$2:$H$505,8,FALSE)</f>
        <v>Silver</v>
      </c>
    </row>
    <row r="1369" spans="1:28" x14ac:dyDescent="0.25">
      <c r="A1369" t="s">
        <v>6073</v>
      </c>
      <c r="B1369" s="2">
        <v>45914</v>
      </c>
      <c r="C1369" t="s">
        <v>4283</v>
      </c>
      <c r="D1369" t="str">
        <f>VLOOKUP(C1369,customer_imp!$A$2:$H$502,2,FALSE)</f>
        <v>Stephanie Jacobs</v>
      </c>
      <c r="E1369">
        <f>VLOOKUP(C1369,customer_imp!$A$2:$H$502,3,FALSE)</f>
        <v>48</v>
      </c>
      <c r="F1369" t="str">
        <f>VLOOKUP(C1369,customer_imp!$A$2:$H$502,4,FALSE)</f>
        <v>Female</v>
      </c>
      <c r="G1369" t="str">
        <f>VLOOKUP(C1369,customer_imp!$A$2:$H$502,5,FALSE)</f>
        <v>West Robinmouth</v>
      </c>
      <c r="H1369" t="str">
        <f>VLOOKUP(C1369,customer_imp!$A$2:$H$502,6,FALSE)</f>
        <v>Louisiana</v>
      </c>
      <c r="I1369" t="str">
        <f>VLOOKUP(C1369,customer_imp!$A$2:$H$502,7,FALSE)</f>
        <v>USA</v>
      </c>
      <c r="J1369" t="s">
        <v>4537</v>
      </c>
      <c r="K1369" t="str">
        <f>VLOOKUP($J1369,prod_imp!$A$2:$I$102,2,FALSE)</f>
        <v>Men'S Formal Shirt</v>
      </c>
      <c r="L1369" t="str">
        <f>VLOOKUP(J1369,prod_imp!$A$2:$I$102,3,FALSE)</f>
        <v>Clothing</v>
      </c>
      <c r="M1369" t="str">
        <f>VLOOKUP(J1369,prod_imp!$A$2:$I$102,4,FALSE)</f>
        <v>Tops</v>
      </c>
      <c r="N1369" t="str">
        <f>VLOOKUP(J1369,prod_imp!$A$2:$I$102,5,FALSE)</f>
        <v>Moon, Mora And Santos</v>
      </c>
      <c r="O1369">
        <f>VLOOKUP(J1369,prod_imp!$A$2:$I$102,6,FALSE)</f>
        <v>317</v>
      </c>
      <c r="P1369">
        <f>VLOOKUP(J1369,prod_imp!$A$2:$I$102,7,FALSE)</f>
        <v>360</v>
      </c>
      <c r="Q1369" t="s">
        <v>4701</v>
      </c>
      <c r="R1369" t="s">
        <v>4709</v>
      </c>
      <c r="S1369" s="5">
        <v>896.04</v>
      </c>
      <c r="T1369">
        <v>3</v>
      </c>
      <c r="U1369">
        <v>373</v>
      </c>
      <c r="V1369">
        <v>0.1</v>
      </c>
      <c r="W1369" t="str">
        <f>VLOOKUP(Q1369,stores_imp!$A$2:$K$100,3,FALSE)</f>
        <v>NORTH</v>
      </c>
      <c r="X1369" t="str">
        <f>VLOOKUP(Q1369,stores_imp!$A$2:$K$100,2,TRUE)</f>
        <v>Holloway Ltd</v>
      </c>
      <c r="Y1369" t="str">
        <f>VLOOKUP(Q1369,stores_imp!$A$2:$E$22,4,FALSE)</f>
        <v>Bensonhaven</v>
      </c>
      <c r="Z1369" t="str">
        <f>VLOOKUP(Q1369,stores_imp!$A$2:$K$22,5,FALSE)</f>
        <v>Flagship</v>
      </c>
      <c r="AA1369" t="str">
        <f>_xlfn.IFS(sale[[#All],[Age]]&lt;19,"Teens",sale[[#All],[Age]]&lt;30,"Adults",sale[[#All],[Age]]&lt;70,"Elders")</f>
        <v>Elders</v>
      </c>
      <c r="AB1369" t="str">
        <f>VLOOKUP(C1369,customer_imp!$A$2:$H$505,8,FALSE)</f>
        <v>Platinum</v>
      </c>
    </row>
    <row r="1370" spans="1:28" x14ac:dyDescent="0.25">
      <c r="A1370" t="s">
        <v>6074</v>
      </c>
      <c r="B1370" s="2">
        <v>45432</v>
      </c>
      <c r="C1370" t="s">
        <v>4008</v>
      </c>
      <c r="D1370" t="str">
        <f>VLOOKUP(C1370,customer_imp!$A$2:$H$502,2,FALSE)</f>
        <v>Thomas Phillips</v>
      </c>
      <c r="E1370">
        <f>VLOOKUP(C1370,customer_imp!$A$2:$H$502,3,FALSE)</f>
        <v>20</v>
      </c>
      <c r="F1370" t="str">
        <f>VLOOKUP(C1370,customer_imp!$A$2:$H$502,4,FALSE)</f>
        <v>Female</v>
      </c>
      <c r="G1370" t="str">
        <f>VLOOKUP(C1370,customer_imp!$A$2:$H$502,5,FALSE)</f>
        <v>Luisfurt</v>
      </c>
      <c r="H1370" t="str">
        <f>VLOOKUP(C1370,customer_imp!$A$2:$H$502,6,FALSE)</f>
        <v>Georgia</v>
      </c>
      <c r="I1370" t="str">
        <f>VLOOKUP(C1370,customer_imp!$A$2:$H$502,7,FALSE)</f>
        <v>USA</v>
      </c>
      <c r="J1370" t="s">
        <v>4601</v>
      </c>
      <c r="K1370" t="str">
        <f>VLOOKUP($J1370,prod_imp!$A$2:$I$102,2,FALSE)</f>
        <v>Men'S Hair Styling Gel</v>
      </c>
      <c r="L1370" t="str">
        <f>VLOOKUP(J1370,prod_imp!$A$2:$I$102,3,FALSE)</f>
        <v>Beauty</v>
      </c>
      <c r="M1370" t="str">
        <f>VLOOKUP(J1370,prod_imp!$A$2:$I$102,4,FALSE)</f>
        <v>Haircare</v>
      </c>
      <c r="N1370" t="str">
        <f>VLOOKUP(J1370,prod_imp!$A$2:$I$102,5,FALSE)</f>
        <v>Cline-Mccarthy</v>
      </c>
      <c r="O1370">
        <f>VLOOKUP(J1370,prod_imp!$A$2:$I$102,6,FALSE)</f>
        <v>17</v>
      </c>
      <c r="P1370">
        <f>VLOOKUP(J1370,prod_imp!$A$2:$I$102,7,FALSE)</f>
        <v>399</v>
      </c>
      <c r="Q1370" t="s">
        <v>4692</v>
      </c>
      <c r="R1370" t="s">
        <v>4706</v>
      </c>
      <c r="S1370" s="5">
        <v>46.216799999999999</v>
      </c>
      <c r="T1370">
        <v>2</v>
      </c>
      <c r="U1370">
        <v>24</v>
      </c>
      <c r="V1370">
        <v>0.2</v>
      </c>
      <c r="W1370" t="str">
        <f>VLOOKUP(Q1370,stores_imp!$A$2:$K$100,3,FALSE)</f>
        <v>SOUTH</v>
      </c>
      <c r="X1370" t="str">
        <f>VLOOKUP(Q1370,stores_imp!$A$2:$K$100,2,TRUE)</f>
        <v>Aguirre-Keller</v>
      </c>
      <c r="Y1370" t="str">
        <f>VLOOKUP(Q1370,stores_imp!$A$2:$E$22,4,FALSE)</f>
        <v>Lake Michael</v>
      </c>
      <c r="Z1370" t="str">
        <f>VLOOKUP(Q1370,stores_imp!$A$2:$K$22,5,FALSE)</f>
        <v>Online</v>
      </c>
      <c r="AA1370" t="str">
        <f>_xlfn.IFS(sale[[#All],[Age]]&lt;19,"Teens",sale[[#All],[Age]]&lt;30,"Adults",sale[[#All],[Age]]&lt;70,"Elders")</f>
        <v>Adults</v>
      </c>
      <c r="AB1370" t="str">
        <f>VLOOKUP(C1370,customer_imp!$A$2:$H$505,8,FALSE)</f>
        <v>Gold</v>
      </c>
    </row>
    <row r="1371" spans="1:28" x14ac:dyDescent="0.25">
      <c r="A1371" t="s">
        <v>6075</v>
      </c>
      <c r="B1371" s="2">
        <v>45798</v>
      </c>
      <c r="C1371" t="s">
        <v>3975</v>
      </c>
      <c r="D1371" t="str">
        <f>VLOOKUP(C1371,customer_imp!$A$2:$H$502,2,FALSE)</f>
        <v>Christine Vaughn</v>
      </c>
      <c r="E1371">
        <f>VLOOKUP(C1371,customer_imp!$A$2:$H$502,3,FALSE)</f>
        <v>24</v>
      </c>
      <c r="F1371" t="str">
        <f>VLOOKUP(C1371,customer_imp!$A$2:$H$502,4,FALSE)</f>
        <v>Male</v>
      </c>
      <c r="G1371" t="str">
        <f>VLOOKUP(C1371,customer_imp!$A$2:$H$502,5,FALSE)</f>
        <v>East Amandamouth</v>
      </c>
      <c r="H1371" t="str">
        <f>VLOOKUP(C1371,customer_imp!$A$2:$H$502,6,FALSE)</f>
        <v>Oregon</v>
      </c>
      <c r="I1371" t="str">
        <f>VLOOKUP(C1371,customer_imp!$A$2:$H$502,7,FALSE)</f>
        <v>USA</v>
      </c>
      <c r="J1371" t="s">
        <v>4556</v>
      </c>
      <c r="K1371" t="str">
        <f>VLOOKUP($J1371,prod_imp!$A$2:$I$102,2,FALSE)</f>
        <v>Bedroom Table Lamp</v>
      </c>
      <c r="L1371" t="str">
        <f>VLOOKUP(J1371,prod_imp!$A$2:$I$102,3,FALSE)</f>
        <v>Home</v>
      </c>
      <c r="M1371" t="str">
        <f>VLOOKUP(J1371,prod_imp!$A$2:$I$102,4,FALSE)</f>
        <v>Lighting</v>
      </c>
      <c r="N1371" t="str">
        <f>VLOOKUP(J1371,prod_imp!$A$2:$I$102,5,FALSE)</f>
        <v>Jones Llc</v>
      </c>
      <c r="O1371">
        <f>VLOOKUP(J1371,prod_imp!$A$2:$I$102,6,FALSE)</f>
        <v>382</v>
      </c>
      <c r="P1371">
        <f>VLOOKUP(J1371,prod_imp!$A$2:$I$102,7,FALSE)</f>
        <v>329</v>
      </c>
      <c r="Q1371" t="s">
        <v>4684</v>
      </c>
      <c r="R1371" t="s">
        <v>4706</v>
      </c>
      <c r="S1371" s="5">
        <v>586.71720000000005</v>
      </c>
      <c r="T1371">
        <v>4</v>
      </c>
      <c r="U1371">
        <v>186</v>
      </c>
      <c r="V1371">
        <v>0.02</v>
      </c>
      <c r="W1371" t="str">
        <f>VLOOKUP(Q1371,stores_imp!$A$2:$K$100,3,FALSE)</f>
        <v>SOUTH</v>
      </c>
      <c r="X1371" t="str">
        <f>VLOOKUP(Q1371,stores_imp!$A$2:$K$100,2,TRUE)</f>
        <v>Mann-Austin</v>
      </c>
      <c r="Y1371" t="str">
        <f>VLOOKUP(Q1371,stores_imp!$A$2:$E$22,4,FALSE)</f>
        <v>Williamsfurt</v>
      </c>
      <c r="Z1371" t="str">
        <f>VLOOKUP(Q1371,stores_imp!$A$2:$K$22,5,FALSE)</f>
        <v>Online</v>
      </c>
      <c r="AA1371" t="str">
        <f>_xlfn.IFS(sale[[#All],[Age]]&lt;19,"Teens",sale[[#All],[Age]]&lt;30,"Adults",sale[[#All],[Age]]&lt;70,"Elders")</f>
        <v>Adults</v>
      </c>
      <c r="AB1371" t="str">
        <f>VLOOKUP(C1371,customer_imp!$A$2:$H$505,8,FALSE)</f>
        <v>Bronze</v>
      </c>
    </row>
    <row r="1372" spans="1:28" x14ac:dyDescent="0.25">
      <c r="A1372" t="s">
        <v>6076</v>
      </c>
      <c r="B1372" s="2">
        <v>45396</v>
      </c>
      <c r="C1372" t="s">
        <v>4096</v>
      </c>
      <c r="D1372" t="str">
        <f>VLOOKUP(C1372,customer_imp!$A$2:$H$502,2,FALSE)</f>
        <v>Jacob Hopkins</v>
      </c>
      <c r="E1372">
        <f>VLOOKUP(C1372,customer_imp!$A$2:$H$502,3,FALSE)</f>
        <v>44</v>
      </c>
      <c r="F1372" t="str">
        <f>VLOOKUP(C1372,customer_imp!$A$2:$H$502,4,FALSE)</f>
        <v>Female</v>
      </c>
      <c r="G1372" t="str">
        <f>VLOOKUP(C1372,customer_imp!$A$2:$H$502,5,FALSE)</f>
        <v>Lake Tylerfort</v>
      </c>
      <c r="H1372" t="str">
        <f>VLOOKUP(C1372,customer_imp!$A$2:$H$502,6,FALSE)</f>
        <v>Pennsylvania</v>
      </c>
      <c r="I1372" t="str">
        <f>VLOOKUP(C1372,customer_imp!$A$2:$H$502,7,FALSE)</f>
        <v>USA</v>
      </c>
      <c r="J1372" t="s">
        <v>4530</v>
      </c>
      <c r="K1372" t="str">
        <f>VLOOKUP($J1372,prod_imp!$A$2:$I$102,2,FALSE)</f>
        <v>Women'S Denim Jeans</v>
      </c>
      <c r="L1372" t="str">
        <f>VLOOKUP(J1372,prod_imp!$A$2:$I$102,3,FALSE)</f>
        <v>Clothing</v>
      </c>
      <c r="M1372" t="str">
        <f>VLOOKUP(J1372,prod_imp!$A$2:$I$102,4,FALSE)</f>
        <v>Bottoms</v>
      </c>
      <c r="N1372" t="str">
        <f>VLOOKUP(J1372,prod_imp!$A$2:$I$102,5,FALSE)</f>
        <v>Guerra-Hendrix</v>
      </c>
      <c r="O1372">
        <f>VLOOKUP(J1372,prod_imp!$A$2:$I$102,6,FALSE)</f>
        <v>317</v>
      </c>
      <c r="P1372">
        <f>VLOOKUP(J1372,prod_imp!$A$2:$I$102,7,FALSE)</f>
        <v>343</v>
      </c>
      <c r="Q1372" t="s">
        <v>4695</v>
      </c>
      <c r="R1372" t="s">
        <v>4706</v>
      </c>
      <c r="S1372" s="5">
        <v>2033.9405999999999</v>
      </c>
      <c r="T1372">
        <v>3</v>
      </c>
      <c r="U1372">
        <v>929</v>
      </c>
      <c r="V1372">
        <v>0.21</v>
      </c>
      <c r="W1372" t="str">
        <f>VLOOKUP(Q1372,stores_imp!$A$2:$K$100,3,FALSE)</f>
        <v>EAST</v>
      </c>
      <c r="X1372" t="str">
        <f>VLOOKUP(Q1372,stores_imp!$A$2:$K$100,2,TRUE)</f>
        <v>Gardner, Humphrey And Contreras</v>
      </c>
      <c r="Y1372" t="str">
        <f>VLOOKUP(Q1372,stores_imp!$A$2:$E$22,4,FALSE)</f>
        <v>Johnsonville</v>
      </c>
      <c r="Z1372" t="str">
        <f>VLOOKUP(Q1372,stores_imp!$A$2:$K$22,5,FALSE)</f>
        <v>Flagship</v>
      </c>
      <c r="AA1372" t="str">
        <f>_xlfn.IFS(sale[[#All],[Age]]&lt;19,"Teens",sale[[#All],[Age]]&lt;30,"Adults",sale[[#All],[Age]]&lt;70,"Elders")</f>
        <v>Elders</v>
      </c>
      <c r="AB1372" t="str">
        <f>VLOOKUP(C1372,customer_imp!$A$2:$H$505,8,FALSE)</f>
        <v>Platinum</v>
      </c>
    </row>
    <row r="1373" spans="1:28" x14ac:dyDescent="0.25">
      <c r="A1373" t="s">
        <v>6077</v>
      </c>
      <c r="B1373" s="2">
        <v>45235</v>
      </c>
      <c r="C1373" t="s">
        <v>4000</v>
      </c>
      <c r="D1373" t="str">
        <f>VLOOKUP(C1373,customer_imp!$A$2:$H$502,2,FALSE)</f>
        <v>David Arnold</v>
      </c>
      <c r="E1373">
        <f>VLOOKUP(C1373,customer_imp!$A$2:$H$502,3,FALSE)</f>
        <v>54</v>
      </c>
      <c r="F1373" t="str">
        <f>VLOOKUP(C1373,customer_imp!$A$2:$H$502,4,FALSE)</f>
        <v>Female</v>
      </c>
      <c r="G1373" t="str">
        <f>VLOOKUP(C1373,customer_imp!$A$2:$H$502,5,FALSE)</f>
        <v>East Jennifer</v>
      </c>
      <c r="H1373" t="str">
        <f>VLOOKUP(C1373,customer_imp!$A$2:$H$502,6,FALSE)</f>
        <v>California</v>
      </c>
      <c r="I1373" t="str">
        <f>VLOOKUP(C1373,customer_imp!$A$2:$H$502,7,FALSE)</f>
        <v>USA</v>
      </c>
      <c r="J1373" t="s">
        <v>4642</v>
      </c>
      <c r="K1373" t="str">
        <f>VLOOKUP($J1373,prod_imp!$A$2:$I$102,2,FALSE)</f>
        <v>Wooden Bookshelf</v>
      </c>
      <c r="L1373" t="str">
        <f>VLOOKUP(J1373,prod_imp!$A$2:$I$102,3,FALSE)</f>
        <v>Home</v>
      </c>
      <c r="M1373" t="str">
        <f>VLOOKUP(J1373,prod_imp!$A$2:$I$102,4,FALSE)</f>
        <v>Furniture</v>
      </c>
      <c r="N1373" t="str">
        <f>VLOOKUP(J1373,prod_imp!$A$2:$I$102,5,FALSE)</f>
        <v>Collins-Stephenson</v>
      </c>
      <c r="O1373">
        <f>VLOOKUP(J1373,prod_imp!$A$2:$I$102,6,FALSE)</f>
        <v>388</v>
      </c>
      <c r="P1373">
        <f>VLOOKUP(J1373,prod_imp!$A$2:$I$102,7,FALSE)</f>
        <v>208</v>
      </c>
      <c r="Q1373" t="s">
        <v>4682</v>
      </c>
      <c r="R1373" t="s">
        <v>4709</v>
      </c>
      <c r="S1373" s="5">
        <v>2576.2302</v>
      </c>
      <c r="T1373">
        <v>3</v>
      </c>
      <c r="U1373">
        <v>923</v>
      </c>
      <c r="V1373">
        <v>0.27</v>
      </c>
      <c r="W1373" t="str">
        <f>VLOOKUP(Q1373,stores_imp!$A$2:$K$100,3,FALSE)</f>
        <v>NORTH</v>
      </c>
      <c r="X1373" t="str">
        <f>VLOOKUP(Q1373,stores_imp!$A$2:$K$100,2,TRUE)</f>
        <v>Mann-Austin</v>
      </c>
      <c r="Y1373" t="str">
        <f>VLOOKUP(Q1373,stores_imp!$A$2:$E$22,4,FALSE)</f>
        <v>New Michaelchester</v>
      </c>
      <c r="Z1373" t="str">
        <f>VLOOKUP(Q1373,stores_imp!$A$2:$K$22,5,FALSE)</f>
        <v>Outlet</v>
      </c>
      <c r="AA1373" t="str">
        <f>_xlfn.IFS(sale[[#All],[Age]]&lt;19,"Teens",sale[[#All],[Age]]&lt;30,"Adults",sale[[#All],[Age]]&lt;70,"Elders")</f>
        <v>Elders</v>
      </c>
      <c r="AB1373" t="str">
        <f>VLOOKUP(C1373,customer_imp!$A$2:$H$505,8,FALSE)</f>
        <v>Silver</v>
      </c>
    </row>
    <row r="1374" spans="1:28" x14ac:dyDescent="0.25">
      <c r="A1374" t="s">
        <v>6078</v>
      </c>
      <c r="B1374" s="2">
        <v>45499</v>
      </c>
      <c r="C1374" t="s">
        <v>4454</v>
      </c>
      <c r="D1374" t="str">
        <f>VLOOKUP(C1374,customer_imp!$A$2:$H$502,2,FALSE)</f>
        <v>Beth Martin</v>
      </c>
      <c r="E1374">
        <f>VLOOKUP(C1374,customer_imp!$A$2:$H$502,3,FALSE)</f>
        <v>34</v>
      </c>
      <c r="F1374" t="str">
        <f>VLOOKUP(C1374,customer_imp!$A$2:$H$502,4,FALSE)</f>
        <v>Female</v>
      </c>
      <c r="G1374" t="str">
        <f>VLOOKUP(C1374,customer_imp!$A$2:$H$502,5,FALSE)</f>
        <v>Burkefurt</v>
      </c>
      <c r="H1374" t="str">
        <f>VLOOKUP(C1374,customer_imp!$A$2:$H$502,6,FALSE)</f>
        <v>West Virginia</v>
      </c>
      <c r="I1374" t="str">
        <f>VLOOKUP(C1374,customer_imp!$A$2:$H$502,7,FALSE)</f>
        <v>USA</v>
      </c>
      <c r="J1374" t="s">
        <v>4502</v>
      </c>
      <c r="K1374" t="str">
        <f>VLOOKUP($J1374,prod_imp!$A$2:$I$102,2,FALSE)</f>
        <v>Women'S Yoga Pants</v>
      </c>
      <c r="L1374" t="str">
        <f>VLOOKUP(J1374,prod_imp!$A$2:$I$102,3,FALSE)</f>
        <v>Clothing</v>
      </c>
      <c r="M1374" t="str">
        <f>VLOOKUP(J1374,prod_imp!$A$2:$I$102,4,FALSE)</f>
        <v>Bottoms</v>
      </c>
      <c r="N1374" t="str">
        <f>VLOOKUP(J1374,prod_imp!$A$2:$I$102,5,FALSE)</f>
        <v>Gonzales-Davis</v>
      </c>
      <c r="O1374">
        <f>VLOOKUP(J1374,prod_imp!$A$2:$I$102,6,FALSE)</f>
        <v>306</v>
      </c>
      <c r="P1374">
        <f>VLOOKUP(J1374,prod_imp!$A$2:$I$102,7,FALSE)</f>
        <v>487</v>
      </c>
      <c r="Q1374" t="s">
        <v>4688</v>
      </c>
      <c r="R1374" t="s">
        <v>4706</v>
      </c>
      <c r="S1374" s="5">
        <v>736.66800000000001</v>
      </c>
      <c r="T1374">
        <v>2</v>
      </c>
      <c r="U1374">
        <v>409</v>
      </c>
      <c r="V1374">
        <v>7.0000000000000007E-2</v>
      </c>
      <c r="W1374" t="str">
        <f>VLOOKUP(Q1374,stores_imp!$A$2:$K$100,3,FALSE)</f>
        <v>SOUTH</v>
      </c>
      <c r="X1374" t="str">
        <f>VLOOKUP(Q1374,stores_imp!$A$2:$K$100,2,TRUE)</f>
        <v>Mann-Austin</v>
      </c>
      <c r="Y1374" t="str">
        <f>VLOOKUP(Q1374,stores_imp!$A$2:$E$22,4,FALSE)</f>
        <v>East Johnstad</v>
      </c>
      <c r="Z1374" t="str">
        <f>VLOOKUP(Q1374,stores_imp!$A$2:$K$22,5,FALSE)</f>
        <v>Flagship</v>
      </c>
      <c r="AA1374" t="str">
        <f>_xlfn.IFS(sale[[#All],[Age]]&lt;19,"Teens",sale[[#All],[Age]]&lt;30,"Adults",sale[[#All],[Age]]&lt;70,"Elders")</f>
        <v>Elders</v>
      </c>
      <c r="AB1374" t="str">
        <f>VLOOKUP(C1374,customer_imp!$A$2:$H$505,8,FALSE)</f>
        <v>Silver</v>
      </c>
    </row>
    <row r="1375" spans="1:28" x14ac:dyDescent="0.25">
      <c r="A1375" t="s">
        <v>6079</v>
      </c>
      <c r="B1375" s="2">
        <v>45272</v>
      </c>
      <c r="C1375" t="s">
        <v>4236</v>
      </c>
      <c r="D1375" t="str">
        <f>VLOOKUP(C1375,customer_imp!$A$2:$H$502,2,FALSE)</f>
        <v>Linda Kline</v>
      </c>
      <c r="E1375">
        <f>VLOOKUP(C1375,customer_imp!$A$2:$H$502,3,FALSE)</f>
        <v>34</v>
      </c>
      <c r="F1375" t="str">
        <f>VLOOKUP(C1375,customer_imp!$A$2:$H$502,4,FALSE)</f>
        <v>Male</v>
      </c>
      <c r="G1375" t="str">
        <f>VLOOKUP(C1375,customer_imp!$A$2:$H$502,5,FALSE)</f>
        <v>Masseyland</v>
      </c>
      <c r="H1375" t="str">
        <f>VLOOKUP(C1375,customer_imp!$A$2:$H$502,6,FALSE)</f>
        <v>Alaska</v>
      </c>
      <c r="I1375" t="str">
        <f>VLOOKUP(C1375,customer_imp!$A$2:$H$502,7,FALSE)</f>
        <v>USA</v>
      </c>
      <c r="J1375" t="s">
        <v>4537</v>
      </c>
      <c r="K1375" t="str">
        <f>VLOOKUP($J1375,prod_imp!$A$2:$I$102,2,FALSE)</f>
        <v>Men'S Formal Shirt</v>
      </c>
      <c r="L1375" t="str">
        <f>VLOOKUP(J1375,prod_imp!$A$2:$I$102,3,FALSE)</f>
        <v>Clothing</v>
      </c>
      <c r="M1375" t="str">
        <f>VLOOKUP(J1375,prod_imp!$A$2:$I$102,4,FALSE)</f>
        <v>Tops</v>
      </c>
      <c r="N1375" t="str">
        <f>VLOOKUP(J1375,prod_imp!$A$2:$I$102,5,FALSE)</f>
        <v>Moon, Mora And Santos</v>
      </c>
      <c r="O1375">
        <f>VLOOKUP(J1375,prod_imp!$A$2:$I$102,6,FALSE)</f>
        <v>317</v>
      </c>
      <c r="P1375">
        <f>VLOOKUP(J1375,prod_imp!$A$2:$I$102,7,FALSE)</f>
        <v>360</v>
      </c>
      <c r="Q1375" t="s">
        <v>4684</v>
      </c>
      <c r="R1375" t="s">
        <v>1959</v>
      </c>
      <c r="S1375" s="5">
        <v>1022.2128</v>
      </c>
      <c r="T1375">
        <v>2</v>
      </c>
      <c r="U1375">
        <v>608</v>
      </c>
      <c r="V1375">
        <v>0.1</v>
      </c>
      <c r="W1375" t="str">
        <f>VLOOKUP(Q1375,stores_imp!$A$2:$K$100,3,FALSE)</f>
        <v>SOUTH</v>
      </c>
      <c r="X1375" t="str">
        <f>VLOOKUP(Q1375,stores_imp!$A$2:$K$100,2,TRUE)</f>
        <v>Mann-Austin</v>
      </c>
      <c r="Y1375" t="str">
        <f>VLOOKUP(Q1375,stores_imp!$A$2:$E$22,4,FALSE)</f>
        <v>Williamsfurt</v>
      </c>
      <c r="Z1375" t="str">
        <f>VLOOKUP(Q1375,stores_imp!$A$2:$K$22,5,FALSE)</f>
        <v>Online</v>
      </c>
      <c r="AA1375" t="str">
        <f>_xlfn.IFS(sale[[#All],[Age]]&lt;19,"Teens",sale[[#All],[Age]]&lt;30,"Adults",sale[[#All],[Age]]&lt;70,"Elders")</f>
        <v>Elders</v>
      </c>
      <c r="AB1375" t="str">
        <f>VLOOKUP(C1375,customer_imp!$A$2:$H$505,8,FALSE)</f>
        <v>Silver</v>
      </c>
    </row>
    <row r="1376" spans="1:28" x14ac:dyDescent="0.25">
      <c r="A1376" t="s">
        <v>6080</v>
      </c>
      <c r="B1376" s="2">
        <v>45785</v>
      </c>
      <c r="C1376" t="s">
        <v>4191</v>
      </c>
      <c r="D1376" t="str">
        <f>VLOOKUP(C1376,customer_imp!$A$2:$H$502,2,FALSE)</f>
        <v>Blake Harrison</v>
      </c>
      <c r="E1376">
        <f>VLOOKUP(C1376,customer_imp!$A$2:$H$502,3,FALSE)</f>
        <v>63</v>
      </c>
      <c r="F1376" t="str">
        <f>VLOOKUP(C1376,customer_imp!$A$2:$H$502,4,FALSE)</f>
        <v>Female</v>
      </c>
      <c r="G1376" t="str">
        <f>VLOOKUP(C1376,customer_imp!$A$2:$H$502,5,FALSE)</f>
        <v>Lyonsfort</v>
      </c>
      <c r="H1376" t="str">
        <f>VLOOKUP(C1376,customer_imp!$A$2:$H$502,6,FALSE)</f>
        <v>Washington</v>
      </c>
      <c r="I1376" t="str">
        <f>VLOOKUP(C1376,customer_imp!$A$2:$H$502,7,FALSE)</f>
        <v>USA</v>
      </c>
      <c r="J1376" t="s">
        <v>4568</v>
      </c>
      <c r="K1376" t="str">
        <f>VLOOKUP($J1376,prod_imp!$A$2:$I$102,2,FALSE)</f>
        <v>Smart Home Wifi Camera</v>
      </c>
      <c r="L1376" t="str">
        <f>VLOOKUP(J1376,prod_imp!$A$2:$I$102,3,FALSE)</f>
        <v>Electronics</v>
      </c>
      <c r="M1376" t="str">
        <f>VLOOKUP(J1376,prod_imp!$A$2:$I$102,4,FALSE)</f>
        <v>Accessories</v>
      </c>
      <c r="N1376" t="str">
        <f>VLOOKUP(J1376,prod_imp!$A$2:$I$102,5,FALSE)</f>
        <v>Holmes Llc</v>
      </c>
      <c r="O1376">
        <f>VLOOKUP(J1376,prod_imp!$A$2:$I$102,6,FALSE)</f>
        <v>451</v>
      </c>
      <c r="P1376">
        <f>VLOOKUP(J1376,prod_imp!$A$2:$I$102,7,FALSE)</f>
        <v>389</v>
      </c>
      <c r="Q1376" t="s">
        <v>4703</v>
      </c>
      <c r="R1376" t="s">
        <v>1959</v>
      </c>
      <c r="S1376" s="5">
        <v>547.74720000000002</v>
      </c>
      <c r="T1376">
        <v>4</v>
      </c>
      <c r="U1376">
        <v>150</v>
      </c>
      <c r="V1376">
        <v>0.16</v>
      </c>
      <c r="W1376" t="str">
        <f>VLOOKUP(Q1376,stores_imp!$A$2:$K$100,3,FALSE)</f>
        <v>EAST</v>
      </c>
      <c r="X1376" t="str">
        <f>VLOOKUP(Q1376,stores_imp!$A$2:$K$100,2,TRUE)</f>
        <v>Mann-Austin</v>
      </c>
      <c r="Y1376" t="str">
        <f>VLOOKUP(Q1376,stores_imp!$A$2:$E$22,4,FALSE)</f>
        <v>Vasquezborough</v>
      </c>
      <c r="Z1376" t="str">
        <f>VLOOKUP(Q1376,stores_imp!$A$2:$K$22,5,FALSE)</f>
        <v>Online</v>
      </c>
      <c r="AA1376" t="str">
        <f>_xlfn.IFS(sale[[#All],[Age]]&lt;19,"Teens",sale[[#All],[Age]]&lt;30,"Adults",sale[[#All],[Age]]&lt;70,"Elders")</f>
        <v>Elders</v>
      </c>
      <c r="AB1376" t="str">
        <f>VLOOKUP(C1376,customer_imp!$A$2:$H$505,8,FALSE)</f>
        <v>Platinum</v>
      </c>
    </row>
    <row r="1377" spans="1:28" x14ac:dyDescent="0.25">
      <c r="A1377" t="s">
        <v>6081</v>
      </c>
      <c r="B1377" s="2">
        <v>45534</v>
      </c>
      <c r="C1377" t="s">
        <v>4226</v>
      </c>
      <c r="D1377" t="str">
        <f>VLOOKUP(C1377,customer_imp!$A$2:$H$502,2,FALSE)</f>
        <v>Laura Soto</v>
      </c>
      <c r="E1377">
        <f>VLOOKUP(C1377,customer_imp!$A$2:$H$502,3,FALSE)</f>
        <v>57</v>
      </c>
      <c r="F1377" t="str">
        <f>VLOOKUP(C1377,customer_imp!$A$2:$H$502,4,FALSE)</f>
        <v>Female</v>
      </c>
      <c r="G1377" t="str">
        <f>VLOOKUP(C1377,customer_imp!$A$2:$H$502,5,FALSE)</f>
        <v>Rodriguezton</v>
      </c>
      <c r="H1377" t="str">
        <f>VLOOKUP(C1377,customer_imp!$A$2:$H$502,6,FALSE)</f>
        <v>Michigan</v>
      </c>
      <c r="I1377" t="str">
        <f>VLOOKUP(C1377,customer_imp!$A$2:$H$502,7,FALSE)</f>
        <v>USA</v>
      </c>
      <c r="J1377" t="s">
        <v>4619</v>
      </c>
      <c r="K1377" t="str">
        <f>VLOOKUP($J1377,prod_imp!$A$2:$I$102,2,FALSE)</f>
        <v>Wooden Nightstand</v>
      </c>
      <c r="L1377" t="str">
        <f>VLOOKUP(J1377,prod_imp!$A$2:$I$102,3,FALSE)</f>
        <v>Home</v>
      </c>
      <c r="M1377" t="str">
        <f>VLOOKUP(J1377,prod_imp!$A$2:$I$102,4,FALSE)</f>
        <v>Furniture</v>
      </c>
      <c r="N1377" t="str">
        <f>VLOOKUP(J1377,prod_imp!$A$2:$I$102,5,FALSE)</f>
        <v>Wolfe, Ross And Hester</v>
      </c>
      <c r="O1377">
        <f>VLOOKUP(J1377,prod_imp!$A$2:$I$102,6,FALSE)</f>
        <v>244</v>
      </c>
      <c r="P1377">
        <f>VLOOKUP(J1377,prod_imp!$A$2:$I$102,7,FALSE)</f>
        <v>130</v>
      </c>
      <c r="Q1377" t="s">
        <v>4697</v>
      </c>
      <c r="R1377" t="s">
        <v>1959</v>
      </c>
      <c r="S1377" s="5">
        <v>813.04719999999998</v>
      </c>
      <c r="T1377">
        <v>4</v>
      </c>
      <c r="U1377">
        <v>207</v>
      </c>
      <c r="V1377">
        <v>0.09</v>
      </c>
      <c r="W1377" t="str">
        <f>VLOOKUP(Q1377,stores_imp!$A$2:$K$100,3,FALSE)</f>
        <v>SOUTH</v>
      </c>
      <c r="X1377" t="str">
        <f>VLOOKUP(Q1377,stores_imp!$A$2:$K$100,2,TRUE)</f>
        <v>Mcdonald Inc</v>
      </c>
      <c r="Y1377" t="str">
        <f>VLOOKUP(Q1377,stores_imp!$A$2:$E$22,4,FALSE)</f>
        <v>Christopherland</v>
      </c>
      <c r="Z1377" t="str">
        <f>VLOOKUP(Q1377,stores_imp!$A$2:$K$22,5,FALSE)</f>
        <v>Outlet</v>
      </c>
      <c r="AA1377" t="str">
        <f>_xlfn.IFS(sale[[#All],[Age]]&lt;19,"Teens",sale[[#All],[Age]]&lt;30,"Adults",sale[[#All],[Age]]&lt;70,"Elders")</f>
        <v>Elders</v>
      </c>
      <c r="AB1377" t="str">
        <f>VLOOKUP(C1377,customer_imp!$A$2:$H$505,8,FALSE)</f>
        <v>Platinum</v>
      </c>
    </row>
    <row r="1378" spans="1:28" x14ac:dyDescent="0.25">
      <c r="A1378" t="s">
        <v>6082</v>
      </c>
      <c r="B1378" s="2">
        <v>45803</v>
      </c>
      <c r="C1378" t="s">
        <v>4151</v>
      </c>
      <c r="D1378" t="str">
        <f>VLOOKUP(C1378,customer_imp!$A$2:$H$502,2,FALSE)</f>
        <v>Thomas Rhodes</v>
      </c>
      <c r="E1378">
        <f>VLOOKUP(C1378,customer_imp!$A$2:$H$502,3,FALSE)</f>
        <v>41</v>
      </c>
      <c r="F1378" t="str">
        <f>VLOOKUP(C1378,customer_imp!$A$2:$H$502,4,FALSE)</f>
        <v>Female</v>
      </c>
      <c r="G1378" t="str">
        <f>VLOOKUP(C1378,customer_imp!$A$2:$H$502,5,FALSE)</f>
        <v>Port Richard</v>
      </c>
      <c r="H1378" t="str">
        <f>VLOOKUP(C1378,customer_imp!$A$2:$H$502,6,FALSE)</f>
        <v>West Virginia</v>
      </c>
      <c r="I1378" t="str">
        <f>VLOOKUP(C1378,customer_imp!$A$2:$H$502,7,FALSE)</f>
        <v>USA</v>
      </c>
      <c r="J1378" t="s">
        <v>4516</v>
      </c>
      <c r="K1378" t="str">
        <f>VLOOKUP($J1378,prod_imp!$A$2:$I$102,2,FALSE)</f>
        <v>Hd Smart Tv Stick</v>
      </c>
      <c r="L1378" t="str">
        <f>VLOOKUP(J1378,prod_imp!$A$2:$I$102,3,FALSE)</f>
        <v>Electronics</v>
      </c>
      <c r="M1378" t="str">
        <f>VLOOKUP(J1378,prod_imp!$A$2:$I$102,4,FALSE)</f>
        <v>Accessories</v>
      </c>
      <c r="N1378" t="str">
        <f>VLOOKUP(J1378,prod_imp!$A$2:$I$102,5,FALSE)</f>
        <v>Gibson, Hobbs And Weaver</v>
      </c>
      <c r="O1378">
        <f>VLOOKUP(J1378,prod_imp!$A$2:$I$102,6,FALSE)</f>
        <v>449</v>
      </c>
      <c r="P1378">
        <f>VLOOKUP(J1378,prod_imp!$A$2:$I$102,7,FALSE)</f>
        <v>275</v>
      </c>
      <c r="Q1378" t="s">
        <v>4683</v>
      </c>
      <c r="R1378" t="s">
        <v>4706</v>
      </c>
      <c r="S1378" s="5">
        <v>48.101500000000001</v>
      </c>
      <c r="T1378">
        <v>1</v>
      </c>
      <c r="U1378">
        <v>57</v>
      </c>
      <c r="V1378">
        <v>0.02</v>
      </c>
      <c r="W1378" t="str">
        <f>VLOOKUP(Q1378,stores_imp!$A$2:$K$100,3,FALSE)</f>
        <v>EAST</v>
      </c>
      <c r="X1378" t="str">
        <f>VLOOKUP(Q1378,stores_imp!$A$2:$K$100,2,TRUE)</f>
        <v>Mann-Austin</v>
      </c>
      <c r="Y1378" t="str">
        <f>VLOOKUP(Q1378,stores_imp!$A$2:$E$22,4,FALSE)</f>
        <v>Port Josephberg</v>
      </c>
      <c r="Z1378" t="str">
        <f>VLOOKUP(Q1378,stores_imp!$A$2:$K$22,5,FALSE)</f>
        <v>Online</v>
      </c>
      <c r="AA1378" t="str">
        <f>_xlfn.IFS(sale[[#All],[Age]]&lt;19,"Teens",sale[[#All],[Age]]&lt;30,"Adults",sale[[#All],[Age]]&lt;70,"Elders")</f>
        <v>Elders</v>
      </c>
      <c r="AB1378" t="str">
        <f>VLOOKUP(C1378,customer_imp!$A$2:$H$505,8,FALSE)</f>
        <v>Bronze</v>
      </c>
    </row>
    <row r="1379" spans="1:28" x14ac:dyDescent="0.25">
      <c r="A1379" t="s">
        <v>6083</v>
      </c>
      <c r="B1379" s="2">
        <v>45667</v>
      </c>
      <c r="C1379" t="s">
        <v>4395</v>
      </c>
      <c r="D1379" t="str">
        <f>VLOOKUP(C1379,customer_imp!$A$2:$H$502,2,FALSE)</f>
        <v>Eric Wolfe</v>
      </c>
      <c r="E1379">
        <f>VLOOKUP(C1379,customer_imp!$A$2:$H$502,3,FALSE)</f>
        <v>18</v>
      </c>
      <c r="F1379" t="str">
        <f>VLOOKUP(C1379,customer_imp!$A$2:$H$502,4,FALSE)</f>
        <v>Female</v>
      </c>
      <c r="G1379" t="str">
        <f>VLOOKUP(C1379,customer_imp!$A$2:$H$502,5,FALSE)</f>
        <v>Garciaview</v>
      </c>
      <c r="H1379" t="str">
        <f>VLOOKUP(C1379,customer_imp!$A$2:$H$502,6,FALSE)</f>
        <v>Louisiana</v>
      </c>
      <c r="I1379" t="str">
        <f>VLOOKUP(C1379,customer_imp!$A$2:$H$502,7,FALSE)</f>
        <v>USA</v>
      </c>
      <c r="J1379" t="s">
        <v>4563</v>
      </c>
      <c r="K1379" t="str">
        <f>VLOOKUP($J1379,prod_imp!$A$2:$I$102,2,FALSE)</f>
        <v>Portable Power Bank</v>
      </c>
      <c r="L1379" t="str">
        <f>VLOOKUP(J1379,prod_imp!$A$2:$I$102,3,FALSE)</f>
        <v>Electronics</v>
      </c>
      <c r="M1379" t="str">
        <f>VLOOKUP(J1379,prod_imp!$A$2:$I$102,4,FALSE)</f>
        <v>Mobile</v>
      </c>
      <c r="N1379" t="str">
        <f>VLOOKUP(J1379,prod_imp!$A$2:$I$102,5,FALSE)</f>
        <v>Cummings And Sons</v>
      </c>
      <c r="O1379">
        <f>VLOOKUP(J1379,prod_imp!$A$2:$I$102,6,FALSE)</f>
        <v>326</v>
      </c>
      <c r="P1379">
        <f>VLOOKUP(J1379,prod_imp!$A$2:$I$102,7,FALSE)</f>
        <v>301</v>
      </c>
      <c r="Q1379" t="s">
        <v>4681</v>
      </c>
      <c r="R1379" t="s">
        <v>1959</v>
      </c>
      <c r="S1379" s="5">
        <v>2906.5680000000002</v>
      </c>
      <c r="T1379">
        <v>4</v>
      </c>
      <c r="U1379">
        <v>995</v>
      </c>
      <c r="V1379">
        <v>0.15</v>
      </c>
      <c r="W1379" t="str">
        <f>VLOOKUP(Q1379,stores_imp!$A$2:$K$100,3,FALSE)</f>
        <v>SOUTH</v>
      </c>
      <c r="X1379" t="str">
        <f>VLOOKUP(Q1379,stores_imp!$A$2:$K$100,2,TRUE)</f>
        <v>Mann-Austin</v>
      </c>
      <c r="Y1379" t="str">
        <f>VLOOKUP(Q1379,stores_imp!$A$2:$E$22,4,FALSE)</f>
        <v>Port Sharon</v>
      </c>
      <c r="Z1379" t="str">
        <f>VLOOKUP(Q1379,stores_imp!$A$2:$K$22,5,FALSE)</f>
        <v>Online</v>
      </c>
      <c r="AA1379" t="str">
        <f>_xlfn.IFS(sale[[#All],[Age]]&lt;19,"Teens",sale[[#All],[Age]]&lt;30,"Adults",sale[[#All],[Age]]&lt;70,"Elders")</f>
        <v>Teens</v>
      </c>
      <c r="AB1379" t="str">
        <f>VLOOKUP(C1379,customer_imp!$A$2:$H$505,8,FALSE)</f>
        <v>Gold</v>
      </c>
    </row>
    <row r="1380" spans="1:28" x14ac:dyDescent="0.25">
      <c r="A1380" t="s">
        <v>6084</v>
      </c>
      <c r="B1380" s="2">
        <v>45656</v>
      </c>
      <c r="C1380" t="s">
        <v>4038</v>
      </c>
      <c r="D1380" t="str">
        <f>VLOOKUP(C1380,customer_imp!$A$2:$H$502,2,FALSE)</f>
        <v>Mr. Mason Butler</v>
      </c>
      <c r="E1380">
        <f>VLOOKUP(C1380,customer_imp!$A$2:$H$502,3,FALSE)</f>
        <v>33</v>
      </c>
      <c r="F1380" t="str">
        <f>VLOOKUP(C1380,customer_imp!$A$2:$H$502,4,FALSE)</f>
        <v>Male</v>
      </c>
      <c r="G1380" t="str">
        <f>VLOOKUP(C1380,customer_imp!$A$2:$H$502,5,FALSE)</f>
        <v>Port Kathrynhaven</v>
      </c>
      <c r="H1380" t="str">
        <f>VLOOKUP(C1380,customer_imp!$A$2:$H$502,6,FALSE)</f>
        <v>Arizona</v>
      </c>
      <c r="I1380" t="str">
        <f>VLOOKUP(C1380,customer_imp!$A$2:$H$502,7,FALSE)</f>
        <v>USA</v>
      </c>
      <c r="J1380" t="s">
        <v>4579</v>
      </c>
      <c r="K1380" t="str">
        <f>VLOOKUP($J1380,prod_imp!$A$2:$I$102,2,FALSE)</f>
        <v>Makeup Brush Set</v>
      </c>
      <c r="L1380" t="str">
        <f>VLOOKUP(J1380,prod_imp!$A$2:$I$102,3,FALSE)</f>
        <v>Beauty</v>
      </c>
      <c r="M1380" t="str">
        <f>VLOOKUP(J1380,prod_imp!$A$2:$I$102,4,FALSE)</f>
        <v>Makeup</v>
      </c>
      <c r="N1380" t="str">
        <f>VLOOKUP(J1380,prod_imp!$A$2:$I$102,5,FALSE)</f>
        <v>Cook Inc</v>
      </c>
      <c r="O1380">
        <f>VLOOKUP(J1380,prod_imp!$A$2:$I$102,6,FALSE)</f>
        <v>317</v>
      </c>
      <c r="P1380">
        <f>VLOOKUP(J1380,prod_imp!$A$2:$I$102,7,FALSE)</f>
        <v>431</v>
      </c>
      <c r="Q1380" t="s">
        <v>4693</v>
      </c>
      <c r="R1380" t="s">
        <v>1959</v>
      </c>
      <c r="S1380" s="5">
        <v>898.82159999999999</v>
      </c>
      <c r="T1380">
        <v>2</v>
      </c>
      <c r="U1380">
        <v>591</v>
      </c>
      <c r="V1380">
        <v>0.27</v>
      </c>
      <c r="W1380" t="str">
        <f>VLOOKUP(Q1380,stores_imp!$A$2:$K$100,3,FALSE)</f>
        <v>NORTH</v>
      </c>
      <c r="X1380" t="str">
        <f>VLOOKUP(Q1380,stores_imp!$A$2:$K$100,2,TRUE)</f>
        <v>Thomas, Bridges And Harris</v>
      </c>
      <c r="Y1380" t="str">
        <f>VLOOKUP(Q1380,stores_imp!$A$2:$E$22,4,FALSE)</f>
        <v>Sabrinatown</v>
      </c>
      <c r="Z1380" t="str">
        <f>VLOOKUP(Q1380,stores_imp!$A$2:$K$22,5,FALSE)</f>
        <v>Online</v>
      </c>
      <c r="AA1380" t="str">
        <f>_xlfn.IFS(sale[[#All],[Age]]&lt;19,"Teens",sale[[#All],[Age]]&lt;30,"Adults",sale[[#All],[Age]]&lt;70,"Elders")</f>
        <v>Elders</v>
      </c>
      <c r="AB1380" t="str">
        <f>VLOOKUP(C1380,customer_imp!$A$2:$H$505,8,FALSE)</f>
        <v>Gold</v>
      </c>
    </row>
    <row r="1381" spans="1:28" x14ac:dyDescent="0.25">
      <c r="A1381" t="s">
        <v>6085</v>
      </c>
      <c r="B1381" s="2">
        <v>45869</v>
      </c>
      <c r="C1381" t="s">
        <v>4367</v>
      </c>
      <c r="D1381" t="str">
        <f>VLOOKUP(C1381,customer_imp!$A$2:$H$502,2,FALSE)</f>
        <v>Frank Stewart</v>
      </c>
      <c r="E1381">
        <f>VLOOKUP(C1381,customer_imp!$A$2:$H$502,3,FALSE)</f>
        <v>44</v>
      </c>
      <c r="F1381" t="str">
        <f>VLOOKUP(C1381,customer_imp!$A$2:$H$502,4,FALSE)</f>
        <v>Female</v>
      </c>
      <c r="G1381" t="str">
        <f>VLOOKUP(C1381,customer_imp!$A$2:$H$502,5,FALSE)</f>
        <v>Fischerborough</v>
      </c>
      <c r="H1381" t="str">
        <f>VLOOKUP(C1381,customer_imp!$A$2:$H$502,6,FALSE)</f>
        <v>Delaware</v>
      </c>
      <c r="I1381" t="str">
        <f>VLOOKUP(C1381,customer_imp!$A$2:$H$502,7,FALSE)</f>
        <v>USA</v>
      </c>
      <c r="J1381" t="s">
        <v>4580</v>
      </c>
      <c r="K1381" t="str">
        <f>VLOOKUP($J1381,prod_imp!$A$2:$I$102,2,FALSE)</f>
        <v>Car Dashboard Phone Holder</v>
      </c>
      <c r="L1381" t="str">
        <f>VLOOKUP(J1381,prod_imp!$A$2:$I$102,3,FALSE)</f>
        <v>Electronics</v>
      </c>
      <c r="M1381" t="str">
        <f>VLOOKUP(J1381,prod_imp!$A$2:$I$102,4,FALSE)</f>
        <v>Accessories</v>
      </c>
      <c r="N1381" t="str">
        <f>VLOOKUP(J1381,prod_imp!$A$2:$I$102,5,FALSE)</f>
        <v>Byrd, Stewart And Valdez</v>
      </c>
      <c r="O1381">
        <f>VLOOKUP(J1381,prod_imp!$A$2:$I$102,6,FALSE)</f>
        <v>178</v>
      </c>
      <c r="P1381">
        <f>VLOOKUP(J1381,prod_imp!$A$2:$I$102,7,FALSE)</f>
        <v>103</v>
      </c>
      <c r="Q1381" t="s">
        <v>4701</v>
      </c>
      <c r="R1381" t="s">
        <v>1959</v>
      </c>
      <c r="S1381" s="5">
        <v>311.43279999999999</v>
      </c>
      <c r="T1381">
        <v>2</v>
      </c>
      <c r="U1381">
        <v>205</v>
      </c>
      <c r="V1381">
        <v>0.24</v>
      </c>
      <c r="W1381" t="str">
        <f>VLOOKUP(Q1381,stores_imp!$A$2:$K$100,3,FALSE)</f>
        <v>NORTH</v>
      </c>
      <c r="X1381" t="str">
        <f>VLOOKUP(Q1381,stores_imp!$A$2:$K$100,2,TRUE)</f>
        <v>Holloway Ltd</v>
      </c>
      <c r="Y1381" t="str">
        <f>VLOOKUP(Q1381,stores_imp!$A$2:$E$22,4,FALSE)</f>
        <v>Bensonhaven</v>
      </c>
      <c r="Z1381" t="str">
        <f>VLOOKUP(Q1381,stores_imp!$A$2:$K$22,5,FALSE)</f>
        <v>Flagship</v>
      </c>
      <c r="AA1381" t="str">
        <f>_xlfn.IFS(sale[[#All],[Age]]&lt;19,"Teens",sale[[#All],[Age]]&lt;30,"Adults",sale[[#All],[Age]]&lt;70,"Elders")</f>
        <v>Elders</v>
      </c>
      <c r="AB1381" t="str">
        <f>VLOOKUP(C1381,customer_imp!$A$2:$H$505,8,FALSE)</f>
        <v>Bronze</v>
      </c>
    </row>
    <row r="1382" spans="1:28" x14ac:dyDescent="0.25">
      <c r="A1382" t="s">
        <v>6086</v>
      </c>
      <c r="B1382" s="2">
        <v>45549</v>
      </c>
      <c r="C1382" t="s">
        <v>4066</v>
      </c>
      <c r="D1382" t="str">
        <f>VLOOKUP(C1382,customer_imp!$A$2:$H$502,2,FALSE)</f>
        <v>Oscar Moon</v>
      </c>
      <c r="E1382">
        <f>VLOOKUP(C1382,customer_imp!$A$2:$H$502,3,FALSE)</f>
        <v>58</v>
      </c>
      <c r="F1382" t="str">
        <f>VLOOKUP(C1382,customer_imp!$A$2:$H$502,4,FALSE)</f>
        <v>Female</v>
      </c>
      <c r="G1382" t="str">
        <f>VLOOKUP(C1382,customer_imp!$A$2:$H$502,5,FALSE)</f>
        <v>West Cody</v>
      </c>
      <c r="H1382" t="str">
        <f>VLOOKUP(C1382,customer_imp!$A$2:$H$502,6,FALSE)</f>
        <v>Louisiana</v>
      </c>
      <c r="I1382" t="str">
        <f>VLOOKUP(C1382,customer_imp!$A$2:$H$502,7,FALSE)</f>
        <v>USA</v>
      </c>
      <c r="J1382" t="s">
        <v>4611</v>
      </c>
      <c r="K1382" t="str">
        <f>VLOOKUP($J1382,prod_imp!$A$2:$I$102,2,FALSE)</f>
        <v>Adjustable Dumbbells 20Kg</v>
      </c>
      <c r="L1382" t="str">
        <f>VLOOKUP(J1382,prod_imp!$A$2:$I$102,3,FALSE)</f>
        <v>Sports</v>
      </c>
      <c r="M1382" t="str">
        <f>VLOOKUP(J1382,prod_imp!$A$2:$I$102,4,FALSE)</f>
        <v>Fitness</v>
      </c>
      <c r="N1382" t="str">
        <f>VLOOKUP(J1382,prod_imp!$A$2:$I$102,5,FALSE)</f>
        <v>Montgomery, Benton And Miller</v>
      </c>
      <c r="O1382">
        <f>VLOOKUP(J1382,prod_imp!$A$2:$I$102,6,FALSE)</f>
        <v>241</v>
      </c>
      <c r="P1382">
        <f>VLOOKUP(J1382,prod_imp!$A$2:$I$102,7,FALSE)</f>
        <v>423</v>
      </c>
      <c r="Q1382" t="s">
        <v>4697</v>
      </c>
      <c r="R1382" t="s">
        <v>4709</v>
      </c>
      <c r="S1382" s="5">
        <v>1005.3944</v>
      </c>
      <c r="T1382">
        <v>2</v>
      </c>
      <c r="U1382">
        <v>546</v>
      </c>
      <c r="V1382">
        <v>0.24</v>
      </c>
      <c r="W1382" t="str">
        <f>VLOOKUP(Q1382,stores_imp!$A$2:$K$100,3,FALSE)</f>
        <v>SOUTH</v>
      </c>
      <c r="X1382" t="str">
        <f>VLOOKUP(Q1382,stores_imp!$A$2:$K$100,2,TRUE)</f>
        <v>Mcdonald Inc</v>
      </c>
      <c r="Y1382" t="str">
        <f>VLOOKUP(Q1382,stores_imp!$A$2:$E$22,4,FALSE)</f>
        <v>Christopherland</v>
      </c>
      <c r="Z1382" t="str">
        <f>VLOOKUP(Q1382,stores_imp!$A$2:$K$22,5,FALSE)</f>
        <v>Outlet</v>
      </c>
      <c r="AA1382" t="str">
        <f>_xlfn.IFS(sale[[#All],[Age]]&lt;19,"Teens",sale[[#All],[Age]]&lt;30,"Adults",sale[[#All],[Age]]&lt;70,"Elders")</f>
        <v>Elders</v>
      </c>
      <c r="AB1382" t="str">
        <f>VLOOKUP(C1382,customer_imp!$A$2:$H$505,8,FALSE)</f>
        <v>Platinum</v>
      </c>
    </row>
    <row r="1383" spans="1:28" x14ac:dyDescent="0.25">
      <c r="A1383" t="s">
        <v>6087</v>
      </c>
      <c r="B1383" s="2">
        <v>45409</v>
      </c>
      <c r="C1383" t="s">
        <v>4030</v>
      </c>
      <c r="D1383" t="str">
        <f>VLOOKUP(C1383,customer_imp!$A$2:$H$502,2,FALSE)</f>
        <v>Christopher Sutton</v>
      </c>
      <c r="E1383">
        <f>VLOOKUP(C1383,customer_imp!$A$2:$H$502,3,FALSE)</f>
        <v>49</v>
      </c>
      <c r="F1383" t="str">
        <f>VLOOKUP(C1383,customer_imp!$A$2:$H$502,4,FALSE)</f>
        <v>Female</v>
      </c>
      <c r="G1383" t="str">
        <f>VLOOKUP(C1383,customer_imp!$A$2:$H$502,5,FALSE)</f>
        <v>Deborahberg</v>
      </c>
      <c r="H1383" t="str">
        <f>VLOOKUP(C1383,customer_imp!$A$2:$H$502,6,FALSE)</f>
        <v>Pennsylvania</v>
      </c>
      <c r="I1383" t="str">
        <f>VLOOKUP(C1383,customer_imp!$A$2:$H$502,7,FALSE)</f>
        <v>USA</v>
      </c>
      <c r="J1383" t="s">
        <v>4530</v>
      </c>
      <c r="K1383" t="str">
        <f>VLOOKUP($J1383,prod_imp!$A$2:$I$102,2,FALSE)</f>
        <v>Women'S Denim Jeans</v>
      </c>
      <c r="L1383" t="str">
        <f>VLOOKUP(J1383,prod_imp!$A$2:$I$102,3,FALSE)</f>
        <v>Clothing</v>
      </c>
      <c r="M1383" t="str">
        <f>VLOOKUP(J1383,prod_imp!$A$2:$I$102,4,FALSE)</f>
        <v>Bottoms</v>
      </c>
      <c r="N1383" t="str">
        <f>VLOOKUP(J1383,prod_imp!$A$2:$I$102,5,FALSE)</f>
        <v>Guerra-Hendrix</v>
      </c>
      <c r="O1383">
        <f>VLOOKUP(J1383,prod_imp!$A$2:$I$102,6,FALSE)</f>
        <v>317</v>
      </c>
      <c r="P1383">
        <f>VLOOKUP(J1383,prod_imp!$A$2:$I$102,7,FALSE)</f>
        <v>343</v>
      </c>
      <c r="Q1383" t="s">
        <v>4693</v>
      </c>
      <c r="R1383" t="s">
        <v>1959</v>
      </c>
      <c r="S1383" s="5">
        <v>1512.2267999999999</v>
      </c>
      <c r="T1383">
        <v>4</v>
      </c>
      <c r="U1383">
        <v>455</v>
      </c>
      <c r="V1383">
        <v>0.08</v>
      </c>
      <c r="W1383" t="str">
        <f>VLOOKUP(Q1383,stores_imp!$A$2:$K$100,3,FALSE)</f>
        <v>NORTH</v>
      </c>
      <c r="X1383" t="str">
        <f>VLOOKUP(Q1383,stores_imp!$A$2:$K$100,2,TRUE)</f>
        <v>Thomas, Bridges And Harris</v>
      </c>
      <c r="Y1383" t="str">
        <f>VLOOKUP(Q1383,stores_imp!$A$2:$E$22,4,FALSE)</f>
        <v>Sabrinatown</v>
      </c>
      <c r="Z1383" t="str">
        <f>VLOOKUP(Q1383,stores_imp!$A$2:$K$22,5,FALSE)</f>
        <v>Online</v>
      </c>
      <c r="AA1383" t="str">
        <f>_xlfn.IFS(sale[[#All],[Age]]&lt;19,"Teens",sale[[#All],[Age]]&lt;30,"Adults",sale[[#All],[Age]]&lt;70,"Elders")</f>
        <v>Elders</v>
      </c>
      <c r="AB1383" t="str">
        <f>VLOOKUP(C1383,customer_imp!$A$2:$H$505,8,FALSE)</f>
        <v>Gold</v>
      </c>
    </row>
    <row r="1384" spans="1:28" x14ac:dyDescent="0.25">
      <c r="A1384" t="s">
        <v>6088</v>
      </c>
      <c r="B1384" s="2">
        <v>45374</v>
      </c>
      <c r="C1384" t="s">
        <v>4413</v>
      </c>
      <c r="D1384" t="str">
        <f>VLOOKUP(C1384,customer_imp!$A$2:$H$502,2,FALSE)</f>
        <v>Brittany Edwards Dds</v>
      </c>
      <c r="E1384">
        <f>VLOOKUP(C1384,customer_imp!$A$2:$H$502,3,FALSE)</f>
        <v>42</v>
      </c>
      <c r="F1384" t="str">
        <f>VLOOKUP(C1384,customer_imp!$A$2:$H$502,4,FALSE)</f>
        <v>Female</v>
      </c>
      <c r="G1384" t="str">
        <f>VLOOKUP(C1384,customer_imp!$A$2:$H$502,5,FALSE)</f>
        <v>Aliciahaven</v>
      </c>
      <c r="H1384" t="str">
        <f>VLOOKUP(C1384,customer_imp!$A$2:$H$502,6,FALSE)</f>
        <v>Kansas</v>
      </c>
      <c r="I1384" t="str">
        <f>VLOOKUP(C1384,customer_imp!$A$2:$H$502,7,FALSE)</f>
        <v>USA</v>
      </c>
      <c r="J1384" t="s">
        <v>4515</v>
      </c>
      <c r="K1384" t="str">
        <f>VLOOKUP($J1384,prod_imp!$A$2:$I$102,2,FALSE)</f>
        <v>Ceramic Kitchen Bowl Set</v>
      </c>
      <c r="L1384" t="str">
        <f>VLOOKUP(J1384,prod_imp!$A$2:$I$102,3,FALSE)</f>
        <v>Home</v>
      </c>
      <c r="M1384" t="str">
        <f>VLOOKUP(J1384,prod_imp!$A$2:$I$102,4,FALSE)</f>
        <v>Kitchen</v>
      </c>
      <c r="N1384" t="str">
        <f>VLOOKUP(J1384,prod_imp!$A$2:$I$102,5,FALSE)</f>
        <v>Hamilton Group</v>
      </c>
      <c r="O1384">
        <f>VLOOKUP(J1384,prod_imp!$A$2:$I$102,6,FALSE)</f>
        <v>299</v>
      </c>
      <c r="P1384">
        <f>VLOOKUP(J1384,prod_imp!$A$2:$I$102,7,FALSE)</f>
        <v>308</v>
      </c>
      <c r="Q1384" t="s">
        <v>4700</v>
      </c>
      <c r="R1384" t="s">
        <v>1959</v>
      </c>
      <c r="S1384" s="5">
        <v>1176.4536000000001</v>
      </c>
      <c r="T1384">
        <v>2</v>
      </c>
      <c r="U1384">
        <v>700</v>
      </c>
      <c r="V1384">
        <v>0.17</v>
      </c>
      <c r="W1384" t="str">
        <f>VLOOKUP(Q1384,stores_imp!$A$2:$K$100,3,FALSE)</f>
        <v>WEST</v>
      </c>
      <c r="X1384" t="str">
        <f>VLOOKUP(Q1384,stores_imp!$A$2:$K$100,2,TRUE)</f>
        <v>Frederick-Wright</v>
      </c>
      <c r="Y1384" t="str">
        <f>VLOOKUP(Q1384,stores_imp!$A$2:$E$22,4,FALSE)</f>
        <v>New Jimmymouth</v>
      </c>
      <c r="Z1384" t="str">
        <f>VLOOKUP(Q1384,stores_imp!$A$2:$K$22,5,FALSE)</f>
        <v>Flagship</v>
      </c>
      <c r="AA1384" t="str">
        <f>_xlfn.IFS(sale[[#All],[Age]]&lt;19,"Teens",sale[[#All],[Age]]&lt;30,"Adults",sale[[#All],[Age]]&lt;70,"Elders")</f>
        <v>Elders</v>
      </c>
      <c r="AB1384" t="str">
        <f>VLOOKUP(C1384,customer_imp!$A$2:$H$505,8,FALSE)</f>
        <v>Platinum</v>
      </c>
    </row>
    <row r="1385" spans="1:28" x14ac:dyDescent="0.25">
      <c r="A1385" t="s">
        <v>6089</v>
      </c>
      <c r="B1385" s="2">
        <v>45282</v>
      </c>
      <c r="C1385" t="s">
        <v>4331</v>
      </c>
      <c r="D1385" t="str">
        <f>VLOOKUP(C1385,customer_imp!$A$2:$H$502,2,FALSE)</f>
        <v>Daniel Nelson</v>
      </c>
      <c r="E1385">
        <f>VLOOKUP(C1385,customer_imp!$A$2:$H$502,3,FALSE)</f>
        <v>33</v>
      </c>
      <c r="F1385" t="str">
        <f>VLOOKUP(C1385,customer_imp!$A$2:$H$502,4,FALSE)</f>
        <v>Male</v>
      </c>
      <c r="G1385" t="str">
        <f>VLOOKUP(C1385,customer_imp!$A$2:$H$502,5,FALSE)</f>
        <v>North Jonathan</v>
      </c>
      <c r="H1385" t="str">
        <f>VLOOKUP(C1385,customer_imp!$A$2:$H$502,6,FALSE)</f>
        <v>Oklahoma</v>
      </c>
      <c r="I1385" t="str">
        <f>VLOOKUP(C1385,customer_imp!$A$2:$H$502,7,FALSE)</f>
        <v>USA</v>
      </c>
      <c r="J1385" t="s">
        <v>4640</v>
      </c>
      <c r="K1385" t="str">
        <f>VLOOKUP($J1385,prod_imp!$A$2:$I$102,2,FALSE)</f>
        <v>Fitness Resistance Bands</v>
      </c>
      <c r="L1385" t="str">
        <f>VLOOKUP(J1385,prod_imp!$A$2:$I$102,3,FALSE)</f>
        <v>Sports</v>
      </c>
      <c r="M1385" t="str">
        <f>VLOOKUP(J1385,prod_imp!$A$2:$I$102,4,FALSE)</f>
        <v>Fitness</v>
      </c>
      <c r="N1385" t="str">
        <f>VLOOKUP(J1385,prod_imp!$A$2:$I$102,5,FALSE)</f>
        <v>Reese-Watson</v>
      </c>
      <c r="O1385">
        <f>VLOOKUP(J1385,prod_imp!$A$2:$I$102,6,FALSE)</f>
        <v>153</v>
      </c>
      <c r="P1385">
        <f>VLOOKUP(J1385,prod_imp!$A$2:$I$102,7,FALSE)</f>
        <v>281</v>
      </c>
      <c r="Q1385" t="s">
        <v>4701</v>
      </c>
      <c r="R1385" t="s">
        <v>1959</v>
      </c>
      <c r="S1385" s="5">
        <v>291.5822</v>
      </c>
      <c r="T1385">
        <v>2</v>
      </c>
      <c r="U1385">
        <v>160</v>
      </c>
      <c r="V1385">
        <v>0.16</v>
      </c>
      <c r="W1385" t="str">
        <f>VLOOKUP(Q1385,stores_imp!$A$2:$K$100,3,FALSE)</f>
        <v>NORTH</v>
      </c>
      <c r="X1385" t="str">
        <f>VLOOKUP(Q1385,stores_imp!$A$2:$K$100,2,TRUE)</f>
        <v>Holloway Ltd</v>
      </c>
      <c r="Y1385" t="str">
        <f>VLOOKUP(Q1385,stores_imp!$A$2:$E$22,4,FALSE)</f>
        <v>Bensonhaven</v>
      </c>
      <c r="Z1385" t="str">
        <f>VLOOKUP(Q1385,stores_imp!$A$2:$K$22,5,FALSE)</f>
        <v>Flagship</v>
      </c>
      <c r="AA1385" t="str">
        <f>_xlfn.IFS(sale[[#All],[Age]]&lt;19,"Teens",sale[[#All],[Age]]&lt;30,"Adults",sale[[#All],[Age]]&lt;70,"Elders")</f>
        <v>Elders</v>
      </c>
      <c r="AB1385" t="str">
        <f>VLOOKUP(C1385,customer_imp!$A$2:$H$505,8,FALSE)</f>
        <v>Bronze</v>
      </c>
    </row>
    <row r="1386" spans="1:28" x14ac:dyDescent="0.25">
      <c r="A1386" t="s">
        <v>6090</v>
      </c>
      <c r="B1386" s="2">
        <v>45742</v>
      </c>
      <c r="C1386" t="s">
        <v>4002</v>
      </c>
      <c r="D1386" t="str">
        <f>VLOOKUP(C1386,customer_imp!$A$2:$H$502,2,FALSE)</f>
        <v>Sarah Vance</v>
      </c>
      <c r="E1386">
        <f>VLOOKUP(C1386,customer_imp!$A$2:$H$502,3,FALSE)</f>
        <v>41</v>
      </c>
      <c r="F1386" t="str">
        <f>VLOOKUP(C1386,customer_imp!$A$2:$H$502,4,FALSE)</f>
        <v>Male</v>
      </c>
      <c r="G1386" t="str">
        <f>VLOOKUP(C1386,customer_imp!$A$2:$H$502,5,FALSE)</f>
        <v>Johnsonville</v>
      </c>
      <c r="H1386" t="str">
        <f>VLOOKUP(C1386,customer_imp!$A$2:$H$502,6,FALSE)</f>
        <v>Oregon</v>
      </c>
      <c r="I1386" t="str">
        <f>VLOOKUP(C1386,customer_imp!$A$2:$H$502,7,FALSE)</f>
        <v>USA</v>
      </c>
      <c r="J1386" t="s">
        <v>4579</v>
      </c>
      <c r="K1386" t="str">
        <f>VLOOKUP($J1386,prod_imp!$A$2:$I$102,2,FALSE)</f>
        <v>Makeup Brush Set</v>
      </c>
      <c r="L1386" t="str">
        <f>VLOOKUP(J1386,prod_imp!$A$2:$I$102,3,FALSE)</f>
        <v>Beauty</v>
      </c>
      <c r="M1386" t="str">
        <f>VLOOKUP(J1386,prod_imp!$A$2:$I$102,4,FALSE)</f>
        <v>Makeup</v>
      </c>
      <c r="N1386" t="str">
        <f>VLOOKUP(J1386,prod_imp!$A$2:$I$102,5,FALSE)</f>
        <v>Cook Inc</v>
      </c>
      <c r="O1386">
        <f>VLOOKUP(J1386,prod_imp!$A$2:$I$102,6,FALSE)</f>
        <v>317</v>
      </c>
      <c r="P1386">
        <f>VLOOKUP(J1386,prod_imp!$A$2:$I$102,7,FALSE)</f>
        <v>431</v>
      </c>
      <c r="Q1386" t="s">
        <v>4692</v>
      </c>
      <c r="R1386" t="s">
        <v>4709</v>
      </c>
      <c r="S1386" s="5">
        <v>513.81359999999995</v>
      </c>
      <c r="T1386">
        <v>1</v>
      </c>
      <c r="U1386">
        <v>714</v>
      </c>
      <c r="V1386">
        <v>0.09</v>
      </c>
      <c r="W1386" t="str">
        <f>VLOOKUP(Q1386,stores_imp!$A$2:$K$100,3,FALSE)</f>
        <v>SOUTH</v>
      </c>
      <c r="X1386" t="str">
        <f>VLOOKUP(Q1386,stores_imp!$A$2:$K$100,2,TRUE)</f>
        <v>Aguirre-Keller</v>
      </c>
      <c r="Y1386" t="str">
        <f>VLOOKUP(Q1386,stores_imp!$A$2:$E$22,4,FALSE)</f>
        <v>Lake Michael</v>
      </c>
      <c r="Z1386" t="str">
        <f>VLOOKUP(Q1386,stores_imp!$A$2:$K$22,5,FALSE)</f>
        <v>Online</v>
      </c>
      <c r="AA1386" t="str">
        <f>_xlfn.IFS(sale[[#All],[Age]]&lt;19,"Teens",sale[[#All],[Age]]&lt;30,"Adults",sale[[#All],[Age]]&lt;70,"Elders")</f>
        <v>Elders</v>
      </c>
      <c r="AB1386" t="str">
        <f>VLOOKUP(C1386,customer_imp!$A$2:$H$505,8,FALSE)</f>
        <v>Silver</v>
      </c>
    </row>
    <row r="1387" spans="1:28" x14ac:dyDescent="0.25">
      <c r="A1387" t="s">
        <v>6091</v>
      </c>
      <c r="B1387" s="2">
        <v>45447</v>
      </c>
      <c r="C1387" t="s">
        <v>4208</v>
      </c>
      <c r="D1387" t="str">
        <f>VLOOKUP(C1387,customer_imp!$A$2:$H$502,2,FALSE)</f>
        <v>Gregory Pham</v>
      </c>
      <c r="E1387">
        <f>VLOOKUP(C1387,customer_imp!$A$2:$H$502,3,FALSE)</f>
        <v>63</v>
      </c>
      <c r="F1387" t="str">
        <f>VLOOKUP(C1387,customer_imp!$A$2:$H$502,4,FALSE)</f>
        <v>Female</v>
      </c>
      <c r="G1387" t="str">
        <f>VLOOKUP(C1387,customer_imp!$A$2:$H$502,5,FALSE)</f>
        <v>Pollardton</v>
      </c>
      <c r="H1387" t="str">
        <f>VLOOKUP(C1387,customer_imp!$A$2:$H$502,6,FALSE)</f>
        <v>Kansas</v>
      </c>
      <c r="I1387" t="str">
        <f>VLOOKUP(C1387,customer_imp!$A$2:$H$502,7,FALSE)</f>
        <v>USA</v>
      </c>
      <c r="J1387" t="s">
        <v>4659</v>
      </c>
      <c r="K1387" t="str">
        <f>VLOOKUP($J1387,prod_imp!$A$2:$I$102,2,FALSE)</f>
        <v>Usb-C Laptop Charger</v>
      </c>
      <c r="L1387" t="str">
        <f>VLOOKUP(J1387,prod_imp!$A$2:$I$102,3,FALSE)</f>
        <v>Electronics</v>
      </c>
      <c r="M1387" t="str">
        <f>VLOOKUP(J1387,prod_imp!$A$2:$I$102,4,FALSE)</f>
        <v>Computer</v>
      </c>
      <c r="N1387" t="str">
        <f>VLOOKUP(J1387,prod_imp!$A$2:$I$102,5,FALSE)</f>
        <v>Martin Llc</v>
      </c>
      <c r="O1387">
        <f>VLOOKUP(J1387,prod_imp!$A$2:$I$102,6,FALSE)</f>
        <v>378</v>
      </c>
      <c r="P1387">
        <f>VLOOKUP(J1387,prod_imp!$A$2:$I$102,7,FALSE)</f>
        <v>485</v>
      </c>
      <c r="Q1387" t="s">
        <v>4684</v>
      </c>
      <c r="R1387" t="s">
        <v>4709</v>
      </c>
      <c r="S1387" s="5">
        <v>359.50400000000002</v>
      </c>
      <c r="T1387">
        <v>2</v>
      </c>
      <c r="U1387">
        <v>225</v>
      </c>
      <c r="V1387">
        <v>0.28000000000000003</v>
      </c>
      <c r="W1387" t="str">
        <f>VLOOKUP(Q1387,stores_imp!$A$2:$K$100,3,FALSE)</f>
        <v>SOUTH</v>
      </c>
      <c r="X1387" t="str">
        <f>VLOOKUP(Q1387,stores_imp!$A$2:$K$100,2,TRUE)</f>
        <v>Mann-Austin</v>
      </c>
      <c r="Y1387" t="str">
        <f>VLOOKUP(Q1387,stores_imp!$A$2:$E$22,4,FALSE)</f>
        <v>Williamsfurt</v>
      </c>
      <c r="Z1387" t="str">
        <f>VLOOKUP(Q1387,stores_imp!$A$2:$K$22,5,FALSE)</f>
        <v>Online</v>
      </c>
      <c r="AA1387" t="str">
        <f>_xlfn.IFS(sale[[#All],[Age]]&lt;19,"Teens",sale[[#All],[Age]]&lt;30,"Adults",sale[[#All],[Age]]&lt;70,"Elders")</f>
        <v>Elders</v>
      </c>
      <c r="AB1387" t="str">
        <f>VLOOKUP(C1387,customer_imp!$A$2:$H$505,8,FALSE)</f>
        <v>Gold</v>
      </c>
    </row>
    <row r="1388" spans="1:28" x14ac:dyDescent="0.25">
      <c r="A1388" t="s">
        <v>6092</v>
      </c>
      <c r="B1388" s="2">
        <v>45733</v>
      </c>
      <c r="C1388" t="s">
        <v>4445</v>
      </c>
      <c r="D1388" t="str">
        <f>VLOOKUP(C1388,customer_imp!$A$2:$H$502,2,FALSE)</f>
        <v>April Phillips</v>
      </c>
      <c r="E1388">
        <f>VLOOKUP(C1388,customer_imp!$A$2:$H$502,3,FALSE)</f>
        <v>62</v>
      </c>
      <c r="F1388" t="str">
        <f>VLOOKUP(C1388,customer_imp!$A$2:$H$502,4,FALSE)</f>
        <v>Female</v>
      </c>
      <c r="G1388" t="str">
        <f>VLOOKUP(C1388,customer_imp!$A$2:$H$502,5,FALSE)</f>
        <v>Lake Carolyn</v>
      </c>
      <c r="H1388" t="str">
        <f>VLOOKUP(C1388,customer_imp!$A$2:$H$502,6,FALSE)</f>
        <v>Hawaii</v>
      </c>
      <c r="I1388" t="str">
        <f>VLOOKUP(C1388,customer_imp!$A$2:$H$502,7,FALSE)</f>
        <v>USA</v>
      </c>
      <c r="J1388" t="s">
        <v>4533</v>
      </c>
      <c r="K1388" t="str">
        <f>VLOOKUP($J1388,prod_imp!$A$2:$I$102,2,FALSE)</f>
        <v>Outdoor Sports Water Bottle</v>
      </c>
      <c r="L1388" t="str">
        <f>VLOOKUP(J1388,prod_imp!$A$2:$I$102,3,FALSE)</f>
        <v>Sports</v>
      </c>
      <c r="M1388" t="str">
        <f>VLOOKUP(J1388,prod_imp!$A$2:$I$102,4,FALSE)</f>
        <v>Accessories</v>
      </c>
      <c r="N1388" t="str">
        <f>VLOOKUP(J1388,prod_imp!$A$2:$I$102,5,FALSE)</f>
        <v>Soto-Ellis</v>
      </c>
      <c r="O1388">
        <f>VLOOKUP(J1388,prod_imp!$A$2:$I$102,6,FALSE)</f>
        <v>132</v>
      </c>
      <c r="P1388">
        <f>VLOOKUP(J1388,prod_imp!$A$2:$I$102,7,FALSE)</f>
        <v>275</v>
      </c>
      <c r="Q1388" t="s">
        <v>4697</v>
      </c>
      <c r="R1388" t="s">
        <v>1959</v>
      </c>
      <c r="S1388" s="5">
        <v>1392.2716</v>
      </c>
      <c r="T1388">
        <v>2</v>
      </c>
      <c r="U1388">
        <v>741</v>
      </c>
      <c r="V1388">
        <v>0.2</v>
      </c>
      <c r="W1388" t="str">
        <f>VLOOKUP(Q1388,stores_imp!$A$2:$K$100,3,FALSE)</f>
        <v>SOUTH</v>
      </c>
      <c r="X1388" t="str">
        <f>VLOOKUP(Q1388,stores_imp!$A$2:$K$100,2,TRUE)</f>
        <v>Mcdonald Inc</v>
      </c>
      <c r="Y1388" t="str">
        <f>VLOOKUP(Q1388,stores_imp!$A$2:$E$22,4,FALSE)</f>
        <v>Christopherland</v>
      </c>
      <c r="Z1388" t="str">
        <f>VLOOKUP(Q1388,stores_imp!$A$2:$K$22,5,FALSE)</f>
        <v>Outlet</v>
      </c>
      <c r="AA1388" t="str">
        <f>_xlfn.IFS(sale[[#All],[Age]]&lt;19,"Teens",sale[[#All],[Age]]&lt;30,"Adults",sale[[#All],[Age]]&lt;70,"Elders")</f>
        <v>Elders</v>
      </c>
      <c r="AB1388" t="str">
        <f>VLOOKUP(C1388,customer_imp!$A$2:$H$505,8,FALSE)</f>
        <v>Platinum</v>
      </c>
    </row>
    <row r="1389" spans="1:28" x14ac:dyDescent="0.25">
      <c r="A1389" t="s">
        <v>6093</v>
      </c>
      <c r="B1389" s="2">
        <v>45373</v>
      </c>
      <c r="C1389" t="s">
        <v>4120</v>
      </c>
      <c r="D1389" t="str">
        <f>VLOOKUP(C1389,customer_imp!$A$2:$H$502,2,FALSE)</f>
        <v>Maria Ramirez</v>
      </c>
      <c r="E1389">
        <f>VLOOKUP(C1389,customer_imp!$A$2:$H$502,3,FALSE)</f>
        <v>37</v>
      </c>
      <c r="F1389" t="str">
        <f>VLOOKUP(C1389,customer_imp!$A$2:$H$502,4,FALSE)</f>
        <v>Male</v>
      </c>
      <c r="G1389" t="str">
        <f>VLOOKUP(C1389,customer_imp!$A$2:$H$502,5,FALSE)</f>
        <v>West Brandon</v>
      </c>
      <c r="H1389" t="str">
        <f>VLOOKUP(C1389,customer_imp!$A$2:$H$502,6,FALSE)</f>
        <v>Montana</v>
      </c>
      <c r="I1389" t="str">
        <f>VLOOKUP(C1389,customer_imp!$A$2:$H$502,7,FALSE)</f>
        <v>USA</v>
      </c>
      <c r="J1389" t="s">
        <v>4516</v>
      </c>
      <c r="K1389" t="str">
        <f>VLOOKUP($J1389,prod_imp!$A$2:$I$102,2,FALSE)</f>
        <v>Hd Smart Tv Stick</v>
      </c>
      <c r="L1389" t="str">
        <f>VLOOKUP(J1389,prod_imp!$A$2:$I$102,3,FALSE)</f>
        <v>Electronics</v>
      </c>
      <c r="M1389" t="str">
        <f>VLOOKUP(J1389,prod_imp!$A$2:$I$102,4,FALSE)</f>
        <v>Accessories</v>
      </c>
      <c r="N1389" t="str">
        <f>VLOOKUP(J1389,prod_imp!$A$2:$I$102,5,FALSE)</f>
        <v>Gibson, Hobbs And Weaver</v>
      </c>
      <c r="O1389">
        <f>VLOOKUP(J1389,prod_imp!$A$2:$I$102,6,FALSE)</f>
        <v>449</v>
      </c>
      <c r="P1389">
        <f>VLOOKUP(J1389,prod_imp!$A$2:$I$102,7,FALSE)</f>
        <v>275</v>
      </c>
      <c r="Q1389" t="s">
        <v>4680</v>
      </c>
      <c r="R1389" t="s">
        <v>4706</v>
      </c>
      <c r="S1389" s="5">
        <v>577.82339999999999</v>
      </c>
      <c r="T1389">
        <v>3</v>
      </c>
      <c r="U1389">
        <v>250</v>
      </c>
      <c r="V1389">
        <v>0.06</v>
      </c>
      <c r="W1389" t="str">
        <f>VLOOKUP(Q1389,stores_imp!$A$2:$K$100,3,FALSE)</f>
        <v>NORTH</v>
      </c>
      <c r="X1389" t="str">
        <f>VLOOKUP(Q1389,stores_imp!$A$2:$K$100,2,TRUE)</f>
        <v>Mann-Austin</v>
      </c>
      <c r="Y1389" t="str">
        <f>VLOOKUP(Q1389,stores_imp!$A$2:$E$22,4,FALSE)</f>
        <v>Hoodberg</v>
      </c>
      <c r="Z1389" t="str">
        <f>VLOOKUP(Q1389,stores_imp!$A$2:$K$22,5,FALSE)</f>
        <v>Outlet</v>
      </c>
      <c r="AA1389" t="str">
        <f>_xlfn.IFS(sale[[#All],[Age]]&lt;19,"Teens",sale[[#All],[Age]]&lt;30,"Adults",sale[[#All],[Age]]&lt;70,"Elders")</f>
        <v>Elders</v>
      </c>
      <c r="AB1389" t="str">
        <f>VLOOKUP(C1389,customer_imp!$A$2:$H$505,8,FALSE)</f>
        <v>Bronze</v>
      </c>
    </row>
    <row r="1390" spans="1:28" x14ac:dyDescent="0.25">
      <c r="A1390" t="s">
        <v>6094</v>
      </c>
      <c r="B1390" s="2">
        <v>45655</v>
      </c>
      <c r="C1390" t="s">
        <v>3990</v>
      </c>
      <c r="D1390" t="str">
        <f>VLOOKUP(C1390,customer_imp!$A$2:$H$502,2,FALSE)</f>
        <v>Bridget Allen</v>
      </c>
      <c r="E1390">
        <f>VLOOKUP(C1390,customer_imp!$A$2:$H$502,3,FALSE)</f>
        <v>59</v>
      </c>
      <c r="F1390" t="str">
        <f>VLOOKUP(C1390,customer_imp!$A$2:$H$502,4,FALSE)</f>
        <v>Male</v>
      </c>
      <c r="G1390" t="str">
        <f>VLOOKUP(C1390,customer_imp!$A$2:$H$502,5,FALSE)</f>
        <v>Lake Shaneburgh</v>
      </c>
      <c r="H1390" t="str">
        <f>VLOOKUP(C1390,customer_imp!$A$2:$H$502,6,FALSE)</f>
        <v>Delaware</v>
      </c>
      <c r="I1390" t="str">
        <f>VLOOKUP(C1390,customer_imp!$A$2:$H$502,7,FALSE)</f>
        <v>USA</v>
      </c>
      <c r="J1390" t="s">
        <v>4669</v>
      </c>
      <c r="K1390" t="str">
        <f>VLOOKUP($J1390,prod_imp!$A$2:$I$102,2,FALSE)</f>
        <v>Portable Bluetooth Speaker</v>
      </c>
      <c r="L1390" t="str">
        <f>VLOOKUP(J1390,prod_imp!$A$2:$I$102,3,FALSE)</f>
        <v>Electronics</v>
      </c>
      <c r="M1390" t="str">
        <f>VLOOKUP(J1390,prod_imp!$A$2:$I$102,4,FALSE)</f>
        <v>Audio</v>
      </c>
      <c r="N1390" t="str">
        <f>VLOOKUP(J1390,prod_imp!$A$2:$I$102,5,FALSE)</f>
        <v>Flores-King</v>
      </c>
      <c r="O1390">
        <f>VLOOKUP(J1390,prod_imp!$A$2:$I$102,6,FALSE)</f>
        <v>432</v>
      </c>
      <c r="P1390">
        <f>VLOOKUP(J1390,prod_imp!$A$2:$I$102,7,FALSE)</f>
        <v>73</v>
      </c>
      <c r="Q1390" t="s">
        <v>4703</v>
      </c>
      <c r="R1390" t="s">
        <v>1959</v>
      </c>
      <c r="S1390" s="5">
        <v>103.8609</v>
      </c>
      <c r="T1390">
        <v>3</v>
      </c>
      <c r="U1390">
        <v>35</v>
      </c>
      <c r="V1390">
        <v>0.23</v>
      </c>
      <c r="W1390" t="str">
        <f>VLOOKUP(Q1390,stores_imp!$A$2:$K$100,3,FALSE)</f>
        <v>EAST</v>
      </c>
      <c r="X1390" t="str">
        <f>VLOOKUP(Q1390,stores_imp!$A$2:$K$100,2,TRUE)</f>
        <v>Mann-Austin</v>
      </c>
      <c r="Y1390" t="str">
        <f>VLOOKUP(Q1390,stores_imp!$A$2:$E$22,4,FALSE)</f>
        <v>Vasquezborough</v>
      </c>
      <c r="Z1390" t="str">
        <f>VLOOKUP(Q1390,stores_imp!$A$2:$K$22,5,FALSE)</f>
        <v>Online</v>
      </c>
      <c r="AA1390" t="str">
        <f>_xlfn.IFS(sale[[#All],[Age]]&lt;19,"Teens",sale[[#All],[Age]]&lt;30,"Adults",sale[[#All],[Age]]&lt;70,"Elders")</f>
        <v>Elders</v>
      </c>
      <c r="AB1390" t="str">
        <f>VLOOKUP(C1390,customer_imp!$A$2:$H$505,8,FALSE)</f>
        <v>Silver</v>
      </c>
    </row>
    <row r="1391" spans="1:28" x14ac:dyDescent="0.25">
      <c r="A1391" t="s">
        <v>6095</v>
      </c>
      <c r="B1391" s="2">
        <v>45868</v>
      </c>
      <c r="C1391" t="s">
        <v>4288</v>
      </c>
      <c r="D1391" t="str">
        <f>VLOOKUP(C1391,customer_imp!$A$2:$H$502,2,FALSE)</f>
        <v>Miss Alexandria Li Dvm</v>
      </c>
      <c r="E1391">
        <f>VLOOKUP(C1391,customer_imp!$A$2:$H$502,3,FALSE)</f>
        <v>41</v>
      </c>
      <c r="F1391" t="str">
        <f>VLOOKUP(C1391,customer_imp!$A$2:$H$502,4,FALSE)</f>
        <v>Male</v>
      </c>
      <c r="G1391" t="str">
        <f>VLOOKUP(C1391,customer_imp!$A$2:$H$502,5,FALSE)</f>
        <v>Port Jenniferton</v>
      </c>
      <c r="H1391" t="str">
        <f>VLOOKUP(C1391,customer_imp!$A$2:$H$502,6,FALSE)</f>
        <v>Kansas</v>
      </c>
      <c r="I1391" t="str">
        <f>VLOOKUP(C1391,customer_imp!$A$2:$H$502,7,FALSE)</f>
        <v>USA</v>
      </c>
      <c r="J1391" t="s">
        <v>4568</v>
      </c>
      <c r="K1391" t="str">
        <f>VLOOKUP($J1391,prod_imp!$A$2:$I$102,2,FALSE)</f>
        <v>Smart Home Wifi Camera</v>
      </c>
      <c r="L1391" t="str">
        <f>VLOOKUP(J1391,prod_imp!$A$2:$I$102,3,FALSE)</f>
        <v>Electronics</v>
      </c>
      <c r="M1391" t="str">
        <f>VLOOKUP(J1391,prod_imp!$A$2:$I$102,4,FALSE)</f>
        <v>Accessories</v>
      </c>
      <c r="N1391" t="str">
        <f>VLOOKUP(J1391,prod_imp!$A$2:$I$102,5,FALSE)</f>
        <v>Holmes Llc</v>
      </c>
      <c r="O1391">
        <f>VLOOKUP(J1391,prod_imp!$A$2:$I$102,6,FALSE)</f>
        <v>451</v>
      </c>
      <c r="P1391">
        <f>VLOOKUP(J1391,prod_imp!$A$2:$I$102,7,FALSE)</f>
        <v>389</v>
      </c>
      <c r="Q1391" t="s">
        <v>4700</v>
      </c>
      <c r="R1391" t="s">
        <v>4706</v>
      </c>
      <c r="S1391" s="5">
        <v>457.73700000000002</v>
      </c>
      <c r="T1391">
        <v>1</v>
      </c>
      <c r="U1391">
        <v>654</v>
      </c>
      <c r="V1391">
        <v>0.01</v>
      </c>
      <c r="W1391" t="str">
        <f>VLOOKUP(Q1391,stores_imp!$A$2:$K$100,3,FALSE)</f>
        <v>WEST</v>
      </c>
      <c r="X1391" t="str">
        <f>VLOOKUP(Q1391,stores_imp!$A$2:$K$100,2,TRUE)</f>
        <v>Frederick-Wright</v>
      </c>
      <c r="Y1391" t="str">
        <f>VLOOKUP(Q1391,stores_imp!$A$2:$E$22,4,FALSE)</f>
        <v>New Jimmymouth</v>
      </c>
      <c r="Z1391" t="str">
        <f>VLOOKUP(Q1391,stores_imp!$A$2:$K$22,5,FALSE)</f>
        <v>Flagship</v>
      </c>
      <c r="AA1391" t="str">
        <f>_xlfn.IFS(sale[[#All],[Age]]&lt;19,"Teens",sale[[#All],[Age]]&lt;30,"Adults",sale[[#All],[Age]]&lt;70,"Elders")</f>
        <v>Elders</v>
      </c>
      <c r="AB1391" t="str">
        <f>VLOOKUP(C1391,customer_imp!$A$2:$H$505,8,FALSE)</f>
        <v>Silver</v>
      </c>
    </row>
    <row r="1392" spans="1:28" x14ac:dyDescent="0.25">
      <c r="A1392" t="s">
        <v>6096</v>
      </c>
      <c r="B1392" s="2">
        <v>45338</v>
      </c>
      <c r="C1392" t="s">
        <v>4352</v>
      </c>
      <c r="D1392" t="str">
        <f>VLOOKUP(C1392,customer_imp!$A$2:$H$502,2,FALSE)</f>
        <v>Elizabeth Smith</v>
      </c>
      <c r="E1392">
        <f>VLOOKUP(C1392,customer_imp!$A$2:$H$502,3,FALSE)</f>
        <v>23</v>
      </c>
      <c r="F1392" t="str">
        <f>VLOOKUP(C1392,customer_imp!$A$2:$H$502,4,FALSE)</f>
        <v>Male</v>
      </c>
      <c r="G1392" t="str">
        <f>VLOOKUP(C1392,customer_imp!$A$2:$H$502,5,FALSE)</f>
        <v>Murphytown</v>
      </c>
      <c r="H1392" t="str">
        <f>VLOOKUP(C1392,customer_imp!$A$2:$H$502,6,FALSE)</f>
        <v>Ohio</v>
      </c>
      <c r="I1392" t="str">
        <f>VLOOKUP(C1392,customer_imp!$A$2:$H$502,7,FALSE)</f>
        <v>USA</v>
      </c>
      <c r="J1392" t="s">
        <v>4614</v>
      </c>
      <c r="K1392" t="str">
        <f>VLOOKUP($J1392,prod_imp!$A$2:$I$102,2,FALSE)</f>
        <v>Women'S Hair Dryer Brush</v>
      </c>
      <c r="L1392" t="str">
        <f>VLOOKUP(J1392,prod_imp!$A$2:$I$102,3,FALSE)</f>
        <v>Beauty</v>
      </c>
      <c r="M1392" t="str">
        <f>VLOOKUP(J1392,prod_imp!$A$2:$I$102,4,FALSE)</f>
        <v>Haircare</v>
      </c>
      <c r="N1392" t="str">
        <f>VLOOKUP(J1392,prod_imp!$A$2:$I$102,5,FALSE)</f>
        <v>Torres, Spencer And Potter</v>
      </c>
      <c r="O1392">
        <f>VLOOKUP(J1392,prod_imp!$A$2:$I$102,6,FALSE)</f>
        <v>340</v>
      </c>
      <c r="P1392">
        <f>VLOOKUP(J1392,prod_imp!$A$2:$I$102,7,FALSE)</f>
        <v>177</v>
      </c>
      <c r="Q1392" t="s">
        <v>4680</v>
      </c>
      <c r="R1392" t="s">
        <v>1959</v>
      </c>
      <c r="S1392" s="5">
        <v>758.38120000000004</v>
      </c>
      <c r="T1392">
        <v>1</v>
      </c>
      <c r="U1392">
        <v>998</v>
      </c>
      <c r="V1392">
        <v>0.3</v>
      </c>
      <c r="W1392" t="str">
        <f>VLOOKUP(Q1392,stores_imp!$A$2:$K$100,3,FALSE)</f>
        <v>NORTH</v>
      </c>
      <c r="X1392" t="str">
        <f>VLOOKUP(Q1392,stores_imp!$A$2:$K$100,2,TRUE)</f>
        <v>Mann-Austin</v>
      </c>
      <c r="Y1392" t="str">
        <f>VLOOKUP(Q1392,stores_imp!$A$2:$E$22,4,FALSE)</f>
        <v>Hoodberg</v>
      </c>
      <c r="Z1392" t="str">
        <f>VLOOKUP(Q1392,stores_imp!$A$2:$K$22,5,FALSE)</f>
        <v>Outlet</v>
      </c>
      <c r="AA1392" t="str">
        <f>_xlfn.IFS(sale[[#All],[Age]]&lt;19,"Teens",sale[[#All],[Age]]&lt;30,"Adults",sale[[#All],[Age]]&lt;70,"Elders")</f>
        <v>Adults</v>
      </c>
      <c r="AB1392" t="str">
        <f>VLOOKUP(C1392,customer_imp!$A$2:$H$505,8,FALSE)</f>
        <v>Bronze</v>
      </c>
    </row>
    <row r="1393" spans="1:28" x14ac:dyDescent="0.25">
      <c r="A1393" t="s">
        <v>6097</v>
      </c>
      <c r="B1393" s="2">
        <v>45349</v>
      </c>
      <c r="C1393" t="s">
        <v>4187</v>
      </c>
      <c r="D1393" t="str">
        <f>VLOOKUP(C1393,customer_imp!$A$2:$H$502,2,FALSE)</f>
        <v>John Perez</v>
      </c>
      <c r="E1393">
        <f>VLOOKUP(C1393,customer_imp!$A$2:$H$502,3,FALSE)</f>
        <v>54</v>
      </c>
      <c r="F1393" t="str">
        <f>VLOOKUP(C1393,customer_imp!$A$2:$H$502,4,FALSE)</f>
        <v>Male</v>
      </c>
      <c r="G1393" t="str">
        <f>VLOOKUP(C1393,customer_imp!$A$2:$H$502,5,FALSE)</f>
        <v>Kathrynview</v>
      </c>
      <c r="H1393" t="str">
        <f>VLOOKUP(C1393,customer_imp!$A$2:$H$502,6,FALSE)</f>
        <v>Louisiana</v>
      </c>
      <c r="I1393" t="str">
        <f>VLOOKUP(C1393,customer_imp!$A$2:$H$502,7,FALSE)</f>
        <v>USA</v>
      </c>
      <c r="J1393" t="s">
        <v>4651</v>
      </c>
      <c r="K1393" t="str">
        <f>VLOOKUP($J1393,prod_imp!$A$2:$I$102,2,FALSE)</f>
        <v>Face Foundation Kit</v>
      </c>
      <c r="L1393" t="str">
        <f>VLOOKUP(J1393,prod_imp!$A$2:$I$102,3,FALSE)</f>
        <v>Beauty</v>
      </c>
      <c r="M1393" t="str">
        <f>VLOOKUP(J1393,prod_imp!$A$2:$I$102,4,FALSE)</f>
        <v>Makeup</v>
      </c>
      <c r="N1393" t="str">
        <f>VLOOKUP(J1393,prod_imp!$A$2:$I$102,5,FALSE)</f>
        <v>Taylor-Elliott</v>
      </c>
      <c r="O1393">
        <f>VLOOKUP(J1393,prod_imp!$A$2:$I$102,6,FALSE)</f>
        <v>183</v>
      </c>
      <c r="P1393">
        <f>VLOOKUP(J1393,prod_imp!$A$2:$I$102,7,FALSE)</f>
        <v>457</v>
      </c>
      <c r="Q1393" t="s">
        <v>4697</v>
      </c>
      <c r="R1393" t="s">
        <v>4709</v>
      </c>
      <c r="S1393" s="5">
        <v>127.2171</v>
      </c>
      <c r="T1393">
        <v>1</v>
      </c>
      <c r="U1393">
        <v>174</v>
      </c>
      <c r="V1393">
        <v>0.24</v>
      </c>
      <c r="W1393" t="str">
        <f>VLOOKUP(Q1393,stores_imp!$A$2:$K$100,3,FALSE)</f>
        <v>SOUTH</v>
      </c>
      <c r="X1393" t="str">
        <f>VLOOKUP(Q1393,stores_imp!$A$2:$K$100,2,TRUE)</f>
        <v>Mcdonald Inc</v>
      </c>
      <c r="Y1393" t="str">
        <f>VLOOKUP(Q1393,stores_imp!$A$2:$E$22,4,FALSE)</f>
        <v>Christopherland</v>
      </c>
      <c r="Z1393" t="str">
        <f>VLOOKUP(Q1393,stores_imp!$A$2:$K$22,5,FALSE)</f>
        <v>Outlet</v>
      </c>
      <c r="AA1393" t="str">
        <f>_xlfn.IFS(sale[[#All],[Age]]&lt;19,"Teens",sale[[#All],[Age]]&lt;30,"Adults",sale[[#All],[Age]]&lt;70,"Elders")</f>
        <v>Elders</v>
      </c>
      <c r="AB1393" t="str">
        <f>VLOOKUP(C1393,customer_imp!$A$2:$H$505,8,FALSE)</f>
        <v>Platinum</v>
      </c>
    </row>
    <row r="1394" spans="1:28" x14ac:dyDescent="0.25">
      <c r="A1394" t="s">
        <v>6098</v>
      </c>
      <c r="B1394" s="2">
        <v>45368</v>
      </c>
      <c r="C1394" t="s">
        <v>4091</v>
      </c>
      <c r="D1394" t="str">
        <f>VLOOKUP(C1394,customer_imp!$A$2:$H$502,2,FALSE)</f>
        <v>Tyler Conrad</v>
      </c>
      <c r="E1394">
        <f>VLOOKUP(C1394,customer_imp!$A$2:$H$502,3,FALSE)</f>
        <v>53</v>
      </c>
      <c r="F1394" t="str">
        <f>VLOOKUP(C1394,customer_imp!$A$2:$H$502,4,FALSE)</f>
        <v>Female</v>
      </c>
      <c r="G1394" t="str">
        <f>VLOOKUP(C1394,customer_imp!$A$2:$H$502,5,FALSE)</f>
        <v>North Curtischester</v>
      </c>
      <c r="H1394" t="str">
        <f>VLOOKUP(C1394,customer_imp!$A$2:$H$502,6,FALSE)</f>
        <v>North Dakota</v>
      </c>
      <c r="I1394" t="str">
        <f>VLOOKUP(C1394,customer_imp!$A$2:$H$502,7,FALSE)</f>
        <v>USA</v>
      </c>
      <c r="J1394" t="s">
        <v>4582</v>
      </c>
      <c r="K1394" t="str">
        <f>VLOOKUP($J1394,prod_imp!$A$2:$I$102,2,FALSE)</f>
        <v>Men'S Roll-On Perfume</v>
      </c>
      <c r="L1394" t="str">
        <f>VLOOKUP(J1394,prod_imp!$A$2:$I$102,3,FALSE)</f>
        <v>Beauty</v>
      </c>
      <c r="M1394" t="str">
        <f>VLOOKUP(J1394,prod_imp!$A$2:$I$102,4,FALSE)</f>
        <v>Fragrance</v>
      </c>
      <c r="N1394" t="str">
        <f>VLOOKUP(J1394,prod_imp!$A$2:$I$102,5,FALSE)</f>
        <v>Sullivan And Sons</v>
      </c>
      <c r="O1394">
        <f>VLOOKUP(J1394,prod_imp!$A$2:$I$102,6,FALSE)</f>
        <v>43</v>
      </c>
      <c r="P1394">
        <f>VLOOKUP(J1394,prod_imp!$A$2:$I$102,7,FALSE)</f>
        <v>267</v>
      </c>
      <c r="Q1394" t="s">
        <v>4684</v>
      </c>
      <c r="R1394" t="s">
        <v>1959</v>
      </c>
      <c r="S1394" s="5">
        <v>2110.1255999999998</v>
      </c>
      <c r="T1394">
        <v>3</v>
      </c>
      <c r="U1394">
        <v>847</v>
      </c>
      <c r="V1394">
        <v>0.27</v>
      </c>
      <c r="W1394" t="str">
        <f>VLOOKUP(Q1394,stores_imp!$A$2:$K$100,3,FALSE)</f>
        <v>SOUTH</v>
      </c>
      <c r="X1394" t="str">
        <f>VLOOKUP(Q1394,stores_imp!$A$2:$K$100,2,TRUE)</f>
        <v>Mann-Austin</v>
      </c>
      <c r="Y1394" t="str">
        <f>VLOOKUP(Q1394,stores_imp!$A$2:$E$22,4,FALSE)</f>
        <v>Williamsfurt</v>
      </c>
      <c r="Z1394" t="str">
        <f>VLOOKUP(Q1394,stores_imp!$A$2:$K$22,5,FALSE)</f>
        <v>Online</v>
      </c>
      <c r="AA1394" t="str">
        <f>_xlfn.IFS(sale[[#All],[Age]]&lt;19,"Teens",sale[[#All],[Age]]&lt;30,"Adults",sale[[#All],[Age]]&lt;70,"Elders")</f>
        <v>Elders</v>
      </c>
      <c r="AB1394" t="str">
        <f>VLOOKUP(C1394,customer_imp!$A$2:$H$505,8,FALSE)</f>
        <v>Platinum</v>
      </c>
    </row>
    <row r="1395" spans="1:28" x14ac:dyDescent="0.25">
      <c r="A1395" t="s">
        <v>6099</v>
      </c>
      <c r="B1395" s="2">
        <v>45243</v>
      </c>
      <c r="C1395" t="s">
        <v>4420</v>
      </c>
      <c r="D1395" t="str">
        <f>VLOOKUP(C1395,customer_imp!$A$2:$H$502,2,FALSE)</f>
        <v>Samuel Mullins</v>
      </c>
      <c r="E1395">
        <f>VLOOKUP(C1395,customer_imp!$A$2:$H$502,3,FALSE)</f>
        <v>27</v>
      </c>
      <c r="F1395" t="str">
        <f>VLOOKUP(C1395,customer_imp!$A$2:$H$502,4,FALSE)</f>
        <v>Female</v>
      </c>
      <c r="G1395" t="str">
        <f>VLOOKUP(C1395,customer_imp!$A$2:$H$502,5,FALSE)</f>
        <v>Hartmouth</v>
      </c>
      <c r="H1395" t="str">
        <f>VLOOKUP(C1395,customer_imp!$A$2:$H$502,6,FALSE)</f>
        <v>Louisiana</v>
      </c>
      <c r="I1395" t="str">
        <f>VLOOKUP(C1395,customer_imp!$A$2:$H$502,7,FALSE)</f>
        <v>USA</v>
      </c>
      <c r="J1395" t="s">
        <v>4498</v>
      </c>
      <c r="K1395" t="str">
        <f>VLOOKUP($J1395,prod_imp!$A$2:$I$102,2,FALSE)</f>
        <v>Women'S Casual Hoodie</v>
      </c>
      <c r="L1395" t="str">
        <f>VLOOKUP(J1395,prod_imp!$A$2:$I$102,3,FALSE)</f>
        <v>Clothing</v>
      </c>
      <c r="M1395" t="str">
        <f>VLOOKUP(J1395,prod_imp!$A$2:$I$102,4,FALSE)</f>
        <v>Outerwear</v>
      </c>
      <c r="N1395" t="str">
        <f>VLOOKUP(J1395,prod_imp!$A$2:$I$102,5,FALSE)</f>
        <v>Sims Inc</v>
      </c>
      <c r="O1395">
        <f>VLOOKUP(J1395,prod_imp!$A$2:$I$102,6,FALSE)</f>
        <v>317</v>
      </c>
      <c r="P1395">
        <f>VLOOKUP(J1395,prod_imp!$A$2:$I$102,7,FALSE)</f>
        <v>352</v>
      </c>
      <c r="Q1395" t="s">
        <v>4678</v>
      </c>
      <c r="R1395" t="s">
        <v>1959</v>
      </c>
      <c r="S1395" s="5">
        <v>449.03949999999998</v>
      </c>
      <c r="T1395">
        <v>1</v>
      </c>
      <c r="U1395">
        <v>493</v>
      </c>
      <c r="V1395">
        <v>0.17</v>
      </c>
      <c r="W1395" t="str">
        <f>VLOOKUP(Q1395,stores_imp!$A$2:$K$100,3,FALSE)</f>
        <v>SOUTH</v>
      </c>
      <c r="X1395" t="str">
        <f>VLOOKUP(Q1395,stores_imp!$A$2:$K$100,2,TRUE)</f>
        <v>Mann-Austin</v>
      </c>
      <c r="Y1395" t="str">
        <f>VLOOKUP(Q1395,stores_imp!$A$2:$E$22,4,FALSE)</f>
        <v>North Nancyview</v>
      </c>
      <c r="Z1395" t="str">
        <f>VLOOKUP(Q1395,stores_imp!$A$2:$K$22,5,FALSE)</f>
        <v>Outlet</v>
      </c>
      <c r="AA1395" t="str">
        <f>_xlfn.IFS(sale[[#All],[Age]]&lt;19,"Teens",sale[[#All],[Age]]&lt;30,"Adults",sale[[#All],[Age]]&lt;70,"Elders")</f>
        <v>Adults</v>
      </c>
      <c r="AB1395" t="str">
        <f>VLOOKUP(C1395,customer_imp!$A$2:$H$505,8,FALSE)</f>
        <v>Bronze</v>
      </c>
    </row>
    <row r="1396" spans="1:28" x14ac:dyDescent="0.25">
      <c r="A1396" t="s">
        <v>6100</v>
      </c>
      <c r="B1396" s="2">
        <v>45577</v>
      </c>
      <c r="C1396" t="s">
        <v>4213</v>
      </c>
      <c r="D1396" t="str">
        <f>VLOOKUP(C1396,customer_imp!$A$2:$H$502,2,FALSE)</f>
        <v>Christy Hill</v>
      </c>
      <c r="E1396">
        <f>VLOOKUP(C1396,customer_imp!$A$2:$H$502,3,FALSE)</f>
        <v>27</v>
      </c>
      <c r="F1396" t="str">
        <f>VLOOKUP(C1396,customer_imp!$A$2:$H$502,4,FALSE)</f>
        <v>Female</v>
      </c>
      <c r="G1396" t="str">
        <f>VLOOKUP(C1396,customer_imp!$A$2:$H$502,5,FALSE)</f>
        <v>Tammyton</v>
      </c>
      <c r="H1396" t="str">
        <f>VLOOKUP(C1396,customer_imp!$A$2:$H$502,6,FALSE)</f>
        <v>New Jersey</v>
      </c>
      <c r="I1396" t="str">
        <f>VLOOKUP(C1396,customer_imp!$A$2:$H$502,7,FALSE)</f>
        <v>USA</v>
      </c>
      <c r="J1396" t="s">
        <v>4607</v>
      </c>
      <c r="K1396" t="str">
        <f>VLOOKUP($J1396,prod_imp!$A$2:$I$102,2,FALSE)</f>
        <v>Laptop Cooling Pad</v>
      </c>
      <c r="L1396" t="str">
        <f>VLOOKUP(J1396,prod_imp!$A$2:$I$102,3,FALSE)</f>
        <v>Electronics</v>
      </c>
      <c r="M1396" t="str">
        <f>VLOOKUP(J1396,prod_imp!$A$2:$I$102,4,FALSE)</f>
        <v>Computer</v>
      </c>
      <c r="N1396" t="str">
        <f>VLOOKUP(J1396,prod_imp!$A$2:$I$102,5,FALSE)</f>
        <v>Murray, Gould And Ware</v>
      </c>
      <c r="O1396">
        <f>VLOOKUP(J1396,prod_imp!$A$2:$I$102,6,FALSE)</f>
        <v>86</v>
      </c>
      <c r="P1396">
        <f>VLOOKUP(J1396,prod_imp!$A$2:$I$102,7,FALSE)</f>
        <v>222</v>
      </c>
      <c r="Q1396" t="s">
        <v>4678</v>
      </c>
      <c r="R1396" t="s">
        <v>1959</v>
      </c>
      <c r="S1396" s="5">
        <v>384.11040000000003</v>
      </c>
      <c r="T1396">
        <v>4</v>
      </c>
      <c r="U1396">
        <v>112</v>
      </c>
      <c r="V1396">
        <v>0.09</v>
      </c>
      <c r="W1396" t="str">
        <f>VLOOKUP(Q1396,stores_imp!$A$2:$K$100,3,FALSE)</f>
        <v>SOUTH</v>
      </c>
      <c r="X1396" t="str">
        <f>VLOOKUP(Q1396,stores_imp!$A$2:$K$100,2,TRUE)</f>
        <v>Mann-Austin</v>
      </c>
      <c r="Y1396" t="str">
        <f>VLOOKUP(Q1396,stores_imp!$A$2:$E$22,4,FALSE)</f>
        <v>North Nancyview</v>
      </c>
      <c r="Z1396" t="str">
        <f>VLOOKUP(Q1396,stores_imp!$A$2:$K$22,5,FALSE)</f>
        <v>Outlet</v>
      </c>
      <c r="AA1396" t="str">
        <f>_xlfn.IFS(sale[[#All],[Age]]&lt;19,"Teens",sale[[#All],[Age]]&lt;30,"Adults",sale[[#All],[Age]]&lt;70,"Elders")</f>
        <v>Adults</v>
      </c>
      <c r="AB1396" t="str">
        <f>VLOOKUP(C1396,customer_imp!$A$2:$H$505,8,FALSE)</f>
        <v>Platinum</v>
      </c>
    </row>
    <row r="1397" spans="1:28" x14ac:dyDescent="0.25">
      <c r="A1397" t="s">
        <v>6101</v>
      </c>
      <c r="B1397" s="2">
        <v>45343</v>
      </c>
      <c r="C1397" t="s">
        <v>4261</v>
      </c>
      <c r="D1397" t="str">
        <f>VLOOKUP(C1397,customer_imp!$A$2:$H$502,2,FALSE)</f>
        <v>Stephen Fowler</v>
      </c>
      <c r="E1397">
        <f>VLOOKUP(C1397,customer_imp!$A$2:$H$502,3,FALSE)</f>
        <v>42</v>
      </c>
      <c r="F1397" t="str">
        <f>VLOOKUP(C1397,customer_imp!$A$2:$H$502,4,FALSE)</f>
        <v>Female</v>
      </c>
      <c r="G1397" t="str">
        <f>VLOOKUP(C1397,customer_imp!$A$2:$H$502,5,FALSE)</f>
        <v>Port Mariastad</v>
      </c>
      <c r="H1397" t="str">
        <f>VLOOKUP(C1397,customer_imp!$A$2:$H$502,6,FALSE)</f>
        <v>Rhode Island</v>
      </c>
      <c r="I1397" t="str">
        <f>VLOOKUP(C1397,customer_imp!$A$2:$H$502,7,FALSE)</f>
        <v>USA</v>
      </c>
      <c r="J1397" t="s">
        <v>4652</v>
      </c>
      <c r="K1397" t="str">
        <f>VLOOKUP($J1397,prod_imp!$A$2:$I$102,2,FALSE)</f>
        <v>Gaming Mouse Pad Xl</v>
      </c>
      <c r="L1397" t="str">
        <f>VLOOKUP(J1397,prod_imp!$A$2:$I$102,3,FALSE)</f>
        <v>Electronics</v>
      </c>
      <c r="M1397" t="str">
        <f>VLOOKUP(J1397,prod_imp!$A$2:$I$102,4,FALSE)</f>
        <v>Accessories</v>
      </c>
      <c r="N1397" t="str">
        <f>VLOOKUP(J1397,prod_imp!$A$2:$I$102,5,FALSE)</f>
        <v>Sharp, Taylor And Rodriguez</v>
      </c>
      <c r="O1397">
        <f>VLOOKUP(J1397,prod_imp!$A$2:$I$102,6,FALSE)</f>
        <v>340</v>
      </c>
      <c r="P1397">
        <f>VLOOKUP(J1397,prod_imp!$A$2:$I$102,7,FALSE)</f>
        <v>361</v>
      </c>
      <c r="Q1397" t="s">
        <v>4692</v>
      </c>
      <c r="R1397" t="s">
        <v>4709</v>
      </c>
      <c r="S1397" s="5">
        <v>372.28500000000003</v>
      </c>
      <c r="T1397">
        <v>1</v>
      </c>
      <c r="U1397">
        <v>414</v>
      </c>
      <c r="V1397">
        <v>0.14000000000000001</v>
      </c>
      <c r="W1397" t="str">
        <f>VLOOKUP(Q1397,stores_imp!$A$2:$K$100,3,FALSE)</f>
        <v>SOUTH</v>
      </c>
      <c r="X1397" t="str">
        <f>VLOOKUP(Q1397,stores_imp!$A$2:$K$100,2,TRUE)</f>
        <v>Aguirre-Keller</v>
      </c>
      <c r="Y1397" t="str">
        <f>VLOOKUP(Q1397,stores_imp!$A$2:$E$22,4,FALSE)</f>
        <v>Lake Michael</v>
      </c>
      <c r="Z1397" t="str">
        <f>VLOOKUP(Q1397,stores_imp!$A$2:$K$22,5,FALSE)</f>
        <v>Online</v>
      </c>
      <c r="AA1397" t="str">
        <f>_xlfn.IFS(sale[[#All],[Age]]&lt;19,"Teens",sale[[#All],[Age]]&lt;30,"Adults",sale[[#All],[Age]]&lt;70,"Elders")</f>
        <v>Elders</v>
      </c>
      <c r="AB1397" t="str">
        <f>VLOOKUP(C1397,customer_imp!$A$2:$H$505,8,FALSE)</f>
        <v>Platinum</v>
      </c>
    </row>
    <row r="1398" spans="1:28" x14ac:dyDescent="0.25">
      <c r="A1398" t="s">
        <v>6102</v>
      </c>
      <c r="B1398" s="2">
        <v>45744</v>
      </c>
      <c r="C1398" t="s">
        <v>4467</v>
      </c>
      <c r="D1398" t="str">
        <f>VLOOKUP(C1398,customer_imp!$A$2:$H$502,2,FALSE)</f>
        <v>Barbara Berry</v>
      </c>
      <c r="E1398">
        <f>VLOOKUP(C1398,customer_imp!$A$2:$H$502,3,FALSE)</f>
        <v>18</v>
      </c>
      <c r="F1398" t="str">
        <f>VLOOKUP(C1398,customer_imp!$A$2:$H$502,4,FALSE)</f>
        <v>Female</v>
      </c>
      <c r="G1398" t="str">
        <f>VLOOKUP(C1398,customer_imp!$A$2:$H$502,5,FALSE)</f>
        <v>Lake Michael</v>
      </c>
      <c r="H1398" t="str">
        <f>VLOOKUP(C1398,customer_imp!$A$2:$H$502,6,FALSE)</f>
        <v>Vermont</v>
      </c>
      <c r="I1398" t="str">
        <f>VLOOKUP(C1398,customer_imp!$A$2:$H$502,7,FALSE)</f>
        <v>USA</v>
      </c>
      <c r="J1398" t="s">
        <v>4651</v>
      </c>
      <c r="K1398" t="str">
        <f>VLOOKUP($J1398,prod_imp!$A$2:$I$102,2,FALSE)</f>
        <v>Face Foundation Kit</v>
      </c>
      <c r="L1398" t="str">
        <f>VLOOKUP(J1398,prod_imp!$A$2:$I$102,3,FALSE)</f>
        <v>Beauty</v>
      </c>
      <c r="M1398" t="str">
        <f>VLOOKUP(J1398,prod_imp!$A$2:$I$102,4,FALSE)</f>
        <v>Makeup</v>
      </c>
      <c r="N1398" t="str">
        <f>VLOOKUP(J1398,prod_imp!$A$2:$I$102,5,FALSE)</f>
        <v>Taylor-Elliott</v>
      </c>
      <c r="O1398">
        <f>VLOOKUP(J1398,prod_imp!$A$2:$I$102,6,FALSE)</f>
        <v>183</v>
      </c>
      <c r="P1398">
        <f>VLOOKUP(J1398,prod_imp!$A$2:$I$102,7,FALSE)</f>
        <v>457</v>
      </c>
      <c r="Q1398" t="s">
        <v>4688</v>
      </c>
      <c r="R1398" t="s">
        <v>4709</v>
      </c>
      <c r="S1398" s="5">
        <v>241.03399999999999</v>
      </c>
      <c r="T1398">
        <v>1</v>
      </c>
      <c r="U1398">
        <v>317</v>
      </c>
      <c r="V1398">
        <v>0.1</v>
      </c>
      <c r="W1398" t="str">
        <f>VLOOKUP(Q1398,stores_imp!$A$2:$K$100,3,FALSE)</f>
        <v>SOUTH</v>
      </c>
      <c r="X1398" t="str">
        <f>VLOOKUP(Q1398,stores_imp!$A$2:$K$100,2,TRUE)</f>
        <v>Mann-Austin</v>
      </c>
      <c r="Y1398" t="str">
        <f>VLOOKUP(Q1398,stores_imp!$A$2:$E$22,4,FALSE)</f>
        <v>East Johnstad</v>
      </c>
      <c r="Z1398" t="str">
        <f>VLOOKUP(Q1398,stores_imp!$A$2:$K$22,5,FALSE)</f>
        <v>Flagship</v>
      </c>
      <c r="AA1398" t="str">
        <f>_xlfn.IFS(sale[[#All],[Age]]&lt;19,"Teens",sale[[#All],[Age]]&lt;30,"Adults",sale[[#All],[Age]]&lt;70,"Elders")</f>
        <v>Teens</v>
      </c>
      <c r="AB1398" t="str">
        <f>VLOOKUP(C1398,customer_imp!$A$2:$H$505,8,FALSE)</f>
        <v>Platinum</v>
      </c>
    </row>
    <row r="1399" spans="1:28" x14ac:dyDescent="0.25">
      <c r="A1399" t="s">
        <v>6103</v>
      </c>
      <c r="B1399" s="2">
        <v>45873</v>
      </c>
      <c r="C1399" t="s">
        <v>4347</v>
      </c>
      <c r="D1399" t="str">
        <f>VLOOKUP(C1399,customer_imp!$A$2:$H$502,2,FALSE)</f>
        <v>Melanie Lam</v>
      </c>
      <c r="E1399">
        <f>VLOOKUP(C1399,customer_imp!$A$2:$H$502,3,FALSE)</f>
        <v>32</v>
      </c>
      <c r="F1399" t="str">
        <f>VLOOKUP(C1399,customer_imp!$A$2:$H$502,4,FALSE)</f>
        <v>Male</v>
      </c>
      <c r="G1399" t="str">
        <f>VLOOKUP(C1399,customer_imp!$A$2:$H$502,5,FALSE)</f>
        <v>East Michaelton</v>
      </c>
      <c r="H1399" t="str">
        <f>VLOOKUP(C1399,customer_imp!$A$2:$H$502,6,FALSE)</f>
        <v>Kansas</v>
      </c>
      <c r="I1399" t="str">
        <f>VLOOKUP(C1399,customer_imp!$A$2:$H$502,7,FALSE)</f>
        <v>USA</v>
      </c>
      <c r="J1399" t="s">
        <v>4650</v>
      </c>
      <c r="K1399" t="str">
        <f>VLOOKUP($J1399,prod_imp!$A$2:$I$102,2,FALSE)</f>
        <v>Sports Wrist Sweatbands</v>
      </c>
      <c r="L1399" t="str">
        <f>VLOOKUP(J1399,prod_imp!$A$2:$I$102,3,FALSE)</f>
        <v>Sports</v>
      </c>
      <c r="M1399" t="str">
        <f>VLOOKUP(J1399,prod_imp!$A$2:$I$102,4,FALSE)</f>
        <v>Accessories</v>
      </c>
      <c r="N1399" t="str">
        <f>VLOOKUP(J1399,prod_imp!$A$2:$I$102,5,FALSE)</f>
        <v>Olsen-Daniels</v>
      </c>
      <c r="O1399">
        <f>VLOOKUP(J1399,prod_imp!$A$2:$I$102,6,FALSE)</f>
        <v>131</v>
      </c>
      <c r="P1399">
        <f>VLOOKUP(J1399,prod_imp!$A$2:$I$102,7,FALSE)</f>
        <v>232</v>
      </c>
      <c r="Q1399" t="s">
        <v>4675</v>
      </c>
      <c r="R1399" t="s">
        <v>4709</v>
      </c>
      <c r="S1399" s="5">
        <v>1832.3789999999999</v>
      </c>
      <c r="T1399">
        <v>3</v>
      </c>
      <c r="U1399">
        <v>643</v>
      </c>
      <c r="V1399">
        <v>0.24</v>
      </c>
      <c r="W1399" t="str">
        <f>VLOOKUP(Q1399,stores_imp!$A$2:$K$100,3,FALSE)</f>
        <v>NORTH</v>
      </c>
      <c r="X1399" t="str">
        <f>VLOOKUP(Q1399,stores_imp!$A$2:$K$100,2,TRUE)</f>
        <v>Martinez, Adkins And Johnson</v>
      </c>
      <c r="Y1399" t="str">
        <f>VLOOKUP(Q1399,stores_imp!$A$2:$E$22,4,FALSE)</f>
        <v>Danielmouth</v>
      </c>
      <c r="Z1399" t="str">
        <f>VLOOKUP(Q1399,stores_imp!$A$2:$K$22,5,FALSE)</f>
        <v>Flagship</v>
      </c>
      <c r="AA1399" t="str">
        <f>_xlfn.IFS(sale[[#All],[Age]]&lt;19,"Teens",sale[[#All],[Age]]&lt;30,"Adults",sale[[#All],[Age]]&lt;70,"Elders")</f>
        <v>Elders</v>
      </c>
      <c r="AB1399" t="str">
        <f>VLOOKUP(C1399,customer_imp!$A$2:$H$505,8,FALSE)</f>
        <v>Silver</v>
      </c>
    </row>
    <row r="1400" spans="1:28" x14ac:dyDescent="0.25">
      <c r="A1400" t="s">
        <v>6104</v>
      </c>
      <c r="B1400" s="2">
        <v>45601</v>
      </c>
      <c r="C1400" t="s">
        <v>4111</v>
      </c>
      <c r="D1400" t="str">
        <f>VLOOKUP(C1400,customer_imp!$A$2:$H$502,2,FALSE)</f>
        <v>Hayley Pope</v>
      </c>
      <c r="E1400">
        <f>VLOOKUP(C1400,customer_imp!$A$2:$H$502,3,FALSE)</f>
        <v>62</v>
      </c>
      <c r="F1400" t="str">
        <f>VLOOKUP(C1400,customer_imp!$A$2:$H$502,4,FALSE)</f>
        <v>Female</v>
      </c>
      <c r="G1400" t="str">
        <f>VLOOKUP(C1400,customer_imp!$A$2:$H$502,5,FALSE)</f>
        <v>West Stephenville</v>
      </c>
      <c r="H1400" t="str">
        <f>VLOOKUP(C1400,customer_imp!$A$2:$H$502,6,FALSE)</f>
        <v>Florida</v>
      </c>
      <c r="I1400" t="str">
        <f>VLOOKUP(C1400,customer_imp!$A$2:$H$502,7,FALSE)</f>
        <v>USA</v>
      </c>
      <c r="J1400" t="s">
        <v>4598</v>
      </c>
      <c r="K1400" t="str">
        <f>VLOOKUP($J1400,prod_imp!$A$2:$I$102,2,FALSE)</f>
        <v>Foam Roller</v>
      </c>
      <c r="L1400" t="str">
        <f>VLOOKUP(J1400,prod_imp!$A$2:$I$102,3,FALSE)</f>
        <v>Sports</v>
      </c>
      <c r="M1400" t="str">
        <f>VLOOKUP(J1400,prod_imp!$A$2:$I$102,4,FALSE)</f>
        <v>Fitness</v>
      </c>
      <c r="N1400" t="str">
        <f>VLOOKUP(J1400,prod_imp!$A$2:$I$102,5,FALSE)</f>
        <v>Atkinson, Camacho And Oliver</v>
      </c>
      <c r="O1400">
        <f>VLOOKUP(J1400,prod_imp!$A$2:$I$102,6,FALSE)</f>
        <v>31</v>
      </c>
      <c r="P1400">
        <f>VLOOKUP(J1400,prod_imp!$A$2:$I$102,7,FALSE)</f>
        <v>138</v>
      </c>
      <c r="Q1400" t="s">
        <v>4690</v>
      </c>
      <c r="R1400" t="s">
        <v>4709</v>
      </c>
      <c r="S1400" s="5">
        <v>1813.0716</v>
      </c>
      <c r="T1400">
        <v>4</v>
      </c>
      <c r="U1400">
        <v>560</v>
      </c>
      <c r="V1400">
        <v>0.05</v>
      </c>
      <c r="W1400" t="str">
        <f>VLOOKUP(Q1400,stores_imp!$A$2:$K$100,3,FALSE)</f>
        <v>EAST</v>
      </c>
      <c r="X1400" t="str">
        <f>VLOOKUP(Q1400,stores_imp!$A$2:$K$100,2,TRUE)</f>
        <v>Martinez, Adkins And Johnson</v>
      </c>
      <c r="Y1400" t="str">
        <f>VLOOKUP(Q1400,stores_imp!$A$2:$E$22,4,FALSE)</f>
        <v>East Davidville</v>
      </c>
      <c r="Z1400" t="str">
        <f>VLOOKUP(Q1400,stores_imp!$A$2:$K$22,5,FALSE)</f>
        <v>Online</v>
      </c>
      <c r="AA1400" t="str">
        <f>_xlfn.IFS(sale[[#All],[Age]]&lt;19,"Teens",sale[[#All],[Age]]&lt;30,"Adults",sale[[#All],[Age]]&lt;70,"Elders")</f>
        <v>Elders</v>
      </c>
      <c r="AB1400" t="str">
        <f>VLOOKUP(C1400,customer_imp!$A$2:$H$505,8,FALSE)</f>
        <v>Bronze</v>
      </c>
    </row>
    <row r="1401" spans="1:28" x14ac:dyDescent="0.25">
      <c r="A1401" t="s">
        <v>6105</v>
      </c>
      <c r="B1401" s="2">
        <v>45458</v>
      </c>
      <c r="C1401" t="s">
        <v>4090</v>
      </c>
      <c r="D1401" t="str">
        <f>VLOOKUP(C1401,customer_imp!$A$2:$H$502,2,FALSE)</f>
        <v>Ryan Hernandez</v>
      </c>
      <c r="E1401">
        <f>VLOOKUP(C1401,customer_imp!$A$2:$H$502,3,FALSE)</f>
        <v>30</v>
      </c>
      <c r="F1401" t="str">
        <f>VLOOKUP(C1401,customer_imp!$A$2:$H$502,4,FALSE)</f>
        <v>Male</v>
      </c>
      <c r="G1401" t="str">
        <f>VLOOKUP(C1401,customer_imp!$A$2:$H$502,5,FALSE)</f>
        <v>East Donna</v>
      </c>
      <c r="H1401" t="str">
        <f>VLOOKUP(C1401,customer_imp!$A$2:$H$502,6,FALSE)</f>
        <v>Nevada</v>
      </c>
      <c r="I1401" t="str">
        <f>VLOOKUP(C1401,customer_imp!$A$2:$H$502,7,FALSE)</f>
        <v>USA</v>
      </c>
      <c r="J1401" t="s">
        <v>4548</v>
      </c>
      <c r="K1401" t="str">
        <f>VLOOKUP($J1401,prod_imp!$A$2:$I$102,2,FALSE)</f>
        <v>Fabric Sofa Throw Blanket</v>
      </c>
      <c r="L1401" t="str">
        <f>VLOOKUP(J1401,prod_imp!$A$2:$I$102,3,FALSE)</f>
        <v>Home</v>
      </c>
      <c r="M1401" t="str">
        <f>VLOOKUP(J1401,prod_imp!$A$2:$I$102,4,FALSE)</f>
        <v>Decor</v>
      </c>
      <c r="N1401" t="str">
        <f>VLOOKUP(J1401,prod_imp!$A$2:$I$102,5,FALSE)</f>
        <v>Hoffman Group</v>
      </c>
      <c r="O1401">
        <f>VLOOKUP(J1401,prod_imp!$A$2:$I$102,6,FALSE)</f>
        <v>218</v>
      </c>
      <c r="P1401">
        <f>VLOOKUP(J1401,prod_imp!$A$2:$I$102,7,FALSE)</f>
        <v>276</v>
      </c>
      <c r="Q1401" t="s">
        <v>4702</v>
      </c>
      <c r="R1401" t="s">
        <v>4706</v>
      </c>
      <c r="S1401" s="5">
        <v>538.5634</v>
      </c>
      <c r="T1401">
        <v>1</v>
      </c>
      <c r="U1401">
        <v>759</v>
      </c>
      <c r="V1401">
        <v>0.19</v>
      </c>
      <c r="W1401" t="str">
        <f>VLOOKUP(Q1401,stores_imp!$A$2:$K$100,3,FALSE)</f>
        <v>EAST</v>
      </c>
      <c r="X1401" t="str">
        <f>VLOOKUP(Q1401,stores_imp!$A$2:$K$100,2,TRUE)</f>
        <v>Guerrero-Schmitt</v>
      </c>
      <c r="Y1401" t="str">
        <f>VLOOKUP(Q1401,stores_imp!$A$2:$E$22,4,FALSE)</f>
        <v>East Stevechester</v>
      </c>
      <c r="Z1401" t="str">
        <f>VLOOKUP(Q1401,stores_imp!$A$2:$K$22,5,FALSE)</f>
        <v>Flagship</v>
      </c>
      <c r="AA1401" t="str">
        <f>_xlfn.IFS(sale[[#All],[Age]]&lt;19,"Teens",sale[[#All],[Age]]&lt;30,"Adults",sale[[#All],[Age]]&lt;70,"Elders")</f>
        <v>Elders</v>
      </c>
      <c r="AB1401" t="str">
        <f>VLOOKUP(C1401,customer_imp!$A$2:$H$505,8,FALSE)</f>
        <v>Bronze</v>
      </c>
    </row>
    <row r="1402" spans="1:28" x14ac:dyDescent="0.25">
      <c r="A1402" t="s">
        <v>6106</v>
      </c>
      <c r="B1402" s="2">
        <v>45649</v>
      </c>
      <c r="C1402" t="s">
        <v>4454</v>
      </c>
      <c r="D1402" t="str">
        <f>VLOOKUP(C1402,customer_imp!$A$2:$H$502,2,FALSE)</f>
        <v>Beth Martin</v>
      </c>
      <c r="E1402">
        <f>VLOOKUP(C1402,customer_imp!$A$2:$H$502,3,FALSE)</f>
        <v>34</v>
      </c>
      <c r="F1402" t="str">
        <f>VLOOKUP(C1402,customer_imp!$A$2:$H$502,4,FALSE)</f>
        <v>Female</v>
      </c>
      <c r="G1402" t="str">
        <f>VLOOKUP(C1402,customer_imp!$A$2:$H$502,5,FALSE)</f>
        <v>Burkefurt</v>
      </c>
      <c r="H1402" t="str">
        <f>VLOOKUP(C1402,customer_imp!$A$2:$H$502,6,FALSE)</f>
        <v>West Virginia</v>
      </c>
      <c r="I1402" t="str">
        <f>VLOOKUP(C1402,customer_imp!$A$2:$H$502,7,FALSE)</f>
        <v>USA</v>
      </c>
      <c r="J1402" t="s">
        <v>4638</v>
      </c>
      <c r="K1402" t="str">
        <f>VLOOKUP($J1402,prod_imp!$A$2:$I$102,2,FALSE)</f>
        <v>Wall-Mounted Spice Rack</v>
      </c>
      <c r="L1402" t="str">
        <f>VLOOKUP(J1402,prod_imp!$A$2:$I$102,3,FALSE)</f>
        <v>Home</v>
      </c>
      <c r="M1402" t="str">
        <f>VLOOKUP(J1402,prod_imp!$A$2:$I$102,4,FALSE)</f>
        <v>Kitchen</v>
      </c>
      <c r="N1402" t="str">
        <f>VLOOKUP(J1402,prod_imp!$A$2:$I$102,5,FALSE)</f>
        <v>Allison Ltd</v>
      </c>
      <c r="O1402">
        <f>VLOOKUP(J1402,prod_imp!$A$2:$I$102,6,FALSE)</f>
        <v>143</v>
      </c>
      <c r="P1402">
        <f>VLOOKUP(J1402,prod_imp!$A$2:$I$102,7,FALSE)</f>
        <v>58</v>
      </c>
      <c r="Q1402" t="s">
        <v>4698</v>
      </c>
      <c r="R1402" t="s">
        <v>4706</v>
      </c>
      <c r="S1402" s="5">
        <v>2163.7055999999998</v>
      </c>
      <c r="T1402">
        <v>4</v>
      </c>
      <c r="U1402">
        <v>644</v>
      </c>
      <c r="V1402">
        <v>0.28999999999999998</v>
      </c>
      <c r="W1402" t="str">
        <f>VLOOKUP(Q1402,stores_imp!$A$2:$K$100,3,FALSE)</f>
        <v>NORTH</v>
      </c>
      <c r="X1402" t="str">
        <f>VLOOKUP(Q1402,stores_imp!$A$2:$K$100,2,TRUE)</f>
        <v>Shelton Plc</v>
      </c>
      <c r="Y1402" t="str">
        <f>VLOOKUP(Q1402,stores_imp!$A$2:$E$22,4,FALSE)</f>
        <v>East Jenniferstad</v>
      </c>
      <c r="Z1402" t="str">
        <f>VLOOKUP(Q1402,stores_imp!$A$2:$K$22,5,FALSE)</f>
        <v>Flagship</v>
      </c>
      <c r="AA1402" t="str">
        <f>_xlfn.IFS(sale[[#All],[Age]]&lt;19,"Teens",sale[[#All],[Age]]&lt;30,"Adults",sale[[#All],[Age]]&lt;70,"Elders")</f>
        <v>Elders</v>
      </c>
      <c r="AB1402" t="str">
        <f>VLOOKUP(C1402,customer_imp!$A$2:$H$505,8,FALSE)</f>
        <v>Silver</v>
      </c>
    </row>
    <row r="1403" spans="1:28" x14ac:dyDescent="0.25">
      <c r="A1403" t="s">
        <v>6107</v>
      </c>
      <c r="B1403" s="2">
        <v>45653</v>
      </c>
      <c r="C1403" t="s">
        <v>4224</v>
      </c>
      <c r="D1403" t="str">
        <f>VLOOKUP(C1403,customer_imp!$A$2:$H$502,2,FALSE)</f>
        <v>Brian Hammond</v>
      </c>
      <c r="E1403">
        <f>VLOOKUP(C1403,customer_imp!$A$2:$H$502,3,FALSE)</f>
        <v>56</v>
      </c>
      <c r="F1403" t="str">
        <f>VLOOKUP(C1403,customer_imp!$A$2:$H$502,4,FALSE)</f>
        <v>Female</v>
      </c>
      <c r="G1403" t="str">
        <f>VLOOKUP(C1403,customer_imp!$A$2:$H$502,5,FALSE)</f>
        <v>North Nicholas</v>
      </c>
      <c r="H1403" t="str">
        <f>VLOOKUP(C1403,customer_imp!$A$2:$H$502,6,FALSE)</f>
        <v>Texas</v>
      </c>
      <c r="I1403" t="str">
        <f>VLOOKUP(C1403,customer_imp!$A$2:$H$502,7,FALSE)</f>
        <v>USA</v>
      </c>
      <c r="J1403" t="s">
        <v>4540</v>
      </c>
      <c r="K1403" t="str">
        <f>VLOOKUP($J1403,prod_imp!$A$2:$I$102,2,FALSE)</f>
        <v>Foldable Camping Chair</v>
      </c>
      <c r="L1403" t="str">
        <f>VLOOKUP(J1403,prod_imp!$A$2:$I$102,3,FALSE)</f>
        <v>Sports</v>
      </c>
      <c r="M1403" t="str">
        <f>VLOOKUP(J1403,prod_imp!$A$2:$I$102,4,FALSE)</f>
        <v>Outdoor</v>
      </c>
      <c r="N1403" t="str">
        <f>VLOOKUP(J1403,prod_imp!$A$2:$I$102,5,FALSE)</f>
        <v>Cook Ltd</v>
      </c>
      <c r="O1403">
        <f>VLOOKUP(J1403,prod_imp!$A$2:$I$102,6,FALSE)</f>
        <v>166</v>
      </c>
      <c r="P1403">
        <f>VLOOKUP(J1403,prod_imp!$A$2:$I$102,7,FALSE)</f>
        <v>340</v>
      </c>
      <c r="Q1403" t="s">
        <v>4688</v>
      </c>
      <c r="R1403" t="s">
        <v>1959</v>
      </c>
      <c r="S1403" s="5">
        <v>794.45699999999999</v>
      </c>
      <c r="T1403">
        <v>1</v>
      </c>
      <c r="U1403">
        <v>883</v>
      </c>
      <c r="V1403">
        <v>0.16</v>
      </c>
      <c r="W1403" t="str">
        <f>VLOOKUP(Q1403,stores_imp!$A$2:$K$100,3,FALSE)</f>
        <v>SOUTH</v>
      </c>
      <c r="X1403" t="str">
        <f>VLOOKUP(Q1403,stores_imp!$A$2:$K$100,2,TRUE)</f>
        <v>Mann-Austin</v>
      </c>
      <c r="Y1403" t="str">
        <f>VLOOKUP(Q1403,stores_imp!$A$2:$E$22,4,FALSE)</f>
        <v>East Johnstad</v>
      </c>
      <c r="Z1403" t="str">
        <f>VLOOKUP(Q1403,stores_imp!$A$2:$K$22,5,FALSE)</f>
        <v>Flagship</v>
      </c>
      <c r="AA1403" t="str">
        <f>_xlfn.IFS(sale[[#All],[Age]]&lt;19,"Teens",sale[[#All],[Age]]&lt;30,"Adults",sale[[#All],[Age]]&lt;70,"Elders")</f>
        <v>Elders</v>
      </c>
      <c r="AB1403" t="str">
        <f>VLOOKUP(C1403,customer_imp!$A$2:$H$505,8,FALSE)</f>
        <v>Gold</v>
      </c>
    </row>
    <row r="1404" spans="1:28" x14ac:dyDescent="0.25">
      <c r="A1404" t="s">
        <v>6108</v>
      </c>
      <c r="B1404" s="2">
        <v>45378</v>
      </c>
      <c r="C1404" t="s">
        <v>4311</v>
      </c>
      <c r="D1404" t="str">
        <f>VLOOKUP(C1404,customer_imp!$A$2:$H$502,2,FALSE)</f>
        <v>Andrew Smith</v>
      </c>
      <c r="E1404">
        <f>VLOOKUP(C1404,customer_imp!$A$2:$H$502,3,FALSE)</f>
        <v>60</v>
      </c>
      <c r="F1404" t="str">
        <f>VLOOKUP(C1404,customer_imp!$A$2:$H$502,4,FALSE)</f>
        <v>Male</v>
      </c>
      <c r="G1404" t="str">
        <f>VLOOKUP(C1404,customer_imp!$A$2:$H$502,5,FALSE)</f>
        <v>East Matthew</v>
      </c>
      <c r="H1404" t="str">
        <f>VLOOKUP(C1404,customer_imp!$A$2:$H$502,6,FALSE)</f>
        <v>Wisconsin</v>
      </c>
      <c r="I1404" t="str">
        <f>VLOOKUP(C1404,customer_imp!$A$2:$H$502,7,FALSE)</f>
        <v>USA</v>
      </c>
      <c r="J1404" t="s">
        <v>4655</v>
      </c>
      <c r="K1404" t="str">
        <f>VLOOKUP($J1404,prod_imp!$A$2:$I$102,2,FALSE)</f>
        <v>Women'S High Heels</v>
      </c>
      <c r="L1404" t="str">
        <f>VLOOKUP(J1404,prod_imp!$A$2:$I$102,3,FALSE)</f>
        <v>Clothing</v>
      </c>
      <c r="M1404" t="str">
        <f>VLOOKUP(J1404,prod_imp!$A$2:$I$102,4,FALSE)</f>
        <v>Footwear</v>
      </c>
      <c r="N1404" t="str">
        <f>VLOOKUP(J1404,prod_imp!$A$2:$I$102,5,FALSE)</f>
        <v>Smith-Charles</v>
      </c>
      <c r="O1404">
        <f>VLOOKUP(J1404,prod_imp!$A$2:$I$102,6,FALSE)</f>
        <v>438</v>
      </c>
      <c r="P1404">
        <f>VLOOKUP(J1404,prod_imp!$A$2:$I$102,7,FALSE)</f>
        <v>496</v>
      </c>
      <c r="Q1404" t="s">
        <v>4703</v>
      </c>
      <c r="R1404" t="s">
        <v>4706</v>
      </c>
      <c r="S1404" s="5">
        <v>888.0444</v>
      </c>
      <c r="T1404">
        <v>2</v>
      </c>
      <c r="U1404">
        <v>600</v>
      </c>
      <c r="V1404">
        <v>0.1</v>
      </c>
      <c r="W1404" t="str">
        <f>VLOOKUP(Q1404,stores_imp!$A$2:$K$100,3,FALSE)</f>
        <v>EAST</v>
      </c>
      <c r="X1404" t="str">
        <f>VLOOKUP(Q1404,stores_imp!$A$2:$K$100,2,TRUE)</f>
        <v>Mann-Austin</v>
      </c>
      <c r="Y1404" t="str">
        <f>VLOOKUP(Q1404,stores_imp!$A$2:$E$22,4,FALSE)</f>
        <v>Vasquezborough</v>
      </c>
      <c r="Z1404" t="str">
        <f>VLOOKUP(Q1404,stores_imp!$A$2:$K$22,5,FALSE)</f>
        <v>Online</v>
      </c>
      <c r="AA1404" t="str">
        <f>_xlfn.IFS(sale[[#All],[Age]]&lt;19,"Teens",sale[[#All],[Age]]&lt;30,"Adults",sale[[#All],[Age]]&lt;70,"Elders")</f>
        <v>Elders</v>
      </c>
      <c r="AB1404" t="str">
        <f>VLOOKUP(C1404,customer_imp!$A$2:$H$505,8,FALSE)</f>
        <v>Bronze</v>
      </c>
    </row>
    <row r="1405" spans="1:28" x14ac:dyDescent="0.25">
      <c r="A1405" t="s">
        <v>6109</v>
      </c>
      <c r="B1405" s="2">
        <v>45638</v>
      </c>
      <c r="C1405" t="s">
        <v>4135</v>
      </c>
      <c r="D1405" t="str">
        <f>VLOOKUP(C1405,customer_imp!$A$2:$H$502,2,FALSE)</f>
        <v>Paul Zamora</v>
      </c>
      <c r="E1405">
        <f>VLOOKUP(C1405,customer_imp!$A$2:$H$502,3,FALSE)</f>
        <v>59</v>
      </c>
      <c r="F1405" t="str">
        <f>VLOOKUP(C1405,customer_imp!$A$2:$H$502,4,FALSE)</f>
        <v>Male</v>
      </c>
      <c r="G1405" t="str">
        <f>VLOOKUP(C1405,customer_imp!$A$2:$H$502,5,FALSE)</f>
        <v>North Larryfurt</v>
      </c>
      <c r="H1405" t="str">
        <f>VLOOKUP(C1405,customer_imp!$A$2:$H$502,6,FALSE)</f>
        <v>North Dakota</v>
      </c>
      <c r="I1405" t="str">
        <f>VLOOKUP(C1405,customer_imp!$A$2:$H$502,7,FALSE)</f>
        <v>USA</v>
      </c>
      <c r="J1405" t="s">
        <v>4593</v>
      </c>
      <c r="K1405" t="str">
        <f>VLOOKUP($J1405,prod_imp!$A$2:$I$102,2,FALSE)</f>
        <v>Sports Stopwatch Pro</v>
      </c>
      <c r="L1405" t="str">
        <f>VLOOKUP(J1405,prod_imp!$A$2:$I$102,3,FALSE)</f>
        <v>Sports</v>
      </c>
      <c r="M1405" t="str">
        <f>VLOOKUP(J1405,prod_imp!$A$2:$I$102,4,FALSE)</f>
        <v>Accessories</v>
      </c>
      <c r="N1405" t="str">
        <f>VLOOKUP(J1405,prod_imp!$A$2:$I$102,5,FALSE)</f>
        <v>Thompson-French</v>
      </c>
      <c r="O1405">
        <f>VLOOKUP(J1405,prod_imp!$A$2:$I$102,6,FALSE)</f>
        <v>435</v>
      </c>
      <c r="P1405">
        <f>VLOOKUP(J1405,prod_imp!$A$2:$I$102,7,FALSE)</f>
        <v>185</v>
      </c>
      <c r="Q1405" t="s">
        <v>4682</v>
      </c>
      <c r="R1405" t="s">
        <v>4706</v>
      </c>
      <c r="S1405" s="5">
        <v>1169.6238000000001</v>
      </c>
      <c r="T1405">
        <v>2</v>
      </c>
      <c r="U1405">
        <v>629</v>
      </c>
      <c r="V1405">
        <v>0.26</v>
      </c>
      <c r="W1405" t="str">
        <f>VLOOKUP(Q1405,stores_imp!$A$2:$K$100,3,FALSE)</f>
        <v>NORTH</v>
      </c>
      <c r="X1405" t="str">
        <f>VLOOKUP(Q1405,stores_imp!$A$2:$K$100,2,TRUE)</f>
        <v>Mann-Austin</v>
      </c>
      <c r="Y1405" t="str">
        <f>VLOOKUP(Q1405,stores_imp!$A$2:$E$22,4,FALSE)</f>
        <v>New Michaelchester</v>
      </c>
      <c r="Z1405" t="str">
        <f>VLOOKUP(Q1405,stores_imp!$A$2:$K$22,5,FALSE)</f>
        <v>Outlet</v>
      </c>
      <c r="AA1405" t="str">
        <f>_xlfn.IFS(sale[[#All],[Age]]&lt;19,"Teens",sale[[#All],[Age]]&lt;30,"Adults",sale[[#All],[Age]]&lt;70,"Elders")</f>
        <v>Elders</v>
      </c>
      <c r="AB1405" t="str">
        <f>VLOOKUP(C1405,customer_imp!$A$2:$H$505,8,FALSE)</f>
        <v>Platinum</v>
      </c>
    </row>
    <row r="1406" spans="1:28" x14ac:dyDescent="0.25">
      <c r="A1406" t="s">
        <v>6110</v>
      </c>
      <c r="B1406" s="2">
        <v>45277</v>
      </c>
      <c r="C1406" t="s">
        <v>4154</v>
      </c>
      <c r="D1406" t="str">
        <f>VLOOKUP(C1406,customer_imp!$A$2:$H$502,2,FALSE)</f>
        <v>Michelle Rogers</v>
      </c>
      <c r="E1406">
        <f>VLOOKUP(C1406,customer_imp!$A$2:$H$502,3,FALSE)</f>
        <v>56</v>
      </c>
      <c r="F1406" t="str">
        <f>VLOOKUP(C1406,customer_imp!$A$2:$H$502,4,FALSE)</f>
        <v>Male</v>
      </c>
      <c r="G1406" t="str">
        <f>VLOOKUP(C1406,customer_imp!$A$2:$H$502,5,FALSE)</f>
        <v>East Jessicaborough</v>
      </c>
      <c r="H1406" t="str">
        <f>VLOOKUP(C1406,customer_imp!$A$2:$H$502,6,FALSE)</f>
        <v>Hawaii</v>
      </c>
      <c r="I1406" t="str">
        <f>VLOOKUP(C1406,customer_imp!$A$2:$H$502,7,FALSE)</f>
        <v>USA</v>
      </c>
      <c r="J1406" t="s">
        <v>4639</v>
      </c>
      <c r="K1406" t="str">
        <f>VLOOKUP($J1406,prod_imp!$A$2:$I$102,2,FALSE)</f>
        <v>Badminton Racket Set</v>
      </c>
      <c r="L1406" t="str">
        <f>VLOOKUP(J1406,prod_imp!$A$2:$I$102,3,FALSE)</f>
        <v>Sports</v>
      </c>
      <c r="M1406" t="str">
        <f>VLOOKUP(J1406,prod_imp!$A$2:$I$102,4,FALSE)</f>
        <v>Equipment</v>
      </c>
      <c r="N1406" t="str">
        <f>VLOOKUP(J1406,prod_imp!$A$2:$I$102,5,FALSE)</f>
        <v>Robinson-Brown</v>
      </c>
      <c r="O1406">
        <f>VLOOKUP(J1406,prod_imp!$A$2:$I$102,6,FALSE)</f>
        <v>286</v>
      </c>
      <c r="P1406">
        <f>VLOOKUP(J1406,prod_imp!$A$2:$I$102,7,FALSE)</f>
        <v>358</v>
      </c>
      <c r="Q1406" t="s">
        <v>4688</v>
      </c>
      <c r="R1406" t="s">
        <v>4709</v>
      </c>
      <c r="S1406" s="5">
        <v>269.87189999999998</v>
      </c>
      <c r="T1406">
        <v>3</v>
      </c>
      <c r="U1406">
        <v>114</v>
      </c>
      <c r="V1406">
        <v>7.0000000000000007E-2</v>
      </c>
      <c r="W1406" t="str">
        <f>VLOOKUP(Q1406,stores_imp!$A$2:$K$100,3,FALSE)</f>
        <v>SOUTH</v>
      </c>
      <c r="X1406" t="str">
        <f>VLOOKUP(Q1406,stores_imp!$A$2:$K$100,2,TRUE)</f>
        <v>Mann-Austin</v>
      </c>
      <c r="Y1406" t="str">
        <f>VLOOKUP(Q1406,stores_imp!$A$2:$E$22,4,FALSE)</f>
        <v>East Johnstad</v>
      </c>
      <c r="Z1406" t="str">
        <f>VLOOKUP(Q1406,stores_imp!$A$2:$K$22,5,FALSE)</f>
        <v>Flagship</v>
      </c>
      <c r="AA1406" t="str">
        <f>_xlfn.IFS(sale[[#All],[Age]]&lt;19,"Teens",sale[[#All],[Age]]&lt;30,"Adults",sale[[#All],[Age]]&lt;70,"Elders")</f>
        <v>Elders</v>
      </c>
      <c r="AB1406" t="str">
        <f>VLOOKUP(C1406,customer_imp!$A$2:$H$505,8,FALSE)</f>
        <v>Platinum</v>
      </c>
    </row>
    <row r="1407" spans="1:28" x14ac:dyDescent="0.25">
      <c r="A1407" t="s">
        <v>6111</v>
      </c>
      <c r="B1407" s="2">
        <v>45351</v>
      </c>
      <c r="C1407" t="s">
        <v>4408</v>
      </c>
      <c r="D1407" t="str">
        <f>VLOOKUP(C1407,customer_imp!$A$2:$H$502,2,FALSE)</f>
        <v>Luke Parks</v>
      </c>
      <c r="E1407">
        <f>VLOOKUP(C1407,customer_imp!$A$2:$H$502,3,FALSE)</f>
        <v>60</v>
      </c>
      <c r="F1407" t="str">
        <f>VLOOKUP(C1407,customer_imp!$A$2:$H$502,4,FALSE)</f>
        <v>Female</v>
      </c>
      <c r="G1407" t="str">
        <f>VLOOKUP(C1407,customer_imp!$A$2:$H$502,5,FALSE)</f>
        <v>West Mario</v>
      </c>
      <c r="H1407" t="str">
        <f>VLOOKUP(C1407,customer_imp!$A$2:$H$502,6,FALSE)</f>
        <v>New Hampshire</v>
      </c>
      <c r="I1407" t="str">
        <f>VLOOKUP(C1407,customer_imp!$A$2:$H$502,7,FALSE)</f>
        <v>USA</v>
      </c>
      <c r="J1407" t="s">
        <v>4625</v>
      </c>
      <c r="K1407" t="str">
        <f>VLOOKUP($J1407,prod_imp!$A$2:$I$102,2,FALSE)</f>
        <v>Professional Jump Rope</v>
      </c>
      <c r="L1407" t="str">
        <f>VLOOKUP(J1407,prod_imp!$A$2:$I$102,3,FALSE)</f>
        <v>Sports</v>
      </c>
      <c r="M1407" t="str">
        <f>VLOOKUP(J1407,prod_imp!$A$2:$I$102,4,FALSE)</f>
        <v>Fitness</v>
      </c>
      <c r="N1407" t="str">
        <f>VLOOKUP(J1407,prod_imp!$A$2:$I$102,5,FALSE)</f>
        <v>Davis Plc</v>
      </c>
      <c r="O1407">
        <f>VLOOKUP(J1407,prod_imp!$A$2:$I$102,6,FALSE)</f>
        <v>478</v>
      </c>
      <c r="P1407">
        <f>VLOOKUP(J1407,prod_imp!$A$2:$I$102,7,FALSE)</f>
        <v>300</v>
      </c>
      <c r="Q1407" t="s">
        <v>4684</v>
      </c>
      <c r="R1407" t="s">
        <v>4706</v>
      </c>
      <c r="S1407" s="5">
        <v>925.18960000000004</v>
      </c>
      <c r="T1407">
        <v>4</v>
      </c>
      <c r="U1407">
        <v>282</v>
      </c>
      <c r="V1407">
        <v>0.21</v>
      </c>
      <c r="W1407" t="str">
        <f>VLOOKUP(Q1407,stores_imp!$A$2:$K$100,3,FALSE)</f>
        <v>SOUTH</v>
      </c>
      <c r="X1407" t="str">
        <f>VLOOKUP(Q1407,stores_imp!$A$2:$K$100,2,TRUE)</f>
        <v>Mann-Austin</v>
      </c>
      <c r="Y1407" t="str">
        <f>VLOOKUP(Q1407,stores_imp!$A$2:$E$22,4,FALSE)</f>
        <v>Williamsfurt</v>
      </c>
      <c r="Z1407" t="str">
        <f>VLOOKUP(Q1407,stores_imp!$A$2:$K$22,5,FALSE)</f>
        <v>Online</v>
      </c>
      <c r="AA1407" t="str">
        <f>_xlfn.IFS(sale[[#All],[Age]]&lt;19,"Teens",sale[[#All],[Age]]&lt;30,"Adults",sale[[#All],[Age]]&lt;70,"Elders")</f>
        <v>Elders</v>
      </c>
      <c r="AB1407" t="str">
        <f>VLOOKUP(C1407,customer_imp!$A$2:$H$505,8,FALSE)</f>
        <v>Silver</v>
      </c>
    </row>
    <row r="1408" spans="1:28" x14ac:dyDescent="0.25">
      <c r="A1408" t="s">
        <v>6112</v>
      </c>
      <c r="B1408" s="2">
        <v>45290</v>
      </c>
      <c r="C1408" t="s">
        <v>4134</v>
      </c>
      <c r="D1408" t="str">
        <f>VLOOKUP(C1408,customer_imp!$A$2:$H$502,2,FALSE)</f>
        <v>Maria Sanchez</v>
      </c>
      <c r="E1408">
        <f>VLOOKUP(C1408,customer_imp!$A$2:$H$502,3,FALSE)</f>
        <v>46</v>
      </c>
      <c r="F1408" t="str">
        <f>VLOOKUP(C1408,customer_imp!$A$2:$H$502,4,FALSE)</f>
        <v>Male</v>
      </c>
      <c r="G1408" t="str">
        <f>VLOOKUP(C1408,customer_imp!$A$2:$H$502,5,FALSE)</f>
        <v>East Peterbury</v>
      </c>
      <c r="H1408" t="str">
        <f>VLOOKUP(C1408,customer_imp!$A$2:$H$502,6,FALSE)</f>
        <v>North Dakota</v>
      </c>
      <c r="I1408" t="str">
        <f>VLOOKUP(C1408,customer_imp!$A$2:$H$502,7,FALSE)</f>
        <v>USA</v>
      </c>
      <c r="J1408" t="s">
        <v>4593</v>
      </c>
      <c r="K1408" t="str">
        <f>VLOOKUP($J1408,prod_imp!$A$2:$I$102,2,FALSE)</f>
        <v>Sports Stopwatch Pro</v>
      </c>
      <c r="L1408" t="str">
        <f>VLOOKUP(J1408,prod_imp!$A$2:$I$102,3,FALSE)</f>
        <v>Sports</v>
      </c>
      <c r="M1408" t="str">
        <f>VLOOKUP(J1408,prod_imp!$A$2:$I$102,4,FALSE)</f>
        <v>Accessories</v>
      </c>
      <c r="N1408" t="str">
        <f>VLOOKUP(J1408,prod_imp!$A$2:$I$102,5,FALSE)</f>
        <v>Thompson-French</v>
      </c>
      <c r="O1408">
        <f>VLOOKUP(J1408,prod_imp!$A$2:$I$102,6,FALSE)</f>
        <v>435</v>
      </c>
      <c r="P1408">
        <f>VLOOKUP(J1408,prod_imp!$A$2:$I$102,7,FALSE)</f>
        <v>185</v>
      </c>
      <c r="Q1408" t="s">
        <v>4683</v>
      </c>
      <c r="R1408" t="s">
        <v>4706</v>
      </c>
      <c r="S1408" s="5">
        <v>1685.1573000000001</v>
      </c>
      <c r="T1408">
        <v>3</v>
      </c>
      <c r="U1408">
        <v>677</v>
      </c>
      <c r="V1408">
        <v>0.18</v>
      </c>
      <c r="W1408" t="str">
        <f>VLOOKUP(Q1408,stores_imp!$A$2:$K$100,3,FALSE)</f>
        <v>EAST</v>
      </c>
      <c r="X1408" t="str">
        <f>VLOOKUP(Q1408,stores_imp!$A$2:$K$100,2,TRUE)</f>
        <v>Mann-Austin</v>
      </c>
      <c r="Y1408" t="str">
        <f>VLOOKUP(Q1408,stores_imp!$A$2:$E$22,4,FALSE)</f>
        <v>Port Josephberg</v>
      </c>
      <c r="Z1408" t="str">
        <f>VLOOKUP(Q1408,stores_imp!$A$2:$K$22,5,FALSE)</f>
        <v>Online</v>
      </c>
      <c r="AA1408" t="str">
        <f>_xlfn.IFS(sale[[#All],[Age]]&lt;19,"Teens",sale[[#All],[Age]]&lt;30,"Adults",sale[[#All],[Age]]&lt;70,"Elders")</f>
        <v>Elders</v>
      </c>
      <c r="AB1408" t="str">
        <f>VLOOKUP(C1408,customer_imp!$A$2:$H$505,8,FALSE)</f>
        <v>Bronze</v>
      </c>
    </row>
    <row r="1409" spans="1:28" x14ac:dyDescent="0.25">
      <c r="A1409" t="s">
        <v>6113</v>
      </c>
      <c r="B1409" s="2">
        <v>45638</v>
      </c>
      <c r="C1409" t="s">
        <v>4199</v>
      </c>
      <c r="D1409" t="str">
        <f>VLOOKUP(C1409,customer_imp!$A$2:$H$502,2,FALSE)</f>
        <v>George Davis</v>
      </c>
      <c r="E1409">
        <f>VLOOKUP(C1409,customer_imp!$A$2:$H$502,3,FALSE)</f>
        <v>50</v>
      </c>
      <c r="F1409" t="str">
        <f>VLOOKUP(C1409,customer_imp!$A$2:$H$502,4,FALSE)</f>
        <v>Female</v>
      </c>
      <c r="G1409" t="str">
        <f>VLOOKUP(C1409,customer_imp!$A$2:$H$502,5,FALSE)</f>
        <v xml:space="preserve">    Lake Lisa</v>
      </c>
      <c r="H1409" t="str">
        <f>VLOOKUP(C1409,customer_imp!$A$2:$H$502,6,FALSE)</f>
        <v>Massachusetts</v>
      </c>
      <c r="I1409" t="str">
        <f>VLOOKUP(C1409,customer_imp!$A$2:$H$502,7,FALSE)</f>
        <v>USA</v>
      </c>
      <c r="J1409" t="s">
        <v>4509</v>
      </c>
      <c r="K1409" t="str">
        <f>VLOOKUP($J1409,prod_imp!$A$2:$I$102,2,FALSE)</f>
        <v>Led Table Lamp</v>
      </c>
      <c r="L1409" t="str">
        <f>VLOOKUP(J1409,prod_imp!$A$2:$I$102,3,FALSE)</f>
        <v>Home</v>
      </c>
      <c r="M1409" t="str">
        <f>VLOOKUP(J1409,prod_imp!$A$2:$I$102,4,FALSE)</f>
        <v>Lighting</v>
      </c>
      <c r="N1409" t="str">
        <f>VLOOKUP(J1409,prod_imp!$A$2:$I$102,5,FALSE)</f>
        <v>Harrell Llc</v>
      </c>
      <c r="O1409">
        <f>VLOOKUP(J1409,prod_imp!$A$2:$I$102,6,FALSE)</f>
        <v>219</v>
      </c>
      <c r="P1409">
        <f>VLOOKUP(J1409,prod_imp!$A$2:$I$102,7,FALSE)</f>
        <v>170</v>
      </c>
      <c r="Q1409" t="s">
        <v>4700</v>
      </c>
      <c r="R1409" t="s">
        <v>1959</v>
      </c>
      <c r="S1409" s="5">
        <v>660.11400000000003</v>
      </c>
      <c r="T1409">
        <v>2</v>
      </c>
      <c r="U1409">
        <v>363</v>
      </c>
      <c r="V1409">
        <v>0.17</v>
      </c>
      <c r="W1409" t="str">
        <f>VLOOKUP(Q1409,stores_imp!$A$2:$K$100,3,FALSE)</f>
        <v>WEST</v>
      </c>
      <c r="X1409" t="str">
        <f>VLOOKUP(Q1409,stores_imp!$A$2:$K$100,2,TRUE)</f>
        <v>Frederick-Wright</v>
      </c>
      <c r="Y1409" t="str">
        <f>VLOOKUP(Q1409,stores_imp!$A$2:$E$22,4,FALSE)</f>
        <v>New Jimmymouth</v>
      </c>
      <c r="Z1409" t="str">
        <f>VLOOKUP(Q1409,stores_imp!$A$2:$K$22,5,FALSE)</f>
        <v>Flagship</v>
      </c>
      <c r="AA1409" t="str">
        <f>_xlfn.IFS(sale[[#All],[Age]]&lt;19,"Teens",sale[[#All],[Age]]&lt;30,"Adults",sale[[#All],[Age]]&lt;70,"Elders")</f>
        <v>Elders</v>
      </c>
      <c r="AB1409" t="str">
        <f>VLOOKUP(C1409,customer_imp!$A$2:$H$505,8,FALSE)</f>
        <v>Bronze</v>
      </c>
    </row>
    <row r="1410" spans="1:28" x14ac:dyDescent="0.25">
      <c r="A1410" t="s">
        <v>6114</v>
      </c>
      <c r="B1410" s="2">
        <v>45679</v>
      </c>
      <c r="C1410" t="s">
        <v>4113</v>
      </c>
      <c r="D1410" t="str">
        <f>VLOOKUP(C1410,customer_imp!$A$2:$H$502,2,FALSE)</f>
        <v>Matthew Hanna</v>
      </c>
      <c r="E1410">
        <f>VLOOKUP(C1410,customer_imp!$A$2:$H$502,3,FALSE)</f>
        <v>33</v>
      </c>
      <c r="F1410" t="str">
        <f>VLOOKUP(C1410,customer_imp!$A$2:$H$502,4,FALSE)</f>
        <v>Female</v>
      </c>
      <c r="G1410" t="str">
        <f>VLOOKUP(C1410,customer_imp!$A$2:$H$502,5,FALSE)</f>
        <v>Gonzalezbury</v>
      </c>
      <c r="H1410" t="str">
        <f>VLOOKUP(C1410,customer_imp!$A$2:$H$502,6,FALSE)</f>
        <v>Michigan</v>
      </c>
      <c r="I1410" t="str">
        <f>VLOOKUP(C1410,customer_imp!$A$2:$H$502,7,FALSE)</f>
        <v>USA</v>
      </c>
      <c r="J1410" t="s">
        <v>4521</v>
      </c>
      <c r="K1410" t="str">
        <f>VLOOKUP($J1410,prod_imp!$A$2:$I$102,2,FALSE)</f>
        <v>Usb-C Fast Charger</v>
      </c>
      <c r="L1410" t="str">
        <f>VLOOKUP(J1410,prod_imp!$A$2:$I$102,3,FALSE)</f>
        <v>Electronics</v>
      </c>
      <c r="M1410" t="str">
        <f>VLOOKUP(J1410,prod_imp!$A$2:$I$102,4,FALSE)</f>
        <v>Accessories</v>
      </c>
      <c r="N1410" t="str">
        <f>VLOOKUP(J1410,prod_imp!$A$2:$I$102,5,FALSE)</f>
        <v>Dawson-Perkins</v>
      </c>
      <c r="O1410">
        <f>VLOOKUP(J1410,prod_imp!$A$2:$I$102,6,FALSE)</f>
        <v>242</v>
      </c>
      <c r="P1410">
        <f>VLOOKUP(J1410,prod_imp!$A$2:$I$102,7,FALSE)</f>
        <v>453</v>
      </c>
      <c r="Q1410" t="s">
        <v>4678</v>
      </c>
      <c r="R1410" t="s">
        <v>4709</v>
      </c>
      <c r="S1410" s="5">
        <v>726.8</v>
      </c>
      <c r="T1410">
        <v>1</v>
      </c>
      <c r="U1410">
        <v>908</v>
      </c>
      <c r="V1410">
        <v>0.09</v>
      </c>
      <c r="W1410" t="str">
        <f>VLOOKUP(Q1410,stores_imp!$A$2:$K$100,3,FALSE)</f>
        <v>SOUTH</v>
      </c>
      <c r="X1410" t="str">
        <f>VLOOKUP(Q1410,stores_imp!$A$2:$K$100,2,TRUE)</f>
        <v>Mann-Austin</v>
      </c>
      <c r="Y1410" t="str">
        <f>VLOOKUP(Q1410,stores_imp!$A$2:$E$22,4,FALSE)</f>
        <v>North Nancyview</v>
      </c>
      <c r="Z1410" t="str">
        <f>VLOOKUP(Q1410,stores_imp!$A$2:$K$22,5,FALSE)</f>
        <v>Outlet</v>
      </c>
      <c r="AA1410" t="str">
        <f>_xlfn.IFS(sale[[#All],[Age]]&lt;19,"Teens",sale[[#All],[Age]]&lt;30,"Adults",sale[[#All],[Age]]&lt;70,"Elders")</f>
        <v>Elders</v>
      </c>
      <c r="AB1410" t="str">
        <f>VLOOKUP(C1410,customer_imp!$A$2:$H$505,8,FALSE)</f>
        <v>Platinum</v>
      </c>
    </row>
    <row r="1411" spans="1:28" x14ac:dyDescent="0.25">
      <c r="A1411" t="s">
        <v>6115</v>
      </c>
      <c r="B1411" s="2">
        <v>45296</v>
      </c>
      <c r="C1411" t="s">
        <v>4041</v>
      </c>
      <c r="D1411" t="str">
        <f>VLOOKUP(C1411,customer_imp!$A$2:$H$502,2,FALSE)</f>
        <v>Amber Mcclain</v>
      </c>
      <c r="E1411">
        <f>VLOOKUP(C1411,customer_imp!$A$2:$H$502,3,FALSE)</f>
        <v>58</v>
      </c>
      <c r="F1411" t="str">
        <f>VLOOKUP(C1411,customer_imp!$A$2:$H$502,4,FALSE)</f>
        <v>Male</v>
      </c>
      <c r="G1411" t="str">
        <f>VLOOKUP(C1411,customer_imp!$A$2:$H$502,5,FALSE)</f>
        <v>Brendaburgh</v>
      </c>
      <c r="H1411" t="str">
        <f>VLOOKUP(C1411,customer_imp!$A$2:$H$502,6,FALSE)</f>
        <v>Florida</v>
      </c>
      <c r="I1411" t="str">
        <f>VLOOKUP(C1411,customer_imp!$A$2:$H$502,7,FALSE)</f>
        <v>USA</v>
      </c>
      <c r="J1411" t="s">
        <v>4541</v>
      </c>
      <c r="K1411" t="str">
        <f>VLOOKUP($J1411,prod_imp!$A$2:$I$102,2,FALSE)</f>
        <v>Women'S Scarf Set</v>
      </c>
      <c r="L1411" t="str">
        <f>VLOOKUP(J1411,prod_imp!$A$2:$I$102,3,FALSE)</f>
        <v>Clothing</v>
      </c>
      <c r="M1411" t="str">
        <f>VLOOKUP(J1411,prod_imp!$A$2:$I$102,4,FALSE)</f>
        <v>Accessories</v>
      </c>
      <c r="N1411" t="str">
        <f>VLOOKUP(J1411,prod_imp!$A$2:$I$102,5,FALSE)</f>
        <v>Brown And Sons</v>
      </c>
      <c r="O1411">
        <f>VLOOKUP(J1411,prod_imp!$A$2:$I$102,6,FALSE)</f>
        <v>174</v>
      </c>
      <c r="P1411">
        <f>VLOOKUP(J1411,prod_imp!$A$2:$I$102,7,FALSE)</f>
        <v>268</v>
      </c>
      <c r="Q1411" t="s">
        <v>4698</v>
      </c>
      <c r="R1411" t="s">
        <v>4709</v>
      </c>
      <c r="S1411" s="5">
        <v>1272.5920000000001</v>
      </c>
      <c r="T1411">
        <v>2</v>
      </c>
      <c r="U1411">
        <v>795</v>
      </c>
      <c r="V1411">
        <v>0.2</v>
      </c>
      <c r="W1411" t="str">
        <f>VLOOKUP(Q1411,stores_imp!$A$2:$K$100,3,FALSE)</f>
        <v>NORTH</v>
      </c>
      <c r="X1411" t="str">
        <f>VLOOKUP(Q1411,stores_imp!$A$2:$K$100,2,TRUE)</f>
        <v>Shelton Plc</v>
      </c>
      <c r="Y1411" t="str">
        <f>VLOOKUP(Q1411,stores_imp!$A$2:$E$22,4,FALSE)</f>
        <v>East Jenniferstad</v>
      </c>
      <c r="Z1411" t="str">
        <f>VLOOKUP(Q1411,stores_imp!$A$2:$K$22,5,FALSE)</f>
        <v>Flagship</v>
      </c>
      <c r="AA1411" t="str">
        <f>_xlfn.IFS(sale[[#All],[Age]]&lt;19,"Teens",sale[[#All],[Age]]&lt;30,"Adults",sale[[#All],[Age]]&lt;70,"Elders")</f>
        <v>Elders</v>
      </c>
      <c r="AB1411" t="str">
        <f>VLOOKUP(C1411,customer_imp!$A$2:$H$505,8,FALSE)</f>
        <v>Silver</v>
      </c>
    </row>
    <row r="1412" spans="1:28" x14ac:dyDescent="0.25">
      <c r="A1412" t="s">
        <v>6116</v>
      </c>
      <c r="B1412" s="2">
        <v>45760</v>
      </c>
      <c r="C1412" t="s">
        <v>4122</v>
      </c>
      <c r="D1412" t="str">
        <f>VLOOKUP(C1412,customer_imp!$A$2:$H$502,2,FALSE)</f>
        <v>Justin Cross</v>
      </c>
      <c r="E1412">
        <f>VLOOKUP(C1412,customer_imp!$A$2:$H$502,3,FALSE)</f>
        <v>62</v>
      </c>
      <c r="F1412" t="str">
        <f>VLOOKUP(C1412,customer_imp!$A$2:$H$502,4,FALSE)</f>
        <v>Female</v>
      </c>
      <c r="G1412" t="str">
        <f>VLOOKUP(C1412,customer_imp!$A$2:$H$502,5,FALSE)</f>
        <v>North Anthonychester</v>
      </c>
      <c r="H1412" t="str">
        <f>VLOOKUP(C1412,customer_imp!$A$2:$H$502,6,FALSE)</f>
        <v>Nevada</v>
      </c>
      <c r="I1412" t="str">
        <f>VLOOKUP(C1412,customer_imp!$A$2:$H$502,7,FALSE)</f>
        <v>USA</v>
      </c>
      <c r="J1412" t="s">
        <v>4556</v>
      </c>
      <c r="K1412" t="str">
        <f>VLOOKUP($J1412,prod_imp!$A$2:$I$102,2,FALSE)</f>
        <v>Bedroom Table Lamp</v>
      </c>
      <c r="L1412" t="str">
        <f>VLOOKUP(J1412,prod_imp!$A$2:$I$102,3,FALSE)</f>
        <v>Home</v>
      </c>
      <c r="M1412" t="str">
        <f>VLOOKUP(J1412,prod_imp!$A$2:$I$102,4,FALSE)</f>
        <v>Lighting</v>
      </c>
      <c r="N1412" t="str">
        <f>VLOOKUP(J1412,prod_imp!$A$2:$I$102,5,FALSE)</f>
        <v>Jones Llc</v>
      </c>
      <c r="O1412">
        <f>VLOOKUP(J1412,prod_imp!$A$2:$I$102,6,FALSE)</f>
        <v>382</v>
      </c>
      <c r="P1412">
        <f>VLOOKUP(J1412,prod_imp!$A$2:$I$102,7,FALSE)</f>
        <v>329</v>
      </c>
      <c r="Q1412" t="s">
        <v>4681</v>
      </c>
      <c r="R1412" t="s">
        <v>4709</v>
      </c>
      <c r="S1412" s="5">
        <v>542.57100000000003</v>
      </c>
      <c r="T1412">
        <v>2</v>
      </c>
      <c r="U1412">
        <v>327</v>
      </c>
      <c r="V1412">
        <v>0.2</v>
      </c>
      <c r="W1412" t="str">
        <f>VLOOKUP(Q1412,stores_imp!$A$2:$K$100,3,FALSE)</f>
        <v>SOUTH</v>
      </c>
      <c r="X1412" t="str">
        <f>VLOOKUP(Q1412,stores_imp!$A$2:$K$100,2,TRUE)</f>
        <v>Mann-Austin</v>
      </c>
      <c r="Y1412" t="str">
        <f>VLOOKUP(Q1412,stores_imp!$A$2:$E$22,4,FALSE)</f>
        <v>Port Sharon</v>
      </c>
      <c r="Z1412" t="str">
        <f>VLOOKUP(Q1412,stores_imp!$A$2:$K$22,5,FALSE)</f>
        <v>Online</v>
      </c>
      <c r="AA1412" t="str">
        <f>_xlfn.IFS(sale[[#All],[Age]]&lt;19,"Teens",sale[[#All],[Age]]&lt;30,"Adults",sale[[#All],[Age]]&lt;70,"Elders")</f>
        <v>Elders</v>
      </c>
      <c r="AB1412" t="str">
        <f>VLOOKUP(C1412,customer_imp!$A$2:$H$505,8,FALSE)</f>
        <v>Bronze</v>
      </c>
    </row>
    <row r="1413" spans="1:28" x14ac:dyDescent="0.25">
      <c r="A1413" t="s">
        <v>6117</v>
      </c>
      <c r="B1413" s="2">
        <v>45603</v>
      </c>
      <c r="C1413" t="s">
        <v>4337</v>
      </c>
      <c r="D1413" t="str">
        <f>VLOOKUP(C1413,customer_imp!$A$2:$H$502,2,FALSE)</f>
        <v>Charles Miller</v>
      </c>
      <c r="E1413">
        <f>VLOOKUP(C1413,customer_imp!$A$2:$H$502,3,FALSE)</f>
        <v>26</v>
      </c>
      <c r="F1413" t="str">
        <f>VLOOKUP(C1413,customer_imp!$A$2:$H$502,4,FALSE)</f>
        <v>Male</v>
      </c>
      <c r="G1413" t="str">
        <f>VLOOKUP(C1413,customer_imp!$A$2:$H$502,5,FALSE)</f>
        <v>Lake Allisonborough</v>
      </c>
      <c r="H1413" t="str">
        <f>VLOOKUP(C1413,customer_imp!$A$2:$H$502,6,FALSE)</f>
        <v>Iowa</v>
      </c>
      <c r="I1413" t="str">
        <f>VLOOKUP(C1413,customer_imp!$A$2:$H$502,7,FALSE)</f>
        <v>USA</v>
      </c>
      <c r="J1413" t="s">
        <v>4596</v>
      </c>
      <c r="K1413" t="str">
        <f>VLOOKUP($J1413,prod_imp!$A$2:$I$102,2,FALSE)</f>
        <v>Premium Blanket Throw</v>
      </c>
      <c r="L1413" t="str">
        <f>VLOOKUP(J1413,prod_imp!$A$2:$I$102,3,FALSE)</f>
        <v>Home</v>
      </c>
      <c r="M1413" t="str">
        <f>VLOOKUP(J1413,prod_imp!$A$2:$I$102,4,FALSE)</f>
        <v>Decor</v>
      </c>
      <c r="N1413" t="str">
        <f>VLOOKUP(J1413,prod_imp!$A$2:$I$102,5,FALSE)</f>
        <v>Hernandez, Kennedy And Porter</v>
      </c>
      <c r="O1413">
        <f>VLOOKUP(J1413,prod_imp!$A$2:$I$102,6,FALSE)</f>
        <v>461</v>
      </c>
      <c r="P1413">
        <f>VLOOKUP(J1413,prod_imp!$A$2:$I$102,7,FALSE)</f>
        <v>190</v>
      </c>
      <c r="Q1413" t="s">
        <v>4697</v>
      </c>
      <c r="R1413" t="s">
        <v>1959</v>
      </c>
      <c r="S1413" s="5">
        <v>411.7149</v>
      </c>
      <c r="T1413">
        <v>3</v>
      </c>
      <c r="U1413">
        <v>169</v>
      </c>
      <c r="V1413">
        <v>0.17</v>
      </c>
      <c r="W1413" t="str">
        <f>VLOOKUP(Q1413,stores_imp!$A$2:$K$100,3,FALSE)</f>
        <v>SOUTH</v>
      </c>
      <c r="X1413" t="str">
        <f>VLOOKUP(Q1413,stores_imp!$A$2:$K$100,2,TRUE)</f>
        <v>Mcdonald Inc</v>
      </c>
      <c r="Y1413" t="str">
        <f>VLOOKUP(Q1413,stores_imp!$A$2:$E$22,4,FALSE)</f>
        <v>Christopherland</v>
      </c>
      <c r="Z1413" t="str">
        <f>VLOOKUP(Q1413,stores_imp!$A$2:$K$22,5,FALSE)</f>
        <v>Outlet</v>
      </c>
      <c r="AA1413" t="str">
        <f>_xlfn.IFS(sale[[#All],[Age]]&lt;19,"Teens",sale[[#All],[Age]]&lt;30,"Adults",sale[[#All],[Age]]&lt;70,"Elders")</f>
        <v>Adults</v>
      </c>
      <c r="AB1413" t="str">
        <f>VLOOKUP(C1413,customer_imp!$A$2:$H$505,8,FALSE)</f>
        <v>Silver</v>
      </c>
    </row>
    <row r="1414" spans="1:28" x14ac:dyDescent="0.25">
      <c r="A1414" t="s">
        <v>6118</v>
      </c>
      <c r="B1414" s="2">
        <v>45413</v>
      </c>
      <c r="C1414" t="s">
        <v>4141</v>
      </c>
      <c r="D1414" t="str">
        <f>VLOOKUP(C1414,customer_imp!$A$2:$H$502,2,FALSE)</f>
        <v>Joseph Jones</v>
      </c>
      <c r="E1414">
        <f>VLOOKUP(C1414,customer_imp!$A$2:$H$502,3,FALSE)</f>
        <v>21</v>
      </c>
      <c r="F1414" t="str">
        <f>VLOOKUP(C1414,customer_imp!$A$2:$H$502,4,FALSE)</f>
        <v>Male</v>
      </c>
      <c r="G1414" t="str">
        <f>VLOOKUP(C1414,customer_imp!$A$2:$H$502,5,FALSE)</f>
        <v>North Matthew</v>
      </c>
      <c r="H1414" t="str">
        <f>VLOOKUP(C1414,customer_imp!$A$2:$H$502,6,FALSE)</f>
        <v>Illinois</v>
      </c>
      <c r="I1414" t="str">
        <f>VLOOKUP(C1414,customer_imp!$A$2:$H$502,7,FALSE)</f>
        <v>USA</v>
      </c>
      <c r="J1414" t="s">
        <v>4641</v>
      </c>
      <c r="K1414" t="str">
        <f>VLOOKUP($J1414,prod_imp!$A$2:$I$102,2,FALSE)</f>
        <v>Hydrating Face Cleanser</v>
      </c>
      <c r="L1414" t="str">
        <f>VLOOKUP(J1414,prod_imp!$A$2:$I$102,3,FALSE)</f>
        <v>Beauty</v>
      </c>
      <c r="M1414" t="str">
        <f>VLOOKUP(J1414,prod_imp!$A$2:$I$102,4,FALSE)</f>
        <v>Skincare</v>
      </c>
      <c r="N1414" t="str">
        <f>VLOOKUP(J1414,prod_imp!$A$2:$I$102,5,FALSE)</f>
        <v>Butler Group</v>
      </c>
      <c r="O1414">
        <f>VLOOKUP(J1414,prod_imp!$A$2:$I$102,6,FALSE)</f>
        <v>317</v>
      </c>
      <c r="P1414">
        <f>VLOOKUP(J1414,prod_imp!$A$2:$I$102,7,FALSE)</f>
        <v>159</v>
      </c>
      <c r="Q1414" t="s">
        <v>4683</v>
      </c>
      <c r="R1414" t="s">
        <v>1959</v>
      </c>
      <c r="S1414" s="5">
        <v>229.023</v>
      </c>
      <c r="T1414">
        <v>1</v>
      </c>
      <c r="U1414">
        <v>254</v>
      </c>
      <c r="V1414">
        <v>0.19</v>
      </c>
      <c r="W1414" t="str">
        <f>VLOOKUP(Q1414,stores_imp!$A$2:$K$100,3,FALSE)</f>
        <v>EAST</v>
      </c>
      <c r="X1414" t="str">
        <f>VLOOKUP(Q1414,stores_imp!$A$2:$K$100,2,TRUE)</f>
        <v>Mann-Austin</v>
      </c>
      <c r="Y1414" t="str">
        <f>VLOOKUP(Q1414,stores_imp!$A$2:$E$22,4,FALSE)</f>
        <v>Port Josephberg</v>
      </c>
      <c r="Z1414" t="str">
        <f>VLOOKUP(Q1414,stores_imp!$A$2:$K$22,5,FALSE)</f>
        <v>Online</v>
      </c>
      <c r="AA1414" t="str">
        <f>_xlfn.IFS(sale[[#All],[Age]]&lt;19,"Teens",sale[[#All],[Age]]&lt;30,"Adults",sale[[#All],[Age]]&lt;70,"Elders")</f>
        <v>Adults</v>
      </c>
      <c r="AB1414" t="str">
        <f>VLOOKUP(C1414,customer_imp!$A$2:$H$505,8,FALSE)</f>
        <v>Bronze</v>
      </c>
    </row>
    <row r="1415" spans="1:28" x14ac:dyDescent="0.25">
      <c r="A1415" t="s">
        <v>6119</v>
      </c>
      <c r="B1415" s="2">
        <v>45506</v>
      </c>
      <c r="C1415" t="s">
        <v>4408</v>
      </c>
      <c r="D1415" t="str">
        <f>VLOOKUP(C1415,customer_imp!$A$2:$H$502,2,FALSE)</f>
        <v>Luke Parks</v>
      </c>
      <c r="E1415">
        <f>VLOOKUP(C1415,customer_imp!$A$2:$H$502,3,FALSE)</f>
        <v>60</v>
      </c>
      <c r="F1415" t="str">
        <f>VLOOKUP(C1415,customer_imp!$A$2:$H$502,4,FALSE)</f>
        <v>Female</v>
      </c>
      <c r="G1415" t="str">
        <f>VLOOKUP(C1415,customer_imp!$A$2:$H$502,5,FALSE)</f>
        <v>West Mario</v>
      </c>
      <c r="H1415" t="str">
        <f>VLOOKUP(C1415,customer_imp!$A$2:$H$502,6,FALSE)</f>
        <v>New Hampshire</v>
      </c>
      <c r="I1415" t="str">
        <f>VLOOKUP(C1415,customer_imp!$A$2:$H$502,7,FALSE)</f>
        <v>USA</v>
      </c>
      <c r="J1415" t="s">
        <v>4541</v>
      </c>
      <c r="K1415" t="str">
        <f>VLOOKUP($J1415,prod_imp!$A$2:$I$102,2,FALSE)</f>
        <v>Women'S Scarf Set</v>
      </c>
      <c r="L1415" t="str">
        <f>VLOOKUP(J1415,prod_imp!$A$2:$I$102,3,FALSE)</f>
        <v>Clothing</v>
      </c>
      <c r="M1415" t="str">
        <f>VLOOKUP(J1415,prod_imp!$A$2:$I$102,4,FALSE)</f>
        <v>Accessories</v>
      </c>
      <c r="N1415" t="str">
        <f>VLOOKUP(J1415,prod_imp!$A$2:$I$102,5,FALSE)</f>
        <v>Brown And Sons</v>
      </c>
      <c r="O1415">
        <f>VLOOKUP(J1415,prod_imp!$A$2:$I$102,6,FALSE)</f>
        <v>174</v>
      </c>
      <c r="P1415">
        <f>VLOOKUP(J1415,prod_imp!$A$2:$I$102,7,FALSE)</f>
        <v>268</v>
      </c>
      <c r="Q1415" t="s">
        <v>4700</v>
      </c>
      <c r="R1415" t="s">
        <v>4709</v>
      </c>
      <c r="S1415" s="5">
        <v>2234.7188000000001</v>
      </c>
      <c r="T1415">
        <v>4</v>
      </c>
      <c r="U1415">
        <v>628</v>
      </c>
      <c r="V1415">
        <v>0.1</v>
      </c>
      <c r="W1415" t="str">
        <f>VLOOKUP(Q1415,stores_imp!$A$2:$K$100,3,FALSE)</f>
        <v>WEST</v>
      </c>
      <c r="X1415" t="str">
        <f>VLOOKUP(Q1415,stores_imp!$A$2:$K$100,2,TRUE)</f>
        <v>Frederick-Wright</v>
      </c>
      <c r="Y1415" t="str">
        <f>VLOOKUP(Q1415,stores_imp!$A$2:$E$22,4,FALSE)</f>
        <v>New Jimmymouth</v>
      </c>
      <c r="Z1415" t="str">
        <f>VLOOKUP(Q1415,stores_imp!$A$2:$K$22,5,FALSE)</f>
        <v>Flagship</v>
      </c>
      <c r="AA1415" t="str">
        <f>_xlfn.IFS(sale[[#All],[Age]]&lt;19,"Teens",sale[[#All],[Age]]&lt;30,"Adults",sale[[#All],[Age]]&lt;70,"Elders")</f>
        <v>Elders</v>
      </c>
      <c r="AB1415" t="str">
        <f>VLOOKUP(C1415,customer_imp!$A$2:$H$505,8,FALSE)</f>
        <v>Silver</v>
      </c>
    </row>
    <row r="1416" spans="1:28" x14ac:dyDescent="0.25">
      <c r="A1416" t="s">
        <v>6120</v>
      </c>
      <c r="B1416" s="2">
        <v>45394</v>
      </c>
      <c r="C1416" t="s">
        <v>4360</v>
      </c>
      <c r="D1416" t="str">
        <f>VLOOKUP(C1416,customer_imp!$A$2:$H$502,2,FALSE)</f>
        <v>Michael Garner</v>
      </c>
      <c r="E1416">
        <f>VLOOKUP(C1416,customer_imp!$A$2:$H$502,3,FALSE)</f>
        <v>21</v>
      </c>
      <c r="F1416" t="str">
        <f>VLOOKUP(C1416,customer_imp!$A$2:$H$502,4,FALSE)</f>
        <v>Female</v>
      </c>
      <c r="G1416" t="str">
        <f>VLOOKUP(C1416,customer_imp!$A$2:$H$502,5,FALSE)</f>
        <v>Port Crystal</v>
      </c>
      <c r="H1416" t="str">
        <f>VLOOKUP(C1416,customer_imp!$A$2:$H$502,6,FALSE)</f>
        <v>New Hampshire</v>
      </c>
      <c r="I1416" t="str">
        <f>VLOOKUP(C1416,customer_imp!$A$2:$H$502,7,FALSE)</f>
        <v>USA</v>
      </c>
      <c r="J1416" t="s">
        <v>4551</v>
      </c>
      <c r="K1416" t="str">
        <f>VLOOKUP($J1416,prod_imp!$A$2:$I$102,2,FALSE)</f>
        <v>Basketball</v>
      </c>
      <c r="L1416" t="str">
        <f>VLOOKUP(J1416,prod_imp!$A$2:$I$102,3,FALSE)</f>
        <v>Sports</v>
      </c>
      <c r="M1416" t="str">
        <f>VLOOKUP(J1416,prod_imp!$A$2:$I$102,4,FALSE)</f>
        <v>Team Sports</v>
      </c>
      <c r="N1416" t="str">
        <f>VLOOKUP(J1416,prod_imp!$A$2:$I$102,5,FALSE)</f>
        <v>Nolan-Snow</v>
      </c>
      <c r="O1416">
        <f>VLOOKUP(J1416,prod_imp!$A$2:$I$102,6,FALSE)</f>
        <v>204</v>
      </c>
      <c r="P1416">
        <f>VLOOKUP(J1416,prod_imp!$A$2:$I$102,7,FALSE)</f>
        <v>281</v>
      </c>
      <c r="Q1416" t="s">
        <v>4703</v>
      </c>
      <c r="R1416" t="s">
        <v>4709</v>
      </c>
      <c r="S1416" s="5">
        <v>1138.83</v>
      </c>
      <c r="T1416">
        <v>4</v>
      </c>
      <c r="U1416">
        <v>327</v>
      </c>
      <c r="V1416">
        <v>0.11</v>
      </c>
      <c r="W1416" t="str">
        <f>VLOOKUP(Q1416,stores_imp!$A$2:$K$100,3,FALSE)</f>
        <v>EAST</v>
      </c>
      <c r="X1416" t="str">
        <f>VLOOKUP(Q1416,stores_imp!$A$2:$K$100,2,TRUE)</f>
        <v>Mann-Austin</v>
      </c>
      <c r="Y1416" t="str">
        <f>VLOOKUP(Q1416,stores_imp!$A$2:$E$22,4,FALSE)</f>
        <v>Vasquezborough</v>
      </c>
      <c r="Z1416" t="str">
        <f>VLOOKUP(Q1416,stores_imp!$A$2:$K$22,5,FALSE)</f>
        <v>Online</v>
      </c>
      <c r="AA1416" t="str">
        <f>_xlfn.IFS(sale[[#All],[Age]]&lt;19,"Teens",sale[[#All],[Age]]&lt;30,"Adults",sale[[#All],[Age]]&lt;70,"Elders")</f>
        <v>Adults</v>
      </c>
      <c r="AB1416" t="str">
        <f>VLOOKUP(C1416,customer_imp!$A$2:$H$505,8,FALSE)</f>
        <v>Platinum</v>
      </c>
    </row>
    <row r="1417" spans="1:28" x14ac:dyDescent="0.25">
      <c r="A1417" t="s">
        <v>6121</v>
      </c>
      <c r="B1417" s="2">
        <v>45755</v>
      </c>
      <c r="C1417" t="s">
        <v>4123</v>
      </c>
      <c r="D1417" t="str">
        <f>VLOOKUP(C1417,customer_imp!$A$2:$H$502,2,FALSE)</f>
        <v>Cameron Simpson</v>
      </c>
      <c r="E1417">
        <f>VLOOKUP(C1417,customer_imp!$A$2:$H$502,3,FALSE)</f>
        <v>46</v>
      </c>
      <c r="F1417" t="str">
        <f>VLOOKUP(C1417,customer_imp!$A$2:$H$502,4,FALSE)</f>
        <v>Male</v>
      </c>
      <c r="G1417" t="str">
        <f>VLOOKUP(C1417,customer_imp!$A$2:$H$502,5,FALSE)</f>
        <v>Michaelfort</v>
      </c>
      <c r="H1417" t="str">
        <f>VLOOKUP(C1417,customer_imp!$A$2:$H$502,6,FALSE)</f>
        <v>Indiana</v>
      </c>
      <c r="I1417" t="str">
        <f>VLOOKUP(C1417,customer_imp!$A$2:$H$502,7,FALSE)</f>
        <v>USA</v>
      </c>
      <c r="J1417" t="s">
        <v>4601</v>
      </c>
      <c r="K1417" t="str">
        <f>VLOOKUP($J1417,prod_imp!$A$2:$I$102,2,FALSE)</f>
        <v>Men'S Hair Styling Gel</v>
      </c>
      <c r="L1417" t="str">
        <f>VLOOKUP(J1417,prod_imp!$A$2:$I$102,3,FALSE)</f>
        <v>Beauty</v>
      </c>
      <c r="M1417" t="str">
        <f>VLOOKUP(J1417,prod_imp!$A$2:$I$102,4,FALSE)</f>
        <v>Haircare</v>
      </c>
      <c r="N1417" t="str">
        <f>VLOOKUP(J1417,prod_imp!$A$2:$I$102,5,FALSE)</f>
        <v>Cline-Mccarthy</v>
      </c>
      <c r="O1417">
        <f>VLOOKUP(J1417,prod_imp!$A$2:$I$102,6,FALSE)</f>
        <v>17</v>
      </c>
      <c r="P1417">
        <f>VLOOKUP(J1417,prod_imp!$A$2:$I$102,7,FALSE)</f>
        <v>399</v>
      </c>
      <c r="Q1417" t="s">
        <v>4692</v>
      </c>
      <c r="R1417" t="s">
        <v>4709</v>
      </c>
      <c r="S1417" s="5">
        <v>1677.4903999999999</v>
      </c>
      <c r="T1417">
        <v>4</v>
      </c>
      <c r="U1417">
        <v>511</v>
      </c>
      <c r="V1417">
        <v>0.13</v>
      </c>
      <c r="W1417" t="str">
        <f>VLOOKUP(Q1417,stores_imp!$A$2:$K$100,3,FALSE)</f>
        <v>SOUTH</v>
      </c>
      <c r="X1417" t="str">
        <f>VLOOKUP(Q1417,stores_imp!$A$2:$K$100,2,TRUE)</f>
        <v>Aguirre-Keller</v>
      </c>
      <c r="Y1417" t="str">
        <f>VLOOKUP(Q1417,stores_imp!$A$2:$E$22,4,FALSE)</f>
        <v>Lake Michael</v>
      </c>
      <c r="Z1417" t="str">
        <f>VLOOKUP(Q1417,stores_imp!$A$2:$K$22,5,FALSE)</f>
        <v>Online</v>
      </c>
      <c r="AA1417" t="str">
        <f>_xlfn.IFS(sale[[#All],[Age]]&lt;19,"Teens",sale[[#All],[Age]]&lt;30,"Adults",sale[[#All],[Age]]&lt;70,"Elders")</f>
        <v>Elders</v>
      </c>
      <c r="AB1417" t="str">
        <f>VLOOKUP(C1417,customer_imp!$A$2:$H$505,8,FALSE)</f>
        <v>Platinum</v>
      </c>
    </row>
    <row r="1418" spans="1:28" x14ac:dyDescent="0.25">
      <c r="A1418" t="s">
        <v>6122</v>
      </c>
      <c r="B1418" s="2">
        <v>45473</v>
      </c>
      <c r="C1418" t="s">
        <v>4143</v>
      </c>
      <c r="D1418" t="str">
        <f>VLOOKUP(C1418,customer_imp!$A$2:$H$502,2,FALSE)</f>
        <v>Jason Wheeler</v>
      </c>
      <c r="E1418">
        <f>VLOOKUP(C1418,customer_imp!$A$2:$H$502,3,FALSE)</f>
        <v>47</v>
      </c>
      <c r="F1418" t="str">
        <f>VLOOKUP(C1418,customer_imp!$A$2:$H$502,4,FALSE)</f>
        <v>Female</v>
      </c>
      <c r="G1418" t="str">
        <f>VLOOKUP(C1418,customer_imp!$A$2:$H$502,5,FALSE)</f>
        <v>Carolview</v>
      </c>
      <c r="H1418" t="str">
        <f>VLOOKUP(C1418,customer_imp!$A$2:$H$502,6,FALSE)</f>
        <v>Illinois</v>
      </c>
      <c r="I1418" t="str">
        <f>VLOOKUP(C1418,customer_imp!$A$2:$H$502,7,FALSE)</f>
        <v>USA</v>
      </c>
      <c r="J1418" t="s">
        <v>4609</v>
      </c>
      <c r="K1418" t="str">
        <f>VLOOKUP($J1418,prod_imp!$A$2:$I$102,2,FALSE)</f>
        <v>Organic Sunscreen Lotion</v>
      </c>
      <c r="L1418" t="str">
        <f>VLOOKUP(J1418,prod_imp!$A$2:$I$102,3,FALSE)</f>
        <v>Beauty</v>
      </c>
      <c r="M1418" t="str">
        <f>VLOOKUP(J1418,prod_imp!$A$2:$I$102,4,FALSE)</f>
        <v>Skincare</v>
      </c>
      <c r="N1418" t="str">
        <f>VLOOKUP(J1418,prod_imp!$A$2:$I$102,5,FALSE)</f>
        <v>Anderson-Riley</v>
      </c>
      <c r="O1418">
        <f>VLOOKUP(J1418,prod_imp!$A$2:$I$102,6,FALSE)</f>
        <v>267</v>
      </c>
      <c r="P1418">
        <f>VLOOKUP(J1418,prod_imp!$A$2:$I$102,7,FALSE)</f>
        <v>458</v>
      </c>
      <c r="Q1418" t="s">
        <v>4701</v>
      </c>
      <c r="R1418" t="s">
        <v>4706</v>
      </c>
      <c r="S1418" s="5">
        <v>599.58360000000005</v>
      </c>
      <c r="T1418">
        <v>4</v>
      </c>
      <c r="U1418">
        <v>195</v>
      </c>
      <c r="V1418">
        <v>0.18</v>
      </c>
      <c r="W1418" t="str">
        <f>VLOOKUP(Q1418,stores_imp!$A$2:$K$100,3,FALSE)</f>
        <v>NORTH</v>
      </c>
      <c r="X1418" t="str">
        <f>VLOOKUP(Q1418,stores_imp!$A$2:$K$100,2,TRUE)</f>
        <v>Holloway Ltd</v>
      </c>
      <c r="Y1418" t="str">
        <f>VLOOKUP(Q1418,stores_imp!$A$2:$E$22,4,FALSE)</f>
        <v>Bensonhaven</v>
      </c>
      <c r="Z1418" t="str">
        <f>VLOOKUP(Q1418,stores_imp!$A$2:$K$22,5,FALSE)</f>
        <v>Flagship</v>
      </c>
      <c r="AA1418" t="str">
        <f>_xlfn.IFS(sale[[#All],[Age]]&lt;19,"Teens",sale[[#All],[Age]]&lt;30,"Adults",sale[[#All],[Age]]&lt;70,"Elders")</f>
        <v>Elders</v>
      </c>
      <c r="AB1418" t="str">
        <f>VLOOKUP(C1418,customer_imp!$A$2:$H$505,8,FALSE)</f>
        <v>Platinum</v>
      </c>
    </row>
    <row r="1419" spans="1:28" x14ac:dyDescent="0.25">
      <c r="A1419" t="s">
        <v>6123</v>
      </c>
      <c r="B1419" s="2">
        <v>45304</v>
      </c>
      <c r="C1419" t="s">
        <v>4033</v>
      </c>
      <c r="D1419" t="str">
        <f>VLOOKUP(C1419,customer_imp!$A$2:$H$502,2,FALSE)</f>
        <v>Alyssa Vargas</v>
      </c>
      <c r="E1419">
        <f>VLOOKUP(C1419,customer_imp!$A$2:$H$502,3,FALSE)</f>
        <v>53</v>
      </c>
      <c r="F1419" t="str">
        <f>VLOOKUP(C1419,customer_imp!$A$2:$H$502,4,FALSE)</f>
        <v>Male</v>
      </c>
      <c r="G1419" t="str">
        <f>VLOOKUP(C1419,customer_imp!$A$2:$H$502,5,FALSE)</f>
        <v>New Kathrynland</v>
      </c>
      <c r="H1419" t="str">
        <f>VLOOKUP(C1419,customer_imp!$A$2:$H$502,6,FALSE)</f>
        <v>Montana</v>
      </c>
      <c r="I1419" t="str">
        <f>VLOOKUP(C1419,customer_imp!$A$2:$H$502,7,FALSE)</f>
        <v>USA</v>
      </c>
      <c r="J1419" t="s">
        <v>4537</v>
      </c>
      <c r="K1419" t="str">
        <f>VLOOKUP($J1419,prod_imp!$A$2:$I$102,2,FALSE)</f>
        <v>Men'S Formal Shirt</v>
      </c>
      <c r="L1419" t="str">
        <f>VLOOKUP(J1419,prod_imp!$A$2:$I$102,3,FALSE)</f>
        <v>Clothing</v>
      </c>
      <c r="M1419" t="str">
        <f>VLOOKUP(J1419,prod_imp!$A$2:$I$102,4,FALSE)</f>
        <v>Tops</v>
      </c>
      <c r="N1419" t="str">
        <f>VLOOKUP(J1419,prod_imp!$A$2:$I$102,5,FALSE)</f>
        <v>Moon, Mora And Santos</v>
      </c>
      <c r="O1419">
        <f>VLOOKUP(J1419,prod_imp!$A$2:$I$102,6,FALSE)</f>
        <v>317</v>
      </c>
      <c r="P1419">
        <f>VLOOKUP(J1419,prod_imp!$A$2:$I$102,7,FALSE)</f>
        <v>360</v>
      </c>
      <c r="Q1419" t="s">
        <v>4675</v>
      </c>
      <c r="R1419" t="s">
        <v>1959</v>
      </c>
      <c r="S1419" s="5">
        <v>101.3886</v>
      </c>
      <c r="T1419">
        <v>2</v>
      </c>
      <c r="U1419">
        <v>55</v>
      </c>
      <c r="V1419">
        <v>0.23</v>
      </c>
      <c r="W1419" t="str">
        <f>VLOOKUP(Q1419,stores_imp!$A$2:$K$100,3,FALSE)</f>
        <v>NORTH</v>
      </c>
      <c r="X1419" t="str">
        <f>VLOOKUP(Q1419,stores_imp!$A$2:$K$100,2,TRUE)</f>
        <v>Martinez, Adkins And Johnson</v>
      </c>
      <c r="Y1419" t="str">
        <f>VLOOKUP(Q1419,stores_imp!$A$2:$E$22,4,FALSE)</f>
        <v>Danielmouth</v>
      </c>
      <c r="Z1419" t="str">
        <f>VLOOKUP(Q1419,stores_imp!$A$2:$K$22,5,FALSE)</f>
        <v>Flagship</v>
      </c>
      <c r="AA1419" t="str">
        <f>_xlfn.IFS(sale[[#All],[Age]]&lt;19,"Teens",sale[[#All],[Age]]&lt;30,"Adults",sale[[#All],[Age]]&lt;70,"Elders")</f>
        <v>Elders</v>
      </c>
      <c r="AB1419" t="str">
        <f>VLOOKUP(C1419,customer_imp!$A$2:$H$505,8,FALSE)</f>
        <v>Platinum</v>
      </c>
    </row>
    <row r="1420" spans="1:28" x14ac:dyDescent="0.25">
      <c r="A1420" t="s">
        <v>6124</v>
      </c>
      <c r="B1420" s="2">
        <v>45557</v>
      </c>
      <c r="C1420" t="s">
        <v>4050</v>
      </c>
      <c r="D1420" t="str">
        <f>VLOOKUP(C1420,customer_imp!$A$2:$H$502,2,FALSE)</f>
        <v>Nathan Campbell</v>
      </c>
      <c r="E1420">
        <f>VLOOKUP(C1420,customer_imp!$A$2:$H$502,3,FALSE)</f>
        <v>37</v>
      </c>
      <c r="F1420" t="str">
        <f>VLOOKUP(C1420,customer_imp!$A$2:$H$502,4,FALSE)</f>
        <v>Male</v>
      </c>
      <c r="G1420" t="str">
        <f>VLOOKUP(C1420,customer_imp!$A$2:$H$502,5,FALSE)</f>
        <v>Rodrigueztown</v>
      </c>
      <c r="H1420" t="str">
        <f>VLOOKUP(C1420,customer_imp!$A$2:$H$502,6,FALSE)</f>
        <v>Oklahoma</v>
      </c>
      <c r="I1420" t="str">
        <f>VLOOKUP(C1420,customer_imp!$A$2:$H$502,7,FALSE)</f>
        <v>USA</v>
      </c>
      <c r="J1420" t="s">
        <v>4607</v>
      </c>
      <c r="K1420" t="str">
        <f>VLOOKUP($J1420,prod_imp!$A$2:$I$102,2,FALSE)</f>
        <v>Laptop Cooling Pad</v>
      </c>
      <c r="L1420" t="str">
        <f>VLOOKUP(J1420,prod_imp!$A$2:$I$102,3,FALSE)</f>
        <v>Electronics</v>
      </c>
      <c r="M1420" t="str">
        <f>VLOOKUP(J1420,prod_imp!$A$2:$I$102,4,FALSE)</f>
        <v>Computer</v>
      </c>
      <c r="N1420" t="str">
        <f>VLOOKUP(J1420,prod_imp!$A$2:$I$102,5,FALSE)</f>
        <v>Murray, Gould And Ware</v>
      </c>
      <c r="O1420">
        <f>VLOOKUP(J1420,prod_imp!$A$2:$I$102,6,FALSE)</f>
        <v>86</v>
      </c>
      <c r="P1420">
        <f>VLOOKUP(J1420,prod_imp!$A$2:$I$102,7,FALSE)</f>
        <v>222</v>
      </c>
      <c r="Q1420" t="s">
        <v>4692</v>
      </c>
      <c r="R1420" t="s">
        <v>4706</v>
      </c>
      <c r="S1420" s="5">
        <v>3316.16</v>
      </c>
      <c r="T1420">
        <v>4</v>
      </c>
      <c r="U1420">
        <v>964</v>
      </c>
      <c r="V1420">
        <v>7.0000000000000007E-2</v>
      </c>
      <c r="W1420" t="str">
        <f>VLOOKUP(Q1420,stores_imp!$A$2:$K$100,3,FALSE)</f>
        <v>SOUTH</v>
      </c>
      <c r="X1420" t="str">
        <f>VLOOKUP(Q1420,stores_imp!$A$2:$K$100,2,TRUE)</f>
        <v>Aguirre-Keller</v>
      </c>
      <c r="Y1420" t="str">
        <f>VLOOKUP(Q1420,stores_imp!$A$2:$E$22,4,FALSE)</f>
        <v>Lake Michael</v>
      </c>
      <c r="Z1420" t="str">
        <f>VLOOKUP(Q1420,stores_imp!$A$2:$K$22,5,FALSE)</f>
        <v>Online</v>
      </c>
      <c r="AA1420" t="str">
        <f>_xlfn.IFS(sale[[#All],[Age]]&lt;19,"Teens",sale[[#All],[Age]]&lt;30,"Adults",sale[[#All],[Age]]&lt;70,"Elders")</f>
        <v>Elders</v>
      </c>
      <c r="AB1420" t="str">
        <f>VLOOKUP(C1420,customer_imp!$A$2:$H$505,8,FALSE)</f>
        <v>Gold</v>
      </c>
    </row>
    <row r="1421" spans="1:28" x14ac:dyDescent="0.25">
      <c r="A1421" t="s">
        <v>6125</v>
      </c>
      <c r="B1421" s="2">
        <v>45527</v>
      </c>
      <c r="C1421" t="s">
        <v>4012</v>
      </c>
      <c r="D1421" t="str">
        <f>VLOOKUP(C1421,customer_imp!$A$2:$H$502,2,FALSE)</f>
        <v>Eric Vega</v>
      </c>
      <c r="E1421">
        <f>VLOOKUP(C1421,customer_imp!$A$2:$H$502,3,FALSE)</f>
        <v>50</v>
      </c>
      <c r="F1421" t="str">
        <f>VLOOKUP(C1421,customer_imp!$A$2:$H$502,4,FALSE)</f>
        <v>Male</v>
      </c>
      <c r="G1421" t="str">
        <f>VLOOKUP(C1421,customer_imp!$A$2:$H$502,5,FALSE)</f>
        <v>Williamsonland</v>
      </c>
      <c r="H1421" t="str">
        <f>VLOOKUP(C1421,customer_imp!$A$2:$H$502,6,FALSE)</f>
        <v>Kansas</v>
      </c>
      <c r="I1421" t="str">
        <f>VLOOKUP(C1421,customer_imp!$A$2:$H$502,7,FALSE)</f>
        <v>USA</v>
      </c>
      <c r="J1421" t="s">
        <v>4651</v>
      </c>
      <c r="K1421" t="str">
        <f>VLOOKUP($J1421,prod_imp!$A$2:$I$102,2,FALSE)</f>
        <v>Face Foundation Kit</v>
      </c>
      <c r="L1421" t="str">
        <f>VLOOKUP(J1421,prod_imp!$A$2:$I$102,3,FALSE)</f>
        <v>Beauty</v>
      </c>
      <c r="M1421" t="str">
        <f>VLOOKUP(J1421,prod_imp!$A$2:$I$102,4,FALSE)</f>
        <v>Makeup</v>
      </c>
      <c r="N1421" t="str">
        <f>VLOOKUP(J1421,prod_imp!$A$2:$I$102,5,FALSE)</f>
        <v>Taylor-Elliott</v>
      </c>
      <c r="O1421">
        <f>VLOOKUP(J1421,prod_imp!$A$2:$I$102,6,FALSE)</f>
        <v>183</v>
      </c>
      <c r="P1421">
        <f>VLOOKUP(J1421,prod_imp!$A$2:$I$102,7,FALSE)</f>
        <v>457</v>
      </c>
      <c r="Q1421" t="s">
        <v>4681</v>
      </c>
      <c r="R1421" t="s">
        <v>4706</v>
      </c>
      <c r="S1421" s="5">
        <v>125.8888</v>
      </c>
      <c r="T1421">
        <v>1</v>
      </c>
      <c r="U1421">
        <v>170</v>
      </c>
      <c r="V1421">
        <v>0.14000000000000001</v>
      </c>
      <c r="W1421" t="str">
        <f>VLOOKUP(Q1421,stores_imp!$A$2:$K$100,3,FALSE)</f>
        <v>SOUTH</v>
      </c>
      <c r="X1421" t="str">
        <f>VLOOKUP(Q1421,stores_imp!$A$2:$K$100,2,TRUE)</f>
        <v>Mann-Austin</v>
      </c>
      <c r="Y1421" t="str">
        <f>VLOOKUP(Q1421,stores_imp!$A$2:$E$22,4,FALSE)</f>
        <v>Port Sharon</v>
      </c>
      <c r="Z1421" t="str">
        <f>VLOOKUP(Q1421,stores_imp!$A$2:$K$22,5,FALSE)</f>
        <v>Online</v>
      </c>
      <c r="AA1421" t="str">
        <f>_xlfn.IFS(sale[[#All],[Age]]&lt;19,"Teens",sale[[#All],[Age]]&lt;30,"Adults",sale[[#All],[Age]]&lt;70,"Elders")</f>
        <v>Elders</v>
      </c>
      <c r="AB1421" t="str">
        <f>VLOOKUP(C1421,customer_imp!$A$2:$H$505,8,FALSE)</f>
        <v>Gold</v>
      </c>
    </row>
    <row r="1422" spans="1:28" x14ac:dyDescent="0.25">
      <c r="A1422" t="s">
        <v>6126</v>
      </c>
      <c r="B1422" s="2">
        <v>45875</v>
      </c>
      <c r="C1422" t="s">
        <v>4130</v>
      </c>
      <c r="D1422" t="str">
        <f>VLOOKUP(C1422,customer_imp!$A$2:$H$502,2,FALSE)</f>
        <v>Patrick Roberts</v>
      </c>
      <c r="E1422">
        <f>VLOOKUP(C1422,customer_imp!$A$2:$H$502,3,FALSE)</f>
        <v>41</v>
      </c>
      <c r="F1422" t="str">
        <f>VLOOKUP(C1422,customer_imp!$A$2:$H$502,4,FALSE)</f>
        <v>Female</v>
      </c>
      <c r="G1422" t="str">
        <f>VLOOKUP(C1422,customer_imp!$A$2:$H$502,5,FALSE)</f>
        <v>Jaredville</v>
      </c>
      <c r="H1422" t="str">
        <f>VLOOKUP(C1422,customer_imp!$A$2:$H$502,6,FALSE)</f>
        <v>Missouri</v>
      </c>
      <c r="I1422" t="str">
        <f>VLOOKUP(C1422,customer_imp!$A$2:$H$502,7,FALSE)</f>
        <v>USA</v>
      </c>
      <c r="J1422" t="s">
        <v>4590</v>
      </c>
      <c r="K1422" t="str">
        <f>VLOOKUP($J1422,prod_imp!$A$2:$I$102,2,FALSE)</f>
        <v>Men'S Track Pants</v>
      </c>
      <c r="L1422" t="str">
        <f>VLOOKUP(J1422,prod_imp!$A$2:$I$102,3,FALSE)</f>
        <v>Clothing</v>
      </c>
      <c r="M1422" t="str">
        <f>VLOOKUP(J1422,prod_imp!$A$2:$I$102,4,FALSE)</f>
        <v>Bottoms</v>
      </c>
      <c r="N1422" t="str">
        <f>VLOOKUP(J1422,prod_imp!$A$2:$I$102,5,FALSE)</f>
        <v>Hamilton, Woods And Walker</v>
      </c>
      <c r="O1422">
        <f>VLOOKUP(J1422,prod_imp!$A$2:$I$102,6,FALSE)</f>
        <v>387</v>
      </c>
      <c r="P1422">
        <f>VLOOKUP(J1422,prod_imp!$A$2:$I$102,7,FALSE)</f>
        <v>125</v>
      </c>
      <c r="Q1422" t="s">
        <v>4703</v>
      </c>
      <c r="R1422" t="s">
        <v>1959</v>
      </c>
      <c r="S1422" s="5">
        <v>1023.33</v>
      </c>
      <c r="T1422">
        <v>2</v>
      </c>
      <c r="U1422">
        <v>664</v>
      </c>
      <c r="V1422">
        <v>0.26</v>
      </c>
      <c r="W1422" t="str">
        <f>VLOOKUP(Q1422,stores_imp!$A$2:$K$100,3,FALSE)</f>
        <v>EAST</v>
      </c>
      <c r="X1422" t="str">
        <f>VLOOKUP(Q1422,stores_imp!$A$2:$K$100,2,TRUE)</f>
        <v>Mann-Austin</v>
      </c>
      <c r="Y1422" t="str">
        <f>VLOOKUP(Q1422,stores_imp!$A$2:$E$22,4,FALSE)</f>
        <v>Vasquezborough</v>
      </c>
      <c r="Z1422" t="str">
        <f>VLOOKUP(Q1422,stores_imp!$A$2:$K$22,5,FALSE)</f>
        <v>Online</v>
      </c>
      <c r="AA1422" t="str">
        <f>_xlfn.IFS(sale[[#All],[Age]]&lt;19,"Teens",sale[[#All],[Age]]&lt;30,"Adults",sale[[#All],[Age]]&lt;70,"Elders")</f>
        <v>Elders</v>
      </c>
      <c r="AB1422" t="str">
        <f>VLOOKUP(C1422,customer_imp!$A$2:$H$505,8,FALSE)</f>
        <v>Platinum</v>
      </c>
    </row>
    <row r="1423" spans="1:28" x14ac:dyDescent="0.25">
      <c r="A1423" t="s">
        <v>6127</v>
      </c>
      <c r="B1423" s="2">
        <v>45936</v>
      </c>
      <c r="C1423" t="s">
        <v>4360</v>
      </c>
      <c r="D1423" t="str">
        <f>VLOOKUP(C1423,customer_imp!$A$2:$H$502,2,FALSE)</f>
        <v>Michael Garner</v>
      </c>
      <c r="E1423">
        <f>VLOOKUP(C1423,customer_imp!$A$2:$H$502,3,FALSE)</f>
        <v>21</v>
      </c>
      <c r="F1423" t="str">
        <f>VLOOKUP(C1423,customer_imp!$A$2:$H$502,4,FALSE)</f>
        <v>Female</v>
      </c>
      <c r="G1423" t="str">
        <f>VLOOKUP(C1423,customer_imp!$A$2:$H$502,5,FALSE)</f>
        <v>Port Crystal</v>
      </c>
      <c r="H1423" t="str">
        <f>VLOOKUP(C1423,customer_imp!$A$2:$H$502,6,FALSE)</f>
        <v>New Hampshire</v>
      </c>
      <c r="I1423" t="str">
        <f>VLOOKUP(C1423,customer_imp!$A$2:$H$502,7,FALSE)</f>
        <v>USA</v>
      </c>
      <c r="J1423" t="s">
        <v>4574</v>
      </c>
      <c r="K1423" t="str">
        <f>VLOOKUP($J1423,prod_imp!$A$2:$I$102,2,FALSE)</f>
        <v>High-Grip Football</v>
      </c>
      <c r="L1423" t="str">
        <f>VLOOKUP(J1423,prod_imp!$A$2:$I$102,3,FALSE)</f>
        <v>Sports</v>
      </c>
      <c r="M1423" t="str">
        <f>VLOOKUP(J1423,prod_imp!$A$2:$I$102,4,FALSE)</f>
        <v>Team Sports</v>
      </c>
      <c r="N1423" t="str">
        <f>VLOOKUP(J1423,prod_imp!$A$2:$I$102,5,FALSE)</f>
        <v>Bridges, Banks And Cummings</v>
      </c>
      <c r="O1423">
        <f>VLOOKUP(J1423,prod_imp!$A$2:$I$102,6,FALSE)</f>
        <v>319</v>
      </c>
      <c r="P1423">
        <f>VLOOKUP(J1423,prod_imp!$A$2:$I$102,7,FALSE)</f>
        <v>114</v>
      </c>
      <c r="Q1423" t="s">
        <v>4690</v>
      </c>
      <c r="R1423" t="s">
        <v>1959</v>
      </c>
      <c r="S1423" s="5">
        <v>1984.7356</v>
      </c>
      <c r="T1423">
        <v>4</v>
      </c>
      <c r="U1423">
        <v>558</v>
      </c>
      <c r="V1423">
        <v>0.23</v>
      </c>
      <c r="W1423" t="str">
        <f>VLOOKUP(Q1423,stores_imp!$A$2:$K$100,3,FALSE)</f>
        <v>EAST</v>
      </c>
      <c r="X1423" t="str">
        <f>VLOOKUP(Q1423,stores_imp!$A$2:$K$100,2,TRUE)</f>
        <v>Martinez, Adkins And Johnson</v>
      </c>
      <c r="Y1423" t="str">
        <f>VLOOKUP(Q1423,stores_imp!$A$2:$E$22,4,FALSE)</f>
        <v>East Davidville</v>
      </c>
      <c r="Z1423" t="str">
        <f>VLOOKUP(Q1423,stores_imp!$A$2:$K$22,5,FALSE)</f>
        <v>Online</v>
      </c>
      <c r="AA1423" t="str">
        <f>_xlfn.IFS(sale[[#All],[Age]]&lt;19,"Teens",sale[[#All],[Age]]&lt;30,"Adults",sale[[#All],[Age]]&lt;70,"Elders")</f>
        <v>Adults</v>
      </c>
      <c r="AB1423" t="str">
        <f>VLOOKUP(C1423,customer_imp!$A$2:$H$505,8,FALSE)</f>
        <v>Platinum</v>
      </c>
    </row>
    <row r="1424" spans="1:28" x14ac:dyDescent="0.25">
      <c r="A1424" t="s">
        <v>6128</v>
      </c>
      <c r="B1424" s="2">
        <v>45807</v>
      </c>
      <c r="C1424" t="s">
        <v>4386</v>
      </c>
      <c r="D1424" t="str">
        <f>VLOOKUP(C1424,customer_imp!$A$2:$H$502,2,FALSE)</f>
        <v>Charles Norman Phd</v>
      </c>
      <c r="E1424">
        <f>VLOOKUP(C1424,customer_imp!$A$2:$H$502,3,FALSE)</f>
        <v>62</v>
      </c>
      <c r="F1424" t="str">
        <f>VLOOKUP(C1424,customer_imp!$A$2:$H$502,4,FALSE)</f>
        <v>Female</v>
      </c>
      <c r="G1424" t="str">
        <f>VLOOKUP(C1424,customer_imp!$A$2:$H$502,5,FALSE)</f>
        <v>East Jennifer</v>
      </c>
      <c r="H1424" t="str">
        <f>VLOOKUP(C1424,customer_imp!$A$2:$H$502,6,FALSE)</f>
        <v>Kansas</v>
      </c>
      <c r="I1424" t="str">
        <f>VLOOKUP(C1424,customer_imp!$A$2:$H$502,7,FALSE)</f>
        <v>USA</v>
      </c>
      <c r="J1424" t="s">
        <v>4652</v>
      </c>
      <c r="K1424" t="str">
        <f>VLOOKUP($J1424,prod_imp!$A$2:$I$102,2,FALSE)</f>
        <v>Gaming Mouse Pad Xl</v>
      </c>
      <c r="L1424" t="str">
        <f>VLOOKUP(J1424,prod_imp!$A$2:$I$102,3,FALSE)</f>
        <v>Electronics</v>
      </c>
      <c r="M1424" t="str">
        <f>VLOOKUP(J1424,prod_imp!$A$2:$I$102,4,FALSE)</f>
        <v>Accessories</v>
      </c>
      <c r="N1424" t="str">
        <f>VLOOKUP(J1424,prod_imp!$A$2:$I$102,5,FALSE)</f>
        <v>Sharp, Taylor And Rodriguez</v>
      </c>
      <c r="O1424">
        <f>VLOOKUP(J1424,prod_imp!$A$2:$I$102,6,FALSE)</f>
        <v>340</v>
      </c>
      <c r="P1424">
        <f>VLOOKUP(J1424,prod_imp!$A$2:$I$102,7,FALSE)</f>
        <v>361</v>
      </c>
      <c r="Q1424" t="s">
        <v>4675</v>
      </c>
      <c r="R1424" t="s">
        <v>4709</v>
      </c>
      <c r="S1424" s="5">
        <v>713.4</v>
      </c>
      <c r="T1424">
        <v>2</v>
      </c>
      <c r="U1424">
        <v>410</v>
      </c>
      <c r="V1424">
        <v>0.11</v>
      </c>
      <c r="W1424" t="str">
        <f>VLOOKUP(Q1424,stores_imp!$A$2:$K$100,3,FALSE)</f>
        <v>NORTH</v>
      </c>
      <c r="X1424" t="str">
        <f>VLOOKUP(Q1424,stores_imp!$A$2:$K$100,2,TRUE)</f>
        <v>Martinez, Adkins And Johnson</v>
      </c>
      <c r="Y1424" t="str">
        <f>VLOOKUP(Q1424,stores_imp!$A$2:$E$22,4,FALSE)</f>
        <v>Danielmouth</v>
      </c>
      <c r="Z1424" t="str">
        <f>VLOOKUP(Q1424,stores_imp!$A$2:$K$22,5,FALSE)</f>
        <v>Flagship</v>
      </c>
      <c r="AA1424" t="str">
        <f>_xlfn.IFS(sale[[#All],[Age]]&lt;19,"Teens",sale[[#All],[Age]]&lt;30,"Adults",sale[[#All],[Age]]&lt;70,"Elders")</f>
        <v>Elders</v>
      </c>
      <c r="AB1424" t="str">
        <f>VLOOKUP(C1424,customer_imp!$A$2:$H$505,8,FALSE)</f>
        <v>Platinum</v>
      </c>
    </row>
    <row r="1425" spans="1:28" x14ac:dyDescent="0.25">
      <c r="A1425" t="s">
        <v>6129</v>
      </c>
      <c r="B1425" s="2">
        <v>45473</v>
      </c>
      <c r="C1425" t="s">
        <v>4291</v>
      </c>
      <c r="D1425" t="str">
        <f>VLOOKUP(C1425,customer_imp!$A$2:$H$502,2,FALSE)</f>
        <v>Angela Robinson</v>
      </c>
      <c r="E1425">
        <f>VLOOKUP(C1425,customer_imp!$A$2:$H$502,3,FALSE)</f>
        <v>44</v>
      </c>
      <c r="F1425" t="str">
        <f>VLOOKUP(C1425,customer_imp!$A$2:$H$502,4,FALSE)</f>
        <v>Male</v>
      </c>
      <c r="G1425" t="str">
        <f>VLOOKUP(C1425,customer_imp!$A$2:$H$502,5,FALSE)</f>
        <v>New Nicholasstad</v>
      </c>
      <c r="H1425" t="str">
        <f>VLOOKUP(C1425,customer_imp!$A$2:$H$502,6,FALSE)</f>
        <v>Tennessee</v>
      </c>
      <c r="I1425" t="str">
        <f>VLOOKUP(C1425,customer_imp!$A$2:$H$502,7,FALSE)</f>
        <v>USA</v>
      </c>
      <c r="J1425" t="s">
        <v>4641</v>
      </c>
      <c r="K1425" t="str">
        <f>VLOOKUP($J1425,prod_imp!$A$2:$I$102,2,FALSE)</f>
        <v>Hydrating Face Cleanser</v>
      </c>
      <c r="L1425" t="str">
        <f>VLOOKUP(J1425,prod_imp!$A$2:$I$102,3,FALSE)</f>
        <v>Beauty</v>
      </c>
      <c r="M1425" t="str">
        <f>VLOOKUP(J1425,prod_imp!$A$2:$I$102,4,FALSE)</f>
        <v>Skincare</v>
      </c>
      <c r="N1425" t="str">
        <f>VLOOKUP(J1425,prod_imp!$A$2:$I$102,5,FALSE)</f>
        <v>Butler Group</v>
      </c>
      <c r="O1425">
        <f>VLOOKUP(J1425,prod_imp!$A$2:$I$102,6,FALSE)</f>
        <v>317</v>
      </c>
      <c r="P1425">
        <f>VLOOKUP(J1425,prod_imp!$A$2:$I$102,7,FALSE)</f>
        <v>159</v>
      </c>
      <c r="Q1425" t="s">
        <v>4682</v>
      </c>
      <c r="R1425" t="s">
        <v>4709</v>
      </c>
      <c r="S1425" s="5">
        <v>1249.5006000000001</v>
      </c>
      <c r="T1425">
        <v>2</v>
      </c>
      <c r="U1425">
        <v>880</v>
      </c>
      <c r="V1425">
        <v>0.13</v>
      </c>
      <c r="W1425" t="str">
        <f>VLOOKUP(Q1425,stores_imp!$A$2:$K$100,3,FALSE)</f>
        <v>NORTH</v>
      </c>
      <c r="X1425" t="str">
        <f>VLOOKUP(Q1425,stores_imp!$A$2:$K$100,2,TRUE)</f>
        <v>Mann-Austin</v>
      </c>
      <c r="Y1425" t="str">
        <f>VLOOKUP(Q1425,stores_imp!$A$2:$E$22,4,FALSE)</f>
        <v>New Michaelchester</v>
      </c>
      <c r="Z1425" t="str">
        <f>VLOOKUP(Q1425,stores_imp!$A$2:$K$22,5,FALSE)</f>
        <v>Outlet</v>
      </c>
      <c r="AA1425" t="str">
        <f>_xlfn.IFS(sale[[#All],[Age]]&lt;19,"Teens",sale[[#All],[Age]]&lt;30,"Adults",sale[[#All],[Age]]&lt;70,"Elders")</f>
        <v>Elders</v>
      </c>
      <c r="AB1425" t="str">
        <f>VLOOKUP(C1425,customer_imp!$A$2:$H$505,8,FALSE)</f>
        <v>Platinum</v>
      </c>
    </row>
    <row r="1426" spans="1:28" x14ac:dyDescent="0.25">
      <c r="A1426" t="s">
        <v>6130</v>
      </c>
      <c r="B1426" s="2">
        <v>45664</v>
      </c>
      <c r="C1426" t="s">
        <v>3977</v>
      </c>
      <c r="D1426" t="str">
        <f>VLOOKUP(C1426,customer_imp!$A$2:$H$502,2,FALSE)</f>
        <v>Daniel Boyd</v>
      </c>
      <c r="E1426">
        <f>VLOOKUP(C1426,customer_imp!$A$2:$H$502,3,FALSE)</f>
        <v>29</v>
      </c>
      <c r="F1426" t="str">
        <f>VLOOKUP(C1426,customer_imp!$A$2:$H$502,4,FALSE)</f>
        <v>Female</v>
      </c>
      <c r="G1426" t="str">
        <f>VLOOKUP(C1426,customer_imp!$A$2:$H$502,5,FALSE)</f>
        <v>West Pamelafurt</v>
      </c>
      <c r="H1426" t="str">
        <f>VLOOKUP(C1426,customer_imp!$A$2:$H$502,6,FALSE)</f>
        <v>West Virginia</v>
      </c>
      <c r="I1426" t="str">
        <f>VLOOKUP(C1426,customer_imp!$A$2:$H$502,7,FALSE)</f>
        <v>USA</v>
      </c>
      <c r="J1426" t="s">
        <v>4521</v>
      </c>
      <c r="K1426" t="str">
        <f>VLOOKUP($J1426,prod_imp!$A$2:$I$102,2,FALSE)</f>
        <v>Usb-C Fast Charger</v>
      </c>
      <c r="L1426" t="str">
        <f>VLOOKUP(J1426,prod_imp!$A$2:$I$102,3,FALSE)</f>
        <v>Electronics</v>
      </c>
      <c r="M1426" t="str">
        <f>VLOOKUP(J1426,prod_imp!$A$2:$I$102,4,FALSE)</f>
        <v>Accessories</v>
      </c>
      <c r="N1426" t="str">
        <f>VLOOKUP(J1426,prod_imp!$A$2:$I$102,5,FALSE)</f>
        <v>Dawson-Perkins</v>
      </c>
      <c r="O1426">
        <f>VLOOKUP(J1426,prod_imp!$A$2:$I$102,6,FALSE)</f>
        <v>242</v>
      </c>
      <c r="P1426">
        <f>VLOOKUP(J1426,prod_imp!$A$2:$I$102,7,FALSE)</f>
        <v>453</v>
      </c>
      <c r="Q1426" t="s">
        <v>4702</v>
      </c>
      <c r="R1426" t="s">
        <v>4709</v>
      </c>
      <c r="S1426" s="5">
        <v>340.06259999999997</v>
      </c>
      <c r="T1426">
        <v>1</v>
      </c>
      <c r="U1426">
        <v>351</v>
      </c>
      <c r="V1426">
        <v>0.28999999999999998</v>
      </c>
      <c r="W1426" t="str">
        <f>VLOOKUP(Q1426,stores_imp!$A$2:$K$100,3,FALSE)</f>
        <v>EAST</v>
      </c>
      <c r="X1426" t="str">
        <f>VLOOKUP(Q1426,stores_imp!$A$2:$K$100,2,TRUE)</f>
        <v>Guerrero-Schmitt</v>
      </c>
      <c r="Y1426" t="str">
        <f>VLOOKUP(Q1426,stores_imp!$A$2:$E$22,4,FALSE)</f>
        <v>East Stevechester</v>
      </c>
      <c r="Z1426" t="str">
        <f>VLOOKUP(Q1426,stores_imp!$A$2:$K$22,5,FALSE)</f>
        <v>Flagship</v>
      </c>
      <c r="AA1426" t="str">
        <f>_xlfn.IFS(sale[[#All],[Age]]&lt;19,"Teens",sale[[#All],[Age]]&lt;30,"Adults",sale[[#All],[Age]]&lt;70,"Elders")</f>
        <v>Adults</v>
      </c>
      <c r="AB1426" t="str">
        <f>VLOOKUP(C1426,customer_imp!$A$2:$H$505,8,FALSE)</f>
        <v>Bronze</v>
      </c>
    </row>
    <row r="1427" spans="1:28" x14ac:dyDescent="0.25">
      <c r="A1427" t="s">
        <v>6131</v>
      </c>
      <c r="B1427" s="2">
        <v>45633</v>
      </c>
      <c r="C1427" t="s">
        <v>4337</v>
      </c>
      <c r="D1427" t="str">
        <f>VLOOKUP(C1427,customer_imp!$A$2:$H$502,2,FALSE)</f>
        <v>Charles Miller</v>
      </c>
      <c r="E1427">
        <f>VLOOKUP(C1427,customer_imp!$A$2:$H$502,3,FALSE)</f>
        <v>26</v>
      </c>
      <c r="F1427" t="str">
        <f>VLOOKUP(C1427,customer_imp!$A$2:$H$502,4,FALSE)</f>
        <v>Male</v>
      </c>
      <c r="G1427" t="str">
        <f>VLOOKUP(C1427,customer_imp!$A$2:$H$502,5,FALSE)</f>
        <v>Lake Allisonborough</v>
      </c>
      <c r="H1427" t="str">
        <f>VLOOKUP(C1427,customer_imp!$A$2:$H$502,6,FALSE)</f>
        <v>Iowa</v>
      </c>
      <c r="I1427" t="str">
        <f>VLOOKUP(C1427,customer_imp!$A$2:$H$502,7,FALSE)</f>
        <v>USA</v>
      </c>
      <c r="J1427" t="s">
        <v>4600</v>
      </c>
      <c r="K1427" t="str">
        <f>VLOOKUP($J1427,prod_imp!$A$2:$I$102,2,FALSE)</f>
        <v>Womens Cotton Scarf</v>
      </c>
      <c r="L1427" t="str">
        <f>VLOOKUP(J1427,prod_imp!$A$2:$I$102,3,FALSE)</f>
        <v>Clothing</v>
      </c>
      <c r="M1427" t="str">
        <f>VLOOKUP(J1427,prod_imp!$A$2:$I$102,4,FALSE)</f>
        <v>Accessories</v>
      </c>
      <c r="N1427" t="str">
        <f>VLOOKUP(J1427,prod_imp!$A$2:$I$102,5,FALSE)</f>
        <v>Shepherd-Gould</v>
      </c>
      <c r="O1427">
        <f>VLOOKUP(J1427,prod_imp!$A$2:$I$102,6,FALSE)</f>
        <v>114</v>
      </c>
      <c r="P1427">
        <f>VLOOKUP(J1427,prod_imp!$A$2:$I$102,7,FALSE)</f>
        <v>485</v>
      </c>
      <c r="Q1427" t="s">
        <v>4680</v>
      </c>
      <c r="R1427" t="s">
        <v>1959</v>
      </c>
      <c r="S1427" s="5">
        <v>1171.2288000000001</v>
      </c>
      <c r="T1427">
        <v>4</v>
      </c>
      <c r="U1427">
        <v>349</v>
      </c>
      <c r="V1427">
        <v>0.03</v>
      </c>
      <c r="W1427" t="str">
        <f>VLOOKUP(Q1427,stores_imp!$A$2:$K$100,3,FALSE)</f>
        <v>NORTH</v>
      </c>
      <c r="X1427" t="str">
        <f>VLOOKUP(Q1427,stores_imp!$A$2:$K$100,2,TRUE)</f>
        <v>Mann-Austin</v>
      </c>
      <c r="Y1427" t="str">
        <f>VLOOKUP(Q1427,stores_imp!$A$2:$E$22,4,FALSE)</f>
        <v>Hoodberg</v>
      </c>
      <c r="Z1427" t="str">
        <f>VLOOKUP(Q1427,stores_imp!$A$2:$K$22,5,FALSE)</f>
        <v>Outlet</v>
      </c>
      <c r="AA1427" t="str">
        <f>_xlfn.IFS(sale[[#All],[Age]]&lt;19,"Teens",sale[[#All],[Age]]&lt;30,"Adults",sale[[#All],[Age]]&lt;70,"Elders")</f>
        <v>Adults</v>
      </c>
      <c r="AB1427" t="str">
        <f>VLOOKUP(C1427,customer_imp!$A$2:$H$505,8,FALSE)</f>
        <v>Silver</v>
      </c>
    </row>
    <row r="1428" spans="1:28" x14ac:dyDescent="0.25">
      <c r="A1428" t="s">
        <v>6132</v>
      </c>
      <c r="B1428" s="2">
        <v>45548</v>
      </c>
      <c r="C1428" t="s">
        <v>4451</v>
      </c>
      <c r="D1428" t="str">
        <f>VLOOKUP(C1428,customer_imp!$A$2:$H$502,2,FALSE)</f>
        <v>John Perez</v>
      </c>
      <c r="E1428">
        <f>VLOOKUP(C1428,customer_imp!$A$2:$H$502,3,FALSE)</f>
        <v>29</v>
      </c>
      <c r="F1428" t="str">
        <f>VLOOKUP(C1428,customer_imp!$A$2:$H$502,4,FALSE)</f>
        <v>Female</v>
      </c>
      <c r="G1428" t="str">
        <f>VLOOKUP(C1428,customer_imp!$A$2:$H$502,5,FALSE)</f>
        <v>Brandontown</v>
      </c>
      <c r="H1428" t="str">
        <f>VLOOKUP(C1428,customer_imp!$A$2:$H$502,6,FALSE)</f>
        <v>South Carolina</v>
      </c>
      <c r="I1428" t="str">
        <f>VLOOKUP(C1428,customer_imp!$A$2:$H$502,7,FALSE)</f>
        <v>USA</v>
      </c>
      <c r="J1428" t="s">
        <v>4541</v>
      </c>
      <c r="K1428" t="str">
        <f>VLOOKUP($J1428,prod_imp!$A$2:$I$102,2,FALSE)</f>
        <v>Women'S Scarf Set</v>
      </c>
      <c r="L1428" t="str">
        <f>VLOOKUP(J1428,prod_imp!$A$2:$I$102,3,FALSE)</f>
        <v>Clothing</v>
      </c>
      <c r="M1428" t="str">
        <f>VLOOKUP(J1428,prod_imp!$A$2:$I$102,4,FALSE)</f>
        <v>Accessories</v>
      </c>
      <c r="N1428" t="str">
        <f>VLOOKUP(J1428,prod_imp!$A$2:$I$102,5,FALSE)</f>
        <v>Brown And Sons</v>
      </c>
      <c r="O1428">
        <f>VLOOKUP(J1428,prod_imp!$A$2:$I$102,6,FALSE)</f>
        <v>174</v>
      </c>
      <c r="P1428">
        <f>VLOOKUP(J1428,prod_imp!$A$2:$I$102,7,FALSE)</f>
        <v>268</v>
      </c>
      <c r="Q1428" t="s">
        <v>4680</v>
      </c>
      <c r="R1428" t="s">
        <v>4709</v>
      </c>
      <c r="S1428" s="5">
        <v>728.12040000000002</v>
      </c>
      <c r="T1428">
        <v>3</v>
      </c>
      <c r="U1428">
        <v>248</v>
      </c>
      <c r="V1428">
        <v>0.16</v>
      </c>
      <c r="W1428" t="str">
        <f>VLOOKUP(Q1428,stores_imp!$A$2:$K$100,3,FALSE)</f>
        <v>NORTH</v>
      </c>
      <c r="X1428" t="str">
        <f>VLOOKUP(Q1428,stores_imp!$A$2:$K$100,2,TRUE)</f>
        <v>Mann-Austin</v>
      </c>
      <c r="Y1428" t="str">
        <f>VLOOKUP(Q1428,stores_imp!$A$2:$E$22,4,FALSE)</f>
        <v>Hoodberg</v>
      </c>
      <c r="Z1428" t="str">
        <f>VLOOKUP(Q1428,stores_imp!$A$2:$K$22,5,FALSE)</f>
        <v>Outlet</v>
      </c>
      <c r="AA1428" t="str">
        <f>_xlfn.IFS(sale[[#All],[Age]]&lt;19,"Teens",sale[[#All],[Age]]&lt;30,"Adults",sale[[#All],[Age]]&lt;70,"Elders")</f>
        <v>Adults</v>
      </c>
      <c r="AB1428" t="str">
        <f>VLOOKUP(C1428,customer_imp!$A$2:$H$505,8,FALSE)</f>
        <v>Gold</v>
      </c>
    </row>
    <row r="1429" spans="1:28" x14ac:dyDescent="0.25">
      <c r="A1429" t="s">
        <v>6133</v>
      </c>
      <c r="B1429" s="2">
        <v>45244</v>
      </c>
      <c r="C1429" t="s">
        <v>4377</v>
      </c>
      <c r="D1429" t="str">
        <f>VLOOKUP(C1429,customer_imp!$A$2:$H$502,2,FALSE)</f>
        <v>Timothy Valenzuela</v>
      </c>
      <c r="E1429">
        <f>VLOOKUP(C1429,customer_imp!$A$2:$H$502,3,FALSE)</f>
        <v>53</v>
      </c>
      <c r="F1429" t="str">
        <f>VLOOKUP(C1429,customer_imp!$A$2:$H$502,4,FALSE)</f>
        <v>Male</v>
      </c>
      <c r="G1429" t="str">
        <f>VLOOKUP(C1429,customer_imp!$A$2:$H$502,5,FALSE)</f>
        <v>Stevensshire</v>
      </c>
      <c r="H1429" t="str">
        <f>VLOOKUP(C1429,customer_imp!$A$2:$H$502,6,FALSE)</f>
        <v>Missouri</v>
      </c>
      <c r="I1429" t="str">
        <f>VLOOKUP(C1429,customer_imp!$A$2:$H$502,7,FALSE)</f>
        <v>USA</v>
      </c>
      <c r="J1429" t="s">
        <v>4563</v>
      </c>
      <c r="K1429" t="str">
        <f>VLOOKUP($J1429,prod_imp!$A$2:$I$102,2,FALSE)</f>
        <v>Portable Power Bank</v>
      </c>
      <c r="L1429" t="str">
        <f>VLOOKUP(J1429,prod_imp!$A$2:$I$102,3,FALSE)</f>
        <v>Electronics</v>
      </c>
      <c r="M1429" t="str">
        <f>VLOOKUP(J1429,prod_imp!$A$2:$I$102,4,FALSE)</f>
        <v>Mobile</v>
      </c>
      <c r="N1429" t="str">
        <f>VLOOKUP(J1429,prod_imp!$A$2:$I$102,5,FALSE)</f>
        <v>Cummings And Sons</v>
      </c>
      <c r="O1429">
        <f>VLOOKUP(J1429,prod_imp!$A$2:$I$102,6,FALSE)</f>
        <v>326</v>
      </c>
      <c r="P1429">
        <f>VLOOKUP(J1429,prod_imp!$A$2:$I$102,7,FALSE)</f>
        <v>301</v>
      </c>
      <c r="Q1429" t="s">
        <v>4698</v>
      </c>
      <c r="R1429" t="s">
        <v>1959</v>
      </c>
      <c r="S1429" s="5">
        <v>2107.4004</v>
      </c>
      <c r="T1429">
        <v>3</v>
      </c>
      <c r="U1429">
        <v>836</v>
      </c>
      <c r="V1429">
        <v>0.02</v>
      </c>
      <c r="W1429" t="str">
        <f>VLOOKUP(Q1429,stores_imp!$A$2:$K$100,3,FALSE)</f>
        <v>NORTH</v>
      </c>
      <c r="X1429" t="str">
        <f>VLOOKUP(Q1429,stores_imp!$A$2:$K$100,2,TRUE)</f>
        <v>Shelton Plc</v>
      </c>
      <c r="Y1429" t="str">
        <f>VLOOKUP(Q1429,stores_imp!$A$2:$E$22,4,FALSE)</f>
        <v>East Jenniferstad</v>
      </c>
      <c r="Z1429" t="str">
        <f>VLOOKUP(Q1429,stores_imp!$A$2:$K$22,5,FALSE)</f>
        <v>Flagship</v>
      </c>
      <c r="AA1429" t="str">
        <f>_xlfn.IFS(sale[[#All],[Age]]&lt;19,"Teens",sale[[#All],[Age]]&lt;30,"Adults",sale[[#All],[Age]]&lt;70,"Elders")</f>
        <v>Elders</v>
      </c>
      <c r="AB1429" t="str">
        <f>VLOOKUP(C1429,customer_imp!$A$2:$H$505,8,FALSE)</f>
        <v>Platinum</v>
      </c>
    </row>
    <row r="1430" spans="1:28" x14ac:dyDescent="0.25">
      <c r="A1430" t="s">
        <v>6134</v>
      </c>
      <c r="B1430" s="2">
        <v>45753</v>
      </c>
      <c r="C1430" t="s">
        <v>4174</v>
      </c>
      <c r="D1430" t="str">
        <f>VLOOKUP(C1430,customer_imp!$A$2:$H$502,2,FALSE)</f>
        <v>Anthony Garcia</v>
      </c>
      <c r="E1430">
        <f>VLOOKUP(C1430,customer_imp!$A$2:$H$502,3,FALSE)</f>
        <v>60</v>
      </c>
      <c r="F1430" t="str">
        <f>VLOOKUP(C1430,customer_imp!$A$2:$H$502,4,FALSE)</f>
        <v>Male</v>
      </c>
      <c r="G1430" t="str">
        <f>VLOOKUP(C1430,customer_imp!$A$2:$H$502,5,FALSE)</f>
        <v>Taraberg</v>
      </c>
      <c r="H1430" t="str">
        <f>VLOOKUP(C1430,customer_imp!$A$2:$H$502,6,FALSE)</f>
        <v>Arizona</v>
      </c>
      <c r="I1430" t="str">
        <f>VLOOKUP(C1430,customer_imp!$A$2:$H$502,7,FALSE)</f>
        <v>USA</v>
      </c>
      <c r="J1430" t="s">
        <v>4523</v>
      </c>
      <c r="K1430" t="str">
        <f>VLOOKUP($J1430,prod_imp!$A$2:$I$102,2,FALSE)</f>
        <v>Decorative Wall Mirror</v>
      </c>
      <c r="L1430" t="str">
        <f>VLOOKUP(J1430,prod_imp!$A$2:$I$102,3,FALSE)</f>
        <v>Home</v>
      </c>
      <c r="M1430" t="str">
        <f>VLOOKUP(J1430,prod_imp!$A$2:$I$102,4,FALSE)</f>
        <v>Decor</v>
      </c>
      <c r="N1430" t="str">
        <f>VLOOKUP(J1430,prod_imp!$A$2:$I$102,5,FALSE)</f>
        <v>Luna, Anderson And Bowman</v>
      </c>
      <c r="O1430">
        <f>VLOOKUP(J1430,prod_imp!$A$2:$I$102,6,FALSE)</f>
        <v>48</v>
      </c>
      <c r="P1430">
        <f>VLOOKUP(J1430,prod_imp!$A$2:$I$102,7,FALSE)</f>
        <v>439</v>
      </c>
      <c r="Q1430" t="s">
        <v>4690</v>
      </c>
      <c r="R1430" t="s">
        <v>4709</v>
      </c>
      <c r="S1430" s="5">
        <v>1818.4914000000001</v>
      </c>
      <c r="T1430">
        <v>3</v>
      </c>
      <c r="U1430">
        <v>697</v>
      </c>
      <c r="V1430">
        <v>0.16</v>
      </c>
      <c r="W1430" t="str">
        <f>VLOOKUP(Q1430,stores_imp!$A$2:$K$100,3,FALSE)</f>
        <v>EAST</v>
      </c>
      <c r="X1430" t="str">
        <f>VLOOKUP(Q1430,stores_imp!$A$2:$K$100,2,TRUE)</f>
        <v>Martinez, Adkins And Johnson</v>
      </c>
      <c r="Y1430" t="str">
        <f>VLOOKUP(Q1430,stores_imp!$A$2:$E$22,4,FALSE)</f>
        <v>East Davidville</v>
      </c>
      <c r="Z1430" t="str">
        <f>VLOOKUP(Q1430,stores_imp!$A$2:$K$22,5,FALSE)</f>
        <v>Online</v>
      </c>
      <c r="AA1430" t="str">
        <f>_xlfn.IFS(sale[[#All],[Age]]&lt;19,"Teens",sale[[#All],[Age]]&lt;30,"Adults",sale[[#All],[Age]]&lt;70,"Elders")</f>
        <v>Elders</v>
      </c>
      <c r="AB1430" t="str">
        <f>VLOOKUP(C1430,customer_imp!$A$2:$H$505,8,FALSE)</f>
        <v>Silver</v>
      </c>
    </row>
    <row r="1431" spans="1:28" x14ac:dyDescent="0.25">
      <c r="A1431" t="s">
        <v>6135</v>
      </c>
      <c r="B1431" s="2">
        <v>45804</v>
      </c>
      <c r="C1431" t="s">
        <v>4226</v>
      </c>
      <c r="D1431" t="str">
        <f>VLOOKUP(C1431,customer_imp!$A$2:$H$502,2,FALSE)</f>
        <v>Laura Soto</v>
      </c>
      <c r="E1431">
        <f>VLOOKUP(C1431,customer_imp!$A$2:$H$502,3,FALSE)</f>
        <v>57</v>
      </c>
      <c r="F1431" t="str">
        <f>VLOOKUP(C1431,customer_imp!$A$2:$H$502,4,FALSE)</f>
        <v>Female</v>
      </c>
      <c r="G1431" t="str">
        <f>VLOOKUP(C1431,customer_imp!$A$2:$H$502,5,FALSE)</f>
        <v>Rodriguezton</v>
      </c>
      <c r="H1431" t="str">
        <f>VLOOKUP(C1431,customer_imp!$A$2:$H$502,6,FALSE)</f>
        <v>Michigan</v>
      </c>
      <c r="I1431" t="str">
        <f>VLOOKUP(C1431,customer_imp!$A$2:$H$502,7,FALSE)</f>
        <v>USA</v>
      </c>
      <c r="J1431" t="s">
        <v>4662</v>
      </c>
      <c r="K1431" t="str">
        <f>VLOOKUP($J1431,prod_imp!$A$2:$I$102,2,FALSE)</f>
        <v>Vitamin E Body Lotion</v>
      </c>
      <c r="L1431" t="str">
        <f>VLOOKUP(J1431,prod_imp!$A$2:$I$102,3,FALSE)</f>
        <v>Beauty</v>
      </c>
      <c r="M1431" t="str">
        <f>VLOOKUP(J1431,prod_imp!$A$2:$I$102,4,FALSE)</f>
        <v>Skincare</v>
      </c>
      <c r="N1431" t="str">
        <f>VLOOKUP(J1431,prod_imp!$A$2:$I$102,5,FALSE)</f>
        <v>Hoffman-Williams</v>
      </c>
      <c r="O1431">
        <f>VLOOKUP(J1431,prod_imp!$A$2:$I$102,6,FALSE)</f>
        <v>358</v>
      </c>
      <c r="P1431">
        <f>VLOOKUP(J1431,prod_imp!$A$2:$I$102,7,FALSE)</f>
        <v>213</v>
      </c>
      <c r="Q1431" t="s">
        <v>4695</v>
      </c>
      <c r="R1431" t="s">
        <v>4706</v>
      </c>
      <c r="S1431" s="5">
        <v>1283.2403999999999</v>
      </c>
      <c r="T1431">
        <v>2</v>
      </c>
      <c r="U1431">
        <v>823</v>
      </c>
      <c r="V1431">
        <v>0.13</v>
      </c>
      <c r="W1431" t="str">
        <f>VLOOKUP(Q1431,stores_imp!$A$2:$K$100,3,FALSE)</f>
        <v>EAST</v>
      </c>
      <c r="X1431" t="str">
        <f>VLOOKUP(Q1431,stores_imp!$A$2:$K$100,2,TRUE)</f>
        <v>Gardner, Humphrey And Contreras</v>
      </c>
      <c r="Y1431" t="str">
        <f>VLOOKUP(Q1431,stores_imp!$A$2:$E$22,4,FALSE)</f>
        <v>Johnsonville</v>
      </c>
      <c r="Z1431" t="str">
        <f>VLOOKUP(Q1431,stores_imp!$A$2:$K$22,5,FALSE)</f>
        <v>Flagship</v>
      </c>
      <c r="AA1431" t="str">
        <f>_xlfn.IFS(sale[[#All],[Age]]&lt;19,"Teens",sale[[#All],[Age]]&lt;30,"Adults",sale[[#All],[Age]]&lt;70,"Elders")</f>
        <v>Elders</v>
      </c>
      <c r="AB1431" t="str">
        <f>VLOOKUP(C1431,customer_imp!$A$2:$H$505,8,FALSE)</f>
        <v>Platinum</v>
      </c>
    </row>
    <row r="1432" spans="1:28" x14ac:dyDescent="0.25">
      <c r="A1432" t="s">
        <v>6136</v>
      </c>
      <c r="B1432" s="2">
        <v>45263</v>
      </c>
      <c r="C1432" t="s">
        <v>4202</v>
      </c>
      <c r="D1432" t="str">
        <f>VLOOKUP(C1432,customer_imp!$A$2:$H$502,2,FALSE)</f>
        <v>Alejandro Doyle</v>
      </c>
      <c r="E1432">
        <f>VLOOKUP(C1432,customer_imp!$A$2:$H$502,3,FALSE)</f>
        <v>35</v>
      </c>
      <c r="F1432" t="str">
        <f>VLOOKUP(C1432,customer_imp!$A$2:$H$502,4,FALSE)</f>
        <v>Male</v>
      </c>
      <c r="G1432" t="str">
        <f>VLOOKUP(C1432,customer_imp!$A$2:$H$502,5,FALSE)</f>
        <v>East Crystalton</v>
      </c>
      <c r="H1432" t="str">
        <f>VLOOKUP(C1432,customer_imp!$A$2:$H$502,6,FALSE)</f>
        <v>New Mexico</v>
      </c>
      <c r="I1432" t="str">
        <f>VLOOKUP(C1432,customer_imp!$A$2:$H$502,7,FALSE)</f>
        <v>USA</v>
      </c>
      <c r="J1432" t="s">
        <v>4637</v>
      </c>
      <c r="K1432" t="str">
        <f>VLOOKUP($J1432,prod_imp!$A$2:$I$102,2,FALSE)</f>
        <v>Decorative Lamp Shade</v>
      </c>
      <c r="L1432" t="str">
        <f>VLOOKUP(J1432,prod_imp!$A$2:$I$102,3,FALSE)</f>
        <v>Home</v>
      </c>
      <c r="M1432" t="str">
        <f>VLOOKUP(J1432,prod_imp!$A$2:$I$102,4,FALSE)</f>
        <v>Lighting</v>
      </c>
      <c r="N1432" t="str">
        <f>VLOOKUP(J1432,prod_imp!$A$2:$I$102,5,FALSE)</f>
        <v>Ramirez-Hanson</v>
      </c>
      <c r="O1432">
        <f>VLOOKUP(J1432,prod_imp!$A$2:$I$102,6,FALSE)</f>
        <v>229</v>
      </c>
      <c r="P1432">
        <f>VLOOKUP(J1432,prod_imp!$A$2:$I$102,7,FALSE)</f>
        <v>469</v>
      </c>
      <c r="Q1432" t="s">
        <v>4678</v>
      </c>
      <c r="R1432" t="s">
        <v>4706</v>
      </c>
      <c r="S1432" s="5">
        <v>323.56099999999998</v>
      </c>
      <c r="T1432">
        <v>1</v>
      </c>
      <c r="U1432">
        <v>462</v>
      </c>
      <c r="V1432">
        <v>0.22</v>
      </c>
      <c r="W1432" t="str">
        <f>VLOOKUP(Q1432,stores_imp!$A$2:$K$100,3,FALSE)</f>
        <v>SOUTH</v>
      </c>
      <c r="X1432" t="str">
        <f>VLOOKUP(Q1432,stores_imp!$A$2:$K$100,2,TRUE)</f>
        <v>Mann-Austin</v>
      </c>
      <c r="Y1432" t="str">
        <f>VLOOKUP(Q1432,stores_imp!$A$2:$E$22,4,FALSE)</f>
        <v>North Nancyview</v>
      </c>
      <c r="Z1432" t="str">
        <f>VLOOKUP(Q1432,stores_imp!$A$2:$K$22,5,FALSE)</f>
        <v>Outlet</v>
      </c>
      <c r="AA1432" t="str">
        <f>_xlfn.IFS(sale[[#All],[Age]]&lt;19,"Teens",sale[[#All],[Age]]&lt;30,"Adults",sale[[#All],[Age]]&lt;70,"Elders")</f>
        <v>Elders</v>
      </c>
      <c r="AB1432" t="str">
        <f>VLOOKUP(C1432,customer_imp!$A$2:$H$505,8,FALSE)</f>
        <v>Platinum</v>
      </c>
    </row>
    <row r="1433" spans="1:28" x14ac:dyDescent="0.25">
      <c r="A1433" t="s">
        <v>6137</v>
      </c>
      <c r="B1433" s="2">
        <v>45906</v>
      </c>
      <c r="C1433" t="s">
        <v>4439</v>
      </c>
      <c r="D1433" t="str">
        <f>VLOOKUP(C1433,customer_imp!$A$2:$H$502,2,FALSE)</f>
        <v>Monica Wright</v>
      </c>
      <c r="E1433">
        <f>VLOOKUP(C1433,customer_imp!$A$2:$H$502,3,FALSE)</f>
        <v>45</v>
      </c>
      <c r="F1433" t="str">
        <f>VLOOKUP(C1433,customer_imp!$A$2:$H$502,4,FALSE)</f>
        <v>Male</v>
      </c>
      <c r="G1433" t="str">
        <f>VLOOKUP(C1433,customer_imp!$A$2:$H$502,5,FALSE)</f>
        <v>Paulside</v>
      </c>
      <c r="H1433" t="str">
        <f>VLOOKUP(C1433,customer_imp!$A$2:$H$502,6,FALSE)</f>
        <v>North Carolina</v>
      </c>
      <c r="I1433" t="str">
        <f>VLOOKUP(C1433,customer_imp!$A$2:$H$502,7,FALSE)</f>
        <v>USA</v>
      </c>
      <c r="J1433" t="s">
        <v>4568</v>
      </c>
      <c r="K1433" t="str">
        <f>VLOOKUP($J1433,prod_imp!$A$2:$I$102,2,FALSE)</f>
        <v>Smart Home Wifi Camera</v>
      </c>
      <c r="L1433" t="str">
        <f>VLOOKUP(J1433,prod_imp!$A$2:$I$102,3,FALSE)</f>
        <v>Electronics</v>
      </c>
      <c r="M1433" t="str">
        <f>VLOOKUP(J1433,prod_imp!$A$2:$I$102,4,FALSE)</f>
        <v>Accessories</v>
      </c>
      <c r="N1433" t="str">
        <f>VLOOKUP(J1433,prod_imp!$A$2:$I$102,5,FALSE)</f>
        <v>Holmes Llc</v>
      </c>
      <c r="O1433">
        <f>VLOOKUP(J1433,prod_imp!$A$2:$I$102,6,FALSE)</f>
        <v>451</v>
      </c>
      <c r="P1433">
        <f>VLOOKUP(J1433,prod_imp!$A$2:$I$102,7,FALSE)</f>
        <v>389</v>
      </c>
      <c r="Q1433" t="s">
        <v>4701</v>
      </c>
      <c r="R1433" t="s">
        <v>4706</v>
      </c>
      <c r="S1433" s="5">
        <v>339.4246</v>
      </c>
      <c r="T1433">
        <v>1</v>
      </c>
      <c r="U1433">
        <v>361</v>
      </c>
      <c r="V1433">
        <v>0.3</v>
      </c>
      <c r="W1433" t="str">
        <f>VLOOKUP(Q1433,stores_imp!$A$2:$K$100,3,FALSE)</f>
        <v>NORTH</v>
      </c>
      <c r="X1433" t="str">
        <f>VLOOKUP(Q1433,stores_imp!$A$2:$K$100,2,TRUE)</f>
        <v>Holloway Ltd</v>
      </c>
      <c r="Y1433" t="str">
        <f>VLOOKUP(Q1433,stores_imp!$A$2:$E$22,4,FALSE)</f>
        <v>Bensonhaven</v>
      </c>
      <c r="Z1433" t="str">
        <f>VLOOKUP(Q1433,stores_imp!$A$2:$K$22,5,FALSE)</f>
        <v>Flagship</v>
      </c>
      <c r="AA1433" t="str">
        <f>_xlfn.IFS(sale[[#All],[Age]]&lt;19,"Teens",sale[[#All],[Age]]&lt;30,"Adults",sale[[#All],[Age]]&lt;70,"Elders")</f>
        <v>Elders</v>
      </c>
      <c r="AB1433" t="str">
        <f>VLOOKUP(C1433,customer_imp!$A$2:$H$505,8,FALSE)</f>
        <v>Gold</v>
      </c>
    </row>
    <row r="1434" spans="1:28" x14ac:dyDescent="0.25">
      <c r="A1434" t="s">
        <v>6138</v>
      </c>
      <c r="B1434" s="2">
        <v>45243</v>
      </c>
      <c r="C1434" t="s">
        <v>4372</v>
      </c>
      <c r="D1434" t="str">
        <f>VLOOKUP(C1434,customer_imp!$A$2:$H$502,2,FALSE)</f>
        <v>Kristine Higgins</v>
      </c>
      <c r="E1434">
        <f>VLOOKUP(C1434,customer_imp!$A$2:$H$502,3,FALSE)</f>
        <v>27</v>
      </c>
      <c r="F1434" t="str">
        <f>VLOOKUP(C1434,customer_imp!$A$2:$H$502,4,FALSE)</f>
        <v>Female</v>
      </c>
      <c r="G1434" t="str">
        <f>VLOOKUP(C1434,customer_imp!$A$2:$H$502,5,FALSE)</f>
        <v>Jennifertown</v>
      </c>
      <c r="H1434" t="str">
        <f>VLOOKUP(C1434,customer_imp!$A$2:$H$502,6,FALSE)</f>
        <v>South Carolina</v>
      </c>
      <c r="I1434" t="str">
        <f>VLOOKUP(C1434,customer_imp!$A$2:$H$502,7,FALSE)</f>
        <v>USA</v>
      </c>
      <c r="J1434" t="s">
        <v>4627</v>
      </c>
      <c r="K1434" t="str">
        <f>VLOOKUP($J1434,prod_imp!$A$2:$I$102,2,FALSE)</f>
        <v>Shin Guards – Adult</v>
      </c>
      <c r="L1434" t="str">
        <f>VLOOKUP(J1434,prod_imp!$A$2:$I$102,3,FALSE)</f>
        <v>Sports</v>
      </c>
      <c r="M1434" t="str">
        <f>VLOOKUP(J1434,prod_imp!$A$2:$I$102,4,FALSE)</f>
        <v>Team Sports</v>
      </c>
      <c r="N1434" t="str">
        <f>VLOOKUP(J1434,prod_imp!$A$2:$I$102,5,FALSE)</f>
        <v>French Ltd</v>
      </c>
      <c r="O1434">
        <f>VLOOKUP(J1434,prod_imp!$A$2:$I$102,6,FALSE)</f>
        <v>107</v>
      </c>
      <c r="P1434">
        <f>VLOOKUP(J1434,prod_imp!$A$2:$I$102,7,FALSE)</f>
        <v>359</v>
      </c>
      <c r="Q1434" t="s">
        <v>4703</v>
      </c>
      <c r="R1434" t="s">
        <v>4706</v>
      </c>
      <c r="S1434" s="5">
        <v>172.76669999999999</v>
      </c>
      <c r="T1434">
        <v>3</v>
      </c>
      <c r="U1434">
        <v>59</v>
      </c>
      <c r="V1434">
        <v>0.06</v>
      </c>
      <c r="W1434" t="str">
        <f>VLOOKUP(Q1434,stores_imp!$A$2:$K$100,3,FALSE)</f>
        <v>EAST</v>
      </c>
      <c r="X1434" t="str">
        <f>VLOOKUP(Q1434,stores_imp!$A$2:$K$100,2,TRUE)</f>
        <v>Mann-Austin</v>
      </c>
      <c r="Y1434" t="str">
        <f>VLOOKUP(Q1434,stores_imp!$A$2:$E$22,4,FALSE)</f>
        <v>Vasquezborough</v>
      </c>
      <c r="Z1434" t="str">
        <f>VLOOKUP(Q1434,stores_imp!$A$2:$K$22,5,FALSE)</f>
        <v>Online</v>
      </c>
      <c r="AA1434" t="str">
        <f>_xlfn.IFS(sale[[#All],[Age]]&lt;19,"Teens",sale[[#All],[Age]]&lt;30,"Adults",sale[[#All],[Age]]&lt;70,"Elders")</f>
        <v>Adults</v>
      </c>
      <c r="AB1434" t="str">
        <f>VLOOKUP(C1434,customer_imp!$A$2:$H$505,8,FALSE)</f>
        <v>Silver</v>
      </c>
    </row>
    <row r="1435" spans="1:28" x14ac:dyDescent="0.25">
      <c r="A1435" t="s">
        <v>6139</v>
      </c>
      <c r="B1435" s="2">
        <v>45686</v>
      </c>
      <c r="C1435" t="s">
        <v>4008</v>
      </c>
      <c r="D1435" t="str">
        <f>VLOOKUP(C1435,customer_imp!$A$2:$H$502,2,FALSE)</f>
        <v>Thomas Phillips</v>
      </c>
      <c r="E1435">
        <f>VLOOKUP(C1435,customer_imp!$A$2:$H$502,3,FALSE)</f>
        <v>20</v>
      </c>
      <c r="F1435" t="str">
        <f>VLOOKUP(C1435,customer_imp!$A$2:$H$502,4,FALSE)</f>
        <v>Female</v>
      </c>
      <c r="G1435" t="str">
        <f>VLOOKUP(C1435,customer_imp!$A$2:$H$502,5,FALSE)</f>
        <v>Luisfurt</v>
      </c>
      <c r="H1435" t="str">
        <f>VLOOKUP(C1435,customer_imp!$A$2:$H$502,6,FALSE)</f>
        <v>Georgia</v>
      </c>
      <c r="I1435" t="str">
        <f>VLOOKUP(C1435,customer_imp!$A$2:$H$502,7,FALSE)</f>
        <v>USA</v>
      </c>
      <c r="J1435" t="s">
        <v>4565</v>
      </c>
      <c r="K1435" t="str">
        <f>VLOOKUP($J1435,prod_imp!$A$2:$I$102,2,FALSE)</f>
        <v>Noise-Canceling Headphones</v>
      </c>
      <c r="L1435" t="str">
        <f>VLOOKUP(J1435,prod_imp!$A$2:$I$102,3,FALSE)</f>
        <v>Electronics</v>
      </c>
      <c r="M1435" t="str">
        <f>VLOOKUP(J1435,prod_imp!$A$2:$I$102,4,FALSE)</f>
        <v>Audio</v>
      </c>
      <c r="N1435" t="str">
        <f>VLOOKUP(J1435,prod_imp!$A$2:$I$102,5,FALSE)</f>
        <v>Taylor-Hart</v>
      </c>
      <c r="O1435">
        <f>VLOOKUP(J1435,prod_imp!$A$2:$I$102,6,FALSE)</f>
        <v>39</v>
      </c>
      <c r="P1435">
        <f>VLOOKUP(J1435,prod_imp!$A$2:$I$102,7,FALSE)</f>
        <v>378</v>
      </c>
      <c r="Q1435" t="s">
        <v>4675</v>
      </c>
      <c r="R1435" t="s">
        <v>4709</v>
      </c>
      <c r="S1435" s="5">
        <v>1974.2418</v>
      </c>
      <c r="T1435">
        <v>3</v>
      </c>
      <c r="U1435">
        <v>765</v>
      </c>
      <c r="V1435">
        <v>0.03</v>
      </c>
      <c r="W1435" t="str">
        <f>VLOOKUP(Q1435,stores_imp!$A$2:$K$100,3,FALSE)</f>
        <v>NORTH</v>
      </c>
      <c r="X1435" t="str">
        <f>VLOOKUP(Q1435,stores_imp!$A$2:$K$100,2,TRUE)</f>
        <v>Martinez, Adkins And Johnson</v>
      </c>
      <c r="Y1435" t="str">
        <f>VLOOKUP(Q1435,stores_imp!$A$2:$E$22,4,FALSE)</f>
        <v>Danielmouth</v>
      </c>
      <c r="Z1435" t="str">
        <f>VLOOKUP(Q1435,stores_imp!$A$2:$K$22,5,FALSE)</f>
        <v>Flagship</v>
      </c>
      <c r="AA1435" t="str">
        <f>_xlfn.IFS(sale[[#All],[Age]]&lt;19,"Teens",sale[[#All],[Age]]&lt;30,"Adults",sale[[#All],[Age]]&lt;70,"Elders")</f>
        <v>Adults</v>
      </c>
      <c r="AB1435" t="str">
        <f>VLOOKUP(C1435,customer_imp!$A$2:$H$505,8,FALSE)</f>
        <v>Gold</v>
      </c>
    </row>
    <row r="1436" spans="1:28" x14ac:dyDescent="0.25">
      <c r="A1436" t="s">
        <v>6140</v>
      </c>
      <c r="B1436" s="2">
        <v>45472</v>
      </c>
      <c r="C1436" t="s">
        <v>4224</v>
      </c>
      <c r="D1436" t="str">
        <f>VLOOKUP(C1436,customer_imp!$A$2:$H$502,2,FALSE)</f>
        <v>Brian Hammond</v>
      </c>
      <c r="E1436">
        <f>VLOOKUP(C1436,customer_imp!$A$2:$H$502,3,FALSE)</f>
        <v>56</v>
      </c>
      <c r="F1436" t="str">
        <f>VLOOKUP(C1436,customer_imp!$A$2:$H$502,4,FALSE)</f>
        <v>Female</v>
      </c>
      <c r="G1436" t="str">
        <f>VLOOKUP(C1436,customer_imp!$A$2:$H$502,5,FALSE)</f>
        <v>North Nicholas</v>
      </c>
      <c r="H1436" t="str">
        <f>VLOOKUP(C1436,customer_imp!$A$2:$H$502,6,FALSE)</f>
        <v>Texas</v>
      </c>
      <c r="I1436" t="str">
        <f>VLOOKUP(C1436,customer_imp!$A$2:$H$502,7,FALSE)</f>
        <v>USA</v>
      </c>
      <c r="J1436" t="s">
        <v>4552</v>
      </c>
      <c r="K1436" t="str">
        <f>VLOOKUP($J1436,prod_imp!$A$2:$I$102,2,FALSE)</f>
        <v>Vitamin C Face Serum</v>
      </c>
      <c r="L1436" t="str">
        <f>VLOOKUP(J1436,prod_imp!$A$2:$I$102,3,FALSE)</f>
        <v>Beauty</v>
      </c>
      <c r="M1436" t="str">
        <f>VLOOKUP(J1436,prod_imp!$A$2:$I$102,4,FALSE)</f>
        <v>Skincare</v>
      </c>
      <c r="N1436" t="str">
        <f>VLOOKUP(J1436,prod_imp!$A$2:$I$102,5,FALSE)</f>
        <v>Griffin Ltd</v>
      </c>
      <c r="O1436">
        <f>VLOOKUP(J1436,prod_imp!$A$2:$I$102,6,FALSE)</f>
        <v>284</v>
      </c>
      <c r="P1436">
        <f>VLOOKUP(J1436,prod_imp!$A$2:$I$102,7,FALSE)</f>
        <v>244</v>
      </c>
      <c r="Q1436" t="s">
        <v>4693</v>
      </c>
      <c r="R1436" t="s">
        <v>4709</v>
      </c>
      <c r="S1436" s="5">
        <v>971.39200000000005</v>
      </c>
      <c r="T1436">
        <v>4</v>
      </c>
      <c r="U1436">
        <v>304</v>
      </c>
      <c r="V1436">
        <v>0.14000000000000001</v>
      </c>
      <c r="W1436" t="str">
        <f>VLOOKUP(Q1436,stores_imp!$A$2:$K$100,3,FALSE)</f>
        <v>NORTH</v>
      </c>
      <c r="X1436" t="str">
        <f>VLOOKUP(Q1436,stores_imp!$A$2:$K$100,2,TRUE)</f>
        <v>Thomas, Bridges And Harris</v>
      </c>
      <c r="Y1436" t="str">
        <f>VLOOKUP(Q1436,stores_imp!$A$2:$E$22,4,FALSE)</f>
        <v>Sabrinatown</v>
      </c>
      <c r="Z1436" t="str">
        <f>VLOOKUP(Q1436,stores_imp!$A$2:$K$22,5,FALSE)</f>
        <v>Online</v>
      </c>
      <c r="AA1436" t="str">
        <f>_xlfn.IFS(sale[[#All],[Age]]&lt;19,"Teens",sale[[#All],[Age]]&lt;30,"Adults",sale[[#All],[Age]]&lt;70,"Elders")</f>
        <v>Elders</v>
      </c>
      <c r="AB1436" t="str">
        <f>VLOOKUP(C1436,customer_imp!$A$2:$H$505,8,FALSE)</f>
        <v>Gold</v>
      </c>
    </row>
    <row r="1437" spans="1:28" x14ac:dyDescent="0.25">
      <c r="A1437" t="s">
        <v>6141</v>
      </c>
      <c r="B1437" s="2">
        <v>45779</v>
      </c>
      <c r="C1437" t="s">
        <v>4435</v>
      </c>
      <c r="D1437" t="str">
        <f>VLOOKUP(C1437,customer_imp!$A$2:$H$502,2,FALSE)</f>
        <v>Adam Castro</v>
      </c>
      <c r="E1437">
        <f>VLOOKUP(C1437,customer_imp!$A$2:$H$502,3,FALSE)</f>
        <v>51</v>
      </c>
      <c r="F1437" t="str">
        <f>VLOOKUP(C1437,customer_imp!$A$2:$H$502,4,FALSE)</f>
        <v>Male</v>
      </c>
      <c r="G1437" t="str">
        <f>VLOOKUP(C1437,customer_imp!$A$2:$H$502,5,FALSE)</f>
        <v>New Donnabury</v>
      </c>
      <c r="H1437" t="str">
        <f>VLOOKUP(C1437,customer_imp!$A$2:$H$502,6,FALSE)</f>
        <v>Texas</v>
      </c>
      <c r="I1437" t="str">
        <f>VLOOKUP(C1437,customer_imp!$A$2:$H$502,7,FALSE)</f>
        <v>USA</v>
      </c>
      <c r="J1437" t="s">
        <v>4545</v>
      </c>
      <c r="K1437" t="str">
        <f>VLOOKUP($J1437,prod_imp!$A$2:$I$102,2,FALSE)</f>
        <v>Decorative Floor Vase</v>
      </c>
      <c r="L1437" t="str">
        <f>VLOOKUP(J1437,prod_imp!$A$2:$I$102,3,FALSE)</f>
        <v>Home</v>
      </c>
      <c r="M1437" t="str">
        <f>VLOOKUP(J1437,prod_imp!$A$2:$I$102,4,FALSE)</f>
        <v>Decor</v>
      </c>
      <c r="N1437" t="str">
        <f>VLOOKUP(J1437,prod_imp!$A$2:$I$102,5,FALSE)</f>
        <v>Khan, Jones And Paul</v>
      </c>
      <c r="O1437">
        <f>VLOOKUP(J1437,prod_imp!$A$2:$I$102,6,FALSE)</f>
        <v>317</v>
      </c>
      <c r="P1437">
        <f>VLOOKUP(J1437,prod_imp!$A$2:$I$102,7,FALSE)</f>
        <v>378</v>
      </c>
      <c r="Q1437" t="s">
        <v>4673</v>
      </c>
      <c r="R1437" t="s">
        <v>4706</v>
      </c>
      <c r="S1437" s="5">
        <v>519.15329999999994</v>
      </c>
      <c r="T1437">
        <v>1</v>
      </c>
      <c r="U1437">
        <v>641</v>
      </c>
      <c r="V1437">
        <v>0.2</v>
      </c>
      <c r="W1437" t="str">
        <f>VLOOKUP(Q1437,stores_imp!$A$2:$K$100,3,FALSE)</f>
        <v>EAST</v>
      </c>
      <c r="X1437" t="str">
        <f>VLOOKUP(Q1437,stores_imp!$A$2:$K$100,2,TRUE)</f>
        <v>Rivera-Warner</v>
      </c>
      <c r="Y1437" t="str">
        <f>VLOOKUP(Q1437,stores_imp!$A$2:$E$22,4,FALSE)</f>
        <v>Washingtonfurt</v>
      </c>
      <c r="Z1437" t="str">
        <f>VLOOKUP(Q1437,stores_imp!$A$2:$K$22,5,FALSE)</f>
        <v>Flagship</v>
      </c>
      <c r="AA1437" t="str">
        <f>_xlfn.IFS(sale[[#All],[Age]]&lt;19,"Teens",sale[[#All],[Age]]&lt;30,"Adults",sale[[#All],[Age]]&lt;70,"Elders")</f>
        <v>Elders</v>
      </c>
      <c r="AB1437" t="str">
        <f>VLOOKUP(C1437,customer_imp!$A$2:$H$505,8,FALSE)</f>
        <v>Silver</v>
      </c>
    </row>
    <row r="1438" spans="1:28" x14ac:dyDescent="0.25">
      <c r="A1438" t="s">
        <v>6142</v>
      </c>
      <c r="B1438" s="2">
        <v>45830</v>
      </c>
      <c r="C1438" t="s">
        <v>4153</v>
      </c>
      <c r="D1438" t="str">
        <f>VLOOKUP(C1438,customer_imp!$A$2:$H$502,2,FALSE)</f>
        <v>Maria Davis</v>
      </c>
      <c r="E1438">
        <f>VLOOKUP(C1438,customer_imp!$A$2:$H$502,3,FALSE)</f>
        <v>26</v>
      </c>
      <c r="F1438" t="str">
        <f>VLOOKUP(C1438,customer_imp!$A$2:$H$502,4,FALSE)</f>
        <v>Female</v>
      </c>
      <c r="G1438" t="str">
        <f>VLOOKUP(C1438,customer_imp!$A$2:$H$502,5,FALSE)</f>
        <v>Avilahaven</v>
      </c>
      <c r="H1438" t="str">
        <f>VLOOKUP(C1438,customer_imp!$A$2:$H$502,6,FALSE)</f>
        <v>Vermont</v>
      </c>
      <c r="I1438" t="str">
        <f>VLOOKUP(C1438,customer_imp!$A$2:$H$502,7,FALSE)</f>
        <v>USA</v>
      </c>
      <c r="J1438" t="s">
        <v>4645</v>
      </c>
      <c r="K1438" t="str">
        <f>VLOOKUP($J1438,prod_imp!$A$2:$I$102,2,FALSE)</f>
        <v>Kitchen Cutting Board</v>
      </c>
      <c r="L1438" t="str">
        <f>VLOOKUP(J1438,prod_imp!$A$2:$I$102,3,FALSE)</f>
        <v>Home</v>
      </c>
      <c r="M1438" t="str">
        <f>VLOOKUP(J1438,prod_imp!$A$2:$I$102,4,FALSE)</f>
        <v>Kitchen</v>
      </c>
      <c r="N1438" t="str">
        <f>VLOOKUP(J1438,prod_imp!$A$2:$I$102,5,FALSE)</f>
        <v>Taylor, Dodson And Johnston</v>
      </c>
      <c r="O1438">
        <f>VLOOKUP(J1438,prod_imp!$A$2:$I$102,6,FALSE)</f>
        <v>176</v>
      </c>
      <c r="P1438">
        <f>VLOOKUP(J1438,prod_imp!$A$2:$I$102,7,FALSE)</f>
        <v>82</v>
      </c>
      <c r="Q1438" t="s">
        <v>4690</v>
      </c>
      <c r="R1438" t="s">
        <v>1959</v>
      </c>
      <c r="S1438" s="5">
        <v>953.55</v>
      </c>
      <c r="T1438">
        <v>2</v>
      </c>
      <c r="U1438">
        <v>611</v>
      </c>
      <c r="V1438">
        <v>0.19</v>
      </c>
      <c r="W1438" t="str">
        <f>VLOOKUP(Q1438,stores_imp!$A$2:$K$100,3,FALSE)</f>
        <v>EAST</v>
      </c>
      <c r="X1438" t="str">
        <f>VLOOKUP(Q1438,stores_imp!$A$2:$K$100,2,TRUE)</f>
        <v>Martinez, Adkins And Johnson</v>
      </c>
      <c r="Y1438" t="str">
        <f>VLOOKUP(Q1438,stores_imp!$A$2:$E$22,4,FALSE)</f>
        <v>East Davidville</v>
      </c>
      <c r="Z1438" t="str">
        <f>VLOOKUP(Q1438,stores_imp!$A$2:$K$22,5,FALSE)</f>
        <v>Online</v>
      </c>
      <c r="AA1438" t="str">
        <f>_xlfn.IFS(sale[[#All],[Age]]&lt;19,"Teens",sale[[#All],[Age]]&lt;30,"Adults",sale[[#All],[Age]]&lt;70,"Elders")</f>
        <v>Adults</v>
      </c>
      <c r="AB1438" t="str">
        <f>VLOOKUP(C1438,customer_imp!$A$2:$H$505,8,FALSE)</f>
        <v>Gold</v>
      </c>
    </row>
    <row r="1439" spans="1:28" x14ac:dyDescent="0.25">
      <c r="A1439" t="s">
        <v>6143</v>
      </c>
      <c r="B1439" s="2">
        <v>45756</v>
      </c>
      <c r="C1439" t="s">
        <v>4453</v>
      </c>
      <c r="D1439" t="str">
        <f>VLOOKUP(C1439,customer_imp!$A$2:$H$502,2,FALSE)</f>
        <v>Paul Cox</v>
      </c>
      <c r="E1439">
        <f>VLOOKUP(C1439,customer_imp!$A$2:$H$502,3,FALSE)</f>
        <v>60</v>
      </c>
      <c r="F1439" t="str">
        <f>VLOOKUP(C1439,customer_imp!$A$2:$H$502,4,FALSE)</f>
        <v>Female</v>
      </c>
      <c r="G1439" t="str">
        <f>VLOOKUP(C1439,customer_imp!$A$2:$H$502,5,FALSE)</f>
        <v>East Julie</v>
      </c>
      <c r="H1439" t="str">
        <f>VLOOKUP(C1439,customer_imp!$A$2:$H$502,6,FALSE)</f>
        <v>Kansas</v>
      </c>
      <c r="I1439" t="str">
        <f>VLOOKUP(C1439,customer_imp!$A$2:$H$502,7,FALSE)</f>
        <v>USA</v>
      </c>
      <c r="J1439" t="s">
        <v>4614</v>
      </c>
      <c r="K1439" t="str">
        <f>VLOOKUP($J1439,prod_imp!$A$2:$I$102,2,FALSE)</f>
        <v>Women'S Hair Dryer Brush</v>
      </c>
      <c r="L1439" t="str">
        <f>VLOOKUP(J1439,prod_imp!$A$2:$I$102,3,FALSE)</f>
        <v>Beauty</v>
      </c>
      <c r="M1439" t="str">
        <f>VLOOKUP(J1439,prod_imp!$A$2:$I$102,4,FALSE)</f>
        <v>Haircare</v>
      </c>
      <c r="N1439" t="str">
        <f>VLOOKUP(J1439,prod_imp!$A$2:$I$102,5,FALSE)</f>
        <v>Torres, Spencer And Potter</v>
      </c>
      <c r="O1439">
        <f>VLOOKUP(J1439,prod_imp!$A$2:$I$102,6,FALSE)</f>
        <v>340</v>
      </c>
      <c r="P1439">
        <f>VLOOKUP(J1439,prod_imp!$A$2:$I$102,7,FALSE)</f>
        <v>177</v>
      </c>
      <c r="Q1439" t="s">
        <v>4675</v>
      </c>
      <c r="R1439" t="s">
        <v>1959</v>
      </c>
      <c r="S1439" s="5">
        <v>165.84469999999999</v>
      </c>
      <c r="T1439">
        <v>1</v>
      </c>
      <c r="U1439">
        <v>210</v>
      </c>
      <c r="V1439">
        <v>0.22</v>
      </c>
      <c r="W1439" t="str">
        <f>VLOOKUP(Q1439,stores_imp!$A$2:$K$100,3,FALSE)</f>
        <v>NORTH</v>
      </c>
      <c r="X1439" t="str">
        <f>VLOOKUP(Q1439,stores_imp!$A$2:$K$100,2,TRUE)</f>
        <v>Martinez, Adkins And Johnson</v>
      </c>
      <c r="Y1439" t="str">
        <f>VLOOKUP(Q1439,stores_imp!$A$2:$E$22,4,FALSE)</f>
        <v>Danielmouth</v>
      </c>
      <c r="Z1439" t="str">
        <f>VLOOKUP(Q1439,stores_imp!$A$2:$K$22,5,FALSE)</f>
        <v>Flagship</v>
      </c>
      <c r="AA1439" t="str">
        <f>_xlfn.IFS(sale[[#All],[Age]]&lt;19,"Teens",sale[[#All],[Age]]&lt;30,"Adults",sale[[#All],[Age]]&lt;70,"Elders")</f>
        <v>Elders</v>
      </c>
      <c r="AB1439" t="str">
        <f>VLOOKUP(C1439,customer_imp!$A$2:$H$505,8,FALSE)</f>
        <v>Silver</v>
      </c>
    </row>
    <row r="1440" spans="1:28" x14ac:dyDescent="0.25">
      <c r="A1440" t="s">
        <v>6144</v>
      </c>
      <c r="B1440" s="2">
        <v>45847</v>
      </c>
      <c r="C1440" t="s">
        <v>4086</v>
      </c>
      <c r="D1440" t="str">
        <f>VLOOKUP(C1440,customer_imp!$A$2:$H$502,2,FALSE)</f>
        <v>Ashley Griffin</v>
      </c>
      <c r="E1440">
        <f>VLOOKUP(C1440,customer_imp!$A$2:$H$502,3,FALSE)</f>
        <v>40</v>
      </c>
      <c r="F1440" t="str">
        <f>VLOOKUP(C1440,customer_imp!$A$2:$H$502,4,FALSE)</f>
        <v>Female</v>
      </c>
      <c r="G1440" t="str">
        <f>VLOOKUP(C1440,customer_imp!$A$2:$H$502,5,FALSE)</f>
        <v>New Dawnton</v>
      </c>
      <c r="H1440" t="str">
        <f>VLOOKUP(C1440,customer_imp!$A$2:$H$502,6,FALSE)</f>
        <v>Maryland</v>
      </c>
      <c r="I1440" t="str">
        <f>VLOOKUP(C1440,customer_imp!$A$2:$H$502,7,FALSE)</f>
        <v>USA</v>
      </c>
      <c r="J1440" t="s">
        <v>4670</v>
      </c>
      <c r="K1440" t="str">
        <f>VLOOKUP($J1440,prod_imp!$A$2:$I$102,2,FALSE)</f>
        <v>Stainless Steel Cookware Set</v>
      </c>
      <c r="L1440" t="str">
        <f>VLOOKUP(J1440,prod_imp!$A$2:$I$102,3,FALSE)</f>
        <v>Home</v>
      </c>
      <c r="M1440" t="str">
        <f>VLOOKUP(J1440,prod_imp!$A$2:$I$102,4,FALSE)</f>
        <v>Kitchen</v>
      </c>
      <c r="N1440" t="str">
        <f>VLOOKUP(J1440,prod_imp!$A$2:$I$102,5,FALSE)</f>
        <v>Campbell Ltd</v>
      </c>
      <c r="O1440">
        <f>VLOOKUP(J1440,prod_imp!$A$2:$I$102,6,FALSE)</f>
        <v>201</v>
      </c>
      <c r="P1440">
        <f>VLOOKUP(J1440,prod_imp!$A$2:$I$102,7,FALSE)</f>
        <v>146</v>
      </c>
      <c r="Q1440" t="s">
        <v>4690</v>
      </c>
      <c r="R1440" t="s">
        <v>4706</v>
      </c>
      <c r="S1440" s="5">
        <v>297.28919999999999</v>
      </c>
      <c r="T1440">
        <v>3</v>
      </c>
      <c r="U1440">
        <v>130</v>
      </c>
      <c r="V1440">
        <v>0.21</v>
      </c>
      <c r="W1440" t="str">
        <f>VLOOKUP(Q1440,stores_imp!$A$2:$K$100,3,FALSE)</f>
        <v>EAST</v>
      </c>
      <c r="X1440" t="str">
        <f>VLOOKUP(Q1440,stores_imp!$A$2:$K$100,2,TRUE)</f>
        <v>Martinez, Adkins And Johnson</v>
      </c>
      <c r="Y1440" t="str">
        <f>VLOOKUP(Q1440,stores_imp!$A$2:$E$22,4,FALSE)</f>
        <v>East Davidville</v>
      </c>
      <c r="Z1440" t="str">
        <f>VLOOKUP(Q1440,stores_imp!$A$2:$K$22,5,FALSE)</f>
        <v>Online</v>
      </c>
      <c r="AA1440" t="str">
        <f>_xlfn.IFS(sale[[#All],[Age]]&lt;19,"Teens",sale[[#All],[Age]]&lt;30,"Adults",sale[[#All],[Age]]&lt;70,"Elders")</f>
        <v>Elders</v>
      </c>
      <c r="AB1440" t="str">
        <f>VLOOKUP(C1440,customer_imp!$A$2:$H$505,8,FALSE)</f>
        <v>Gold</v>
      </c>
    </row>
    <row r="1441" spans="1:28" x14ac:dyDescent="0.25">
      <c r="A1441" t="s">
        <v>6145</v>
      </c>
      <c r="B1441" s="2">
        <v>45322</v>
      </c>
      <c r="C1441" t="s">
        <v>4275</v>
      </c>
      <c r="D1441" t="str">
        <f>VLOOKUP(C1441,customer_imp!$A$2:$H$502,2,FALSE)</f>
        <v>James Powell</v>
      </c>
      <c r="E1441">
        <f>VLOOKUP(C1441,customer_imp!$A$2:$H$502,3,FALSE)</f>
        <v>40</v>
      </c>
      <c r="F1441" t="str">
        <f>VLOOKUP(C1441,customer_imp!$A$2:$H$502,4,FALSE)</f>
        <v>Female</v>
      </c>
      <c r="G1441" t="str">
        <f>VLOOKUP(C1441,customer_imp!$A$2:$H$502,5,FALSE)</f>
        <v>West Beverlymouth</v>
      </c>
      <c r="H1441" t="str">
        <f>VLOOKUP(C1441,customer_imp!$A$2:$H$502,6,FALSE)</f>
        <v>Missouri</v>
      </c>
      <c r="I1441" t="str">
        <f>VLOOKUP(C1441,customer_imp!$A$2:$H$502,7,FALSE)</f>
        <v>USA</v>
      </c>
      <c r="J1441" t="s">
        <v>4659</v>
      </c>
      <c r="K1441" t="str">
        <f>VLOOKUP($J1441,prod_imp!$A$2:$I$102,2,FALSE)</f>
        <v>Usb-C Laptop Charger</v>
      </c>
      <c r="L1441" t="str">
        <f>VLOOKUP(J1441,prod_imp!$A$2:$I$102,3,FALSE)</f>
        <v>Electronics</v>
      </c>
      <c r="M1441" t="str">
        <f>VLOOKUP(J1441,prod_imp!$A$2:$I$102,4,FALSE)</f>
        <v>Computer</v>
      </c>
      <c r="N1441" t="str">
        <f>VLOOKUP(J1441,prod_imp!$A$2:$I$102,5,FALSE)</f>
        <v>Martin Llc</v>
      </c>
      <c r="O1441">
        <f>VLOOKUP(J1441,prod_imp!$A$2:$I$102,6,FALSE)</f>
        <v>378</v>
      </c>
      <c r="P1441">
        <f>VLOOKUP(J1441,prod_imp!$A$2:$I$102,7,FALSE)</f>
        <v>485</v>
      </c>
      <c r="Q1441" t="s">
        <v>4684</v>
      </c>
      <c r="R1441" t="s">
        <v>4709</v>
      </c>
      <c r="S1441" s="5">
        <v>1523.124</v>
      </c>
      <c r="T1441">
        <v>2</v>
      </c>
      <c r="U1441">
        <v>846</v>
      </c>
      <c r="V1441">
        <v>0.24</v>
      </c>
      <c r="W1441" t="str">
        <f>VLOOKUP(Q1441,stores_imp!$A$2:$K$100,3,FALSE)</f>
        <v>SOUTH</v>
      </c>
      <c r="X1441" t="str">
        <f>VLOOKUP(Q1441,stores_imp!$A$2:$K$100,2,TRUE)</f>
        <v>Mann-Austin</v>
      </c>
      <c r="Y1441" t="str">
        <f>VLOOKUP(Q1441,stores_imp!$A$2:$E$22,4,FALSE)</f>
        <v>Williamsfurt</v>
      </c>
      <c r="Z1441" t="str">
        <f>VLOOKUP(Q1441,stores_imp!$A$2:$K$22,5,FALSE)</f>
        <v>Online</v>
      </c>
      <c r="AA1441" t="str">
        <f>_xlfn.IFS(sale[[#All],[Age]]&lt;19,"Teens",sale[[#All],[Age]]&lt;30,"Adults",sale[[#All],[Age]]&lt;70,"Elders")</f>
        <v>Elders</v>
      </c>
      <c r="AB1441" t="str">
        <f>VLOOKUP(C1441,customer_imp!$A$2:$H$505,8,FALSE)</f>
        <v>Bronze</v>
      </c>
    </row>
    <row r="1442" spans="1:28" x14ac:dyDescent="0.25">
      <c r="A1442" t="s">
        <v>6146</v>
      </c>
      <c r="B1442" s="2">
        <v>45829</v>
      </c>
      <c r="C1442" t="s">
        <v>4342</v>
      </c>
      <c r="D1442" t="str">
        <f>VLOOKUP(C1442,customer_imp!$A$2:$H$502,2,FALSE)</f>
        <v>Ryan Torres</v>
      </c>
      <c r="E1442">
        <f>VLOOKUP(C1442,customer_imp!$A$2:$H$502,3,FALSE)</f>
        <v>38</v>
      </c>
      <c r="F1442" t="str">
        <f>VLOOKUP(C1442,customer_imp!$A$2:$H$502,4,FALSE)</f>
        <v>Male</v>
      </c>
      <c r="G1442" t="str">
        <f>VLOOKUP(C1442,customer_imp!$A$2:$H$502,5,FALSE)</f>
        <v>Guerreroport</v>
      </c>
      <c r="H1442" t="str">
        <f>VLOOKUP(C1442,customer_imp!$A$2:$H$502,6,FALSE)</f>
        <v>Connecticut</v>
      </c>
      <c r="I1442" t="str">
        <f>VLOOKUP(C1442,customer_imp!$A$2:$H$502,7,FALSE)</f>
        <v>USA</v>
      </c>
      <c r="J1442" t="s">
        <v>4623</v>
      </c>
      <c r="K1442" t="str">
        <f>VLOOKUP($J1442,prod_imp!$A$2:$I$102,2,FALSE)</f>
        <v>Kitchen Storage Rack</v>
      </c>
      <c r="L1442" t="str">
        <f>VLOOKUP(J1442,prod_imp!$A$2:$I$102,3,FALSE)</f>
        <v>Home</v>
      </c>
      <c r="M1442" t="str">
        <f>VLOOKUP(J1442,prod_imp!$A$2:$I$102,4,FALSE)</f>
        <v>Storage</v>
      </c>
      <c r="N1442" t="str">
        <f>VLOOKUP(J1442,prod_imp!$A$2:$I$102,5,FALSE)</f>
        <v>Duran Group</v>
      </c>
      <c r="O1442">
        <f>VLOOKUP(J1442,prod_imp!$A$2:$I$102,6,FALSE)</f>
        <v>138</v>
      </c>
      <c r="P1442">
        <f>VLOOKUP(J1442,prod_imp!$A$2:$I$102,7,FALSE)</f>
        <v>89</v>
      </c>
      <c r="Q1442" t="s">
        <v>4697</v>
      </c>
      <c r="R1442" t="s">
        <v>4709</v>
      </c>
      <c r="S1442" s="5">
        <v>730.19159999999999</v>
      </c>
      <c r="T1442">
        <v>2</v>
      </c>
      <c r="U1442">
        <v>425</v>
      </c>
      <c r="V1442">
        <v>0.1</v>
      </c>
      <c r="W1442" t="str">
        <f>VLOOKUP(Q1442,stores_imp!$A$2:$K$100,3,FALSE)</f>
        <v>SOUTH</v>
      </c>
      <c r="X1442" t="str">
        <f>VLOOKUP(Q1442,stores_imp!$A$2:$K$100,2,TRUE)</f>
        <v>Mcdonald Inc</v>
      </c>
      <c r="Y1442" t="str">
        <f>VLOOKUP(Q1442,stores_imp!$A$2:$E$22,4,FALSE)</f>
        <v>Christopherland</v>
      </c>
      <c r="Z1442" t="str">
        <f>VLOOKUP(Q1442,stores_imp!$A$2:$K$22,5,FALSE)</f>
        <v>Outlet</v>
      </c>
      <c r="AA1442" t="str">
        <f>_xlfn.IFS(sale[[#All],[Age]]&lt;19,"Teens",sale[[#All],[Age]]&lt;30,"Adults",sale[[#All],[Age]]&lt;70,"Elders")</f>
        <v>Elders</v>
      </c>
      <c r="AB1442" t="str">
        <f>VLOOKUP(C1442,customer_imp!$A$2:$H$505,8,FALSE)</f>
        <v>Silver</v>
      </c>
    </row>
    <row r="1443" spans="1:28" x14ac:dyDescent="0.25">
      <c r="A1443" t="s">
        <v>6147</v>
      </c>
      <c r="B1443" s="2">
        <v>45539</v>
      </c>
      <c r="C1443" t="s">
        <v>4240</v>
      </c>
      <c r="D1443" t="str">
        <f>VLOOKUP(C1443,customer_imp!$A$2:$H$502,2,FALSE)</f>
        <v>Sarah Stewart</v>
      </c>
      <c r="E1443">
        <f>VLOOKUP(C1443,customer_imp!$A$2:$H$502,3,FALSE)</f>
        <v>24</v>
      </c>
      <c r="F1443" t="str">
        <f>VLOOKUP(C1443,customer_imp!$A$2:$H$502,4,FALSE)</f>
        <v>Female</v>
      </c>
      <c r="G1443" t="str">
        <f>VLOOKUP(C1443,customer_imp!$A$2:$H$502,5,FALSE)</f>
        <v>East Richard</v>
      </c>
      <c r="H1443" t="str">
        <f>VLOOKUP(C1443,customer_imp!$A$2:$H$502,6,FALSE)</f>
        <v>Texas</v>
      </c>
      <c r="I1443" t="str">
        <f>VLOOKUP(C1443,customer_imp!$A$2:$H$502,7,FALSE)</f>
        <v>USA</v>
      </c>
      <c r="J1443" t="s">
        <v>4650</v>
      </c>
      <c r="K1443" t="str">
        <f>VLOOKUP($J1443,prod_imp!$A$2:$I$102,2,FALSE)</f>
        <v>Sports Wrist Sweatbands</v>
      </c>
      <c r="L1443" t="str">
        <f>VLOOKUP(J1443,prod_imp!$A$2:$I$102,3,FALSE)</f>
        <v>Sports</v>
      </c>
      <c r="M1443" t="str">
        <f>VLOOKUP(J1443,prod_imp!$A$2:$I$102,4,FALSE)</f>
        <v>Accessories</v>
      </c>
      <c r="N1443" t="str">
        <f>VLOOKUP(J1443,prod_imp!$A$2:$I$102,5,FALSE)</f>
        <v>Olsen-Daniels</v>
      </c>
      <c r="O1443">
        <f>VLOOKUP(J1443,prod_imp!$A$2:$I$102,6,FALSE)</f>
        <v>131</v>
      </c>
      <c r="P1443">
        <f>VLOOKUP(J1443,prod_imp!$A$2:$I$102,7,FALSE)</f>
        <v>232</v>
      </c>
      <c r="Q1443" t="s">
        <v>4697</v>
      </c>
      <c r="R1443" t="s">
        <v>4709</v>
      </c>
      <c r="S1443" s="5">
        <v>1657.5455999999999</v>
      </c>
      <c r="T1443">
        <v>4</v>
      </c>
      <c r="U1443">
        <v>450</v>
      </c>
      <c r="V1443">
        <v>0.14000000000000001</v>
      </c>
      <c r="W1443" t="str">
        <f>VLOOKUP(Q1443,stores_imp!$A$2:$K$100,3,FALSE)</f>
        <v>SOUTH</v>
      </c>
      <c r="X1443" t="str">
        <f>VLOOKUP(Q1443,stores_imp!$A$2:$K$100,2,TRUE)</f>
        <v>Mcdonald Inc</v>
      </c>
      <c r="Y1443" t="str">
        <f>VLOOKUP(Q1443,stores_imp!$A$2:$E$22,4,FALSE)</f>
        <v>Christopherland</v>
      </c>
      <c r="Z1443" t="str">
        <f>VLOOKUP(Q1443,stores_imp!$A$2:$K$22,5,FALSE)</f>
        <v>Outlet</v>
      </c>
      <c r="AA1443" t="str">
        <f>_xlfn.IFS(sale[[#All],[Age]]&lt;19,"Teens",sale[[#All],[Age]]&lt;30,"Adults",sale[[#All],[Age]]&lt;70,"Elders")</f>
        <v>Adults</v>
      </c>
      <c r="AB1443" t="str">
        <f>VLOOKUP(C1443,customer_imp!$A$2:$H$505,8,FALSE)</f>
        <v>Platinum</v>
      </c>
    </row>
    <row r="1444" spans="1:28" x14ac:dyDescent="0.25">
      <c r="A1444" t="s">
        <v>6148</v>
      </c>
      <c r="B1444" s="2">
        <v>45893</v>
      </c>
      <c r="C1444" t="s">
        <v>4134</v>
      </c>
      <c r="D1444" t="str">
        <f>VLOOKUP(C1444,customer_imp!$A$2:$H$502,2,FALSE)</f>
        <v>Maria Sanchez</v>
      </c>
      <c r="E1444">
        <f>VLOOKUP(C1444,customer_imp!$A$2:$H$502,3,FALSE)</f>
        <v>46</v>
      </c>
      <c r="F1444" t="str">
        <f>VLOOKUP(C1444,customer_imp!$A$2:$H$502,4,FALSE)</f>
        <v>Male</v>
      </c>
      <c r="G1444" t="str">
        <f>VLOOKUP(C1444,customer_imp!$A$2:$H$502,5,FALSE)</f>
        <v>East Peterbury</v>
      </c>
      <c r="H1444" t="str">
        <f>VLOOKUP(C1444,customer_imp!$A$2:$H$502,6,FALSE)</f>
        <v>North Dakota</v>
      </c>
      <c r="I1444" t="str">
        <f>VLOOKUP(C1444,customer_imp!$A$2:$H$502,7,FALSE)</f>
        <v>USA</v>
      </c>
      <c r="J1444" t="s">
        <v>4544</v>
      </c>
      <c r="K1444" t="str">
        <f>VLOOKUP($J1444,prod_imp!$A$2:$I$102,2,FALSE)</f>
        <v>Wireless Bluetooth Speaker</v>
      </c>
      <c r="L1444" t="str">
        <f>VLOOKUP(J1444,prod_imp!$A$2:$I$102,3,FALSE)</f>
        <v>Electronics</v>
      </c>
      <c r="M1444" t="str">
        <f>VLOOKUP(J1444,prod_imp!$A$2:$I$102,4,FALSE)</f>
        <v>Audio</v>
      </c>
      <c r="N1444" t="str">
        <f>VLOOKUP(J1444,prod_imp!$A$2:$I$102,5,FALSE)</f>
        <v>Reed-Schmidt</v>
      </c>
      <c r="O1444">
        <f>VLOOKUP(J1444,prod_imp!$A$2:$I$102,6,FALSE)</f>
        <v>322</v>
      </c>
      <c r="P1444">
        <f>VLOOKUP(J1444,prod_imp!$A$2:$I$102,7,FALSE)</f>
        <v>213</v>
      </c>
      <c r="Q1444" t="s">
        <v>4688</v>
      </c>
      <c r="R1444" t="s">
        <v>1959</v>
      </c>
      <c r="S1444" s="5">
        <v>3228.8760000000002</v>
      </c>
      <c r="T1444">
        <v>4</v>
      </c>
      <c r="U1444">
        <v>897</v>
      </c>
      <c r="V1444">
        <v>0.08</v>
      </c>
      <c r="W1444" t="str">
        <f>VLOOKUP(Q1444,stores_imp!$A$2:$K$100,3,FALSE)</f>
        <v>SOUTH</v>
      </c>
      <c r="X1444" t="str">
        <f>VLOOKUP(Q1444,stores_imp!$A$2:$K$100,2,TRUE)</f>
        <v>Mann-Austin</v>
      </c>
      <c r="Y1444" t="str">
        <f>VLOOKUP(Q1444,stores_imp!$A$2:$E$22,4,FALSE)</f>
        <v>East Johnstad</v>
      </c>
      <c r="Z1444" t="str">
        <f>VLOOKUP(Q1444,stores_imp!$A$2:$K$22,5,FALSE)</f>
        <v>Flagship</v>
      </c>
      <c r="AA1444" t="str">
        <f>_xlfn.IFS(sale[[#All],[Age]]&lt;19,"Teens",sale[[#All],[Age]]&lt;30,"Adults",sale[[#All],[Age]]&lt;70,"Elders")</f>
        <v>Elders</v>
      </c>
      <c r="AB1444" t="str">
        <f>VLOOKUP(C1444,customer_imp!$A$2:$H$505,8,FALSE)</f>
        <v>Bronze</v>
      </c>
    </row>
    <row r="1445" spans="1:28" x14ac:dyDescent="0.25">
      <c r="A1445" t="s">
        <v>6149</v>
      </c>
      <c r="B1445" s="2">
        <v>45814</v>
      </c>
      <c r="C1445" t="s">
        <v>4478</v>
      </c>
      <c r="D1445" t="str">
        <f>VLOOKUP(C1445,customer_imp!$A$2:$H$502,2,FALSE)</f>
        <v>Sara Ingram</v>
      </c>
      <c r="E1445">
        <f>VLOOKUP(C1445,customer_imp!$A$2:$H$502,3,FALSE)</f>
        <v>46</v>
      </c>
      <c r="F1445" t="str">
        <f>VLOOKUP(C1445,customer_imp!$A$2:$H$502,4,FALSE)</f>
        <v>Female</v>
      </c>
      <c r="G1445" t="str">
        <f>VLOOKUP(C1445,customer_imp!$A$2:$H$502,5,FALSE)</f>
        <v>East Dillonview</v>
      </c>
      <c r="H1445" t="str">
        <f>VLOOKUP(C1445,customer_imp!$A$2:$H$502,6,FALSE)</f>
        <v>Virginia</v>
      </c>
      <c r="I1445" t="str">
        <f>VLOOKUP(C1445,customer_imp!$A$2:$H$502,7,FALSE)</f>
        <v>USA</v>
      </c>
      <c r="J1445" t="s">
        <v>4667</v>
      </c>
      <c r="K1445" t="str">
        <f>VLOOKUP($J1445,prod_imp!$A$2:$I$102,2,FALSE)</f>
        <v>Cricket Bat</v>
      </c>
      <c r="L1445" t="str">
        <f>VLOOKUP(J1445,prod_imp!$A$2:$I$102,3,FALSE)</f>
        <v>Sports</v>
      </c>
      <c r="M1445" t="str">
        <f>VLOOKUP(J1445,prod_imp!$A$2:$I$102,4,FALSE)</f>
        <v>Team Sports</v>
      </c>
      <c r="N1445" t="str">
        <f>VLOOKUP(J1445,prod_imp!$A$2:$I$102,5,FALSE)</f>
        <v>Khan Llc</v>
      </c>
      <c r="O1445">
        <f>VLOOKUP(J1445,prod_imp!$A$2:$I$102,6,FALSE)</f>
        <v>246</v>
      </c>
      <c r="P1445">
        <f>VLOOKUP(J1445,prod_imp!$A$2:$I$102,7,FALSE)</f>
        <v>471</v>
      </c>
      <c r="Q1445" t="s">
        <v>4690</v>
      </c>
      <c r="R1445" t="s">
        <v>4709</v>
      </c>
      <c r="S1445" s="5">
        <v>1426.6980000000001</v>
      </c>
      <c r="T1445">
        <v>3</v>
      </c>
      <c r="U1445">
        <v>679</v>
      </c>
      <c r="V1445">
        <v>0.1</v>
      </c>
      <c r="W1445" t="str">
        <f>VLOOKUP(Q1445,stores_imp!$A$2:$K$100,3,FALSE)</f>
        <v>EAST</v>
      </c>
      <c r="X1445" t="str">
        <f>VLOOKUP(Q1445,stores_imp!$A$2:$K$100,2,TRUE)</f>
        <v>Martinez, Adkins And Johnson</v>
      </c>
      <c r="Y1445" t="str">
        <f>VLOOKUP(Q1445,stores_imp!$A$2:$E$22,4,FALSE)</f>
        <v>East Davidville</v>
      </c>
      <c r="Z1445" t="str">
        <f>VLOOKUP(Q1445,stores_imp!$A$2:$K$22,5,FALSE)</f>
        <v>Online</v>
      </c>
      <c r="AA1445" t="str">
        <f>_xlfn.IFS(sale[[#All],[Age]]&lt;19,"Teens",sale[[#All],[Age]]&lt;30,"Adults",sale[[#All],[Age]]&lt;70,"Elders")</f>
        <v>Elders</v>
      </c>
      <c r="AB1445" t="str">
        <f>VLOOKUP(C1445,customer_imp!$A$2:$H$505,8,FALSE)</f>
        <v>Bronze</v>
      </c>
    </row>
    <row r="1446" spans="1:28" x14ac:dyDescent="0.25">
      <c r="A1446" t="s">
        <v>6150</v>
      </c>
      <c r="B1446" s="2">
        <v>45571</v>
      </c>
      <c r="C1446" t="s">
        <v>3986</v>
      </c>
      <c r="D1446" t="str">
        <f>VLOOKUP(C1446,customer_imp!$A$2:$H$502,2,FALSE)</f>
        <v>John Scott</v>
      </c>
      <c r="E1446">
        <f>VLOOKUP(C1446,customer_imp!$A$2:$H$502,3,FALSE)</f>
        <v>24</v>
      </c>
      <c r="F1446" t="str">
        <f>VLOOKUP(C1446,customer_imp!$A$2:$H$502,4,FALSE)</f>
        <v>Female</v>
      </c>
      <c r="G1446" t="str">
        <f>VLOOKUP(C1446,customer_imp!$A$2:$H$502,5,FALSE)</f>
        <v>South Christopher</v>
      </c>
      <c r="H1446" t="str">
        <f>VLOOKUP(C1446,customer_imp!$A$2:$H$502,6,FALSE)</f>
        <v>Pennsylvania</v>
      </c>
      <c r="I1446" t="str">
        <f>VLOOKUP(C1446,customer_imp!$A$2:$H$502,7,FALSE)</f>
        <v>USA</v>
      </c>
      <c r="J1446" t="s">
        <v>4638</v>
      </c>
      <c r="K1446" t="str">
        <f>VLOOKUP($J1446,prod_imp!$A$2:$I$102,2,FALSE)</f>
        <v>Wall-Mounted Spice Rack</v>
      </c>
      <c r="L1446" t="str">
        <f>VLOOKUP(J1446,prod_imp!$A$2:$I$102,3,FALSE)</f>
        <v>Home</v>
      </c>
      <c r="M1446" t="str">
        <f>VLOOKUP(J1446,prod_imp!$A$2:$I$102,4,FALSE)</f>
        <v>Kitchen</v>
      </c>
      <c r="N1446" t="str">
        <f>VLOOKUP(J1446,prod_imp!$A$2:$I$102,5,FALSE)</f>
        <v>Allison Ltd</v>
      </c>
      <c r="O1446">
        <f>VLOOKUP(J1446,prod_imp!$A$2:$I$102,6,FALSE)</f>
        <v>143</v>
      </c>
      <c r="P1446">
        <f>VLOOKUP(J1446,prod_imp!$A$2:$I$102,7,FALSE)</f>
        <v>58</v>
      </c>
      <c r="Q1446" t="s">
        <v>4700</v>
      </c>
      <c r="R1446" t="s">
        <v>1959</v>
      </c>
      <c r="S1446" s="5">
        <v>1450.89</v>
      </c>
      <c r="T1446">
        <v>3</v>
      </c>
      <c r="U1446">
        <v>484</v>
      </c>
      <c r="V1446">
        <v>0.3</v>
      </c>
      <c r="W1446" t="str">
        <f>VLOOKUP(Q1446,stores_imp!$A$2:$K$100,3,FALSE)</f>
        <v>WEST</v>
      </c>
      <c r="X1446" t="str">
        <f>VLOOKUP(Q1446,stores_imp!$A$2:$K$100,2,TRUE)</f>
        <v>Frederick-Wright</v>
      </c>
      <c r="Y1446" t="str">
        <f>VLOOKUP(Q1446,stores_imp!$A$2:$E$22,4,FALSE)</f>
        <v>New Jimmymouth</v>
      </c>
      <c r="Z1446" t="str">
        <f>VLOOKUP(Q1446,stores_imp!$A$2:$K$22,5,FALSE)</f>
        <v>Flagship</v>
      </c>
      <c r="AA1446" t="str">
        <f>_xlfn.IFS(sale[[#All],[Age]]&lt;19,"Teens",sale[[#All],[Age]]&lt;30,"Adults",sale[[#All],[Age]]&lt;70,"Elders")</f>
        <v>Adults</v>
      </c>
      <c r="AB1446" t="str">
        <f>VLOOKUP(C1446,customer_imp!$A$2:$H$505,8,FALSE)</f>
        <v>Bronze</v>
      </c>
    </row>
    <row r="1447" spans="1:28" x14ac:dyDescent="0.25">
      <c r="A1447" t="s">
        <v>6151</v>
      </c>
      <c r="B1447" s="2">
        <v>45542</v>
      </c>
      <c r="C1447" t="s">
        <v>4001</v>
      </c>
      <c r="D1447" t="str">
        <f>VLOOKUP(C1447,customer_imp!$A$2:$H$502,2,FALSE)</f>
        <v>Jessica Acevedo</v>
      </c>
      <c r="E1447">
        <f>VLOOKUP(C1447,customer_imp!$A$2:$H$502,3,FALSE)</f>
        <v>64</v>
      </c>
      <c r="F1447" t="str">
        <f>VLOOKUP(C1447,customer_imp!$A$2:$H$502,4,FALSE)</f>
        <v>Female</v>
      </c>
      <c r="G1447" t="str">
        <f>VLOOKUP(C1447,customer_imp!$A$2:$H$502,5,FALSE)</f>
        <v>Amybury</v>
      </c>
      <c r="H1447" t="str">
        <f>VLOOKUP(C1447,customer_imp!$A$2:$H$502,6,FALSE)</f>
        <v>Pennsylvania</v>
      </c>
      <c r="I1447" t="str">
        <f>VLOOKUP(C1447,customer_imp!$A$2:$H$502,7,FALSE)</f>
        <v>USA</v>
      </c>
      <c r="J1447" t="s">
        <v>4563</v>
      </c>
      <c r="K1447" t="str">
        <f>VLOOKUP($J1447,prod_imp!$A$2:$I$102,2,FALSE)</f>
        <v>Portable Power Bank</v>
      </c>
      <c r="L1447" t="str">
        <f>VLOOKUP(J1447,prod_imp!$A$2:$I$102,3,FALSE)</f>
        <v>Electronics</v>
      </c>
      <c r="M1447" t="str">
        <f>VLOOKUP(J1447,prod_imp!$A$2:$I$102,4,FALSE)</f>
        <v>Mobile</v>
      </c>
      <c r="N1447" t="str">
        <f>VLOOKUP(J1447,prod_imp!$A$2:$I$102,5,FALSE)</f>
        <v>Cummings And Sons</v>
      </c>
      <c r="O1447">
        <f>VLOOKUP(J1447,prod_imp!$A$2:$I$102,6,FALSE)</f>
        <v>326</v>
      </c>
      <c r="P1447">
        <f>VLOOKUP(J1447,prod_imp!$A$2:$I$102,7,FALSE)</f>
        <v>301</v>
      </c>
      <c r="Q1447" t="s">
        <v>4673</v>
      </c>
      <c r="R1447" t="s">
        <v>4709</v>
      </c>
      <c r="S1447" s="5">
        <v>360.85559999999998</v>
      </c>
      <c r="T1447">
        <v>3</v>
      </c>
      <c r="U1447">
        <v>158</v>
      </c>
      <c r="V1447">
        <v>0</v>
      </c>
      <c r="W1447" t="str">
        <f>VLOOKUP(Q1447,stores_imp!$A$2:$K$100,3,FALSE)</f>
        <v>EAST</v>
      </c>
      <c r="X1447" t="str">
        <f>VLOOKUP(Q1447,stores_imp!$A$2:$K$100,2,TRUE)</f>
        <v>Rivera-Warner</v>
      </c>
      <c r="Y1447" t="str">
        <f>VLOOKUP(Q1447,stores_imp!$A$2:$E$22,4,FALSE)</f>
        <v>Washingtonfurt</v>
      </c>
      <c r="Z1447" t="str">
        <f>VLOOKUP(Q1447,stores_imp!$A$2:$K$22,5,FALSE)</f>
        <v>Flagship</v>
      </c>
      <c r="AA1447" t="str">
        <f>_xlfn.IFS(sale[[#All],[Age]]&lt;19,"Teens",sale[[#All],[Age]]&lt;30,"Adults",sale[[#All],[Age]]&lt;70,"Elders")</f>
        <v>Elders</v>
      </c>
      <c r="AB1447" t="str">
        <f>VLOOKUP(C1447,customer_imp!$A$2:$H$505,8,FALSE)</f>
        <v>Bronze</v>
      </c>
    </row>
    <row r="1448" spans="1:28" x14ac:dyDescent="0.25">
      <c r="A1448" t="s">
        <v>6152</v>
      </c>
      <c r="B1448" s="2">
        <v>45758</v>
      </c>
      <c r="C1448" t="s">
        <v>4091</v>
      </c>
      <c r="D1448" t="str">
        <f>VLOOKUP(C1448,customer_imp!$A$2:$H$502,2,FALSE)</f>
        <v>Tyler Conrad</v>
      </c>
      <c r="E1448">
        <f>VLOOKUP(C1448,customer_imp!$A$2:$H$502,3,FALSE)</f>
        <v>53</v>
      </c>
      <c r="F1448" t="str">
        <f>VLOOKUP(C1448,customer_imp!$A$2:$H$502,4,FALSE)</f>
        <v>Female</v>
      </c>
      <c r="G1448" t="str">
        <f>VLOOKUP(C1448,customer_imp!$A$2:$H$502,5,FALSE)</f>
        <v>North Curtischester</v>
      </c>
      <c r="H1448" t="str">
        <f>VLOOKUP(C1448,customer_imp!$A$2:$H$502,6,FALSE)</f>
        <v>North Dakota</v>
      </c>
      <c r="I1448" t="str">
        <f>VLOOKUP(C1448,customer_imp!$A$2:$H$502,7,FALSE)</f>
        <v>USA</v>
      </c>
      <c r="J1448" t="s">
        <v>4498</v>
      </c>
      <c r="K1448" t="str">
        <f>VLOOKUP($J1448,prod_imp!$A$2:$I$102,2,FALSE)</f>
        <v>Women'S Casual Hoodie</v>
      </c>
      <c r="L1448" t="str">
        <f>VLOOKUP(J1448,prod_imp!$A$2:$I$102,3,FALSE)</f>
        <v>Clothing</v>
      </c>
      <c r="M1448" t="str">
        <f>VLOOKUP(J1448,prod_imp!$A$2:$I$102,4,FALSE)</f>
        <v>Outerwear</v>
      </c>
      <c r="N1448" t="str">
        <f>VLOOKUP(J1448,prod_imp!$A$2:$I$102,5,FALSE)</f>
        <v>Sims Inc</v>
      </c>
      <c r="O1448">
        <f>VLOOKUP(J1448,prod_imp!$A$2:$I$102,6,FALSE)</f>
        <v>317</v>
      </c>
      <c r="P1448">
        <f>VLOOKUP(J1448,prod_imp!$A$2:$I$102,7,FALSE)</f>
        <v>352</v>
      </c>
      <c r="Q1448" t="s">
        <v>4698</v>
      </c>
      <c r="R1448" t="s">
        <v>1959</v>
      </c>
      <c r="S1448" s="5">
        <v>1972.92</v>
      </c>
      <c r="T1448">
        <v>4</v>
      </c>
      <c r="U1448">
        <v>602</v>
      </c>
      <c r="V1448">
        <v>0.24</v>
      </c>
      <c r="W1448" t="str">
        <f>VLOOKUP(Q1448,stores_imp!$A$2:$K$100,3,FALSE)</f>
        <v>NORTH</v>
      </c>
      <c r="X1448" t="str">
        <f>VLOOKUP(Q1448,stores_imp!$A$2:$K$100,2,TRUE)</f>
        <v>Shelton Plc</v>
      </c>
      <c r="Y1448" t="str">
        <f>VLOOKUP(Q1448,stores_imp!$A$2:$E$22,4,FALSE)</f>
        <v>East Jenniferstad</v>
      </c>
      <c r="Z1448" t="str">
        <f>VLOOKUP(Q1448,stores_imp!$A$2:$K$22,5,FALSE)</f>
        <v>Flagship</v>
      </c>
      <c r="AA1448" t="str">
        <f>_xlfn.IFS(sale[[#All],[Age]]&lt;19,"Teens",sale[[#All],[Age]]&lt;30,"Adults",sale[[#All],[Age]]&lt;70,"Elders")</f>
        <v>Elders</v>
      </c>
      <c r="AB1448" t="str">
        <f>VLOOKUP(C1448,customer_imp!$A$2:$H$505,8,FALSE)</f>
        <v>Platinum</v>
      </c>
    </row>
    <row r="1449" spans="1:28" x14ac:dyDescent="0.25">
      <c r="A1449" t="s">
        <v>6153</v>
      </c>
      <c r="B1449" s="2">
        <v>45709</v>
      </c>
      <c r="C1449" t="s">
        <v>4043</v>
      </c>
      <c r="D1449" t="str">
        <f>VLOOKUP(C1449,customer_imp!$A$2:$H$502,2,FALSE)</f>
        <v>Roy Cole</v>
      </c>
      <c r="E1449">
        <f>VLOOKUP(C1449,customer_imp!$A$2:$H$502,3,FALSE)</f>
        <v>24</v>
      </c>
      <c r="F1449" t="str">
        <f>VLOOKUP(C1449,customer_imp!$A$2:$H$502,4,FALSE)</f>
        <v>Female</v>
      </c>
      <c r="G1449" t="str">
        <f>VLOOKUP(C1449,customer_imp!$A$2:$H$502,5,FALSE)</f>
        <v>North Cynthiatown</v>
      </c>
      <c r="H1449" t="str">
        <f>VLOOKUP(C1449,customer_imp!$A$2:$H$502,6,FALSE)</f>
        <v>New Jersey</v>
      </c>
      <c r="I1449" t="str">
        <f>VLOOKUP(C1449,customer_imp!$A$2:$H$502,7,FALSE)</f>
        <v>USA</v>
      </c>
      <c r="J1449" t="s">
        <v>4551</v>
      </c>
      <c r="K1449" t="str">
        <f>VLOOKUP($J1449,prod_imp!$A$2:$I$102,2,FALSE)</f>
        <v>Basketball</v>
      </c>
      <c r="L1449" t="str">
        <f>VLOOKUP(J1449,prod_imp!$A$2:$I$102,3,FALSE)</f>
        <v>Sports</v>
      </c>
      <c r="M1449" t="str">
        <f>VLOOKUP(J1449,prod_imp!$A$2:$I$102,4,FALSE)</f>
        <v>Team Sports</v>
      </c>
      <c r="N1449" t="str">
        <f>VLOOKUP(J1449,prod_imp!$A$2:$I$102,5,FALSE)</f>
        <v>Nolan-Snow</v>
      </c>
      <c r="O1449">
        <f>VLOOKUP(J1449,prod_imp!$A$2:$I$102,6,FALSE)</f>
        <v>204</v>
      </c>
      <c r="P1449">
        <f>VLOOKUP(J1449,prod_imp!$A$2:$I$102,7,FALSE)</f>
        <v>281</v>
      </c>
      <c r="Q1449" t="s">
        <v>4702</v>
      </c>
      <c r="R1449" t="s">
        <v>1959</v>
      </c>
      <c r="S1449" s="5">
        <v>86.285399999999996</v>
      </c>
      <c r="T1449">
        <v>2</v>
      </c>
      <c r="U1449">
        <v>46</v>
      </c>
      <c r="V1449">
        <v>0.18</v>
      </c>
      <c r="W1449" t="str">
        <f>VLOOKUP(Q1449,stores_imp!$A$2:$K$100,3,FALSE)</f>
        <v>EAST</v>
      </c>
      <c r="X1449" t="str">
        <f>VLOOKUP(Q1449,stores_imp!$A$2:$K$100,2,TRUE)</f>
        <v>Guerrero-Schmitt</v>
      </c>
      <c r="Y1449" t="str">
        <f>VLOOKUP(Q1449,stores_imp!$A$2:$E$22,4,FALSE)</f>
        <v>East Stevechester</v>
      </c>
      <c r="Z1449" t="str">
        <f>VLOOKUP(Q1449,stores_imp!$A$2:$K$22,5,FALSE)</f>
        <v>Flagship</v>
      </c>
      <c r="AA1449" t="str">
        <f>_xlfn.IFS(sale[[#All],[Age]]&lt;19,"Teens",sale[[#All],[Age]]&lt;30,"Adults",sale[[#All],[Age]]&lt;70,"Elders")</f>
        <v>Adults</v>
      </c>
      <c r="AB1449" t="str">
        <f>VLOOKUP(C1449,customer_imp!$A$2:$H$505,8,FALSE)</f>
        <v>Platinum</v>
      </c>
    </row>
    <row r="1450" spans="1:28" x14ac:dyDescent="0.25">
      <c r="A1450" t="s">
        <v>6154</v>
      </c>
      <c r="B1450" s="2">
        <v>45587</v>
      </c>
      <c r="C1450" t="s">
        <v>4095</v>
      </c>
      <c r="D1450" t="str">
        <f>VLOOKUP(C1450,customer_imp!$A$2:$H$502,2,FALSE)</f>
        <v>Michael Jones</v>
      </c>
      <c r="E1450">
        <f>VLOOKUP(C1450,customer_imp!$A$2:$H$502,3,FALSE)</f>
        <v>40</v>
      </c>
      <c r="F1450" t="str">
        <f>VLOOKUP(C1450,customer_imp!$A$2:$H$502,4,FALSE)</f>
        <v>Male</v>
      </c>
      <c r="G1450" t="str">
        <f>VLOOKUP(C1450,customer_imp!$A$2:$H$502,5,FALSE)</f>
        <v>North Edwardton</v>
      </c>
      <c r="H1450" t="str">
        <f>VLOOKUP(C1450,customer_imp!$A$2:$H$502,6,FALSE)</f>
        <v>Tennessee</v>
      </c>
      <c r="I1450" t="str">
        <f>VLOOKUP(C1450,customer_imp!$A$2:$H$502,7,FALSE)</f>
        <v>USA</v>
      </c>
      <c r="J1450" t="s">
        <v>4640</v>
      </c>
      <c r="K1450" t="str">
        <f>VLOOKUP($J1450,prod_imp!$A$2:$I$102,2,FALSE)</f>
        <v>Fitness Resistance Bands</v>
      </c>
      <c r="L1450" t="str">
        <f>VLOOKUP(J1450,prod_imp!$A$2:$I$102,3,FALSE)</f>
        <v>Sports</v>
      </c>
      <c r="M1450" t="str">
        <f>VLOOKUP(J1450,prod_imp!$A$2:$I$102,4,FALSE)</f>
        <v>Fitness</v>
      </c>
      <c r="N1450" t="str">
        <f>VLOOKUP(J1450,prod_imp!$A$2:$I$102,5,FALSE)</f>
        <v>Reese-Watson</v>
      </c>
      <c r="O1450">
        <f>VLOOKUP(J1450,prod_imp!$A$2:$I$102,6,FALSE)</f>
        <v>153</v>
      </c>
      <c r="P1450">
        <f>VLOOKUP(J1450,prod_imp!$A$2:$I$102,7,FALSE)</f>
        <v>281</v>
      </c>
      <c r="Q1450" t="s">
        <v>4685</v>
      </c>
      <c r="R1450" t="s">
        <v>1959</v>
      </c>
      <c r="S1450" s="5">
        <v>2748.2224000000001</v>
      </c>
      <c r="T1450">
        <v>4</v>
      </c>
      <c r="U1450">
        <v>892</v>
      </c>
      <c r="V1450">
        <v>7.0000000000000007E-2</v>
      </c>
      <c r="W1450" t="str">
        <f>VLOOKUP(Q1450,stores_imp!$A$2:$K$100,3,FALSE)</f>
        <v>WEST</v>
      </c>
      <c r="X1450" t="str">
        <f>VLOOKUP(Q1450,stores_imp!$A$2:$K$100,2,TRUE)</f>
        <v>Mann-Austin</v>
      </c>
      <c r="Y1450" t="str">
        <f>VLOOKUP(Q1450,stores_imp!$A$2:$E$22,4,FALSE)</f>
        <v>Thompsonborough</v>
      </c>
      <c r="Z1450" t="str">
        <f>VLOOKUP(Q1450,stores_imp!$A$2:$K$22,5,FALSE)</f>
        <v>Online</v>
      </c>
      <c r="AA1450" t="str">
        <f>_xlfn.IFS(sale[[#All],[Age]]&lt;19,"Teens",sale[[#All],[Age]]&lt;30,"Adults",sale[[#All],[Age]]&lt;70,"Elders")</f>
        <v>Elders</v>
      </c>
      <c r="AB1450" t="str">
        <f>VLOOKUP(C1450,customer_imp!$A$2:$H$505,8,FALSE)</f>
        <v>Bronze</v>
      </c>
    </row>
    <row r="1451" spans="1:28" x14ac:dyDescent="0.25">
      <c r="A1451" t="s">
        <v>6155</v>
      </c>
      <c r="B1451" s="2">
        <v>45494</v>
      </c>
      <c r="C1451" t="s">
        <v>4201</v>
      </c>
      <c r="D1451" t="str">
        <f>VLOOKUP(C1451,customer_imp!$A$2:$H$502,2,FALSE)</f>
        <v>Lisa Young</v>
      </c>
      <c r="E1451">
        <f>VLOOKUP(C1451,customer_imp!$A$2:$H$502,3,FALSE)</f>
        <v>38</v>
      </c>
      <c r="F1451" t="str">
        <f>VLOOKUP(C1451,customer_imp!$A$2:$H$502,4,FALSE)</f>
        <v>Male</v>
      </c>
      <c r="G1451" t="str">
        <f>VLOOKUP(C1451,customer_imp!$A$2:$H$502,5,FALSE)</f>
        <v>Maybury</v>
      </c>
      <c r="H1451" t="str">
        <f>VLOOKUP(C1451,customer_imp!$A$2:$H$502,6,FALSE)</f>
        <v>Georgia</v>
      </c>
      <c r="I1451" t="str">
        <f>VLOOKUP(C1451,customer_imp!$A$2:$H$502,7,FALSE)</f>
        <v>USA</v>
      </c>
      <c r="J1451" t="s">
        <v>4515</v>
      </c>
      <c r="K1451" t="str">
        <f>VLOOKUP($J1451,prod_imp!$A$2:$I$102,2,FALSE)</f>
        <v>Ceramic Kitchen Bowl Set</v>
      </c>
      <c r="L1451" t="str">
        <f>VLOOKUP(J1451,prod_imp!$A$2:$I$102,3,FALSE)</f>
        <v>Home</v>
      </c>
      <c r="M1451" t="str">
        <f>VLOOKUP(J1451,prod_imp!$A$2:$I$102,4,FALSE)</f>
        <v>Kitchen</v>
      </c>
      <c r="N1451" t="str">
        <f>VLOOKUP(J1451,prod_imp!$A$2:$I$102,5,FALSE)</f>
        <v>Hamilton Group</v>
      </c>
      <c r="O1451">
        <f>VLOOKUP(J1451,prod_imp!$A$2:$I$102,6,FALSE)</f>
        <v>299</v>
      </c>
      <c r="P1451">
        <f>VLOOKUP(J1451,prod_imp!$A$2:$I$102,7,FALSE)</f>
        <v>308</v>
      </c>
      <c r="Q1451" t="s">
        <v>4684</v>
      </c>
      <c r="R1451" t="s">
        <v>1959</v>
      </c>
      <c r="S1451" s="5">
        <v>272.62180000000001</v>
      </c>
      <c r="T1451">
        <v>2</v>
      </c>
      <c r="U1451">
        <v>164</v>
      </c>
      <c r="V1451">
        <v>0.23</v>
      </c>
      <c r="W1451" t="str">
        <f>VLOOKUP(Q1451,stores_imp!$A$2:$K$100,3,FALSE)</f>
        <v>SOUTH</v>
      </c>
      <c r="X1451" t="str">
        <f>VLOOKUP(Q1451,stores_imp!$A$2:$K$100,2,TRUE)</f>
        <v>Mann-Austin</v>
      </c>
      <c r="Y1451" t="str">
        <f>VLOOKUP(Q1451,stores_imp!$A$2:$E$22,4,FALSE)</f>
        <v>Williamsfurt</v>
      </c>
      <c r="Z1451" t="str">
        <f>VLOOKUP(Q1451,stores_imp!$A$2:$K$22,5,FALSE)</f>
        <v>Online</v>
      </c>
      <c r="AA1451" t="str">
        <f>_xlfn.IFS(sale[[#All],[Age]]&lt;19,"Teens",sale[[#All],[Age]]&lt;30,"Adults",sale[[#All],[Age]]&lt;70,"Elders")</f>
        <v>Elders</v>
      </c>
      <c r="AB1451" t="str">
        <f>VLOOKUP(C1451,customer_imp!$A$2:$H$505,8,FALSE)</f>
        <v>Platinum</v>
      </c>
    </row>
    <row r="1452" spans="1:28" x14ac:dyDescent="0.25">
      <c r="A1452" t="s">
        <v>6156</v>
      </c>
      <c r="B1452" s="2">
        <v>45305</v>
      </c>
      <c r="C1452" t="s">
        <v>4444</v>
      </c>
      <c r="D1452" t="str">
        <f>VLOOKUP(C1452,customer_imp!$A$2:$H$502,2,FALSE)</f>
        <v>Jeffery Wolf</v>
      </c>
      <c r="E1452">
        <f>VLOOKUP(C1452,customer_imp!$A$2:$H$502,3,FALSE)</f>
        <v>60</v>
      </c>
      <c r="F1452" t="str">
        <f>VLOOKUP(C1452,customer_imp!$A$2:$H$502,4,FALSE)</f>
        <v>Female</v>
      </c>
      <c r="G1452" t="str">
        <f>VLOOKUP(C1452,customer_imp!$A$2:$H$502,5,FALSE)</f>
        <v>New Laura</v>
      </c>
      <c r="H1452" t="str">
        <f>VLOOKUP(C1452,customer_imp!$A$2:$H$502,6,FALSE)</f>
        <v>Mississippi</v>
      </c>
      <c r="I1452" t="str">
        <f>VLOOKUP(C1452,customer_imp!$A$2:$H$502,7,FALSE)</f>
        <v>USA</v>
      </c>
      <c r="J1452" t="s">
        <v>4513</v>
      </c>
      <c r="K1452" t="str">
        <f>VLOOKUP($J1452,prod_imp!$A$2:$I$102,2,FALSE)</f>
        <v>Adjustable Dumbbell Set</v>
      </c>
      <c r="L1452" t="str">
        <f>VLOOKUP(J1452,prod_imp!$A$2:$I$102,3,FALSE)</f>
        <v>Sports</v>
      </c>
      <c r="M1452" t="str">
        <f>VLOOKUP(J1452,prod_imp!$A$2:$I$102,4,FALSE)</f>
        <v>Fitness</v>
      </c>
      <c r="N1452" t="str">
        <f>VLOOKUP(J1452,prod_imp!$A$2:$I$102,5,FALSE)</f>
        <v>Hill Plc</v>
      </c>
      <c r="O1452">
        <f>VLOOKUP(J1452,prod_imp!$A$2:$I$102,6,FALSE)</f>
        <v>496</v>
      </c>
      <c r="P1452">
        <f>VLOOKUP(J1452,prod_imp!$A$2:$I$102,7,FALSE)</f>
        <v>323</v>
      </c>
      <c r="Q1452" t="s">
        <v>4684</v>
      </c>
      <c r="R1452" t="s">
        <v>4709</v>
      </c>
      <c r="S1452" s="5">
        <v>426.12240000000003</v>
      </c>
      <c r="T1452">
        <v>1</v>
      </c>
      <c r="U1452">
        <v>484</v>
      </c>
      <c r="V1452">
        <v>0.17</v>
      </c>
      <c r="W1452" t="str">
        <f>VLOOKUP(Q1452,stores_imp!$A$2:$K$100,3,FALSE)</f>
        <v>SOUTH</v>
      </c>
      <c r="X1452" t="str">
        <f>VLOOKUP(Q1452,stores_imp!$A$2:$K$100,2,TRUE)</f>
        <v>Mann-Austin</v>
      </c>
      <c r="Y1452" t="str">
        <f>VLOOKUP(Q1452,stores_imp!$A$2:$E$22,4,FALSE)</f>
        <v>Williamsfurt</v>
      </c>
      <c r="Z1452" t="str">
        <f>VLOOKUP(Q1452,stores_imp!$A$2:$K$22,5,FALSE)</f>
        <v>Online</v>
      </c>
      <c r="AA1452" t="str">
        <f>_xlfn.IFS(sale[[#All],[Age]]&lt;19,"Teens",sale[[#All],[Age]]&lt;30,"Adults",sale[[#All],[Age]]&lt;70,"Elders")</f>
        <v>Elders</v>
      </c>
      <c r="AB1452" t="str">
        <f>VLOOKUP(C1452,customer_imp!$A$2:$H$505,8,FALSE)</f>
        <v>Bronze</v>
      </c>
    </row>
    <row r="1453" spans="1:28" x14ac:dyDescent="0.25">
      <c r="A1453" t="s">
        <v>6157</v>
      </c>
      <c r="B1453" s="2">
        <v>45383</v>
      </c>
      <c r="C1453" t="s">
        <v>3975</v>
      </c>
      <c r="D1453" t="str">
        <f>VLOOKUP(C1453,customer_imp!$A$2:$H$502,2,FALSE)</f>
        <v>Christine Vaughn</v>
      </c>
      <c r="E1453">
        <f>VLOOKUP(C1453,customer_imp!$A$2:$H$502,3,FALSE)</f>
        <v>24</v>
      </c>
      <c r="F1453" t="str">
        <f>VLOOKUP(C1453,customer_imp!$A$2:$H$502,4,FALSE)</f>
        <v>Male</v>
      </c>
      <c r="G1453" t="str">
        <f>VLOOKUP(C1453,customer_imp!$A$2:$H$502,5,FALSE)</f>
        <v>East Amandamouth</v>
      </c>
      <c r="H1453" t="str">
        <f>VLOOKUP(C1453,customer_imp!$A$2:$H$502,6,FALSE)</f>
        <v>Oregon</v>
      </c>
      <c r="I1453" t="str">
        <f>VLOOKUP(C1453,customer_imp!$A$2:$H$502,7,FALSE)</f>
        <v>USA</v>
      </c>
      <c r="J1453" t="s">
        <v>4556</v>
      </c>
      <c r="K1453" t="str">
        <f>VLOOKUP($J1453,prod_imp!$A$2:$I$102,2,FALSE)</f>
        <v>Bedroom Table Lamp</v>
      </c>
      <c r="L1453" t="str">
        <f>VLOOKUP(J1453,prod_imp!$A$2:$I$102,3,FALSE)</f>
        <v>Home</v>
      </c>
      <c r="M1453" t="str">
        <f>VLOOKUP(J1453,prod_imp!$A$2:$I$102,4,FALSE)</f>
        <v>Lighting</v>
      </c>
      <c r="N1453" t="str">
        <f>VLOOKUP(J1453,prod_imp!$A$2:$I$102,5,FALSE)</f>
        <v>Jones Llc</v>
      </c>
      <c r="O1453">
        <f>VLOOKUP(J1453,prod_imp!$A$2:$I$102,6,FALSE)</f>
        <v>382</v>
      </c>
      <c r="P1453">
        <f>VLOOKUP(J1453,prod_imp!$A$2:$I$102,7,FALSE)</f>
        <v>329</v>
      </c>
      <c r="Q1453" t="s">
        <v>4702</v>
      </c>
      <c r="R1453" t="s">
        <v>4709</v>
      </c>
      <c r="S1453" s="5">
        <v>799.13340000000005</v>
      </c>
      <c r="T1453">
        <v>3</v>
      </c>
      <c r="U1453">
        <v>342</v>
      </c>
      <c r="V1453">
        <v>0.12</v>
      </c>
      <c r="W1453" t="str">
        <f>VLOOKUP(Q1453,stores_imp!$A$2:$K$100,3,FALSE)</f>
        <v>EAST</v>
      </c>
      <c r="X1453" t="str">
        <f>VLOOKUP(Q1453,stores_imp!$A$2:$K$100,2,TRUE)</f>
        <v>Guerrero-Schmitt</v>
      </c>
      <c r="Y1453" t="str">
        <f>VLOOKUP(Q1453,stores_imp!$A$2:$E$22,4,FALSE)</f>
        <v>East Stevechester</v>
      </c>
      <c r="Z1453" t="str">
        <f>VLOOKUP(Q1453,stores_imp!$A$2:$K$22,5,FALSE)</f>
        <v>Flagship</v>
      </c>
      <c r="AA1453" t="str">
        <f>_xlfn.IFS(sale[[#All],[Age]]&lt;19,"Teens",sale[[#All],[Age]]&lt;30,"Adults",sale[[#All],[Age]]&lt;70,"Elders")</f>
        <v>Adults</v>
      </c>
      <c r="AB1453" t="str">
        <f>VLOOKUP(C1453,customer_imp!$A$2:$H$505,8,FALSE)</f>
        <v>Bronze</v>
      </c>
    </row>
    <row r="1454" spans="1:28" x14ac:dyDescent="0.25">
      <c r="A1454" t="s">
        <v>6158</v>
      </c>
      <c r="B1454" s="2">
        <v>45788</v>
      </c>
      <c r="C1454" t="s">
        <v>4085</v>
      </c>
      <c r="D1454" t="str">
        <f>VLOOKUP(C1454,customer_imp!$A$2:$H$502,2,FALSE)</f>
        <v>Amy Walker</v>
      </c>
      <c r="E1454">
        <f>VLOOKUP(C1454,customer_imp!$A$2:$H$502,3,FALSE)</f>
        <v>27</v>
      </c>
      <c r="F1454" t="str">
        <f>VLOOKUP(C1454,customer_imp!$A$2:$H$502,4,FALSE)</f>
        <v>Male</v>
      </c>
      <c r="G1454" t="str">
        <f>VLOOKUP(C1454,customer_imp!$A$2:$H$502,5,FALSE)</f>
        <v>Smithland</v>
      </c>
      <c r="H1454" t="str">
        <f>VLOOKUP(C1454,customer_imp!$A$2:$H$502,6,FALSE)</f>
        <v>West Virginia</v>
      </c>
      <c r="I1454" t="str">
        <f>VLOOKUP(C1454,customer_imp!$A$2:$H$502,7,FALSE)</f>
        <v>USA</v>
      </c>
      <c r="J1454" t="s">
        <v>4669</v>
      </c>
      <c r="K1454" t="str">
        <f>VLOOKUP($J1454,prod_imp!$A$2:$I$102,2,FALSE)</f>
        <v>Portable Bluetooth Speaker</v>
      </c>
      <c r="L1454" t="str">
        <f>VLOOKUP(J1454,prod_imp!$A$2:$I$102,3,FALSE)</f>
        <v>Electronics</v>
      </c>
      <c r="M1454" t="str">
        <f>VLOOKUP(J1454,prod_imp!$A$2:$I$102,4,FALSE)</f>
        <v>Audio</v>
      </c>
      <c r="N1454" t="str">
        <f>VLOOKUP(J1454,prod_imp!$A$2:$I$102,5,FALSE)</f>
        <v>Flores-King</v>
      </c>
      <c r="O1454">
        <f>VLOOKUP(J1454,prod_imp!$A$2:$I$102,6,FALSE)</f>
        <v>432</v>
      </c>
      <c r="P1454">
        <f>VLOOKUP(J1454,prod_imp!$A$2:$I$102,7,FALSE)</f>
        <v>73</v>
      </c>
      <c r="Q1454" t="s">
        <v>4695</v>
      </c>
      <c r="R1454" t="s">
        <v>4706</v>
      </c>
      <c r="S1454" s="5">
        <v>2026.1829</v>
      </c>
      <c r="T1454">
        <v>3</v>
      </c>
      <c r="U1454">
        <v>759</v>
      </c>
      <c r="V1454">
        <v>0.22</v>
      </c>
      <c r="W1454" t="str">
        <f>VLOOKUP(Q1454,stores_imp!$A$2:$K$100,3,FALSE)</f>
        <v>EAST</v>
      </c>
      <c r="X1454" t="str">
        <f>VLOOKUP(Q1454,stores_imp!$A$2:$K$100,2,TRUE)</f>
        <v>Gardner, Humphrey And Contreras</v>
      </c>
      <c r="Y1454" t="str">
        <f>VLOOKUP(Q1454,stores_imp!$A$2:$E$22,4,FALSE)</f>
        <v>Johnsonville</v>
      </c>
      <c r="Z1454" t="str">
        <f>VLOOKUP(Q1454,stores_imp!$A$2:$K$22,5,FALSE)</f>
        <v>Flagship</v>
      </c>
      <c r="AA1454" t="str">
        <f>_xlfn.IFS(sale[[#All],[Age]]&lt;19,"Teens",sale[[#All],[Age]]&lt;30,"Adults",sale[[#All],[Age]]&lt;70,"Elders")</f>
        <v>Adults</v>
      </c>
      <c r="AB1454" t="str">
        <f>VLOOKUP(C1454,customer_imp!$A$2:$H$505,8,FALSE)</f>
        <v>Silver</v>
      </c>
    </row>
    <row r="1455" spans="1:28" x14ac:dyDescent="0.25">
      <c r="A1455" t="s">
        <v>6159</v>
      </c>
      <c r="B1455" s="2">
        <v>45855</v>
      </c>
      <c r="C1455" t="s">
        <v>4462</v>
      </c>
      <c r="D1455" t="str">
        <f>VLOOKUP(C1455,customer_imp!$A$2:$H$502,2,FALSE)</f>
        <v>Manuel Fisher</v>
      </c>
      <c r="E1455">
        <f>VLOOKUP(C1455,customer_imp!$A$2:$H$502,3,FALSE)</f>
        <v>21</v>
      </c>
      <c r="F1455" t="str">
        <f>VLOOKUP(C1455,customer_imp!$A$2:$H$502,4,FALSE)</f>
        <v>Female</v>
      </c>
      <c r="G1455" t="str">
        <f>VLOOKUP(C1455,customer_imp!$A$2:$H$502,5,FALSE)</f>
        <v>Kanebury</v>
      </c>
      <c r="H1455" t="str">
        <f>VLOOKUP(C1455,customer_imp!$A$2:$H$502,6,FALSE)</f>
        <v>New Hampshire</v>
      </c>
      <c r="I1455" t="str">
        <f>VLOOKUP(C1455,customer_imp!$A$2:$H$502,7,FALSE)</f>
        <v>USA</v>
      </c>
      <c r="J1455" t="s">
        <v>4596</v>
      </c>
      <c r="K1455" t="str">
        <f>VLOOKUP($J1455,prod_imp!$A$2:$I$102,2,FALSE)</f>
        <v>Premium Blanket Throw</v>
      </c>
      <c r="L1455" t="str">
        <f>VLOOKUP(J1455,prod_imp!$A$2:$I$102,3,FALSE)</f>
        <v>Home</v>
      </c>
      <c r="M1455" t="str">
        <f>VLOOKUP(J1455,prod_imp!$A$2:$I$102,4,FALSE)</f>
        <v>Decor</v>
      </c>
      <c r="N1455" t="str">
        <f>VLOOKUP(J1455,prod_imp!$A$2:$I$102,5,FALSE)</f>
        <v>Hernandez, Kennedy And Porter</v>
      </c>
      <c r="O1455">
        <f>VLOOKUP(J1455,prod_imp!$A$2:$I$102,6,FALSE)</f>
        <v>461</v>
      </c>
      <c r="P1455">
        <f>VLOOKUP(J1455,prod_imp!$A$2:$I$102,7,FALSE)</f>
        <v>190</v>
      </c>
      <c r="Q1455" t="s">
        <v>4693</v>
      </c>
      <c r="R1455" t="s">
        <v>1959</v>
      </c>
      <c r="S1455" s="5">
        <v>1395.6948</v>
      </c>
      <c r="T1455">
        <v>3</v>
      </c>
      <c r="U1455">
        <v>561</v>
      </c>
      <c r="V1455">
        <v>0.11</v>
      </c>
      <c r="W1455" t="str">
        <f>VLOOKUP(Q1455,stores_imp!$A$2:$K$100,3,FALSE)</f>
        <v>NORTH</v>
      </c>
      <c r="X1455" t="str">
        <f>VLOOKUP(Q1455,stores_imp!$A$2:$K$100,2,TRUE)</f>
        <v>Thomas, Bridges And Harris</v>
      </c>
      <c r="Y1455" t="str">
        <f>VLOOKUP(Q1455,stores_imp!$A$2:$E$22,4,FALSE)</f>
        <v>Sabrinatown</v>
      </c>
      <c r="Z1455" t="str">
        <f>VLOOKUP(Q1455,stores_imp!$A$2:$K$22,5,FALSE)</f>
        <v>Online</v>
      </c>
      <c r="AA1455" t="str">
        <f>_xlfn.IFS(sale[[#All],[Age]]&lt;19,"Teens",sale[[#All],[Age]]&lt;30,"Adults",sale[[#All],[Age]]&lt;70,"Elders")</f>
        <v>Adults</v>
      </c>
      <c r="AB1455" t="str">
        <f>VLOOKUP(C1455,customer_imp!$A$2:$H$505,8,FALSE)</f>
        <v>Gold</v>
      </c>
    </row>
    <row r="1456" spans="1:28" x14ac:dyDescent="0.25">
      <c r="A1456" t="s">
        <v>6160</v>
      </c>
      <c r="B1456" s="2">
        <v>45533</v>
      </c>
      <c r="C1456" t="s">
        <v>4338</v>
      </c>
      <c r="D1456" t="str">
        <f>VLOOKUP(C1456,customer_imp!$A$2:$H$502,2,FALSE)</f>
        <v>Jeffrey Mccarthy</v>
      </c>
      <c r="E1456">
        <f>VLOOKUP(C1456,customer_imp!$A$2:$H$502,3,FALSE)</f>
        <v>25</v>
      </c>
      <c r="F1456" t="str">
        <f>VLOOKUP(C1456,customer_imp!$A$2:$H$502,4,FALSE)</f>
        <v>Female</v>
      </c>
      <c r="G1456" t="str">
        <f>VLOOKUP(C1456,customer_imp!$A$2:$H$502,5,FALSE)</f>
        <v>North Samuel</v>
      </c>
      <c r="H1456" t="str">
        <f>VLOOKUP(C1456,customer_imp!$A$2:$H$502,6,FALSE)</f>
        <v>Nebraska</v>
      </c>
      <c r="I1456" t="str">
        <f>VLOOKUP(C1456,customer_imp!$A$2:$H$502,7,FALSE)</f>
        <v>USA</v>
      </c>
      <c r="J1456" t="s">
        <v>4664</v>
      </c>
      <c r="K1456" t="str">
        <f>VLOOKUP($J1456,prod_imp!$A$2:$I$102,2,FALSE)</f>
        <v>Women'S Formal Blazer</v>
      </c>
      <c r="L1456" t="str">
        <f>VLOOKUP(J1456,prod_imp!$A$2:$I$102,3,FALSE)</f>
        <v>Clothing</v>
      </c>
      <c r="M1456" t="str">
        <f>VLOOKUP(J1456,prod_imp!$A$2:$I$102,4,FALSE)</f>
        <v>Outerwear</v>
      </c>
      <c r="N1456" t="str">
        <f>VLOOKUP(J1456,prod_imp!$A$2:$I$102,5,FALSE)</f>
        <v>Phillips And Sons</v>
      </c>
      <c r="O1456">
        <f>VLOOKUP(J1456,prod_imp!$A$2:$I$102,6,FALSE)</f>
        <v>358</v>
      </c>
      <c r="P1456">
        <f>VLOOKUP(J1456,prod_imp!$A$2:$I$102,7,FALSE)</f>
        <v>143</v>
      </c>
      <c r="Q1456" t="s">
        <v>4701</v>
      </c>
      <c r="R1456" t="s">
        <v>1959</v>
      </c>
      <c r="S1456" s="5">
        <v>1583.0316</v>
      </c>
      <c r="T1456">
        <v>2</v>
      </c>
      <c r="U1456">
        <v>977</v>
      </c>
      <c r="V1456">
        <v>0.17</v>
      </c>
      <c r="W1456" t="str">
        <f>VLOOKUP(Q1456,stores_imp!$A$2:$K$100,3,FALSE)</f>
        <v>NORTH</v>
      </c>
      <c r="X1456" t="str">
        <f>VLOOKUP(Q1456,stores_imp!$A$2:$K$100,2,TRUE)</f>
        <v>Holloway Ltd</v>
      </c>
      <c r="Y1456" t="str">
        <f>VLOOKUP(Q1456,stores_imp!$A$2:$E$22,4,FALSE)</f>
        <v>Bensonhaven</v>
      </c>
      <c r="Z1456" t="str">
        <f>VLOOKUP(Q1456,stores_imp!$A$2:$K$22,5,FALSE)</f>
        <v>Flagship</v>
      </c>
      <c r="AA1456" t="str">
        <f>_xlfn.IFS(sale[[#All],[Age]]&lt;19,"Teens",sale[[#All],[Age]]&lt;30,"Adults",sale[[#All],[Age]]&lt;70,"Elders")</f>
        <v>Adults</v>
      </c>
      <c r="AB1456" t="str">
        <f>VLOOKUP(C1456,customer_imp!$A$2:$H$505,8,FALSE)</f>
        <v>Bronze</v>
      </c>
    </row>
    <row r="1457" spans="1:28" x14ac:dyDescent="0.25">
      <c r="A1457" t="s">
        <v>6161</v>
      </c>
      <c r="B1457" s="2">
        <v>45763</v>
      </c>
      <c r="C1457" t="s">
        <v>4217</v>
      </c>
      <c r="D1457" t="str">
        <f>VLOOKUP(C1457,customer_imp!$A$2:$H$502,2,FALSE)</f>
        <v>Joshua Wilson</v>
      </c>
      <c r="E1457">
        <f>VLOOKUP(C1457,customer_imp!$A$2:$H$502,3,FALSE)</f>
        <v>42</v>
      </c>
      <c r="F1457" t="str">
        <f>VLOOKUP(C1457,customer_imp!$A$2:$H$502,4,FALSE)</f>
        <v>Female</v>
      </c>
      <c r="G1457" t="str">
        <f>VLOOKUP(C1457,customer_imp!$A$2:$H$502,5,FALSE)</f>
        <v>North Larryport</v>
      </c>
      <c r="H1457" t="str">
        <f>VLOOKUP(C1457,customer_imp!$A$2:$H$502,6,FALSE)</f>
        <v>Virginia</v>
      </c>
      <c r="I1457" t="str">
        <f>VLOOKUP(C1457,customer_imp!$A$2:$H$502,7,FALSE)</f>
        <v>USA</v>
      </c>
      <c r="J1457" t="s">
        <v>4527</v>
      </c>
      <c r="K1457" t="str">
        <f>VLOOKUP($J1457,prod_imp!$A$2:$I$102,2,FALSE)</f>
        <v>Beard Grooming Kit</v>
      </c>
      <c r="L1457" t="str">
        <f>VLOOKUP(J1457,prod_imp!$A$2:$I$102,3,FALSE)</f>
        <v>Beauty</v>
      </c>
      <c r="M1457" t="str">
        <f>VLOOKUP(J1457,prod_imp!$A$2:$I$102,4,FALSE)</f>
        <v>Grooming</v>
      </c>
      <c r="N1457" t="str">
        <f>VLOOKUP(J1457,prod_imp!$A$2:$I$102,5,FALSE)</f>
        <v>Erickson-Green</v>
      </c>
      <c r="O1457">
        <f>VLOOKUP(J1457,prod_imp!$A$2:$I$102,6,FALSE)</f>
        <v>337</v>
      </c>
      <c r="P1457">
        <f>VLOOKUP(J1457,prod_imp!$A$2:$I$102,7,FALSE)</f>
        <v>256</v>
      </c>
      <c r="Q1457" t="s">
        <v>4697</v>
      </c>
      <c r="R1457" t="s">
        <v>1959</v>
      </c>
      <c r="S1457" s="5">
        <v>2801.768</v>
      </c>
      <c r="T1457">
        <v>4</v>
      </c>
      <c r="U1457">
        <v>761</v>
      </c>
      <c r="V1457">
        <v>0.19</v>
      </c>
      <c r="W1457" t="str">
        <f>VLOOKUP(Q1457,stores_imp!$A$2:$K$100,3,FALSE)</f>
        <v>SOUTH</v>
      </c>
      <c r="X1457" t="str">
        <f>VLOOKUP(Q1457,stores_imp!$A$2:$K$100,2,TRUE)</f>
        <v>Mcdonald Inc</v>
      </c>
      <c r="Y1457" t="str">
        <f>VLOOKUP(Q1457,stores_imp!$A$2:$E$22,4,FALSE)</f>
        <v>Christopherland</v>
      </c>
      <c r="Z1457" t="str">
        <f>VLOOKUP(Q1457,stores_imp!$A$2:$K$22,5,FALSE)</f>
        <v>Outlet</v>
      </c>
      <c r="AA1457" t="str">
        <f>_xlfn.IFS(sale[[#All],[Age]]&lt;19,"Teens",sale[[#All],[Age]]&lt;30,"Adults",sale[[#All],[Age]]&lt;70,"Elders")</f>
        <v>Elders</v>
      </c>
      <c r="AB1457" t="str">
        <f>VLOOKUP(C1457,customer_imp!$A$2:$H$505,8,FALSE)</f>
        <v>Bronze</v>
      </c>
    </row>
    <row r="1458" spans="1:28" x14ac:dyDescent="0.25">
      <c r="A1458" t="s">
        <v>6162</v>
      </c>
      <c r="B1458" s="2">
        <v>45900</v>
      </c>
      <c r="C1458" t="s">
        <v>4158</v>
      </c>
      <c r="D1458" t="str">
        <f>VLOOKUP(C1458,customer_imp!$A$2:$H$502,2,FALSE)</f>
        <v>Nicholas Bradshaw</v>
      </c>
      <c r="E1458">
        <f>VLOOKUP(C1458,customer_imp!$A$2:$H$502,3,FALSE)</f>
        <v>43</v>
      </c>
      <c r="F1458" t="str">
        <f>VLOOKUP(C1458,customer_imp!$A$2:$H$502,4,FALSE)</f>
        <v>Female</v>
      </c>
      <c r="G1458" t="str">
        <f>VLOOKUP(C1458,customer_imp!$A$2:$H$502,5,FALSE)</f>
        <v>Murphyfurt</v>
      </c>
      <c r="H1458" t="str">
        <f>VLOOKUP(C1458,customer_imp!$A$2:$H$502,6,FALSE)</f>
        <v>Utah</v>
      </c>
      <c r="I1458" t="str">
        <f>VLOOKUP(C1458,customer_imp!$A$2:$H$502,7,FALSE)</f>
        <v>USA</v>
      </c>
      <c r="J1458" t="s">
        <v>4617</v>
      </c>
      <c r="K1458" t="str">
        <f>VLOOKUP($J1458,prod_imp!$A$2:$I$102,2,FALSE)</f>
        <v>Smart Led Light Strip</v>
      </c>
      <c r="L1458" t="str">
        <f>VLOOKUP(J1458,prod_imp!$A$2:$I$102,3,FALSE)</f>
        <v>Electronics</v>
      </c>
      <c r="M1458" t="str">
        <f>VLOOKUP(J1458,prod_imp!$A$2:$I$102,4,FALSE)</f>
        <v>Accessories</v>
      </c>
      <c r="N1458" t="str">
        <f>VLOOKUP(J1458,prod_imp!$A$2:$I$102,5,FALSE)</f>
        <v>Flores-Davis</v>
      </c>
      <c r="O1458">
        <f>VLOOKUP(J1458,prod_imp!$A$2:$I$102,6,FALSE)</f>
        <v>349</v>
      </c>
      <c r="P1458">
        <f>VLOOKUP(J1458,prod_imp!$A$2:$I$102,7,FALSE)</f>
        <v>476</v>
      </c>
      <c r="Q1458" t="s">
        <v>4702</v>
      </c>
      <c r="R1458" t="s">
        <v>4709</v>
      </c>
      <c r="S1458" s="5">
        <v>1857.2175999999999</v>
      </c>
      <c r="T1458">
        <v>2</v>
      </c>
      <c r="U1458">
        <v>948</v>
      </c>
      <c r="V1458">
        <v>0.08</v>
      </c>
      <c r="W1458" t="str">
        <f>VLOOKUP(Q1458,stores_imp!$A$2:$K$100,3,FALSE)</f>
        <v>EAST</v>
      </c>
      <c r="X1458" t="str">
        <f>VLOOKUP(Q1458,stores_imp!$A$2:$K$100,2,TRUE)</f>
        <v>Guerrero-Schmitt</v>
      </c>
      <c r="Y1458" t="str">
        <f>VLOOKUP(Q1458,stores_imp!$A$2:$E$22,4,FALSE)</f>
        <v>East Stevechester</v>
      </c>
      <c r="Z1458" t="str">
        <f>VLOOKUP(Q1458,stores_imp!$A$2:$K$22,5,FALSE)</f>
        <v>Flagship</v>
      </c>
      <c r="AA1458" t="str">
        <f>_xlfn.IFS(sale[[#All],[Age]]&lt;19,"Teens",sale[[#All],[Age]]&lt;30,"Adults",sale[[#All],[Age]]&lt;70,"Elders")</f>
        <v>Elders</v>
      </c>
      <c r="AB1458" t="str">
        <f>VLOOKUP(C1458,customer_imp!$A$2:$H$505,8,FALSE)</f>
        <v>Silver</v>
      </c>
    </row>
    <row r="1459" spans="1:28" x14ac:dyDescent="0.25">
      <c r="A1459" t="s">
        <v>6163</v>
      </c>
      <c r="B1459" s="2">
        <v>45943</v>
      </c>
      <c r="C1459" t="s">
        <v>4219</v>
      </c>
      <c r="D1459" t="str">
        <f>VLOOKUP(C1459,customer_imp!$A$2:$H$502,2,FALSE)</f>
        <v>Steven Smith</v>
      </c>
      <c r="E1459">
        <f>VLOOKUP(C1459,customer_imp!$A$2:$H$502,3,FALSE)</f>
        <v>40</v>
      </c>
      <c r="F1459" t="str">
        <f>VLOOKUP(C1459,customer_imp!$A$2:$H$502,4,FALSE)</f>
        <v>Male</v>
      </c>
      <c r="G1459" t="str">
        <f>VLOOKUP(C1459,customer_imp!$A$2:$H$502,5,FALSE)</f>
        <v>Port Krista</v>
      </c>
      <c r="H1459" t="str">
        <f>VLOOKUP(C1459,customer_imp!$A$2:$H$502,6,FALSE)</f>
        <v>West Virginia</v>
      </c>
      <c r="I1459" t="str">
        <f>VLOOKUP(C1459,customer_imp!$A$2:$H$502,7,FALSE)</f>
        <v>USA</v>
      </c>
      <c r="J1459" t="s">
        <v>4571</v>
      </c>
      <c r="K1459" t="str">
        <f>VLOOKUP($J1459,prod_imp!$A$2:$I$102,2,FALSE)</f>
        <v>Usb External Hard Drive</v>
      </c>
      <c r="L1459" t="str">
        <f>VLOOKUP(J1459,prod_imp!$A$2:$I$102,3,FALSE)</f>
        <v>Electronics</v>
      </c>
      <c r="M1459" t="str">
        <f>VLOOKUP(J1459,prod_imp!$A$2:$I$102,4,FALSE)</f>
        <v>Computer</v>
      </c>
      <c r="N1459" t="str">
        <f>VLOOKUP(J1459,prod_imp!$A$2:$I$102,5,FALSE)</f>
        <v>Robinson Inc</v>
      </c>
      <c r="O1459">
        <f>VLOOKUP(J1459,prod_imp!$A$2:$I$102,6,FALSE)</f>
        <v>253</v>
      </c>
      <c r="P1459">
        <f>VLOOKUP(J1459,prod_imp!$A$2:$I$102,7,FALSE)</f>
        <v>266</v>
      </c>
      <c r="Q1459" t="s">
        <v>4702</v>
      </c>
      <c r="R1459" t="s">
        <v>1959</v>
      </c>
      <c r="S1459" s="5">
        <v>3745.8047999999999</v>
      </c>
      <c r="T1459">
        <v>4</v>
      </c>
      <c r="U1459">
        <v>975</v>
      </c>
      <c r="V1459">
        <v>0.02</v>
      </c>
      <c r="W1459" t="str">
        <f>VLOOKUP(Q1459,stores_imp!$A$2:$K$100,3,FALSE)</f>
        <v>EAST</v>
      </c>
      <c r="X1459" t="str">
        <f>VLOOKUP(Q1459,stores_imp!$A$2:$K$100,2,TRUE)</f>
        <v>Guerrero-Schmitt</v>
      </c>
      <c r="Y1459" t="str">
        <f>VLOOKUP(Q1459,stores_imp!$A$2:$E$22,4,FALSE)</f>
        <v>East Stevechester</v>
      </c>
      <c r="Z1459" t="str">
        <f>VLOOKUP(Q1459,stores_imp!$A$2:$K$22,5,FALSE)</f>
        <v>Flagship</v>
      </c>
      <c r="AA1459" t="str">
        <f>_xlfn.IFS(sale[[#All],[Age]]&lt;19,"Teens",sale[[#All],[Age]]&lt;30,"Adults",sale[[#All],[Age]]&lt;70,"Elders")</f>
        <v>Elders</v>
      </c>
      <c r="AB1459" t="str">
        <f>VLOOKUP(C1459,customer_imp!$A$2:$H$505,8,FALSE)</f>
        <v>Platinum</v>
      </c>
    </row>
    <row r="1460" spans="1:28" x14ac:dyDescent="0.25">
      <c r="A1460" t="s">
        <v>6164</v>
      </c>
      <c r="B1460" s="2">
        <v>45448</v>
      </c>
      <c r="C1460" t="s">
        <v>4469</v>
      </c>
      <c r="D1460" t="str">
        <f>VLOOKUP(C1460,customer_imp!$A$2:$H$502,2,FALSE)</f>
        <v>Andrea Harris</v>
      </c>
      <c r="E1460">
        <f>VLOOKUP(C1460,customer_imp!$A$2:$H$502,3,FALSE)</f>
        <v>41</v>
      </c>
      <c r="F1460" t="str">
        <f>VLOOKUP(C1460,customer_imp!$A$2:$H$502,4,FALSE)</f>
        <v>Female</v>
      </c>
      <c r="G1460" t="str">
        <f>VLOOKUP(C1460,customer_imp!$A$2:$H$502,5,FALSE)</f>
        <v>West Kelseyberg</v>
      </c>
      <c r="H1460" t="str">
        <f>VLOOKUP(C1460,customer_imp!$A$2:$H$502,6,FALSE)</f>
        <v>Kansas</v>
      </c>
      <c r="I1460" t="str">
        <f>VLOOKUP(C1460,customer_imp!$A$2:$H$502,7,FALSE)</f>
        <v>USA</v>
      </c>
      <c r="J1460" t="s">
        <v>4521</v>
      </c>
      <c r="K1460" t="str">
        <f>VLOOKUP($J1460,prod_imp!$A$2:$I$102,2,FALSE)</f>
        <v>Usb-C Fast Charger</v>
      </c>
      <c r="L1460" t="str">
        <f>VLOOKUP(J1460,prod_imp!$A$2:$I$102,3,FALSE)</f>
        <v>Electronics</v>
      </c>
      <c r="M1460" t="str">
        <f>VLOOKUP(J1460,prod_imp!$A$2:$I$102,4,FALSE)</f>
        <v>Accessories</v>
      </c>
      <c r="N1460" t="str">
        <f>VLOOKUP(J1460,prod_imp!$A$2:$I$102,5,FALSE)</f>
        <v>Dawson-Perkins</v>
      </c>
      <c r="O1460">
        <f>VLOOKUP(J1460,prod_imp!$A$2:$I$102,6,FALSE)</f>
        <v>242</v>
      </c>
      <c r="P1460">
        <f>VLOOKUP(J1460,prod_imp!$A$2:$I$102,7,FALSE)</f>
        <v>453</v>
      </c>
      <c r="Q1460" t="s">
        <v>4688</v>
      </c>
      <c r="R1460" t="s">
        <v>4709</v>
      </c>
      <c r="S1460" s="5">
        <v>1776.5286000000001</v>
      </c>
      <c r="T1460">
        <v>3</v>
      </c>
      <c r="U1460">
        <v>769</v>
      </c>
      <c r="V1460">
        <v>0.04</v>
      </c>
      <c r="W1460" t="str">
        <f>VLOOKUP(Q1460,stores_imp!$A$2:$K$100,3,FALSE)</f>
        <v>SOUTH</v>
      </c>
      <c r="X1460" t="str">
        <f>VLOOKUP(Q1460,stores_imp!$A$2:$K$100,2,TRUE)</f>
        <v>Mann-Austin</v>
      </c>
      <c r="Y1460" t="str">
        <f>VLOOKUP(Q1460,stores_imp!$A$2:$E$22,4,FALSE)</f>
        <v>East Johnstad</v>
      </c>
      <c r="Z1460" t="str">
        <f>VLOOKUP(Q1460,stores_imp!$A$2:$K$22,5,FALSE)</f>
        <v>Flagship</v>
      </c>
      <c r="AA1460" t="str">
        <f>_xlfn.IFS(sale[[#All],[Age]]&lt;19,"Teens",sale[[#All],[Age]]&lt;30,"Adults",sale[[#All],[Age]]&lt;70,"Elders")</f>
        <v>Elders</v>
      </c>
      <c r="AB1460" t="str">
        <f>VLOOKUP(C1460,customer_imp!$A$2:$H$505,8,FALSE)</f>
        <v>Platinum</v>
      </c>
    </row>
    <row r="1461" spans="1:28" x14ac:dyDescent="0.25">
      <c r="A1461" t="s">
        <v>6165</v>
      </c>
      <c r="B1461" s="2">
        <v>45929</v>
      </c>
      <c r="C1461" t="s">
        <v>4479</v>
      </c>
      <c r="D1461" t="str">
        <f>VLOOKUP(C1461,customer_imp!$A$2:$H$502,2,FALSE)</f>
        <v>Eric Lee</v>
      </c>
      <c r="E1461">
        <f>VLOOKUP(C1461,customer_imp!$A$2:$H$502,3,FALSE)</f>
        <v>22</v>
      </c>
      <c r="F1461" t="str">
        <f>VLOOKUP(C1461,customer_imp!$A$2:$H$502,4,FALSE)</f>
        <v>Female</v>
      </c>
      <c r="G1461" t="str">
        <f>VLOOKUP(C1461,customer_imp!$A$2:$H$502,5,FALSE)</f>
        <v>Lake April</v>
      </c>
      <c r="H1461" t="str">
        <f>VLOOKUP(C1461,customer_imp!$A$2:$H$502,6,FALSE)</f>
        <v>Vermont</v>
      </c>
      <c r="I1461" t="str">
        <f>VLOOKUP(C1461,customer_imp!$A$2:$H$502,7,FALSE)</f>
        <v>USA</v>
      </c>
      <c r="J1461" t="s">
        <v>4563</v>
      </c>
      <c r="K1461" t="str">
        <f>VLOOKUP($J1461,prod_imp!$A$2:$I$102,2,FALSE)</f>
        <v>Portable Power Bank</v>
      </c>
      <c r="L1461" t="str">
        <f>VLOOKUP(J1461,prod_imp!$A$2:$I$102,3,FALSE)</f>
        <v>Electronics</v>
      </c>
      <c r="M1461" t="str">
        <f>VLOOKUP(J1461,prod_imp!$A$2:$I$102,4,FALSE)</f>
        <v>Mobile</v>
      </c>
      <c r="N1461" t="str">
        <f>VLOOKUP(J1461,prod_imp!$A$2:$I$102,5,FALSE)</f>
        <v>Cummings And Sons</v>
      </c>
      <c r="O1461">
        <f>VLOOKUP(J1461,prod_imp!$A$2:$I$102,6,FALSE)</f>
        <v>326</v>
      </c>
      <c r="P1461">
        <f>VLOOKUP(J1461,prod_imp!$A$2:$I$102,7,FALSE)</f>
        <v>301</v>
      </c>
      <c r="Q1461" t="s">
        <v>4678</v>
      </c>
      <c r="R1461" t="s">
        <v>1959</v>
      </c>
      <c r="S1461" s="5">
        <v>1905.1724999999999</v>
      </c>
      <c r="T1461">
        <v>3</v>
      </c>
      <c r="U1461">
        <v>825</v>
      </c>
      <c r="V1461">
        <v>0.23</v>
      </c>
      <c r="W1461" t="str">
        <f>VLOOKUP(Q1461,stores_imp!$A$2:$K$100,3,FALSE)</f>
        <v>SOUTH</v>
      </c>
      <c r="X1461" t="str">
        <f>VLOOKUP(Q1461,stores_imp!$A$2:$K$100,2,TRUE)</f>
        <v>Mann-Austin</v>
      </c>
      <c r="Y1461" t="str">
        <f>VLOOKUP(Q1461,stores_imp!$A$2:$E$22,4,FALSE)</f>
        <v>North Nancyview</v>
      </c>
      <c r="Z1461" t="str">
        <f>VLOOKUP(Q1461,stores_imp!$A$2:$K$22,5,FALSE)</f>
        <v>Outlet</v>
      </c>
      <c r="AA1461" t="str">
        <f>_xlfn.IFS(sale[[#All],[Age]]&lt;19,"Teens",sale[[#All],[Age]]&lt;30,"Adults",sale[[#All],[Age]]&lt;70,"Elders")</f>
        <v>Adults</v>
      </c>
      <c r="AB1461" t="str">
        <f>VLOOKUP(C1461,customer_imp!$A$2:$H$505,8,FALSE)</f>
        <v>Bronze</v>
      </c>
    </row>
    <row r="1462" spans="1:28" x14ac:dyDescent="0.25">
      <c r="A1462" t="s">
        <v>6166</v>
      </c>
      <c r="B1462" s="2">
        <v>45478</v>
      </c>
      <c r="C1462" t="s">
        <v>4391</v>
      </c>
      <c r="D1462" t="str">
        <f>VLOOKUP(C1462,customer_imp!$A$2:$H$502,2,FALSE)</f>
        <v>Terry Moses</v>
      </c>
      <c r="E1462">
        <f>VLOOKUP(C1462,customer_imp!$A$2:$H$502,3,FALSE)</f>
        <v>51</v>
      </c>
      <c r="F1462" t="str">
        <f>VLOOKUP(C1462,customer_imp!$A$2:$H$502,4,FALSE)</f>
        <v>Female</v>
      </c>
      <c r="G1462" t="str">
        <f>VLOOKUP(C1462,customer_imp!$A$2:$H$502,5,FALSE)</f>
        <v>Leahmouth</v>
      </c>
      <c r="H1462" t="str">
        <f>VLOOKUP(C1462,customer_imp!$A$2:$H$502,6,FALSE)</f>
        <v>Nevada</v>
      </c>
      <c r="I1462" t="str">
        <f>VLOOKUP(C1462,customer_imp!$A$2:$H$502,7,FALSE)</f>
        <v>USA</v>
      </c>
      <c r="J1462" t="s">
        <v>4619</v>
      </c>
      <c r="K1462" t="str">
        <f>VLOOKUP($J1462,prod_imp!$A$2:$I$102,2,FALSE)</f>
        <v>Wooden Nightstand</v>
      </c>
      <c r="L1462" t="str">
        <f>VLOOKUP(J1462,prod_imp!$A$2:$I$102,3,FALSE)</f>
        <v>Home</v>
      </c>
      <c r="M1462" t="str">
        <f>VLOOKUP(J1462,prod_imp!$A$2:$I$102,4,FALSE)</f>
        <v>Furniture</v>
      </c>
      <c r="N1462" t="str">
        <f>VLOOKUP(J1462,prod_imp!$A$2:$I$102,5,FALSE)</f>
        <v>Wolfe, Ross And Hester</v>
      </c>
      <c r="O1462">
        <f>VLOOKUP(J1462,prod_imp!$A$2:$I$102,6,FALSE)</f>
        <v>244</v>
      </c>
      <c r="P1462">
        <f>VLOOKUP(J1462,prod_imp!$A$2:$I$102,7,FALSE)</f>
        <v>130</v>
      </c>
      <c r="Q1462" t="s">
        <v>4681</v>
      </c>
      <c r="R1462" t="s">
        <v>4706</v>
      </c>
      <c r="S1462" s="5">
        <v>1462.0029999999999</v>
      </c>
      <c r="T1462">
        <v>2</v>
      </c>
      <c r="U1462">
        <v>821</v>
      </c>
      <c r="V1462">
        <v>0.23</v>
      </c>
      <c r="W1462" t="str">
        <f>VLOOKUP(Q1462,stores_imp!$A$2:$K$100,3,FALSE)</f>
        <v>SOUTH</v>
      </c>
      <c r="X1462" t="str">
        <f>VLOOKUP(Q1462,stores_imp!$A$2:$K$100,2,TRUE)</f>
        <v>Mann-Austin</v>
      </c>
      <c r="Y1462" t="str">
        <f>VLOOKUP(Q1462,stores_imp!$A$2:$E$22,4,FALSE)</f>
        <v>Port Sharon</v>
      </c>
      <c r="Z1462" t="str">
        <f>VLOOKUP(Q1462,stores_imp!$A$2:$K$22,5,FALSE)</f>
        <v>Online</v>
      </c>
      <c r="AA1462" t="str">
        <f>_xlfn.IFS(sale[[#All],[Age]]&lt;19,"Teens",sale[[#All],[Age]]&lt;30,"Adults",sale[[#All],[Age]]&lt;70,"Elders")</f>
        <v>Elders</v>
      </c>
      <c r="AB1462" t="str">
        <f>VLOOKUP(C1462,customer_imp!$A$2:$H$505,8,FALSE)</f>
        <v>Platinum</v>
      </c>
    </row>
    <row r="1463" spans="1:28" x14ac:dyDescent="0.25">
      <c r="A1463" t="s">
        <v>6167</v>
      </c>
      <c r="B1463" s="2">
        <v>45723</v>
      </c>
      <c r="C1463" t="s">
        <v>4395</v>
      </c>
      <c r="D1463" t="str">
        <f>VLOOKUP(C1463,customer_imp!$A$2:$H$502,2,FALSE)</f>
        <v>Eric Wolfe</v>
      </c>
      <c r="E1463">
        <f>VLOOKUP(C1463,customer_imp!$A$2:$H$502,3,FALSE)</f>
        <v>18</v>
      </c>
      <c r="F1463" t="str">
        <f>VLOOKUP(C1463,customer_imp!$A$2:$H$502,4,FALSE)</f>
        <v>Female</v>
      </c>
      <c r="G1463" t="str">
        <f>VLOOKUP(C1463,customer_imp!$A$2:$H$502,5,FALSE)</f>
        <v>Garciaview</v>
      </c>
      <c r="H1463" t="str">
        <f>VLOOKUP(C1463,customer_imp!$A$2:$H$502,6,FALSE)</f>
        <v>Louisiana</v>
      </c>
      <c r="I1463" t="str">
        <f>VLOOKUP(C1463,customer_imp!$A$2:$H$502,7,FALSE)</f>
        <v>USA</v>
      </c>
      <c r="J1463" t="s">
        <v>4521</v>
      </c>
      <c r="K1463" t="str">
        <f>VLOOKUP($J1463,prod_imp!$A$2:$I$102,2,FALSE)</f>
        <v>Usb-C Fast Charger</v>
      </c>
      <c r="L1463" t="str">
        <f>VLOOKUP(J1463,prod_imp!$A$2:$I$102,3,FALSE)</f>
        <v>Electronics</v>
      </c>
      <c r="M1463" t="str">
        <f>VLOOKUP(J1463,prod_imp!$A$2:$I$102,4,FALSE)</f>
        <v>Accessories</v>
      </c>
      <c r="N1463" t="str">
        <f>VLOOKUP(J1463,prod_imp!$A$2:$I$102,5,FALSE)</f>
        <v>Dawson-Perkins</v>
      </c>
      <c r="O1463">
        <f>VLOOKUP(J1463,prod_imp!$A$2:$I$102,6,FALSE)</f>
        <v>242</v>
      </c>
      <c r="P1463">
        <f>VLOOKUP(J1463,prod_imp!$A$2:$I$102,7,FALSE)</f>
        <v>453</v>
      </c>
      <c r="Q1463" t="s">
        <v>4690</v>
      </c>
      <c r="R1463" t="s">
        <v>4706</v>
      </c>
      <c r="S1463" s="5">
        <v>113.33580000000001</v>
      </c>
      <c r="T1463">
        <v>1</v>
      </c>
      <c r="U1463">
        <v>121</v>
      </c>
      <c r="V1463">
        <v>0.11</v>
      </c>
      <c r="W1463" t="str">
        <f>VLOOKUP(Q1463,stores_imp!$A$2:$K$100,3,FALSE)</f>
        <v>EAST</v>
      </c>
      <c r="X1463" t="str">
        <f>VLOOKUP(Q1463,stores_imp!$A$2:$K$100,2,TRUE)</f>
        <v>Martinez, Adkins And Johnson</v>
      </c>
      <c r="Y1463" t="str">
        <f>VLOOKUP(Q1463,stores_imp!$A$2:$E$22,4,FALSE)</f>
        <v>East Davidville</v>
      </c>
      <c r="Z1463" t="str">
        <f>VLOOKUP(Q1463,stores_imp!$A$2:$K$22,5,FALSE)</f>
        <v>Online</v>
      </c>
      <c r="AA1463" t="str">
        <f>_xlfn.IFS(sale[[#All],[Age]]&lt;19,"Teens",sale[[#All],[Age]]&lt;30,"Adults",sale[[#All],[Age]]&lt;70,"Elders")</f>
        <v>Teens</v>
      </c>
      <c r="AB1463" t="str">
        <f>VLOOKUP(C1463,customer_imp!$A$2:$H$505,8,FALSE)</f>
        <v>Gold</v>
      </c>
    </row>
    <row r="1464" spans="1:28" x14ac:dyDescent="0.25">
      <c r="A1464" t="s">
        <v>6168</v>
      </c>
      <c r="B1464" s="2">
        <v>45240</v>
      </c>
      <c r="C1464" t="s">
        <v>4321</v>
      </c>
      <c r="D1464" t="str">
        <f>VLOOKUP(C1464,customer_imp!$A$2:$H$502,2,FALSE)</f>
        <v>Jennifer Woods</v>
      </c>
      <c r="E1464">
        <f>VLOOKUP(C1464,customer_imp!$A$2:$H$502,3,FALSE)</f>
        <v>37</v>
      </c>
      <c r="F1464" t="str">
        <f>VLOOKUP(C1464,customer_imp!$A$2:$H$502,4,FALSE)</f>
        <v>Male</v>
      </c>
      <c r="G1464" t="str">
        <f>VLOOKUP(C1464,customer_imp!$A$2:$H$502,5,FALSE)</f>
        <v>West Brendamouth</v>
      </c>
      <c r="H1464" t="str">
        <f>VLOOKUP(C1464,customer_imp!$A$2:$H$502,6,FALSE)</f>
        <v>North Carolina</v>
      </c>
      <c r="I1464" t="str">
        <f>VLOOKUP(C1464,customer_imp!$A$2:$H$502,7,FALSE)</f>
        <v>USA</v>
      </c>
      <c r="J1464" t="s">
        <v>4651</v>
      </c>
      <c r="K1464" t="str">
        <f>VLOOKUP($J1464,prod_imp!$A$2:$I$102,2,FALSE)</f>
        <v>Face Foundation Kit</v>
      </c>
      <c r="L1464" t="str">
        <f>VLOOKUP(J1464,prod_imp!$A$2:$I$102,3,FALSE)</f>
        <v>Beauty</v>
      </c>
      <c r="M1464" t="str">
        <f>VLOOKUP(J1464,prod_imp!$A$2:$I$102,4,FALSE)</f>
        <v>Makeup</v>
      </c>
      <c r="N1464" t="str">
        <f>VLOOKUP(J1464,prod_imp!$A$2:$I$102,5,FALSE)</f>
        <v>Taylor-Elliott</v>
      </c>
      <c r="O1464">
        <f>VLOOKUP(J1464,prod_imp!$A$2:$I$102,6,FALSE)</f>
        <v>183</v>
      </c>
      <c r="P1464">
        <f>VLOOKUP(J1464,prod_imp!$A$2:$I$102,7,FALSE)</f>
        <v>457</v>
      </c>
      <c r="Q1464" t="s">
        <v>4675</v>
      </c>
      <c r="R1464" t="s">
        <v>4706</v>
      </c>
      <c r="S1464" s="5">
        <v>90.479799999999997</v>
      </c>
      <c r="T1464">
        <v>1</v>
      </c>
      <c r="U1464">
        <v>122</v>
      </c>
      <c r="V1464">
        <v>0.06</v>
      </c>
      <c r="W1464" t="str">
        <f>VLOOKUP(Q1464,stores_imp!$A$2:$K$100,3,FALSE)</f>
        <v>NORTH</v>
      </c>
      <c r="X1464" t="str">
        <f>VLOOKUP(Q1464,stores_imp!$A$2:$K$100,2,TRUE)</f>
        <v>Martinez, Adkins And Johnson</v>
      </c>
      <c r="Y1464" t="str">
        <f>VLOOKUP(Q1464,stores_imp!$A$2:$E$22,4,FALSE)</f>
        <v>Danielmouth</v>
      </c>
      <c r="Z1464" t="str">
        <f>VLOOKUP(Q1464,stores_imp!$A$2:$K$22,5,FALSE)</f>
        <v>Flagship</v>
      </c>
      <c r="AA1464" t="str">
        <f>_xlfn.IFS(sale[[#All],[Age]]&lt;19,"Teens",sale[[#All],[Age]]&lt;30,"Adults",sale[[#All],[Age]]&lt;70,"Elders")</f>
        <v>Elders</v>
      </c>
      <c r="AB1464" t="str">
        <f>VLOOKUP(C1464,customer_imp!$A$2:$H$505,8,FALSE)</f>
        <v>Platinum</v>
      </c>
    </row>
    <row r="1465" spans="1:28" x14ac:dyDescent="0.25">
      <c r="A1465" t="s">
        <v>6169</v>
      </c>
      <c r="B1465" s="2">
        <v>45890</v>
      </c>
      <c r="C1465" t="s">
        <v>4148</v>
      </c>
      <c r="D1465" t="str">
        <f>VLOOKUP(C1465,customer_imp!$A$2:$H$502,2,FALSE)</f>
        <v>Christopher Garcia Dds</v>
      </c>
      <c r="E1465">
        <f>VLOOKUP(C1465,customer_imp!$A$2:$H$502,3,FALSE)</f>
        <v>18</v>
      </c>
      <c r="F1465" t="str">
        <f>VLOOKUP(C1465,customer_imp!$A$2:$H$502,4,FALSE)</f>
        <v>Male</v>
      </c>
      <c r="G1465" t="str">
        <f>VLOOKUP(C1465,customer_imp!$A$2:$H$502,5,FALSE)</f>
        <v>New Joseph</v>
      </c>
      <c r="H1465" t="str">
        <f>VLOOKUP(C1465,customer_imp!$A$2:$H$502,6,FALSE)</f>
        <v>Missouri</v>
      </c>
      <c r="I1465" t="str">
        <f>VLOOKUP(C1465,customer_imp!$A$2:$H$502,7,FALSE)</f>
        <v>USA</v>
      </c>
      <c r="J1465" t="s">
        <v>4544</v>
      </c>
      <c r="K1465" t="str">
        <f>VLOOKUP($J1465,prod_imp!$A$2:$I$102,2,FALSE)</f>
        <v>Wireless Bluetooth Speaker</v>
      </c>
      <c r="L1465" t="str">
        <f>VLOOKUP(J1465,prod_imp!$A$2:$I$102,3,FALSE)</f>
        <v>Electronics</v>
      </c>
      <c r="M1465" t="str">
        <f>VLOOKUP(J1465,prod_imp!$A$2:$I$102,4,FALSE)</f>
        <v>Audio</v>
      </c>
      <c r="N1465" t="str">
        <f>VLOOKUP(J1465,prod_imp!$A$2:$I$102,5,FALSE)</f>
        <v>Reed-Schmidt</v>
      </c>
      <c r="O1465">
        <f>VLOOKUP(J1465,prod_imp!$A$2:$I$102,6,FALSE)</f>
        <v>322</v>
      </c>
      <c r="P1465">
        <f>VLOOKUP(J1465,prod_imp!$A$2:$I$102,7,FALSE)</f>
        <v>213</v>
      </c>
      <c r="Q1465" t="s">
        <v>4678</v>
      </c>
      <c r="R1465" t="s">
        <v>1959</v>
      </c>
      <c r="S1465" s="5">
        <v>325.54419999999999</v>
      </c>
      <c r="T1465">
        <v>2</v>
      </c>
      <c r="U1465">
        <v>183</v>
      </c>
      <c r="V1465">
        <v>0.26</v>
      </c>
      <c r="W1465" t="str">
        <f>VLOOKUP(Q1465,stores_imp!$A$2:$K$100,3,FALSE)</f>
        <v>SOUTH</v>
      </c>
      <c r="X1465" t="str">
        <f>VLOOKUP(Q1465,stores_imp!$A$2:$K$100,2,TRUE)</f>
        <v>Mann-Austin</v>
      </c>
      <c r="Y1465" t="str">
        <f>VLOOKUP(Q1465,stores_imp!$A$2:$E$22,4,FALSE)</f>
        <v>North Nancyview</v>
      </c>
      <c r="Z1465" t="str">
        <f>VLOOKUP(Q1465,stores_imp!$A$2:$K$22,5,FALSE)</f>
        <v>Outlet</v>
      </c>
      <c r="AA1465" t="str">
        <f>_xlfn.IFS(sale[[#All],[Age]]&lt;19,"Teens",sale[[#All],[Age]]&lt;30,"Adults",sale[[#All],[Age]]&lt;70,"Elders")</f>
        <v>Teens</v>
      </c>
      <c r="AB1465" t="str">
        <f>VLOOKUP(C1465,customer_imp!$A$2:$H$505,8,FALSE)</f>
        <v>Gold</v>
      </c>
    </row>
    <row r="1466" spans="1:28" x14ac:dyDescent="0.25">
      <c r="A1466" t="s">
        <v>6170</v>
      </c>
      <c r="B1466" s="2">
        <v>45796</v>
      </c>
      <c r="C1466" t="s">
        <v>4360</v>
      </c>
      <c r="D1466" t="str">
        <f>VLOOKUP(C1466,customer_imp!$A$2:$H$502,2,FALSE)</f>
        <v>Michael Garner</v>
      </c>
      <c r="E1466">
        <f>VLOOKUP(C1466,customer_imp!$A$2:$H$502,3,FALSE)</f>
        <v>21</v>
      </c>
      <c r="F1466" t="str">
        <f>VLOOKUP(C1466,customer_imp!$A$2:$H$502,4,FALSE)</f>
        <v>Female</v>
      </c>
      <c r="G1466" t="str">
        <f>VLOOKUP(C1466,customer_imp!$A$2:$H$502,5,FALSE)</f>
        <v>Port Crystal</v>
      </c>
      <c r="H1466" t="str">
        <f>VLOOKUP(C1466,customer_imp!$A$2:$H$502,6,FALSE)</f>
        <v>New Hampshire</v>
      </c>
      <c r="I1466" t="str">
        <f>VLOOKUP(C1466,customer_imp!$A$2:$H$502,7,FALSE)</f>
        <v>USA</v>
      </c>
      <c r="J1466" t="s">
        <v>4576</v>
      </c>
      <c r="K1466" t="str">
        <f>VLOOKUP($J1466,prod_imp!$A$2:$I$102,2,FALSE)</f>
        <v>Men'S Winter Jacket</v>
      </c>
      <c r="L1466" t="str">
        <f>VLOOKUP(J1466,prod_imp!$A$2:$I$102,3,FALSE)</f>
        <v>Clothing</v>
      </c>
      <c r="M1466" t="str">
        <f>VLOOKUP(J1466,prod_imp!$A$2:$I$102,4,FALSE)</f>
        <v>Outerwear</v>
      </c>
      <c r="N1466" t="str">
        <f>VLOOKUP(J1466,prod_imp!$A$2:$I$102,5,FALSE)</f>
        <v>Kelly, Smith And Perez</v>
      </c>
      <c r="O1466">
        <f>VLOOKUP(J1466,prod_imp!$A$2:$I$102,6,FALSE)</f>
        <v>167</v>
      </c>
      <c r="P1466">
        <f>VLOOKUP(J1466,prod_imp!$A$2:$I$102,7,FALSE)</f>
        <v>296</v>
      </c>
      <c r="Q1466" t="s">
        <v>4681</v>
      </c>
      <c r="R1466" t="s">
        <v>4706</v>
      </c>
      <c r="S1466" s="5">
        <v>535.35019999999997</v>
      </c>
      <c r="T1466">
        <v>1</v>
      </c>
      <c r="U1466">
        <v>695</v>
      </c>
      <c r="V1466">
        <v>0.11</v>
      </c>
      <c r="W1466" t="str">
        <f>VLOOKUP(Q1466,stores_imp!$A$2:$K$100,3,FALSE)</f>
        <v>SOUTH</v>
      </c>
      <c r="X1466" t="str">
        <f>VLOOKUP(Q1466,stores_imp!$A$2:$K$100,2,TRUE)</f>
        <v>Mann-Austin</v>
      </c>
      <c r="Y1466" t="str">
        <f>VLOOKUP(Q1466,stores_imp!$A$2:$E$22,4,FALSE)</f>
        <v>Port Sharon</v>
      </c>
      <c r="Z1466" t="str">
        <f>VLOOKUP(Q1466,stores_imp!$A$2:$K$22,5,FALSE)</f>
        <v>Online</v>
      </c>
      <c r="AA1466" t="str">
        <f>_xlfn.IFS(sale[[#All],[Age]]&lt;19,"Teens",sale[[#All],[Age]]&lt;30,"Adults",sale[[#All],[Age]]&lt;70,"Elders")</f>
        <v>Adults</v>
      </c>
      <c r="AB1466" t="str">
        <f>VLOOKUP(C1466,customer_imp!$A$2:$H$505,8,FALSE)</f>
        <v>Platinum</v>
      </c>
    </row>
    <row r="1467" spans="1:28" x14ac:dyDescent="0.25">
      <c r="A1467" t="s">
        <v>6171</v>
      </c>
      <c r="B1467" s="2">
        <v>45895</v>
      </c>
      <c r="C1467" t="s">
        <v>3998</v>
      </c>
      <c r="D1467" t="str">
        <f>VLOOKUP(C1467,customer_imp!$A$2:$H$502,2,FALSE)</f>
        <v>Leslie Johnson</v>
      </c>
      <c r="E1467">
        <f>VLOOKUP(C1467,customer_imp!$A$2:$H$502,3,FALSE)</f>
        <v>31</v>
      </c>
      <c r="F1467" t="str">
        <f>VLOOKUP(C1467,customer_imp!$A$2:$H$502,4,FALSE)</f>
        <v>Male</v>
      </c>
      <c r="G1467" t="str">
        <f>VLOOKUP(C1467,customer_imp!$A$2:$H$502,5,FALSE)</f>
        <v>Mollyshire</v>
      </c>
      <c r="H1467" t="str">
        <f>VLOOKUP(C1467,customer_imp!$A$2:$H$502,6,FALSE)</f>
        <v>Utah</v>
      </c>
      <c r="I1467" t="str">
        <f>VLOOKUP(C1467,customer_imp!$A$2:$H$502,7,FALSE)</f>
        <v>USA</v>
      </c>
      <c r="J1467" t="s">
        <v>4548</v>
      </c>
      <c r="K1467" t="str">
        <f>VLOOKUP($J1467,prod_imp!$A$2:$I$102,2,FALSE)</f>
        <v>Fabric Sofa Throw Blanket</v>
      </c>
      <c r="L1467" t="str">
        <f>VLOOKUP(J1467,prod_imp!$A$2:$I$102,3,FALSE)</f>
        <v>Home</v>
      </c>
      <c r="M1467" t="str">
        <f>VLOOKUP(J1467,prod_imp!$A$2:$I$102,4,FALSE)</f>
        <v>Decor</v>
      </c>
      <c r="N1467" t="str">
        <f>VLOOKUP(J1467,prod_imp!$A$2:$I$102,5,FALSE)</f>
        <v>Hoffman Group</v>
      </c>
      <c r="O1467">
        <f>VLOOKUP(J1467,prod_imp!$A$2:$I$102,6,FALSE)</f>
        <v>218</v>
      </c>
      <c r="P1467">
        <f>VLOOKUP(J1467,prod_imp!$A$2:$I$102,7,FALSE)</f>
        <v>276</v>
      </c>
      <c r="Q1467" t="s">
        <v>4683</v>
      </c>
      <c r="R1467" t="s">
        <v>4709</v>
      </c>
      <c r="S1467" s="5">
        <v>678.60799999999995</v>
      </c>
      <c r="T1467">
        <v>2</v>
      </c>
      <c r="U1467">
        <v>409</v>
      </c>
      <c r="V1467">
        <v>0.23</v>
      </c>
      <c r="W1467" t="str">
        <f>VLOOKUP(Q1467,stores_imp!$A$2:$K$100,3,FALSE)</f>
        <v>EAST</v>
      </c>
      <c r="X1467" t="str">
        <f>VLOOKUP(Q1467,stores_imp!$A$2:$K$100,2,TRUE)</f>
        <v>Mann-Austin</v>
      </c>
      <c r="Y1467" t="str">
        <f>VLOOKUP(Q1467,stores_imp!$A$2:$E$22,4,FALSE)</f>
        <v>Port Josephberg</v>
      </c>
      <c r="Z1467" t="str">
        <f>VLOOKUP(Q1467,stores_imp!$A$2:$K$22,5,FALSE)</f>
        <v>Online</v>
      </c>
      <c r="AA1467" t="str">
        <f>_xlfn.IFS(sale[[#All],[Age]]&lt;19,"Teens",sale[[#All],[Age]]&lt;30,"Adults",sale[[#All],[Age]]&lt;70,"Elders")</f>
        <v>Elders</v>
      </c>
      <c r="AB1467" t="str">
        <f>VLOOKUP(C1467,customer_imp!$A$2:$H$505,8,FALSE)</f>
        <v>UnKno</v>
      </c>
    </row>
    <row r="1468" spans="1:28" x14ac:dyDescent="0.25">
      <c r="A1468" t="s">
        <v>6172</v>
      </c>
      <c r="B1468" s="2">
        <v>45676</v>
      </c>
      <c r="C1468" t="s">
        <v>4207</v>
      </c>
      <c r="D1468" t="str">
        <f>VLOOKUP(C1468,customer_imp!$A$2:$H$502,2,FALSE)</f>
        <v>Alexis Castaneda</v>
      </c>
      <c r="E1468">
        <f>VLOOKUP(C1468,customer_imp!$A$2:$H$502,3,FALSE)</f>
        <v>54</v>
      </c>
      <c r="F1468" t="str">
        <f>VLOOKUP(C1468,customer_imp!$A$2:$H$502,4,FALSE)</f>
        <v>Male</v>
      </c>
      <c r="G1468" t="str">
        <f>VLOOKUP(C1468,customer_imp!$A$2:$H$502,5,FALSE)</f>
        <v>Morrisbury</v>
      </c>
      <c r="H1468" t="str">
        <f>VLOOKUP(C1468,customer_imp!$A$2:$H$502,6,FALSE)</f>
        <v>Alaska</v>
      </c>
      <c r="I1468" t="str">
        <f>VLOOKUP(C1468,customer_imp!$A$2:$H$502,7,FALSE)</f>
        <v>USA</v>
      </c>
      <c r="J1468" t="s">
        <v>4582</v>
      </c>
      <c r="K1468" t="str">
        <f>VLOOKUP($J1468,prod_imp!$A$2:$I$102,2,FALSE)</f>
        <v>Men'S Roll-On Perfume</v>
      </c>
      <c r="L1468" t="str">
        <f>VLOOKUP(J1468,prod_imp!$A$2:$I$102,3,FALSE)</f>
        <v>Beauty</v>
      </c>
      <c r="M1468" t="str">
        <f>VLOOKUP(J1468,prod_imp!$A$2:$I$102,4,FALSE)</f>
        <v>Fragrance</v>
      </c>
      <c r="N1468" t="str">
        <f>VLOOKUP(J1468,prod_imp!$A$2:$I$102,5,FALSE)</f>
        <v>Sullivan And Sons</v>
      </c>
      <c r="O1468">
        <f>VLOOKUP(J1468,prod_imp!$A$2:$I$102,6,FALSE)</f>
        <v>43</v>
      </c>
      <c r="P1468">
        <f>VLOOKUP(J1468,prod_imp!$A$2:$I$102,7,FALSE)</f>
        <v>267</v>
      </c>
      <c r="Q1468" t="s">
        <v>4685</v>
      </c>
      <c r="R1468" t="s">
        <v>1959</v>
      </c>
      <c r="S1468" s="5">
        <v>1352.076</v>
      </c>
      <c r="T1468">
        <v>3</v>
      </c>
      <c r="U1468">
        <v>512</v>
      </c>
      <c r="V1468">
        <v>0.17</v>
      </c>
      <c r="W1468" t="str">
        <f>VLOOKUP(Q1468,stores_imp!$A$2:$K$100,3,FALSE)</f>
        <v>WEST</v>
      </c>
      <c r="X1468" t="str">
        <f>VLOOKUP(Q1468,stores_imp!$A$2:$K$100,2,TRUE)</f>
        <v>Mann-Austin</v>
      </c>
      <c r="Y1468" t="str">
        <f>VLOOKUP(Q1468,stores_imp!$A$2:$E$22,4,FALSE)</f>
        <v>Thompsonborough</v>
      </c>
      <c r="Z1468" t="str">
        <f>VLOOKUP(Q1468,stores_imp!$A$2:$K$22,5,FALSE)</f>
        <v>Online</v>
      </c>
      <c r="AA1468" t="str">
        <f>_xlfn.IFS(sale[[#All],[Age]]&lt;19,"Teens",sale[[#All],[Age]]&lt;30,"Adults",sale[[#All],[Age]]&lt;70,"Elders")</f>
        <v>Elders</v>
      </c>
      <c r="AB1468" t="str">
        <f>VLOOKUP(C1468,customer_imp!$A$2:$H$505,8,FALSE)</f>
        <v>Gold</v>
      </c>
    </row>
    <row r="1469" spans="1:28" x14ac:dyDescent="0.25">
      <c r="A1469" t="s">
        <v>6173</v>
      </c>
      <c r="B1469" s="2">
        <v>45568</v>
      </c>
      <c r="C1469" t="s">
        <v>4399</v>
      </c>
      <c r="D1469" t="str">
        <f>VLOOKUP(C1469,customer_imp!$A$2:$H$502,2,FALSE)</f>
        <v>Sarah Smith</v>
      </c>
      <c r="E1469">
        <f>VLOOKUP(C1469,customer_imp!$A$2:$H$502,3,FALSE)</f>
        <v>55</v>
      </c>
      <c r="F1469" t="str">
        <f>VLOOKUP(C1469,customer_imp!$A$2:$H$502,4,FALSE)</f>
        <v>Male</v>
      </c>
      <c r="G1469" t="str">
        <f>VLOOKUP(C1469,customer_imp!$A$2:$H$502,5,FALSE)</f>
        <v>Kathleenport</v>
      </c>
      <c r="H1469" t="str">
        <f>VLOOKUP(C1469,customer_imp!$A$2:$H$502,6,FALSE)</f>
        <v>Wyoming</v>
      </c>
      <c r="I1469" t="str">
        <f>VLOOKUP(C1469,customer_imp!$A$2:$H$502,7,FALSE)</f>
        <v>USA</v>
      </c>
      <c r="J1469" t="s">
        <v>4513</v>
      </c>
      <c r="K1469" t="str">
        <f>VLOOKUP($J1469,prod_imp!$A$2:$I$102,2,FALSE)</f>
        <v>Adjustable Dumbbell Set</v>
      </c>
      <c r="L1469" t="str">
        <f>VLOOKUP(J1469,prod_imp!$A$2:$I$102,3,FALSE)</f>
        <v>Sports</v>
      </c>
      <c r="M1469" t="str">
        <f>VLOOKUP(J1469,prod_imp!$A$2:$I$102,4,FALSE)</f>
        <v>Fitness</v>
      </c>
      <c r="N1469" t="str">
        <f>VLOOKUP(J1469,prod_imp!$A$2:$I$102,5,FALSE)</f>
        <v>Hill Plc</v>
      </c>
      <c r="O1469">
        <f>VLOOKUP(J1469,prod_imp!$A$2:$I$102,6,FALSE)</f>
        <v>496</v>
      </c>
      <c r="P1469">
        <f>VLOOKUP(J1469,prod_imp!$A$2:$I$102,7,FALSE)</f>
        <v>323</v>
      </c>
      <c r="Q1469" t="s">
        <v>4685</v>
      </c>
      <c r="R1469" t="s">
        <v>4706</v>
      </c>
      <c r="S1469" s="5">
        <v>347.82</v>
      </c>
      <c r="T1469">
        <v>3</v>
      </c>
      <c r="U1469">
        <v>136</v>
      </c>
      <c r="V1469">
        <v>0.12</v>
      </c>
      <c r="W1469" t="str">
        <f>VLOOKUP(Q1469,stores_imp!$A$2:$K$100,3,FALSE)</f>
        <v>WEST</v>
      </c>
      <c r="X1469" t="str">
        <f>VLOOKUP(Q1469,stores_imp!$A$2:$K$100,2,TRUE)</f>
        <v>Mann-Austin</v>
      </c>
      <c r="Y1469" t="str">
        <f>VLOOKUP(Q1469,stores_imp!$A$2:$E$22,4,FALSE)</f>
        <v>Thompsonborough</v>
      </c>
      <c r="Z1469" t="str">
        <f>VLOOKUP(Q1469,stores_imp!$A$2:$K$22,5,FALSE)</f>
        <v>Online</v>
      </c>
      <c r="AA1469" t="str">
        <f>_xlfn.IFS(sale[[#All],[Age]]&lt;19,"Teens",sale[[#All],[Age]]&lt;30,"Adults",sale[[#All],[Age]]&lt;70,"Elders")</f>
        <v>Elders</v>
      </c>
      <c r="AB1469" t="str">
        <f>VLOOKUP(C1469,customer_imp!$A$2:$H$505,8,FALSE)</f>
        <v>Gold</v>
      </c>
    </row>
    <row r="1470" spans="1:28" x14ac:dyDescent="0.25">
      <c r="A1470" t="s">
        <v>6174</v>
      </c>
      <c r="B1470" s="2">
        <v>45272</v>
      </c>
      <c r="C1470" t="s">
        <v>4154</v>
      </c>
      <c r="D1470" t="str">
        <f>VLOOKUP(C1470,customer_imp!$A$2:$H$502,2,FALSE)</f>
        <v>Michelle Rogers</v>
      </c>
      <c r="E1470">
        <f>VLOOKUP(C1470,customer_imp!$A$2:$H$502,3,FALSE)</f>
        <v>56</v>
      </c>
      <c r="F1470" t="str">
        <f>VLOOKUP(C1470,customer_imp!$A$2:$H$502,4,FALSE)</f>
        <v>Male</v>
      </c>
      <c r="G1470" t="str">
        <f>VLOOKUP(C1470,customer_imp!$A$2:$H$502,5,FALSE)</f>
        <v>East Jessicaborough</v>
      </c>
      <c r="H1470" t="str">
        <f>VLOOKUP(C1470,customer_imp!$A$2:$H$502,6,FALSE)</f>
        <v>Hawaii</v>
      </c>
      <c r="I1470" t="str">
        <f>VLOOKUP(C1470,customer_imp!$A$2:$H$502,7,FALSE)</f>
        <v>USA</v>
      </c>
      <c r="J1470" t="s">
        <v>4507</v>
      </c>
      <c r="K1470" t="str">
        <f>VLOOKUP($J1470,prod_imp!$A$2:$I$102,2,FALSE)</f>
        <v>Herbal Face Moisturizer</v>
      </c>
      <c r="L1470" t="str">
        <f>VLOOKUP(J1470,prod_imp!$A$2:$I$102,3,FALSE)</f>
        <v>Beauty</v>
      </c>
      <c r="M1470" t="str">
        <f>VLOOKUP(J1470,prod_imp!$A$2:$I$102,4,FALSE)</f>
        <v>Skincare</v>
      </c>
      <c r="N1470" t="str">
        <f>VLOOKUP(J1470,prod_imp!$A$2:$I$102,5,FALSE)</f>
        <v>Davidson Plc</v>
      </c>
      <c r="O1470">
        <f>VLOOKUP(J1470,prod_imp!$A$2:$I$102,6,FALSE)</f>
        <v>313</v>
      </c>
      <c r="P1470">
        <f>VLOOKUP(J1470,prod_imp!$A$2:$I$102,7,FALSE)</f>
        <v>350</v>
      </c>
      <c r="Q1470" t="s">
        <v>4680</v>
      </c>
      <c r="R1470" t="s">
        <v>4709</v>
      </c>
      <c r="S1470" s="5">
        <v>81.619200000000006</v>
      </c>
      <c r="T1470">
        <v>2</v>
      </c>
      <c r="U1470">
        <v>43</v>
      </c>
      <c r="V1470">
        <v>0.15</v>
      </c>
      <c r="W1470" t="str">
        <f>VLOOKUP(Q1470,stores_imp!$A$2:$K$100,3,FALSE)</f>
        <v>NORTH</v>
      </c>
      <c r="X1470" t="str">
        <f>VLOOKUP(Q1470,stores_imp!$A$2:$K$100,2,TRUE)</f>
        <v>Mann-Austin</v>
      </c>
      <c r="Y1470" t="str">
        <f>VLOOKUP(Q1470,stores_imp!$A$2:$E$22,4,FALSE)</f>
        <v>Hoodberg</v>
      </c>
      <c r="Z1470" t="str">
        <f>VLOOKUP(Q1470,stores_imp!$A$2:$K$22,5,FALSE)</f>
        <v>Outlet</v>
      </c>
      <c r="AA1470" t="str">
        <f>_xlfn.IFS(sale[[#All],[Age]]&lt;19,"Teens",sale[[#All],[Age]]&lt;30,"Adults",sale[[#All],[Age]]&lt;70,"Elders")</f>
        <v>Elders</v>
      </c>
      <c r="AB1470" t="str">
        <f>VLOOKUP(C1470,customer_imp!$A$2:$H$505,8,FALSE)</f>
        <v>Platinum</v>
      </c>
    </row>
    <row r="1471" spans="1:28" x14ac:dyDescent="0.25">
      <c r="A1471" t="s">
        <v>6175</v>
      </c>
      <c r="B1471" s="2">
        <v>45718</v>
      </c>
      <c r="C1471" t="s">
        <v>4347</v>
      </c>
      <c r="D1471" t="str">
        <f>VLOOKUP(C1471,customer_imp!$A$2:$H$502,2,FALSE)</f>
        <v>Melanie Lam</v>
      </c>
      <c r="E1471">
        <f>VLOOKUP(C1471,customer_imp!$A$2:$H$502,3,FALSE)</f>
        <v>32</v>
      </c>
      <c r="F1471" t="str">
        <f>VLOOKUP(C1471,customer_imp!$A$2:$H$502,4,FALSE)</f>
        <v>Male</v>
      </c>
      <c r="G1471" t="str">
        <f>VLOOKUP(C1471,customer_imp!$A$2:$H$502,5,FALSE)</f>
        <v>East Michaelton</v>
      </c>
      <c r="H1471" t="str">
        <f>VLOOKUP(C1471,customer_imp!$A$2:$H$502,6,FALSE)</f>
        <v>Kansas</v>
      </c>
      <c r="I1471" t="str">
        <f>VLOOKUP(C1471,customer_imp!$A$2:$H$502,7,FALSE)</f>
        <v>USA</v>
      </c>
      <c r="J1471" t="s">
        <v>4629</v>
      </c>
      <c r="K1471" t="str">
        <f>VLOOKUP($J1471,prod_imp!$A$2:$I$102,2,FALSE)</f>
        <v>Women'S Ankle Boots</v>
      </c>
      <c r="L1471" t="str">
        <f>VLOOKUP(J1471,prod_imp!$A$2:$I$102,3,FALSE)</f>
        <v>Clothing</v>
      </c>
      <c r="M1471" t="str">
        <f>VLOOKUP(J1471,prod_imp!$A$2:$I$102,4,FALSE)</f>
        <v>Footwear</v>
      </c>
      <c r="N1471" t="str">
        <f>VLOOKUP(J1471,prod_imp!$A$2:$I$102,5,FALSE)</f>
        <v>Poole Plc</v>
      </c>
      <c r="O1471">
        <f>VLOOKUP(J1471,prod_imp!$A$2:$I$102,6,FALSE)</f>
        <v>158</v>
      </c>
      <c r="P1471">
        <f>VLOOKUP(J1471,prod_imp!$A$2:$I$102,7,FALSE)</f>
        <v>82</v>
      </c>
      <c r="Q1471" t="s">
        <v>4684</v>
      </c>
      <c r="R1471" t="s">
        <v>4706</v>
      </c>
      <c r="S1471" s="5">
        <v>1536.7439999999999</v>
      </c>
      <c r="T1471">
        <v>3</v>
      </c>
      <c r="U1471">
        <v>582</v>
      </c>
      <c r="V1471">
        <v>0.04</v>
      </c>
      <c r="W1471" t="str">
        <f>VLOOKUP(Q1471,stores_imp!$A$2:$K$100,3,FALSE)</f>
        <v>SOUTH</v>
      </c>
      <c r="X1471" t="str">
        <f>VLOOKUP(Q1471,stores_imp!$A$2:$K$100,2,TRUE)</f>
        <v>Mann-Austin</v>
      </c>
      <c r="Y1471" t="str">
        <f>VLOOKUP(Q1471,stores_imp!$A$2:$E$22,4,FALSE)</f>
        <v>Williamsfurt</v>
      </c>
      <c r="Z1471" t="str">
        <f>VLOOKUP(Q1471,stores_imp!$A$2:$K$22,5,FALSE)</f>
        <v>Online</v>
      </c>
      <c r="AA1471" t="str">
        <f>_xlfn.IFS(sale[[#All],[Age]]&lt;19,"Teens",sale[[#All],[Age]]&lt;30,"Adults",sale[[#All],[Age]]&lt;70,"Elders")</f>
        <v>Elders</v>
      </c>
      <c r="AB1471" t="str">
        <f>VLOOKUP(C1471,customer_imp!$A$2:$H$505,8,FALSE)</f>
        <v>Silver</v>
      </c>
    </row>
    <row r="1472" spans="1:28" x14ac:dyDescent="0.25">
      <c r="A1472" t="s">
        <v>6176</v>
      </c>
      <c r="B1472" s="2">
        <v>45356</v>
      </c>
      <c r="C1472" t="s">
        <v>4198</v>
      </c>
      <c r="D1472" t="str">
        <f>VLOOKUP(C1472,customer_imp!$A$2:$H$502,2,FALSE)</f>
        <v>Jordan Wells</v>
      </c>
      <c r="E1472">
        <f>VLOOKUP(C1472,customer_imp!$A$2:$H$502,3,FALSE)</f>
        <v>47</v>
      </c>
      <c r="F1472" t="str">
        <f>VLOOKUP(C1472,customer_imp!$A$2:$H$502,4,FALSE)</f>
        <v>Female</v>
      </c>
      <c r="G1472" t="str">
        <f>VLOOKUP(C1472,customer_imp!$A$2:$H$502,5,FALSE)</f>
        <v xml:space="preserve">Phillipschester   </v>
      </c>
      <c r="H1472" t="str">
        <f>VLOOKUP(C1472,customer_imp!$A$2:$H$502,6,FALSE)</f>
        <v>New Jersey</v>
      </c>
      <c r="I1472" t="str">
        <f>VLOOKUP(C1472,customer_imp!$A$2:$H$502,7,FALSE)</f>
        <v>USA</v>
      </c>
      <c r="J1472" t="s">
        <v>4640</v>
      </c>
      <c r="K1472" t="str">
        <f>VLOOKUP($J1472,prod_imp!$A$2:$I$102,2,FALSE)</f>
        <v>Fitness Resistance Bands</v>
      </c>
      <c r="L1472" t="str">
        <f>VLOOKUP(J1472,prod_imp!$A$2:$I$102,3,FALSE)</f>
        <v>Sports</v>
      </c>
      <c r="M1472" t="str">
        <f>VLOOKUP(J1472,prod_imp!$A$2:$I$102,4,FALSE)</f>
        <v>Fitness</v>
      </c>
      <c r="N1472" t="str">
        <f>VLOOKUP(J1472,prod_imp!$A$2:$I$102,5,FALSE)</f>
        <v>Reese-Watson</v>
      </c>
      <c r="O1472">
        <f>VLOOKUP(J1472,prod_imp!$A$2:$I$102,6,FALSE)</f>
        <v>153</v>
      </c>
      <c r="P1472">
        <f>VLOOKUP(J1472,prod_imp!$A$2:$I$102,7,FALSE)</f>
        <v>281</v>
      </c>
      <c r="Q1472" t="s">
        <v>4701</v>
      </c>
      <c r="R1472" t="s">
        <v>4709</v>
      </c>
      <c r="S1472" s="5">
        <v>1846.08</v>
      </c>
      <c r="T1472">
        <v>4</v>
      </c>
      <c r="U1472">
        <v>462</v>
      </c>
      <c r="V1472">
        <v>0.12</v>
      </c>
      <c r="W1472" t="str">
        <f>VLOOKUP(Q1472,stores_imp!$A$2:$K$100,3,FALSE)</f>
        <v>NORTH</v>
      </c>
      <c r="X1472" t="str">
        <f>VLOOKUP(Q1472,stores_imp!$A$2:$K$100,2,TRUE)</f>
        <v>Holloway Ltd</v>
      </c>
      <c r="Y1472" t="str">
        <f>VLOOKUP(Q1472,stores_imp!$A$2:$E$22,4,FALSE)</f>
        <v>Bensonhaven</v>
      </c>
      <c r="Z1472" t="str">
        <f>VLOOKUP(Q1472,stores_imp!$A$2:$K$22,5,FALSE)</f>
        <v>Flagship</v>
      </c>
      <c r="AA1472" t="str">
        <f>_xlfn.IFS(sale[[#All],[Age]]&lt;19,"Teens",sale[[#All],[Age]]&lt;30,"Adults",sale[[#All],[Age]]&lt;70,"Elders")</f>
        <v>Elders</v>
      </c>
      <c r="AB1472" t="str">
        <f>VLOOKUP(C1472,customer_imp!$A$2:$H$505,8,FALSE)</f>
        <v>Gold</v>
      </c>
    </row>
    <row r="1473" spans="1:28" x14ac:dyDescent="0.25">
      <c r="A1473" t="s">
        <v>6177</v>
      </c>
      <c r="B1473" s="2">
        <v>45552</v>
      </c>
      <c r="C1473" t="s">
        <v>4489</v>
      </c>
      <c r="D1473" t="str">
        <f>VLOOKUP(C1473,customer_imp!$A$2:$H$502,2,FALSE)</f>
        <v>Christopher Ford</v>
      </c>
      <c r="E1473">
        <f>VLOOKUP(C1473,customer_imp!$A$2:$H$502,3,FALSE)</f>
        <v>56</v>
      </c>
      <c r="F1473" t="str">
        <f>VLOOKUP(C1473,customer_imp!$A$2:$H$502,4,FALSE)</f>
        <v>Male</v>
      </c>
      <c r="G1473" t="str">
        <f>VLOOKUP(C1473,customer_imp!$A$2:$H$502,5,FALSE)</f>
        <v>North Seanfurt</v>
      </c>
      <c r="H1473" t="str">
        <f>VLOOKUP(C1473,customer_imp!$A$2:$H$502,6,FALSE)</f>
        <v>Ohio</v>
      </c>
      <c r="I1473" t="str">
        <f>VLOOKUP(C1473,customer_imp!$A$2:$H$502,7,FALSE)</f>
        <v>USA</v>
      </c>
      <c r="J1473" t="s">
        <v>4527</v>
      </c>
      <c r="K1473" t="str">
        <f>VLOOKUP($J1473,prod_imp!$A$2:$I$102,2,FALSE)</f>
        <v>Beard Grooming Kit</v>
      </c>
      <c r="L1473" t="str">
        <f>VLOOKUP(J1473,prod_imp!$A$2:$I$102,3,FALSE)</f>
        <v>Beauty</v>
      </c>
      <c r="M1473" t="str">
        <f>VLOOKUP(J1473,prod_imp!$A$2:$I$102,4,FALSE)</f>
        <v>Grooming</v>
      </c>
      <c r="N1473" t="str">
        <f>VLOOKUP(J1473,prod_imp!$A$2:$I$102,5,FALSE)</f>
        <v>Erickson-Green</v>
      </c>
      <c r="O1473">
        <f>VLOOKUP(J1473,prod_imp!$A$2:$I$102,6,FALSE)</f>
        <v>337</v>
      </c>
      <c r="P1473">
        <f>VLOOKUP(J1473,prod_imp!$A$2:$I$102,7,FALSE)</f>
        <v>256</v>
      </c>
      <c r="Q1473" t="s">
        <v>4692</v>
      </c>
      <c r="R1473" t="s">
        <v>1959</v>
      </c>
      <c r="S1473" s="5">
        <v>541.66740000000004</v>
      </c>
      <c r="T1473">
        <v>1</v>
      </c>
      <c r="U1473">
        <v>558</v>
      </c>
      <c r="V1473">
        <v>0</v>
      </c>
      <c r="W1473" t="str">
        <f>VLOOKUP(Q1473,stores_imp!$A$2:$K$100,3,FALSE)</f>
        <v>SOUTH</v>
      </c>
      <c r="X1473" t="str">
        <f>VLOOKUP(Q1473,stores_imp!$A$2:$K$100,2,TRUE)</f>
        <v>Aguirre-Keller</v>
      </c>
      <c r="Y1473" t="str">
        <f>VLOOKUP(Q1473,stores_imp!$A$2:$E$22,4,FALSE)</f>
        <v>Lake Michael</v>
      </c>
      <c r="Z1473" t="str">
        <f>VLOOKUP(Q1473,stores_imp!$A$2:$K$22,5,FALSE)</f>
        <v>Online</v>
      </c>
      <c r="AA1473" t="str">
        <f>_xlfn.IFS(sale[[#All],[Age]]&lt;19,"Teens",sale[[#All],[Age]]&lt;30,"Adults",sale[[#All],[Age]]&lt;70,"Elders")</f>
        <v>Elders</v>
      </c>
      <c r="AB1473" t="str">
        <f>VLOOKUP(C1473,customer_imp!$A$2:$H$505,8,FALSE)</f>
        <v>Bronze</v>
      </c>
    </row>
    <row r="1474" spans="1:28" x14ac:dyDescent="0.25">
      <c r="A1474" t="s">
        <v>6178</v>
      </c>
      <c r="B1474" s="2">
        <v>45288</v>
      </c>
      <c r="C1474" t="s">
        <v>4245</v>
      </c>
      <c r="D1474" t="str">
        <f>VLOOKUP(C1474,customer_imp!$A$2:$H$502,2,FALSE)</f>
        <v>Crystal Davis</v>
      </c>
      <c r="E1474">
        <f>VLOOKUP(C1474,customer_imp!$A$2:$H$502,3,FALSE)</f>
        <v>50</v>
      </c>
      <c r="F1474" t="str">
        <f>VLOOKUP(C1474,customer_imp!$A$2:$H$502,4,FALSE)</f>
        <v>Male</v>
      </c>
      <c r="G1474" t="str">
        <f>VLOOKUP(C1474,customer_imp!$A$2:$H$502,5,FALSE)</f>
        <v>Sallymouth</v>
      </c>
      <c r="H1474" t="str">
        <f>VLOOKUP(C1474,customer_imp!$A$2:$H$502,6,FALSE)</f>
        <v>Louisiana</v>
      </c>
      <c r="I1474" t="str">
        <f>VLOOKUP(C1474,customer_imp!$A$2:$H$502,7,FALSE)</f>
        <v>USA</v>
      </c>
      <c r="J1474" t="s">
        <v>4519</v>
      </c>
      <c r="K1474" t="str">
        <f>VLOOKUP($J1474,prod_imp!$A$2:$I$102,2,FALSE)</f>
        <v>Hair Strengthening Shampoo</v>
      </c>
      <c r="L1474" t="str">
        <f>VLOOKUP(J1474,prod_imp!$A$2:$I$102,3,FALSE)</f>
        <v>Beauty</v>
      </c>
      <c r="M1474" t="str">
        <f>VLOOKUP(J1474,prod_imp!$A$2:$I$102,4,FALSE)</f>
        <v>Haircare</v>
      </c>
      <c r="N1474" t="str">
        <f>VLOOKUP(J1474,prod_imp!$A$2:$I$102,5,FALSE)</f>
        <v>Rice Llc</v>
      </c>
      <c r="O1474">
        <f>VLOOKUP(J1474,prod_imp!$A$2:$I$102,6,FALSE)</f>
        <v>116</v>
      </c>
      <c r="P1474">
        <f>VLOOKUP(J1474,prod_imp!$A$2:$I$102,7,FALSE)</f>
        <v>460</v>
      </c>
      <c r="Q1474" t="s">
        <v>4702</v>
      </c>
      <c r="R1474" t="s">
        <v>4706</v>
      </c>
      <c r="S1474" s="5">
        <v>2467.4495999999999</v>
      </c>
      <c r="T1474">
        <v>4</v>
      </c>
      <c r="U1474">
        <v>701</v>
      </c>
      <c r="V1474">
        <v>0.03</v>
      </c>
      <c r="W1474" t="str">
        <f>VLOOKUP(Q1474,stores_imp!$A$2:$K$100,3,FALSE)</f>
        <v>EAST</v>
      </c>
      <c r="X1474" t="str">
        <f>VLOOKUP(Q1474,stores_imp!$A$2:$K$100,2,TRUE)</f>
        <v>Guerrero-Schmitt</v>
      </c>
      <c r="Y1474" t="str">
        <f>VLOOKUP(Q1474,stores_imp!$A$2:$E$22,4,FALSE)</f>
        <v>East Stevechester</v>
      </c>
      <c r="Z1474" t="str">
        <f>VLOOKUP(Q1474,stores_imp!$A$2:$K$22,5,FALSE)</f>
        <v>Flagship</v>
      </c>
      <c r="AA1474" t="str">
        <f>_xlfn.IFS(sale[[#All],[Age]]&lt;19,"Teens",sale[[#All],[Age]]&lt;30,"Adults",sale[[#All],[Age]]&lt;70,"Elders")</f>
        <v>Elders</v>
      </c>
      <c r="AB1474" t="str">
        <f>VLOOKUP(C1474,customer_imp!$A$2:$H$505,8,FALSE)</f>
        <v>Bronze</v>
      </c>
    </row>
    <row r="1475" spans="1:28" x14ac:dyDescent="0.25">
      <c r="A1475" t="s">
        <v>6179</v>
      </c>
      <c r="B1475" s="2">
        <v>45605</v>
      </c>
      <c r="C1475" t="s">
        <v>4395</v>
      </c>
      <c r="D1475" t="str">
        <f>VLOOKUP(C1475,customer_imp!$A$2:$H$502,2,FALSE)</f>
        <v>Eric Wolfe</v>
      </c>
      <c r="E1475">
        <f>VLOOKUP(C1475,customer_imp!$A$2:$H$502,3,FALSE)</f>
        <v>18</v>
      </c>
      <c r="F1475" t="str">
        <f>VLOOKUP(C1475,customer_imp!$A$2:$H$502,4,FALSE)</f>
        <v>Female</v>
      </c>
      <c r="G1475" t="str">
        <f>VLOOKUP(C1475,customer_imp!$A$2:$H$502,5,FALSE)</f>
        <v>Garciaview</v>
      </c>
      <c r="H1475" t="str">
        <f>VLOOKUP(C1475,customer_imp!$A$2:$H$502,6,FALSE)</f>
        <v>Louisiana</v>
      </c>
      <c r="I1475" t="str">
        <f>VLOOKUP(C1475,customer_imp!$A$2:$H$502,7,FALSE)</f>
        <v>USA</v>
      </c>
      <c r="J1475" t="s">
        <v>4643</v>
      </c>
      <c r="K1475" t="str">
        <f>VLOOKUP($J1475,prod_imp!$A$2:$I$102,2,FALSE)</f>
        <v>Women'S Beanie Hat</v>
      </c>
      <c r="L1475" t="str">
        <f>VLOOKUP(J1475,prod_imp!$A$2:$I$102,3,FALSE)</f>
        <v>Clothing</v>
      </c>
      <c r="M1475" t="str">
        <f>VLOOKUP(J1475,prod_imp!$A$2:$I$102,4,FALSE)</f>
        <v>Accessories</v>
      </c>
      <c r="N1475" t="str">
        <f>VLOOKUP(J1475,prod_imp!$A$2:$I$102,5,FALSE)</f>
        <v>Richardson-Carrillo</v>
      </c>
      <c r="O1475">
        <f>VLOOKUP(J1475,prod_imp!$A$2:$I$102,6,FALSE)</f>
        <v>120</v>
      </c>
      <c r="P1475">
        <f>VLOOKUP(J1475,prod_imp!$A$2:$I$102,7,FALSE)</f>
        <v>210</v>
      </c>
      <c r="Q1475" t="s">
        <v>4702</v>
      </c>
      <c r="R1475" t="s">
        <v>4709</v>
      </c>
      <c r="S1475" s="5">
        <v>419.46480000000003</v>
      </c>
      <c r="T1475">
        <v>2</v>
      </c>
      <c r="U1475">
        <v>228</v>
      </c>
      <c r="V1475">
        <v>0.12</v>
      </c>
      <c r="W1475" t="str">
        <f>VLOOKUP(Q1475,stores_imp!$A$2:$K$100,3,FALSE)</f>
        <v>EAST</v>
      </c>
      <c r="X1475" t="str">
        <f>VLOOKUP(Q1475,stores_imp!$A$2:$K$100,2,TRUE)</f>
        <v>Guerrero-Schmitt</v>
      </c>
      <c r="Y1475" t="str">
        <f>VLOOKUP(Q1475,stores_imp!$A$2:$E$22,4,FALSE)</f>
        <v>East Stevechester</v>
      </c>
      <c r="Z1475" t="str">
        <f>VLOOKUP(Q1475,stores_imp!$A$2:$K$22,5,FALSE)</f>
        <v>Flagship</v>
      </c>
      <c r="AA1475" t="str">
        <f>_xlfn.IFS(sale[[#All],[Age]]&lt;19,"Teens",sale[[#All],[Age]]&lt;30,"Adults",sale[[#All],[Age]]&lt;70,"Elders")</f>
        <v>Teens</v>
      </c>
      <c r="AB1475" t="str">
        <f>VLOOKUP(C1475,customer_imp!$A$2:$H$505,8,FALSE)</f>
        <v>Gold</v>
      </c>
    </row>
    <row r="1476" spans="1:28" x14ac:dyDescent="0.25">
      <c r="A1476" t="s">
        <v>6180</v>
      </c>
      <c r="B1476" s="2">
        <v>45516</v>
      </c>
      <c r="C1476" t="s">
        <v>4466</v>
      </c>
      <c r="D1476" t="str">
        <f>VLOOKUP(C1476,customer_imp!$A$2:$H$502,2,FALSE)</f>
        <v>Joshua Howard</v>
      </c>
      <c r="E1476">
        <f>VLOOKUP(C1476,customer_imp!$A$2:$H$502,3,FALSE)</f>
        <v>32</v>
      </c>
      <c r="F1476" t="str">
        <f>VLOOKUP(C1476,customer_imp!$A$2:$H$502,4,FALSE)</f>
        <v>Female</v>
      </c>
      <c r="G1476" t="str">
        <f>VLOOKUP(C1476,customer_imp!$A$2:$H$502,5,FALSE)</f>
        <v>East Christopherhaven</v>
      </c>
      <c r="H1476" t="str">
        <f>VLOOKUP(C1476,customer_imp!$A$2:$H$502,6,FALSE)</f>
        <v>South Dakota</v>
      </c>
      <c r="I1476" t="str">
        <f>VLOOKUP(C1476,customer_imp!$A$2:$H$502,7,FALSE)</f>
        <v>USA</v>
      </c>
      <c r="J1476" t="s">
        <v>4563</v>
      </c>
      <c r="K1476" t="str">
        <f>VLOOKUP($J1476,prod_imp!$A$2:$I$102,2,FALSE)</f>
        <v>Portable Power Bank</v>
      </c>
      <c r="L1476" t="str">
        <f>VLOOKUP(J1476,prod_imp!$A$2:$I$102,3,FALSE)</f>
        <v>Electronics</v>
      </c>
      <c r="M1476" t="str">
        <f>VLOOKUP(J1476,prod_imp!$A$2:$I$102,4,FALSE)</f>
        <v>Mobile</v>
      </c>
      <c r="N1476" t="str">
        <f>VLOOKUP(J1476,prod_imp!$A$2:$I$102,5,FALSE)</f>
        <v>Cummings And Sons</v>
      </c>
      <c r="O1476">
        <f>VLOOKUP(J1476,prod_imp!$A$2:$I$102,6,FALSE)</f>
        <v>326</v>
      </c>
      <c r="P1476">
        <f>VLOOKUP(J1476,prod_imp!$A$2:$I$102,7,FALSE)</f>
        <v>301</v>
      </c>
      <c r="Q1476" t="s">
        <v>4692</v>
      </c>
      <c r="R1476" t="s">
        <v>4706</v>
      </c>
      <c r="S1476" s="5">
        <v>891.87199999999996</v>
      </c>
      <c r="T1476">
        <v>4</v>
      </c>
      <c r="U1476">
        <v>279</v>
      </c>
      <c r="V1476">
        <v>0.08</v>
      </c>
      <c r="W1476" t="str">
        <f>VLOOKUP(Q1476,stores_imp!$A$2:$K$100,3,FALSE)</f>
        <v>SOUTH</v>
      </c>
      <c r="X1476" t="str">
        <f>VLOOKUP(Q1476,stores_imp!$A$2:$K$100,2,TRUE)</f>
        <v>Aguirre-Keller</v>
      </c>
      <c r="Y1476" t="str">
        <f>VLOOKUP(Q1476,stores_imp!$A$2:$E$22,4,FALSE)</f>
        <v>Lake Michael</v>
      </c>
      <c r="Z1476" t="str">
        <f>VLOOKUP(Q1476,stores_imp!$A$2:$K$22,5,FALSE)</f>
        <v>Online</v>
      </c>
      <c r="AA1476" t="str">
        <f>_xlfn.IFS(sale[[#All],[Age]]&lt;19,"Teens",sale[[#All],[Age]]&lt;30,"Adults",sale[[#All],[Age]]&lt;70,"Elders")</f>
        <v>Elders</v>
      </c>
      <c r="AB1476" t="str">
        <f>VLOOKUP(C1476,customer_imp!$A$2:$H$505,8,FALSE)</f>
        <v>Platinum</v>
      </c>
    </row>
    <row r="1477" spans="1:28" x14ac:dyDescent="0.25">
      <c r="A1477" t="s">
        <v>6181</v>
      </c>
      <c r="B1477" s="2">
        <v>45379</v>
      </c>
      <c r="C1477" t="s">
        <v>4241</v>
      </c>
      <c r="D1477" t="str">
        <f>VLOOKUP(C1477,customer_imp!$A$2:$H$502,2,FALSE)</f>
        <v>Beth Allen</v>
      </c>
      <c r="E1477">
        <f>VLOOKUP(C1477,customer_imp!$A$2:$H$502,3,FALSE)</f>
        <v>32</v>
      </c>
      <c r="F1477" t="str">
        <f>VLOOKUP(C1477,customer_imp!$A$2:$H$502,4,FALSE)</f>
        <v>Female</v>
      </c>
      <c r="G1477" t="str">
        <f>VLOOKUP(C1477,customer_imp!$A$2:$H$502,5,FALSE)</f>
        <v>South Kathrynmouth</v>
      </c>
      <c r="H1477" t="str">
        <f>VLOOKUP(C1477,customer_imp!$A$2:$H$502,6,FALSE)</f>
        <v>Oklahoma</v>
      </c>
      <c r="I1477" t="str">
        <f>VLOOKUP(C1477,customer_imp!$A$2:$H$502,7,FALSE)</f>
        <v>USA</v>
      </c>
      <c r="J1477" t="s">
        <v>4670</v>
      </c>
      <c r="K1477" t="str">
        <f>VLOOKUP($J1477,prod_imp!$A$2:$I$102,2,FALSE)</f>
        <v>Stainless Steel Cookware Set</v>
      </c>
      <c r="L1477" t="str">
        <f>VLOOKUP(J1477,prod_imp!$A$2:$I$102,3,FALSE)</f>
        <v>Home</v>
      </c>
      <c r="M1477" t="str">
        <f>VLOOKUP(J1477,prod_imp!$A$2:$I$102,4,FALSE)</f>
        <v>Kitchen</v>
      </c>
      <c r="N1477" t="str">
        <f>VLOOKUP(J1477,prod_imp!$A$2:$I$102,5,FALSE)</f>
        <v>Campbell Ltd</v>
      </c>
      <c r="O1477">
        <f>VLOOKUP(J1477,prod_imp!$A$2:$I$102,6,FALSE)</f>
        <v>201</v>
      </c>
      <c r="P1477">
        <f>VLOOKUP(J1477,prod_imp!$A$2:$I$102,7,FALSE)</f>
        <v>146</v>
      </c>
      <c r="Q1477" t="s">
        <v>4685</v>
      </c>
      <c r="R1477" t="s">
        <v>4706</v>
      </c>
      <c r="S1477" s="5">
        <v>1740.6279999999999</v>
      </c>
      <c r="T1477">
        <v>2</v>
      </c>
      <c r="U1477">
        <v>916</v>
      </c>
      <c r="V1477">
        <v>0.2</v>
      </c>
      <c r="W1477" t="str">
        <f>VLOOKUP(Q1477,stores_imp!$A$2:$K$100,3,FALSE)</f>
        <v>WEST</v>
      </c>
      <c r="X1477" t="str">
        <f>VLOOKUP(Q1477,stores_imp!$A$2:$K$100,2,TRUE)</f>
        <v>Mann-Austin</v>
      </c>
      <c r="Y1477" t="str">
        <f>VLOOKUP(Q1477,stores_imp!$A$2:$E$22,4,FALSE)</f>
        <v>Thompsonborough</v>
      </c>
      <c r="Z1477" t="str">
        <f>VLOOKUP(Q1477,stores_imp!$A$2:$K$22,5,FALSE)</f>
        <v>Online</v>
      </c>
      <c r="AA1477" t="str">
        <f>_xlfn.IFS(sale[[#All],[Age]]&lt;19,"Teens",sale[[#All],[Age]]&lt;30,"Adults",sale[[#All],[Age]]&lt;70,"Elders")</f>
        <v>Elders</v>
      </c>
      <c r="AB1477" t="str">
        <f>VLOOKUP(C1477,customer_imp!$A$2:$H$505,8,FALSE)</f>
        <v>Silver</v>
      </c>
    </row>
    <row r="1478" spans="1:28" x14ac:dyDescent="0.25">
      <c r="A1478" t="s">
        <v>6182</v>
      </c>
      <c r="B1478" s="2">
        <v>45567</v>
      </c>
      <c r="C1478" t="s">
        <v>4111</v>
      </c>
      <c r="D1478" t="str">
        <f>VLOOKUP(C1478,customer_imp!$A$2:$H$502,2,FALSE)</f>
        <v>Hayley Pope</v>
      </c>
      <c r="E1478">
        <f>VLOOKUP(C1478,customer_imp!$A$2:$H$502,3,FALSE)</f>
        <v>62</v>
      </c>
      <c r="F1478" t="str">
        <f>VLOOKUP(C1478,customer_imp!$A$2:$H$502,4,FALSE)</f>
        <v>Female</v>
      </c>
      <c r="G1478" t="str">
        <f>VLOOKUP(C1478,customer_imp!$A$2:$H$502,5,FALSE)</f>
        <v>West Stephenville</v>
      </c>
      <c r="H1478" t="str">
        <f>VLOOKUP(C1478,customer_imp!$A$2:$H$502,6,FALSE)</f>
        <v>Florida</v>
      </c>
      <c r="I1478" t="str">
        <f>VLOOKUP(C1478,customer_imp!$A$2:$H$502,7,FALSE)</f>
        <v>USA</v>
      </c>
      <c r="J1478" t="s">
        <v>4515</v>
      </c>
      <c r="K1478" t="str">
        <f>VLOOKUP($J1478,prod_imp!$A$2:$I$102,2,FALSE)</f>
        <v>Ceramic Kitchen Bowl Set</v>
      </c>
      <c r="L1478" t="str">
        <f>VLOOKUP(J1478,prod_imp!$A$2:$I$102,3,FALSE)</f>
        <v>Home</v>
      </c>
      <c r="M1478" t="str">
        <f>VLOOKUP(J1478,prod_imp!$A$2:$I$102,4,FALSE)</f>
        <v>Kitchen</v>
      </c>
      <c r="N1478" t="str">
        <f>VLOOKUP(J1478,prod_imp!$A$2:$I$102,5,FALSE)</f>
        <v>Hamilton Group</v>
      </c>
      <c r="O1478">
        <f>VLOOKUP(J1478,prod_imp!$A$2:$I$102,6,FALSE)</f>
        <v>299</v>
      </c>
      <c r="P1478">
        <f>VLOOKUP(J1478,prod_imp!$A$2:$I$102,7,FALSE)</f>
        <v>308</v>
      </c>
      <c r="Q1478" t="s">
        <v>4693</v>
      </c>
      <c r="R1478" t="s">
        <v>4706</v>
      </c>
      <c r="S1478" s="5">
        <v>714.41759999999999</v>
      </c>
      <c r="T1478">
        <v>4</v>
      </c>
      <c r="U1478">
        <v>229</v>
      </c>
      <c r="V1478">
        <v>0.05</v>
      </c>
      <c r="W1478" t="str">
        <f>VLOOKUP(Q1478,stores_imp!$A$2:$K$100,3,FALSE)</f>
        <v>NORTH</v>
      </c>
      <c r="X1478" t="str">
        <f>VLOOKUP(Q1478,stores_imp!$A$2:$K$100,2,TRUE)</f>
        <v>Thomas, Bridges And Harris</v>
      </c>
      <c r="Y1478" t="str">
        <f>VLOOKUP(Q1478,stores_imp!$A$2:$E$22,4,FALSE)</f>
        <v>Sabrinatown</v>
      </c>
      <c r="Z1478" t="str">
        <f>VLOOKUP(Q1478,stores_imp!$A$2:$K$22,5,FALSE)</f>
        <v>Online</v>
      </c>
      <c r="AA1478" t="str">
        <f>_xlfn.IFS(sale[[#All],[Age]]&lt;19,"Teens",sale[[#All],[Age]]&lt;30,"Adults",sale[[#All],[Age]]&lt;70,"Elders")</f>
        <v>Elders</v>
      </c>
      <c r="AB1478" t="str">
        <f>VLOOKUP(C1478,customer_imp!$A$2:$H$505,8,FALSE)</f>
        <v>Bronze</v>
      </c>
    </row>
    <row r="1479" spans="1:28" x14ac:dyDescent="0.25">
      <c r="A1479" t="s">
        <v>6183</v>
      </c>
      <c r="B1479" s="2">
        <v>45510</v>
      </c>
      <c r="C1479" t="s">
        <v>4215</v>
      </c>
      <c r="D1479" t="str">
        <f>VLOOKUP(C1479,customer_imp!$A$2:$H$502,2,FALSE)</f>
        <v>Nathaniel Hill</v>
      </c>
      <c r="E1479">
        <f>VLOOKUP(C1479,customer_imp!$A$2:$H$502,3,FALSE)</f>
        <v>43</v>
      </c>
      <c r="F1479" t="str">
        <f>VLOOKUP(C1479,customer_imp!$A$2:$H$502,4,FALSE)</f>
        <v>Female</v>
      </c>
      <c r="G1479" t="str">
        <f>VLOOKUP(C1479,customer_imp!$A$2:$H$502,5,FALSE)</f>
        <v>Lake Mark</v>
      </c>
      <c r="H1479" t="str">
        <f>VLOOKUP(C1479,customer_imp!$A$2:$H$502,6,FALSE)</f>
        <v>Kansas</v>
      </c>
      <c r="I1479" t="str">
        <f>VLOOKUP(C1479,customer_imp!$A$2:$H$502,7,FALSE)</f>
        <v>USA</v>
      </c>
      <c r="J1479" t="s">
        <v>4651</v>
      </c>
      <c r="K1479" t="str">
        <f>VLOOKUP($J1479,prod_imp!$A$2:$I$102,2,FALSE)</f>
        <v>Face Foundation Kit</v>
      </c>
      <c r="L1479" t="str">
        <f>VLOOKUP(J1479,prod_imp!$A$2:$I$102,3,FALSE)</f>
        <v>Beauty</v>
      </c>
      <c r="M1479" t="str">
        <f>VLOOKUP(J1479,prod_imp!$A$2:$I$102,4,FALSE)</f>
        <v>Makeup</v>
      </c>
      <c r="N1479" t="str">
        <f>VLOOKUP(J1479,prod_imp!$A$2:$I$102,5,FALSE)</f>
        <v>Taylor-Elliott</v>
      </c>
      <c r="O1479">
        <f>VLOOKUP(J1479,prod_imp!$A$2:$I$102,6,FALSE)</f>
        <v>183</v>
      </c>
      <c r="P1479">
        <f>VLOOKUP(J1479,prod_imp!$A$2:$I$102,7,FALSE)</f>
        <v>457</v>
      </c>
      <c r="Q1479" t="s">
        <v>4698</v>
      </c>
      <c r="R1479" t="s">
        <v>4706</v>
      </c>
      <c r="S1479" s="5">
        <v>3293.5448000000001</v>
      </c>
      <c r="T1479">
        <v>4</v>
      </c>
      <c r="U1479">
        <v>905</v>
      </c>
      <c r="V1479">
        <v>0.22</v>
      </c>
      <c r="W1479" t="str">
        <f>VLOOKUP(Q1479,stores_imp!$A$2:$K$100,3,FALSE)</f>
        <v>NORTH</v>
      </c>
      <c r="X1479" t="str">
        <f>VLOOKUP(Q1479,stores_imp!$A$2:$K$100,2,TRUE)</f>
        <v>Shelton Plc</v>
      </c>
      <c r="Y1479" t="str">
        <f>VLOOKUP(Q1479,stores_imp!$A$2:$E$22,4,FALSE)</f>
        <v>East Jenniferstad</v>
      </c>
      <c r="Z1479" t="str">
        <f>VLOOKUP(Q1479,stores_imp!$A$2:$K$22,5,FALSE)</f>
        <v>Flagship</v>
      </c>
      <c r="AA1479" t="str">
        <f>_xlfn.IFS(sale[[#All],[Age]]&lt;19,"Teens",sale[[#All],[Age]]&lt;30,"Adults",sale[[#All],[Age]]&lt;70,"Elders")</f>
        <v>Elders</v>
      </c>
      <c r="AB1479" t="str">
        <f>VLOOKUP(C1479,customer_imp!$A$2:$H$505,8,FALSE)</f>
        <v>Gold</v>
      </c>
    </row>
    <row r="1480" spans="1:28" x14ac:dyDescent="0.25">
      <c r="A1480" t="s">
        <v>6184</v>
      </c>
      <c r="B1480" s="2">
        <v>45806</v>
      </c>
      <c r="C1480" t="s">
        <v>4055</v>
      </c>
      <c r="D1480" t="str">
        <f>VLOOKUP(C1480,customer_imp!$A$2:$H$502,2,FALSE)</f>
        <v>Krystal Ford</v>
      </c>
      <c r="E1480">
        <f>VLOOKUP(C1480,customer_imp!$A$2:$H$502,3,FALSE)</f>
        <v>34</v>
      </c>
      <c r="F1480" t="str">
        <f>VLOOKUP(C1480,customer_imp!$A$2:$H$502,4,FALSE)</f>
        <v>Female</v>
      </c>
      <c r="G1480" t="str">
        <f>VLOOKUP(C1480,customer_imp!$A$2:$H$502,5,FALSE)</f>
        <v>South David</v>
      </c>
      <c r="H1480" t="str">
        <f>VLOOKUP(C1480,customer_imp!$A$2:$H$502,6,FALSE)</f>
        <v>Arizona</v>
      </c>
      <c r="I1480" t="str">
        <f>VLOOKUP(C1480,customer_imp!$A$2:$H$502,7,FALSE)</f>
        <v>USA</v>
      </c>
      <c r="J1480" t="s">
        <v>4537</v>
      </c>
      <c r="K1480" t="str">
        <f>VLOOKUP($J1480,prod_imp!$A$2:$I$102,2,FALSE)</f>
        <v>Men'S Formal Shirt</v>
      </c>
      <c r="L1480" t="str">
        <f>VLOOKUP(J1480,prod_imp!$A$2:$I$102,3,FALSE)</f>
        <v>Clothing</v>
      </c>
      <c r="M1480" t="str">
        <f>VLOOKUP(J1480,prod_imp!$A$2:$I$102,4,FALSE)</f>
        <v>Tops</v>
      </c>
      <c r="N1480" t="str">
        <f>VLOOKUP(J1480,prod_imp!$A$2:$I$102,5,FALSE)</f>
        <v>Moon, Mora And Santos</v>
      </c>
      <c r="O1480">
        <f>VLOOKUP(J1480,prod_imp!$A$2:$I$102,6,FALSE)</f>
        <v>317</v>
      </c>
      <c r="P1480">
        <f>VLOOKUP(J1480,prod_imp!$A$2:$I$102,7,FALSE)</f>
        <v>360</v>
      </c>
      <c r="Q1480" t="s">
        <v>4692</v>
      </c>
      <c r="R1480" t="s">
        <v>4706</v>
      </c>
      <c r="S1480" s="5">
        <v>529.74900000000002</v>
      </c>
      <c r="T1480">
        <v>1</v>
      </c>
      <c r="U1480">
        <v>589</v>
      </c>
      <c r="V1480">
        <v>0.09</v>
      </c>
      <c r="W1480" t="str">
        <f>VLOOKUP(Q1480,stores_imp!$A$2:$K$100,3,FALSE)</f>
        <v>SOUTH</v>
      </c>
      <c r="X1480" t="str">
        <f>VLOOKUP(Q1480,stores_imp!$A$2:$K$100,2,TRUE)</f>
        <v>Aguirre-Keller</v>
      </c>
      <c r="Y1480" t="str">
        <f>VLOOKUP(Q1480,stores_imp!$A$2:$E$22,4,FALSE)</f>
        <v>Lake Michael</v>
      </c>
      <c r="Z1480" t="str">
        <f>VLOOKUP(Q1480,stores_imp!$A$2:$K$22,5,FALSE)</f>
        <v>Online</v>
      </c>
      <c r="AA1480" t="str">
        <f>_xlfn.IFS(sale[[#All],[Age]]&lt;19,"Teens",sale[[#All],[Age]]&lt;30,"Adults",sale[[#All],[Age]]&lt;70,"Elders")</f>
        <v>Elders</v>
      </c>
      <c r="AB1480" t="str">
        <f>VLOOKUP(C1480,customer_imp!$A$2:$H$505,8,FALSE)</f>
        <v>Platinum</v>
      </c>
    </row>
    <row r="1481" spans="1:28" x14ac:dyDescent="0.25">
      <c r="A1481" t="s">
        <v>6185</v>
      </c>
      <c r="B1481" s="2">
        <v>45240</v>
      </c>
      <c r="C1481" t="s">
        <v>4089</v>
      </c>
      <c r="D1481" t="str">
        <f>VLOOKUP(C1481,customer_imp!$A$2:$H$502,2,FALSE)</f>
        <v>Edward Hall</v>
      </c>
      <c r="E1481">
        <f>VLOOKUP(C1481,customer_imp!$A$2:$H$502,3,FALSE)</f>
        <v>51</v>
      </c>
      <c r="F1481" t="str">
        <f>VLOOKUP(C1481,customer_imp!$A$2:$H$502,4,FALSE)</f>
        <v>Male</v>
      </c>
      <c r="G1481" t="str">
        <f>VLOOKUP(C1481,customer_imp!$A$2:$H$502,5,FALSE)</f>
        <v>New William</v>
      </c>
      <c r="H1481" t="str">
        <f>VLOOKUP(C1481,customer_imp!$A$2:$H$502,6,FALSE)</f>
        <v>New Mexico</v>
      </c>
      <c r="I1481" t="str">
        <f>VLOOKUP(C1481,customer_imp!$A$2:$H$502,7,FALSE)</f>
        <v>USA</v>
      </c>
      <c r="J1481" t="s">
        <v>4553</v>
      </c>
      <c r="K1481" t="str">
        <f>VLOOKUP($J1481,prod_imp!$A$2:$I$102,2,FALSE)</f>
        <v>Modern Wall Clock</v>
      </c>
      <c r="L1481" t="str">
        <f>VLOOKUP(J1481,prod_imp!$A$2:$I$102,3,FALSE)</f>
        <v>Home</v>
      </c>
      <c r="M1481" t="str">
        <f>VLOOKUP(J1481,prod_imp!$A$2:$I$102,4,FALSE)</f>
        <v>Decor</v>
      </c>
      <c r="N1481" t="str">
        <f>VLOOKUP(J1481,prod_imp!$A$2:$I$102,5,FALSE)</f>
        <v>Weiss-Watson</v>
      </c>
      <c r="O1481">
        <f>VLOOKUP(J1481,prod_imp!$A$2:$I$102,6,FALSE)</f>
        <v>180</v>
      </c>
      <c r="P1481">
        <f>VLOOKUP(J1481,prod_imp!$A$2:$I$102,7,FALSE)</f>
        <v>305</v>
      </c>
      <c r="Q1481" t="s">
        <v>4680</v>
      </c>
      <c r="R1481" t="s">
        <v>1959</v>
      </c>
      <c r="S1481" s="5">
        <v>2728.2024000000001</v>
      </c>
      <c r="T1481">
        <v>4</v>
      </c>
      <c r="U1481">
        <v>696</v>
      </c>
      <c r="V1481">
        <v>0.1</v>
      </c>
      <c r="W1481" t="str">
        <f>VLOOKUP(Q1481,stores_imp!$A$2:$K$100,3,FALSE)</f>
        <v>NORTH</v>
      </c>
      <c r="X1481" t="str">
        <f>VLOOKUP(Q1481,stores_imp!$A$2:$K$100,2,TRUE)</f>
        <v>Mann-Austin</v>
      </c>
      <c r="Y1481" t="str">
        <f>VLOOKUP(Q1481,stores_imp!$A$2:$E$22,4,FALSE)</f>
        <v>Hoodberg</v>
      </c>
      <c r="Z1481" t="str">
        <f>VLOOKUP(Q1481,stores_imp!$A$2:$K$22,5,FALSE)</f>
        <v>Outlet</v>
      </c>
      <c r="AA1481" t="str">
        <f>_xlfn.IFS(sale[[#All],[Age]]&lt;19,"Teens",sale[[#All],[Age]]&lt;30,"Adults",sale[[#All],[Age]]&lt;70,"Elders")</f>
        <v>Elders</v>
      </c>
      <c r="AB1481" t="str">
        <f>VLOOKUP(C1481,customer_imp!$A$2:$H$505,8,FALSE)</f>
        <v>Gold</v>
      </c>
    </row>
    <row r="1482" spans="1:28" x14ac:dyDescent="0.25">
      <c r="A1482" t="s">
        <v>6186</v>
      </c>
      <c r="B1482" s="2">
        <v>45309</v>
      </c>
      <c r="C1482" t="s">
        <v>4285</v>
      </c>
      <c r="D1482" t="str">
        <f>VLOOKUP(C1482,customer_imp!$A$2:$H$502,2,FALSE)</f>
        <v>Ryan Kane</v>
      </c>
      <c r="E1482">
        <f>VLOOKUP(C1482,customer_imp!$A$2:$H$502,3,FALSE)</f>
        <v>50</v>
      </c>
      <c r="F1482" t="str">
        <f>VLOOKUP(C1482,customer_imp!$A$2:$H$502,4,FALSE)</f>
        <v>Male</v>
      </c>
      <c r="G1482" t="str">
        <f>VLOOKUP(C1482,customer_imp!$A$2:$H$502,5,FALSE)</f>
        <v>West Bruceburgh</v>
      </c>
      <c r="H1482" t="str">
        <f>VLOOKUP(C1482,customer_imp!$A$2:$H$502,6,FALSE)</f>
        <v>Virginia</v>
      </c>
      <c r="I1482" t="str">
        <f>VLOOKUP(C1482,customer_imp!$A$2:$H$502,7,FALSE)</f>
        <v>USA</v>
      </c>
      <c r="J1482" t="s">
        <v>4667</v>
      </c>
      <c r="K1482" t="str">
        <f>VLOOKUP($J1482,prod_imp!$A$2:$I$102,2,FALSE)</f>
        <v>Cricket Bat</v>
      </c>
      <c r="L1482" t="str">
        <f>VLOOKUP(J1482,prod_imp!$A$2:$I$102,3,FALSE)</f>
        <v>Sports</v>
      </c>
      <c r="M1482" t="str">
        <f>VLOOKUP(J1482,prod_imp!$A$2:$I$102,4,FALSE)</f>
        <v>Team Sports</v>
      </c>
      <c r="N1482" t="str">
        <f>VLOOKUP(J1482,prod_imp!$A$2:$I$102,5,FALSE)</f>
        <v>Khan Llc</v>
      </c>
      <c r="O1482">
        <f>VLOOKUP(J1482,prod_imp!$A$2:$I$102,6,FALSE)</f>
        <v>246</v>
      </c>
      <c r="P1482">
        <f>VLOOKUP(J1482,prod_imp!$A$2:$I$102,7,FALSE)</f>
        <v>471</v>
      </c>
      <c r="Q1482" t="s">
        <v>4692</v>
      </c>
      <c r="R1482" t="s">
        <v>4706</v>
      </c>
      <c r="S1482" s="5">
        <v>333.81279999999998</v>
      </c>
      <c r="T1482">
        <v>2</v>
      </c>
      <c r="U1482">
        <v>181</v>
      </c>
      <c r="V1482">
        <v>0.02</v>
      </c>
      <c r="W1482" t="str">
        <f>VLOOKUP(Q1482,stores_imp!$A$2:$K$100,3,FALSE)</f>
        <v>SOUTH</v>
      </c>
      <c r="X1482" t="str">
        <f>VLOOKUP(Q1482,stores_imp!$A$2:$K$100,2,TRUE)</f>
        <v>Aguirre-Keller</v>
      </c>
      <c r="Y1482" t="str">
        <f>VLOOKUP(Q1482,stores_imp!$A$2:$E$22,4,FALSE)</f>
        <v>Lake Michael</v>
      </c>
      <c r="Z1482" t="str">
        <f>VLOOKUP(Q1482,stores_imp!$A$2:$K$22,5,FALSE)</f>
        <v>Online</v>
      </c>
      <c r="AA1482" t="str">
        <f>_xlfn.IFS(sale[[#All],[Age]]&lt;19,"Teens",sale[[#All],[Age]]&lt;30,"Adults",sale[[#All],[Age]]&lt;70,"Elders")</f>
        <v>Elders</v>
      </c>
      <c r="AB1482" t="str">
        <f>VLOOKUP(C1482,customer_imp!$A$2:$H$505,8,FALSE)</f>
        <v>Gold</v>
      </c>
    </row>
    <row r="1483" spans="1:28" x14ac:dyDescent="0.25">
      <c r="A1483" t="s">
        <v>6187</v>
      </c>
      <c r="B1483" s="2">
        <v>45375</v>
      </c>
      <c r="C1483" t="s">
        <v>3994</v>
      </c>
      <c r="D1483" t="str">
        <f>VLOOKUP(C1483,customer_imp!$A$2:$H$502,2,FALSE)</f>
        <v>Jonathan Steele</v>
      </c>
      <c r="E1483">
        <f>VLOOKUP(C1483,customer_imp!$A$2:$H$502,3,FALSE)</f>
        <v>52</v>
      </c>
      <c r="F1483" t="str">
        <f>VLOOKUP(C1483,customer_imp!$A$2:$H$502,4,FALSE)</f>
        <v>Female</v>
      </c>
      <c r="G1483" t="str">
        <f>VLOOKUP(C1483,customer_imp!$A$2:$H$502,5,FALSE)</f>
        <v>Molinabury</v>
      </c>
      <c r="H1483" t="str">
        <f>VLOOKUP(C1483,customer_imp!$A$2:$H$502,6,FALSE)</f>
        <v>Oregon</v>
      </c>
      <c r="I1483" t="str">
        <f>VLOOKUP(C1483,customer_imp!$A$2:$H$502,7,FALSE)</f>
        <v>USA</v>
      </c>
      <c r="J1483" t="s">
        <v>4667</v>
      </c>
      <c r="K1483" t="str">
        <f>VLOOKUP($J1483,prod_imp!$A$2:$I$102,2,FALSE)</f>
        <v>Cricket Bat</v>
      </c>
      <c r="L1483" t="str">
        <f>VLOOKUP(J1483,prod_imp!$A$2:$I$102,3,FALSE)</f>
        <v>Sports</v>
      </c>
      <c r="M1483" t="str">
        <f>VLOOKUP(J1483,prod_imp!$A$2:$I$102,4,FALSE)</f>
        <v>Team Sports</v>
      </c>
      <c r="N1483" t="str">
        <f>VLOOKUP(J1483,prod_imp!$A$2:$I$102,5,FALSE)</f>
        <v>Khan Llc</v>
      </c>
      <c r="O1483">
        <f>VLOOKUP(J1483,prod_imp!$A$2:$I$102,6,FALSE)</f>
        <v>246</v>
      </c>
      <c r="P1483">
        <f>VLOOKUP(J1483,prod_imp!$A$2:$I$102,7,FALSE)</f>
        <v>471</v>
      </c>
      <c r="Q1483" t="s">
        <v>4695</v>
      </c>
      <c r="R1483" t="s">
        <v>4709</v>
      </c>
      <c r="S1483" s="5">
        <v>312.08049999999997</v>
      </c>
      <c r="T1483">
        <v>1</v>
      </c>
      <c r="U1483">
        <v>440</v>
      </c>
      <c r="V1483">
        <v>0.08</v>
      </c>
      <c r="W1483" t="str">
        <f>VLOOKUP(Q1483,stores_imp!$A$2:$K$100,3,FALSE)</f>
        <v>EAST</v>
      </c>
      <c r="X1483" t="str">
        <f>VLOOKUP(Q1483,stores_imp!$A$2:$K$100,2,TRUE)</f>
        <v>Gardner, Humphrey And Contreras</v>
      </c>
      <c r="Y1483" t="str">
        <f>VLOOKUP(Q1483,stores_imp!$A$2:$E$22,4,FALSE)</f>
        <v>Johnsonville</v>
      </c>
      <c r="Z1483" t="str">
        <f>VLOOKUP(Q1483,stores_imp!$A$2:$K$22,5,FALSE)</f>
        <v>Flagship</v>
      </c>
      <c r="AA1483" t="str">
        <f>_xlfn.IFS(sale[[#All],[Age]]&lt;19,"Teens",sale[[#All],[Age]]&lt;30,"Adults",sale[[#All],[Age]]&lt;70,"Elders")</f>
        <v>Elders</v>
      </c>
      <c r="AB1483" t="str">
        <f>VLOOKUP(C1483,customer_imp!$A$2:$H$505,8,FALSE)</f>
        <v>Silver</v>
      </c>
    </row>
    <row r="1484" spans="1:28" x14ac:dyDescent="0.25">
      <c r="A1484" t="s">
        <v>6188</v>
      </c>
      <c r="B1484" s="2">
        <v>45733</v>
      </c>
      <c r="C1484" t="s">
        <v>4090</v>
      </c>
      <c r="D1484" t="str">
        <f>VLOOKUP(C1484,customer_imp!$A$2:$H$502,2,FALSE)</f>
        <v>Ryan Hernandez</v>
      </c>
      <c r="E1484">
        <f>VLOOKUP(C1484,customer_imp!$A$2:$H$502,3,FALSE)</f>
        <v>30</v>
      </c>
      <c r="F1484" t="str">
        <f>VLOOKUP(C1484,customer_imp!$A$2:$H$502,4,FALSE)</f>
        <v>Male</v>
      </c>
      <c r="G1484" t="str">
        <f>VLOOKUP(C1484,customer_imp!$A$2:$H$502,5,FALSE)</f>
        <v>East Donna</v>
      </c>
      <c r="H1484" t="str">
        <f>VLOOKUP(C1484,customer_imp!$A$2:$H$502,6,FALSE)</f>
        <v>Nevada</v>
      </c>
      <c r="I1484" t="str">
        <f>VLOOKUP(C1484,customer_imp!$A$2:$H$502,7,FALSE)</f>
        <v>USA</v>
      </c>
      <c r="J1484" t="s">
        <v>4594</v>
      </c>
      <c r="K1484" t="str">
        <f>VLOOKUP($J1484,prod_imp!$A$2:$I$102,2,FALSE)</f>
        <v>Ceramic Plant Pot</v>
      </c>
      <c r="L1484" t="str">
        <f>VLOOKUP(J1484,prod_imp!$A$2:$I$102,3,FALSE)</f>
        <v>Home</v>
      </c>
      <c r="M1484" t="str">
        <f>VLOOKUP(J1484,prod_imp!$A$2:$I$102,4,FALSE)</f>
        <v>Decor</v>
      </c>
      <c r="N1484" t="str">
        <f>VLOOKUP(J1484,prod_imp!$A$2:$I$102,5,FALSE)</f>
        <v>Hatfield, Baird And Torres</v>
      </c>
      <c r="O1484">
        <f>VLOOKUP(J1484,prod_imp!$A$2:$I$102,6,FALSE)</f>
        <v>82</v>
      </c>
      <c r="P1484">
        <f>VLOOKUP(J1484,prod_imp!$A$2:$I$102,7,FALSE)</f>
        <v>275</v>
      </c>
      <c r="Q1484" t="s">
        <v>4702</v>
      </c>
      <c r="R1484" t="s">
        <v>4709</v>
      </c>
      <c r="S1484" s="5">
        <v>1032.0813000000001</v>
      </c>
      <c r="T1484">
        <v>3</v>
      </c>
      <c r="U1484">
        <v>471</v>
      </c>
      <c r="V1484">
        <v>0.28999999999999998</v>
      </c>
      <c r="W1484" t="str">
        <f>VLOOKUP(Q1484,stores_imp!$A$2:$K$100,3,FALSE)</f>
        <v>EAST</v>
      </c>
      <c r="X1484" t="str">
        <f>VLOOKUP(Q1484,stores_imp!$A$2:$K$100,2,TRUE)</f>
        <v>Guerrero-Schmitt</v>
      </c>
      <c r="Y1484" t="str">
        <f>VLOOKUP(Q1484,stores_imp!$A$2:$E$22,4,FALSE)</f>
        <v>East Stevechester</v>
      </c>
      <c r="Z1484" t="str">
        <f>VLOOKUP(Q1484,stores_imp!$A$2:$K$22,5,FALSE)</f>
        <v>Flagship</v>
      </c>
      <c r="AA1484" t="str">
        <f>_xlfn.IFS(sale[[#All],[Age]]&lt;19,"Teens",sale[[#All],[Age]]&lt;30,"Adults",sale[[#All],[Age]]&lt;70,"Elders")</f>
        <v>Elders</v>
      </c>
      <c r="AB1484" t="str">
        <f>VLOOKUP(C1484,customer_imp!$A$2:$H$505,8,FALSE)</f>
        <v>Bronze</v>
      </c>
    </row>
    <row r="1485" spans="1:28" x14ac:dyDescent="0.25">
      <c r="A1485" t="s">
        <v>6189</v>
      </c>
      <c r="B1485" s="2">
        <v>45435</v>
      </c>
      <c r="C1485" t="s">
        <v>4016</v>
      </c>
      <c r="D1485" t="str">
        <f>VLOOKUP(C1485,customer_imp!$A$2:$H$502,2,FALSE)</f>
        <v>Denise Williams</v>
      </c>
      <c r="E1485">
        <f>VLOOKUP(C1485,customer_imp!$A$2:$H$502,3,FALSE)</f>
        <v>34</v>
      </c>
      <c r="F1485" t="str">
        <f>VLOOKUP(C1485,customer_imp!$A$2:$H$502,4,FALSE)</f>
        <v>Male</v>
      </c>
      <c r="G1485" t="str">
        <f>VLOOKUP(C1485,customer_imp!$A$2:$H$502,5,FALSE)</f>
        <v>Christianstad</v>
      </c>
      <c r="H1485" t="str">
        <f>VLOOKUP(C1485,customer_imp!$A$2:$H$502,6,FALSE)</f>
        <v>Hawaii</v>
      </c>
      <c r="I1485" t="str">
        <f>VLOOKUP(C1485,customer_imp!$A$2:$H$502,7,FALSE)</f>
        <v>USA</v>
      </c>
      <c r="J1485" t="s">
        <v>4601</v>
      </c>
      <c r="K1485" t="str">
        <f>VLOOKUP($J1485,prod_imp!$A$2:$I$102,2,FALSE)</f>
        <v>Men'S Hair Styling Gel</v>
      </c>
      <c r="L1485" t="str">
        <f>VLOOKUP(J1485,prod_imp!$A$2:$I$102,3,FALSE)</f>
        <v>Beauty</v>
      </c>
      <c r="M1485" t="str">
        <f>VLOOKUP(J1485,prod_imp!$A$2:$I$102,4,FALSE)</f>
        <v>Haircare</v>
      </c>
      <c r="N1485" t="str">
        <f>VLOOKUP(J1485,prod_imp!$A$2:$I$102,5,FALSE)</f>
        <v>Cline-Mccarthy</v>
      </c>
      <c r="O1485">
        <f>VLOOKUP(J1485,prod_imp!$A$2:$I$102,6,FALSE)</f>
        <v>17</v>
      </c>
      <c r="P1485">
        <f>VLOOKUP(J1485,prod_imp!$A$2:$I$102,7,FALSE)</f>
        <v>399</v>
      </c>
      <c r="Q1485" t="s">
        <v>4693</v>
      </c>
      <c r="R1485" t="s">
        <v>1959</v>
      </c>
      <c r="S1485" s="5">
        <v>683.00099999999998</v>
      </c>
      <c r="T1485">
        <v>1</v>
      </c>
      <c r="U1485">
        <v>759</v>
      </c>
      <c r="V1485">
        <v>0.27</v>
      </c>
      <c r="W1485" t="str">
        <f>VLOOKUP(Q1485,stores_imp!$A$2:$K$100,3,FALSE)</f>
        <v>NORTH</v>
      </c>
      <c r="X1485" t="str">
        <f>VLOOKUP(Q1485,stores_imp!$A$2:$K$100,2,TRUE)</f>
        <v>Thomas, Bridges And Harris</v>
      </c>
      <c r="Y1485" t="str">
        <f>VLOOKUP(Q1485,stores_imp!$A$2:$E$22,4,FALSE)</f>
        <v>Sabrinatown</v>
      </c>
      <c r="Z1485" t="str">
        <f>VLOOKUP(Q1485,stores_imp!$A$2:$K$22,5,FALSE)</f>
        <v>Online</v>
      </c>
      <c r="AA1485" t="str">
        <f>_xlfn.IFS(sale[[#All],[Age]]&lt;19,"Teens",sale[[#All],[Age]]&lt;30,"Adults",sale[[#All],[Age]]&lt;70,"Elders")</f>
        <v>Elders</v>
      </c>
      <c r="AB1485" t="str">
        <f>VLOOKUP(C1485,customer_imp!$A$2:$H$505,8,FALSE)</f>
        <v>Bronze</v>
      </c>
    </row>
    <row r="1486" spans="1:28" x14ac:dyDescent="0.25">
      <c r="A1486" t="s">
        <v>6190</v>
      </c>
      <c r="B1486" s="2">
        <v>45864</v>
      </c>
      <c r="C1486" t="s">
        <v>4478</v>
      </c>
      <c r="D1486" t="str">
        <f>VLOOKUP(C1486,customer_imp!$A$2:$H$502,2,FALSE)</f>
        <v>Sara Ingram</v>
      </c>
      <c r="E1486">
        <f>VLOOKUP(C1486,customer_imp!$A$2:$H$502,3,FALSE)</f>
        <v>46</v>
      </c>
      <c r="F1486" t="str">
        <f>VLOOKUP(C1486,customer_imp!$A$2:$H$502,4,FALSE)</f>
        <v>Female</v>
      </c>
      <c r="G1486" t="str">
        <f>VLOOKUP(C1486,customer_imp!$A$2:$H$502,5,FALSE)</f>
        <v>East Dillonview</v>
      </c>
      <c r="H1486" t="str">
        <f>VLOOKUP(C1486,customer_imp!$A$2:$H$502,6,FALSE)</f>
        <v>Virginia</v>
      </c>
      <c r="I1486" t="str">
        <f>VLOOKUP(C1486,customer_imp!$A$2:$H$502,7,FALSE)</f>
        <v>USA</v>
      </c>
      <c r="J1486" t="s">
        <v>4663</v>
      </c>
      <c r="K1486" t="str">
        <f>VLOOKUP($J1486,prod_imp!$A$2:$I$102,2,FALSE)</f>
        <v>Sports Stopwatch Basic</v>
      </c>
      <c r="L1486" t="str">
        <f>VLOOKUP(J1486,prod_imp!$A$2:$I$102,3,FALSE)</f>
        <v>Sports</v>
      </c>
      <c r="M1486" t="str">
        <f>VLOOKUP(J1486,prod_imp!$A$2:$I$102,4,FALSE)</f>
        <v>Accessories</v>
      </c>
      <c r="N1486" t="str">
        <f>VLOOKUP(J1486,prod_imp!$A$2:$I$102,5,FALSE)</f>
        <v>Wilson Group</v>
      </c>
      <c r="O1486">
        <f>VLOOKUP(J1486,prod_imp!$A$2:$I$102,6,FALSE)</f>
        <v>61</v>
      </c>
      <c r="P1486">
        <f>VLOOKUP(J1486,prod_imp!$A$2:$I$102,7,FALSE)</f>
        <v>75</v>
      </c>
      <c r="Q1486" t="s">
        <v>4698</v>
      </c>
      <c r="R1486" t="s">
        <v>4709</v>
      </c>
      <c r="S1486" s="5">
        <v>2974.6439999999998</v>
      </c>
      <c r="T1486">
        <v>4</v>
      </c>
      <c r="U1486">
        <v>918</v>
      </c>
      <c r="V1486">
        <v>0.1</v>
      </c>
      <c r="W1486" t="str">
        <f>VLOOKUP(Q1486,stores_imp!$A$2:$K$100,3,FALSE)</f>
        <v>NORTH</v>
      </c>
      <c r="X1486" t="str">
        <f>VLOOKUP(Q1486,stores_imp!$A$2:$K$100,2,TRUE)</f>
        <v>Shelton Plc</v>
      </c>
      <c r="Y1486" t="str">
        <f>VLOOKUP(Q1486,stores_imp!$A$2:$E$22,4,FALSE)</f>
        <v>East Jenniferstad</v>
      </c>
      <c r="Z1486" t="str">
        <f>VLOOKUP(Q1486,stores_imp!$A$2:$K$22,5,FALSE)</f>
        <v>Flagship</v>
      </c>
      <c r="AA1486" t="str">
        <f>_xlfn.IFS(sale[[#All],[Age]]&lt;19,"Teens",sale[[#All],[Age]]&lt;30,"Adults",sale[[#All],[Age]]&lt;70,"Elders")</f>
        <v>Elders</v>
      </c>
      <c r="AB1486" t="str">
        <f>VLOOKUP(C1486,customer_imp!$A$2:$H$505,8,FALSE)</f>
        <v>Bronze</v>
      </c>
    </row>
    <row r="1487" spans="1:28" x14ac:dyDescent="0.25">
      <c r="A1487" t="s">
        <v>6191</v>
      </c>
      <c r="B1487" s="2">
        <v>45569</v>
      </c>
      <c r="C1487" t="s">
        <v>4241</v>
      </c>
      <c r="D1487" t="str">
        <f>VLOOKUP(C1487,customer_imp!$A$2:$H$502,2,FALSE)</f>
        <v>Beth Allen</v>
      </c>
      <c r="E1487">
        <f>VLOOKUP(C1487,customer_imp!$A$2:$H$502,3,FALSE)</f>
        <v>32</v>
      </c>
      <c r="F1487" t="str">
        <f>VLOOKUP(C1487,customer_imp!$A$2:$H$502,4,FALSE)</f>
        <v>Female</v>
      </c>
      <c r="G1487" t="str">
        <f>VLOOKUP(C1487,customer_imp!$A$2:$H$502,5,FALSE)</f>
        <v>South Kathrynmouth</v>
      </c>
      <c r="H1487" t="str">
        <f>VLOOKUP(C1487,customer_imp!$A$2:$H$502,6,FALSE)</f>
        <v>Oklahoma</v>
      </c>
      <c r="I1487" t="str">
        <f>VLOOKUP(C1487,customer_imp!$A$2:$H$502,7,FALSE)</f>
        <v>USA</v>
      </c>
      <c r="J1487" t="s">
        <v>4662</v>
      </c>
      <c r="K1487" t="str">
        <f>VLOOKUP($J1487,prod_imp!$A$2:$I$102,2,FALSE)</f>
        <v>Vitamin E Body Lotion</v>
      </c>
      <c r="L1487" t="str">
        <f>VLOOKUP(J1487,prod_imp!$A$2:$I$102,3,FALSE)</f>
        <v>Beauty</v>
      </c>
      <c r="M1487" t="str">
        <f>VLOOKUP(J1487,prod_imp!$A$2:$I$102,4,FALSE)</f>
        <v>Skincare</v>
      </c>
      <c r="N1487" t="str">
        <f>VLOOKUP(J1487,prod_imp!$A$2:$I$102,5,FALSE)</f>
        <v>Hoffman-Williams</v>
      </c>
      <c r="O1487">
        <f>VLOOKUP(J1487,prod_imp!$A$2:$I$102,6,FALSE)</f>
        <v>358</v>
      </c>
      <c r="P1487">
        <f>VLOOKUP(J1487,prod_imp!$A$2:$I$102,7,FALSE)</f>
        <v>213</v>
      </c>
      <c r="Q1487" t="s">
        <v>4692</v>
      </c>
      <c r="R1487" t="s">
        <v>4709</v>
      </c>
      <c r="S1487" s="5">
        <v>818.42499999999995</v>
      </c>
      <c r="T1487">
        <v>1</v>
      </c>
      <c r="U1487">
        <v>862</v>
      </c>
      <c r="V1487">
        <v>0.19</v>
      </c>
      <c r="W1487" t="str">
        <f>VLOOKUP(Q1487,stores_imp!$A$2:$K$100,3,FALSE)</f>
        <v>SOUTH</v>
      </c>
      <c r="X1487" t="str">
        <f>VLOOKUP(Q1487,stores_imp!$A$2:$K$100,2,TRUE)</f>
        <v>Aguirre-Keller</v>
      </c>
      <c r="Y1487" t="str">
        <f>VLOOKUP(Q1487,stores_imp!$A$2:$E$22,4,FALSE)</f>
        <v>Lake Michael</v>
      </c>
      <c r="Z1487" t="str">
        <f>VLOOKUP(Q1487,stores_imp!$A$2:$K$22,5,FALSE)</f>
        <v>Online</v>
      </c>
      <c r="AA1487" t="str">
        <f>_xlfn.IFS(sale[[#All],[Age]]&lt;19,"Teens",sale[[#All],[Age]]&lt;30,"Adults",sale[[#All],[Age]]&lt;70,"Elders")</f>
        <v>Elders</v>
      </c>
      <c r="AB1487" t="str">
        <f>VLOOKUP(C1487,customer_imp!$A$2:$H$505,8,FALSE)</f>
        <v>Silver</v>
      </c>
    </row>
    <row r="1488" spans="1:28" x14ac:dyDescent="0.25">
      <c r="A1488" t="s">
        <v>6192</v>
      </c>
      <c r="B1488" s="2">
        <v>45664</v>
      </c>
      <c r="C1488" t="s">
        <v>4454</v>
      </c>
      <c r="D1488" t="str">
        <f>VLOOKUP(C1488,customer_imp!$A$2:$H$502,2,FALSE)</f>
        <v>Beth Martin</v>
      </c>
      <c r="E1488">
        <f>VLOOKUP(C1488,customer_imp!$A$2:$H$502,3,FALSE)</f>
        <v>34</v>
      </c>
      <c r="F1488" t="str">
        <f>VLOOKUP(C1488,customer_imp!$A$2:$H$502,4,FALSE)</f>
        <v>Female</v>
      </c>
      <c r="G1488" t="str">
        <f>VLOOKUP(C1488,customer_imp!$A$2:$H$502,5,FALSE)</f>
        <v>Burkefurt</v>
      </c>
      <c r="H1488" t="str">
        <f>VLOOKUP(C1488,customer_imp!$A$2:$H$502,6,FALSE)</f>
        <v>West Virginia</v>
      </c>
      <c r="I1488" t="str">
        <f>VLOOKUP(C1488,customer_imp!$A$2:$H$502,7,FALSE)</f>
        <v>USA</v>
      </c>
      <c r="J1488" t="s">
        <v>4535</v>
      </c>
      <c r="K1488" t="str">
        <f>VLOOKUP($J1488,prod_imp!$A$2:$I$102,2,FALSE)</f>
        <v>Carbon Fiber Tennis Racket</v>
      </c>
      <c r="L1488" t="str">
        <f>VLOOKUP(J1488,prod_imp!$A$2:$I$102,3,FALSE)</f>
        <v>Sports</v>
      </c>
      <c r="M1488" t="str">
        <f>VLOOKUP(J1488,prod_imp!$A$2:$I$102,4,FALSE)</f>
        <v>Equipment</v>
      </c>
      <c r="N1488" t="str">
        <f>VLOOKUP(J1488,prod_imp!$A$2:$I$102,5,FALSE)</f>
        <v>Flores, Pineda And Rodriguez</v>
      </c>
      <c r="O1488">
        <f>VLOOKUP(J1488,prod_imp!$A$2:$I$102,6,FALSE)</f>
        <v>485</v>
      </c>
      <c r="P1488">
        <f>VLOOKUP(J1488,prod_imp!$A$2:$I$102,7,FALSE)</f>
        <v>432</v>
      </c>
      <c r="Q1488" t="s">
        <v>4697</v>
      </c>
      <c r="R1488" t="s">
        <v>4709</v>
      </c>
      <c r="S1488" s="5">
        <v>435.34199999999998</v>
      </c>
      <c r="T1488">
        <v>1</v>
      </c>
      <c r="U1488">
        <v>588</v>
      </c>
      <c r="V1488">
        <v>0.05</v>
      </c>
      <c r="W1488" t="str">
        <f>VLOOKUP(Q1488,stores_imp!$A$2:$K$100,3,FALSE)</f>
        <v>SOUTH</v>
      </c>
      <c r="X1488" t="str">
        <f>VLOOKUP(Q1488,stores_imp!$A$2:$K$100,2,TRUE)</f>
        <v>Mcdonald Inc</v>
      </c>
      <c r="Y1488" t="str">
        <f>VLOOKUP(Q1488,stores_imp!$A$2:$E$22,4,FALSE)</f>
        <v>Christopherland</v>
      </c>
      <c r="Z1488" t="str">
        <f>VLOOKUP(Q1488,stores_imp!$A$2:$K$22,5,FALSE)</f>
        <v>Outlet</v>
      </c>
      <c r="AA1488" t="str">
        <f>_xlfn.IFS(sale[[#All],[Age]]&lt;19,"Teens",sale[[#All],[Age]]&lt;30,"Adults",sale[[#All],[Age]]&lt;70,"Elders")</f>
        <v>Elders</v>
      </c>
      <c r="AB1488" t="str">
        <f>VLOOKUP(C1488,customer_imp!$A$2:$H$505,8,FALSE)</f>
        <v>Silver</v>
      </c>
    </row>
    <row r="1489" spans="1:28" x14ac:dyDescent="0.25">
      <c r="A1489" t="s">
        <v>6193</v>
      </c>
      <c r="B1489" s="2">
        <v>45645</v>
      </c>
      <c r="C1489" t="s">
        <v>4454</v>
      </c>
      <c r="D1489" t="str">
        <f>VLOOKUP(C1489,customer_imp!$A$2:$H$502,2,FALSE)</f>
        <v>Beth Martin</v>
      </c>
      <c r="E1489">
        <f>VLOOKUP(C1489,customer_imp!$A$2:$H$502,3,FALSE)</f>
        <v>34</v>
      </c>
      <c r="F1489" t="str">
        <f>VLOOKUP(C1489,customer_imp!$A$2:$H$502,4,FALSE)</f>
        <v>Female</v>
      </c>
      <c r="G1489" t="str">
        <f>VLOOKUP(C1489,customer_imp!$A$2:$H$502,5,FALSE)</f>
        <v>Burkefurt</v>
      </c>
      <c r="H1489" t="str">
        <f>VLOOKUP(C1489,customer_imp!$A$2:$H$502,6,FALSE)</f>
        <v>West Virginia</v>
      </c>
      <c r="I1489" t="str">
        <f>VLOOKUP(C1489,customer_imp!$A$2:$H$502,7,FALSE)</f>
        <v>USA</v>
      </c>
      <c r="J1489" t="s">
        <v>4594</v>
      </c>
      <c r="K1489" t="str">
        <f>VLOOKUP($J1489,prod_imp!$A$2:$I$102,2,FALSE)</f>
        <v>Ceramic Plant Pot</v>
      </c>
      <c r="L1489" t="str">
        <f>VLOOKUP(J1489,prod_imp!$A$2:$I$102,3,FALSE)</f>
        <v>Home</v>
      </c>
      <c r="M1489" t="str">
        <f>VLOOKUP(J1489,prod_imp!$A$2:$I$102,4,FALSE)</f>
        <v>Decor</v>
      </c>
      <c r="N1489" t="str">
        <f>VLOOKUP(J1489,prod_imp!$A$2:$I$102,5,FALSE)</f>
        <v>Hatfield, Baird And Torres</v>
      </c>
      <c r="O1489">
        <f>VLOOKUP(J1489,prod_imp!$A$2:$I$102,6,FALSE)</f>
        <v>82</v>
      </c>
      <c r="P1489">
        <f>VLOOKUP(J1489,prod_imp!$A$2:$I$102,7,FALSE)</f>
        <v>275</v>
      </c>
      <c r="Q1489" t="s">
        <v>4684</v>
      </c>
      <c r="R1489" t="s">
        <v>4706</v>
      </c>
      <c r="S1489" s="5">
        <v>871.39700000000005</v>
      </c>
      <c r="T1489">
        <v>1</v>
      </c>
      <c r="U1489">
        <v>917</v>
      </c>
      <c r="V1489">
        <v>0.26</v>
      </c>
      <c r="W1489" t="str">
        <f>VLOOKUP(Q1489,stores_imp!$A$2:$K$100,3,FALSE)</f>
        <v>SOUTH</v>
      </c>
      <c r="X1489" t="str">
        <f>VLOOKUP(Q1489,stores_imp!$A$2:$K$100,2,TRUE)</f>
        <v>Mann-Austin</v>
      </c>
      <c r="Y1489" t="str">
        <f>VLOOKUP(Q1489,stores_imp!$A$2:$E$22,4,FALSE)</f>
        <v>Williamsfurt</v>
      </c>
      <c r="Z1489" t="str">
        <f>VLOOKUP(Q1489,stores_imp!$A$2:$K$22,5,FALSE)</f>
        <v>Online</v>
      </c>
      <c r="AA1489" t="str">
        <f>_xlfn.IFS(sale[[#All],[Age]]&lt;19,"Teens",sale[[#All],[Age]]&lt;30,"Adults",sale[[#All],[Age]]&lt;70,"Elders")</f>
        <v>Elders</v>
      </c>
      <c r="AB1489" t="str">
        <f>VLOOKUP(C1489,customer_imp!$A$2:$H$505,8,FALSE)</f>
        <v>Silver</v>
      </c>
    </row>
    <row r="1490" spans="1:28" x14ac:dyDescent="0.25">
      <c r="A1490" t="s">
        <v>6194</v>
      </c>
      <c r="B1490" s="2">
        <v>45449</v>
      </c>
      <c r="C1490" t="s">
        <v>4214</v>
      </c>
      <c r="D1490" t="str">
        <f>VLOOKUP(C1490,customer_imp!$A$2:$H$502,2,FALSE)</f>
        <v>Michelle Gonzalez</v>
      </c>
      <c r="E1490">
        <f>VLOOKUP(C1490,customer_imp!$A$2:$H$502,3,FALSE)</f>
        <v>59</v>
      </c>
      <c r="F1490" t="str">
        <f>VLOOKUP(C1490,customer_imp!$A$2:$H$502,4,FALSE)</f>
        <v>Male</v>
      </c>
      <c r="G1490" t="str">
        <f>VLOOKUP(C1490,customer_imp!$A$2:$H$502,5,FALSE)</f>
        <v>Clarkport</v>
      </c>
      <c r="H1490" t="str">
        <f>VLOOKUP(C1490,customer_imp!$A$2:$H$502,6,FALSE)</f>
        <v>West Virginia</v>
      </c>
      <c r="I1490" t="str">
        <f>VLOOKUP(C1490,customer_imp!$A$2:$H$502,7,FALSE)</f>
        <v>USA</v>
      </c>
      <c r="J1490" t="s">
        <v>4507</v>
      </c>
      <c r="K1490" t="str">
        <f>VLOOKUP($J1490,prod_imp!$A$2:$I$102,2,FALSE)</f>
        <v>Herbal Face Moisturizer</v>
      </c>
      <c r="L1490" t="str">
        <f>VLOOKUP(J1490,prod_imp!$A$2:$I$102,3,FALSE)</f>
        <v>Beauty</v>
      </c>
      <c r="M1490" t="str">
        <f>VLOOKUP(J1490,prod_imp!$A$2:$I$102,4,FALSE)</f>
        <v>Skincare</v>
      </c>
      <c r="N1490" t="str">
        <f>VLOOKUP(J1490,prod_imp!$A$2:$I$102,5,FALSE)</f>
        <v>Davidson Plc</v>
      </c>
      <c r="O1490">
        <f>VLOOKUP(J1490,prod_imp!$A$2:$I$102,6,FALSE)</f>
        <v>313</v>
      </c>
      <c r="P1490">
        <f>VLOOKUP(J1490,prod_imp!$A$2:$I$102,7,FALSE)</f>
        <v>350</v>
      </c>
      <c r="Q1490" t="s">
        <v>4702</v>
      </c>
      <c r="R1490" t="s">
        <v>4706</v>
      </c>
      <c r="S1490" s="5">
        <v>344.53680000000003</v>
      </c>
      <c r="T1490">
        <v>4</v>
      </c>
      <c r="U1490">
        <v>97</v>
      </c>
      <c r="V1490">
        <v>0.05</v>
      </c>
      <c r="W1490" t="str">
        <f>VLOOKUP(Q1490,stores_imp!$A$2:$K$100,3,FALSE)</f>
        <v>EAST</v>
      </c>
      <c r="X1490" t="str">
        <f>VLOOKUP(Q1490,stores_imp!$A$2:$K$100,2,TRUE)</f>
        <v>Guerrero-Schmitt</v>
      </c>
      <c r="Y1490" t="str">
        <f>VLOOKUP(Q1490,stores_imp!$A$2:$E$22,4,FALSE)</f>
        <v>East Stevechester</v>
      </c>
      <c r="Z1490" t="str">
        <f>VLOOKUP(Q1490,stores_imp!$A$2:$K$22,5,FALSE)</f>
        <v>Flagship</v>
      </c>
      <c r="AA1490" t="str">
        <f>_xlfn.IFS(sale[[#All],[Age]]&lt;19,"Teens",sale[[#All],[Age]]&lt;30,"Adults",sale[[#All],[Age]]&lt;70,"Elders")</f>
        <v>Elders</v>
      </c>
      <c r="AB1490" t="str">
        <f>VLOOKUP(C1490,customer_imp!$A$2:$H$505,8,FALSE)</f>
        <v>Silver</v>
      </c>
    </row>
    <row r="1491" spans="1:28" x14ac:dyDescent="0.25">
      <c r="A1491" t="s">
        <v>6195</v>
      </c>
      <c r="B1491" s="2">
        <v>45629</v>
      </c>
      <c r="C1491" t="s">
        <v>4470</v>
      </c>
      <c r="D1491" t="str">
        <f>VLOOKUP(C1491,customer_imp!$A$2:$H$502,2,FALSE)</f>
        <v>Earl Smith Dds</v>
      </c>
      <c r="E1491">
        <f>VLOOKUP(C1491,customer_imp!$A$2:$H$502,3,FALSE)</f>
        <v>59</v>
      </c>
      <c r="F1491" t="str">
        <f>VLOOKUP(C1491,customer_imp!$A$2:$H$502,4,FALSE)</f>
        <v>Male</v>
      </c>
      <c r="G1491" t="str">
        <f>VLOOKUP(C1491,customer_imp!$A$2:$H$502,5,FALSE)</f>
        <v>West Sarah</v>
      </c>
      <c r="H1491" t="str">
        <f>VLOOKUP(C1491,customer_imp!$A$2:$H$502,6,FALSE)</f>
        <v>South Dakota</v>
      </c>
      <c r="I1491" t="str">
        <f>VLOOKUP(C1491,customer_imp!$A$2:$H$502,7,FALSE)</f>
        <v>USA</v>
      </c>
      <c r="J1491" t="s">
        <v>4547</v>
      </c>
      <c r="K1491" t="str">
        <f>VLOOKUP($J1491,prod_imp!$A$2:$I$102,2,FALSE)</f>
        <v>Sports Stopwatch Timer</v>
      </c>
      <c r="L1491" t="str">
        <f>VLOOKUP(J1491,prod_imp!$A$2:$I$102,3,FALSE)</f>
        <v>Sports</v>
      </c>
      <c r="M1491" t="str">
        <f>VLOOKUP(J1491,prod_imp!$A$2:$I$102,4,FALSE)</f>
        <v>Accessories</v>
      </c>
      <c r="N1491" t="str">
        <f>VLOOKUP(J1491,prod_imp!$A$2:$I$102,5,FALSE)</f>
        <v>Burns-Hansen</v>
      </c>
      <c r="O1491">
        <f>VLOOKUP(J1491,prod_imp!$A$2:$I$102,6,FALSE)</f>
        <v>39</v>
      </c>
      <c r="P1491">
        <f>VLOOKUP(J1491,prod_imp!$A$2:$I$102,7,FALSE)</f>
        <v>137</v>
      </c>
      <c r="Q1491" t="s">
        <v>4681</v>
      </c>
      <c r="R1491" t="s">
        <v>4709</v>
      </c>
      <c r="S1491" s="5">
        <v>502.51319999999998</v>
      </c>
      <c r="T1491">
        <v>3</v>
      </c>
      <c r="U1491">
        <v>199</v>
      </c>
      <c r="V1491">
        <v>0.11</v>
      </c>
      <c r="W1491" t="str">
        <f>VLOOKUP(Q1491,stores_imp!$A$2:$K$100,3,FALSE)</f>
        <v>SOUTH</v>
      </c>
      <c r="X1491" t="str">
        <f>VLOOKUP(Q1491,stores_imp!$A$2:$K$100,2,TRUE)</f>
        <v>Mann-Austin</v>
      </c>
      <c r="Y1491" t="str">
        <f>VLOOKUP(Q1491,stores_imp!$A$2:$E$22,4,FALSE)</f>
        <v>Port Sharon</v>
      </c>
      <c r="Z1491" t="str">
        <f>VLOOKUP(Q1491,stores_imp!$A$2:$K$22,5,FALSE)</f>
        <v>Online</v>
      </c>
      <c r="AA1491" t="str">
        <f>_xlfn.IFS(sale[[#All],[Age]]&lt;19,"Teens",sale[[#All],[Age]]&lt;30,"Adults",sale[[#All],[Age]]&lt;70,"Elders")</f>
        <v>Elders</v>
      </c>
      <c r="AB1491" t="str">
        <f>VLOOKUP(C1491,customer_imp!$A$2:$H$505,8,FALSE)</f>
        <v>Gold</v>
      </c>
    </row>
    <row r="1492" spans="1:28" x14ac:dyDescent="0.25">
      <c r="A1492" t="s">
        <v>6196</v>
      </c>
      <c r="B1492" s="2">
        <v>45739</v>
      </c>
      <c r="C1492" t="s">
        <v>3989</v>
      </c>
      <c r="D1492" t="str">
        <f>VLOOKUP(C1492,customer_imp!$A$2:$H$502,2,FALSE)</f>
        <v>Michael Torres</v>
      </c>
      <c r="E1492">
        <f>VLOOKUP(C1492,customer_imp!$A$2:$H$502,3,FALSE)</f>
        <v>46</v>
      </c>
      <c r="F1492" t="str">
        <f>VLOOKUP(C1492,customer_imp!$A$2:$H$502,4,FALSE)</f>
        <v>Female</v>
      </c>
      <c r="G1492" t="str">
        <f>VLOOKUP(C1492,customer_imp!$A$2:$H$502,5,FALSE)</f>
        <v>Gonzalezfort</v>
      </c>
      <c r="H1492" t="str">
        <f>VLOOKUP(C1492,customer_imp!$A$2:$H$502,6,FALSE)</f>
        <v>New Jersey</v>
      </c>
      <c r="I1492" t="str">
        <f>VLOOKUP(C1492,customer_imp!$A$2:$H$502,7,FALSE)</f>
        <v>USA</v>
      </c>
      <c r="J1492" t="s">
        <v>4593</v>
      </c>
      <c r="K1492" t="str">
        <f>VLOOKUP($J1492,prod_imp!$A$2:$I$102,2,FALSE)</f>
        <v>Sports Stopwatch Pro</v>
      </c>
      <c r="L1492" t="str">
        <f>VLOOKUP(J1492,prod_imp!$A$2:$I$102,3,FALSE)</f>
        <v>Sports</v>
      </c>
      <c r="M1492" t="str">
        <f>VLOOKUP(J1492,prod_imp!$A$2:$I$102,4,FALSE)</f>
        <v>Accessories</v>
      </c>
      <c r="N1492" t="str">
        <f>VLOOKUP(J1492,prod_imp!$A$2:$I$102,5,FALSE)</f>
        <v>Thompson-French</v>
      </c>
      <c r="O1492">
        <f>VLOOKUP(J1492,prod_imp!$A$2:$I$102,6,FALSE)</f>
        <v>435</v>
      </c>
      <c r="P1492">
        <f>VLOOKUP(J1492,prod_imp!$A$2:$I$102,7,FALSE)</f>
        <v>185</v>
      </c>
      <c r="Q1492" t="s">
        <v>4688</v>
      </c>
      <c r="R1492" t="s">
        <v>1959</v>
      </c>
      <c r="S1492" s="5">
        <v>515.9325</v>
      </c>
      <c r="T1492">
        <v>1</v>
      </c>
      <c r="U1492">
        <v>688</v>
      </c>
      <c r="V1492">
        <v>0.16</v>
      </c>
      <c r="W1492" t="str">
        <f>VLOOKUP(Q1492,stores_imp!$A$2:$K$100,3,FALSE)</f>
        <v>SOUTH</v>
      </c>
      <c r="X1492" t="str">
        <f>VLOOKUP(Q1492,stores_imp!$A$2:$K$100,2,TRUE)</f>
        <v>Mann-Austin</v>
      </c>
      <c r="Y1492" t="str">
        <f>VLOOKUP(Q1492,stores_imp!$A$2:$E$22,4,FALSE)</f>
        <v>East Johnstad</v>
      </c>
      <c r="Z1492" t="str">
        <f>VLOOKUP(Q1492,stores_imp!$A$2:$K$22,5,FALSE)</f>
        <v>Flagship</v>
      </c>
      <c r="AA1492" t="str">
        <f>_xlfn.IFS(sale[[#All],[Age]]&lt;19,"Teens",sale[[#All],[Age]]&lt;30,"Adults",sale[[#All],[Age]]&lt;70,"Elders")</f>
        <v>Elders</v>
      </c>
      <c r="AB1492" t="str">
        <f>VLOOKUP(C1492,customer_imp!$A$2:$H$505,8,FALSE)</f>
        <v>Platinum</v>
      </c>
    </row>
    <row r="1493" spans="1:28" x14ac:dyDescent="0.25">
      <c r="A1493" t="s">
        <v>6197</v>
      </c>
      <c r="B1493" s="2">
        <v>45849</v>
      </c>
      <c r="C1493" t="s">
        <v>4011</v>
      </c>
      <c r="D1493" t="str">
        <f>VLOOKUP(C1493,customer_imp!$A$2:$H$502,2,FALSE)</f>
        <v>Tonya Reynolds</v>
      </c>
      <c r="E1493">
        <f>VLOOKUP(C1493,customer_imp!$A$2:$H$502,3,FALSE)</f>
        <v>55</v>
      </c>
      <c r="F1493" t="str">
        <f>VLOOKUP(C1493,customer_imp!$A$2:$H$502,4,FALSE)</f>
        <v>Female</v>
      </c>
      <c r="G1493" t="str">
        <f>VLOOKUP(C1493,customer_imp!$A$2:$H$502,5,FALSE)</f>
        <v>Darleneton</v>
      </c>
      <c r="H1493" t="str">
        <f>VLOOKUP(C1493,customer_imp!$A$2:$H$502,6,FALSE)</f>
        <v>Michigan</v>
      </c>
      <c r="I1493" t="str">
        <f>VLOOKUP(C1493,customer_imp!$A$2:$H$502,7,FALSE)</f>
        <v>USA</v>
      </c>
      <c r="J1493" t="s">
        <v>4624</v>
      </c>
      <c r="K1493" t="str">
        <f>VLOOKUP($J1493,prod_imp!$A$2:$I$102,2,FALSE)</f>
        <v>Hair Repair Oil Treatment</v>
      </c>
      <c r="L1493" t="str">
        <f>VLOOKUP(J1493,prod_imp!$A$2:$I$102,3,FALSE)</f>
        <v>Beauty</v>
      </c>
      <c r="M1493" t="str">
        <f>VLOOKUP(J1493,prod_imp!$A$2:$I$102,4,FALSE)</f>
        <v>Haircare</v>
      </c>
      <c r="N1493" t="str">
        <f>VLOOKUP(J1493,prod_imp!$A$2:$I$102,5,FALSE)</f>
        <v>Hopkins Ltd</v>
      </c>
      <c r="O1493">
        <f>VLOOKUP(J1493,prod_imp!$A$2:$I$102,6,FALSE)</f>
        <v>214</v>
      </c>
      <c r="P1493">
        <f>VLOOKUP(J1493,prod_imp!$A$2:$I$102,7,FALSE)</f>
        <v>383</v>
      </c>
      <c r="Q1493" t="s">
        <v>4678</v>
      </c>
      <c r="R1493" t="s">
        <v>4706</v>
      </c>
      <c r="S1493" s="5">
        <v>2101.0626000000002</v>
      </c>
      <c r="T1493">
        <v>3</v>
      </c>
      <c r="U1493">
        <v>770</v>
      </c>
      <c r="V1493">
        <v>0.25</v>
      </c>
      <c r="W1493" t="str">
        <f>VLOOKUP(Q1493,stores_imp!$A$2:$K$100,3,FALSE)</f>
        <v>SOUTH</v>
      </c>
      <c r="X1493" t="str">
        <f>VLOOKUP(Q1493,stores_imp!$A$2:$K$100,2,TRUE)</f>
        <v>Mann-Austin</v>
      </c>
      <c r="Y1493" t="str">
        <f>VLOOKUP(Q1493,stores_imp!$A$2:$E$22,4,FALSE)</f>
        <v>North Nancyview</v>
      </c>
      <c r="Z1493" t="str">
        <f>VLOOKUP(Q1493,stores_imp!$A$2:$K$22,5,FALSE)</f>
        <v>Outlet</v>
      </c>
      <c r="AA1493" t="str">
        <f>_xlfn.IFS(sale[[#All],[Age]]&lt;19,"Teens",sale[[#All],[Age]]&lt;30,"Adults",sale[[#All],[Age]]&lt;70,"Elders")</f>
        <v>Elders</v>
      </c>
      <c r="AB1493" t="str">
        <f>VLOOKUP(C1493,customer_imp!$A$2:$H$505,8,FALSE)</f>
        <v>Gold</v>
      </c>
    </row>
    <row r="1494" spans="1:28" x14ac:dyDescent="0.25">
      <c r="A1494" t="s">
        <v>6198</v>
      </c>
      <c r="B1494" s="2">
        <v>45230</v>
      </c>
      <c r="C1494" t="s">
        <v>4199</v>
      </c>
      <c r="D1494" t="str">
        <f>VLOOKUP(C1494,customer_imp!$A$2:$H$502,2,FALSE)</f>
        <v>George Davis</v>
      </c>
      <c r="E1494">
        <f>VLOOKUP(C1494,customer_imp!$A$2:$H$502,3,FALSE)</f>
        <v>50</v>
      </c>
      <c r="F1494" t="str">
        <f>VLOOKUP(C1494,customer_imp!$A$2:$H$502,4,FALSE)</f>
        <v>Female</v>
      </c>
      <c r="G1494" t="str">
        <f>VLOOKUP(C1494,customer_imp!$A$2:$H$502,5,FALSE)</f>
        <v xml:space="preserve">    Lake Lisa</v>
      </c>
      <c r="H1494" t="str">
        <f>VLOOKUP(C1494,customer_imp!$A$2:$H$502,6,FALSE)</f>
        <v>Massachusetts</v>
      </c>
      <c r="I1494" t="str">
        <f>VLOOKUP(C1494,customer_imp!$A$2:$H$502,7,FALSE)</f>
        <v>USA</v>
      </c>
      <c r="J1494" t="s">
        <v>4502</v>
      </c>
      <c r="K1494" t="str">
        <f>VLOOKUP($J1494,prod_imp!$A$2:$I$102,2,FALSE)</f>
        <v>Women'S Yoga Pants</v>
      </c>
      <c r="L1494" t="str">
        <f>VLOOKUP(J1494,prod_imp!$A$2:$I$102,3,FALSE)</f>
        <v>Clothing</v>
      </c>
      <c r="M1494" t="str">
        <f>VLOOKUP(J1494,prod_imp!$A$2:$I$102,4,FALSE)</f>
        <v>Bottoms</v>
      </c>
      <c r="N1494" t="str">
        <f>VLOOKUP(J1494,prod_imp!$A$2:$I$102,5,FALSE)</f>
        <v>Gonzales-Davis</v>
      </c>
      <c r="O1494">
        <f>VLOOKUP(J1494,prod_imp!$A$2:$I$102,6,FALSE)</f>
        <v>306</v>
      </c>
      <c r="P1494">
        <f>VLOOKUP(J1494,prod_imp!$A$2:$I$102,7,FALSE)</f>
        <v>487</v>
      </c>
      <c r="Q1494" t="s">
        <v>4680</v>
      </c>
      <c r="R1494" t="s">
        <v>1959</v>
      </c>
      <c r="S1494" s="5">
        <v>359.19650000000001</v>
      </c>
      <c r="T1494">
        <v>1</v>
      </c>
      <c r="U1494">
        <v>492</v>
      </c>
      <c r="V1494">
        <v>0.09</v>
      </c>
      <c r="W1494" t="str">
        <f>VLOOKUP(Q1494,stores_imp!$A$2:$K$100,3,FALSE)</f>
        <v>NORTH</v>
      </c>
      <c r="X1494" t="str">
        <f>VLOOKUP(Q1494,stores_imp!$A$2:$K$100,2,TRUE)</f>
        <v>Mann-Austin</v>
      </c>
      <c r="Y1494" t="str">
        <f>VLOOKUP(Q1494,stores_imp!$A$2:$E$22,4,FALSE)</f>
        <v>Hoodberg</v>
      </c>
      <c r="Z1494" t="str">
        <f>VLOOKUP(Q1494,stores_imp!$A$2:$K$22,5,FALSE)</f>
        <v>Outlet</v>
      </c>
      <c r="AA1494" t="str">
        <f>_xlfn.IFS(sale[[#All],[Age]]&lt;19,"Teens",sale[[#All],[Age]]&lt;30,"Adults",sale[[#All],[Age]]&lt;70,"Elders")</f>
        <v>Elders</v>
      </c>
      <c r="AB1494" t="str">
        <f>VLOOKUP(C1494,customer_imp!$A$2:$H$505,8,FALSE)</f>
        <v>Bronze</v>
      </c>
    </row>
    <row r="1495" spans="1:28" x14ac:dyDescent="0.25">
      <c r="A1495" t="s">
        <v>6199</v>
      </c>
      <c r="B1495" s="2">
        <v>45292</v>
      </c>
      <c r="C1495" t="s">
        <v>4080</v>
      </c>
      <c r="D1495" t="str">
        <f>VLOOKUP(C1495,customer_imp!$A$2:$H$502,2,FALSE)</f>
        <v>Christopher Lester</v>
      </c>
      <c r="E1495">
        <f>VLOOKUP(C1495,customer_imp!$A$2:$H$502,3,FALSE)</f>
        <v>64</v>
      </c>
      <c r="F1495" t="str">
        <f>VLOOKUP(C1495,customer_imp!$A$2:$H$502,4,FALSE)</f>
        <v>Male</v>
      </c>
      <c r="G1495" t="str">
        <f>VLOOKUP(C1495,customer_imp!$A$2:$H$502,5,FALSE)</f>
        <v>South Jenniferville</v>
      </c>
      <c r="H1495" t="str">
        <f>VLOOKUP(C1495,customer_imp!$A$2:$H$502,6,FALSE)</f>
        <v>Georgia</v>
      </c>
      <c r="I1495" t="str">
        <f>VLOOKUP(C1495,customer_imp!$A$2:$H$502,7,FALSE)</f>
        <v>USA</v>
      </c>
      <c r="J1495" t="s">
        <v>4528</v>
      </c>
      <c r="K1495" t="str">
        <f>VLOOKUP($J1495,prod_imp!$A$2:$I$102,2,FALSE)</f>
        <v>Soccer Training Cone Set</v>
      </c>
      <c r="L1495" t="str">
        <f>VLOOKUP(J1495,prod_imp!$A$2:$I$102,3,FALSE)</f>
        <v>Sports</v>
      </c>
      <c r="M1495" t="str">
        <f>VLOOKUP(J1495,prod_imp!$A$2:$I$102,4,FALSE)</f>
        <v>Accessories</v>
      </c>
      <c r="N1495" t="str">
        <f>VLOOKUP(J1495,prod_imp!$A$2:$I$102,5,FALSE)</f>
        <v>Ford, Murphy And Wilson</v>
      </c>
      <c r="O1495">
        <f>VLOOKUP(J1495,prod_imp!$A$2:$I$102,6,FALSE)</f>
        <v>145</v>
      </c>
      <c r="P1495">
        <f>VLOOKUP(J1495,prod_imp!$A$2:$I$102,7,FALSE)</f>
        <v>367</v>
      </c>
      <c r="Q1495" t="s">
        <v>4693</v>
      </c>
      <c r="R1495" t="s">
        <v>4706</v>
      </c>
      <c r="S1495" s="5">
        <v>857.1</v>
      </c>
      <c r="T1495">
        <v>2</v>
      </c>
      <c r="U1495">
        <v>429</v>
      </c>
      <c r="V1495">
        <v>0.27</v>
      </c>
      <c r="W1495" t="str">
        <f>VLOOKUP(Q1495,stores_imp!$A$2:$K$100,3,FALSE)</f>
        <v>NORTH</v>
      </c>
      <c r="X1495" t="str">
        <f>VLOOKUP(Q1495,stores_imp!$A$2:$K$100,2,TRUE)</f>
        <v>Thomas, Bridges And Harris</v>
      </c>
      <c r="Y1495" t="str">
        <f>VLOOKUP(Q1495,stores_imp!$A$2:$E$22,4,FALSE)</f>
        <v>Sabrinatown</v>
      </c>
      <c r="Z1495" t="str">
        <f>VLOOKUP(Q1495,stores_imp!$A$2:$K$22,5,FALSE)</f>
        <v>Online</v>
      </c>
      <c r="AA1495" t="str">
        <f>_xlfn.IFS(sale[[#All],[Age]]&lt;19,"Teens",sale[[#All],[Age]]&lt;30,"Adults",sale[[#All],[Age]]&lt;70,"Elders")</f>
        <v>Elders</v>
      </c>
      <c r="AB1495" t="str">
        <f>VLOOKUP(C1495,customer_imp!$A$2:$H$505,8,FALSE)</f>
        <v>Silver</v>
      </c>
    </row>
    <row r="1496" spans="1:28" x14ac:dyDescent="0.25">
      <c r="A1496" t="s">
        <v>6200</v>
      </c>
      <c r="B1496" s="2">
        <v>45251</v>
      </c>
      <c r="C1496" t="s">
        <v>4210</v>
      </c>
      <c r="D1496" t="str">
        <f>VLOOKUP(C1496,customer_imp!$A$2:$H$502,2,FALSE)</f>
        <v>Tanner Thompson</v>
      </c>
      <c r="E1496">
        <f>VLOOKUP(C1496,customer_imp!$A$2:$H$502,3,FALSE)</f>
        <v>32</v>
      </c>
      <c r="F1496" t="str">
        <f>VLOOKUP(C1496,customer_imp!$A$2:$H$502,4,FALSE)</f>
        <v>Female</v>
      </c>
      <c r="G1496" t="str">
        <f>VLOOKUP(C1496,customer_imp!$A$2:$H$502,5,FALSE)</f>
        <v>Port Lisashire</v>
      </c>
      <c r="H1496" t="str">
        <f>VLOOKUP(C1496,customer_imp!$A$2:$H$502,6,FALSE)</f>
        <v>Maryland</v>
      </c>
      <c r="I1496" t="str">
        <f>VLOOKUP(C1496,customer_imp!$A$2:$H$502,7,FALSE)</f>
        <v>USA</v>
      </c>
      <c r="J1496" t="s">
        <v>4515</v>
      </c>
      <c r="K1496" t="str">
        <f>VLOOKUP($J1496,prod_imp!$A$2:$I$102,2,FALSE)</f>
        <v>Ceramic Kitchen Bowl Set</v>
      </c>
      <c r="L1496" t="str">
        <f>VLOOKUP(J1496,prod_imp!$A$2:$I$102,3,FALSE)</f>
        <v>Home</v>
      </c>
      <c r="M1496" t="str">
        <f>VLOOKUP(J1496,prod_imp!$A$2:$I$102,4,FALSE)</f>
        <v>Kitchen</v>
      </c>
      <c r="N1496" t="str">
        <f>VLOOKUP(J1496,prod_imp!$A$2:$I$102,5,FALSE)</f>
        <v>Hamilton Group</v>
      </c>
      <c r="O1496">
        <f>VLOOKUP(J1496,prod_imp!$A$2:$I$102,6,FALSE)</f>
        <v>299</v>
      </c>
      <c r="P1496">
        <f>VLOOKUP(J1496,prod_imp!$A$2:$I$102,7,FALSE)</f>
        <v>308</v>
      </c>
      <c r="Q1496" t="s">
        <v>4698</v>
      </c>
      <c r="R1496" t="s">
        <v>1959</v>
      </c>
      <c r="S1496" s="5">
        <v>1112.9536000000001</v>
      </c>
      <c r="T1496">
        <v>4</v>
      </c>
      <c r="U1496">
        <v>316</v>
      </c>
      <c r="V1496">
        <v>0</v>
      </c>
      <c r="W1496" t="str">
        <f>VLOOKUP(Q1496,stores_imp!$A$2:$K$100,3,FALSE)</f>
        <v>NORTH</v>
      </c>
      <c r="X1496" t="str">
        <f>VLOOKUP(Q1496,stores_imp!$A$2:$K$100,2,TRUE)</f>
        <v>Shelton Plc</v>
      </c>
      <c r="Y1496" t="str">
        <f>VLOOKUP(Q1496,stores_imp!$A$2:$E$22,4,FALSE)</f>
        <v>East Jenniferstad</v>
      </c>
      <c r="Z1496" t="str">
        <f>VLOOKUP(Q1496,stores_imp!$A$2:$K$22,5,FALSE)</f>
        <v>Flagship</v>
      </c>
      <c r="AA1496" t="str">
        <f>_xlfn.IFS(sale[[#All],[Age]]&lt;19,"Teens",sale[[#All],[Age]]&lt;30,"Adults",sale[[#All],[Age]]&lt;70,"Elders")</f>
        <v>Elders</v>
      </c>
      <c r="AB1496" t="str">
        <f>VLOOKUP(C1496,customer_imp!$A$2:$H$505,8,FALSE)</f>
        <v>Bronze</v>
      </c>
    </row>
    <row r="1497" spans="1:28" x14ac:dyDescent="0.25">
      <c r="A1497" t="s">
        <v>6201</v>
      </c>
      <c r="B1497" s="2">
        <v>45555</v>
      </c>
      <c r="C1497" t="s">
        <v>3977</v>
      </c>
      <c r="D1497" t="str">
        <f>VLOOKUP(C1497,customer_imp!$A$2:$H$502,2,FALSE)</f>
        <v>Daniel Boyd</v>
      </c>
      <c r="E1497">
        <f>VLOOKUP(C1497,customer_imp!$A$2:$H$502,3,FALSE)</f>
        <v>29</v>
      </c>
      <c r="F1497" t="str">
        <f>VLOOKUP(C1497,customer_imp!$A$2:$H$502,4,FALSE)</f>
        <v>Female</v>
      </c>
      <c r="G1497" t="str">
        <f>VLOOKUP(C1497,customer_imp!$A$2:$H$502,5,FALSE)</f>
        <v>West Pamelafurt</v>
      </c>
      <c r="H1497" t="str">
        <f>VLOOKUP(C1497,customer_imp!$A$2:$H$502,6,FALSE)</f>
        <v>West Virginia</v>
      </c>
      <c r="I1497" t="str">
        <f>VLOOKUP(C1497,customer_imp!$A$2:$H$502,7,FALSE)</f>
        <v>USA</v>
      </c>
      <c r="J1497" t="s">
        <v>4521</v>
      </c>
      <c r="K1497" t="str">
        <f>VLOOKUP($J1497,prod_imp!$A$2:$I$102,2,FALSE)</f>
        <v>Usb-C Fast Charger</v>
      </c>
      <c r="L1497" t="str">
        <f>VLOOKUP(J1497,prod_imp!$A$2:$I$102,3,FALSE)</f>
        <v>Electronics</v>
      </c>
      <c r="M1497" t="str">
        <f>VLOOKUP(J1497,prod_imp!$A$2:$I$102,4,FALSE)</f>
        <v>Accessories</v>
      </c>
      <c r="N1497" t="str">
        <f>VLOOKUP(J1497,prod_imp!$A$2:$I$102,5,FALSE)</f>
        <v>Dawson-Perkins</v>
      </c>
      <c r="O1497">
        <f>VLOOKUP(J1497,prod_imp!$A$2:$I$102,6,FALSE)</f>
        <v>242</v>
      </c>
      <c r="P1497">
        <f>VLOOKUP(J1497,prod_imp!$A$2:$I$102,7,FALSE)</f>
        <v>453</v>
      </c>
      <c r="Q1497" t="s">
        <v>4680</v>
      </c>
      <c r="R1497" t="s">
        <v>4706</v>
      </c>
      <c r="S1497" s="5">
        <v>413.5335</v>
      </c>
      <c r="T1497">
        <v>3</v>
      </c>
      <c r="U1497">
        <v>162</v>
      </c>
      <c r="V1497">
        <v>0.12</v>
      </c>
      <c r="W1497" t="str">
        <f>VLOOKUP(Q1497,stores_imp!$A$2:$K$100,3,FALSE)</f>
        <v>NORTH</v>
      </c>
      <c r="X1497" t="str">
        <f>VLOOKUP(Q1497,stores_imp!$A$2:$K$100,2,TRUE)</f>
        <v>Mann-Austin</v>
      </c>
      <c r="Y1497" t="str">
        <f>VLOOKUP(Q1497,stores_imp!$A$2:$E$22,4,FALSE)</f>
        <v>Hoodberg</v>
      </c>
      <c r="Z1497" t="str">
        <f>VLOOKUP(Q1497,stores_imp!$A$2:$K$22,5,FALSE)</f>
        <v>Outlet</v>
      </c>
      <c r="AA1497" t="str">
        <f>_xlfn.IFS(sale[[#All],[Age]]&lt;19,"Teens",sale[[#All],[Age]]&lt;30,"Adults",sale[[#All],[Age]]&lt;70,"Elders")</f>
        <v>Adults</v>
      </c>
      <c r="AB1497" t="str">
        <f>VLOOKUP(C1497,customer_imp!$A$2:$H$505,8,FALSE)</f>
        <v>Bronze</v>
      </c>
    </row>
    <row r="1498" spans="1:28" x14ac:dyDescent="0.25">
      <c r="A1498" t="s">
        <v>6202</v>
      </c>
      <c r="B1498" s="2">
        <v>45385</v>
      </c>
      <c r="C1498" t="s">
        <v>4317</v>
      </c>
      <c r="D1498" t="str">
        <f>VLOOKUP(C1498,customer_imp!$A$2:$H$502,2,FALSE)</f>
        <v>Maria Phillips</v>
      </c>
      <c r="E1498">
        <f>VLOOKUP(C1498,customer_imp!$A$2:$H$502,3,FALSE)</f>
        <v>38</v>
      </c>
      <c r="F1498" t="str">
        <f>VLOOKUP(C1498,customer_imp!$A$2:$H$502,4,FALSE)</f>
        <v>Female</v>
      </c>
      <c r="G1498" t="str">
        <f>VLOOKUP(C1498,customer_imp!$A$2:$H$502,5,FALSE)</f>
        <v>North Kathytown</v>
      </c>
      <c r="H1498" t="str">
        <f>VLOOKUP(C1498,customer_imp!$A$2:$H$502,6,FALSE)</f>
        <v>Montana</v>
      </c>
      <c r="I1498" t="str">
        <f>VLOOKUP(C1498,customer_imp!$A$2:$H$502,7,FALSE)</f>
        <v>USA</v>
      </c>
      <c r="J1498" t="s">
        <v>4502</v>
      </c>
      <c r="K1498" t="str">
        <f>VLOOKUP($J1498,prod_imp!$A$2:$I$102,2,FALSE)</f>
        <v>Women'S Yoga Pants</v>
      </c>
      <c r="L1498" t="str">
        <f>VLOOKUP(J1498,prod_imp!$A$2:$I$102,3,FALSE)</f>
        <v>Clothing</v>
      </c>
      <c r="M1498" t="str">
        <f>VLOOKUP(J1498,prod_imp!$A$2:$I$102,4,FALSE)</f>
        <v>Bottoms</v>
      </c>
      <c r="N1498" t="str">
        <f>VLOOKUP(J1498,prod_imp!$A$2:$I$102,5,FALSE)</f>
        <v>Gonzales-Davis</v>
      </c>
      <c r="O1498">
        <f>VLOOKUP(J1498,prod_imp!$A$2:$I$102,6,FALSE)</f>
        <v>306</v>
      </c>
      <c r="P1498">
        <f>VLOOKUP(J1498,prod_imp!$A$2:$I$102,7,FALSE)</f>
        <v>487</v>
      </c>
      <c r="Q1498" t="s">
        <v>4680</v>
      </c>
      <c r="R1498" t="s">
        <v>4706</v>
      </c>
      <c r="S1498" s="5">
        <v>2010.6432</v>
      </c>
      <c r="T1498">
        <v>3</v>
      </c>
      <c r="U1498">
        <v>698</v>
      </c>
      <c r="V1498">
        <v>0.15</v>
      </c>
      <c r="W1498" t="str">
        <f>VLOOKUP(Q1498,stores_imp!$A$2:$K$100,3,FALSE)</f>
        <v>NORTH</v>
      </c>
      <c r="X1498" t="str">
        <f>VLOOKUP(Q1498,stores_imp!$A$2:$K$100,2,TRUE)</f>
        <v>Mann-Austin</v>
      </c>
      <c r="Y1498" t="str">
        <f>VLOOKUP(Q1498,stores_imp!$A$2:$E$22,4,FALSE)</f>
        <v>Hoodberg</v>
      </c>
      <c r="Z1498" t="str">
        <f>VLOOKUP(Q1498,stores_imp!$A$2:$K$22,5,FALSE)</f>
        <v>Outlet</v>
      </c>
      <c r="AA1498" t="str">
        <f>_xlfn.IFS(sale[[#All],[Age]]&lt;19,"Teens",sale[[#All],[Age]]&lt;30,"Adults",sale[[#All],[Age]]&lt;70,"Elders")</f>
        <v>Elders</v>
      </c>
      <c r="AB1498" t="str">
        <f>VLOOKUP(C1498,customer_imp!$A$2:$H$505,8,FALSE)</f>
        <v>Bronze</v>
      </c>
    </row>
    <row r="1499" spans="1:28" x14ac:dyDescent="0.25">
      <c r="A1499" t="s">
        <v>6203</v>
      </c>
      <c r="B1499" s="2">
        <v>45787</v>
      </c>
      <c r="C1499" t="s">
        <v>4295</v>
      </c>
      <c r="D1499" t="str">
        <f>VLOOKUP(C1499,customer_imp!$A$2:$H$502,2,FALSE)</f>
        <v>Kara Dodson</v>
      </c>
      <c r="E1499">
        <f>VLOOKUP(C1499,customer_imp!$A$2:$H$502,3,FALSE)</f>
        <v>20</v>
      </c>
      <c r="F1499" t="str">
        <f>VLOOKUP(C1499,customer_imp!$A$2:$H$502,4,FALSE)</f>
        <v>Male</v>
      </c>
      <c r="G1499" t="str">
        <f>VLOOKUP(C1499,customer_imp!$A$2:$H$502,5,FALSE)</f>
        <v>Joelside</v>
      </c>
      <c r="H1499" t="str">
        <f>VLOOKUP(C1499,customer_imp!$A$2:$H$502,6,FALSE)</f>
        <v>Vermont</v>
      </c>
      <c r="I1499" t="str">
        <f>VLOOKUP(C1499,customer_imp!$A$2:$H$502,7,FALSE)</f>
        <v>USA</v>
      </c>
      <c r="J1499" t="s">
        <v>4628</v>
      </c>
      <c r="K1499" t="str">
        <f>VLOOKUP($J1499,prod_imp!$A$2:$I$102,2,FALSE)</f>
        <v>Bluetooth Car Audio System</v>
      </c>
      <c r="L1499" t="str">
        <f>VLOOKUP(J1499,prod_imp!$A$2:$I$102,3,FALSE)</f>
        <v>Electronics</v>
      </c>
      <c r="M1499" t="str">
        <f>VLOOKUP(J1499,prod_imp!$A$2:$I$102,4,FALSE)</f>
        <v>Audio</v>
      </c>
      <c r="N1499" t="str">
        <f>VLOOKUP(J1499,prod_imp!$A$2:$I$102,5,FALSE)</f>
        <v>Bruce-Bowen</v>
      </c>
      <c r="O1499">
        <f>VLOOKUP(J1499,prod_imp!$A$2:$I$102,6,FALSE)</f>
        <v>404</v>
      </c>
      <c r="P1499">
        <f>VLOOKUP(J1499,prod_imp!$A$2:$I$102,7,FALSE)</f>
        <v>159</v>
      </c>
      <c r="Q1499" t="s">
        <v>4702</v>
      </c>
      <c r="R1499" t="s">
        <v>4709</v>
      </c>
      <c r="S1499" s="5">
        <v>444.61439999999999</v>
      </c>
      <c r="T1499">
        <v>1</v>
      </c>
      <c r="U1499">
        <v>478</v>
      </c>
      <c r="V1499">
        <v>0.04</v>
      </c>
      <c r="W1499" t="str">
        <f>VLOOKUP(Q1499,stores_imp!$A$2:$K$100,3,FALSE)</f>
        <v>EAST</v>
      </c>
      <c r="X1499" t="str">
        <f>VLOOKUP(Q1499,stores_imp!$A$2:$K$100,2,TRUE)</f>
        <v>Guerrero-Schmitt</v>
      </c>
      <c r="Y1499" t="str">
        <f>VLOOKUP(Q1499,stores_imp!$A$2:$E$22,4,FALSE)</f>
        <v>East Stevechester</v>
      </c>
      <c r="Z1499" t="str">
        <f>VLOOKUP(Q1499,stores_imp!$A$2:$K$22,5,FALSE)</f>
        <v>Flagship</v>
      </c>
      <c r="AA1499" t="str">
        <f>_xlfn.IFS(sale[[#All],[Age]]&lt;19,"Teens",sale[[#All],[Age]]&lt;30,"Adults",sale[[#All],[Age]]&lt;70,"Elders")</f>
        <v>Adults</v>
      </c>
      <c r="AB1499" t="str">
        <f>VLOOKUP(C1499,customer_imp!$A$2:$H$505,8,FALSE)</f>
        <v>Silver</v>
      </c>
    </row>
    <row r="1500" spans="1:28" x14ac:dyDescent="0.25">
      <c r="A1500" t="s">
        <v>6204</v>
      </c>
      <c r="B1500" s="2">
        <v>45822</v>
      </c>
      <c r="C1500" t="s">
        <v>4187</v>
      </c>
      <c r="D1500" t="str">
        <f>VLOOKUP(C1500,customer_imp!$A$2:$H$502,2,FALSE)</f>
        <v>John Perez</v>
      </c>
      <c r="E1500">
        <f>VLOOKUP(C1500,customer_imp!$A$2:$H$502,3,FALSE)</f>
        <v>54</v>
      </c>
      <c r="F1500" t="str">
        <f>VLOOKUP(C1500,customer_imp!$A$2:$H$502,4,FALSE)</f>
        <v>Male</v>
      </c>
      <c r="G1500" t="str">
        <f>VLOOKUP(C1500,customer_imp!$A$2:$H$502,5,FALSE)</f>
        <v>Kathrynview</v>
      </c>
      <c r="H1500" t="str">
        <f>VLOOKUP(C1500,customer_imp!$A$2:$H$502,6,FALSE)</f>
        <v>Louisiana</v>
      </c>
      <c r="I1500" t="str">
        <f>VLOOKUP(C1500,customer_imp!$A$2:$H$502,7,FALSE)</f>
        <v>USA</v>
      </c>
      <c r="J1500" t="s">
        <v>4601</v>
      </c>
      <c r="K1500" t="str">
        <f>VLOOKUP($J1500,prod_imp!$A$2:$I$102,2,FALSE)</f>
        <v>Men'S Hair Styling Gel</v>
      </c>
      <c r="L1500" t="str">
        <f>VLOOKUP(J1500,prod_imp!$A$2:$I$102,3,FALSE)</f>
        <v>Beauty</v>
      </c>
      <c r="M1500" t="str">
        <f>VLOOKUP(J1500,prod_imp!$A$2:$I$102,4,FALSE)</f>
        <v>Haircare</v>
      </c>
      <c r="N1500" t="str">
        <f>VLOOKUP(J1500,prod_imp!$A$2:$I$102,5,FALSE)</f>
        <v>Cline-Mccarthy</v>
      </c>
      <c r="O1500">
        <f>VLOOKUP(J1500,prod_imp!$A$2:$I$102,6,FALSE)</f>
        <v>17</v>
      </c>
      <c r="P1500">
        <f>VLOOKUP(J1500,prod_imp!$A$2:$I$102,7,FALSE)</f>
        <v>399</v>
      </c>
      <c r="Q1500" t="s">
        <v>4684</v>
      </c>
      <c r="R1500" t="s">
        <v>4706</v>
      </c>
      <c r="S1500" s="5">
        <v>1533.8240000000001</v>
      </c>
      <c r="T1500">
        <v>2</v>
      </c>
      <c r="U1500">
        <v>959</v>
      </c>
      <c r="V1500">
        <v>7.0000000000000007E-2</v>
      </c>
      <c r="W1500" t="str">
        <f>VLOOKUP(Q1500,stores_imp!$A$2:$K$100,3,FALSE)</f>
        <v>SOUTH</v>
      </c>
      <c r="X1500" t="str">
        <f>VLOOKUP(Q1500,stores_imp!$A$2:$K$100,2,TRUE)</f>
        <v>Mann-Austin</v>
      </c>
      <c r="Y1500" t="str">
        <f>VLOOKUP(Q1500,stores_imp!$A$2:$E$22,4,FALSE)</f>
        <v>Williamsfurt</v>
      </c>
      <c r="Z1500" t="str">
        <f>VLOOKUP(Q1500,stores_imp!$A$2:$K$22,5,FALSE)</f>
        <v>Online</v>
      </c>
      <c r="AA1500" t="str">
        <f>_xlfn.IFS(sale[[#All],[Age]]&lt;19,"Teens",sale[[#All],[Age]]&lt;30,"Adults",sale[[#All],[Age]]&lt;70,"Elders")</f>
        <v>Elders</v>
      </c>
      <c r="AB1500" t="str">
        <f>VLOOKUP(C1500,customer_imp!$A$2:$H$505,8,FALSE)</f>
        <v>Platinum</v>
      </c>
    </row>
    <row r="1501" spans="1:28" x14ac:dyDescent="0.25">
      <c r="A1501" t="s">
        <v>6205</v>
      </c>
      <c r="B1501" s="2">
        <v>45590</v>
      </c>
      <c r="C1501" t="s">
        <v>4456</v>
      </c>
      <c r="D1501" t="str">
        <f>VLOOKUP(C1501,customer_imp!$A$2:$H$502,2,FALSE)</f>
        <v>David Pierce</v>
      </c>
      <c r="E1501">
        <f>VLOOKUP(C1501,customer_imp!$A$2:$H$502,3,FALSE)</f>
        <v>45</v>
      </c>
      <c r="F1501" t="str">
        <f>VLOOKUP(C1501,customer_imp!$A$2:$H$502,4,FALSE)</f>
        <v>Female</v>
      </c>
      <c r="G1501" t="str">
        <f>VLOOKUP(C1501,customer_imp!$A$2:$H$502,5,FALSE)</f>
        <v>Grayland</v>
      </c>
      <c r="H1501" t="str">
        <f>VLOOKUP(C1501,customer_imp!$A$2:$H$502,6,FALSE)</f>
        <v>Washington</v>
      </c>
      <c r="I1501" t="str">
        <f>VLOOKUP(C1501,customer_imp!$A$2:$H$502,7,FALSE)</f>
        <v>USA</v>
      </c>
      <c r="J1501" t="s">
        <v>4566</v>
      </c>
      <c r="K1501" t="str">
        <f>VLOOKUP($J1501,prod_imp!$A$2:$I$102,2,FALSE)</f>
        <v>Yoga Exercise Mat</v>
      </c>
      <c r="L1501" t="str">
        <f>VLOOKUP(J1501,prod_imp!$A$2:$I$102,3,FALSE)</f>
        <v>Sports</v>
      </c>
      <c r="M1501" t="str">
        <f>VLOOKUP(J1501,prod_imp!$A$2:$I$102,4,FALSE)</f>
        <v>Fitness</v>
      </c>
      <c r="N1501" t="str">
        <f>VLOOKUP(J1501,prod_imp!$A$2:$I$102,5,FALSE)</f>
        <v>Carroll, Long And Mendoza</v>
      </c>
      <c r="O1501">
        <f>VLOOKUP(J1501,prod_imp!$A$2:$I$102,6,FALSE)</f>
        <v>313</v>
      </c>
      <c r="P1501">
        <f>VLOOKUP(J1501,prod_imp!$A$2:$I$102,7,FALSE)</f>
        <v>369</v>
      </c>
      <c r="Q1501" t="s">
        <v>4693</v>
      </c>
      <c r="R1501" t="s">
        <v>4709</v>
      </c>
      <c r="S1501" s="5">
        <v>1081.0134</v>
      </c>
      <c r="T1501">
        <v>2</v>
      </c>
      <c r="U1501">
        <v>581</v>
      </c>
      <c r="V1501">
        <v>0.2</v>
      </c>
      <c r="W1501" t="str">
        <f>VLOOKUP(Q1501,stores_imp!$A$2:$K$100,3,FALSE)</f>
        <v>NORTH</v>
      </c>
      <c r="X1501" t="str">
        <f>VLOOKUP(Q1501,stores_imp!$A$2:$K$100,2,TRUE)</f>
        <v>Thomas, Bridges And Harris</v>
      </c>
      <c r="Y1501" t="str">
        <f>VLOOKUP(Q1501,stores_imp!$A$2:$E$22,4,FALSE)</f>
        <v>Sabrinatown</v>
      </c>
      <c r="Z1501" t="str">
        <f>VLOOKUP(Q1501,stores_imp!$A$2:$K$22,5,FALSE)</f>
        <v>Online</v>
      </c>
      <c r="AA1501" t="str">
        <f>_xlfn.IFS(sale[[#All],[Age]]&lt;19,"Teens",sale[[#All],[Age]]&lt;30,"Adults",sale[[#All],[Age]]&lt;70,"Elders")</f>
        <v>Elders</v>
      </c>
      <c r="AB1501" t="str">
        <f>VLOOKUP(C1501,customer_imp!$A$2:$H$505,8,FALSE)</f>
        <v>Platinum</v>
      </c>
    </row>
    <row r="1502" spans="1:28" x14ac:dyDescent="0.25">
      <c r="A1502" t="s">
        <v>6206</v>
      </c>
      <c r="B1502" s="2">
        <v>45618</v>
      </c>
      <c r="C1502" t="s">
        <v>4088</v>
      </c>
      <c r="D1502" t="str">
        <f>VLOOKUP(C1502,customer_imp!$A$2:$H$502,2,FALSE)</f>
        <v>David Cole</v>
      </c>
      <c r="E1502">
        <f>VLOOKUP(C1502,customer_imp!$A$2:$H$502,3,FALSE)</f>
        <v>27</v>
      </c>
      <c r="F1502" t="str">
        <f>VLOOKUP(C1502,customer_imp!$A$2:$H$502,4,FALSE)</f>
        <v>Female</v>
      </c>
      <c r="G1502" t="str">
        <f>VLOOKUP(C1502,customer_imp!$A$2:$H$502,5,FALSE)</f>
        <v>Lake Michael</v>
      </c>
      <c r="H1502" t="str">
        <f>VLOOKUP(C1502,customer_imp!$A$2:$H$502,6,FALSE)</f>
        <v>Michigan</v>
      </c>
      <c r="I1502" t="str">
        <f>VLOOKUP(C1502,customer_imp!$A$2:$H$502,7,FALSE)</f>
        <v>USA</v>
      </c>
      <c r="J1502" t="s">
        <v>4670</v>
      </c>
      <c r="K1502" t="str">
        <f>VLOOKUP($J1502,prod_imp!$A$2:$I$102,2,FALSE)</f>
        <v>Stainless Steel Cookware Set</v>
      </c>
      <c r="L1502" t="str">
        <f>VLOOKUP(J1502,prod_imp!$A$2:$I$102,3,FALSE)</f>
        <v>Home</v>
      </c>
      <c r="M1502" t="str">
        <f>VLOOKUP(J1502,prod_imp!$A$2:$I$102,4,FALSE)</f>
        <v>Kitchen</v>
      </c>
      <c r="N1502" t="str">
        <f>VLOOKUP(J1502,prod_imp!$A$2:$I$102,5,FALSE)</f>
        <v>Campbell Ltd</v>
      </c>
      <c r="O1502">
        <f>VLOOKUP(J1502,prod_imp!$A$2:$I$102,6,FALSE)</f>
        <v>201</v>
      </c>
      <c r="P1502">
        <f>VLOOKUP(J1502,prod_imp!$A$2:$I$102,7,FALSE)</f>
        <v>146</v>
      </c>
      <c r="Q1502" t="s">
        <v>4692</v>
      </c>
      <c r="R1502" t="s">
        <v>4706</v>
      </c>
      <c r="S1502" s="5">
        <v>618.69359999999995</v>
      </c>
      <c r="T1502">
        <v>1</v>
      </c>
      <c r="U1502">
        <v>737</v>
      </c>
      <c r="V1502">
        <v>7.0000000000000007E-2</v>
      </c>
      <c r="W1502" t="str">
        <f>VLOOKUP(Q1502,stores_imp!$A$2:$K$100,3,FALSE)</f>
        <v>SOUTH</v>
      </c>
      <c r="X1502" t="str">
        <f>VLOOKUP(Q1502,stores_imp!$A$2:$K$100,2,TRUE)</f>
        <v>Aguirre-Keller</v>
      </c>
      <c r="Y1502" t="str">
        <f>VLOOKUP(Q1502,stores_imp!$A$2:$E$22,4,FALSE)</f>
        <v>Lake Michael</v>
      </c>
      <c r="Z1502" t="str">
        <f>VLOOKUP(Q1502,stores_imp!$A$2:$K$22,5,FALSE)</f>
        <v>Online</v>
      </c>
      <c r="AA1502" t="str">
        <f>_xlfn.IFS(sale[[#All],[Age]]&lt;19,"Teens",sale[[#All],[Age]]&lt;30,"Adults",sale[[#All],[Age]]&lt;70,"Elders")</f>
        <v>Adults</v>
      </c>
      <c r="AB1502" t="str">
        <f>VLOOKUP(C1502,customer_imp!$A$2:$H$505,8,FALSE)</f>
        <v>Silver</v>
      </c>
    </row>
    <row r="1503" spans="1:28" x14ac:dyDescent="0.25">
      <c r="A1503" t="s">
        <v>6207</v>
      </c>
      <c r="B1503" s="2">
        <v>45586</v>
      </c>
      <c r="C1503" t="s">
        <v>4391</v>
      </c>
      <c r="D1503" t="str">
        <f>VLOOKUP(C1503,customer_imp!$A$2:$H$502,2,FALSE)</f>
        <v>Terry Moses</v>
      </c>
      <c r="E1503">
        <f>VLOOKUP(C1503,customer_imp!$A$2:$H$502,3,FALSE)</f>
        <v>51</v>
      </c>
      <c r="F1503" t="str">
        <f>VLOOKUP(C1503,customer_imp!$A$2:$H$502,4,FALSE)</f>
        <v>Female</v>
      </c>
      <c r="G1503" t="str">
        <f>VLOOKUP(C1503,customer_imp!$A$2:$H$502,5,FALSE)</f>
        <v>Leahmouth</v>
      </c>
      <c r="H1503" t="str">
        <f>VLOOKUP(C1503,customer_imp!$A$2:$H$502,6,FALSE)</f>
        <v>Nevada</v>
      </c>
      <c r="I1503" t="str">
        <f>VLOOKUP(C1503,customer_imp!$A$2:$H$502,7,FALSE)</f>
        <v>USA</v>
      </c>
      <c r="J1503" t="s">
        <v>4611</v>
      </c>
      <c r="K1503" t="str">
        <f>VLOOKUP($J1503,prod_imp!$A$2:$I$102,2,FALSE)</f>
        <v>Adjustable Dumbbells 20Kg</v>
      </c>
      <c r="L1503" t="str">
        <f>VLOOKUP(J1503,prod_imp!$A$2:$I$102,3,FALSE)</f>
        <v>Sports</v>
      </c>
      <c r="M1503" t="str">
        <f>VLOOKUP(J1503,prod_imp!$A$2:$I$102,4,FALSE)</f>
        <v>Fitness</v>
      </c>
      <c r="N1503" t="str">
        <f>VLOOKUP(J1503,prod_imp!$A$2:$I$102,5,FALSE)</f>
        <v>Montgomery, Benton And Miller</v>
      </c>
      <c r="O1503">
        <f>VLOOKUP(J1503,prod_imp!$A$2:$I$102,6,FALSE)</f>
        <v>241</v>
      </c>
      <c r="P1503">
        <f>VLOOKUP(J1503,prod_imp!$A$2:$I$102,7,FALSE)</f>
        <v>423</v>
      </c>
      <c r="Q1503" t="s">
        <v>4698</v>
      </c>
      <c r="R1503" t="s">
        <v>1959</v>
      </c>
      <c r="S1503" s="5">
        <v>377.28</v>
      </c>
      <c r="T1503">
        <v>1</v>
      </c>
      <c r="U1503">
        <v>524</v>
      </c>
      <c r="V1503">
        <v>0.16</v>
      </c>
      <c r="W1503" t="str">
        <f>VLOOKUP(Q1503,stores_imp!$A$2:$K$100,3,FALSE)</f>
        <v>NORTH</v>
      </c>
      <c r="X1503" t="str">
        <f>VLOOKUP(Q1503,stores_imp!$A$2:$K$100,2,TRUE)</f>
        <v>Shelton Plc</v>
      </c>
      <c r="Y1503" t="str">
        <f>VLOOKUP(Q1503,stores_imp!$A$2:$E$22,4,FALSE)</f>
        <v>East Jenniferstad</v>
      </c>
      <c r="Z1503" t="str">
        <f>VLOOKUP(Q1503,stores_imp!$A$2:$K$22,5,FALSE)</f>
        <v>Flagship</v>
      </c>
      <c r="AA1503" t="str">
        <f>_xlfn.IFS(sale[[#All],[Age]]&lt;19,"Teens",sale[[#All],[Age]]&lt;30,"Adults",sale[[#All],[Age]]&lt;70,"Elders")</f>
        <v>Elders</v>
      </c>
      <c r="AB1503" t="str">
        <f>VLOOKUP(C1503,customer_imp!$A$2:$H$505,8,FALSE)</f>
        <v>Platinum</v>
      </c>
    </row>
    <row r="1504" spans="1:28" x14ac:dyDescent="0.25">
      <c r="A1504" t="s">
        <v>6208</v>
      </c>
      <c r="B1504" s="2">
        <v>45548</v>
      </c>
      <c r="C1504" t="s">
        <v>4019</v>
      </c>
      <c r="D1504" t="str">
        <f>VLOOKUP(C1504,customer_imp!$A$2:$H$502,2,FALSE)</f>
        <v>Michelle Garcia Dds</v>
      </c>
      <c r="E1504">
        <f>VLOOKUP(C1504,customer_imp!$A$2:$H$502,3,FALSE)</f>
        <v>55</v>
      </c>
      <c r="F1504" t="str">
        <f>VLOOKUP(C1504,customer_imp!$A$2:$H$502,4,FALSE)</f>
        <v>Female</v>
      </c>
      <c r="G1504" t="str">
        <f>VLOOKUP(C1504,customer_imp!$A$2:$H$502,5,FALSE)</f>
        <v>Perezbury</v>
      </c>
      <c r="H1504" t="str">
        <f>VLOOKUP(C1504,customer_imp!$A$2:$H$502,6,FALSE)</f>
        <v>Ohio</v>
      </c>
      <c r="I1504" t="str">
        <f>VLOOKUP(C1504,customer_imp!$A$2:$H$502,7,FALSE)</f>
        <v>USA</v>
      </c>
      <c r="J1504" t="s">
        <v>4547</v>
      </c>
      <c r="K1504" t="str">
        <f>VLOOKUP($J1504,prod_imp!$A$2:$I$102,2,FALSE)</f>
        <v>Sports Stopwatch Timer</v>
      </c>
      <c r="L1504" t="str">
        <f>VLOOKUP(J1504,prod_imp!$A$2:$I$102,3,FALSE)</f>
        <v>Sports</v>
      </c>
      <c r="M1504" t="str">
        <f>VLOOKUP(J1504,prod_imp!$A$2:$I$102,4,FALSE)</f>
        <v>Accessories</v>
      </c>
      <c r="N1504" t="str">
        <f>VLOOKUP(J1504,prod_imp!$A$2:$I$102,5,FALSE)</f>
        <v>Burns-Hansen</v>
      </c>
      <c r="O1504">
        <f>VLOOKUP(J1504,prod_imp!$A$2:$I$102,6,FALSE)</f>
        <v>39</v>
      </c>
      <c r="P1504">
        <f>VLOOKUP(J1504,prod_imp!$A$2:$I$102,7,FALSE)</f>
        <v>137</v>
      </c>
      <c r="Q1504" t="s">
        <v>4680</v>
      </c>
      <c r="R1504" t="s">
        <v>4709</v>
      </c>
      <c r="S1504" s="5">
        <v>1630.3391999999999</v>
      </c>
      <c r="T1504">
        <v>4</v>
      </c>
      <c r="U1504">
        <v>566</v>
      </c>
      <c r="V1504">
        <v>0.28000000000000003</v>
      </c>
      <c r="W1504" t="str">
        <f>VLOOKUP(Q1504,stores_imp!$A$2:$K$100,3,FALSE)</f>
        <v>NORTH</v>
      </c>
      <c r="X1504" t="str">
        <f>VLOOKUP(Q1504,stores_imp!$A$2:$K$100,2,TRUE)</f>
        <v>Mann-Austin</v>
      </c>
      <c r="Y1504" t="str">
        <f>VLOOKUP(Q1504,stores_imp!$A$2:$E$22,4,FALSE)</f>
        <v>Hoodberg</v>
      </c>
      <c r="Z1504" t="str">
        <f>VLOOKUP(Q1504,stores_imp!$A$2:$K$22,5,FALSE)</f>
        <v>Outlet</v>
      </c>
      <c r="AA1504" t="str">
        <f>_xlfn.IFS(sale[[#All],[Age]]&lt;19,"Teens",sale[[#All],[Age]]&lt;30,"Adults",sale[[#All],[Age]]&lt;70,"Elders")</f>
        <v>Elders</v>
      </c>
      <c r="AB1504" t="str">
        <f>VLOOKUP(C1504,customer_imp!$A$2:$H$505,8,FALSE)</f>
        <v>Platinum</v>
      </c>
    </row>
    <row r="1505" spans="1:28" x14ac:dyDescent="0.25">
      <c r="A1505" t="s">
        <v>6209</v>
      </c>
      <c r="B1505" s="2">
        <v>45772</v>
      </c>
      <c r="C1505" t="s">
        <v>4241</v>
      </c>
      <c r="D1505" t="str">
        <f>VLOOKUP(C1505,customer_imp!$A$2:$H$502,2,FALSE)</f>
        <v>Beth Allen</v>
      </c>
      <c r="E1505">
        <f>VLOOKUP(C1505,customer_imp!$A$2:$H$502,3,FALSE)</f>
        <v>32</v>
      </c>
      <c r="F1505" t="str">
        <f>VLOOKUP(C1505,customer_imp!$A$2:$H$502,4,FALSE)</f>
        <v>Female</v>
      </c>
      <c r="G1505" t="str">
        <f>VLOOKUP(C1505,customer_imp!$A$2:$H$502,5,FALSE)</f>
        <v>South Kathrynmouth</v>
      </c>
      <c r="H1505" t="str">
        <f>VLOOKUP(C1505,customer_imp!$A$2:$H$502,6,FALSE)</f>
        <v>Oklahoma</v>
      </c>
      <c r="I1505" t="str">
        <f>VLOOKUP(C1505,customer_imp!$A$2:$H$502,7,FALSE)</f>
        <v>USA</v>
      </c>
      <c r="J1505" t="s">
        <v>4534</v>
      </c>
      <c r="K1505" t="str">
        <f>VLOOKUP($J1505,prod_imp!$A$2:$I$102,2,FALSE)</f>
        <v>Multi-Purpose Storage Box</v>
      </c>
      <c r="L1505" t="str">
        <f>VLOOKUP(J1505,prod_imp!$A$2:$I$102,3,FALSE)</f>
        <v>Home</v>
      </c>
      <c r="M1505" t="str">
        <f>VLOOKUP(J1505,prod_imp!$A$2:$I$102,4,FALSE)</f>
        <v>Storage</v>
      </c>
      <c r="N1505" t="str">
        <f>VLOOKUP(J1505,prod_imp!$A$2:$I$102,5,FALSE)</f>
        <v>Gardner-Montes</v>
      </c>
      <c r="O1505">
        <f>VLOOKUP(J1505,prod_imp!$A$2:$I$102,6,FALSE)</f>
        <v>123</v>
      </c>
      <c r="P1505">
        <f>VLOOKUP(J1505,prod_imp!$A$2:$I$102,7,FALSE)</f>
        <v>76</v>
      </c>
      <c r="Q1505" t="s">
        <v>4690</v>
      </c>
      <c r="R1505" t="s">
        <v>1959</v>
      </c>
      <c r="S1505" s="5">
        <v>229.3109</v>
      </c>
      <c r="T1505">
        <v>1</v>
      </c>
      <c r="U1505">
        <v>252</v>
      </c>
      <c r="V1505">
        <v>0.28000000000000003</v>
      </c>
      <c r="W1505" t="str">
        <f>VLOOKUP(Q1505,stores_imp!$A$2:$K$100,3,FALSE)</f>
        <v>EAST</v>
      </c>
      <c r="X1505" t="str">
        <f>VLOOKUP(Q1505,stores_imp!$A$2:$K$100,2,TRUE)</f>
        <v>Martinez, Adkins And Johnson</v>
      </c>
      <c r="Y1505" t="str">
        <f>VLOOKUP(Q1505,stores_imp!$A$2:$E$22,4,FALSE)</f>
        <v>East Davidville</v>
      </c>
      <c r="Z1505" t="str">
        <f>VLOOKUP(Q1505,stores_imp!$A$2:$K$22,5,FALSE)</f>
        <v>Online</v>
      </c>
      <c r="AA1505" t="str">
        <f>_xlfn.IFS(sale[[#All],[Age]]&lt;19,"Teens",sale[[#All],[Age]]&lt;30,"Adults",sale[[#All],[Age]]&lt;70,"Elders")</f>
        <v>Elders</v>
      </c>
      <c r="AB1505" t="str">
        <f>VLOOKUP(C1505,customer_imp!$A$2:$H$505,8,FALSE)</f>
        <v>Silver</v>
      </c>
    </row>
    <row r="1506" spans="1:28" x14ac:dyDescent="0.25">
      <c r="A1506" t="s">
        <v>6210</v>
      </c>
      <c r="B1506" s="2">
        <v>45361</v>
      </c>
      <c r="C1506" t="s">
        <v>4201</v>
      </c>
      <c r="D1506" t="str">
        <f>VLOOKUP(C1506,customer_imp!$A$2:$H$502,2,FALSE)</f>
        <v>Lisa Young</v>
      </c>
      <c r="E1506">
        <f>VLOOKUP(C1506,customer_imp!$A$2:$H$502,3,FALSE)</f>
        <v>38</v>
      </c>
      <c r="F1506" t="str">
        <f>VLOOKUP(C1506,customer_imp!$A$2:$H$502,4,FALSE)</f>
        <v>Male</v>
      </c>
      <c r="G1506" t="str">
        <f>VLOOKUP(C1506,customer_imp!$A$2:$H$502,5,FALSE)</f>
        <v>Maybury</v>
      </c>
      <c r="H1506" t="str">
        <f>VLOOKUP(C1506,customer_imp!$A$2:$H$502,6,FALSE)</f>
        <v>Georgia</v>
      </c>
      <c r="I1506" t="str">
        <f>VLOOKUP(C1506,customer_imp!$A$2:$H$502,7,FALSE)</f>
        <v>USA</v>
      </c>
      <c r="J1506" t="s">
        <v>4528</v>
      </c>
      <c r="K1506" t="str">
        <f>VLOOKUP($J1506,prod_imp!$A$2:$I$102,2,FALSE)</f>
        <v>Soccer Training Cone Set</v>
      </c>
      <c r="L1506" t="str">
        <f>VLOOKUP(J1506,prod_imp!$A$2:$I$102,3,FALSE)</f>
        <v>Sports</v>
      </c>
      <c r="M1506" t="str">
        <f>VLOOKUP(J1506,prod_imp!$A$2:$I$102,4,FALSE)</f>
        <v>Accessories</v>
      </c>
      <c r="N1506" t="str">
        <f>VLOOKUP(J1506,prod_imp!$A$2:$I$102,5,FALSE)</f>
        <v>Ford, Murphy And Wilson</v>
      </c>
      <c r="O1506">
        <f>VLOOKUP(J1506,prod_imp!$A$2:$I$102,6,FALSE)</f>
        <v>145</v>
      </c>
      <c r="P1506">
        <f>VLOOKUP(J1506,prod_imp!$A$2:$I$102,7,FALSE)</f>
        <v>367</v>
      </c>
      <c r="Q1506" t="s">
        <v>4703</v>
      </c>
      <c r="R1506" t="s">
        <v>4709</v>
      </c>
      <c r="S1506" s="5">
        <v>189.21600000000001</v>
      </c>
      <c r="T1506">
        <v>1</v>
      </c>
      <c r="U1506">
        <v>259</v>
      </c>
      <c r="V1506">
        <v>0.09</v>
      </c>
      <c r="W1506" t="str">
        <f>VLOOKUP(Q1506,stores_imp!$A$2:$K$100,3,FALSE)</f>
        <v>EAST</v>
      </c>
      <c r="X1506" t="str">
        <f>VLOOKUP(Q1506,stores_imp!$A$2:$K$100,2,TRUE)</f>
        <v>Mann-Austin</v>
      </c>
      <c r="Y1506" t="str">
        <f>VLOOKUP(Q1506,stores_imp!$A$2:$E$22,4,FALSE)</f>
        <v>Vasquezborough</v>
      </c>
      <c r="Z1506" t="str">
        <f>VLOOKUP(Q1506,stores_imp!$A$2:$K$22,5,FALSE)</f>
        <v>Online</v>
      </c>
      <c r="AA1506" t="str">
        <f>_xlfn.IFS(sale[[#All],[Age]]&lt;19,"Teens",sale[[#All],[Age]]&lt;30,"Adults",sale[[#All],[Age]]&lt;70,"Elders")</f>
        <v>Elders</v>
      </c>
      <c r="AB1506" t="str">
        <f>VLOOKUP(C1506,customer_imp!$A$2:$H$505,8,FALSE)</f>
        <v>Platinum</v>
      </c>
    </row>
    <row r="1507" spans="1:28" x14ac:dyDescent="0.25">
      <c r="A1507" t="s">
        <v>6211</v>
      </c>
      <c r="B1507" s="2">
        <v>45235</v>
      </c>
      <c r="C1507" t="s">
        <v>4438</v>
      </c>
      <c r="D1507" t="str">
        <f>VLOOKUP(C1507,customer_imp!$A$2:$H$502,2,FALSE)</f>
        <v>Shannon Turner</v>
      </c>
      <c r="E1507">
        <f>VLOOKUP(C1507,customer_imp!$A$2:$H$502,3,FALSE)</f>
        <v>35</v>
      </c>
      <c r="F1507" t="str">
        <f>VLOOKUP(C1507,customer_imp!$A$2:$H$502,4,FALSE)</f>
        <v>Male</v>
      </c>
      <c r="G1507" t="str">
        <f>VLOOKUP(C1507,customer_imp!$A$2:$H$502,5,FALSE)</f>
        <v>West Jorge</v>
      </c>
      <c r="H1507" t="str">
        <f>VLOOKUP(C1507,customer_imp!$A$2:$H$502,6,FALSE)</f>
        <v>Oklahoma</v>
      </c>
      <c r="I1507" t="str">
        <f>VLOOKUP(C1507,customer_imp!$A$2:$H$502,7,FALSE)</f>
        <v>USA</v>
      </c>
      <c r="J1507" t="s">
        <v>4601</v>
      </c>
      <c r="K1507" t="str">
        <f>VLOOKUP($J1507,prod_imp!$A$2:$I$102,2,FALSE)</f>
        <v>Men'S Hair Styling Gel</v>
      </c>
      <c r="L1507" t="str">
        <f>VLOOKUP(J1507,prod_imp!$A$2:$I$102,3,FALSE)</f>
        <v>Beauty</v>
      </c>
      <c r="M1507" t="str">
        <f>VLOOKUP(J1507,prod_imp!$A$2:$I$102,4,FALSE)</f>
        <v>Haircare</v>
      </c>
      <c r="N1507" t="str">
        <f>VLOOKUP(J1507,prod_imp!$A$2:$I$102,5,FALSE)</f>
        <v>Cline-Mccarthy</v>
      </c>
      <c r="O1507">
        <f>VLOOKUP(J1507,prod_imp!$A$2:$I$102,6,FALSE)</f>
        <v>17</v>
      </c>
      <c r="P1507">
        <f>VLOOKUP(J1507,prod_imp!$A$2:$I$102,7,FALSE)</f>
        <v>399</v>
      </c>
      <c r="Q1507" t="s">
        <v>4698</v>
      </c>
      <c r="R1507" t="s">
        <v>4706</v>
      </c>
      <c r="S1507" s="5">
        <v>692.38840000000005</v>
      </c>
      <c r="T1507">
        <v>1</v>
      </c>
      <c r="U1507">
        <v>936</v>
      </c>
      <c r="V1507">
        <v>0.27</v>
      </c>
      <c r="W1507" t="str">
        <f>VLOOKUP(Q1507,stores_imp!$A$2:$K$100,3,FALSE)</f>
        <v>NORTH</v>
      </c>
      <c r="X1507" t="str">
        <f>VLOOKUP(Q1507,stores_imp!$A$2:$K$100,2,TRUE)</f>
        <v>Shelton Plc</v>
      </c>
      <c r="Y1507" t="str">
        <f>VLOOKUP(Q1507,stores_imp!$A$2:$E$22,4,FALSE)</f>
        <v>East Jenniferstad</v>
      </c>
      <c r="Z1507" t="str">
        <f>VLOOKUP(Q1507,stores_imp!$A$2:$K$22,5,FALSE)</f>
        <v>Flagship</v>
      </c>
      <c r="AA1507" t="str">
        <f>_xlfn.IFS(sale[[#All],[Age]]&lt;19,"Teens",sale[[#All],[Age]]&lt;30,"Adults",sale[[#All],[Age]]&lt;70,"Elders")</f>
        <v>Elders</v>
      </c>
      <c r="AB1507" t="str">
        <f>VLOOKUP(C1507,customer_imp!$A$2:$H$505,8,FALSE)</f>
        <v>Silver</v>
      </c>
    </row>
    <row r="1508" spans="1:28" x14ac:dyDescent="0.25">
      <c r="A1508" t="s">
        <v>6212</v>
      </c>
      <c r="B1508" s="2">
        <v>45864</v>
      </c>
      <c r="C1508" t="s">
        <v>4461</v>
      </c>
      <c r="D1508" t="str">
        <f>VLOOKUP(C1508,customer_imp!$A$2:$H$502,2,FALSE)</f>
        <v>James Foster</v>
      </c>
      <c r="E1508">
        <f>VLOOKUP(C1508,customer_imp!$A$2:$H$502,3,FALSE)</f>
        <v>19</v>
      </c>
      <c r="F1508" t="str">
        <f>VLOOKUP(C1508,customer_imp!$A$2:$H$502,4,FALSE)</f>
        <v>Male</v>
      </c>
      <c r="G1508" t="str">
        <f>VLOOKUP(C1508,customer_imp!$A$2:$H$502,5,FALSE)</f>
        <v>East Audrey</v>
      </c>
      <c r="H1508" t="str">
        <f>VLOOKUP(C1508,customer_imp!$A$2:$H$502,6,FALSE)</f>
        <v>Utah</v>
      </c>
      <c r="I1508" t="str">
        <f>VLOOKUP(C1508,customer_imp!$A$2:$H$502,7,FALSE)</f>
        <v>USA</v>
      </c>
      <c r="J1508" t="s">
        <v>4556</v>
      </c>
      <c r="K1508" t="str">
        <f>VLOOKUP($J1508,prod_imp!$A$2:$I$102,2,FALSE)</f>
        <v>Bedroom Table Lamp</v>
      </c>
      <c r="L1508" t="str">
        <f>VLOOKUP(J1508,prod_imp!$A$2:$I$102,3,FALSE)</f>
        <v>Home</v>
      </c>
      <c r="M1508" t="str">
        <f>VLOOKUP(J1508,prod_imp!$A$2:$I$102,4,FALSE)</f>
        <v>Lighting</v>
      </c>
      <c r="N1508" t="str">
        <f>VLOOKUP(J1508,prod_imp!$A$2:$I$102,5,FALSE)</f>
        <v>Jones Llc</v>
      </c>
      <c r="O1508">
        <f>VLOOKUP(J1508,prod_imp!$A$2:$I$102,6,FALSE)</f>
        <v>382</v>
      </c>
      <c r="P1508">
        <f>VLOOKUP(J1508,prod_imp!$A$2:$I$102,7,FALSE)</f>
        <v>329</v>
      </c>
      <c r="Q1508" t="s">
        <v>4685</v>
      </c>
      <c r="R1508" t="s">
        <v>1959</v>
      </c>
      <c r="S1508" s="5">
        <v>1884.54</v>
      </c>
      <c r="T1508">
        <v>4</v>
      </c>
      <c r="U1508">
        <v>481</v>
      </c>
      <c r="V1508">
        <v>0.26</v>
      </c>
      <c r="W1508" t="str">
        <f>VLOOKUP(Q1508,stores_imp!$A$2:$K$100,3,FALSE)</f>
        <v>WEST</v>
      </c>
      <c r="X1508" t="str">
        <f>VLOOKUP(Q1508,stores_imp!$A$2:$K$100,2,TRUE)</f>
        <v>Mann-Austin</v>
      </c>
      <c r="Y1508" t="str">
        <f>VLOOKUP(Q1508,stores_imp!$A$2:$E$22,4,FALSE)</f>
        <v>Thompsonborough</v>
      </c>
      <c r="Z1508" t="str">
        <f>VLOOKUP(Q1508,stores_imp!$A$2:$K$22,5,FALSE)</f>
        <v>Online</v>
      </c>
      <c r="AA1508" t="str">
        <f>_xlfn.IFS(sale[[#All],[Age]]&lt;19,"Teens",sale[[#All],[Age]]&lt;30,"Adults",sale[[#All],[Age]]&lt;70,"Elders")</f>
        <v>Adults</v>
      </c>
      <c r="AB1508" t="str">
        <f>VLOOKUP(C1508,customer_imp!$A$2:$H$505,8,FALSE)</f>
        <v>Gold</v>
      </c>
    </row>
    <row r="1509" spans="1:28" x14ac:dyDescent="0.25">
      <c r="A1509" t="s">
        <v>6213</v>
      </c>
      <c r="B1509" s="2">
        <v>45681</v>
      </c>
      <c r="C1509" t="s">
        <v>4358</v>
      </c>
      <c r="D1509" t="str">
        <f>VLOOKUP(C1509,customer_imp!$A$2:$H$502,2,FALSE)</f>
        <v>Gregory Allen</v>
      </c>
      <c r="E1509">
        <f>VLOOKUP(C1509,customer_imp!$A$2:$H$502,3,FALSE)</f>
        <v>20</v>
      </c>
      <c r="F1509" t="str">
        <f>VLOOKUP(C1509,customer_imp!$A$2:$H$502,4,FALSE)</f>
        <v>Female</v>
      </c>
      <c r="G1509" t="str">
        <f>VLOOKUP(C1509,customer_imp!$A$2:$H$502,5,FALSE)</f>
        <v>West Bruce</v>
      </c>
      <c r="H1509" t="str">
        <f>VLOOKUP(C1509,customer_imp!$A$2:$H$502,6,FALSE)</f>
        <v>Vermont</v>
      </c>
      <c r="I1509" t="str">
        <f>VLOOKUP(C1509,customer_imp!$A$2:$H$502,7,FALSE)</f>
        <v>USA</v>
      </c>
      <c r="J1509" t="s">
        <v>4639</v>
      </c>
      <c r="K1509" t="str">
        <f>VLOOKUP($J1509,prod_imp!$A$2:$I$102,2,FALSE)</f>
        <v>Badminton Racket Set</v>
      </c>
      <c r="L1509" t="str">
        <f>VLOOKUP(J1509,prod_imp!$A$2:$I$102,3,FALSE)</f>
        <v>Sports</v>
      </c>
      <c r="M1509" t="str">
        <f>VLOOKUP(J1509,prod_imp!$A$2:$I$102,4,FALSE)</f>
        <v>Equipment</v>
      </c>
      <c r="N1509" t="str">
        <f>VLOOKUP(J1509,prod_imp!$A$2:$I$102,5,FALSE)</f>
        <v>Robinson-Brown</v>
      </c>
      <c r="O1509">
        <f>VLOOKUP(J1509,prod_imp!$A$2:$I$102,6,FALSE)</f>
        <v>286</v>
      </c>
      <c r="P1509">
        <f>VLOOKUP(J1509,prod_imp!$A$2:$I$102,7,FALSE)</f>
        <v>358</v>
      </c>
      <c r="Q1509" t="s">
        <v>4698</v>
      </c>
      <c r="R1509" t="s">
        <v>4709</v>
      </c>
      <c r="S1509" s="5">
        <v>906.50340000000006</v>
      </c>
      <c r="T1509">
        <v>2</v>
      </c>
      <c r="U1509">
        <v>458</v>
      </c>
      <c r="V1509">
        <v>0.02</v>
      </c>
      <c r="W1509" t="str">
        <f>VLOOKUP(Q1509,stores_imp!$A$2:$K$100,3,FALSE)</f>
        <v>NORTH</v>
      </c>
      <c r="X1509" t="str">
        <f>VLOOKUP(Q1509,stores_imp!$A$2:$K$100,2,TRUE)</f>
        <v>Shelton Plc</v>
      </c>
      <c r="Y1509" t="str">
        <f>VLOOKUP(Q1509,stores_imp!$A$2:$E$22,4,FALSE)</f>
        <v>East Jenniferstad</v>
      </c>
      <c r="Z1509" t="str">
        <f>VLOOKUP(Q1509,stores_imp!$A$2:$K$22,5,FALSE)</f>
        <v>Flagship</v>
      </c>
      <c r="AA1509" t="str">
        <f>_xlfn.IFS(sale[[#All],[Age]]&lt;19,"Teens",sale[[#All],[Age]]&lt;30,"Adults",sale[[#All],[Age]]&lt;70,"Elders")</f>
        <v>Adults</v>
      </c>
      <c r="AB1509" t="str">
        <f>VLOOKUP(C1509,customer_imp!$A$2:$H$505,8,FALSE)</f>
        <v>Platinum</v>
      </c>
    </row>
    <row r="1510" spans="1:28" x14ac:dyDescent="0.25">
      <c r="A1510" t="s">
        <v>6214</v>
      </c>
      <c r="B1510" s="2">
        <v>45905</v>
      </c>
      <c r="C1510" t="s">
        <v>4142</v>
      </c>
      <c r="D1510" t="str">
        <f>VLOOKUP(C1510,customer_imp!$A$2:$H$502,2,FALSE)</f>
        <v>Daniel Rivas</v>
      </c>
      <c r="E1510">
        <f>VLOOKUP(C1510,customer_imp!$A$2:$H$502,3,FALSE)</f>
        <v>39</v>
      </c>
      <c r="F1510" t="str">
        <f>VLOOKUP(C1510,customer_imp!$A$2:$H$502,4,FALSE)</f>
        <v>Female</v>
      </c>
      <c r="G1510" t="str">
        <f>VLOOKUP(C1510,customer_imp!$A$2:$H$502,5,FALSE)</f>
        <v>Dominiquefort</v>
      </c>
      <c r="H1510" t="str">
        <f>VLOOKUP(C1510,customer_imp!$A$2:$H$502,6,FALSE)</f>
        <v>Georgia</v>
      </c>
      <c r="I1510" t="str">
        <f>VLOOKUP(C1510,customer_imp!$A$2:$H$502,7,FALSE)</f>
        <v>USA</v>
      </c>
      <c r="J1510" t="s">
        <v>4580</v>
      </c>
      <c r="K1510" t="str">
        <f>VLOOKUP($J1510,prod_imp!$A$2:$I$102,2,FALSE)</f>
        <v>Car Dashboard Phone Holder</v>
      </c>
      <c r="L1510" t="str">
        <f>VLOOKUP(J1510,prod_imp!$A$2:$I$102,3,FALSE)</f>
        <v>Electronics</v>
      </c>
      <c r="M1510" t="str">
        <f>VLOOKUP(J1510,prod_imp!$A$2:$I$102,4,FALSE)</f>
        <v>Accessories</v>
      </c>
      <c r="N1510" t="str">
        <f>VLOOKUP(J1510,prod_imp!$A$2:$I$102,5,FALSE)</f>
        <v>Byrd, Stewart And Valdez</v>
      </c>
      <c r="O1510">
        <f>VLOOKUP(J1510,prod_imp!$A$2:$I$102,6,FALSE)</f>
        <v>178</v>
      </c>
      <c r="P1510">
        <f>VLOOKUP(J1510,prod_imp!$A$2:$I$102,7,FALSE)</f>
        <v>103</v>
      </c>
      <c r="Q1510" t="s">
        <v>4697</v>
      </c>
      <c r="R1510" t="s">
        <v>1959</v>
      </c>
      <c r="S1510" s="5">
        <v>716.1336</v>
      </c>
      <c r="T1510">
        <v>1</v>
      </c>
      <c r="U1510">
        <v>995</v>
      </c>
      <c r="V1510">
        <v>0.01</v>
      </c>
      <c r="W1510" t="str">
        <f>VLOOKUP(Q1510,stores_imp!$A$2:$K$100,3,FALSE)</f>
        <v>SOUTH</v>
      </c>
      <c r="X1510" t="str">
        <f>VLOOKUP(Q1510,stores_imp!$A$2:$K$100,2,TRUE)</f>
        <v>Mcdonald Inc</v>
      </c>
      <c r="Y1510" t="str">
        <f>VLOOKUP(Q1510,stores_imp!$A$2:$E$22,4,FALSE)</f>
        <v>Christopherland</v>
      </c>
      <c r="Z1510" t="str">
        <f>VLOOKUP(Q1510,stores_imp!$A$2:$K$22,5,FALSE)</f>
        <v>Outlet</v>
      </c>
      <c r="AA1510" t="str">
        <f>_xlfn.IFS(sale[[#All],[Age]]&lt;19,"Teens",sale[[#All],[Age]]&lt;30,"Adults",sale[[#All],[Age]]&lt;70,"Elders")</f>
        <v>Elders</v>
      </c>
      <c r="AB1510" t="str">
        <f>VLOOKUP(C1510,customer_imp!$A$2:$H$505,8,FALSE)</f>
        <v>Silver</v>
      </c>
    </row>
    <row r="1511" spans="1:28" x14ac:dyDescent="0.25">
      <c r="A1511" t="s">
        <v>6215</v>
      </c>
      <c r="B1511" s="2">
        <v>45765</v>
      </c>
      <c r="C1511" t="s">
        <v>4226</v>
      </c>
      <c r="D1511" t="str">
        <f>VLOOKUP(C1511,customer_imp!$A$2:$H$502,2,FALSE)</f>
        <v>Laura Soto</v>
      </c>
      <c r="E1511">
        <f>VLOOKUP(C1511,customer_imp!$A$2:$H$502,3,FALSE)</f>
        <v>57</v>
      </c>
      <c r="F1511" t="str">
        <f>VLOOKUP(C1511,customer_imp!$A$2:$H$502,4,FALSE)</f>
        <v>Female</v>
      </c>
      <c r="G1511" t="str">
        <f>VLOOKUP(C1511,customer_imp!$A$2:$H$502,5,FALSE)</f>
        <v>Rodriguezton</v>
      </c>
      <c r="H1511" t="str">
        <f>VLOOKUP(C1511,customer_imp!$A$2:$H$502,6,FALSE)</f>
        <v>Michigan</v>
      </c>
      <c r="I1511" t="str">
        <f>VLOOKUP(C1511,customer_imp!$A$2:$H$502,7,FALSE)</f>
        <v>USA</v>
      </c>
      <c r="J1511" t="s">
        <v>4652</v>
      </c>
      <c r="K1511" t="str">
        <f>VLOOKUP($J1511,prod_imp!$A$2:$I$102,2,FALSE)</f>
        <v>Gaming Mouse Pad Xl</v>
      </c>
      <c r="L1511" t="str">
        <f>VLOOKUP(J1511,prod_imp!$A$2:$I$102,3,FALSE)</f>
        <v>Electronics</v>
      </c>
      <c r="M1511" t="str">
        <f>VLOOKUP(J1511,prod_imp!$A$2:$I$102,4,FALSE)</f>
        <v>Accessories</v>
      </c>
      <c r="N1511" t="str">
        <f>VLOOKUP(J1511,prod_imp!$A$2:$I$102,5,FALSE)</f>
        <v>Sharp, Taylor And Rodriguez</v>
      </c>
      <c r="O1511">
        <f>VLOOKUP(J1511,prod_imp!$A$2:$I$102,6,FALSE)</f>
        <v>340</v>
      </c>
      <c r="P1511">
        <f>VLOOKUP(J1511,prod_imp!$A$2:$I$102,7,FALSE)</f>
        <v>361</v>
      </c>
      <c r="Q1511" t="s">
        <v>4673</v>
      </c>
      <c r="R1511" t="s">
        <v>4709</v>
      </c>
      <c r="S1511" s="5">
        <v>137.697</v>
      </c>
      <c r="T1511">
        <v>3</v>
      </c>
      <c r="U1511">
        <v>66</v>
      </c>
      <c r="V1511">
        <v>0.28000000000000003</v>
      </c>
      <c r="W1511" t="str">
        <f>VLOOKUP(Q1511,stores_imp!$A$2:$K$100,3,FALSE)</f>
        <v>EAST</v>
      </c>
      <c r="X1511" t="str">
        <f>VLOOKUP(Q1511,stores_imp!$A$2:$K$100,2,TRUE)</f>
        <v>Rivera-Warner</v>
      </c>
      <c r="Y1511" t="str">
        <f>VLOOKUP(Q1511,stores_imp!$A$2:$E$22,4,FALSE)</f>
        <v>Washingtonfurt</v>
      </c>
      <c r="Z1511" t="str">
        <f>VLOOKUP(Q1511,stores_imp!$A$2:$K$22,5,FALSE)</f>
        <v>Flagship</v>
      </c>
      <c r="AA1511" t="str">
        <f>_xlfn.IFS(sale[[#All],[Age]]&lt;19,"Teens",sale[[#All],[Age]]&lt;30,"Adults",sale[[#All],[Age]]&lt;70,"Elders")</f>
        <v>Elders</v>
      </c>
      <c r="AB1511" t="str">
        <f>VLOOKUP(C1511,customer_imp!$A$2:$H$505,8,FALSE)</f>
        <v>Platinum</v>
      </c>
    </row>
    <row r="1512" spans="1:28" x14ac:dyDescent="0.25">
      <c r="A1512" t="s">
        <v>6216</v>
      </c>
      <c r="B1512" s="2">
        <v>45821</v>
      </c>
      <c r="C1512" t="s">
        <v>4138</v>
      </c>
      <c r="D1512" t="str">
        <f>VLOOKUP(C1512,customer_imp!$A$2:$H$502,2,FALSE)</f>
        <v>John Lawson</v>
      </c>
      <c r="E1512">
        <f>VLOOKUP(C1512,customer_imp!$A$2:$H$502,3,FALSE)</f>
        <v>41</v>
      </c>
      <c r="F1512" t="str">
        <f>VLOOKUP(C1512,customer_imp!$A$2:$H$502,4,FALSE)</f>
        <v>Female</v>
      </c>
      <c r="G1512" t="str">
        <f>VLOOKUP(C1512,customer_imp!$A$2:$H$502,5,FALSE)</f>
        <v>New Juliemouth</v>
      </c>
      <c r="H1512" t="str">
        <f>VLOOKUP(C1512,customer_imp!$A$2:$H$502,6,FALSE)</f>
        <v>North Carolina</v>
      </c>
      <c r="I1512" t="str">
        <f>VLOOKUP(C1512,customer_imp!$A$2:$H$502,7,FALSE)</f>
        <v>USA</v>
      </c>
      <c r="J1512" t="s">
        <v>4600</v>
      </c>
      <c r="K1512" t="str">
        <f>VLOOKUP($J1512,prod_imp!$A$2:$I$102,2,FALSE)</f>
        <v>Womens Cotton Scarf</v>
      </c>
      <c r="L1512" t="str">
        <f>VLOOKUP(J1512,prod_imp!$A$2:$I$102,3,FALSE)</f>
        <v>Clothing</v>
      </c>
      <c r="M1512" t="str">
        <f>VLOOKUP(J1512,prod_imp!$A$2:$I$102,4,FALSE)</f>
        <v>Accessories</v>
      </c>
      <c r="N1512" t="str">
        <f>VLOOKUP(J1512,prod_imp!$A$2:$I$102,5,FALSE)</f>
        <v>Shepherd-Gould</v>
      </c>
      <c r="O1512">
        <f>VLOOKUP(J1512,prod_imp!$A$2:$I$102,6,FALSE)</f>
        <v>114</v>
      </c>
      <c r="P1512">
        <f>VLOOKUP(J1512,prod_imp!$A$2:$I$102,7,FALSE)</f>
        <v>485</v>
      </c>
      <c r="Q1512" t="s">
        <v>4701</v>
      </c>
      <c r="R1512" t="s">
        <v>4706</v>
      </c>
      <c r="S1512" s="5">
        <v>1345.6368</v>
      </c>
      <c r="T1512">
        <v>3</v>
      </c>
      <c r="U1512">
        <v>623</v>
      </c>
      <c r="V1512">
        <v>0.3</v>
      </c>
      <c r="W1512" t="str">
        <f>VLOOKUP(Q1512,stores_imp!$A$2:$K$100,3,FALSE)</f>
        <v>NORTH</v>
      </c>
      <c r="X1512" t="str">
        <f>VLOOKUP(Q1512,stores_imp!$A$2:$K$100,2,TRUE)</f>
        <v>Holloway Ltd</v>
      </c>
      <c r="Y1512" t="str">
        <f>VLOOKUP(Q1512,stores_imp!$A$2:$E$22,4,FALSE)</f>
        <v>Bensonhaven</v>
      </c>
      <c r="Z1512" t="str">
        <f>VLOOKUP(Q1512,stores_imp!$A$2:$K$22,5,FALSE)</f>
        <v>Flagship</v>
      </c>
      <c r="AA1512" t="str">
        <f>_xlfn.IFS(sale[[#All],[Age]]&lt;19,"Teens",sale[[#All],[Age]]&lt;30,"Adults",sale[[#All],[Age]]&lt;70,"Elders")</f>
        <v>Elders</v>
      </c>
      <c r="AB1512" t="str">
        <f>VLOOKUP(C1512,customer_imp!$A$2:$H$505,8,FALSE)</f>
        <v>Platinum</v>
      </c>
    </row>
    <row r="1513" spans="1:28" x14ac:dyDescent="0.25">
      <c r="A1513" t="s">
        <v>6217</v>
      </c>
      <c r="B1513" s="2">
        <v>45691</v>
      </c>
      <c r="C1513" t="s">
        <v>4231</v>
      </c>
      <c r="D1513" t="str">
        <f>VLOOKUP(C1513,customer_imp!$A$2:$H$502,2,FALSE)</f>
        <v>Veronica Newman</v>
      </c>
      <c r="E1513">
        <f>VLOOKUP(C1513,customer_imp!$A$2:$H$502,3,FALSE)</f>
        <v>48</v>
      </c>
      <c r="F1513" t="str">
        <f>VLOOKUP(C1513,customer_imp!$A$2:$H$502,4,FALSE)</f>
        <v>Male</v>
      </c>
      <c r="G1513" t="str">
        <f>VLOOKUP(C1513,customer_imp!$A$2:$H$502,5,FALSE)</f>
        <v>New Daniel</v>
      </c>
      <c r="H1513" t="str">
        <f>VLOOKUP(C1513,customer_imp!$A$2:$H$502,6,FALSE)</f>
        <v>Delaware</v>
      </c>
      <c r="I1513" t="str">
        <f>VLOOKUP(C1513,customer_imp!$A$2:$H$502,7,FALSE)</f>
        <v>USA</v>
      </c>
      <c r="J1513" t="s">
        <v>4594</v>
      </c>
      <c r="K1513" t="str">
        <f>VLOOKUP($J1513,prod_imp!$A$2:$I$102,2,FALSE)</f>
        <v>Ceramic Plant Pot</v>
      </c>
      <c r="L1513" t="str">
        <f>VLOOKUP(J1513,prod_imp!$A$2:$I$102,3,FALSE)</f>
        <v>Home</v>
      </c>
      <c r="M1513" t="str">
        <f>VLOOKUP(J1513,prod_imp!$A$2:$I$102,4,FALSE)</f>
        <v>Decor</v>
      </c>
      <c r="N1513" t="str">
        <f>VLOOKUP(J1513,prod_imp!$A$2:$I$102,5,FALSE)</f>
        <v>Hatfield, Baird And Torres</v>
      </c>
      <c r="O1513">
        <f>VLOOKUP(J1513,prod_imp!$A$2:$I$102,6,FALSE)</f>
        <v>82</v>
      </c>
      <c r="P1513">
        <f>VLOOKUP(J1513,prod_imp!$A$2:$I$102,7,FALSE)</f>
        <v>275</v>
      </c>
      <c r="Q1513" t="s">
        <v>4695</v>
      </c>
      <c r="R1513" t="s">
        <v>4706</v>
      </c>
      <c r="S1513" s="5">
        <v>148.49160000000001</v>
      </c>
      <c r="T1513">
        <v>1</v>
      </c>
      <c r="U1513">
        <v>171</v>
      </c>
      <c r="V1513">
        <v>0.28000000000000003</v>
      </c>
      <c r="W1513" t="str">
        <f>VLOOKUP(Q1513,stores_imp!$A$2:$K$100,3,FALSE)</f>
        <v>EAST</v>
      </c>
      <c r="X1513" t="str">
        <f>VLOOKUP(Q1513,stores_imp!$A$2:$K$100,2,TRUE)</f>
        <v>Gardner, Humphrey And Contreras</v>
      </c>
      <c r="Y1513" t="str">
        <f>VLOOKUP(Q1513,stores_imp!$A$2:$E$22,4,FALSE)</f>
        <v>Johnsonville</v>
      </c>
      <c r="Z1513" t="str">
        <f>VLOOKUP(Q1513,stores_imp!$A$2:$K$22,5,FALSE)</f>
        <v>Flagship</v>
      </c>
      <c r="AA1513" t="str">
        <f>_xlfn.IFS(sale[[#All],[Age]]&lt;19,"Teens",sale[[#All],[Age]]&lt;30,"Adults",sale[[#All],[Age]]&lt;70,"Elders")</f>
        <v>Elders</v>
      </c>
      <c r="AB1513" t="str">
        <f>VLOOKUP(C1513,customer_imp!$A$2:$H$505,8,FALSE)</f>
        <v>Platinum</v>
      </c>
    </row>
    <row r="1514" spans="1:28" x14ac:dyDescent="0.25">
      <c r="A1514" t="s">
        <v>6218</v>
      </c>
      <c r="B1514" s="2">
        <v>45860</v>
      </c>
      <c r="C1514" t="s">
        <v>4072</v>
      </c>
      <c r="D1514" t="str">
        <f>VLOOKUP(C1514,customer_imp!$A$2:$H$502,2,FALSE)</f>
        <v>Samantha Walker</v>
      </c>
      <c r="E1514">
        <f>VLOOKUP(C1514,customer_imp!$A$2:$H$502,3,FALSE)</f>
        <v>30</v>
      </c>
      <c r="F1514" t="str">
        <f>VLOOKUP(C1514,customer_imp!$A$2:$H$502,4,FALSE)</f>
        <v>Female</v>
      </c>
      <c r="G1514" t="str">
        <f>VLOOKUP(C1514,customer_imp!$A$2:$H$502,5,FALSE)</f>
        <v>Timothyburgh</v>
      </c>
      <c r="H1514" t="str">
        <f>VLOOKUP(C1514,customer_imp!$A$2:$H$502,6,FALSE)</f>
        <v>Louisiana</v>
      </c>
      <c r="I1514" t="str">
        <f>VLOOKUP(C1514,customer_imp!$A$2:$H$502,7,FALSE)</f>
        <v>USA</v>
      </c>
      <c r="J1514" t="s">
        <v>4509</v>
      </c>
      <c r="K1514" t="str">
        <f>VLOOKUP($J1514,prod_imp!$A$2:$I$102,2,FALSE)</f>
        <v>Led Table Lamp</v>
      </c>
      <c r="L1514" t="str">
        <f>VLOOKUP(J1514,prod_imp!$A$2:$I$102,3,FALSE)</f>
        <v>Home</v>
      </c>
      <c r="M1514" t="str">
        <f>VLOOKUP(J1514,prod_imp!$A$2:$I$102,4,FALSE)</f>
        <v>Lighting</v>
      </c>
      <c r="N1514" t="str">
        <f>VLOOKUP(J1514,prod_imp!$A$2:$I$102,5,FALSE)</f>
        <v>Harrell Llc</v>
      </c>
      <c r="O1514">
        <f>VLOOKUP(J1514,prod_imp!$A$2:$I$102,6,FALSE)</f>
        <v>219</v>
      </c>
      <c r="P1514">
        <f>VLOOKUP(J1514,prod_imp!$A$2:$I$102,7,FALSE)</f>
        <v>170</v>
      </c>
      <c r="Q1514" t="s">
        <v>4685</v>
      </c>
      <c r="R1514" t="s">
        <v>1959</v>
      </c>
      <c r="S1514" s="5">
        <v>2936.0144</v>
      </c>
      <c r="T1514">
        <v>4</v>
      </c>
      <c r="U1514">
        <v>798</v>
      </c>
      <c r="V1514">
        <v>0.13</v>
      </c>
      <c r="W1514" t="str">
        <f>VLOOKUP(Q1514,stores_imp!$A$2:$K$100,3,FALSE)</f>
        <v>WEST</v>
      </c>
      <c r="X1514" t="str">
        <f>VLOOKUP(Q1514,stores_imp!$A$2:$K$100,2,TRUE)</f>
        <v>Mann-Austin</v>
      </c>
      <c r="Y1514" t="str">
        <f>VLOOKUP(Q1514,stores_imp!$A$2:$E$22,4,FALSE)</f>
        <v>Thompsonborough</v>
      </c>
      <c r="Z1514" t="str">
        <f>VLOOKUP(Q1514,stores_imp!$A$2:$K$22,5,FALSE)</f>
        <v>Online</v>
      </c>
      <c r="AA1514" t="str">
        <f>_xlfn.IFS(sale[[#All],[Age]]&lt;19,"Teens",sale[[#All],[Age]]&lt;30,"Adults",sale[[#All],[Age]]&lt;70,"Elders")</f>
        <v>Elders</v>
      </c>
      <c r="AB1514" t="str">
        <f>VLOOKUP(C1514,customer_imp!$A$2:$H$505,8,FALSE)</f>
        <v>Platinum</v>
      </c>
    </row>
    <row r="1515" spans="1:28" x14ac:dyDescent="0.25">
      <c r="A1515" t="s">
        <v>6219</v>
      </c>
      <c r="B1515" s="2">
        <v>45922</v>
      </c>
      <c r="C1515" t="s">
        <v>4074</v>
      </c>
      <c r="D1515" t="str">
        <f>VLOOKUP(C1515,customer_imp!$A$2:$H$502,2,FALSE)</f>
        <v>Brittney Morgan</v>
      </c>
      <c r="E1515">
        <f>VLOOKUP(C1515,customer_imp!$A$2:$H$502,3,FALSE)</f>
        <v>24</v>
      </c>
      <c r="F1515" t="str">
        <f>VLOOKUP(C1515,customer_imp!$A$2:$H$502,4,FALSE)</f>
        <v>Male</v>
      </c>
      <c r="G1515" t="str">
        <f>VLOOKUP(C1515,customer_imp!$A$2:$H$502,5,FALSE)</f>
        <v>Lake Kaylahaven</v>
      </c>
      <c r="H1515" t="str">
        <f>VLOOKUP(C1515,customer_imp!$A$2:$H$502,6,FALSE)</f>
        <v>Alaska</v>
      </c>
      <c r="I1515" t="str">
        <f>VLOOKUP(C1515,customer_imp!$A$2:$H$502,7,FALSE)</f>
        <v>USA</v>
      </c>
      <c r="J1515" t="s">
        <v>4498</v>
      </c>
      <c r="K1515" t="str">
        <f>VLOOKUP($J1515,prod_imp!$A$2:$I$102,2,FALSE)</f>
        <v>Women'S Casual Hoodie</v>
      </c>
      <c r="L1515" t="str">
        <f>VLOOKUP(J1515,prod_imp!$A$2:$I$102,3,FALSE)</f>
        <v>Clothing</v>
      </c>
      <c r="M1515" t="str">
        <f>VLOOKUP(J1515,prod_imp!$A$2:$I$102,4,FALSE)</f>
        <v>Outerwear</v>
      </c>
      <c r="N1515" t="str">
        <f>VLOOKUP(J1515,prod_imp!$A$2:$I$102,5,FALSE)</f>
        <v>Sims Inc</v>
      </c>
      <c r="O1515">
        <f>VLOOKUP(J1515,prod_imp!$A$2:$I$102,6,FALSE)</f>
        <v>317</v>
      </c>
      <c r="P1515">
        <f>VLOOKUP(J1515,prod_imp!$A$2:$I$102,7,FALSE)</f>
        <v>352</v>
      </c>
      <c r="Q1515" t="s">
        <v>4700</v>
      </c>
      <c r="R1515" t="s">
        <v>1959</v>
      </c>
      <c r="S1515" s="5">
        <v>328.02</v>
      </c>
      <c r="T1515">
        <v>1</v>
      </c>
      <c r="U1515">
        <v>373</v>
      </c>
      <c r="V1515">
        <v>0.08</v>
      </c>
      <c r="W1515" t="str">
        <f>VLOOKUP(Q1515,stores_imp!$A$2:$K$100,3,FALSE)</f>
        <v>WEST</v>
      </c>
      <c r="X1515" t="str">
        <f>VLOOKUP(Q1515,stores_imp!$A$2:$K$100,2,TRUE)</f>
        <v>Frederick-Wright</v>
      </c>
      <c r="Y1515" t="str">
        <f>VLOOKUP(Q1515,stores_imp!$A$2:$E$22,4,FALSE)</f>
        <v>New Jimmymouth</v>
      </c>
      <c r="Z1515" t="str">
        <f>VLOOKUP(Q1515,stores_imp!$A$2:$K$22,5,FALSE)</f>
        <v>Flagship</v>
      </c>
      <c r="AA1515" t="str">
        <f>_xlfn.IFS(sale[[#All],[Age]]&lt;19,"Teens",sale[[#All],[Age]]&lt;30,"Adults",sale[[#All],[Age]]&lt;70,"Elders")</f>
        <v>Adults</v>
      </c>
      <c r="AB1515" t="str">
        <f>VLOOKUP(C1515,customer_imp!$A$2:$H$505,8,FALSE)</f>
        <v>Gold</v>
      </c>
    </row>
    <row r="1516" spans="1:28" x14ac:dyDescent="0.25">
      <c r="A1516" t="s">
        <v>6220</v>
      </c>
      <c r="B1516" s="2">
        <v>45477</v>
      </c>
      <c r="C1516" t="s">
        <v>4385</v>
      </c>
      <c r="D1516" t="str">
        <f>VLOOKUP(C1516,customer_imp!$A$2:$H$502,2,FALSE)</f>
        <v>Alexander Byrd</v>
      </c>
      <c r="E1516">
        <f>VLOOKUP(C1516,customer_imp!$A$2:$H$502,3,FALSE)</f>
        <v>25</v>
      </c>
      <c r="F1516" t="str">
        <f>VLOOKUP(C1516,customer_imp!$A$2:$H$502,4,FALSE)</f>
        <v>Female</v>
      </c>
      <c r="G1516" t="str">
        <f>VLOOKUP(C1516,customer_imp!$A$2:$H$502,5,FALSE)</f>
        <v>Parkerview</v>
      </c>
      <c r="H1516" t="str">
        <f>VLOOKUP(C1516,customer_imp!$A$2:$H$502,6,FALSE)</f>
        <v>New York</v>
      </c>
      <c r="I1516" t="str">
        <f>VLOOKUP(C1516,customer_imp!$A$2:$H$502,7,FALSE)</f>
        <v>USA</v>
      </c>
      <c r="J1516" t="s">
        <v>4605</v>
      </c>
      <c r="K1516" t="str">
        <f>VLOOKUP($J1516,prod_imp!$A$2:$I$102,2,FALSE)</f>
        <v>Tennis Ball 3-Pack</v>
      </c>
      <c r="L1516" t="str">
        <f>VLOOKUP(J1516,prod_imp!$A$2:$I$102,3,FALSE)</f>
        <v>Sports</v>
      </c>
      <c r="M1516" t="str">
        <f>VLOOKUP(J1516,prod_imp!$A$2:$I$102,4,FALSE)</f>
        <v>Equipment</v>
      </c>
      <c r="N1516" t="str">
        <f>VLOOKUP(J1516,prod_imp!$A$2:$I$102,5,FALSE)</f>
        <v>Lopez Llc</v>
      </c>
      <c r="O1516">
        <f>VLOOKUP(J1516,prod_imp!$A$2:$I$102,6,FALSE)</f>
        <v>103</v>
      </c>
      <c r="P1516">
        <f>VLOOKUP(J1516,prod_imp!$A$2:$I$102,7,FALSE)</f>
        <v>465</v>
      </c>
      <c r="Q1516" t="s">
        <v>4681</v>
      </c>
      <c r="R1516" t="s">
        <v>4706</v>
      </c>
      <c r="S1516" s="5">
        <v>944.471</v>
      </c>
      <c r="T1516">
        <v>1</v>
      </c>
      <c r="U1516">
        <v>994</v>
      </c>
      <c r="V1516">
        <v>0.12</v>
      </c>
      <c r="W1516" t="str">
        <f>VLOOKUP(Q1516,stores_imp!$A$2:$K$100,3,FALSE)</f>
        <v>SOUTH</v>
      </c>
      <c r="X1516" t="str">
        <f>VLOOKUP(Q1516,stores_imp!$A$2:$K$100,2,TRUE)</f>
        <v>Mann-Austin</v>
      </c>
      <c r="Y1516" t="str">
        <f>VLOOKUP(Q1516,stores_imp!$A$2:$E$22,4,FALSE)</f>
        <v>Port Sharon</v>
      </c>
      <c r="Z1516" t="str">
        <f>VLOOKUP(Q1516,stores_imp!$A$2:$K$22,5,FALSE)</f>
        <v>Online</v>
      </c>
      <c r="AA1516" t="str">
        <f>_xlfn.IFS(sale[[#All],[Age]]&lt;19,"Teens",sale[[#All],[Age]]&lt;30,"Adults",sale[[#All],[Age]]&lt;70,"Elders")</f>
        <v>Adults</v>
      </c>
      <c r="AB1516" t="str">
        <f>VLOOKUP(C1516,customer_imp!$A$2:$H$505,8,FALSE)</f>
        <v>Silver</v>
      </c>
    </row>
    <row r="1517" spans="1:28" x14ac:dyDescent="0.25">
      <c r="A1517" t="s">
        <v>6221</v>
      </c>
      <c r="B1517" s="2">
        <v>45504</v>
      </c>
      <c r="C1517" t="s">
        <v>4413</v>
      </c>
      <c r="D1517" t="str">
        <f>VLOOKUP(C1517,customer_imp!$A$2:$H$502,2,FALSE)</f>
        <v>Brittany Edwards Dds</v>
      </c>
      <c r="E1517">
        <f>VLOOKUP(C1517,customer_imp!$A$2:$H$502,3,FALSE)</f>
        <v>42</v>
      </c>
      <c r="F1517" t="str">
        <f>VLOOKUP(C1517,customer_imp!$A$2:$H$502,4,FALSE)</f>
        <v>Female</v>
      </c>
      <c r="G1517" t="str">
        <f>VLOOKUP(C1517,customer_imp!$A$2:$H$502,5,FALSE)</f>
        <v>Aliciahaven</v>
      </c>
      <c r="H1517" t="str">
        <f>VLOOKUP(C1517,customer_imp!$A$2:$H$502,6,FALSE)</f>
        <v>Kansas</v>
      </c>
      <c r="I1517" t="str">
        <f>VLOOKUP(C1517,customer_imp!$A$2:$H$502,7,FALSE)</f>
        <v>USA</v>
      </c>
      <c r="J1517" t="s">
        <v>4533</v>
      </c>
      <c r="K1517" t="str">
        <f>VLOOKUP($J1517,prod_imp!$A$2:$I$102,2,FALSE)</f>
        <v>Outdoor Sports Water Bottle</v>
      </c>
      <c r="L1517" t="str">
        <f>VLOOKUP(J1517,prod_imp!$A$2:$I$102,3,FALSE)</f>
        <v>Sports</v>
      </c>
      <c r="M1517" t="str">
        <f>VLOOKUP(J1517,prod_imp!$A$2:$I$102,4,FALSE)</f>
        <v>Accessories</v>
      </c>
      <c r="N1517" t="str">
        <f>VLOOKUP(J1517,prod_imp!$A$2:$I$102,5,FALSE)</f>
        <v>Soto-Ellis</v>
      </c>
      <c r="O1517">
        <f>VLOOKUP(J1517,prod_imp!$A$2:$I$102,6,FALSE)</f>
        <v>132</v>
      </c>
      <c r="P1517">
        <f>VLOOKUP(J1517,prod_imp!$A$2:$I$102,7,FALSE)</f>
        <v>275</v>
      </c>
      <c r="Q1517" t="s">
        <v>4695</v>
      </c>
      <c r="R1517" t="s">
        <v>1959</v>
      </c>
      <c r="S1517" s="5">
        <v>126.5916</v>
      </c>
      <c r="T1517">
        <v>1</v>
      </c>
      <c r="U1517">
        <v>136</v>
      </c>
      <c r="V1517">
        <v>0.05</v>
      </c>
      <c r="W1517" t="str">
        <f>VLOOKUP(Q1517,stores_imp!$A$2:$K$100,3,FALSE)</f>
        <v>EAST</v>
      </c>
      <c r="X1517" t="str">
        <f>VLOOKUP(Q1517,stores_imp!$A$2:$K$100,2,TRUE)</f>
        <v>Gardner, Humphrey And Contreras</v>
      </c>
      <c r="Y1517" t="str">
        <f>VLOOKUP(Q1517,stores_imp!$A$2:$E$22,4,FALSE)</f>
        <v>Johnsonville</v>
      </c>
      <c r="Z1517" t="str">
        <f>VLOOKUP(Q1517,stores_imp!$A$2:$K$22,5,FALSE)</f>
        <v>Flagship</v>
      </c>
      <c r="AA1517" t="str">
        <f>_xlfn.IFS(sale[[#All],[Age]]&lt;19,"Teens",sale[[#All],[Age]]&lt;30,"Adults",sale[[#All],[Age]]&lt;70,"Elders")</f>
        <v>Elders</v>
      </c>
      <c r="AB1517" t="str">
        <f>VLOOKUP(C1517,customer_imp!$A$2:$H$505,8,FALSE)</f>
        <v>Platinum</v>
      </c>
    </row>
    <row r="1518" spans="1:28" x14ac:dyDescent="0.25">
      <c r="A1518" t="s">
        <v>6222</v>
      </c>
      <c r="B1518" s="2">
        <v>45862</v>
      </c>
      <c r="C1518" t="s">
        <v>4001</v>
      </c>
      <c r="D1518" t="str">
        <f>VLOOKUP(C1518,customer_imp!$A$2:$H$502,2,FALSE)</f>
        <v>Jessica Acevedo</v>
      </c>
      <c r="E1518">
        <f>VLOOKUP(C1518,customer_imp!$A$2:$H$502,3,FALSE)</f>
        <v>64</v>
      </c>
      <c r="F1518" t="str">
        <f>VLOOKUP(C1518,customer_imp!$A$2:$H$502,4,FALSE)</f>
        <v>Female</v>
      </c>
      <c r="G1518" t="str">
        <f>VLOOKUP(C1518,customer_imp!$A$2:$H$502,5,FALSE)</f>
        <v>Amybury</v>
      </c>
      <c r="H1518" t="str">
        <f>VLOOKUP(C1518,customer_imp!$A$2:$H$502,6,FALSE)</f>
        <v>Pennsylvania</v>
      </c>
      <c r="I1518" t="str">
        <f>VLOOKUP(C1518,customer_imp!$A$2:$H$502,7,FALSE)</f>
        <v>USA</v>
      </c>
      <c r="J1518" t="s">
        <v>4589</v>
      </c>
      <c r="K1518" t="str">
        <f>VLOOKUP($J1518,prod_imp!$A$2:$I$102,2,FALSE)</f>
        <v>Rugby Ball</v>
      </c>
      <c r="L1518" t="str">
        <f>VLOOKUP(J1518,prod_imp!$A$2:$I$102,3,FALSE)</f>
        <v>Sports</v>
      </c>
      <c r="M1518" t="str">
        <f>VLOOKUP(J1518,prod_imp!$A$2:$I$102,4,FALSE)</f>
        <v>Team Sports</v>
      </c>
      <c r="N1518" t="str">
        <f>VLOOKUP(J1518,prod_imp!$A$2:$I$102,5,FALSE)</f>
        <v>Harris Inc</v>
      </c>
      <c r="O1518">
        <f>VLOOKUP(J1518,prod_imp!$A$2:$I$102,6,FALSE)</f>
        <v>212</v>
      </c>
      <c r="P1518">
        <f>VLOOKUP(J1518,prod_imp!$A$2:$I$102,7,FALSE)</f>
        <v>82</v>
      </c>
      <c r="Q1518" t="s">
        <v>4702</v>
      </c>
      <c r="R1518" t="s">
        <v>4706</v>
      </c>
      <c r="S1518" s="5">
        <v>1579.7805000000001</v>
      </c>
      <c r="T1518">
        <v>3</v>
      </c>
      <c r="U1518">
        <v>634</v>
      </c>
      <c r="V1518">
        <v>7.0000000000000007E-2</v>
      </c>
      <c r="W1518" t="str">
        <f>VLOOKUP(Q1518,stores_imp!$A$2:$K$100,3,FALSE)</f>
        <v>EAST</v>
      </c>
      <c r="X1518" t="str">
        <f>VLOOKUP(Q1518,stores_imp!$A$2:$K$100,2,TRUE)</f>
        <v>Guerrero-Schmitt</v>
      </c>
      <c r="Y1518" t="str">
        <f>VLOOKUP(Q1518,stores_imp!$A$2:$E$22,4,FALSE)</f>
        <v>East Stevechester</v>
      </c>
      <c r="Z1518" t="str">
        <f>VLOOKUP(Q1518,stores_imp!$A$2:$K$22,5,FALSE)</f>
        <v>Flagship</v>
      </c>
      <c r="AA1518" t="str">
        <f>_xlfn.IFS(sale[[#All],[Age]]&lt;19,"Teens",sale[[#All],[Age]]&lt;30,"Adults",sale[[#All],[Age]]&lt;70,"Elders")</f>
        <v>Elders</v>
      </c>
      <c r="AB1518" t="str">
        <f>VLOOKUP(C1518,customer_imp!$A$2:$H$505,8,FALSE)</f>
        <v>Bronze</v>
      </c>
    </row>
    <row r="1519" spans="1:28" x14ac:dyDescent="0.25">
      <c r="A1519" t="s">
        <v>6223</v>
      </c>
      <c r="B1519" s="2">
        <v>45579</v>
      </c>
      <c r="C1519" t="s">
        <v>4315</v>
      </c>
      <c r="D1519" t="str">
        <f>VLOOKUP(C1519,customer_imp!$A$2:$H$502,2,FALSE)</f>
        <v>Victor Mcintosh</v>
      </c>
      <c r="E1519">
        <f>VLOOKUP(C1519,customer_imp!$A$2:$H$502,3,FALSE)</f>
        <v>62</v>
      </c>
      <c r="F1519" t="str">
        <f>VLOOKUP(C1519,customer_imp!$A$2:$H$502,4,FALSE)</f>
        <v>Female</v>
      </c>
      <c r="G1519" t="str">
        <f>VLOOKUP(C1519,customer_imp!$A$2:$H$502,5,FALSE)</f>
        <v>Tiffanyshire</v>
      </c>
      <c r="H1519" t="str">
        <f>VLOOKUP(C1519,customer_imp!$A$2:$H$502,6,FALSE)</f>
        <v>Minnesota</v>
      </c>
      <c r="I1519" t="str">
        <f>VLOOKUP(C1519,customer_imp!$A$2:$H$502,7,FALSE)</f>
        <v>USA</v>
      </c>
      <c r="J1519" t="s">
        <v>4610</v>
      </c>
      <c r="K1519" t="str">
        <f>VLOOKUP($J1519,prod_imp!$A$2:$I$102,2,FALSE)</f>
        <v>Matte Lipstick Set</v>
      </c>
      <c r="L1519" t="str">
        <f>VLOOKUP(J1519,prod_imp!$A$2:$I$102,3,FALSE)</f>
        <v>Beauty</v>
      </c>
      <c r="M1519" t="str">
        <f>VLOOKUP(J1519,prod_imp!$A$2:$I$102,4,FALSE)</f>
        <v>Makeup</v>
      </c>
      <c r="N1519" t="str">
        <f>VLOOKUP(J1519,prod_imp!$A$2:$I$102,5,FALSE)</f>
        <v>Zhang Inc</v>
      </c>
      <c r="O1519">
        <f>VLOOKUP(J1519,prod_imp!$A$2:$I$102,6,FALSE)</f>
        <v>299</v>
      </c>
      <c r="P1519">
        <f>VLOOKUP(J1519,prod_imp!$A$2:$I$102,7,FALSE)</f>
        <v>118</v>
      </c>
      <c r="Q1519" t="s">
        <v>4673</v>
      </c>
      <c r="R1519" t="s">
        <v>1959</v>
      </c>
      <c r="S1519" s="5">
        <v>682.55600000000004</v>
      </c>
      <c r="T1519">
        <v>4</v>
      </c>
      <c r="U1519">
        <v>180</v>
      </c>
      <c r="V1519">
        <v>0.17</v>
      </c>
      <c r="W1519" t="str">
        <f>VLOOKUP(Q1519,stores_imp!$A$2:$K$100,3,FALSE)</f>
        <v>EAST</v>
      </c>
      <c r="X1519" t="str">
        <f>VLOOKUP(Q1519,stores_imp!$A$2:$K$100,2,TRUE)</f>
        <v>Rivera-Warner</v>
      </c>
      <c r="Y1519" t="str">
        <f>VLOOKUP(Q1519,stores_imp!$A$2:$E$22,4,FALSE)</f>
        <v>Washingtonfurt</v>
      </c>
      <c r="Z1519" t="str">
        <f>VLOOKUP(Q1519,stores_imp!$A$2:$K$22,5,FALSE)</f>
        <v>Flagship</v>
      </c>
      <c r="AA1519" t="str">
        <f>_xlfn.IFS(sale[[#All],[Age]]&lt;19,"Teens",sale[[#All],[Age]]&lt;30,"Adults",sale[[#All],[Age]]&lt;70,"Elders")</f>
        <v>Elders</v>
      </c>
      <c r="AB1519" t="str">
        <f>VLOOKUP(C1519,customer_imp!$A$2:$H$505,8,FALSE)</f>
        <v>Bronze</v>
      </c>
    </row>
    <row r="1520" spans="1:28" x14ac:dyDescent="0.25">
      <c r="A1520" t="s">
        <v>6224</v>
      </c>
      <c r="B1520" s="2">
        <v>45658</v>
      </c>
      <c r="C1520" t="s">
        <v>4278</v>
      </c>
      <c r="D1520" t="str">
        <f>VLOOKUP(C1520,customer_imp!$A$2:$H$502,2,FALSE)</f>
        <v>Lisa Chandler</v>
      </c>
      <c r="E1520">
        <f>VLOOKUP(C1520,customer_imp!$A$2:$H$502,3,FALSE)</f>
        <v>29</v>
      </c>
      <c r="F1520" t="str">
        <f>VLOOKUP(C1520,customer_imp!$A$2:$H$502,4,FALSE)</f>
        <v>Male</v>
      </c>
      <c r="G1520" t="str">
        <f>VLOOKUP(C1520,customer_imp!$A$2:$H$502,5,FALSE)</f>
        <v>Port Richard</v>
      </c>
      <c r="H1520" t="str">
        <f>VLOOKUP(C1520,customer_imp!$A$2:$H$502,6,FALSE)</f>
        <v>Montana</v>
      </c>
      <c r="I1520" t="str">
        <f>VLOOKUP(C1520,customer_imp!$A$2:$H$502,7,FALSE)</f>
        <v>USA</v>
      </c>
      <c r="J1520" t="s">
        <v>4533</v>
      </c>
      <c r="K1520" t="str">
        <f>VLOOKUP($J1520,prod_imp!$A$2:$I$102,2,FALSE)</f>
        <v>Outdoor Sports Water Bottle</v>
      </c>
      <c r="L1520" t="str">
        <f>VLOOKUP(J1520,prod_imp!$A$2:$I$102,3,FALSE)</f>
        <v>Sports</v>
      </c>
      <c r="M1520" t="str">
        <f>VLOOKUP(J1520,prod_imp!$A$2:$I$102,4,FALSE)</f>
        <v>Accessories</v>
      </c>
      <c r="N1520" t="str">
        <f>VLOOKUP(J1520,prod_imp!$A$2:$I$102,5,FALSE)</f>
        <v>Soto-Ellis</v>
      </c>
      <c r="O1520">
        <f>VLOOKUP(J1520,prod_imp!$A$2:$I$102,6,FALSE)</f>
        <v>132</v>
      </c>
      <c r="P1520">
        <f>VLOOKUP(J1520,prod_imp!$A$2:$I$102,7,FALSE)</f>
        <v>275</v>
      </c>
      <c r="Q1520" t="s">
        <v>4702</v>
      </c>
      <c r="R1520" t="s">
        <v>4706</v>
      </c>
      <c r="S1520" s="5">
        <v>1877.6687999999999</v>
      </c>
      <c r="T1520">
        <v>4</v>
      </c>
      <c r="U1520">
        <v>559</v>
      </c>
      <c r="V1520">
        <v>0.05</v>
      </c>
      <c r="W1520" t="str">
        <f>VLOOKUP(Q1520,stores_imp!$A$2:$K$100,3,FALSE)</f>
        <v>EAST</v>
      </c>
      <c r="X1520" t="str">
        <f>VLOOKUP(Q1520,stores_imp!$A$2:$K$100,2,TRUE)</f>
        <v>Guerrero-Schmitt</v>
      </c>
      <c r="Y1520" t="str">
        <f>VLOOKUP(Q1520,stores_imp!$A$2:$E$22,4,FALSE)</f>
        <v>East Stevechester</v>
      </c>
      <c r="Z1520" t="str">
        <f>VLOOKUP(Q1520,stores_imp!$A$2:$K$22,5,FALSE)</f>
        <v>Flagship</v>
      </c>
      <c r="AA1520" t="str">
        <f>_xlfn.IFS(sale[[#All],[Age]]&lt;19,"Teens",sale[[#All],[Age]]&lt;30,"Adults",sale[[#All],[Age]]&lt;70,"Elders")</f>
        <v>Adults</v>
      </c>
      <c r="AB1520" t="str">
        <f>VLOOKUP(C1520,customer_imp!$A$2:$H$505,8,FALSE)</f>
        <v>Platinum</v>
      </c>
    </row>
    <row r="1521" spans="1:28" x14ac:dyDescent="0.25">
      <c r="A1521" t="s">
        <v>6225</v>
      </c>
      <c r="B1521" s="2">
        <v>45664</v>
      </c>
      <c r="C1521" t="s">
        <v>4150</v>
      </c>
      <c r="D1521" t="str">
        <f>VLOOKUP(C1521,customer_imp!$A$2:$H$502,2,FALSE)</f>
        <v>Amy Wilson</v>
      </c>
      <c r="E1521">
        <f>VLOOKUP(C1521,customer_imp!$A$2:$H$502,3,FALSE)</f>
        <v>44</v>
      </c>
      <c r="F1521" t="str">
        <f>VLOOKUP(C1521,customer_imp!$A$2:$H$502,4,FALSE)</f>
        <v>Female</v>
      </c>
      <c r="G1521" t="str">
        <f>VLOOKUP(C1521,customer_imp!$A$2:$H$502,5,FALSE)</f>
        <v>Morrisburgh</v>
      </c>
      <c r="H1521" t="str">
        <f>VLOOKUP(C1521,customer_imp!$A$2:$H$502,6,FALSE)</f>
        <v>Indiana</v>
      </c>
      <c r="I1521" t="str">
        <f>VLOOKUP(C1521,customer_imp!$A$2:$H$502,7,FALSE)</f>
        <v>USA</v>
      </c>
      <c r="J1521" t="s">
        <v>4662</v>
      </c>
      <c r="K1521" t="str">
        <f>VLOOKUP($J1521,prod_imp!$A$2:$I$102,2,FALSE)</f>
        <v>Vitamin E Body Lotion</v>
      </c>
      <c r="L1521" t="str">
        <f>VLOOKUP(J1521,prod_imp!$A$2:$I$102,3,FALSE)</f>
        <v>Beauty</v>
      </c>
      <c r="M1521" t="str">
        <f>VLOOKUP(J1521,prod_imp!$A$2:$I$102,4,FALSE)</f>
        <v>Skincare</v>
      </c>
      <c r="N1521" t="str">
        <f>VLOOKUP(J1521,prod_imp!$A$2:$I$102,5,FALSE)</f>
        <v>Hoffman-Williams</v>
      </c>
      <c r="O1521">
        <f>VLOOKUP(J1521,prod_imp!$A$2:$I$102,6,FALSE)</f>
        <v>358</v>
      </c>
      <c r="P1521">
        <f>VLOOKUP(J1521,prod_imp!$A$2:$I$102,7,FALSE)</f>
        <v>213</v>
      </c>
      <c r="Q1521" t="s">
        <v>4683</v>
      </c>
      <c r="R1521" t="s">
        <v>4709</v>
      </c>
      <c r="S1521" s="5">
        <v>1289.6099999999999</v>
      </c>
      <c r="T1521">
        <v>2</v>
      </c>
      <c r="U1521">
        <v>860</v>
      </c>
      <c r="V1521">
        <v>0.16</v>
      </c>
      <c r="W1521" t="str">
        <f>VLOOKUP(Q1521,stores_imp!$A$2:$K$100,3,FALSE)</f>
        <v>EAST</v>
      </c>
      <c r="X1521" t="str">
        <f>VLOOKUP(Q1521,stores_imp!$A$2:$K$100,2,TRUE)</f>
        <v>Mann-Austin</v>
      </c>
      <c r="Y1521" t="str">
        <f>VLOOKUP(Q1521,stores_imp!$A$2:$E$22,4,FALSE)</f>
        <v>Port Josephberg</v>
      </c>
      <c r="Z1521" t="str">
        <f>VLOOKUP(Q1521,stores_imp!$A$2:$K$22,5,FALSE)</f>
        <v>Online</v>
      </c>
      <c r="AA1521" t="str">
        <f>_xlfn.IFS(sale[[#All],[Age]]&lt;19,"Teens",sale[[#All],[Age]]&lt;30,"Adults",sale[[#All],[Age]]&lt;70,"Elders")</f>
        <v>Elders</v>
      </c>
      <c r="AB1521" t="str">
        <f>VLOOKUP(C1521,customer_imp!$A$2:$H$505,8,FALSE)</f>
        <v>Platinum</v>
      </c>
    </row>
    <row r="1522" spans="1:28" x14ac:dyDescent="0.25">
      <c r="A1522" t="s">
        <v>6226</v>
      </c>
      <c r="B1522" s="2">
        <v>45936</v>
      </c>
      <c r="C1522" t="s">
        <v>4082</v>
      </c>
      <c r="D1522" t="str">
        <f>VLOOKUP(C1522,customer_imp!$A$2:$H$502,2,FALSE)</f>
        <v>Howard Summers</v>
      </c>
      <c r="E1522">
        <f>VLOOKUP(C1522,customer_imp!$A$2:$H$502,3,FALSE)</f>
        <v>53</v>
      </c>
      <c r="F1522" t="str">
        <f>VLOOKUP(C1522,customer_imp!$A$2:$H$502,4,FALSE)</f>
        <v>Female</v>
      </c>
      <c r="G1522" t="str">
        <f>VLOOKUP(C1522,customer_imp!$A$2:$H$502,5,FALSE)</f>
        <v>East Linda</v>
      </c>
      <c r="H1522" t="str">
        <f>VLOOKUP(C1522,customer_imp!$A$2:$H$502,6,FALSE)</f>
        <v>Rhode Island</v>
      </c>
      <c r="I1522" t="str">
        <f>VLOOKUP(C1522,customer_imp!$A$2:$H$502,7,FALSE)</f>
        <v>USA</v>
      </c>
      <c r="J1522" t="s">
        <v>4611</v>
      </c>
      <c r="K1522" t="str">
        <f>VLOOKUP($J1522,prod_imp!$A$2:$I$102,2,FALSE)</f>
        <v>Adjustable Dumbbells 20Kg</v>
      </c>
      <c r="L1522" t="str">
        <f>VLOOKUP(J1522,prod_imp!$A$2:$I$102,3,FALSE)</f>
        <v>Sports</v>
      </c>
      <c r="M1522" t="str">
        <f>VLOOKUP(J1522,prod_imp!$A$2:$I$102,4,FALSE)</f>
        <v>Fitness</v>
      </c>
      <c r="N1522" t="str">
        <f>VLOOKUP(J1522,prod_imp!$A$2:$I$102,5,FALSE)</f>
        <v>Montgomery, Benton And Miller</v>
      </c>
      <c r="O1522">
        <f>VLOOKUP(J1522,prod_imp!$A$2:$I$102,6,FALSE)</f>
        <v>241</v>
      </c>
      <c r="P1522">
        <f>VLOOKUP(J1522,prod_imp!$A$2:$I$102,7,FALSE)</f>
        <v>423</v>
      </c>
      <c r="Q1522" t="s">
        <v>4700</v>
      </c>
      <c r="R1522" t="s">
        <v>4709</v>
      </c>
      <c r="S1522" s="5">
        <v>1631.2854</v>
      </c>
      <c r="T1522">
        <v>3</v>
      </c>
      <c r="U1522">
        <v>578</v>
      </c>
      <c r="V1522">
        <v>0.25</v>
      </c>
      <c r="W1522" t="str">
        <f>VLOOKUP(Q1522,stores_imp!$A$2:$K$100,3,FALSE)</f>
        <v>WEST</v>
      </c>
      <c r="X1522" t="str">
        <f>VLOOKUP(Q1522,stores_imp!$A$2:$K$100,2,TRUE)</f>
        <v>Frederick-Wright</v>
      </c>
      <c r="Y1522" t="str">
        <f>VLOOKUP(Q1522,stores_imp!$A$2:$E$22,4,FALSE)</f>
        <v>New Jimmymouth</v>
      </c>
      <c r="Z1522" t="str">
        <f>VLOOKUP(Q1522,stores_imp!$A$2:$K$22,5,FALSE)</f>
        <v>Flagship</v>
      </c>
      <c r="AA1522" t="str">
        <f>_xlfn.IFS(sale[[#All],[Age]]&lt;19,"Teens",sale[[#All],[Age]]&lt;30,"Adults",sale[[#All],[Age]]&lt;70,"Elders")</f>
        <v>Elders</v>
      </c>
      <c r="AB1522" t="str">
        <f>VLOOKUP(C1522,customer_imp!$A$2:$H$505,8,FALSE)</f>
        <v>Bronze</v>
      </c>
    </row>
    <row r="1523" spans="1:28" x14ac:dyDescent="0.25">
      <c r="A1523" t="s">
        <v>6227</v>
      </c>
      <c r="B1523" s="2">
        <v>45344</v>
      </c>
      <c r="C1523" t="s">
        <v>4029</v>
      </c>
      <c r="D1523" t="str">
        <f>VLOOKUP(C1523,customer_imp!$A$2:$H$502,2,FALSE)</f>
        <v>Wayne Mcpherson</v>
      </c>
      <c r="E1523">
        <f>VLOOKUP(C1523,customer_imp!$A$2:$H$502,3,FALSE)</f>
        <v>56</v>
      </c>
      <c r="F1523" t="str">
        <f>VLOOKUP(C1523,customer_imp!$A$2:$H$502,4,FALSE)</f>
        <v>Female</v>
      </c>
      <c r="G1523" t="str">
        <f>VLOOKUP(C1523,customer_imp!$A$2:$H$502,5,FALSE)</f>
        <v>Edwardsfort</v>
      </c>
      <c r="H1523" t="str">
        <f>VLOOKUP(C1523,customer_imp!$A$2:$H$502,6,FALSE)</f>
        <v>Minnesota</v>
      </c>
      <c r="I1523" t="str">
        <f>VLOOKUP(C1523,customer_imp!$A$2:$H$502,7,FALSE)</f>
        <v>USA</v>
      </c>
      <c r="J1523" t="s">
        <v>4534</v>
      </c>
      <c r="K1523" t="str">
        <f>VLOOKUP($J1523,prod_imp!$A$2:$I$102,2,FALSE)</f>
        <v>Multi-Purpose Storage Box</v>
      </c>
      <c r="L1523" t="str">
        <f>VLOOKUP(J1523,prod_imp!$A$2:$I$102,3,FALSE)</f>
        <v>Home</v>
      </c>
      <c r="M1523" t="str">
        <f>VLOOKUP(J1523,prod_imp!$A$2:$I$102,4,FALSE)</f>
        <v>Storage</v>
      </c>
      <c r="N1523" t="str">
        <f>VLOOKUP(J1523,prod_imp!$A$2:$I$102,5,FALSE)</f>
        <v>Gardner-Montes</v>
      </c>
      <c r="O1523">
        <f>VLOOKUP(J1523,prod_imp!$A$2:$I$102,6,FALSE)</f>
        <v>123</v>
      </c>
      <c r="P1523">
        <f>VLOOKUP(J1523,prod_imp!$A$2:$I$102,7,FALSE)</f>
        <v>76</v>
      </c>
      <c r="Q1523" t="s">
        <v>4693</v>
      </c>
      <c r="R1523" t="s">
        <v>4709</v>
      </c>
      <c r="S1523" s="5">
        <v>392.02719999999999</v>
      </c>
      <c r="T1523">
        <v>1</v>
      </c>
      <c r="U1523">
        <v>440</v>
      </c>
      <c r="V1523">
        <v>0.06</v>
      </c>
      <c r="W1523" t="str">
        <f>VLOOKUP(Q1523,stores_imp!$A$2:$K$100,3,FALSE)</f>
        <v>NORTH</v>
      </c>
      <c r="X1523" t="str">
        <f>VLOOKUP(Q1523,stores_imp!$A$2:$K$100,2,TRUE)</f>
        <v>Thomas, Bridges And Harris</v>
      </c>
      <c r="Y1523" t="str">
        <f>VLOOKUP(Q1523,stores_imp!$A$2:$E$22,4,FALSE)</f>
        <v>Sabrinatown</v>
      </c>
      <c r="Z1523" t="str">
        <f>VLOOKUP(Q1523,stores_imp!$A$2:$K$22,5,FALSE)</f>
        <v>Online</v>
      </c>
      <c r="AA1523" t="str">
        <f>_xlfn.IFS(sale[[#All],[Age]]&lt;19,"Teens",sale[[#All],[Age]]&lt;30,"Adults",sale[[#All],[Age]]&lt;70,"Elders")</f>
        <v>Elders</v>
      </c>
      <c r="AB1523" t="str">
        <f>VLOOKUP(C1523,customer_imp!$A$2:$H$505,8,FALSE)</f>
        <v>Bronze</v>
      </c>
    </row>
    <row r="1524" spans="1:28" x14ac:dyDescent="0.25">
      <c r="A1524" t="s">
        <v>6228</v>
      </c>
      <c r="B1524" s="2">
        <v>45329</v>
      </c>
      <c r="C1524" t="s">
        <v>3986</v>
      </c>
      <c r="D1524" t="str">
        <f>VLOOKUP(C1524,customer_imp!$A$2:$H$502,2,FALSE)</f>
        <v>John Scott</v>
      </c>
      <c r="E1524">
        <f>VLOOKUP(C1524,customer_imp!$A$2:$H$502,3,FALSE)</f>
        <v>24</v>
      </c>
      <c r="F1524" t="str">
        <f>VLOOKUP(C1524,customer_imp!$A$2:$H$502,4,FALSE)</f>
        <v>Female</v>
      </c>
      <c r="G1524" t="str">
        <f>VLOOKUP(C1524,customer_imp!$A$2:$H$502,5,FALSE)</f>
        <v>South Christopher</v>
      </c>
      <c r="H1524" t="str">
        <f>VLOOKUP(C1524,customer_imp!$A$2:$H$502,6,FALSE)</f>
        <v>Pennsylvania</v>
      </c>
      <c r="I1524" t="str">
        <f>VLOOKUP(C1524,customer_imp!$A$2:$H$502,7,FALSE)</f>
        <v>USA</v>
      </c>
      <c r="J1524" t="s">
        <v>4527</v>
      </c>
      <c r="K1524" t="str">
        <f>VLOOKUP($J1524,prod_imp!$A$2:$I$102,2,FALSE)</f>
        <v>Beard Grooming Kit</v>
      </c>
      <c r="L1524" t="str">
        <f>VLOOKUP(J1524,prod_imp!$A$2:$I$102,3,FALSE)</f>
        <v>Beauty</v>
      </c>
      <c r="M1524" t="str">
        <f>VLOOKUP(J1524,prod_imp!$A$2:$I$102,4,FALSE)</f>
        <v>Grooming</v>
      </c>
      <c r="N1524" t="str">
        <f>VLOOKUP(J1524,prod_imp!$A$2:$I$102,5,FALSE)</f>
        <v>Erickson-Green</v>
      </c>
      <c r="O1524">
        <f>VLOOKUP(J1524,prod_imp!$A$2:$I$102,6,FALSE)</f>
        <v>337</v>
      </c>
      <c r="P1524">
        <f>VLOOKUP(J1524,prod_imp!$A$2:$I$102,7,FALSE)</f>
        <v>256</v>
      </c>
      <c r="Q1524" t="s">
        <v>4703</v>
      </c>
      <c r="R1524" t="s">
        <v>4706</v>
      </c>
      <c r="S1524" s="5">
        <v>576.97299999999996</v>
      </c>
      <c r="T1524">
        <v>2</v>
      </c>
      <c r="U1524">
        <v>304</v>
      </c>
      <c r="V1524">
        <v>0.11</v>
      </c>
      <c r="W1524" t="str">
        <f>VLOOKUP(Q1524,stores_imp!$A$2:$K$100,3,FALSE)</f>
        <v>EAST</v>
      </c>
      <c r="X1524" t="str">
        <f>VLOOKUP(Q1524,stores_imp!$A$2:$K$100,2,TRUE)</f>
        <v>Mann-Austin</v>
      </c>
      <c r="Y1524" t="str">
        <f>VLOOKUP(Q1524,stores_imp!$A$2:$E$22,4,FALSE)</f>
        <v>Vasquezborough</v>
      </c>
      <c r="Z1524" t="str">
        <f>VLOOKUP(Q1524,stores_imp!$A$2:$K$22,5,FALSE)</f>
        <v>Online</v>
      </c>
      <c r="AA1524" t="str">
        <f>_xlfn.IFS(sale[[#All],[Age]]&lt;19,"Teens",sale[[#All],[Age]]&lt;30,"Adults",sale[[#All],[Age]]&lt;70,"Elders")</f>
        <v>Adults</v>
      </c>
      <c r="AB1524" t="str">
        <f>VLOOKUP(C1524,customer_imp!$A$2:$H$505,8,FALSE)</f>
        <v>Bronze</v>
      </c>
    </row>
    <row r="1525" spans="1:28" x14ac:dyDescent="0.25">
      <c r="A1525" t="s">
        <v>6229</v>
      </c>
      <c r="B1525" s="2">
        <v>45895</v>
      </c>
      <c r="C1525" t="s">
        <v>4322</v>
      </c>
      <c r="D1525" t="str">
        <f>VLOOKUP(C1525,customer_imp!$A$2:$H$502,2,FALSE)</f>
        <v>John Jones</v>
      </c>
      <c r="E1525">
        <f>VLOOKUP(C1525,customer_imp!$A$2:$H$502,3,FALSE)</f>
        <v>58</v>
      </c>
      <c r="F1525" t="str">
        <f>VLOOKUP(C1525,customer_imp!$A$2:$H$502,4,FALSE)</f>
        <v>Female</v>
      </c>
      <c r="G1525" t="str">
        <f>VLOOKUP(C1525,customer_imp!$A$2:$H$502,5,FALSE)</f>
        <v>North Michaelborough</v>
      </c>
      <c r="H1525" t="str">
        <f>VLOOKUP(C1525,customer_imp!$A$2:$H$502,6,FALSE)</f>
        <v>Oregon</v>
      </c>
      <c r="I1525" t="str">
        <f>VLOOKUP(C1525,customer_imp!$A$2:$H$502,7,FALSE)</f>
        <v>USA</v>
      </c>
      <c r="J1525" t="s">
        <v>4628</v>
      </c>
      <c r="K1525" t="str">
        <f>VLOOKUP($J1525,prod_imp!$A$2:$I$102,2,FALSE)</f>
        <v>Bluetooth Car Audio System</v>
      </c>
      <c r="L1525" t="str">
        <f>VLOOKUP(J1525,prod_imp!$A$2:$I$102,3,FALSE)</f>
        <v>Electronics</v>
      </c>
      <c r="M1525" t="str">
        <f>VLOOKUP(J1525,prod_imp!$A$2:$I$102,4,FALSE)</f>
        <v>Audio</v>
      </c>
      <c r="N1525" t="str">
        <f>VLOOKUP(J1525,prod_imp!$A$2:$I$102,5,FALSE)</f>
        <v>Bruce-Bowen</v>
      </c>
      <c r="O1525">
        <f>VLOOKUP(J1525,prod_imp!$A$2:$I$102,6,FALSE)</f>
        <v>404</v>
      </c>
      <c r="P1525">
        <f>VLOOKUP(J1525,prod_imp!$A$2:$I$102,7,FALSE)</f>
        <v>159</v>
      </c>
      <c r="Q1525" t="s">
        <v>4697</v>
      </c>
      <c r="R1525" t="s">
        <v>4709</v>
      </c>
      <c r="S1525" s="5">
        <v>953.48760000000004</v>
      </c>
      <c r="T1525">
        <v>2</v>
      </c>
      <c r="U1525">
        <v>611</v>
      </c>
      <c r="V1525">
        <v>0.05</v>
      </c>
      <c r="W1525" t="str">
        <f>VLOOKUP(Q1525,stores_imp!$A$2:$K$100,3,FALSE)</f>
        <v>SOUTH</v>
      </c>
      <c r="X1525" t="str">
        <f>VLOOKUP(Q1525,stores_imp!$A$2:$K$100,2,TRUE)</f>
        <v>Mcdonald Inc</v>
      </c>
      <c r="Y1525" t="str">
        <f>VLOOKUP(Q1525,stores_imp!$A$2:$E$22,4,FALSE)</f>
        <v>Christopherland</v>
      </c>
      <c r="Z1525" t="str">
        <f>VLOOKUP(Q1525,stores_imp!$A$2:$K$22,5,FALSE)</f>
        <v>Outlet</v>
      </c>
      <c r="AA1525" t="str">
        <f>_xlfn.IFS(sale[[#All],[Age]]&lt;19,"Teens",sale[[#All],[Age]]&lt;30,"Adults",sale[[#All],[Age]]&lt;70,"Elders")</f>
        <v>Elders</v>
      </c>
      <c r="AB1525" t="str">
        <f>VLOOKUP(C1525,customer_imp!$A$2:$H$505,8,FALSE)</f>
        <v>Silver</v>
      </c>
    </row>
    <row r="1526" spans="1:28" x14ac:dyDescent="0.25">
      <c r="A1526" t="s">
        <v>6230</v>
      </c>
      <c r="B1526" s="2">
        <v>45239</v>
      </c>
      <c r="C1526" t="s">
        <v>4181</v>
      </c>
      <c r="D1526" t="str">
        <f>VLOOKUP(C1526,customer_imp!$A$2:$H$502,2,FALSE)</f>
        <v>Christina Garcia</v>
      </c>
      <c r="E1526">
        <f>VLOOKUP(C1526,customer_imp!$A$2:$H$502,3,FALSE)</f>
        <v>37</v>
      </c>
      <c r="F1526" t="str">
        <f>VLOOKUP(C1526,customer_imp!$A$2:$H$502,4,FALSE)</f>
        <v>Female</v>
      </c>
      <c r="G1526" t="str">
        <f>VLOOKUP(C1526,customer_imp!$A$2:$H$502,5,FALSE)</f>
        <v>Clarkeside</v>
      </c>
      <c r="H1526" t="str">
        <f>VLOOKUP(C1526,customer_imp!$A$2:$H$502,6,FALSE)</f>
        <v>Kansas</v>
      </c>
      <c r="I1526" t="str">
        <f>VLOOKUP(C1526,customer_imp!$A$2:$H$502,7,FALSE)</f>
        <v>USA</v>
      </c>
      <c r="J1526" t="s">
        <v>4563</v>
      </c>
      <c r="K1526" t="str">
        <f>VLOOKUP($J1526,prod_imp!$A$2:$I$102,2,FALSE)</f>
        <v>Portable Power Bank</v>
      </c>
      <c r="L1526" t="str">
        <f>VLOOKUP(J1526,prod_imp!$A$2:$I$102,3,FALSE)</f>
        <v>Electronics</v>
      </c>
      <c r="M1526" t="str">
        <f>VLOOKUP(J1526,prod_imp!$A$2:$I$102,4,FALSE)</f>
        <v>Mobile</v>
      </c>
      <c r="N1526" t="str">
        <f>VLOOKUP(J1526,prod_imp!$A$2:$I$102,5,FALSE)</f>
        <v>Cummings And Sons</v>
      </c>
      <c r="O1526">
        <f>VLOOKUP(J1526,prod_imp!$A$2:$I$102,6,FALSE)</f>
        <v>326</v>
      </c>
      <c r="P1526">
        <f>VLOOKUP(J1526,prod_imp!$A$2:$I$102,7,FALSE)</f>
        <v>301</v>
      </c>
      <c r="Q1526" t="s">
        <v>4698</v>
      </c>
      <c r="R1526" t="s">
        <v>4706</v>
      </c>
      <c r="S1526" s="5">
        <v>1136.7583999999999</v>
      </c>
      <c r="T1526">
        <v>2</v>
      </c>
      <c r="U1526">
        <v>768</v>
      </c>
      <c r="V1526">
        <v>0.22</v>
      </c>
      <c r="W1526" t="str">
        <f>VLOOKUP(Q1526,stores_imp!$A$2:$K$100,3,FALSE)</f>
        <v>NORTH</v>
      </c>
      <c r="X1526" t="str">
        <f>VLOOKUP(Q1526,stores_imp!$A$2:$K$100,2,TRUE)</f>
        <v>Shelton Plc</v>
      </c>
      <c r="Y1526" t="str">
        <f>VLOOKUP(Q1526,stores_imp!$A$2:$E$22,4,FALSE)</f>
        <v>East Jenniferstad</v>
      </c>
      <c r="Z1526" t="str">
        <f>VLOOKUP(Q1526,stores_imp!$A$2:$K$22,5,FALSE)</f>
        <v>Flagship</v>
      </c>
      <c r="AA1526" t="str">
        <f>_xlfn.IFS(sale[[#All],[Age]]&lt;19,"Teens",sale[[#All],[Age]]&lt;30,"Adults",sale[[#All],[Age]]&lt;70,"Elders")</f>
        <v>Elders</v>
      </c>
      <c r="AB1526" t="str">
        <f>VLOOKUP(C1526,customer_imp!$A$2:$H$505,8,FALSE)</f>
        <v>Platinum</v>
      </c>
    </row>
    <row r="1527" spans="1:28" x14ac:dyDescent="0.25">
      <c r="A1527" t="s">
        <v>6231</v>
      </c>
      <c r="B1527" s="2">
        <v>45296</v>
      </c>
      <c r="C1527" t="s">
        <v>4280</v>
      </c>
      <c r="D1527" t="str">
        <f>VLOOKUP(C1527,customer_imp!$A$2:$H$502,2,FALSE)</f>
        <v>Jared Moran</v>
      </c>
      <c r="E1527">
        <f>VLOOKUP(C1527,customer_imp!$A$2:$H$502,3,FALSE)</f>
        <v>28</v>
      </c>
      <c r="F1527" t="str">
        <f>VLOOKUP(C1527,customer_imp!$A$2:$H$502,4,FALSE)</f>
        <v>Female</v>
      </c>
      <c r="G1527" t="str">
        <f>VLOOKUP(C1527,customer_imp!$A$2:$H$502,5,FALSE)</f>
        <v>South David</v>
      </c>
      <c r="H1527" t="str">
        <f>VLOOKUP(C1527,customer_imp!$A$2:$H$502,6,FALSE)</f>
        <v>West Virginia</v>
      </c>
      <c r="I1527" t="str">
        <f>VLOOKUP(C1527,customer_imp!$A$2:$H$502,7,FALSE)</f>
        <v>USA</v>
      </c>
      <c r="J1527" t="s">
        <v>4537</v>
      </c>
      <c r="K1527" t="str">
        <f>VLOOKUP($J1527,prod_imp!$A$2:$I$102,2,FALSE)</f>
        <v>Men'S Formal Shirt</v>
      </c>
      <c r="L1527" t="str">
        <f>VLOOKUP(J1527,prod_imp!$A$2:$I$102,3,FALSE)</f>
        <v>Clothing</v>
      </c>
      <c r="M1527" t="str">
        <f>VLOOKUP(J1527,prod_imp!$A$2:$I$102,4,FALSE)</f>
        <v>Tops</v>
      </c>
      <c r="N1527" t="str">
        <f>VLOOKUP(J1527,prod_imp!$A$2:$I$102,5,FALSE)</f>
        <v>Moon, Mora And Santos</v>
      </c>
      <c r="O1527">
        <f>VLOOKUP(J1527,prod_imp!$A$2:$I$102,6,FALSE)</f>
        <v>317</v>
      </c>
      <c r="P1527">
        <f>VLOOKUP(J1527,prod_imp!$A$2:$I$102,7,FALSE)</f>
        <v>360</v>
      </c>
      <c r="Q1527" t="s">
        <v>4702</v>
      </c>
      <c r="R1527" t="s">
        <v>1959</v>
      </c>
      <c r="S1527" s="5">
        <v>468.78320000000002</v>
      </c>
      <c r="T1527">
        <v>1</v>
      </c>
      <c r="U1527">
        <v>617</v>
      </c>
      <c r="V1527">
        <v>0.26</v>
      </c>
      <c r="W1527" t="str">
        <f>VLOOKUP(Q1527,stores_imp!$A$2:$K$100,3,FALSE)</f>
        <v>EAST</v>
      </c>
      <c r="X1527" t="str">
        <f>VLOOKUP(Q1527,stores_imp!$A$2:$K$100,2,TRUE)</f>
        <v>Guerrero-Schmitt</v>
      </c>
      <c r="Y1527" t="str">
        <f>VLOOKUP(Q1527,stores_imp!$A$2:$E$22,4,FALSE)</f>
        <v>East Stevechester</v>
      </c>
      <c r="Z1527" t="str">
        <f>VLOOKUP(Q1527,stores_imp!$A$2:$K$22,5,FALSE)</f>
        <v>Flagship</v>
      </c>
      <c r="AA1527" t="str">
        <f>_xlfn.IFS(sale[[#All],[Age]]&lt;19,"Teens",sale[[#All],[Age]]&lt;30,"Adults",sale[[#All],[Age]]&lt;70,"Elders")</f>
        <v>Adults</v>
      </c>
      <c r="AB1527" t="str">
        <f>VLOOKUP(C1527,customer_imp!$A$2:$H$505,8,FALSE)</f>
        <v>Bronze</v>
      </c>
    </row>
    <row r="1528" spans="1:28" x14ac:dyDescent="0.25">
      <c r="A1528" t="s">
        <v>6232</v>
      </c>
      <c r="B1528" s="2">
        <v>45672</v>
      </c>
      <c r="C1528" t="s">
        <v>4162</v>
      </c>
      <c r="D1528" t="str">
        <f>VLOOKUP(C1528,customer_imp!$A$2:$H$502,2,FALSE)</f>
        <v>Mario Jacobs</v>
      </c>
      <c r="E1528">
        <f>VLOOKUP(C1528,customer_imp!$A$2:$H$502,3,FALSE)</f>
        <v>18</v>
      </c>
      <c r="F1528" t="str">
        <f>VLOOKUP(C1528,customer_imp!$A$2:$H$502,4,FALSE)</f>
        <v>Male</v>
      </c>
      <c r="G1528" t="str">
        <f>VLOOKUP(C1528,customer_imp!$A$2:$H$502,5,FALSE)</f>
        <v>Port James</v>
      </c>
      <c r="H1528" t="str">
        <f>VLOOKUP(C1528,customer_imp!$A$2:$H$502,6,FALSE)</f>
        <v>New York</v>
      </c>
      <c r="I1528" t="str">
        <f>VLOOKUP(C1528,customer_imp!$A$2:$H$502,7,FALSE)</f>
        <v>USA</v>
      </c>
      <c r="J1528" t="s">
        <v>4565</v>
      </c>
      <c r="K1528" t="str">
        <f>VLOOKUP($J1528,prod_imp!$A$2:$I$102,2,FALSE)</f>
        <v>Noise-Canceling Headphones</v>
      </c>
      <c r="L1528" t="str">
        <f>VLOOKUP(J1528,prod_imp!$A$2:$I$102,3,FALSE)</f>
        <v>Electronics</v>
      </c>
      <c r="M1528" t="str">
        <f>VLOOKUP(J1528,prod_imp!$A$2:$I$102,4,FALSE)</f>
        <v>Audio</v>
      </c>
      <c r="N1528" t="str">
        <f>VLOOKUP(J1528,prod_imp!$A$2:$I$102,5,FALSE)</f>
        <v>Taylor-Hart</v>
      </c>
      <c r="O1528">
        <f>VLOOKUP(J1528,prod_imp!$A$2:$I$102,6,FALSE)</f>
        <v>39</v>
      </c>
      <c r="P1528">
        <f>VLOOKUP(J1528,prod_imp!$A$2:$I$102,7,FALSE)</f>
        <v>378</v>
      </c>
      <c r="Q1528" t="s">
        <v>4702</v>
      </c>
      <c r="R1528" t="s">
        <v>4709</v>
      </c>
      <c r="S1528" s="5">
        <v>385.67880000000002</v>
      </c>
      <c r="T1528">
        <v>1</v>
      </c>
      <c r="U1528">
        <v>470</v>
      </c>
      <c r="V1528">
        <v>0.24</v>
      </c>
      <c r="W1528" t="str">
        <f>VLOOKUP(Q1528,stores_imp!$A$2:$K$100,3,FALSE)</f>
        <v>EAST</v>
      </c>
      <c r="X1528" t="str">
        <f>VLOOKUP(Q1528,stores_imp!$A$2:$K$100,2,TRUE)</f>
        <v>Guerrero-Schmitt</v>
      </c>
      <c r="Y1528" t="str">
        <f>VLOOKUP(Q1528,stores_imp!$A$2:$E$22,4,FALSE)</f>
        <v>East Stevechester</v>
      </c>
      <c r="Z1528" t="str">
        <f>VLOOKUP(Q1528,stores_imp!$A$2:$K$22,5,FALSE)</f>
        <v>Flagship</v>
      </c>
      <c r="AA1528" t="str">
        <f>_xlfn.IFS(sale[[#All],[Age]]&lt;19,"Teens",sale[[#All],[Age]]&lt;30,"Adults",sale[[#All],[Age]]&lt;70,"Elders")</f>
        <v>Teens</v>
      </c>
      <c r="AB1528" t="str">
        <f>VLOOKUP(C1528,customer_imp!$A$2:$H$505,8,FALSE)</f>
        <v>Platinum</v>
      </c>
    </row>
    <row r="1529" spans="1:28" x14ac:dyDescent="0.25">
      <c r="A1529" t="s">
        <v>6233</v>
      </c>
      <c r="B1529" s="2">
        <v>45499</v>
      </c>
      <c r="C1529" t="s">
        <v>4198</v>
      </c>
      <c r="D1529" t="str">
        <f>VLOOKUP(C1529,customer_imp!$A$2:$H$502,2,FALSE)</f>
        <v>Jordan Wells</v>
      </c>
      <c r="E1529">
        <f>VLOOKUP(C1529,customer_imp!$A$2:$H$502,3,FALSE)</f>
        <v>47</v>
      </c>
      <c r="F1529" t="str">
        <f>VLOOKUP(C1529,customer_imp!$A$2:$H$502,4,FALSE)</f>
        <v>Female</v>
      </c>
      <c r="G1529" t="str">
        <f>VLOOKUP(C1529,customer_imp!$A$2:$H$502,5,FALSE)</f>
        <v xml:space="preserve">Phillipschester   </v>
      </c>
      <c r="H1529" t="str">
        <f>VLOOKUP(C1529,customer_imp!$A$2:$H$502,6,FALSE)</f>
        <v>New Jersey</v>
      </c>
      <c r="I1529" t="str">
        <f>VLOOKUP(C1529,customer_imp!$A$2:$H$502,7,FALSE)</f>
        <v>USA</v>
      </c>
      <c r="J1529" t="s">
        <v>4590</v>
      </c>
      <c r="K1529" t="str">
        <f>VLOOKUP($J1529,prod_imp!$A$2:$I$102,2,FALSE)</f>
        <v>Men'S Track Pants</v>
      </c>
      <c r="L1529" t="str">
        <f>VLOOKUP(J1529,prod_imp!$A$2:$I$102,3,FALSE)</f>
        <v>Clothing</v>
      </c>
      <c r="M1529" t="str">
        <f>VLOOKUP(J1529,prod_imp!$A$2:$I$102,4,FALSE)</f>
        <v>Bottoms</v>
      </c>
      <c r="N1529" t="str">
        <f>VLOOKUP(J1529,prod_imp!$A$2:$I$102,5,FALSE)</f>
        <v>Hamilton, Woods And Walker</v>
      </c>
      <c r="O1529">
        <f>VLOOKUP(J1529,prod_imp!$A$2:$I$102,6,FALSE)</f>
        <v>387</v>
      </c>
      <c r="P1529">
        <f>VLOOKUP(J1529,prod_imp!$A$2:$I$102,7,FALSE)</f>
        <v>125</v>
      </c>
      <c r="Q1529" t="s">
        <v>4685</v>
      </c>
      <c r="R1529" t="s">
        <v>4706</v>
      </c>
      <c r="S1529" s="5">
        <v>1084.7936</v>
      </c>
      <c r="T1529">
        <v>2</v>
      </c>
      <c r="U1529">
        <v>616</v>
      </c>
      <c r="V1529">
        <v>0.18</v>
      </c>
      <c r="W1529" t="str">
        <f>VLOOKUP(Q1529,stores_imp!$A$2:$K$100,3,FALSE)</f>
        <v>WEST</v>
      </c>
      <c r="X1529" t="str">
        <f>VLOOKUP(Q1529,stores_imp!$A$2:$K$100,2,TRUE)</f>
        <v>Mann-Austin</v>
      </c>
      <c r="Y1529" t="str">
        <f>VLOOKUP(Q1529,stores_imp!$A$2:$E$22,4,FALSE)</f>
        <v>Thompsonborough</v>
      </c>
      <c r="Z1529" t="str">
        <f>VLOOKUP(Q1529,stores_imp!$A$2:$K$22,5,FALSE)</f>
        <v>Online</v>
      </c>
      <c r="AA1529" t="str">
        <f>_xlfn.IFS(sale[[#All],[Age]]&lt;19,"Teens",sale[[#All],[Age]]&lt;30,"Adults",sale[[#All],[Age]]&lt;70,"Elders")</f>
        <v>Elders</v>
      </c>
      <c r="AB1529" t="str">
        <f>VLOOKUP(C1529,customer_imp!$A$2:$H$505,8,FALSE)</f>
        <v>Gold</v>
      </c>
    </row>
    <row r="1530" spans="1:28" x14ac:dyDescent="0.25">
      <c r="A1530" t="s">
        <v>6234</v>
      </c>
      <c r="B1530" s="2">
        <v>45434</v>
      </c>
      <c r="C1530" t="s">
        <v>4056</v>
      </c>
      <c r="D1530" t="str">
        <f>VLOOKUP(C1530,customer_imp!$A$2:$H$502,2,FALSE)</f>
        <v>George Rosario</v>
      </c>
      <c r="E1530">
        <f>VLOOKUP(C1530,customer_imp!$A$2:$H$502,3,FALSE)</f>
        <v>53</v>
      </c>
      <c r="F1530" t="str">
        <f>VLOOKUP(C1530,customer_imp!$A$2:$H$502,4,FALSE)</f>
        <v>Male</v>
      </c>
      <c r="G1530" t="str">
        <f>VLOOKUP(C1530,customer_imp!$A$2:$H$502,5,FALSE)</f>
        <v>Leburgh</v>
      </c>
      <c r="H1530" t="str">
        <f>VLOOKUP(C1530,customer_imp!$A$2:$H$502,6,FALSE)</f>
        <v>Florida</v>
      </c>
      <c r="I1530" t="str">
        <f>VLOOKUP(C1530,customer_imp!$A$2:$H$502,7,FALSE)</f>
        <v>USA</v>
      </c>
      <c r="J1530" t="s">
        <v>4500</v>
      </c>
      <c r="K1530" t="str">
        <f>VLOOKUP($J1530,prod_imp!$A$2:$I$102,2,FALSE)</f>
        <v>Men'S Running Jacket</v>
      </c>
      <c r="L1530" t="str">
        <f>VLOOKUP(J1530,prod_imp!$A$2:$I$102,3,FALSE)</f>
        <v>Clothing</v>
      </c>
      <c r="M1530" t="str">
        <f>VLOOKUP(J1530,prod_imp!$A$2:$I$102,4,FALSE)</f>
        <v>Outerwear</v>
      </c>
      <c r="N1530" t="str">
        <f>VLOOKUP(J1530,prod_imp!$A$2:$I$102,5,FALSE)</f>
        <v>Pineda Ltd</v>
      </c>
      <c r="O1530">
        <f>VLOOKUP(J1530,prod_imp!$A$2:$I$102,6,FALSE)</f>
        <v>365</v>
      </c>
      <c r="P1530">
        <f>VLOOKUP(J1530,prod_imp!$A$2:$I$102,7,FALSE)</f>
        <v>452</v>
      </c>
      <c r="Q1530" t="s">
        <v>4688</v>
      </c>
      <c r="R1530" t="s">
        <v>4706</v>
      </c>
      <c r="S1530" s="5">
        <v>1616.8104000000001</v>
      </c>
      <c r="T1530">
        <v>3</v>
      </c>
      <c r="U1530">
        <v>657</v>
      </c>
      <c r="V1530">
        <v>0.12</v>
      </c>
      <c r="W1530" t="str">
        <f>VLOOKUP(Q1530,stores_imp!$A$2:$K$100,3,FALSE)</f>
        <v>SOUTH</v>
      </c>
      <c r="X1530" t="str">
        <f>VLOOKUP(Q1530,stores_imp!$A$2:$K$100,2,TRUE)</f>
        <v>Mann-Austin</v>
      </c>
      <c r="Y1530" t="str">
        <f>VLOOKUP(Q1530,stores_imp!$A$2:$E$22,4,FALSE)</f>
        <v>East Johnstad</v>
      </c>
      <c r="Z1530" t="str">
        <f>VLOOKUP(Q1530,stores_imp!$A$2:$K$22,5,FALSE)</f>
        <v>Flagship</v>
      </c>
      <c r="AA1530" t="str">
        <f>_xlfn.IFS(sale[[#All],[Age]]&lt;19,"Teens",sale[[#All],[Age]]&lt;30,"Adults",sale[[#All],[Age]]&lt;70,"Elders")</f>
        <v>Elders</v>
      </c>
      <c r="AB1530" t="str">
        <f>VLOOKUP(C1530,customer_imp!$A$2:$H$505,8,FALSE)</f>
        <v>Bronze</v>
      </c>
    </row>
    <row r="1531" spans="1:28" x14ac:dyDescent="0.25">
      <c r="A1531" t="s">
        <v>6235</v>
      </c>
      <c r="B1531" s="2">
        <v>45893</v>
      </c>
      <c r="C1531" t="s">
        <v>4006</v>
      </c>
      <c r="D1531" t="str">
        <f>VLOOKUP(C1531,customer_imp!$A$2:$H$502,2,FALSE)</f>
        <v>Christopher Olson</v>
      </c>
      <c r="E1531">
        <f>VLOOKUP(C1531,customer_imp!$A$2:$H$502,3,FALSE)</f>
        <v>27</v>
      </c>
      <c r="F1531" t="str">
        <f>VLOOKUP(C1531,customer_imp!$A$2:$H$502,4,FALSE)</f>
        <v>Female</v>
      </c>
      <c r="G1531" t="str">
        <f>VLOOKUP(C1531,customer_imp!$A$2:$H$502,5,FALSE)</f>
        <v>West Richard</v>
      </c>
      <c r="H1531" t="str">
        <f>VLOOKUP(C1531,customer_imp!$A$2:$H$502,6,FALSE)</f>
        <v>Maryland</v>
      </c>
      <c r="I1531" t="str">
        <f>VLOOKUP(C1531,customer_imp!$A$2:$H$502,7,FALSE)</f>
        <v>USA</v>
      </c>
      <c r="J1531" t="s">
        <v>4566</v>
      </c>
      <c r="K1531" t="str">
        <f>VLOOKUP($J1531,prod_imp!$A$2:$I$102,2,FALSE)</f>
        <v>Yoga Exercise Mat</v>
      </c>
      <c r="L1531" t="str">
        <f>VLOOKUP(J1531,prod_imp!$A$2:$I$102,3,FALSE)</f>
        <v>Sports</v>
      </c>
      <c r="M1531" t="str">
        <f>VLOOKUP(J1531,prod_imp!$A$2:$I$102,4,FALSE)</f>
        <v>Fitness</v>
      </c>
      <c r="N1531" t="str">
        <f>VLOOKUP(J1531,prod_imp!$A$2:$I$102,5,FALSE)</f>
        <v>Carroll, Long And Mendoza</v>
      </c>
      <c r="O1531">
        <f>VLOOKUP(J1531,prod_imp!$A$2:$I$102,6,FALSE)</f>
        <v>313</v>
      </c>
      <c r="P1531">
        <f>VLOOKUP(J1531,prod_imp!$A$2:$I$102,7,FALSE)</f>
        <v>369</v>
      </c>
      <c r="Q1531" t="s">
        <v>4703</v>
      </c>
      <c r="R1531" t="s">
        <v>4706</v>
      </c>
      <c r="S1531" s="5">
        <v>753.50400000000002</v>
      </c>
      <c r="T1531">
        <v>2</v>
      </c>
      <c r="U1531">
        <v>392</v>
      </c>
      <c r="V1531">
        <v>0.18</v>
      </c>
      <c r="W1531" t="str">
        <f>VLOOKUP(Q1531,stores_imp!$A$2:$K$100,3,FALSE)</f>
        <v>EAST</v>
      </c>
      <c r="X1531" t="str">
        <f>VLOOKUP(Q1531,stores_imp!$A$2:$K$100,2,TRUE)</f>
        <v>Mann-Austin</v>
      </c>
      <c r="Y1531" t="str">
        <f>VLOOKUP(Q1531,stores_imp!$A$2:$E$22,4,FALSE)</f>
        <v>Vasquezborough</v>
      </c>
      <c r="Z1531" t="str">
        <f>VLOOKUP(Q1531,stores_imp!$A$2:$K$22,5,FALSE)</f>
        <v>Online</v>
      </c>
      <c r="AA1531" t="str">
        <f>_xlfn.IFS(sale[[#All],[Age]]&lt;19,"Teens",sale[[#All],[Age]]&lt;30,"Adults",sale[[#All],[Age]]&lt;70,"Elders")</f>
        <v>Adults</v>
      </c>
      <c r="AB1531" t="str">
        <f>VLOOKUP(C1531,customer_imp!$A$2:$H$505,8,FALSE)</f>
        <v>Platinum</v>
      </c>
    </row>
    <row r="1532" spans="1:28" x14ac:dyDescent="0.25">
      <c r="A1532" t="s">
        <v>6236</v>
      </c>
      <c r="B1532" s="2">
        <v>45346</v>
      </c>
      <c r="C1532" t="s">
        <v>4226</v>
      </c>
      <c r="D1532" t="str">
        <f>VLOOKUP(C1532,customer_imp!$A$2:$H$502,2,FALSE)</f>
        <v>Laura Soto</v>
      </c>
      <c r="E1532">
        <f>VLOOKUP(C1532,customer_imp!$A$2:$H$502,3,FALSE)</f>
        <v>57</v>
      </c>
      <c r="F1532" t="str">
        <f>VLOOKUP(C1532,customer_imp!$A$2:$H$502,4,FALSE)</f>
        <v>Female</v>
      </c>
      <c r="G1532" t="str">
        <f>VLOOKUP(C1532,customer_imp!$A$2:$H$502,5,FALSE)</f>
        <v>Rodriguezton</v>
      </c>
      <c r="H1532" t="str">
        <f>VLOOKUP(C1532,customer_imp!$A$2:$H$502,6,FALSE)</f>
        <v>Michigan</v>
      </c>
      <c r="I1532" t="str">
        <f>VLOOKUP(C1532,customer_imp!$A$2:$H$502,7,FALSE)</f>
        <v>USA</v>
      </c>
      <c r="J1532" t="s">
        <v>4565</v>
      </c>
      <c r="K1532" t="str">
        <f>VLOOKUP($J1532,prod_imp!$A$2:$I$102,2,FALSE)</f>
        <v>Noise-Canceling Headphones</v>
      </c>
      <c r="L1532" t="str">
        <f>VLOOKUP(J1532,prod_imp!$A$2:$I$102,3,FALSE)</f>
        <v>Electronics</v>
      </c>
      <c r="M1532" t="str">
        <f>VLOOKUP(J1532,prod_imp!$A$2:$I$102,4,FALSE)</f>
        <v>Audio</v>
      </c>
      <c r="N1532" t="str">
        <f>VLOOKUP(J1532,prod_imp!$A$2:$I$102,5,FALSE)</f>
        <v>Taylor-Hart</v>
      </c>
      <c r="O1532">
        <f>VLOOKUP(J1532,prod_imp!$A$2:$I$102,6,FALSE)</f>
        <v>39</v>
      </c>
      <c r="P1532">
        <f>VLOOKUP(J1532,prod_imp!$A$2:$I$102,7,FALSE)</f>
        <v>378</v>
      </c>
      <c r="Q1532" t="s">
        <v>4697</v>
      </c>
      <c r="R1532" t="s">
        <v>4709</v>
      </c>
      <c r="S1532" s="5">
        <v>184.22909999999999</v>
      </c>
      <c r="T1532">
        <v>3</v>
      </c>
      <c r="U1532">
        <v>62</v>
      </c>
      <c r="V1532">
        <v>0.04</v>
      </c>
      <c r="W1532" t="str">
        <f>VLOOKUP(Q1532,stores_imp!$A$2:$K$100,3,FALSE)</f>
        <v>SOUTH</v>
      </c>
      <c r="X1532" t="str">
        <f>VLOOKUP(Q1532,stores_imp!$A$2:$K$100,2,TRUE)</f>
        <v>Mcdonald Inc</v>
      </c>
      <c r="Y1532" t="str">
        <f>VLOOKUP(Q1532,stores_imp!$A$2:$E$22,4,FALSE)</f>
        <v>Christopherland</v>
      </c>
      <c r="Z1532" t="str">
        <f>VLOOKUP(Q1532,stores_imp!$A$2:$K$22,5,FALSE)</f>
        <v>Outlet</v>
      </c>
      <c r="AA1532" t="str">
        <f>_xlfn.IFS(sale[[#All],[Age]]&lt;19,"Teens",sale[[#All],[Age]]&lt;30,"Adults",sale[[#All],[Age]]&lt;70,"Elders")</f>
        <v>Elders</v>
      </c>
      <c r="AB1532" t="str">
        <f>VLOOKUP(C1532,customer_imp!$A$2:$H$505,8,FALSE)</f>
        <v>Platinum</v>
      </c>
    </row>
    <row r="1533" spans="1:28" x14ac:dyDescent="0.25">
      <c r="A1533" t="s">
        <v>6237</v>
      </c>
      <c r="B1533" s="2">
        <v>45613</v>
      </c>
      <c r="C1533" t="s">
        <v>4068</v>
      </c>
      <c r="D1533" t="str">
        <f>VLOOKUP(C1533,customer_imp!$A$2:$H$502,2,FALSE)</f>
        <v>Robert Jackson</v>
      </c>
      <c r="E1533">
        <f>VLOOKUP(C1533,customer_imp!$A$2:$H$502,3,FALSE)</f>
        <v>44</v>
      </c>
      <c r="F1533" t="str">
        <f>VLOOKUP(C1533,customer_imp!$A$2:$H$502,4,FALSE)</f>
        <v>Female</v>
      </c>
      <c r="G1533" t="str">
        <f>VLOOKUP(C1533,customer_imp!$A$2:$H$502,5,FALSE)</f>
        <v>Lake Brandy</v>
      </c>
      <c r="H1533" t="str">
        <f>VLOOKUP(C1533,customer_imp!$A$2:$H$502,6,FALSE)</f>
        <v>Tennessee</v>
      </c>
      <c r="I1533" t="str">
        <f>VLOOKUP(C1533,customer_imp!$A$2:$H$502,7,FALSE)</f>
        <v>USA</v>
      </c>
      <c r="J1533" t="s">
        <v>4664</v>
      </c>
      <c r="K1533" t="str">
        <f>VLOOKUP($J1533,prod_imp!$A$2:$I$102,2,FALSE)</f>
        <v>Women'S Formal Blazer</v>
      </c>
      <c r="L1533" t="str">
        <f>VLOOKUP(J1533,prod_imp!$A$2:$I$102,3,FALSE)</f>
        <v>Clothing</v>
      </c>
      <c r="M1533" t="str">
        <f>VLOOKUP(J1533,prod_imp!$A$2:$I$102,4,FALSE)</f>
        <v>Outerwear</v>
      </c>
      <c r="N1533" t="str">
        <f>VLOOKUP(J1533,prod_imp!$A$2:$I$102,5,FALSE)</f>
        <v>Phillips And Sons</v>
      </c>
      <c r="O1533">
        <f>VLOOKUP(J1533,prod_imp!$A$2:$I$102,6,FALSE)</f>
        <v>358</v>
      </c>
      <c r="P1533">
        <f>VLOOKUP(J1533,prod_imp!$A$2:$I$102,7,FALSE)</f>
        <v>143</v>
      </c>
      <c r="Q1533" t="s">
        <v>4680</v>
      </c>
      <c r="R1533" t="s">
        <v>4706</v>
      </c>
      <c r="S1533" s="5">
        <v>2801.19</v>
      </c>
      <c r="T1533">
        <v>4</v>
      </c>
      <c r="U1533">
        <v>934</v>
      </c>
      <c r="V1533">
        <v>0.01</v>
      </c>
      <c r="W1533" t="str">
        <f>VLOOKUP(Q1533,stores_imp!$A$2:$K$100,3,FALSE)</f>
        <v>NORTH</v>
      </c>
      <c r="X1533" t="str">
        <f>VLOOKUP(Q1533,stores_imp!$A$2:$K$100,2,TRUE)</f>
        <v>Mann-Austin</v>
      </c>
      <c r="Y1533" t="str">
        <f>VLOOKUP(Q1533,stores_imp!$A$2:$E$22,4,FALSE)</f>
        <v>Hoodberg</v>
      </c>
      <c r="Z1533" t="str">
        <f>VLOOKUP(Q1533,stores_imp!$A$2:$K$22,5,FALSE)</f>
        <v>Outlet</v>
      </c>
      <c r="AA1533" t="str">
        <f>_xlfn.IFS(sale[[#All],[Age]]&lt;19,"Teens",sale[[#All],[Age]]&lt;30,"Adults",sale[[#All],[Age]]&lt;70,"Elders")</f>
        <v>Elders</v>
      </c>
      <c r="AB1533" t="str">
        <f>VLOOKUP(C1533,customer_imp!$A$2:$H$505,8,FALSE)</f>
        <v>Platinum</v>
      </c>
    </row>
    <row r="1534" spans="1:28" x14ac:dyDescent="0.25">
      <c r="A1534" t="s">
        <v>6238</v>
      </c>
      <c r="B1534" s="2">
        <v>45928</v>
      </c>
      <c r="C1534" t="s">
        <v>4133</v>
      </c>
      <c r="D1534" t="str">
        <f>VLOOKUP(C1534,customer_imp!$A$2:$H$502,2,FALSE)</f>
        <v>Curtis Haynes</v>
      </c>
      <c r="E1534">
        <f>VLOOKUP(C1534,customer_imp!$A$2:$H$502,3,FALSE)</f>
        <v>60</v>
      </c>
      <c r="F1534" t="str">
        <f>VLOOKUP(C1534,customer_imp!$A$2:$H$502,4,FALSE)</f>
        <v>Female</v>
      </c>
      <c r="G1534" t="str">
        <f>VLOOKUP(C1534,customer_imp!$A$2:$H$502,5,FALSE)</f>
        <v>Estradaside</v>
      </c>
      <c r="H1534" t="str">
        <f>VLOOKUP(C1534,customer_imp!$A$2:$H$502,6,FALSE)</f>
        <v>Iowa</v>
      </c>
      <c r="I1534" t="str">
        <f>VLOOKUP(C1534,customer_imp!$A$2:$H$502,7,FALSE)</f>
        <v>USA</v>
      </c>
      <c r="J1534" t="s">
        <v>4643</v>
      </c>
      <c r="K1534" t="str">
        <f>VLOOKUP($J1534,prod_imp!$A$2:$I$102,2,FALSE)</f>
        <v>Women'S Beanie Hat</v>
      </c>
      <c r="L1534" t="str">
        <f>VLOOKUP(J1534,prod_imp!$A$2:$I$102,3,FALSE)</f>
        <v>Clothing</v>
      </c>
      <c r="M1534" t="str">
        <f>VLOOKUP(J1534,prod_imp!$A$2:$I$102,4,FALSE)</f>
        <v>Accessories</v>
      </c>
      <c r="N1534" t="str">
        <f>VLOOKUP(J1534,prod_imp!$A$2:$I$102,5,FALSE)</f>
        <v>Richardson-Carrillo</v>
      </c>
      <c r="O1534">
        <f>VLOOKUP(J1534,prod_imp!$A$2:$I$102,6,FALSE)</f>
        <v>120</v>
      </c>
      <c r="P1534">
        <f>VLOOKUP(J1534,prod_imp!$A$2:$I$102,7,FALSE)</f>
        <v>210</v>
      </c>
      <c r="Q1534" t="s">
        <v>4700</v>
      </c>
      <c r="R1534" t="s">
        <v>4706</v>
      </c>
      <c r="S1534" s="5">
        <v>1587.4998000000001</v>
      </c>
      <c r="T1534">
        <v>3</v>
      </c>
      <c r="U1534">
        <v>615</v>
      </c>
      <c r="V1534">
        <v>0.25</v>
      </c>
      <c r="W1534" t="str">
        <f>VLOOKUP(Q1534,stores_imp!$A$2:$K$100,3,FALSE)</f>
        <v>WEST</v>
      </c>
      <c r="X1534" t="str">
        <f>VLOOKUP(Q1534,stores_imp!$A$2:$K$100,2,TRUE)</f>
        <v>Frederick-Wright</v>
      </c>
      <c r="Y1534" t="str">
        <f>VLOOKUP(Q1534,stores_imp!$A$2:$E$22,4,FALSE)</f>
        <v>New Jimmymouth</v>
      </c>
      <c r="Z1534" t="str">
        <f>VLOOKUP(Q1534,stores_imp!$A$2:$K$22,5,FALSE)</f>
        <v>Flagship</v>
      </c>
      <c r="AA1534" t="str">
        <f>_xlfn.IFS(sale[[#All],[Age]]&lt;19,"Teens",sale[[#All],[Age]]&lt;30,"Adults",sale[[#All],[Age]]&lt;70,"Elders")</f>
        <v>Elders</v>
      </c>
      <c r="AB1534" t="str">
        <f>VLOOKUP(C1534,customer_imp!$A$2:$H$505,8,FALSE)</f>
        <v>Gold</v>
      </c>
    </row>
    <row r="1535" spans="1:28" x14ac:dyDescent="0.25">
      <c r="A1535" t="s">
        <v>6239</v>
      </c>
      <c r="B1535" s="2">
        <v>45619</v>
      </c>
      <c r="C1535" t="s">
        <v>4362</v>
      </c>
      <c r="D1535" t="str">
        <f>VLOOKUP(C1535,customer_imp!$A$2:$H$502,2,FALSE)</f>
        <v>James Orozco</v>
      </c>
      <c r="E1535">
        <f>VLOOKUP(C1535,customer_imp!$A$2:$H$502,3,FALSE)</f>
        <v>37</v>
      </c>
      <c r="F1535" t="str">
        <f>VLOOKUP(C1535,customer_imp!$A$2:$H$502,4,FALSE)</f>
        <v>Female</v>
      </c>
      <c r="G1535" t="str">
        <f>VLOOKUP(C1535,customer_imp!$A$2:$H$502,5,FALSE)</f>
        <v>Simpsonfort</v>
      </c>
      <c r="H1535" t="str">
        <f>VLOOKUP(C1535,customer_imp!$A$2:$H$502,6,FALSE)</f>
        <v>Maine</v>
      </c>
      <c r="I1535" t="str">
        <f>VLOOKUP(C1535,customer_imp!$A$2:$H$502,7,FALSE)</f>
        <v>USA</v>
      </c>
      <c r="J1535" t="s">
        <v>4601</v>
      </c>
      <c r="K1535" t="str">
        <f>VLOOKUP($J1535,prod_imp!$A$2:$I$102,2,FALSE)</f>
        <v>Men'S Hair Styling Gel</v>
      </c>
      <c r="L1535" t="str">
        <f>VLOOKUP(J1535,prod_imp!$A$2:$I$102,3,FALSE)</f>
        <v>Beauty</v>
      </c>
      <c r="M1535" t="str">
        <f>VLOOKUP(J1535,prod_imp!$A$2:$I$102,4,FALSE)</f>
        <v>Haircare</v>
      </c>
      <c r="N1535" t="str">
        <f>VLOOKUP(J1535,prod_imp!$A$2:$I$102,5,FALSE)</f>
        <v>Cline-Mccarthy</v>
      </c>
      <c r="O1535">
        <f>VLOOKUP(J1535,prod_imp!$A$2:$I$102,6,FALSE)</f>
        <v>17</v>
      </c>
      <c r="P1535">
        <f>VLOOKUP(J1535,prod_imp!$A$2:$I$102,7,FALSE)</f>
        <v>399</v>
      </c>
      <c r="Q1535" t="s">
        <v>4702</v>
      </c>
      <c r="R1535" t="s">
        <v>4709</v>
      </c>
      <c r="S1535" s="5">
        <v>2465.9856</v>
      </c>
      <c r="T1535">
        <v>4</v>
      </c>
      <c r="U1535">
        <v>790</v>
      </c>
      <c r="V1535">
        <v>0.14000000000000001</v>
      </c>
      <c r="W1535" t="str">
        <f>VLOOKUP(Q1535,stores_imp!$A$2:$K$100,3,FALSE)</f>
        <v>EAST</v>
      </c>
      <c r="X1535" t="str">
        <f>VLOOKUP(Q1535,stores_imp!$A$2:$K$100,2,TRUE)</f>
        <v>Guerrero-Schmitt</v>
      </c>
      <c r="Y1535" t="str">
        <f>VLOOKUP(Q1535,stores_imp!$A$2:$E$22,4,FALSE)</f>
        <v>East Stevechester</v>
      </c>
      <c r="Z1535" t="str">
        <f>VLOOKUP(Q1535,stores_imp!$A$2:$K$22,5,FALSE)</f>
        <v>Flagship</v>
      </c>
      <c r="AA1535" t="str">
        <f>_xlfn.IFS(sale[[#All],[Age]]&lt;19,"Teens",sale[[#All],[Age]]&lt;30,"Adults",sale[[#All],[Age]]&lt;70,"Elders")</f>
        <v>Elders</v>
      </c>
      <c r="AB1535" t="str">
        <f>VLOOKUP(C1535,customer_imp!$A$2:$H$505,8,FALSE)</f>
        <v>Gold</v>
      </c>
    </row>
    <row r="1536" spans="1:28" x14ac:dyDescent="0.25">
      <c r="A1536" t="s">
        <v>6240</v>
      </c>
      <c r="B1536" s="2">
        <v>45533</v>
      </c>
      <c r="C1536" t="s">
        <v>4251</v>
      </c>
      <c r="D1536" t="str">
        <f>VLOOKUP(C1536,customer_imp!$A$2:$H$502,2,FALSE)</f>
        <v>Tyrone Olson</v>
      </c>
      <c r="E1536">
        <f>VLOOKUP(C1536,customer_imp!$A$2:$H$502,3,FALSE)</f>
        <v>45</v>
      </c>
      <c r="F1536" t="str">
        <f>VLOOKUP(C1536,customer_imp!$A$2:$H$502,4,FALSE)</f>
        <v>Female</v>
      </c>
      <c r="G1536" t="str">
        <f>VLOOKUP(C1536,customer_imp!$A$2:$H$502,5,FALSE)</f>
        <v>Emilytown</v>
      </c>
      <c r="H1536" t="str">
        <f>VLOOKUP(C1536,customer_imp!$A$2:$H$502,6,FALSE)</f>
        <v>California</v>
      </c>
      <c r="I1536" t="str">
        <f>VLOOKUP(C1536,customer_imp!$A$2:$H$502,7,FALSE)</f>
        <v>USA</v>
      </c>
      <c r="J1536" t="s">
        <v>4601</v>
      </c>
      <c r="K1536" t="str">
        <f>VLOOKUP($J1536,prod_imp!$A$2:$I$102,2,FALSE)</f>
        <v>Men'S Hair Styling Gel</v>
      </c>
      <c r="L1536" t="str">
        <f>VLOOKUP(J1536,prod_imp!$A$2:$I$102,3,FALSE)</f>
        <v>Beauty</v>
      </c>
      <c r="M1536" t="str">
        <f>VLOOKUP(J1536,prod_imp!$A$2:$I$102,4,FALSE)</f>
        <v>Haircare</v>
      </c>
      <c r="N1536" t="str">
        <f>VLOOKUP(J1536,prod_imp!$A$2:$I$102,5,FALSE)</f>
        <v>Cline-Mccarthy</v>
      </c>
      <c r="O1536">
        <f>VLOOKUP(J1536,prod_imp!$A$2:$I$102,6,FALSE)</f>
        <v>17</v>
      </c>
      <c r="P1536">
        <f>VLOOKUP(J1536,prod_imp!$A$2:$I$102,7,FALSE)</f>
        <v>399</v>
      </c>
      <c r="Q1536" t="s">
        <v>4701</v>
      </c>
      <c r="R1536" t="s">
        <v>4706</v>
      </c>
      <c r="S1536" s="5">
        <v>189.244</v>
      </c>
      <c r="T1536">
        <v>2</v>
      </c>
      <c r="U1536">
        <v>103</v>
      </c>
      <c r="V1536">
        <v>0.22</v>
      </c>
      <c r="W1536" t="str">
        <f>VLOOKUP(Q1536,stores_imp!$A$2:$K$100,3,FALSE)</f>
        <v>NORTH</v>
      </c>
      <c r="X1536" t="str">
        <f>VLOOKUP(Q1536,stores_imp!$A$2:$K$100,2,TRUE)</f>
        <v>Holloway Ltd</v>
      </c>
      <c r="Y1536" t="str">
        <f>VLOOKUP(Q1536,stores_imp!$A$2:$E$22,4,FALSE)</f>
        <v>Bensonhaven</v>
      </c>
      <c r="Z1536" t="str">
        <f>VLOOKUP(Q1536,stores_imp!$A$2:$K$22,5,FALSE)</f>
        <v>Flagship</v>
      </c>
      <c r="AA1536" t="str">
        <f>_xlfn.IFS(sale[[#All],[Age]]&lt;19,"Teens",sale[[#All],[Age]]&lt;30,"Adults",sale[[#All],[Age]]&lt;70,"Elders")</f>
        <v>Elders</v>
      </c>
      <c r="AB1536" t="str">
        <f>VLOOKUP(C1536,customer_imp!$A$2:$H$505,8,FALSE)</f>
        <v>Silver</v>
      </c>
    </row>
    <row r="1537" spans="1:28" x14ac:dyDescent="0.25">
      <c r="A1537" t="s">
        <v>6241</v>
      </c>
      <c r="B1537" s="2">
        <v>45781</v>
      </c>
      <c r="C1537" t="s">
        <v>4011</v>
      </c>
      <c r="D1537" t="str">
        <f>VLOOKUP(C1537,customer_imp!$A$2:$H$502,2,FALSE)</f>
        <v>Tonya Reynolds</v>
      </c>
      <c r="E1537">
        <f>VLOOKUP(C1537,customer_imp!$A$2:$H$502,3,FALSE)</f>
        <v>55</v>
      </c>
      <c r="F1537" t="str">
        <f>VLOOKUP(C1537,customer_imp!$A$2:$H$502,4,FALSE)</f>
        <v>Female</v>
      </c>
      <c r="G1537" t="str">
        <f>VLOOKUP(C1537,customer_imp!$A$2:$H$502,5,FALSE)</f>
        <v>Darleneton</v>
      </c>
      <c r="H1537" t="str">
        <f>VLOOKUP(C1537,customer_imp!$A$2:$H$502,6,FALSE)</f>
        <v>Michigan</v>
      </c>
      <c r="I1537" t="str">
        <f>VLOOKUP(C1537,customer_imp!$A$2:$H$502,7,FALSE)</f>
        <v>USA</v>
      </c>
      <c r="J1537" t="s">
        <v>4516</v>
      </c>
      <c r="K1537" t="str">
        <f>VLOOKUP($J1537,prod_imp!$A$2:$I$102,2,FALSE)</f>
        <v>Hd Smart Tv Stick</v>
      </c>
      <c r="L1537" t="str">
        <f>VLOOKUP(J1537,prod_imp!$A$2:$I$102,3,FALSE)</f>
        <v>Electronics</v>
      </c>
      <c r="M1537" t="str">
        <f>VLOOKUP(J1537,prod_imp!$A$2:$I$102,4,FALSE)</f>
        <v>Accessories</v>
      </c>
      <c r="N1537" t="str">
        <f>VLOOKUP(J1537,prod_imp!$A$2:$I$102,5,FALSE)</f>
        <v>Gibson, Hobbs And Weaver</v>
      </c>
      <c r="O1537">
        <f>VLOOKUP(J1537,prod_imp!$A$2:$I$102,6,FALSE)</f>
        <v>449</v>
      </c>
      <c r="P1537">
        <f>VLOOKUP(J1537,prod_imp!$A$2:$I$102,7,FALSE)</f>
        <v>275</v>
      </c>
      <c r="Q1537" t="s">
        <v>4700</v>
      </c>
      <c r="R1537" t="s">
        <v>4706</v>
      </c>
      <c r="S1537" s="5">
        <v>1898.2482</v>
      </c>
      <c r="T1537">
        <v>3</v>
      </c>
      <c r="U1537">
        <v>867</v>
      </c>
      <c r="V1537">
        <v>0.08</v>
      </c>
      <c r="W1537" t="str">
        <f>VLOOKUP(Q1537,stores_imp!$A$2:$K$100,3,FALSE)</f>
        <v>WEST</v>
      </c>
      <c r="X1537" t="str">
        <f>VLOOKUP(Q1537,stores_imp!$A$2:$K$100,2,TRUE)</f>
        <v>Frederick-Wright</v>
      </c>
      <c r="Y1537" t="str">
        <f>VLOOKUP(Q1537,stores_imp!$A$2:$E$22,4,FALSE)</f>
        <v>New Jimmymouth</v>
      </c>
      <c r="Z1537" t="str">
        <f>VLOOKUP(Q1537,stores_imp!$A$2:$K$22,5,FALSE)</f>
        <v>Flagship</v>
      </c>
      <c r="AA1537" t="str">
        <f>_xlfn.IFS(sale[[#All],[Age]]&lt;19,"Teens",sale[[#All],[Age]]&lt;30,"Adults",sale[[#All],[Age]]&lt;70,"Elders")</f>
        <v>Elders</v>
      </c>
      <c r="AB1537" t="str">
        <f>VLOOKUP(C1537,customer_imp!$A$2:$H$505,8,FALSE)</f>
        <v>Gold</v>
      </c>
    </row>
    <row r="1538" spans="1:28" x14ac:dyDescent="0.25">
      <c r="A1538" t="s">
        <v>6242</v>
      </c>
      <c r="B1538" s="2">
        <v>45378</v>
      </c>
      <c r="C1538" t="s">
        <v>4187</v>
      </c>
      <c r="D1538" t="str">
        <f>VLOOKUP(C1538,customer_imp!$A$2:$H$502,2,FALSE)</f>
        <v>John Perez</v>
      </c>
      <c r="E1538">
        <f>VLOOKUP(C1538,customer_imp!$A$2:$H$502,3,FALSE)</f>
        <v>54</v>
      </c>
      <c r="F1538" t="str">
        <f>VLOOKUP(C1538,customer_imp!$A$2:$H$502,4,FALSE)</f>
        <v>Male</v>
      </c>
      <c r="G1538" t="str">
        <f>VLOOKUP(C1538,customer_imp!$A$2:$H$502,5,FALSE)</f>
        <v>Kathrynview</v>
      </c>
      <c r="H1538" t="str">
        <f>VLOOKUP(C1538,customer_imp!$A$2:$H$502,6,FALSE)</f>
        <v>Louisiana</v>
      </c>
      <c r="I1538" t="str">
        <f>VLOOKUP(C1538,customer_imp!$A$2:$H$502,7,FALSE)</f>
        <v>USA</v>
      </c>
      <c r="J1538" t="s">
        <v>4636</v>
      </c>
      <c r="K1538" t="str">
        <f>VLOOKUP($J1538,prod_imp!$A$2:$I$102,2,FALSE)</f>
        <v>Essential Oil Diffuser</v>
      </c>
      <c r="L1538" t="str">
        <f>VLOOKUP(J1538,prod_imp!$A$2:$I$102,3,FALSE)</f>
        <v>Home</v>
      </c>
      <c r="M1538" t="str">
        <f>VLOOKUP(J1538,prod_imp!$A$2:$I$102,4,FALSE)</f>
        <v>Decor</v>
      </c>
      <c r="N1538" t="str">
        <f>VLOOKUP(J1538,prod_imp!$A$2:$I$102,5,FALSE)</f>
        <v>Hernandez Inc</v>
      </c>
      <c r="O1538">
        <f>VLOOKUP(J1538,prod_imp!$A$2:$I$102,6,FALSE)</f>
        <v>325</v>
      </c>
      <c r="P1538">
        <f>VLOOKUP(J1538,prod_imp!$A$2:$I$102,7,FALSE)</f>
        <v>400</v>
      </c>
      <c r="Q1538" t="s">
        <v>4700</v>
      </c>
      <c r="R1538" t="s">
        <v>4706</v>
      </c>
      <c r="S1538" s="5">
        <v>860.31960000000004</v>
      </c>
      <c r="T1538">
        <v>3</v>
      </c>
      <c r="U1538">
        <v>393</v>
      </c>
      <c r="V1538">
        <v>0.27</v>
      </c>
      <c r="W1538" t="str">
        <f>VLOOKUP(Q1538,stores_imp!$A$2:$K$100,3,FALSE)</f>
        <v>WEST</v>
      </c>
      <c r="X1538" t="str">
        <f>VLOOKUP(Q1538,stores_imp!$A$2:$K$100,2,TRUE)</f>
        <v>Frederick-Wright</v>
      </c>
      <c r="Y1538" t="str">
        <f>VLOOKUP(Q1538,stores_imp!$A$2:$E$22,4,FALSE)</f>
        <v>New Jimmymouth</v>
      </c>
      <c r="Z1538" t="str">
        <f>VLOOKUP(Q1538,stores_imp!$A$2:$K$22,5,FALSE)</f>
        <v>Flagship</v>
      </c>
      <c r="AA1538" t="str">
        <f>_xlfn.IFS(sale[[#All],[Age]]&lt;19,"Teens",sale[[#All],[Age]]&lt;30,"Adults",sale[[#All],[Age]]&lt;70,"Elders")</f>
        <v>Elders</v>
      </c>
      <c r="AB1538" t="str">
        <f>VLOOKUP(C1538,customer_imp!$A$2:$H$505,8,FALSE)</f>
        <v>Platinum</v>
      </c>
    </row>
    <row r="1539" spans="1:28" x14ac:dyDescent="0.25">
      <c r="A1539" t="s">
        <v>6243</v>
      </c>
      <c r="B1539" s="2">
        <v>45688</v>
      </c>
      <c r="C1539" t="s">
        <v>4308</v>
      </c>
      <c r="D1539" t="str">
        <f>VLOOKUP(C1539,customer_imp!$A$2:$H$502,2,FALSE)</f>
        <v>Kristy Dunlap</v>
      </c>
      <c r="E1539">
        <f>VLOOKUP(C1539,customer_imp!$A$2:$H$502,3,FALSE)</f>
        <v>64</v>
      </c>
      <c r="F1539" t="str">
        <f>VLOOKUP(C1539,customer_imp!$A$2:$H$502,4,FALSE)</f>
        <v>Female</v>
      </c>
      <c r="G1539" t="str">
        <f>VLOOKUP(C1539,customer_imp!$A$2:$H$502,5,FALSE)</f>
        <v>Whiteport</v>
      </c>
      <c r="H1539" t="str">
        <f>VLOOKUP(C1539,customer_imp!$A$2:$H$502,6,FALSE)</f>
        <v>North Carolina</v>
      </c>
      <c r="I1539" t="str">
        <f>VLOOKUP(C1539,customer_imp!$A$2:$H$502,7,FALSE)</f>
        <v>USA</v>
      </c>
      <c r="J1539" t="s">
        <v>4513</v>
      </c>
      <c r="K1539" t="str">
        <f>VLOOKUP($J1539,prod_imp!$A$2:$I$102,2,FALSE)</f>
        <v>Adjustable Dumbbell Set</v>
      </c>
      <c r="L1539" t="str">
        <f>VLOOKUP(J1539,prod_imp!$A$2:$I$102,3,FALSE)</f>
        <v>Sports</v>
      </c>
      <c r="M1539" t="str">
        <f>VLOOKUP(J1539,prod_imp!$A$2:$I$102,4,FALSE)</f>
        <v>Fitness</v>
      </c>
      <c r="N1539" t="str">
        <f>VLOOKUP(J1539,prod_imp!$A$2:$I$102,5,FALSE)</f>
        <v>Hill Plc</v>
      </c>
      <c r="O1539">
        <f>VLOOKUP(J1539,prod_imp!$A$2:$I$102,6,FALSE)</f>
        <v>496</v>
      </c>
      <c r="P1539">
        <f>VLOOKUP(J1539,prod_imp!$A$2:$I$102,7,FALSE)</f>
        <v>323</v>
      </c>
      <c r="Q1539" t="s">
        <v>4682</v>
      </c>
      <c r="R1539" t="s">
        <v>4706</v>
      </c>
      <c r="S1539" s="5">
        <v>1220.0219999999999</v>
      </c>
      <c r="T1539">
        <v>2</v>
      </c>
      <c r="U1539">
        <v>753</v>
      </c>
      <c r="V1539">
        <v>0.27</v>
      </c>
      <c r="W1539" t="str">
        <f>VLOOKUP(Q1539,stores_imp!$A$2:$K$100,3,FALSE)</f>
        <v>NORTH</v>
      </c>
      <c r="X1539" t="str">
        <f>VLOOKUP(Q1539,stores_imp!$A$2:$K$100,2,TRUE)</f>
        <v>Mann-Austin</v>
      </c>
      <c r="Y1539" t="str">
        <f>VLOOKUP(Q1539,stores_imp!$A$2:$E$22,4,FALSE)</f>
        <v>New Michaelchester</v>
      </c>
      <c r="Z1539" t="str">
        <f>VLOOKUP(Q1539,stores_imp!$A$2:$K$22,5,FALSE)</f>
        <v>Outlet</v>
      </c>
      <c r="AA1539" t="str">
        <f>_xlfn.IFS(sale[[#All],[Age]]&lt;19,"Teens",sale[[#All],[Age]]&lt;30,"Adults",sale[[#All],[Age]]&lt;70,"Elders")</f>
        <v>Elders</v>
      </c>
      <c r="AB1539" t="str">
        <f>VLOOKUP(C1539,customer_imp!$A$2:$H$505,8,FALSE)</f>
        <v>Platinum</v>
      </c>
    </row>
    <row r="1540" spans="1:28" x14ac:dyDescent="0.25">
      <c r="A1540" t="s">
        <v>6244</v>
      </c>
      <c r="B1540" s="2">
        <v>45927</v>
      </c>
      <c r="C1540" t="s">
        <v>3977</v>
      </c>
      <c r="D1540" t="str">
        <f>VLOOKUP(C1540,customer_imp!$A$2:$H$502,2,FALSE)</f>
        <v>Daniel Boyd</v>
      </c>
      <c r="E1540">
        <f>VLOOKUP(C1540,customer_imp!$A$2:$H$502,3,FALSE)</f>
        <v>29</v>
      </c>
      <c r="F1540" t="str">
        <f>VLOOKUP(C1540,customer_imp!$A$2:$H$502,4,FALSE)</f>
        <v>Female</v>
      </c>
      <c r="G1540" t="str">
        <f>VLOOKUP(C1540,customer_imp!$A$2:$H$502,5,FALSE)</f>
        <v>West Pamelafurt</v>
      </c>
      <c r="H1540" t="str">
        <f>VLOOKUP(C1540,customer_imp!$A$2:$H$502,6,FALSE)</f>
        <v>West Virginia</v>
      </c>
      <c r="I1540" t="str">
        <f>VLOOKUP(C1540,customer_imp!$A$2:$H$502,7,FALSE)</f>
        <v>USA</v>
      </c>
      <c r="J1540" t="s">
        <v>4593</v>
      </c>
      <c r="K1540" t="str">
        <f>VLOOKUP($J1540,prod_imp!$A$2:$I$102,2,FALSE)</f>
        <v>Sports Stopwatch Pro</v>
      </c>
      <c r="L1540" t="str">
        <f>VLOOKUP(J1540,prod_imp!$A$2:$I$102,3,FALSE)</f>
        <v>Sports</v>
      </c>
      <c r="M1540" t="str">
        <f>VLOOKUP(J1540,prod_imp!$A$2:$I$102,4,FALSE)</f>
        <v>Accessories</v>
      </c>
      <c r="N1540" t="str">
        <f>VLOOKUP(J1540,prod_imp!$A$2:$I$102,5,FALSE)</f>
        <v>Thompson-French</v>
      </c>
      <c r="O1540">
        <f>VLOOKUP(J1540,prod_imp!$A$2:$I$102,6,FALSE)</f>
        <v>435</v>
      </c>
      <c r="P1540">
        <f>VLOOKUP(J1540,prod_imp!$A$2:$I$102,7,FALSE)</f>
        <v>185</v>
      </c>
      <c r="Q1540" t="s">
        <v>4701</v>
      </c>
      <c r="R1540" t="s">
        <v>4706</v>
      </c>
      <c r="S1540" s="5">
        <v>1261.6379999999999</v>
      </c>
      <c r="T1540">
        <v>2</v>
      </c>
      <c r="U1540">
        <v>701</v>
      </c>
      <c r="V1540">
        <v>0.19</v>
      </c>
      <c r="W1540" t="str">
        <f>VLOOKUP(Q1540,stores_imp!$A$2:$K$100,3,FALSE)</f>
        <v>NORTH</v>
      </c>
      <c r="X1540" t="str">
        <f>VLOOKUP(Q1540,stores_imp!$A$2:$K$100,2,TRUE)</f>
        <v>Holloway Ltd</v>
      </c>
      <c r="Y1540" t="str">
        <f>VLOOKUP(Q1540,stores_imp!$A$2:$E$22,4,FALSE)</f>
        <v>Bensonhaven</v>
      </c>
      <c r="Z1540" t="str">
        <f>VLOOKUP(Q1540,stores_imp!$A$2:$K$22,5,FALSE)</f>
        <v>Flagship</v>
      </c>
      <c r="AA1540" t="str">
        <f>_xlfn.IFS(sale[[#All],[Age]]&lt;19,"Teens",sale[[#All],[Age]]&lt;30,"Adults",sale[[#All],[Age]]&lt;70,"Elders")</f>
        <v>Adults</v>
      </c>
      <c r="AB1540" t="str">
        <f>VLOOKUP(C1540,customer_imp!$A$2:$H$505,8,FALSE)</f>
        <v>Bronze</v>
      </c>
    </row>
    <row r="1541" spans="1:28" x14ac:dyDescent="0.25">
      <c r="A1541" t="s">
        <v>6245</v>
      </c>
      <c r="B1541" s="2">
        <v>45775</v>
      </c>
      <c r="C1541" t="s">
        <v>4046</v>
      </c>
      <c r="D1541" t="str">
        <f>VLOOKUP(C1541,customer_imp!$A$2:$H$502,2,FALSE)</f>
        <v>Tonya Burch</v>
      </c>
      <c r="E1541">
        <f>VLOOKUP(C1541,customer_imp!$A$2:$H$502,3,FALSE)</f>
        <v>39</v>
      </c>
      <c r="F1541" t="str">
        <f>VLOOKUP(C1541,customer_imp!$A$2:$H$502,4,FALSE)</f>
        <v>Female</v>
      </c>
      <c r="G1541" t="str">
        <f>VLOOKUP(C1541,customer_imp!$A$2:$H$502,5,FALSE)</f>
        <v>Olsonhaven</v>
      </c>
      <c r="H1541" t="str">
        <f>VLOOKUP(C1541,customer_imp!$A$2:$H$502,6,FALSE)</f>
        <v>Iowa</v>
      </c>
      <c r="I1541" t="str">
        <f>VLOOKUP(C1541,customer_imp!$A$2:$H$502,7,FALSE)</f>
        <v>USA</v>
      </c>
      <c r="J1541" t="s">
        <v>4525</v>
      </c>
      <c r="K1541" t="str">
        <f>VLOOKUP($J1541,prod_imp!$A$2:$I$102,2,FALSE)</f>
        <v>4K Home Projector</v>
      </c>
      <c r="L1541" t="str">
        <f>VLOOKUP(J1541,prod_imp!$A$2:$I$102,3,FALSE)</f>
        <v>Electronics</v>
      </c>
      <c r="M1541" t="str">
        <f>VLOOKUP(J1541,prod_imp!$A$2:$I$102,4,FALSE)</f>
        <v>Appliances</v>
      </c>
      <c r="N1541" t="str">
        <f>VLOOKUP(J1541,prod_imp!$A$2:$I$102,5,FALSE)</f>
        <v>Thomas Llc</v>
      </c>
      <c r="O1541">
        <f>VLOOKUP(J1541,prod_imp!$A$2:$I$102,6,FALSE)</f>
        <v>465</v>
      </c>
      <c r="P1541">
        <f>VLOOKUP(J1541,prod_imp!$A$2:$I$102,7,FALSE)</f>
        <v>301</v>
      </c>
      <c r="Q1541" t="s">
        <v>4693</v>
      </c>
      <c r="R1541" t="s">
        <v>4706</v>
      </c>
      <c r="S1541" s="5">
        <v>3332.0888</v>
      </c>
      <c r="T1541">
        <v>4</v>
      </c>
      <c r="U1541">
        <v>936</v>
      </c>
      <c r="V1541">
        <v>0.1</v>
      </c>
      <c r="W1541" t="str">
        <f>VLOOKUP(Q1541,stores_imp!$A$2:$K$100,3,FALSE)</f>
        <v>NORTH</v>
      </c>
      <c r="X1541" t="str">
        <f>VLOOKUP(Q1541,stores_imp!$A$2:$K$100,2,TRUE)</f>
        <v>Thomas, Bridges And Harris</v>
      </c>
      <c r="Y1541" t="str">
        <f>VLOOKUP(Q1541,stores_imp!$A$2:$E$22,4,FALSE)</f>
        <v>Sabrinatown</v>
      </c>
      <c r="Z1541" t="str">
        <f>VLOOKUP(Q1541,stores_imp!$A$2:$K$22,5,FALSE)</f>
        <v>Online</v>
      </c>
      <c r="AA1541" t="str">
        <f>_xlfn.IFS(sale[[#All],[Age]]&lt;19,"Teens",sale[[#All],[Age]]&lt;30,"Adults",sale[[#All],[Age]]&lt;70,"Elders")</f>
        <v>Elders</v>
      </c>
      <c r="AB1541" t="str">
        <f>VLOOKUP(C1541,customer_imp!$A$2:$H$505,8,FALSE)</f>
        <v>Gold</v>
      </c>
    </row>
    <row r="1542" spans="1:28" x14ac:dyDescent="0.25">
      <c r="A1542" t="s">
        <v>6246</v>
      </c>
      <c r="B1542" s="2">
        <v>45849</v>
      </c>
      <c r="C1542" t="s">
        <v>4478</v>
      </c>
      <c r="D1542" t="str">
        <f>VLOOKUP(C1542,customer_imp!$A$2:$H$502,2,FALSE)</f>
        <v>Sara Ingram</v>
      </c>
      <c r="E1542">
        <f>VLOOKUP(C1542,customer_imp!$A$2:$H$502,3,FALSE)</f>
        <v>46</v>
      </c>
      <c r="F1542" t="str">
        <f>VLOOKUP(C1542,customer_imp!$A$2:$H$502,4,FALSE)</f>
        <v>Female</v>
      </c>
      <c r="G1542" t="str">
        <f>VLOOKUP(C1542,customer_imp!$A$2:$H$502,5,FALSE)</f>
        <v>East Dillonview</v>
      </c>
      <c r="H1542" t="str">
        <f>VLOOKUP(C1542,customer_imp!$A$2:$H$502,6,FALSE)</f>
        <v>Virginia</v>
      </c>
      <c r="I1542" t="str">
        <f>VLOOKUP(C1542,customer_imp!$A$2:$H$502,7,FALSE)</f>
        <v>USA</v>
      </c>
      <c r="J1542" t="s">
        <v>4632</v>
      </c>
      <c r="K1542" t="str">
        <f>VLOOKUP($J1542,prod_imp!$A$2:$I$102,2,FALSE)</f>
        <v>Wireless Mouse</v>
      </c>
      <c r="L1542" t="str">
        <f>VLOOKUP(J1542,prod_imp!$A$2:$I$102,3,FALSE)</f>
        <v>Electronics</v>
      </c>
      <c r="M1542" t="str">
        <f>VLOOKUP(J1542,prod_imp!$A$2:$I$102,4,FALSE)</f>
        <v>Computer</v>
      </c>
      <c r="N1542" t="str">
        <f>VLOOKUP(J1542,prod_imp!$A$2:$I$102,5,FALSE)</f>
        <v>Larson Ltd</v>
      </c>
      <c r="O1542">
        <f>VLOOKUP(J1542,prod_imp!$A$2:$I$102,6,FALSE)</f>
        <v>393</v>
      </c>
      <c r="P1542">
        <f>VLOOKUP(J1542,prod_imp!$A$2:$I$102,7,FALSE)</f>
        <v>320</v>
      </c>
      <c r="Q1542" t="s">
        <v>4700</v>
      </c>
      <c r="R1542" t="s">
        <v>1959</v>
      </c>
      <c r="S1542" s="5">
        <v>502.10700000000003</v>
      </c>
      <c r="T1542">
        <v>1</v>
      </c>
      <c r="U1542">
        <v>540</v>
      </c>
      <c r="V1542">
        <v>0.11</v>
      </c>
      <c r="W1542" t="str">
        <f>VLOOKUP(Q1542,stores_imp!$A$2:$K$100,3,FALSE)</f>
        <v>WEST</v>
      </c>
      <c r="X1542" t="str">
        <f>VLOOKUP(Q1542,stores_imp!$A$2:$K$100,2,TRUE)</f>
        <v>Frederick-Wright</v>
      </c>
      <c r="Y1542" t="str">
        <f>VLOOKUP(Q1542,stores_imp!$A$2:$E$22,4,FALSE)</f>
        <v>New Jimmymouth</v>
      </c>
      <c r="Z1542" t="str">
        <f>VLOOKUP(Q1542,stores_imp!$A$2:$K$22,5,FALSE)</f>
        <v>Flagship</v>
      </c>
      <c r="AA1542" t="str">
        <f>_xlfn.IFS(sale[[#All],[Age]]&lt;19,"Teens",sale[[#All],[Age]]&lt;30,"Adults",sale[[#All],[Age]]&lt;70,"Elders")</f>
        <v>Elders</v>
      </c>
      <c r="AB1542" t="str">
        <f>VLOOKUP(C1542,customer_imp!$A$2:$H$505,8,FALSE)</f>
        <v>Bronze</v>
      </c>
    </row>
    <row r="1543" spans="1:28" x14ac:dyDescent="0.25">
      <c r="A1543" t="s">
        <v>6247</v>
      </c>
      <c r="B1543" s="2">
        <v>45573</v>
      </c>
      <c r="C1543" t="s">
        <v>4150</v>
      </c>
      <c r="D1543" t="str">
        <f>VLOOKUP(C1543,customer_imp!$A$2:$H$502,2,FALSE)</f>
        <v>Amy Wilson</v>
      </c>
      <c r="E1543">
        <f>VLOOKUP(C1543,customer_imp!$A$2:$H$502,3,FALSE)</f>
        <v>44</v>
      </c>
      <c r="F1543" t="str">
        <f>VLOOKUP(C1543,customer_imp!$A$2:$H$502,4,FALSE)</f>
        <v>Female</v>
      </c>
      <c r="G1543" t="str">
        <f>VLOOKUP(C1543,customer_imp!$A$2:$H$502,5,FALSE)</f>
        <v>Morrisburgh</v>
      </c>
      <c r="H1543" t="str">
        <f>VLOOKUP(C1543,customer_imp!$A$2:$H$502,6,FALSE)</f>
        <v>Indiana</v>
      </c>
      <c r="I1543" t="str">
        <f>VLOOKUP(C1543,customer_imp!$A$2:$H$502,7,FALSE)</f>
        <v>USA</v>
      </c>
      <c r="J1543" t="s">
        <v>4565</v>
      </c>
      <c r="K1543" t="str">
        <f>VLOOKUP($J1543,prod_imp!$A$2:$I$102,2,FALSE)</f>
        <v>Noise-Canceling Headphones</v>
      </c>
      <c r="L1543" t="str">
        <f>VLOOKUP(J1543,prod_imp!$A$2:$I$102,3,FALSE)</f>
        <v>Electronics</v>
      </c>
      <c r="M1543" t="str">
        <f>VLOOKUP(J1543,prod_imp!$A$2:$I$102,4,FALSE)</f>
        <v>Audio</v>
      </c>
      <c r="N1543" t="str">
        <f>VLOOKUP(J1543,prod_imp!$A$2:$I$102,5,FALSE)</f>
        <v>Taylor-Hart</v>
      </c>
      <c r="O1543">
        <f>VLOOKUP(J1543,prod_imp!$A$2:$I$102,6,FALSE)</f>
        <v>39</v>
      </c>
      <c r="P1543">
        <f>VLOOKUP(J1543,prod_imp!$A$2:$I$102,7,FALSE)</f>
        <v>378</v>
      </c>
      <c r="Q1543" t="s">
        <v>4683</v>
      </c>
      <c r="R1543" t="s">
        <v>4706</v>
      </c>
      <c r="S1543" s="5">
        <v>269.01659999999998</v>
      </c>
      <c r="T1543">
        <v>1</v>
      </c>
      <c r="U1543">
        <v>313</v>
      </c>
      <c r="V1543">
        <v>7.0000000000000007E-2</v>
      </c>
      <c r="W1543" t="str">
        <f>VLOOKUP(Q1543,stores_imp!$A$2:$K$100,3,FALSE)</f>
        <v>EAST</v>
      </c>
      <c r="X1543" t="str">
        <f>VLOOKUP(Q1543,stores_imp!$A$2:$K$100,2,TRUE)</f>
        <v>Mann-Austin</v>
      </c>
      <c r="Y1543" t="str">
        <f>VLOOKUP(Q1543,stores_imp!$A$2:$E$22,4,FALSE)</f>
        <v>Port Josephberg</v>
      </c>
      <c r="Z1543" t="str">
        <f>VLOOKUP(Q1543,stores_imp!$A$2:$K$22,5,FALSE)</f>
        <v>Online</v>
      </c>
      <c r="AA1543" t="str">
        <f>_xlfn.IFS(sale[[#All],[Age]]&lt;19,"Teens",sale[[#All],[Age]]&lt;30,"Adults",sale[[#All],[Age]]&lt;70,"Elders")</f>
        <v>Elders</v>
      </c>
      <c r="AB1543" t="str">
        <f>VLOOKUP(C1543,customer_imp!$A$2:$H$505,8,FALSE)</f>
        <v>Platinum</v>
      </c>
    </row>
    <row r="1544" spans="1:28" x14ac:dyDescent="0.25">
      <c r="A1544" t="s">
        <v>6248</v>
      </c>
      <c r="B1544" s="2">
        <v>45356</v>
      </c>
      <c r="C1544" t="s">
        <v>4230</v>
      </c>
      <c r="D1544" t="str">
        <f>VLOOKUP(C1544,customer_imp!$A$2:$H$502,2,FALSE)</f>
        <v>Lauren George</v>
      </c>
      <c r="E1544">
        <f>VLOOKUP(C1544,customer_imp!$A$2:$H$502,3,FALSE)</f>
        <v>41</v>
      </c>
      <c r="F1544" t="str">
        <f>VLOOKUP(C1544,customer_imp!$A$2:$H$502,4,FALSE)</f>
        <v>Female</v>
      </c>
      <c r="G1544" t="str">
        <f>VLOOKUP(C1544,customer_imp!$A$2:$H$502,5,FALSE)</f>
        <v>Garciamouth</v>
      </c>
      <c r="H1544" t="str">
        <f>VLOOKUP(C1544,customer_imp!$A$2:$H$502,6,FALSE)</f>
        <v>New York</v>
      </c>
      <c r="I1544" t="str">
        <f>VLOOKUP(C1544,customer_imp!$A$2:$H$502,7,FALSE)</f>
        <v>USA</v>
      </c>
      <c r="J1544" t="s">
        <v>4580</v>
      </c>
      <c r="K1544" t="str">
        <f>VLOOKUP($J1544,prod_imp!$A$2:$I$102,2,FALSE)</f>
        <v>Car Dashboard Phone Holder</v>
      </c>
      <c r="L1544" t="str">
        <f>VLOOKUP(J1544,prod_imp!$A$2:$I$102,3,FALSE)</f>
        <v>Electronics</v>
      </c>
      <c r="M1544" t="str">
        <f>VLOOKUP(J1544,prod_imp!$A$2:$I$102,4,FALSE)</f>
        <v>Accessories</v>
      </c>
      <c r="N1544" t="str">
        <f>VLOOKUP(J1544,prod_imp!$A$2:$I$102,5,FALSE)</f>
        <v>Byrd, Stewart And Valdez</v>
      </c>
      <c r="O1544">
        <f>VLOOKUP(J1544,prod_imp!$A$2:$I$102,6,FALSE)</f>
        <v>178</v>
      </c>
      <c r="P1544">
        <f>VLOOKUP(J1544,prod_imp!$A$2:$I$102,7,FALSE)</f>
        <v>103</v>
      </c>
      <c r="Q1544" t="s">
        <v>4684</v>
      </c>
      <c r="R1544" t="s">
        <v>4709</v>
      </c>
      <c r="S1544" s="5">
        <v>1823.1948</v>
      </c>
      <c r="T1544">
        <v>3</v>
      </c>
      <c r="U1544">
        <v>856</v>
      </c>
      <c r="V1544">
        <v>0.14000000000000001</v>
      </c>
      <c r="W1544" t="str">
        <f>VLOOKUP(Q1544,stores_imp!$A$2:$K$100,3,FALSE)</f>
        <v>SOUTH</v>
      </c>
      <c r="X1544" t="str">
        <f>VLOOKUP(Q1544,stores_imp!$A$2:$K$100,2,TRUE)</f>
        <v>Mann-Austin</v>
      </c>
      <c r="Y1544" t="str">
        <f>VLOOKUP(Q1544,stores_imp!$A$2:$E$22,4,FALSE)</f>
        <v>Williamsfurt</v>
      </c>
      <c r="Z1544" t="str">
        <f>VLOOKUP(Q1544,stores_imp!$A$2:$K$22,5,FALSE)</f>
        <v>Online</v>
      </c>
      <c r="AA1544" t="str">
        <f>_xlfn.IFS(sale[[#All],[Age]]&lt;19,"Teens",sale[[#All],[Age]]&lt;30,"Adults",sale[[#All],[Age]]&lt;70,"Elders")</f>
        <v>Elders</v>
      </c>
      <c r="AB1544" t="str">
        <f>VLOOKUP(C1544,customer_imp!$A$2:$H$505,8,FALSE)</f>
        <v>Gold</v>
      </c>
    </row>
    <row r="1545" spans="1:28" x14ac:dyDescent="0.25">
      <c r="A1545" t="s">
        <v>6249</v>
      </c>
      <c r="B1545" s="2">
        <v>45326</v>
      </c>
      <c r="C1545" t="s">
        <v>4343</v>
      </c>
      <c r="D1545" t="str">
        <f>VLOOKUP(C1545,customer_imp!$A$2:$H$502,2,FALSE)</f>
        <v>Carlos Flores</v>
      </c>
      <c r="E1545">
        <f>VLOOKUP(C1545,customer_imp!$A$2:$H$502,3,FALSE)</f>
        <v>20</v>
      </c>
      <c r="F1545" t="str">
        <f>VLOOKUP(C1545,customer_imp!$A$2:$H$502,4,FALSE)</f>
        <v>Male</v>
      </c>
      <c r="G1545" t="str">
        <f>VLOOKUP(C1545,customer_imp!$A$2:$H$502,5,FALSE)</f>
        <v>North Johnfurt</v>
      </c>
      <c r="H1545" t="str">
        <f>VLOOKUP(C1545,customer_imp!$A$2:$H$502,6,FALSE)</f>
        <v>Washington</v>
      </c>
      <c r="I1545" t="str">
        <f>VLOOKUP(C1545,customer_imp!$A$2:$H$502,7,FALSE)</f>
        <v>USA</v>
      </c>
      <c r="J1545" t="s">
        <v>4496</v>
      </c>
      <c r="K1545" t="str">
        <f>VLOOKUP($J1545,prod_imp!$A$2:$I$102,2,FALSE)</f>
        <v>Men'S Graphic T-Shirt</v>
      </c>
      <c r="L1545" t="str">
        <f>VLOOKUP(J1545,prod_imp!$A$2:$I$102,3,FALSE)</f>
        <v>Clothing</v>
      </c>
      <c r="M1545" t="str">
        <f>VLOOKUP(J1545,prod_imp!$A$2:$I$102,4,FALSE)</f>
        <v>Tops</v>
      </c>
      <c r="N1545" t="str">
        <f>VLOOKUP(J1545,prod_imp!$A$2:$I$102,5,FALSE)</f>
        <v>Terry-Moore</v>
      </c>
      <c r="O1545">
        <f>VLOOKUP(J1545,prod_imp!$A$2:$I$102,6,FALSE)</f>
        <v>343</v>
      </c>
      <c r="P1545">
        <f>VLOOKUP(J1545,prod_imp!$A$2:$I$102,7,FALSE)</f>
        <v>181</v>
      </c>
      <c r="Q1545" t="s">
        <v>4692</v>
      </c>
      <c r="R1545" t="s">
        <v>4709</v>
      </c>
      <c r="S1545" s="5">
        <v>905.85</v>
      </c>
      <c r="T1545">
        <v>3</v>
      </c>
      <c r="U1545">
        <v>305</v>
      </c>
      <c r="V1545">
        <v>0.28999999999999998</v>
      </c>
      <c r="W1545" t="str">
        <f>VLOOKUP(Q1545,stores_imp!$A$2:$K$100,3,FALSE)</f>
        <v>SOUTH</v>
      </c>
      <c r="X1545" t="str">
        <f>VLOOKUP(Q1545,stores_imp!$A$2:$K$100,2,TRUE)</f>
        <v>Aguirre-Keller</v>
      </c>
      <c r="Y1545" t="str">
        <f>VLOOKUP(Q1545,stores_imp!$A$2:$E$22,4,FALSE)</f>
        <v>Lake Michael</v>
      </c>
      <c r="Z1545" t="str">
        <f>VLOOKUP(Q1545,stores_imp!$A$2:$K$22,5,FALSE)</f>
        <v>Online</v>
      </c>
      <c r="AA1545" t="str">
        <f>_xlfn.IFS(sale[[#All],[Age]]&lt;19,"Teens",sale[[#All],[Age]]&lt;30,"Adults",sale[[#All],[Age]]&lt;70,"Elders")</f>
        <v>Adults</v>
      </c>
      <c r="AB1545" t="str">
        <f>VLOOKUP(C1545,customer_imp!$A$2:$H$505,8,FALSE)</f>
        <v>Gold</v>
      </c>
    </row>
    <row r="1546" spans="1:28" x14ac:dyDescent="0.25">
      <c r="A1546" t="s">
        <v>6250</v>
      </c>
      <c r="B1546" s="2">
        <v>45361</v>
      </c>
      <c r="C1546" t="s">
        <v>4460</v>
      </c>
      <c r="D1546" t="str">
        <f>VLOOKUP(C1546,customer_imp!$A$2:$H$502,2,FALSE)</f>
        <v>Gregory Curtis</v>
      </c>
      <c r="E1546">
        <f>VLOOKUP(C1546,customer_imp!$A$2:$H$502,3,FALSE)</f>
        <v>45</v>
      </c>
      <c r="F1546" t="str">
        <f>VLOOKUP(C1546,customer_imp!$A$2:$H$502,4,FALSE)</f>
        <v>Male</v>
      </c>
      <c r="G1546" t="str">
        <f>VLOOKUP(C1546,customer_imp!$A$2:$H$502,5,FALSE)</f>
        <v>Bergermouth</v>
      </c>
      <c r="H1546" t="str">
        <f>VLOOKUP(C1546,customer_imp!$A$2:$H$502,6,FALSE)</f>
        <v>Vermont</v>
      </c>
      <c r="I1546" t="str">
        <f>VLOOKUP(C1546,customer_imp!$A$2:$H$502,7,FALSE)</f>
        <v>USA</v>
      </c>
      <c r="J1546" t="s">
        <v>4670</v>
      </c>
      <c r="K1546" t="str">
        <f>VLOOKUP($J1546,prod_imp!$A$2:$I$102,2,FALSE)</f>
        <v>Stainless Steel Cookware Set</v>
      </c>
      <c r="L1546" t="str">
        <f>VLOOKUP(J1546,prod_imp!$A$2:$I$102,3,FALSE)</f>
        <v>Home</v>
      </c>
      <c r="M1546" t="str">
        <f>VLOOKUP(J1546,prod_imp!$A$2:$I$102,4,FALSE)</f>
        <v>Kitchen</v>
      </c>
      <c r="N1546" t="str">
        <f>VLOOKUP(J1546,prod_imp!$A$2:$I$102,5,FALSE)</f>
        <v>Campbell Ltd</v>
      </c>
      <c r="O1546">
        <f>VLOOKUP(J1546,prod_imp!$A$2:$I$102,6,FALSE)</f>
        <v>201</v>
      </c>
      <c r="P1546">
        <f>VLOOKUP(J1546,prod_imp!$A$2:$I$102,7,FALSE)</f>
        <v>146</v>
      </c>
      <c r="Q1546" t="s">
        <v>4693</v>
      </c>
      <c r="R1546" t="s">
        <v>1959</v>
      </c>
      <c r="S1546" s="5">
        <v>2019.6945000000001</v>
      </c>
      <c r="T1546">
        <v>3</v>
      </c>
      <c r="U1546">
        <v>831</v>
      </c>
      <c r="V1546">
        <v>0.01</v>
      </c>
      <c r="W1546" t="str">
        <f>VLOOKUP(Q1546,stores_imp!$A$2:$K$100,3,FALSE)</f>
        <v>NORTH</v>
      </c>
      <c r="X1546" t="str">
        <f>VLOOKUP(Q1546,stores_imp!$A$2:$K$100,2,TRUE)</f>
        <v>Thomas, Bridges And Harris</v>
      </c>
      <c r="Y1546" t="str">
        <f>VLOOKUP(Q1546,stores_imp!$A$2:$E$22,4,FALSE)</f>
        <v>Sabrinatown</v>
      </c>
      <c r="Z1546" t="str">
        <f>VLOOKUP(Q1546,stores_imp!$A$2:$K$22,5,FALSE)</f>
        <v>Online</v>
      </c>
      <c r="AA1546" t="str">
        <f>_xlfn.IFS(sale[[#All],[Age]]&lt;19,"Teens",sale[[#All],[Age]]&lt;30,"Adults",sale[[#All],[Age]]&lt;70,"Elders")</f>
        <v>Elders</v>
      </c>
      <c r="AB1546" t="str">
        <f>VLOOKUP(C1546,customer_imp!$A$2:$H$505,8,FALSE)</f>
        <v>Bronze</v>
      </c>
    </row>
    <row r="1547" spans="1:28" x14ac:dyDescent="0.25">
      <c r="A1547" t="s">
        <v>6251</v>
      </c>
      <c r="B1547" s="2">
        <v>45926</v>
      </c>
      <c r="C1547" t="s">
        <v>4186</v>
      </c>
      <c r="D1547" t="str">
        <f>VLOOKUP(C1547,customer_imp!$A$2:$H$502,2,FALSE)</f>
        <v>Jacqueline Pacheco</v>
      </c>
      <c r="E1547">
        <f>VLOOKUP(C1547,customer_imp!$A$2:$H$502,3,FALSE)</f>
        <v>28</v>
      </c>
      <c r="F1547" t="str">
        <f>VLOOKUP(C1547,customer_imp!$A$2:$H$502,4,FALSE)</f>
        <v>Female</v>
      </c>
      <c r="G1547" t="str">
        <f>VLOOKUP(C1547,customer_imp!$A$2:$H$502,5,FALSE)</f>
        <v>South Emily</v>
      </c>
      <c r="H1547" t="str">
        <f>VLOOKUP(C1547,customer_imp!$A$2:$H$502,6,FALSE)</f>
        <v>New Jersey</v>
      </c>
      <c r="I1547" t="str">
        <f>VLOOKUP(C1547,customer_imp!$A$2:$H$502,7,FALSE)</f>
        <v>USA</v>
      </c>
      <c r="J1547" t="s">
        <v>4664</v>
      </c>
      <c r="K1547" t="str">
        <f>VLOOKUP($J1547,prod_imp!$A$2:$I$102,2,FALSE)</f>
        <v>Women'S Formal Blazer</v>
      </c>
      <c r="L1547" t="str">
        <f>VLOOKUP(J1547,prod_imp!$A$2:$I$102,3,FALSE)</f>
        <v>Clothing</v>
      </c>
      <c r="M1547" t="str">
        <f>VLOOKUP(J1547,prod_imp!$A$2:$I$102,4,FALSE)</f>
        <v>Outerwear</v>
      </c>
      <c r="N1547" t="str">
        <f>VLOOKUP(J1547,prod_imp!$A$2:$I$102,5,FALSE)</f>
        <v>Phillips And Sons</v>
      </c>
      <c r="O1547">
        <f>VLOOKUP(J1547,prod_imp!$A$2:$I$102,6,FALSE)</f>
        <v>358</v>
      </c>
      <c r="P1547">
        <f>VLOOKUP(J1547,prod_imp!$A$2:$I$102,7,FALSE)</f>
        <v>143</v>
      </c>
      <c r="Q1547" t="s">
        <v>4680</v>
      </c>
      <c r="R1547" t="s">
        <v>4709</v>
      </c>
      <c r="S1547" s="5">
        <v>980.35440000000006</v>
      </c>
      <c r="T1547">
        <v>2</v>
      </c>
      <c r="U1547">
        <v>645</v>
      </c>
      <c r="V1547">
        <v>0.19</v>
      </c>
      <c r="W1547" t="str">
        <f>VLOOKUP(Q1547,stores_imp!$A$2:$K$100,3,FALSE)</f>
        <v>NORTH</v>
      </c>
      <c r="X1547" t="str">
        <f>VLOOKUP(Q1547,stores_imp!$A$2:$K$100,2,TRUE)</f>
        <v>Mann-Austin</v>
      </c>
      <c r="Y1547" t="str">
        <f>VLOOKUP(Q1547,stores_imp!$A$2:$E$22,4,FALSE)</f>
        <v>Hoodberg</v>
      </c>
      <c r="Z1547" t="str">
        <f>VLOOKUP(Q1547,stores_imp!$A$2:$K$22,5,FALSE)</f>
        <v>Outlet</v>
      </c>
      <c r="AA1547" t="str">
        <f>_xlfn.IFS(sale[[#All],[Age]]&lt;19,"Teens",sale[[#All],[Age]]&lt;30,"Adults",sale[[#All],[Age]]&lt;70,"Elders")</f>
        <v>Adults</v>
      </c>
      <c r="AB1547" t="str">
        <f>VLOOKUP(C1547,customer_imp!$A$2:$H$505,8,FALSE)</f>
        <v>Bronze</v>
      </c>
    </row>
    <row r="1548" spans="1:28" x14ac:dyDescent="0.25">
      <c r="A1548" t="s">
        <v>6252</v>
      </c>
      <c r="B1548" s="2">
        <v>45839</v>
      </c>
      <c r="C1548" t="s">
        <v>4071</v>
      </c>
      <c r="D1548" t="str">
        <f>VLOOKUP(C1548,customer_imp!$A$2:$H$502,2,FALSE)</f>
        <v>Amy Fowler</v>
      </c>
      <c r="E1548">
        <f>VLOOKUP(C1548,customer_imp!$A$2:$H$502,3,FALSE)</f>
        <v>62</v>
      </c>
      <c r="F1548" t="str">
        <f>VLOOKUP(C1548,customer_imp!$A$2:$H$502,4,FALSE)</f>
        <v>Female</v>
      </c>
      <c r="G1548" t="str">
        <f>VLOOKUP(C1548,customer_imp!$A$2:$H$502,5,FALSE)</f>
        <v>West Bobbyshire</v>
      </c>
      <c r="H1548" t="str">
        <f>VLOOKUP(C1548,customer_imp!$A$2:$H$502,6,FALSE)</f>
        <v>New York</v>
      </c>
      <c r="I1548" t="str">
        <f>VLOOKUP(C1548,customer_imp!$A$2:$H$502,7,FALSE)</f>
        <v>USA</v>
      </c>
      <c r="J1548" t="s">
        <v>4650</v>
      </c>
      <c r="K1548" t="str">
        <f>VLOOKUP($J1548,prod_imp!$A$2:$I$102,2,FALSE)</f>
        <v>Sports Wrist Sweatbands</v>
      </c>
      <c r="L1548" t="str">
        <f>VLOOKUP(J1548,prod_imp!$A$2:$I$102,3,FALSE)</f>
        <v>Sports</v>
      </c>
      <c r="M1548" t="str">
        <f>VLOOKUP(J1548,prod_imp!$A$2:$I$102,4,FALSE)</f>
        <v>Accessories</v>
      </c>
      <c r="N1548" t="str">
        <f>VLOOKUP(J1548,prod_imp!$A$2:$I$102,5,FALSE)</f>
        <v>Olsen-Daniels</v>
      </c>
      <c r="O1548">
        <f>VLOOKUP(J1548,prod_imp!$A$2:$I$102,6,FALSE)</f>
        <v>131</v>
      </c>
      <c r="P1548">
        <f>VLOOKUP(J1548,prod_imp!$A$2:$I$102,7,FALSE)</f>
        <v>232</v>
      </c>
      <c r="Q1548" t="s">
        <v>4675</v>
      </c>
      <c r="R1548" t="s">
        <v>1959</v>
      </c>
      <c r="S1548" s="5">
        <v>136.09960000000001</v>
      </c>
      <c r="T1548">
        <v>1</v>
      </c>
      <c r="U1548">
        <v>150</v>
      </c>
      <c r="V1548">
        <v>0.24</v>
      </c>
      <c r="W1548" t="str">
        <f>VLOOKUP(Q1548,stores_imp!$A$2:$K$100,3,FALSE)</f>
        <v>NORTH</v>
      </c>
      <c r="X1548" t="str">
        <f>VLOOKUP(Q1548,stores_imp!$A$2:$K$100,2,TRUE)</f>
        <v>Martinez, Adkins And Johnson</v>
      </c>
      <c r="Y1548" t="str">
        <f>VLOOKUP(Q1548,stores_imp!$A$2:$E$22,4,FALSE)</f>
        <v>Danielmouth</v>
      </c>
      <c r="Z1548" t="str">
        <f>VLOOKUP(Q1548,stores_imp!$A$2:$K$22,5,FALSE)</f>
        <v>Flagship</v>
      </c>
      <c r="AA1548" t="str">
        <f>_xlfn.IFS(sale[[#All],[Age]]&lt;19,"Teens",sale[[#All],[Age]]&lt;30,"Adults",sale[[#All],[Age]]&lt;70,"Elders")</f>
        <v>Elders</v>
      </c>
      <c r="AB1548" t="str">
        <f>VLOOKUP(C1548,customer_imp!$A$2:$H$505,8,FALSE)</f>
        <v>Platinum</v>
      </c>
    </row>
    <row r="1549" spans="1:28" x14ac:dyDescent="0.25">
      <c r="A1549" t="s">
        <v>6253</v>
      </c>
      <c r="B1549" s="2">
        <v>45434</v>
      </c>
      <c r="C1549" t="s">
        <v>4196</v>
      </c>
      <c r="D1549" t="str">
        <f>VLOOKUP(C1549,customer_imp!$A$2:$H$502,2,FALSE)</f>
        <v>Kathy Copeland</v>
      </c>
      <c r="E1549">
        <f>VLOOKUP(C1549,customer_imp!$A$2:$H$502,3,FALSE)</f>
        <v>42</v>
      </c>
      <c r="F1549" t="str">
        <f>VLOOKUP(C1549,customer_imp!$A$2:$H$502,4,FALSE)</f>
        <v>Male</v>
      </c>
      <c r="G1549" t="str">
        <f>VLOOKUP(C1549,customer_imp!$A$2:$H$502,5,FALSE)</f>
        <v>North Christinemouth</v>
      </c>
      <c r="H1549" t="str">
        <f>VLOOKUP(C1549,customer_imp!$A$2:$H$502,6,FALSE)</f>
        <v>Missouri</v>
      </c>
      <c r="I1549" t="str">
        <f>VLOOKUP(C1549,customer_imp!$A$2:$H$502,7,FALSE)</f>
        <v>USA</v>
      </c>
      <c r="J1549" t="s">
        <v>4571</v>
      </c>
      <c r="K1549" t="str">
        <f>VLOOKUP($J1549,prod_imp!$A$2:$I$102,2,FALSE)</f>
        <v>Usb External Hard Drive</v>
      </c>
      <c r="L1549" t="str">
        <f>VLOOKUP(J1549,prod_imp!$A$2:$I$102,3,FALSE)</f>
        <v>Electronics</v>
      </c>
      <c r="M1549" t="str">
        <f>VLOOKUP(J1549,prod_imp!$A$2:$I$102,4,FALSE)</f>
        <v>Computer</v>
      </c>
      <c r="N1549" t="str">
        <f>VLOOKUP(J1549,prod_imp!$A$2:$I$102,5,FALSE)</f>
        <v>Robinson Inc</v>
      </c>
      <c r="O1549">
        <f>VLOOKUP(J1549,prod_imp!$A$2:$I$102,6,FALSE)</f>
        <v>253</v>
      </c>
      <c r="P1549">
        <f>VLOOKUP(J1549,prod_imp!$A$2:$I$102,7,FALSE)</f>
        <v>266</v>
      </c>
      <c r="Q1549" t="s">
        <v>4703</v>
      </c>
      <c r="R1549" t="s">
        <v>4706</v>
      </c>
      <c r="S1549" s="5">
        <v>641.91690000000006</v>
      </c>
      <c r="T1549">
        <v>1</v>
      </c>
      <c r="U1549">
        <v>662</v>
      </c>
      <c r="V1549">
        <v>0.09</v>
      </c>
      <c r="W1549" t="str">
        <f>VLOOKUP(Q1549,stores_imp!$A$2:$K$100,3,FALSE)</f>
        <v>EAST</v>
      </c>
      <c r="X1549" t="str">
        <f>VLOOKUP(Q1549,stores_imp!$A$2:$K$100,2,TRUE)</f>
        <v>Mann-Austin</v>
      </c>
      <c r="Y1549" t="str">
        <f>VLOOKUP(Q1549,stores_imp!$A$2:$E$22,4,FALSE)</f>
        <v>Vasquezborough</v>
      </c>
      <c r="Z1549" t="str">
        <f>VLOOKUP(Q1549,stores_imp!$A$2:$K$22,5,FALSE)</f>
        <v>Online</v>
      </c>
      <c r="AA1549" t="str">
        <f>_xlfn.IFS(sale[[#All],[Age]]&lt;19,"Teens",sale[[#All],[Age]]&lt;30,"Adults",sale[[#All],[Age]]&lt;70,"Elders")</f>
        <v>Elders</v>
      </c>
      <c r="AB1549" t="str">
        <f>VLOOKUP(C1549,customer_imp!$A$2:$H$505,8,FALSE)</f>
        <v>Silver</v>
      </c>
    </row>
    <row r="1550" spans="1:28" x14ac:dyDescent="0.25">
      <c r="A1550" t="s">
        <v>6254</v>
      </c>
      <c r="B1550" s="2">
        <v>45819</v>
      </c>
      <c r="C1550" t="s">
        <v>4084</v>
      </c>
      <c r="D1550" t="str">
        <f>VLOOKUP(C1550,customer_imp!$A$2:$H$502,2,FALSE)</f>
        <v>Travis Holland</v>
      </c>
      <c r="E1550">
        <f>VLOOKUP(C1550,customer_imp!$A$2:$H$502,3,FALSE)</f>
        <v>38</v>
      </c>
      <c r="F1550" t="str">
        <f>VLOOKUP(C1550,customer_imp!$A$2:$H$502,4,FALSE)</f>
        <v>Male</v>
      </c>
      <c r="G1550" t="str">
        <f>VLOOKUP(C1550,customer_imp!$A$2:$H$502,5,FALSE)</f>
        <v>Webstermouth</v>
      </c>
      <c r="H1550" t="str">
        <f>VLOOKUP(C1550,customer_imp!$A$2:$H$502,6,FALSE)</f>
        <v>New Hampshire</v>
      </c>
      <c r="I1550" t="str">
        <f>VLOOKUP(C1550,customer_imp!$A$2:$H$502,7,FALSE)</f>
        <v>USA</v>
      </c>
      <c r="J1550" t="s">
        <v>4662</v>
      </c>
      <c r="K1550" t="str">
        <f>VLOOKUP($J1550,prod_imp!$A$2:$I$102,2,FALSE)</f>
        <v>Vitamin E Body Lotion</v>
      </c>
      <c r="L1550" t="str">
        <f>VLOOKUP(J1550,prod_imp!$A$2:$I$102,3,FALSE)</f>
        <v>Beauty</v>
      </c>
      <c r="M1550" t="str">
        <f>VLOOKUP(J1550,prod_imp!$A$2:$I$102,4,FALSE)</f>
        <v>Skincare</v>
      </c>
      <c r="N1550" t="str">
        <f>VLOOKUP(J1550,prod_imp!$A$2:$I$102,5,FALSE)</f>
        <v>Hoffman-Williams</v>
      </c>
      <c r="O1550">
        <f>VLOOKUP(J1550,prod_imp!$A$2:$I$102,6,FALSE)</f>
        <v>358</v>
      </c>
      <c r="P1550">
        <f>VLOOKUP(J1550,prod_imp!$A$2:$I$102,7,FALSE)</f>
        <v>213</v>
      </c>
      <c r="Q1550" t="s">
        <v>4684</v>
      </c>
      <c r="R1550" t="s">
        <v>1959</v>
      </c>
      <c r="S1550" s="5">
        <v>248.17830000000001</v>
      </c>
      <c r="T1550">
        <v>3</v>
      </c>
      <c r="U1550">
        <v>100</v>
      </c>
      <c r="V1550">
        <v>0.03</v>
      </c>
      <c r="W1550" t="str">
        <f>VLOOKUP(Q1550,stores_imp!$A$2:$K$100,3,FALSE)</f>
        <v>SOUTH</v>
      </c>
      <c r="X1550" t="str">
        <f>VLOOKUP(Q1550,stores_imp!$A$2:$K$100,2,TRUE)</f>
        <v>Mann-Austin</v>
      </c>
      <c r="Y1550" t="str">
        <f>VLOOKUP(Q1550,stores_imp!$A$2:$E$22,4,FALSE)</f>
        <v>Williamsfurt</v>
      </c>
      <c r="Z1550" t="str">
        <f>VLOOKUP(Q1550,stores_imp!$A$2:$K$22,5,FALSE)</f>
        <v>Online</v>
      </c>
      <c r="AA1550" t="str">
        <f>_xlfn.IFS(sale[[#All],[Age]]&lt;19,"Teens",sale[[#All],[Age]]&lt;30,"Adults",sale[[#All],[Age]]&lt;70,"Elders")</f>
        <v>Elders</v>
      </c>
      <c r="AB1550" t="str">
        <f>VLOOKUP(C1550,customer_imp!$A$2:$H$505,8,FALSE)</f>
        <v>Bronze</v>
      </c>
    </row>
    <row r="1551" spans="1:28" x14ac:dyDescent="0.25">
      <c r="A1551" t="s">
        <v>6255</v>
      </c>
      <c r="B1551" s="2">
        <v>45553</v>
      </c>
      <c r="C1551" t="s">
        <v>4201</v>
      </c>
      <c r="D1551" t="str">
        <f>VLOOKUP(C1551,customer_imp!$A$2:$H$502,2,FALSE)</f>
        <v>Lisa Young</v>
      </c>
      <c r="E1551">
        <f>VLOOKUP(C1551,customer_imp!$A$2:$H$502,3,FALSE)</f>
        <v>38</v>
      </c>
      <c r="F1551" t="str">
        <f>VLOOKUP(C1551,customer_imp!$A$2:$H$502,4,FALSE)</f>
        <v>Male</v>
      </c>
      <c r="G1551" t="str">
        <f>VLOOKUP(C1551,customer_imp!$A$2:$H$502,5,FALSE)</f>
        <v>Maybury</v>
      </c>
      <c r="H1551" t="str">
        <f>VLOOKUP(C1551,customer_imp!$A$2:$H$502,6,FALSE)</f>
        <v>Georgia</v>
      </c>
      <c r="I1551" t="str">
        <f>VLOOKUP(C1551,customer_imp!$A$2:$H$502,7,FALSE)</f>
        <v>USA</v>
      </c>
      <c r="J1551" t="s">
        <v>4607</v>
      </c>
      <c r="K1551" t="str">
        <f>VLOOKUP($J1551,prod_imp!$A$2:$I$102,2,FALSE)</f>
        <v>Laptop Cooling Pad</v>
      </c>
      <c r="L1551" t="str">
        <f>VLOOKUP(J1551,prod_imp!$A$2:$I$102,3,FALSE)</f>
        <v>Electronics</v>
      </c>
      <c r="M1551" t="str">
        <f>VLOOKUP(J1551,prod_imp!$A$2:$I$102,4,FALSE)</f>
        <v>Computer</v>
      </c>
      <c r="N1551" t="str">
        <f>VLOOKUP(J1551,prod_imp!$A$2:$I$102,5,FALSE)</f>
        <v>Murray, Gould And Ware</v>
      </c>
      <c r="O1551">
        <f>VLOOKUP(J1551,prod_imp!$A$2:$I$102,6,FALSE)</f>
        <v>86</v>
      </c>
      <c r="P1551">
        <f>VLOOKUP(J1551,prod_imp!$A$2:$I$102,7,FALSE)</f>
        <v>222</v>
      </c>
      <c r="Q1551" t="s">
        <v>4675</v>
      </c>
      <c r="R1551" t="s">
        <v>4709</v>
      </c>
      <c r="S1551" s="5">
        <v>230.12520000000001</v>
      </c>
      <c r="T1551">
        <v>3</v>
      </c>
      <c r="U1551">
        <v>104</v>
      </c>
      <c r="V1551">
        <v>0.17</v>
      </c>
      <c r="W1551" t="str">
        <f>VLOOKUP(Q1551,stores_imp!$A$2:$K$100,3,FALSE)</f>
        <v>NORTH</v>
      </c>
      <c r="X1551" t="str">
        <f>VLOOKUP(Q1551,stores_imp!$A$2:$K$100,2,TRUE)</f>
        <v>Martinez, Adkins And Johnson</v>
      </c>
      <c r="Y1551" t="str">
        <f>VLOOKUP(Q1551,stores_imp!$A$2:$E$22,4,FALSE)</f>
        <v>Danielmouth</v>
      </c>
      <c r="Z1551" t="str">
        <f>VLOOKUP(Q1551,stores_imp!$A$2:$K$22,5,FALSE)</f>
        <v>Flagship</v>
      </c>
      <c r="AA1551" t="str">
        <f>_xlfn.IFS(sale[[#All],[Age]]&lt;19,"Teens",sale[[#All],[Age]]&lt;30,"Adults",sale[[#All],[Age]]&lt;70,"Elders")</f>
        <v>Elders</v>
      </c>
      <c r="AB1551" t="str">
        <f>VLOOKUP(C1551,customer_imp!$A$2:$H$505,8,FALSE)</f>
        <v>Platinum</v>
      </c>
    </row>
    <row r="1552" spans="1:28" x14ac:dyDescent="0.25">
      <c r="A1552" t="s">
        <v>6256</v>
      </c>
      <c r="B1552" s="2">
        <v>45258</v>
      </c>
      <c r="C1552" t="s">
        <v>4428</v>
      </c>
      <c r="D1552" t="str">
        <f>VLOOKUP(C1552,customer_imp!$A$2:$H$502,2,FALSE)</f>
        <v>Sharon Simpson</v>
      </c>
      <c r="E1552">
        <f>VLOOKUP(C1552,customer_imp!$A$2:$H$502,3,FALSE)</f>
        <v>61</v>
      </c>
      <c r="F1552" t="str">
        <f>VLOOKUP(C1552,customer_imp!$A$2:$H$502,4,FALSE)</f>
        <v>Male</v>
      </c>
      <c r="G1552" t="str">
        <f>VLOOKUP(C1552,customer_imp!$A$2:$H$502,5,FALSE)</f>
        <v>South Michellebury</v>
      </c>
      <c r="H1552" t="str">
        <f>VLOOKUP(C1552,customer_imp!$A$2:$H$502,6,FALSE)</f>
        <v>South Dakota</v>
      </c>
      <c r="I1552" t="str">
        <f>VLOOKUP(C1552,customer_imp!$A$2:$H$502,7,FALSE)</f>
        <v>USA</v>
      </c>
      <c r="J1552" t="s">
        <v>4565</v>
      </c>
      <c r="K1552" t="str">
        <f>VLOOKUP($J1552,prod_imp!$A$2:$I$102,2,FALSE)</f>
        <v>Noise-Canceling Headphones</v>
      </c>
      <c r="L1552" t="str">
        <f>VLOOKUP(J1552,prod_imp!$A$2:$I$102,3,FALSE)</f>
        <v>Electronics</v>
      </c>
      <c r="M1552" t="str">
        <f>VLOOKUP(J1552,prod_imp!$A$2:$I$102,4,FALSE)</f>
        <v>Audio</v>
      </c>
      <c r="N1552" t="str">
        <f>VLOOKUP(J1552,prod_imp!$A$2:$I$102,5,FALSE)</f>
        <v>Taylor-Hart</v>
      </c>
      <c r="O1552">
        <f>VLOOKUP(J1552,prod_imp!$A$2:$I$102,6,FALSE)</f>
        <v>39</v>
      </c>
      <c r="P1552">
        <f>VLOOKUP(J1552,prod_imp!$A$2:$I$102,7,FALSE)</f>
        <v>378</v>
      </c>
      <c r="Q1552" t="s">
        <v>4678</v>
      </c>
      <c r="R1552" t="s">
        <v>1959</v>
      </c>
      <c r="S1552" s="5">
        <v>169.72800000000001</v>
      </c>
      <c r="T1552">
        <v>4</v>
      </c>
      <c r="U1552">
        <v>54</v>
      </c>
      <c r="V1552">
        <v>0.26</v>
      </c>
      <c r="W1552" t="str">
        <f>VLOOKUP(Q1552,stores_imp!$A$2:$K$100,3,FALSE)</f>
        <v>SOUTH</v>
      </c>
      <c r="X1552" t="str">
        <f>VLOOKUP(Q1552,stores_imp!$A$2:$K$100,2,TRUE)</f>
        <v>Mann-Austin</v>
      </c>
      <c r="Y1552" t="str">
        <f>VLOOKUP(Q1552,stores_imp!$A$2:$E$22,4,FALSE)</f>
        <v>North Nancyview</v>
      </c>
      <c r="Z1552" t="str">
        <f>VLOOKUP(Q1552,stores_imp!$A$2:$K$22,5,FALSE)</f>
        <v>Outlet</v>
      </c>
      <c r="AA1552" t="str">
        <f>_xlfn.IFS(sale[[#All],[Age]]&lt;19,"Teens",sale[[#All],[Age]]&lt;30,"Adults",sale[[#All],[Age]]&lt;70,"Elders")</f>
        <v>Elders</v>
      </c>
      <c r="AB1552" t="str">
        <f>VLOOKUP(C1552,customer_imp!$A$2:$H$505,8,FALSE)</f>
        <v>Gold</v>
      </c>
    </row>
    <row r="1553" spans="1:28" x14ac:dyDescent="0.25">
      <c r="A1553" t="s">
        <v>6257</v>
      </c>
      <c r="B1553" s="2">
        <v>45435</v>
      </c>
      <c r="C1553" t="s">
        <v>4483</v>
      </c>
      <c r="D1553" t="str">
        <f>VLOOKUP(C1553,customer_imp!$A$2:$H$502,2,FALSE)</f>
        <v>Scott Harris</v>
      </c>
      <c r="E1553">
        <f>VLOOKUP(C1553,customer_imp!$A$2:$H$502,3,FALSE)</f>
        <v>23</v>
      </c>
      <c r="F1553" t="str">
        <f>VLOOKUP(C1553,customer_imp!$A$2:$H$502,4,FALSE)</f>
        <v>Male</v>
      </c>
      <c r="G1553" t="str">
        <f>VLOOKUP(C1553,customer_imp!$A$2:$H$502,5,FALSE)</f>
        <v>North Nataliemouth</v>
      </c>
      <c r="H1553" t="str">
        <f>VLOOKUP(C1553,customer_imp!$A$2:$H$502,6,FALSE)</f>
        <v>Maryland</v>
      </c>
      <c r="I1553" t="str">
        <f>VLOOKUP(C1553,customer_imp!$A$2:$H$502,7,FALSE)</f>
        <v>USA</v>
      </c>
      <c r="J1553" t="s">
        <v>4642</v>
      </c>
      <c r="K1553" t="str">
        <f>VLOOKUP($J1553,prod_imp!$A$2:$I$102,2,FALSE)</f>
        <v>Wooden Bookshelf</v>
      </c>
      <c r="L1553" t="str">
        <f>VLOOKUP(J1553,prod_imp!$A$2:$I$102,3,FALSE)</f>
        <v>Home</v>
      </c>
      <c r="M1553" t="str">
        <f>VLOOKUP(J1553,prod_imp!$A$2:$I$102,4,FALSE)</f>
        <v>Furniture</v>
      </c>
      <c r="N1553" t="str">
        <f>VLOOKUP(J1553,prod_imp!$A$2:$I$102,5,FALSE)</f>
        <v>Collins-Stephenson</v>
      </c>
      <c r="O1553">
        <f>VLOOKUP(J1553,prod_imp!$A$2:$I$102,6,FALSE)</f>
        <v>388</v>
      </c>
      <c r="P1553">
        <f>VLOOKUP(J1553,prod_imp!$A$2:$I$102,7,FALSE)</f>
        <v>208</v>
      </c>
      <c r="Q1553" t="s">
        <v>4697</v>
      </c>
      <c r="R1553" t="s">
        <v>1959</v>
      </c>
      <c r="S1553" s="5">
        <v>37.328000000000003</v>
      </c>
      <c r="T1553">
        <v>1</v>
      </c>
      <c r="U1553">
        <v>47</v>
      </c>
      <c r="V1553">
        <v>0.22</v>
      </c>
      <c r="W1553" t="str">
        <f>VLOOKUP(Q1553,stores_imp!$A$2:$K$100,3,FALSE)</f>
        <v>SOUTH</v>
      </c>
      <c r="X1553" t="str">
        <f>VLOOKUP(Q1553,stores_imp!$A$2:$K$100,2,TRUE)</f>
        <v>Mcdonald Inc</v>
      </c>
      <c r="Y1553" t="str">
        <f>VLOOKUP(Q1553,stores_imp!$A$2:$E$22,4,FALSE)</f>
        <v>Christopherland</v>
      </c>
      <c r="Z1553" t="str">
        <f>VLOOKUP(Q1553,stores_imp!$A$2:$K$22,5,FALSE)</f>
        <v>Outlet</v>
      </c>
      <c r="AA1553" t="str">
        <f>_xlfn.IFS(sale[[#All],[Age]]&lt;19,"Teens",sale[[#All],[Age]]&lt;30,"Adults",sale[[#All],[Age]]&lt;70,"Elders")</f>
        <v>Adults</v>
      </c>
      <c r="AB1553" t="str">
        <f>VLOOKUP(C1553,customer_imp!$A$2:$H$505,8,FALSE)</f>
        <v>Platinum</v>
      </c>
    </row>
    <row r="1554" spans="1:28" x14ac:dyDescent="0.25">
      <c r="A1554" t="s">
        <v>6258</v>
      </c>
      <c r="B1554" s="2">
        <v>45447</v>
      </c>
      <c r="C1554" t="s">
        <v>3977</v>
      </c>
      <c r="D1554" t="str">
        <f>VLOOKUP(C1554,customer_imp!$A$2:$H$502,2,FALSE)</f>
        <v>Daniel Boyd</v>
      </c>
      <c r="E1554">
        <f>VLOOKUP(C1554,customer_imp!$A$2:$H$502,3,FALSE)</f>
        <v>29</v>
      </c>
      <c r="F1554" t="str">
        <f>VLOOKUP(C1554,customer_imp!$A$2:$H$502,4,FALSE)</f>
        <v>Female</v>
      </c>
      <c r="G1554" t="str">
        <f>VLOOKUP(C1554,customer_imp!$A$2:$H$502,5,FALSE)</f>
        <v>West Pamelafurt</v>
      </c>
      <c r="H1554" t="str">
        <f>VLOOKUP(C1554,customer_imp!$A$2:$H$502,6,FALSE)</f>
        <v>West Virginia</v>
      </c>
      <c r="I1554" t="str">
        <f>VLOOKUP(C1554,customer_imp!$A$2:$H$502,7,FALSE)</f>
        <v>USA</v>
      </c>
      <c r="J1554" t="s">
        <v>4627</v>
      </c>
      <c r="K1554" t="str">
        <f>VLOOKUP($J1554,prod_imp!$A$2:$I$102,2,FALSE)</f>
        <v>Shin Guards – Adult</v>
      </c>
      <c r="L1554" t="str">
        <f>VLOOKUP(J1554,prod_imp!$A$2:$I$102,3,FALSE)</f>
        <v>Sports</v>
      </c>
      <c r="M1554" t="str">
        <f>VLOOKUP(J1554,prod_imp!$A$2:$I$102,4,FALSE)</f>
        <v>Team Sports</v>
      </c>
      <c r="N1554" t="str">
        <f>VLOOKUP(J1554,prod_imp!$A$2:$I$102,5,FALSE)</f>
        <v>French Ltd</v>
      </c>
      <c r="O1554">
        <f>VLOOKUP(J1554,prod_imp!$A$2:$I$102,6,FALSE)</f>
        <v>107</v>
      </c>
      <c r="P1554">
        <f>VLOOKUP(J1554,prod_imp!$A$2:$I$102,7,FALSE)</f>
        <v>359</v>
      </c>
      <c r="Q1554" t="s">
        <v>4692</v>
      </c>
      <c r="R1554" t="s">
        <v>1959</v>
      </c>
      <c r="S1554" s="5">
        <v>2474.2080000000001</v>
      </c>
      <c r="T1554">
        <v>4</v>
      </c>
      <c r="U1554">
        <v>871</v>
      </c>
      <c r="V1554">
        <v>0.2</v>
      </c>
      <c r="W1554" t="str">
        <f>VLOOKUP(Q1554,stores_imp!$A$2:$K$100,3,FALSE)</f>
        <v>SOUTH</v>
      </c>
      <c r="X1554" t="str">
        <f>VLOOKUP(Q1554,stores_imp!$A$2:$K$100,2,TRUE)</f>
        <v>Aguirre-Keller</v>
      </c>
      <c r="Y1554" t="str">
        <f>VLOOKUP(Q1554,stores_imp!$A$2:$E$22,4,FALSE)</f>
        <v>Lake Michael</v>
      </c>
      <c r="Z1554" t="str">
        <f>VLOOKUP(Q1554,stores_imp!$A$2:$K$22,5,FALSE)</f>
        <v>Online</v>
      </c>
      <c r="AA1554" t="str">
        <f>_xlfn.IFS(sale[[#All],[Age]]&lt;19,"Teens",sale[[#All],[Age]]&lt;30,"Adults",sale[[#All],[Age]]&lt;70,"Elders")</f>
        <v>Adults</v>
      </c>
      <c r="AB1554" t="str">
        <f>VLOOKUP(C1554,customer_imp!$A$2:$H$505,8,FALSE)</f>
        <v>Bronze</v>
      </c>
    </row>
    <row r="1555" spans="1:28" x14ac:dyDescent="0.25">
      <c r="A1555" t="s">
        <v>6259</v>
      </c>
      <c r="B1555" s="2">
        <v>45724</v>
      </c>
      <c r="C1555" t="s">
        <v>4368</v>
      </c>
      <c r="D1555" t="str">
        <f>VLOOKUP(C1555,customer_imp!$A$2:$H$502,2,FALSE)</f>
        <v>Tanya Lopez</v>
      </c>
      <c r="E1555">
        <f>VLOOKUP(C1555,customer_imp!$A$2:$H$502,3,FALSE)</f>
        <v>34</v>
      </c>
      <c r="F1555" t="str">
        <f>VLOOKUP(C1555,customer_imp!$A$2:$H$502,4,FALSE)</f>
        <v>Female</v>
      </c>
      <c r="G1555" t="str">
        <f>VLOOKUP(C1555,customer_imp!$A$2:$H$502,5,FALSE)</f>
        <v>West Jeffreyburgh</v>
      </c>
      <c r="H1555" t="str">
        <f>VLOOKUP(C1555,customer_imp!$A$2:$H$502,6,FALSE)</f>
        <v>Iowa</v>
      </c>
      <c r="I1555" t="str">
        <f>VLOOKUP(C1555,customer_imp!$A$2:$H$502,7,FALSE)</f>
        <v>USA</v>
      </c>
      <c r="J1555" t="s">
        <v>4530</v>
      </c>
      <c r="K1555" t="str">
        <f>VLOOKUP($J1555,prod_imp!$A$2:$I$102,2,FALSE)</f>
        <v>Women'S Denim Jeans</v>
      </c>
      <c r="L1555" t="str">
        <f>VLOOKUP(J1555,prod_imp!$A$2:$I$102,3,FALSE)</f>
        <v>Clothing</v>
      </c>
      <c r="M1555" t="str">
        <f>VLOOKUP(J1555,prod_imp!$A$2:$I$102,4,FALSE)</f>
        <v>Bottoms</v>
      </c>
      <c r="N1555" t="str">
        <f>VLOOKUP(J1555,prod_imp!$A$2:$I$102,5,FALSE)</f>
        <v>Guerra-Hendrix</v>
      </c>
      <c r="O1555">
        <f>VLOOKUP(J1555,prod_imp!$A$2:$I$102,6,FALSE)</f>
        <v>317</v>
      </c>
      <c r="P1555">
        <f>VLOOKUP(J1555,prod_imp!$A$2:$I$102,7,FALSE)</f>
        <v>343</v>
      </c>
      <c r="Q1555" t="s">
        <v>4697</v>
      </c>
      <c r="R1555" t="s">
        <v>4706</v>
      </c>
      <c r="S1555" s="5">
        <v>1065.4896000000001</v>
      </c>
      <c r="T1555">
        <v>4</v>
      </c>
      <c r="U1555">
        <v>317</v>
      </c>
      <c r="V1555">
        <v>0.28999999999999998</v>
      </c>
      <c r="W1555" t="str">
        <f>VLOOKUP(Q1555,stores_imp!$A$2:$K$100,3,FALSE)</f>
        <v>SOUTH</v>
      </c>
      <c r="X1555" t="str">
        <f>VLOOKUP(Q1555,stores_imp!$A$2:$K$100,2,TRUE)</f>
        <v>Mcdonald Inc</v>
      </c>
      <c r="Y1555" t="str">
        <f>VLOOKUP(Q1555,stores_imp!$A$2:$E$22,4,FALSE)</f>
        <v>Christopherland</v>
      </c>
      <c r="Z1555" t="str">
        <f>VLOOKUP(Q1555,stores_imp!$A$2:$K$22,5,FALSE)</f>
        <v>Outlet</v>
      </c>
      <c r="AA1555" t="str">
        <f>_xlfn.IFS(sale[[#All],[Age]]&lt;19,"Teens",sale[[#All],[Age]]&lt;30,"Adults",sale[[#All],[Age]]&lt;70,"Elders")</f>
        <v>Elders</v>
      </c>
      <c r="AB1555" t="str">
        <f>VLOOKUP(C1555,customer_imp!$A$2:$H$505,8,FALSE)</f>
        <v>Gold</v>
      </c>
    </row>
    <row r="1556" spans="1:28" x14ac:dyDescent="0.25">
      <c r="A1556" t="s">
        <v>6260</v>
      </c>
      <c r="B1556" s="2">
        <v>45338</v>
      </c>
      <c r="C1556" t="s">
        <v>4240</v>
      </c>
      <c r="D1556" t="str">
        <f>VLOOKUP(C1556,customer_imp!$A$2:$H$502,2,FALSE)</f>
        <v>Sarah Stewart</v>
      </c>
      <c r="E1556">
        <f>VLOOKUP(C1556,customer_imp!$A$2:$H$502,3,FALSE)</f>
        <v>24</v>
      </c>
      <c r="F1556" t="str">
        <f>VLOOKUP(C1556,customer_imp!$A$2:$H$502,4,FALSE)</f>
        <v>Female</v>
      </c>
      <c r="G1556" t="str">
        <f>VLOOKUP(C1556,customer_imp!$A$2:$H$502,5,FALSE)</f>
        <v>East Richard</v>
      </c>
      <c r="H1556" t="str">
        <f>VLOOKUP(C1556,customer_imp!$A$2:$H$502,6,FALSE)</f>
        <v>Texas</v>
      </c>
      <c r="I1556" t="str">
        <f>VLOOKUP(C1556,customer_imp!$A$2:$H$502,7,FALSE)</f>
        <v>USA</v>
      </c>
      <c r="J1556" t="s">
        <v>4541</v>
      </c>
      <c r="K1556" t="str">
        <f>VLOOKUP($J1556,prod_imp!$A$2:$I$102,2,FALSE)</f>
        <v>Women'S Scarf Set</v>
      </c>
      <c r="L1556" t="str">
        <f>VLOOKUP(J1556,prod_imp!$A$2:$I$102,3,FALSE)</f>
        <v>Clothing</v>
      </c>
      <c r="M1556" t="str">
        <f>VLOOKUP(J1556,prod_imp!$A$2:$I$102,4,FALSE)</f>
        <v>Accessories</v>
      </c>
      <c r="N1556" t="str">
        <f>VLOOKUP(J1556,prod_imp!$A$2:$I$102,5,FALSE)</f>
        <v>Brown And Sons</v>
      </c>
      <c r="O1556">
        <f>VLOOKUP(J1556,prod_imp!$A$2:$I$102,6,FALSE)</f>
        <v>174</v>
      </c>
      <c r="P1556">
        <f>VLOOKUP(J1556,prod_imp!$A$2:$I$102,7,FALSE)</f>
        <v>268</v>
      </c>
      <c r="Q1556" t="s">
        <v>4695</v>
      </c>
      <c r="R1556" t="s">
        <v>4706</v>
      </c>
      <c r="S1556" s="5">
        <v>706.77880000000005</v>
      </c>
      <c r="T1556">
        <v>2</v>
      </c>
      <c r="U1556">
        <v>388</v>
      </c>
      <c r="V1556">
        <v>0.16</v>
      </c>
      <c r="W1556" t="str">
        <f>VLOOKUP(Q1556,stores_imp!$A$2:$K$100,3,FALSE)</f>
        <v>EAST</v>
      </c>
      <c r="X1556" t="str">
        <f>VLOOKUP(Q1556,stores_imp!$A$2:$K$100,2,TRUE)</f>
        <v>Gardner, Humphrey And Contreras</v>
      </c>
      <c r="Y1556" t="str">
        <f>VLOOKUP(Q1556,stores_imp!$A$2:$E$22,4,FALSE)</f>
        <v>Johnsonville</v>
      </c>
      <c r="Z1556" t="str">
        <f>VLOOKUP(Q1556,stores_imp!$A$2:$K$22,5,FALSE)</f>
        <v>Flagship</v>
      </c>
      <c r="AA1556" t="str">
        <f>_xlfn.IFS(sale[[#All],[Age]]&lt;19,"Teens",sale[[#All],[Age]]&lt;30,"Adults",sale[[#All],[Age]]&lt;70,"Elders")</f>
        <v>Adults</v>
      </c>
      <c r="AB1556" t="str">
        <f>VLOOKUP(C1556,customer_imp!$A$2:$H$505,8,FALSE)</f>
        <v>Platinum</v>
      </c>
    </row>
    <row r="1557" spans="1:28" x14ac:dyDescent="0.25">
      <c r="A1557" t="s">
        <v>6261</v>
      </c>
      <c r="B1557" s="2">
        <v>45252</v>
      </c>
      <c r="C1557" t="s">
        <v>4304</v>
      </c>
      <c r="D1557" t="str">
        <f>VLOOKUP(C1557,customer_imp!$A$2:$H$502,2,FALSE)</f>
        <v>Casey Simpson</v>
      </c>
      <c r="E1557">
        <f>VLOOKUP(C1557,customer_imp!$A$2:$H$502,3,FALSE)</f>
        <v>54</v>
      </c>
      <c r="F1557" t="str">
        <f>VLOOKUP(C1557,customer_imp!$A$2:$H$502,4,FALSE)</f>
        <v>Male</v>
      </c>
      <c r="G1557" t="str">
        <f>VLOOKUP(C1557,customer_imp!$A$2:$H$502,5,FALSE)</f>
        <v>West Mathewside</v>
      </c>
      <c r="H1557" t="str">
        <f>VLOOKUP(C1557,customer_imp!$A$2:$H$502,6,FALSE)</f>
        <v>Mississippi</v>
      </c>
      <c r="I1557" t="str">
        <f>VLOOKUP(C1557,customer_imp!$A$2:$H$502,7,FALSE)</f>
        <v>USA</v>
      </c>
      <c r="J1557" t="s">
        <v>4549</v>
      </c>
      <c r="K1557" t="str">
        <f>VLOOKUP($J1557,prod_imp!$A$2:$I$102,2,FALSE)</f>
        <v>Stainless Steel Cutlery Set</v>
      </c>
      <c r="L1557" t="str">
        <f>VLOOKUP(J1557,prod_imp!$A$2:$I$102,3,FALSE)</f>
        <v>Home</v>
      </c>
      <c r="M1557" t="str">
        <f>VLOOKUP(J1557,prod_imp!$A$2:$I$102,4,FALSE)</f>
        <v>Kitchen</v>
      </c>
      <c r="N1557" t="str">
        <f>VLOOKUP(J1557,prod_imp!$A$2:$I$102,5,FALSE)</f>
        <v>Stevens, Fernandez And Martin</v>
      </c>
      <c r="O1557">
        <f>VLOOKUP(J1557,prod_imp!$A$2:$I$102,6,FALSE)</f>
        <v>20</v>
      </c>
      <c r="P1557">
        <f>VLOOKUP(J1557,prod_imp!$A$2:$I$102,7,FALSE)</f>
        <v>57</v>
      </c>
      <c r="Q1557" t="s">
        <v>4683</v>
      </c>
      <c r="R1557" t="s">
        <v>1959</v>
      </c>
      <c r="S1557" s="5">
        <v>3393.88</v>
      </c>
      <c r="T1557">
        <v>4</v>
      </c>
      <c r="U1557">
        <v>998</v>
      </c>
      <c r="V1557">
        <v>0.09</v>
      </c>
      <c r="W1557" t="str">
        <f>VLOOKUP(Q1557,stores_imp!$A$2:$K$100,3,FALSE)</f>
        <v>EAST</v>
      </c>
      <c r="X1557" t="str">
        <f>VLOOKUP(Q1557,stores_imp!$A$2:$K$100,2,TRUE)</f>
        <v>Mann-Austin</v>
      </c>
      <c r="Y1557" t="str">
        <f>VLOOKUP(Q1557,stores_imp!$A$2:$E$22,4,FALSE)</f>
        <v>Port Josephberg</v>
      </c>
      <c r="Z1557" t="str">
        <f>VLOOKUP(Q1557,stores_imp!$A$2:$K$22,5,FALSE)</f>
        <v>Online</v>
      </c>
      <c r="AA1557" t="str">
        <f>_xlfn.IFS(sale[[#All],[Age]]&lt;19,"Teens",sale[[#All],[Age]]&lt;30,"Adults",sale[[#All],[Age]]&lt;70,"Elders")</f>
        <v>Elders</v>
      </c>
      <c r="AB1557" t="str">
        <f>VLOOKUP(C1557,customer_imp!$A$2:$H$505,8,FALSE)</f>
        <v>Platinum</v>
      </c>
    </row>
    <row r="1558" spans="1:28" x14ac:dyDescent="0.25">
      <c r="A1558" t="s">
        <v>6262</v>
      </c>
      <c r="B1558" s="2">
        <v>45606</v>
      </c>
      <c r="C1558" t="s">
        <v>4486</v>
      </c>
      <c r="D1558" t="str">
        <f>VLOOKUP(C1558,customer_imp!$A$2:$H$502,2,FALSE)</f>
        <v>Amanda Powell</v>
      </c>
      <c r="E1558">
        <f>VLOOKUP(C1558,customer_imp!$A$2:$H$502,3,FALSE)</f>
        <v>28</v>
      </c>
      <c r="F1558" t="str">
        <f>VLOOKUP(C1558,customer_imp!$A$2:$H$502,4,FALSE)</f>
        <v>Male</v>
      </c>
      <c r="G1558" t="str">
        <f>VLOOKUP(C1558,customer_imp!$A$2:$H$502,5,FALSE)</f>
        <v>South William</v>
      </c>
      <c r="H1558" t="str">
        <f>VLOOKUP(C1558,customer_imp!$A$2:$H$502,6,FALSE)</f>
        <v>Alabama</v>
      </c>
      <c r="I1558" t="str">
        <f>VLOOKUP(C1558,customer_imp!$A$2:$H$502,7,FALSE)</f>
        <v>USA</v>
      </c>
      <c r="J1558" t="s">
        <v>4558</v>
      </c>
      <c r="K1558" t="str">
        <f>VLOOKUP($J1558,prod_imp!$A$2:$I$102,2,FALSE)</f>
        <v>Women'S Summer Dress</v>
      </c>
      <c r="L1558" t="str">
        <f>VLOOKUP(J1558,prod_imp!$A$2:$I$102,3,FALSE)</f>
        <v>Clothing</v>
      </c>
      <c r="M1558" t="str">
        <f>VLOOKUP(J1558,prod_imp!$A$2:$I$102,4,FALSE)</f>
        <v>Tops</v>
      </c>
      <c r="N1558" t="str">
        <f>VLOOKUP(J1558,prod_imp!$A$2:$I$102,5,FALSE)</f>
        <v>Smith-Mills</v>
      </c>
      <c r="O1558">
        <f>VLOOKUP(J1558,prod_imp!$A$2:$I$102,6,FALSE)</f>
        <v>223</v>
      </c>
      <c r="P1558">
        <f>VLOOKUP(J1558,prod_imp!$A$2:$I$102,7,FALSE)</f>
        <v>154</v>
      </c>
      <c r="Q1558" t="s">
        <v>4673</v>
      </c>
      <c r="R1558" t="s">
        <v>4709</v>
      </c>
      <c r="S1558" s="5">
        <v>878.50620000000004</v>
      </c>
      <c r="T1558">
        <v>1</v>
      </c>
      <c r="U1558">
        <v>887</v>
      </c>
      <c r="V1558">
        <v>0.15</v>
      </c>
      <c r="W1558" t="str">
        <f>VLOOKUP(Q1558,stores_imp!$A$2:$K$100,3,FALSE)</f>
        <v>EAST</v>
      </c>
      <c r="X1558" t="str">
        <f>VLOOKUP(Q1558,stores_imp!$A$2:$K$100,2,TRUE)</f>
        <v>Rivera-Warner</v>
      </c>
      <c r="Y1558" t="str">
        <f>VLOOKUP(Q1558,stores_imp!$A$2:$E$22,4,FALSE)</f>
        <v>Washingtonfurt</v>
      </c>
      <c r="Z1558" t="str">
        <f>VLOOKUP(Q1558,stores_imp!$A$2:$K$22,5,FALSE)</f>
        <v>Flagship</v>
      </c>
      <c r="AA1558" t="str">
        <f>_xlfn.IFS(sale[[#All],[Age]]&lt;19,"Teens",sale[[#All],[Age]]&lt;30,"Adults",sale[[#All],[Age]]&lt;70,"Elders")</f>
        <v>Adults</v>
      </c>
      <c r="AB1558" t="str">
        <f>VLOOKUP(C1558,customer_imp!$A$2:$H$505,8,FALSE)</f>
        <v>Silver</v>
      </c>
    </row>
    <row r="1559" spans="1:28" x14ac:dyDescent="0.25">
      <c r="A1559" t="s">
        <v>6263</v>
      </c>
      <c r="B1559" s="2">
        <v>45524</v>
      </c>
      <c r="C1559" t="s">
        <v>4297</v>
      </c>
      <c r="D1559" t="str">
        <f>VLOOKUP(C1559,customer_imp!$A$2:$H$502,2,FALSE)</f>
        <v>Jason Mullins</v>
      </c>
      <c r="E1559">
        <f>VLOOKUP(C1559,customer_imp!$A$2:$H$502,3,FALSE)</f>
        <v>47</v>
      </c>
      <c r="F1559" t="str">
        <f>VLOOKUP(C1559,customer_imp!$A$2:$H$502,4,FALSE)</f>
        <v>Female</v>
      </c>
      <c r="G1559" t="str">
        <f>VLOOKUP(C1559,customer_imp!$A$2:$H$502,5,FALSE)</f>
        <v>Brianchester</v>
      </c>
      <c r="H1559" t="str">
        <f>VLOOKUP(C1559,customer_imp!$A$2:$H$502,6,FALSE)</f>
        <v>Delaware</v>
      </c>
      <c r="I1559" t="str">
        <f>VLOOKUP(C1559,customer_imp!$A$2:$H$502,7,FALSE)</f>
        <v>USA</v>
      </c>
      <c r="J1559" t="s">
        <v>4560</v>
      </c>
      <c r="K1559" t="str">
        <f>VLOOKUP($J1559,prod_imp!$A$2:$I$102,2,FALSE)</f>
        <v>Men'S Casual Sneakers</v>
      </c>
      <c r="L1559" t="str">
        <f>VLOOKUP(J1559,prod_imp!$A$2:$I$102,3,FALSE)</f>
        <v>Clothing</v>
      </c>
      <c r="M1559" t="str">
        <f>VLOOKUP(J1559,prod_imp!$A$2:$I$102,4,FALSE)</f>
        <v>Footwear</v>
      </c>
      <c r="N1559" t="str">
        <f>VLOOKUP(J1559,prod_imp!$A$2:$I$102,5,FALSE)</f>
        <v>Hogan-Lee</v>
      </c>
      <c r="O1559">
        <f>VLOOKUP(J1559,prod_imp!$A$2:$I$102,6,FALSE)</f>
        <v>353</v>
      </c>
      <c r="P1559">
        <f>VLOOKUP(J1559,prod_imp!$A$2:$I$102,7,FALSE)</f>
        <v>214</v>
      </c>
      <c r="Q1559" t="s">
        <v>4693</v>
      </c>
      <c r="R1559" t="s">
        <v>1959</v>
      </c>
      <c r="S1559" s="5">
        <v>958.95360000000005</v>
      </c>
      <c r="T1559">
        <v>4</v>
      </c>
      <c r="U1559">
        <v>333</v>
      </c>
      <c r="V1559">
        <v>0.01</v>
      </c>
      <c r="W1559" t="str">
        <f>VLOOKUP(Q1559,stores_imp!$A$2:$K$100,3,FALSE)</f>
        <v>NORTH</v>
      </c>
      <c r="X1559" t="str">
        <f>VLOOKUP(Q1559,stores_imp!$A$2:$K$100,2,TRUE)</f>
        <v>Thomas, Bridges And Harris</v>
      </c>
      <c r="Y1559" t="str">
        <f>VLOOKUP(Q1559,stores_imp!$A$2:$E$22,4,FALSE)</f>
        <v>Sabrinatown</v>
      </c>
      <c r="Z1559" t="str">
        <f>VLOOKUP(Q1559,stores_imp!$A$2:$K$22,5,FALSE)</f>
        <v>Online</v>
      </c>
      <c r="AA1559" t="str">
        <f>_xlfn.IFS(sale[[#All],[Age]]&lt;19,"Teens",sale[[#All],[Age]]&lt;30,"Adults",sale[[#All],[Age]]&lt;70,"Elders")</f>
        <v>Elders</v>
      </c>
      <c r="AB1559" t="str">
        <f>VLOOKUP(C1559,customer_imp!$A$2:$H$505,8,FALSE)</f>
        <v>Silver</v>
      </c>
    </row>
    <row r="1560" spans="1:28" x14ac:dyDescent="0.25">
      <c r="A1560" t="s">
        <v>6264</v>
      </c>
      <c r="B1560" s="2">
        <v>45934</v>
      </c>
      <c r="C1560" t="s">
        <v>3991</v>
      </c>
      <c r="D1560" t="str">
        <f>VLOOKUP(C1560,customer_imp!$A$2:$H$502,2,FALSE)</f>
        <v>Jeff Martinez</v>
      </c>
      <c r="E1560">
        <f>VLOOKUP(C1560,customer_imp!$A$2:$H$502,3,FALSE)</f>
        <v>36</v>
      </c>
      <c r="F1560" t="str">
        <f>VLOOKUP(C1560,customer_imp!$A$2:$H$502,4,FALSE)</f>
        <v>Female</v>
      </c>
      <c r="G1560" t="str">
        <f>VLOOKUP(C1560,customer_imp!$A$2:$H$502,5,FALSE)</f>
        <v>Smithburgh</v>
      </c>
      <c r="H1560" t="str">
        <f>VLOOKUP(C1560,customer_imp!$A$2:$H$502,6,FALSE)</f>
        <v>Oklahoma</v>
      </c>
      <c r="I1560" t="str">
        <f>VLOOKUP(C1560,customer_imp!$A$2:$H$502,7,FALSE)</f>
        <v>USA</v>
      </c>
      <c r="J1560" t="s">
        <v>4576</v>
      </c>
      <c r="K1560" t="str">
        <f>VLOOKUP($J1560,prod_imp!$A$2:$I$102,2,FALSE)</f>
        <v>Men'S Winter Jacket</v>
      </c>
      <c r="L1560" t="str">
        <f>VLOOKUP(J1560,prod_imp!$A$2:$I$102,3,FALSE)</f>
        <v>Clothing</v>
      </c>
      <c r="M1560" t="str">
        <f>VLOOKUP(J1560,prod_imp!$A$2:$I$102,4,FALSE)</f>
        <v>Outerwear</v>
      </c>
      <c r="N1560" t="str">
        <f>VLOOKUP(J1560,prod_imp!$A$2:$I$102,5,FALSE)</f>
        <v>Kelly, Smith And Perez</v>
      </c>
      <c r="O1560">
        <f>VLOOKUP(J1560,prod_imp!$A$2:$I$102,6,FALSE)</f>
        <v>167</v>
      </c>
      <c r="P1560">
        <f>VLOOKUP(J1560,prod_imp!$A$2:$I$102,7,FALSE)</f>
        <v>296</v>
      </c>
      <c r="Q1560" t="s">
        <v>4673</v>
      </c>
      <c r="R1560" t="s">
        <v>4709</v>
      </c>
      <c r="S1560" s="5">
        <v>287.39620000000002</v>
      </c>
      <c r="T1560">
        <v>2</v>
      </c>
      <c r="U1560">
        <v>158</v>
      </c>
      <c r="V1560">
        <v>0.28000000000000003</v>
      </c>
      <c r="W1560" t="str">
        <f>VLOOKUP(Q1560,stores_imp!$A$2:$K$100,3,FALSE)</f>
        <v>EAST</v>
      </c>
      <c r="X1560" t="str">
        <f>VLOOKUP(Q1560,stores_imp!$A$2:$K$100,2,TRUE)</f>
        <v>Rivera-Warner</v>
      </c>
      <c r="Y1560" t="str">
        <f>VLOOKUP(Q1560,stores_imp!$A$2:$E$22,4,FALSE)</f>
        <v>Washingtonfurt</v>
      </c>
      <c r="Z1560" t="str">
        <f>VLOOKUP(Q1560,stores_imp!$A$2:$K$22,5,FALSE)</f>
        <v>Flagship</v>
      </c>
      <c r="AA1560" t="str">
        <f>_xlfn.IFS(sale[[#All],[Age]]&lt;19,"Teens",sale[[#All],[Age]]&lt;30,"Adults",sale[[#All],[Age]]&lt;70,"Elders")</f>
        <v>Elders</v>
      </c>
      <c r="AB1560" t="str">
        <f>VLOOKUP(C1560,customer_imp!$A$2:$H$505,8,FALSE)</f>
        <v>Gold</v>
      </c>
    </row>
    <row r="1561" spans="1:28" x14ac:dyDescent="0.25">
      <c r="A1561" t="s">
        <v>6265</v>
      </c>
      <c r="B1561" s="2">
        <v>45539</v>
      </c>
      <c r="C1561" t="s">
        <v>4344</v>
      </c>
      <c r="D1561" t="str">
        <f>VLOOKUP(C1561,customer_imp!$A$2:$H$502,2,FALSE)</f>
        <v>Steve Hunt</v>
      </c>
      <c r="E1561">
        <f>VLOOKUP(C1561,customer_imp!$A$2:$H$502,3,FALSE)</f>
        <v>54</v>
      </c>
      <c r="F1561" t="str">
        <f>VLOOKUP(C1561,customer_imp!$A$2:$H$502,4,FALSE)</f>
        <v>Male</v>
      </c>
      <c r="G1561" t="str">
        <f>VLOOKUP(C1561,customer_imp!$A$2:$H$502,5,FALSE)</f>
        <v>North Richard</v>
      </c>
      <c r="H1561" t="str">
        <f>VLOOKUP(C1561,customer_imp!$A$2:$H$502,6,FALSE)</f>
        <v>Virginia</v>
      </c>
      <c r="I1561" t="str">
        <f>VLOOKUP(C1561,customer_imp!$A$2:$H$502,7,FALSE)</f>
        <v>USA</v>
      </c>
      <c r="J1561" t="s">
        <v>4519</v>
      </c>
      <c r="K1561" t="str">
        <f>VLOOKUP($J1561,prod_imp!$A$2:$I$102,2,FALSE)</f>
        <v>Hair Strengthening Shampoo</v>
      </c>
      <c r="L1561" t="str">
        <f>VLOOKUP(J1561,prod_imp!$A$2:$I$102,3,FALSE)</f>
        <v>Beauty</v>
      </c>
      <c r="M1561" t="str">
        <f>VLOOKUP(J1561,prod_imp!$A$2:$I$102,4,FALSE)</f>
        <v>Haircare</v>
      </c>
      <c r="N1561" t="str">
        <f>VLOOKUP(J1561,prod_imp!$A$2:$I$102,5,FALSE)</f>
        <v>Rice Llc</v>
      </c>
      <c r="O1561">
        <f>VLOOKUP(J1561,prod_imp!$A$2:$I$102,6,FALSE)</f>
        <v>116</v>
      </c>
      <c r="P1561">
        <f>VLOOKUP(J1561,prod_imp!$A$2:$I$102,7,FALSE)</f>
        <v>460</v>
      </c>
      <c r="Q1561" t="s">
        <v>4702</v>
      </c>
      <c r="R1561" t="s">
        <v>1959</v>
      </c>
      <c r="S1561" s="5">
        <v>487.8535</v>
      </c>
      <c r="T1561">
        <v>1</v>
      </c>
      <c r="U1561">
        <v>548</v>
      </c>
      <c r="V1561">
        <v>0.09</v>
      </c>
      <c r="W1561" t="str">
        <f>VLOOKUP(Q1561,stores_imp!$A$2:$K$100,3,FALSE)</f>
        <v>EAST</v>
      </c>
      <c r="X1561" t="str">
        <f>VLOOKUP(Q1561,stores_imp!$A$2:$K$100,2,TRUE)</f>
        <v>Guerrero-Schmitt</v>
      </c>
      <c r="Y1561" t="str">
        <f>VLOOKUP(Q1561,stores_imp!$A$2:$E$22,4,FALSE)</f>
        <v>East Stevechester</v>
      </c>
      <c r="Z1561" t="str">
        <f>VLOOKUP(Q1561,stores_imp!$A$2:$K$22,5,FALSE)</f>
        <v>Flagship</v>
      </c>
      <c r="AA1561" t="str">
        <f>_xlfn.IFS(sale[[#All],[Age]]&lt;19,"Teens",sale[[#All],[Age]]&lt;30,"Adults",sale[[#All],[Age]]&lt;70,"Elders")</f>
        <v>Elders</v>
      </c>
      <c r="AB1561" t="str">
        <f>VLOOKUP(C1561,customer_imp!$A$2:$H$505,8,FALSE)</f>
        <v>Bronze</v>
      </c>
    </row>
    <row r="1562" spans="1:28" x14ac:dyDescent="0.25">
      <c r="A1562" t="s">
        <v>6266</v>
      </c>
      <c r="B1562" s="2">
        <v>45555</v>
      </c>
      <c r="C1562" t="s">
        <v>4188</v>
      </c>
      <c r="D1562" t="str">
        <f>VLOOKUP(C1562,customer_imp!$A$2:$H$502,2,FALSE)</f>
        <v>Joan Johnson</v>
      </c>
      <c r="E1562">
        <f>VLOOKUP(C1562,customer_imp!$A$2:$H$502,3,FALSE)</f>
        <v>50</v>
      </c>
      <c r="F1562" t="str">
        <f>VLOOKUP(C1562,customer_imp!$A$2:$H$502,4,FALSE)</f>
        <v>Female</v>
      </c>
      <c r="G1562" t="str">
        <f>VLOOKUP(C1562,customer_imp!$A$2:$H$502,5,FALSE)</f>
        <v>Lake Josephport</v>
      </c>
      <c r="H1562" t="str">
        <f>VLOOKUP(C1562,customer_imp!$A$2:$H$502,6,FALSE)</f>
        <v>Maine</v>
      </c>
      <c r="I1562" t="str">
        <f>VLOOKUP(C1562,customer_imp!$A$2:$H$502,7,FALSE)</f>
        <v>USA</v>
      </c>
      <c r="J1562" t="s">
        <v>4580</v>
      </c>
      <c r="K1562" t="str">
        <f>VLOOKUP($J1562,prod_imp!$A$2:$I$102,2,FALSE)</f>
        <v>Car Dashboard Phone Holder</v>
      </c>
      <c r="L1562" t="str">
        <f>VLOOKUP(J1562,prod_imp!$A$2:$I$102,3,FALSE)</f>
        <v>Electronics</v>
      </c>
      <c r="M1562" t="str">
        <f>VLOOKUP(J1562,prod_imp!$A$2:$I$102,4,FALSE)</f>
        <v>Accessories</v>
      </c>
      <c r="N1562" t="str">
        <f>VLOOKUP(J1562,prod_imp!$A$2:$I$102,5,FALSE)</f>
        <v>Byrd, Stewart And Valdez</v>
      </c>
      <c r="O1562">
        <f>VLOOKUP(J1562,prod_imp!$A$2:$I$102,6,FALSE)</f>
        <v>178</v>
      </c>
      <c r="P1562">
        <f>VLOOKUP(J1562,prod_imp!$A$2:$I$102,7,FALSE)</f>
        <v>103</v>
      </c>
      <c r="Q1562" t="s">
        <v>4698</v>
      </c>
      <c r="R1562" t="s">
        <v>1959</v>
      </c>
      <c r="S1562" s="5">
        <v>129.72479999999999</v>
      </c>
      <c r="T1562">
        <v>1</v>
      </c>
      <c r="U1562">
        <v>135</v>
      </c>
      <c r="V1562">
        <v>0.11</v>
      </c>
      <c r="W1562" t="str">
        <f>VLOOKUP(Q1562,stores_imp!$A$2:$K$100,3,FALSE)</f>
        <v>NORTH</v>
      </c>
      <c r="X1562" t="str">
        <f>VLOOKUP(Q1562,stores_imp!$A$2:$K$100,2,TRUE)</f>
        <v>Shelton Plc</v>
      </c>
      <c r="Y1562" t="str">
        <f>VLOOKUP(Q1562,stores_imp!$A$2:$E$22,4,FALSE)</f>
        <v>East Jenniferstad</v>
      </c>
      <c r="Z1562" t="str">
        <f>VLOOKUP(Q1562,stores_imp!$A$2:$K$22,5,FALSE)</f>
        <v>Flagship</v>
      </c>
      <c r="AA1562" t="str">
        <f>_xlfn.IFS(sale[[#All],[Age]]&lt;19,"Teens",sale[[#All],[Age]]&lt;30,"Adults",sale[[#All],[Age]]&lt;70,"Elders")</f>
        <v>Elders</v>
      </c>
      <c r="AB1562" t="str">
        <f>VLOOKUP(C1562,customer_imp!$A$2:$H$505,8,FALSE)</f>
        <v>Platinum</v>
      </c>
    </row>
    <row r="1563" spans="1:28" x14ac:dyDescent="0.25">
      <c r="A1563" t="s">
        <v>6267</v>
      </c>
      <c r="B1563" s="2">
        <v>45281</v>
      </c>
      <c r="C1563" t="s">
        <v>4198</v>
      </c>
      <c r="D1563" t="str">
        <f>VLOOKUP(C1563,customer_imp!$A$2:$H$502,2,FALSE)</f>
        <v>Jordan Wells</v>
      </c>
      <c r="E1563">
        <f>VLOOKUP(C1563,customer_imp!$A$2:$H$502,3,FALSE)</f>
        <v>47</v>
      </c>
      <c r="F1563" t="str">
        <f>VLOOKUP(C1563,customer_imp!$A$2:$H$502,4,FALSE)</f>
        <v>Female</v>
      </c>
      <c r="G1563" t="str">
        <f>VLOOKUP(C1563,customer_imp!$A$2:$H$502,5,FALSE)</f>
        <v xml:space="preserve">Phillipschester   </v>
      </c>
      <c r="H1563" t="str">
        <f>VLOOKUP(C1563,customer_imp!$A$2:$H$502,6,FALSE)</f>
        <v>New Jersey</v>
      </c>
      <c r="I1563" t="str">
        <f>VLOOKUP(C1563,customer_imp!$A$2:$H$502,7,FALSE)</f>
        <v>USA</v>
      </c>
      <c r="J1563" t="s">
        <v>4596</v>
      </c>
      <c r="K1563" t="str">
        <f>VLOOKUP($J1563,prod_imp!$A$2:$I$102,2,FALSE)</f>
        <v>Premium Blanket Throw</v>
      </c>
      <c r="L1563" t="str">
        <f>VLOOKUP(J1563,prod_imp!$A$2:$I$102,3,FALSE)</f>
        <v>Home</v>
      </c>
      <c r="M1563" t="str">
        <f>VLOOKUP(J1563,prod_imp!$A$2:$I$102,4,FALSE)</f>
        <v>Decor</v>
      </c>
      <c r="N1563" t="str">
        <f>VLOOKUP(J1563,prod_imp!$A$2:$I$102,5,FALSE)</f>
        <v>Hernandez, Kennedy And Porter</v>
      </c>
      <c r="O1563">
        <f>VLOOKUP(J1563,prod_imp!$A$2:$I$102,6,FALSE)</f>
        <v>461</v>
      </c>
      <c r="P1563">
        <f>VLOOKUP(J1563,prod_imp!$A$2:$I$102,7,FALSE)</f>
        <v>190</v>
      </c>
      <c r="Q1563" t="s">
        <v>4680</v>
      </c>
      <c r="R1563" t="s">
        <v>1959</v>
      </c>
      <c r="S1563" s="5">
        <v>1407.6017999999999</v>
      </c>
      <c r="T1563">
        <v>3</v>
      </c>
      <c r="U1563">
        <v>579</v>
      </c>
      <c r="V1563">
        <v>0.04</v>
      </c>
      <c r="W1563" t="str">
        <f>VLOOKUP(Q1563,stores_imp!$A$2:$K$100,3,FALSE)</f>
        <v>NORTH</v>
      </c>
      <c r="X1563" t="str">
        <f>VLOOKUP(Q1563,stores_imp!$A$2:$K$100,2,TRUE)</f>
        <v>Mann-Austin</v>
      </c>
      <c r="Y1563" t="str">
        <f>VLOOKUP(Q1563,stores_imp!$A$2:$E$22,4,FALSE)</f>
        <v>Hoodberg</v>
      </c>
      <c r="Z1563" t="str">
        <f>VLOOKUP(Q1563,stores_imp!$A$2:$K$22,5,FALSE)</f>
        <v>Outlet</v>
      </c>
      <c r="AA1563" t="str">
        <f>_xlfn.IFS(sale[[#All],[Age]]&lt;19,"Teens",sale[[#All],[Age]]&lt;30,"Adults",sale[[#All],[Age]]&lt;70,"Elders")</f>
        <v>Elders</v>
      </c>
      <c r="AB1563" t="str">
        <f>VLOOKUP(C1563,customer_imp!$A$2:$H$505,8,FALSE)</f>
        <v>Gold</v>
      </c>
    </row>
    <row r="1564" spans="1:28" x14ac:dyDescent="0.25">
      <c r="A1564" t="s">
        <v>6268</v>
      </c>
      <c r="B1564" s="2">
        <v>45582</v>
      </c>
      <c r="C1564" t="s">
        <v>4378</v>
      </c>
      <c r="D1564" t="str">
        <f>VLOOKUP(C1564,customer_imp!$A$2:$H$502,2,FALSE)</f>
        <v>Cynthia Lopez</v>
      </c>
      <c r="E1564">
        <f>VLOOKUP(C1564,customer_imp!$A$2:$H$502,3,FALSE)</f>
        <v>50</v>
      </c>
      <c r="F1564" t="str">
        <f>VLOOKUP(C1564,customer_imp!$A$2:$H$502,4,FALSE)</f>
        <v>Male</v>
      </c>
      <c r="G1564" t="str">
        <f>VLOOKUP(C1564,customer_imp!$A$2:$H$502,5,FALSE)</f>
        <v>Joseland</v>
      </c>
      <c r="H1564" t="str">
        <f>VLOOKUP(C1564,customer_imp!$A$2:$H$502,6,FALSE)</f>
        <v>Nebraska</v>
      </c>
      <c r="I1564" t="str">
        <f>VLOOKUP(C1564,customer_imp!$A$2:$H$502,7,FALSE)</f>
        <v>USA</v>
      </c>
      <c r="J1564" t="s">
        <v>4528</v>
      </c>
      <c r="K1564" t="str">
        <f>VLOOKUP($J1564,prod_imp!$A$2:$I$102,2,FALSE)</f>
        <v>Soccer Training Cone Set</v>
      </c>
      <c r="L1564" t="str">
        <f>VLOOKUP(J1564,prod_imp!$A$2:$I$102,3,FALSE)</f>
        <v>Sports</v>
      </c>
      <c r="M1564" t="str">
        <f>VLOOKUP(J1564,prod_imp!$A$2:$I$102,4,FALSE)</f>
        <v>Accessories</v>
      </c>
      <c r="N1564" t="str">
        <f>VLOOKUP(J1564,prod_imp!$A$2:$I$102,5,FALSE)</f>
        <v>Ford, Murphy And Wilson</v>
      </c>
      <c r="O1564">
        <f>VLOOKUP(J1564,prod_imp!$A$2:$I$102,6,FALSE)</f>
        <v>145</v>
      </c>
      <c r="P1564">
        <f>VLOOKUP(J1564,prod_imp!$A$2:$I$102,7,FALSE)</f>
        <v>367</v>
      </c>
      <c r="Q1564" t="s">
        <v>4673</v>
      </c>
      <c r="R1564" t="s">
        <v>1959</v>
      </c>
      <c r="S1564" s="5">
        <v>349.22250000000003</v>
      </c>
      <c r="T1564">
        <v>1</v>
      </c>
      <c r="U1564">
        <v>466</v>
      </c>
      <c r="V1564">
        <v>0.19</v>
      </c>
      <c r="W1564" t="str">
        <f>VLOOKUP(Q1564,stores_imp!$A$2:$K$100,3,FALSE)</f>
        <v>EAST</v>
      </c>
      <c r="X1564" t="str">
        <f>VLOOKUP(Q1564,stores_imp!$A$2:$K$100,2,TRUE)</f>
        <v>Rivera-Warner</v>
      </c>
      <c r="Y1564" t="str">
        <f>VLOOKUP(Q1564,stores_imp!$A$2:$E$22,4,FALSE)</f>
        <v>Washingtonfurt</v>
      </c>
      <c r="Z1564" t="str">
        <f>VLOOKUP(Q1564,stores_imp!$A$2:$K$22,5,FALSE)</f>
        <v>Flagship</v>
      </c>
      <c r="AA1564" t="str">
        <f>_xlfn.IFS(sale[[#All],[Age]]&lt;19,"Teens",sale[[#All],[Age]]&lt;30,"Adults",sale[[#All],[Age]]&lt;70,"Elders")</f>
        <v>Elders</v>
      </c>
      <c r="AB1564" t="str">
        <f>VLOOKUP(C1564,customer_imp!$A$2:$H$505,8,FALSE)</f>
        <v>Platinum</v>
      </c>
    </row>
    <row r="1565" spans="1:28" x14ac:dyDescent="0.25">
      <c r="A1565" t="s">
        <v>6269</v>
      </c>
      <c r="B1565" s="2">
        <v>45372</v>
      </c>
      <c r="C1565" t="s">
        <v>4021</v>
      </c>
      <c r="D1565" t="str">
        <f>VLOOKUP(C1565,customer_imp!$A$2:$H$502,2,FALSE)</f>
        <v>Gina Knight</v>
      </c>
      <c r="E1565">
        <f>VLOOKUP(C1565,customer_imp!$A$2:$H$502,3,FALSE)</f>
        <v>54</v>
      </c>
      <c r="F1565" t="str">
        <f>VLOOKUP(C1565,customer_imp!$A$2:$H$502,4,FALSE)</f>
        <v>Female</v>
      </c>
      <c r="G1565" t="str">
        <f>VLOOKUP(C1565,customer_imp!$A$2:$H$502,5,FALSE)</f>
        <v>Lake Roberthaven</v>
      </c>
      <c r="H1565" t="str">
        <f>VLOOKUP(C1565,customer_imp!$A$2:$H$502,6,FALSE)</f>
        <v>Nevada</v>
      </c>
      <c r="I1565" t="str">
        <f>VLOOKUP(C1565,customer_imp!$A$2:$H$502,7,FALSE)</f>
        <v>USA</v>
      </c>
      <c r="J1565" t="s">
        <v>4632</v>
      </c>
      <c r="K1565" t="str">
        <f>VLOOKUP($J1565,prod_imp!$A$2:$I$102,2,FALSE)</f>
        <v>Wireless Mouse</v>
      </c>
      <c r="L1565" t="str">
        <f>VLOOKUP(J1565,prod_imp!$A$2:$I$102,3,FALSE)</f>
        <v>Electronics</v>
      </c>
      <c r="M1565" t="str">
        <f>VLOOKUP(J1565,prod_imp!$A$2:$I$102,4,FALSE)</f>
        <v>Computer</v>
      </c>
      <c r="N1565" t="str">
        <f>VLOOKUP(J1565,prod_imp!$A$2:$I$102,5,FALSE)</f>
        <v>Larson Ltd</v>
      </c>
      <c r="O1565">
        <f>VLOOKUP(J1565,prod_imp!$A$2:$I$102,6,FALSE)</f>
        <v>393</v>
      </c>
      <c r="P1565">
        <f>VLOOKUP(J1565,prod_imp!$A$2:$I$102,7,FALSE)</f>
        <v>320</v>
      </c>
      <c r="Q1565" t="s">
        <v>4700</v>
      </c>
      <c r="R1565" t="s">
        <v>4709</v>
      </c>
      <c r="S1565" s="5">
        <v>1243.1224</v>
      </c>
      <c r="T1565">
        <v>2</v>
      </c>
      <c r="U1565">
        <v>676</v>
      </c>
      <c r="V1565">
        <v>0.25</v>
      </c>
      <c r="W1565" t="str">
        <f>VLOOKUP(Q1565,stores_imp!$A$2:$K$100,3,FALSE)</f>
        <v>WEST</v>
      </c>
      <c r="X1565" t="str">
        <f>VLOOKUP(Q1565,stores_imp!$A$2:$K$100,2,TRUE)</f>
        <v>Frederick-Wright</v>
      </c>
      <c r="Y1565" t="str">
        <f>VLOOKUP(Q1565,stores_imp!$A$2:$E$22,4,FALSE)</f>
        <v>New Jimmymouth</v>
      </c>
      <c r="Z1565" t="str">
        <f>VLOOKUP(Q1565,stores_imp!$A$2:$K$22,5,FALSE)</f>
        <v>Flagship</v>
      </c>
      <c r="AA1565" t="str">
        <f>_xlfn.IFS(sale[[#All],[Age]]&lt;19,"Teens",sale[[#All],[Age]]&lt;30,"Adults",sale[[#All],[Age]]&lt;70,"Elders")</f>
        <v>Elders</v>
      </c>
      <c r="AB1565" t="str">
        <f>VLOOKUP(C1565,customer_imp!$A$2:$H$505,8,FALSE)</f>
        <v>Silver</v>
      </c>
    </row>
    <row r="1566" spans="1:28" x14ac:dyDescent="0.25">
      <c r="A1566" t="s">
        <v>6270</v>
      </c>
      <c r="B1566" s="2">
        <v>45458</v>
      </c>
      <c r="C1566" t="s">
        <v>4406</v>
      </c>
      <c r="D1566" t="str">
        <f>VLOOKUP(C1566,customer_imp!$A$2:$H$502,2,FALSE)</f>
        <v>Jennifer Myers</v>
      </c>
      <c r="E1566">
        <f>VLOOKUP(C1566,customer_imp!$A$2:$H$502,3,FALSE)</f>
        <v>46</v>
      </c>
      <c r="F1566" t="str">
        <f>VLOOKUP(C1566,customer_imp!$A$2:$H$502,4,FALSE)</f>
        <v>Male</v>
      </c>
      <c r="G1566" t="str">
        <f>VLOOKUP(C1566,customer_imp!$A$2:$H$502,5,FALSE)</f>
        <v>Marthaborough</v>
      </c>
      <c r="H1566" t="str">
        <f>VLOOKUP(C1566,customer_imp!$A$2:$H$502,6,FALSE)</f>
        <v>Wisconsin</v>
      </c>
      <c r="I1566" t="str">
        <f>VLOOKUP(C1566,customer_imp!$A$2:$H$502,7,FALSE)</f>
        <v>USA</v>
      </c>
      <c r="J1566" t="s">
        <v>4553</v>
      </c>
      <c r="K1566" t="str">
        <f>VLOOKUP($J1566,prod_imp!$A$2:$I$102,2,FALSE)</f>
        <v>Modern Wall Clock</v>
      </c>
      <c r="L1566" t="str">
        <f>VLOOKUP(J1566,prod_imp!$A$2:$I$102,3,FALSE)</f>
        <v>Home</v>
      </c>
      <c r="M1566" t="str">
        <f>VLOOKUP(J1566,prod_imp!$A$2:$I$102,4,FALSE)</f>
        <v>Decor</v>
      </c>
      <c r="N1566" t="str">
        <f>VLOOKUP(J1566,prod_imp!$A$2:$I$102,5,FALSE)</f>
        <v>Weiss-Watson</v>
      </c>
      <c r="O1566">
        <f>VLOOKUP(J1566,prod_imp!$A$2:$I$102,6,FALSE)</f>
        <v>180</v>
      </c>
      <c r="P1566">
        <f>VLOOKUP(J1566,prod_imp!$A$2:$I$102,7,FALSE)</f>
        <v>305</v>
      </c>
      <c r="Q1566" t="s">
        <v>4683</v>
      </c>
      <c r="R1566" t="s">
        <v>4706</v>
      </c>
      <c r="S1566" s="5">
        <v>661.47080000000005</v>
      </c>
      <c r="T1566">
        <v>1</v>
      </c>
      <c r="U1566">
        <v>719</v>
      </c>
      <c r="V1566">
        <v>0.08</v>
      </c>
      <c r="W1566" t="str">
        <f>VLOOKUP(Q1566,stores_imp!$A$2:$K$100,3,FALSE)</f>
        <v>EAST</v>
      </c>
      <c r="X1566" t="str">
        <f>VLOOKUP(Q1566,stores_imp!$A$2:$K$100,2,TRUE)</f>
        <v>Mann-Austin</v>
      </c>
      <c r="Y1566" t="str">
        <f>VLOOKUP(Q1566,stores_imp!$A$2:$E$22,4,FALSE)</f>
        <v>Port Josephberg</v>
      </c>
      <c r="Z1566" t="str">
        <f>VLOOKUP(Q1566,stores_imp!$A$2:$K$22,5,FALSE)</f>
        <v>Online</v>
      </c>
      <c r="AA1566" t="str">
        <f>_xlfn.IFS(sale[[#All],[Age]]&lt;19,"Teens",sale[[#All],[Age]]&lt;30,"Adults",sale[[#All],[Age]]&lt;70,"Elders")</f>
        <v>Elders</v>
      </c>
      <c r="AB1566" t="str">
        <f>VLOOKUP(C1566,customer_imp!$A$2:$H$505,8,FALSE)</f>
        <v>Platinum</v>
      </c>
    </row>
    <row r="1567" spans="1:28" x14ac:dyDescent="0.25">
      <c r="A1567" t="s">
        <v>6271</v>
      </c>
      <c r="B1567" s="2">
        <v>45943</v>
      </c>
      <c r="C1567" t="s">
        <v>4365</v>
      </c>
      <c r="D1567" t="str">
        <f>VLOOKUP(C1567,customer_imp!$A$2:$H$502,2,FALSE)</f>
        <v>Michele Burke</v>
      </c>
      <c r="E1567">
        <f>VLOOKUP(C1567,customer_imp!$A$2:$H$502,3,FALSE)</f>
        <v>30</v>
      </c>
      <c r="F1567" t="str">
        <f>VLOOKUP(C1567,customer_imp!$A$2:$H$502,4,FALSE)</f>
        <v>Male</v>
      </c>
      <c r="G1567" t="str">
        <f>VLOOKUP(C1567,customer_imp!$A$2:$H$502,5,FALSE)</f>
        <v>Chambersberg</v>
      </c>
      <c r="H1567" t="str">
        <f>VLOOKUP(C1567,customer_imp!$A$2:$H$502,6,FALSE)</f>
        <v>Connecticut</v>
      </c>
      <c r="I1567" t="str">
        <f>VLOOKUP(C1567,customer_imp!$A$2:$H$502,7,FALSE)</f>
        <v>USA</v>
      </c>
      <c r="J1567" t="s">
        <v>4523</v>
      </c>
      <c r="K1567" t="str">
        <f>VLOOKUP($J1567,prod_imp!$A$2:$I$102,2,FALSE)</f>
        <v>Decorative Wall Mirror</v>
      </c>
      <c r="L1567" t="str">
        <f>VLOOKUP(J1567,prod_imp!$A$2:$I$102,3,FALSE)</f>
        <v>Home</v>
      </c>
      <c r="M1567" t="str">
        <f>VLOOKUP(J1567,prod_imp!$A$2:$I$102,4,FALSE)</f>
        <v>Decor</v>
      </c>
      <c r="N1567" t="str">
        <f>VLOOKUP(J1567,prod_imp!$A$2:$I$102,5,FALSE)</f>
        <v>Luna, Anderson And Bowman</v>
      </c>
      <c r="O1567">
        <f>VLOOKUP(J1567,prod_imp!$A$2:$I$102,6,FALSE)</f>
        <v>48</v>
      </c>
      <c r="P1567">
        <f>VLOOKUP(J1567,prod_imp!$A$2:$I$102,7,FALSE)</f>
        <v>439</v>
      </c>
      <c r="Q1567" t="s">
        <v>4690</v>
      </c>
      <c r="R1567" t="s">
        <v>4709</v>
      </c>
      <c r="S1567" s="5">
        <v>1081.04</v>
      </c>
      <c r="T1567">
        <v>2</v>
      </c>
      <c r="U1567">
        <v>676</v>
      </c>
      <c r="V1567">
        <v>0.08</v>
      </c>
      <c r="W1567" t="str">
        <f>VLOOKUP(Q1567,stores_imp!$A$2:$K$100,3,FALSE)</f>
        <v>EAST</v>
      </c>
      <c r="X1567" t="str">
        <f>VLOOKUP(Q1567,stores_imp!$A$2:$K$100,2,TRUE)</f>
        <v>Martinez, Adkins And Johnson</v>
      </c>
      <c r="Y1567" t="str">
        <f>VLOOKUP(Q1567,stores_imp!$A$2:$E$22,4,FALSE)</f>
        <v>East Davidville</v>
      </c>
      <c r="Z1567" t="str">
        <f>VLOOKUP(Q1567,stores_imp!$A$2:$K$22,5,FALSE)</f>
        <v>Online</v>
      </c>
      <c r="AA1567" t="str">
        <f>_xlfn.IFS(sale[[#All],[Age]]&lt;19,"Teens",sale[[#All],[Age]]&lt;30,"Adults",sale[[#All],[Age]]&lt;70,"Elders")</f>
        <v>Elders</v>
      </c>
      <c r="AB1567" t="str">
        <f>VLOOKUP(C1567,customer_imp!$A$2:$H$505,8,FALSE)</f>
        <v>Bronze</v>
      </c>
    </row>
    <row r="1568" spans="1:28" x14ac:dyDescent="0.25">
      <c r="A1568" t="s">
        <v>6272</v>
      </c>
      <c r="B1568" s="2">
        <v>45374</v>
      </c>
      <c r="C1568" t="s">
        <v>4322</v>
      </c>
      <c r="D1568" t="str">
        <f>VLOOKUP(C1568,customer_imp!$A$2:$H$502,2,FALSE)</f>
        <v>John Jones</v>
      </c>
      <c r="E1568">
        <f>VLOOKUP(C1568,customer_imp!$A$2:$H$502,3,FALSE)</f>
        <v>58</v>
      </c>
      <c r="F1568" t="str">
        <f>VLOOKUP(C1568,customer_imp!$A$2:$H$502,4,FALSE)</f>
        <v>Female</v>
      </c>
      <c r="G1568" t="str">
        <f>VLOOKUP(C1568,customer_imp!$A$2:$H$502,5,FALSE)</f>
        <v>North Michaelborough</v>
      </c>
      <c r="H1568" t="str">
        <f>VLOOKUP(C1568,customer_imp!$A$2:$H$502,6,FALSE)</f>
        <v>Oregon</v>
      </c>
      <c r="I1568" t="str">
        <f>VLOOKUP(C1568,customer_imp!$A$2:$H$502,7,FALSE)</f>
        <v>USA</v>
      </c>
      <c r="J1568" t="s">
        <v>4663</v>
      </c>
      <c r="K1568" t="str">
        <f>VLOOKUP($J1568,prod_imp!$A$2:$I$102,2,FALSE)</f>
        <v>Sports Stopwatch Basic</v>
      </c>
      <c r="L1568" t="str">
        <f>VLOOKUP(J1568,prod_imp!$A$2:$I$102,3,FALSE)</f>
        <v>Sports</v>
      </c>
      <c r="M1568" t="str">
        <f>VLOOKUP(J1568,prod_imp!$A$2:$I$102,4,FALSE)</f>
        <v>Accessories</v>
      </c>
      <c r="N1568" t="str">
        <f>VLOOKUP(J1568,prod_imp!$A$2:$I$102,5,FALSE)</f>
        <v>Wilson Group</v>
      </c>
      <c r="O1568">
        <f>VLOOKUP(J1568,prod_imp!$A$2:$I$102,6,FALSE)</f>
        <v>61</v>
      </c>
      <c r="P1568">
        <f>VLOOKUP(J1568,prod_imp!$A$2:$I$102,7,FALSE)</f>
        <v>75</v>
      </c>
      <c r="Q1568" t="s">
        <v>4698</v>
      </c>
      <c r="R1568" t="s">
        <v>1959</v>
      </c>
      <c r="S1568" s="5">
        <v>1023.264</v>
      </c>
      <c r="T1568">
        <v>4</v>
      </c>
      <c r="U1568">
        <v>284</v>
      </c>
      <c r="V1568">
        <v>0.2</v>
      </c>
      <c r="W1568" t="str">
        <f>VLOOKUP(Q1568,stores_imp!$A$2:$K$100,3,FALSE)</f>
        <v>NORTH</v>
      </c>
      <c r="X1568" t="str">
        <f>VLOOKUP(Q1568,stores_imp!$A$2:$K$100,2,TRUE)</f>
        <v>Shelton Plc</v>
      </c>
      <c r="Y1568" t="str">
        <f>VLOOKUP(Q1568,stores_imp!$A$2:$E$22,4,FALSE)</f>
        <v>East Jenniferstad</v>
      </c>
      <c r="Z1568" t="str">
        <f>VLOOKUP(Q1568,stores_imp!$A$2:$K$22,5,FALSE)</f>
        <v>Flagship</v>
      </c>
      <c r="AA1568" t="str">
        <f>_xlfn.IFS(sale[[#All],[Age]]&lt;19,"Teens",sale[[#All],[Age]]&lt;30,"Adults",sale[[#All],[Age]]&lt;70,"Elders")</f>
        <v>Elders</v>
      </c>
      <c r="AB1568" t="str">
        <f>VLOOKUP(C1568,customer_imp!$A$2:$H$505,8,FALSE)</f>
        <v>Silver</v>
      </c>
    </row>
    <row r="1569" spans="1:28" x14ac:dyDescent="0.25">
      <c r="A1569" t="s">
        <v>6273</v>
      </c>
      <c r="B1569" s="2">
        <v>45374</v>
      </c>
      <c r="C1569" t="s">
        <v>4192</v>
      </c>
      <c r="D1569" t="str">
        <f>VLOOKUP(C1569,customer_imp!$A$2:$H$502,2,FALSE)</f>
        <v>Stuart Johnson</v>
      </c>
      <c r="E1569">
        <f>VLOOKUP(C1569,customer_imp!$A$2:$H$502,3,FALSE)</f>
        <v>42</v>
      </c>
      <c r="F1569" t="str">
        <f>VLOOKUP(C1569,customer_imp!$A$2:$H$502,4,FALSE)</f>
        <v>Female</v>
      </c>
      <c r="G1569" t="str">
        <f>VLOOKUP(C1569,customer_imp!$A$2:$H$502,5,FALSE)</f>
        <v>West Markport</v>
      </c>
      <c r="H1569" t="str">
        <f>VLOOKUP(C1569,customer_imp!$A$2:$H$502,6,FALSE)</f>
        <v>North Dakota</v>
      </c>
      <c r="I1569" t="str">
        <f>VLOOKUP(C1569,customer_imp!$A$2:$H$502,7,FALSE)</f>
        <v>USA</v>
      </c>
      <c r="J1569" t="s">
        <v>4496</v>
      </c>
      <c r="K1569" t="str">
        <f>VLOOKUP($J1569,prod_imp!$A$2:$I$102,2,FALSE)</f>
        <v>Men'S Graphic T-Shirt</v>
      </c>
      <c r="L1569" t="str">
        <f>VLOOKUP(J1569,prod_imp!$A$2:$I$102,3,FALSE)</f>
        <v>Clothing</v>
      </c>
      <c r="M1569" t="str">
        <f>VLOOKUP(J1569,prod_imp!$A$2:$I$102,4,FALSE)</f>
        <v>Tops</v>
      </c>
      <c r="N1569" t="str">
        <f>VLOOKUP(J1569,prod_imp!$A$2:$I$102,5,FALSE)</f>
        <v>Terry-Moore</v>
      </c>
      <c r="O1569">
        <f>VLOOKUP(J1569,prod_imp!$A$2:$I$102,6,FALSE)</f>
        <v>343</v>
      </c>
      <c r="P1569">
        <f>VLOOKUP(J1569,prod_imp!$A$2:$I$102,7,FALSE)</f>
        <v>181</v>
      </c>
      <c r="Q1569" t="s">
        <v>4680</v>
      </c>
      <c r="R1569" t="s">
        <v>4706</v>
      </c>
      <c r="S1569" s="5">
        <v>77.293199999999999</v>
      </c>
      <c r="T1569">
        <v>1</v>
      </c>
      <c r="U1569">
        <v>94</v>
      </c>
      <c r="V1569">
        <v>0.1</v>
      </c>
      <c r="W1569" t="str">
        <f>VLOOKUP(Q1569,stores_imp!$A$2:$K$100,3,FALSE)</f>
        <v>NORTH</v>
      </c>
      <c r="X1569" t="str">
        <f>VLOOKUP(Q1569,stores_imp!$A$2:$K$100,2,TRUE)</f>
        <v>Mann-Austin</v>
      </c>
      <c r="Y1569" t="str">
        <f>VLOOKUP(Q1569,stores_imp!$A$2:$E$22,4,FALSE)</f>
        <v>Hoodberg</v>
      </c>
      <c r="Z1569" t="str">
        <f>VLOOKUP(Q1569,stores_imp!$A$2:$K$22,5,FALSE)</f>
        <v>Outlet</v>
      </c>
      <c r="AA1569" t="str">
        <f>_xlfn.IFS(sale[[#All],[Age]]&lt;19,"Teens",sale[[#All],[Age]]&lt;30,"Adults",sale[[#All],[Age]]&lt;70,"Elders")</f>
        <v>Elders</v>
      </c>
      <c r="AB1569" t="str">
        <f>VLOOKUP(C1569,customer_imp!$A$2:$H$505,8,FALSE)</f>
        <v>Platinum</v>
      </c>
    </row>
    <row r="1570" spans="1:28" x14ac:dyDescent="0.25">
      <c r="A1570" t="s">
        <v>6274</v>
      </c>
      <c r="B1570" s="2">
        <v>45789</v>
      </c>
      <c r="C1570" t="s">
        <v>4406</v>
      </c>
      <c r="D1570" t="str">
        <f>VLOOKUP(C1570,customer_imp!$A$2:$H$502,2,FALSE)</f>
        <v>Jennifer Myers</v>
      </c>
      <c r="E1570">
        <f>VLOOKUP(C1570,customer_imp!$A$2:$H$502,3,FALSE)</f>
        <v>46</v>
      </c>
      <c r="F1570" t="str">
        <f>VLOOKUP(C1570,customer_imp!$A$2:$H$502,4,FALSE)</f>
        <v>Male</v>
      </c>
      <c r="G1570" t="str">
        <f>VLOOKUP(C1570,customer_imp!$A$2:$H$502,5,FALSE)</f>
        <v>Marthaborough</v>
      </c>
      <c r="H1570" t="str">
        <f>VLOOKUP(C1570,customer_imp!$A$2:$H$502,6,FALSE)</f>
        <v>Wisconsin</v>
      </c>
      <c r="I1570" t="str">
        <f>VLOOKUP(C1570,customer_imp!$A$2:$H$502,7,FALSE)</f>
        <v>USA</v>
      </c>
      <c r="J1570" t="s">
        <v>4507</v>
      </c>
      <c r="K1570" t="str">
        <f>VLOOKUP($J1570,prod_imp!$A$2:$I$102,2,FALSE)</f>
        <v>Herbal Face Moisturizer</v>
      </c>
      <c r="L1570" t="str">
        <f>VLOOKUP(J1570,prod_imp!$A$2:$I$102,3,FALSE)</f>
        <v>Beauty</v>
      </c>
      <c r="M1570" t="str">
        <f>VLOOKUP(J1570,prod_imp!$A$2:$I$102,4,FALSE)</f>
        <v>Skincare</v>
      </c>
      <c r="N1570" t="str">
        <f>VLOOKUP(J1570,prod_imp!$A$2:$I$102,5,FALSE)</f>
        <v>Davidson Plc</v>
      </c>
      <c r="O1570">
        <f>VLOOKUP(J1570,prod_imp!$A$2:$I$102,6,FALSE)</f>
        <v>313</v>
      </c>
      <c r="P1570">
        <f>VLOOKUP(J1570,prod_imp!$A$2:$I$102,7,FALSE)</f>
        <v>350</v>
      </c>
      <c r="Q1570" t="s">
        <v>4690</v>
      </c>
      <c r="R1570" t="s">
        <v>4709</v>
      </c>
      <c r="S1570" s="5">
        <v>1302.3671999999999</v>
      </c>
      <c r="T1570">
        <v>4</v>
      </c>
      <c r="U1570">
        <v>459</v>
      </c>
      <c r="V1570">
        <v>0.18</v>
      </c>
      <c r="W1570" t="str">
        <f>VLOOKUP(Q1570,stores_imp!$A$2:$K$100,3,FALSE)</f>
        <v>EAST</v>
      </c>
      <c r="X1570" t="str">
        <f>VLOOKUP(Q1570,stores_imp!$A$2:$K$100,2,TRUE)</f>
        <v>Martinez, Adkins And Johnson</v>
      </c>
      <c r="Y1570" t="str">
        <f>VLOOKUP(Q1570,stores_imp!$A$2:$E$22,4,FALSE)</f>
        <v>East Davidville</v>
      </c>
      <c r="Z1570" t="str">
        <f>VLOOKUP(Q1570,stores_imp!$A$2:$K$22,5,FALSE)</f>
        <v>Online</v>
      </c>
      <c r="AA1570" t="str">
        <f>_xlfn.IFS(sale[[#All],[Age]]&lt;19,"Teens",sale[[#All],[Age]]&lt;30,"Adults",sale[[#All],[Age]]&lt;70,"Elders")</f>
        <v>Elders</v>
      </c>
      <c r="AB1570" t="str">
        <f>VLOOKUP(C1570,customer_imp!$A$2:$H$505,8,FALSE)</f>
        <v>Platinum</v>
      </c>
    </row>
    <row r="1571" spans="1:28" x14ac:dyDescent="0.25">
      <c r="A1571" t="s">
        <v>6275</v>
      </c>
      <c r="B1571" s="2">
        <v>45452</v>
      </c>
      <c r="C1571" t="s">
        <v>4089</v>
      </c>
      <c r="D1571" t="str">
        <f>VLOOKUP(C1571,customer_imp!$A$2:$H$502,2,FALSE)</f>
        <v>Edward Hall</v>
      </c>
      <c r="E1571">
        <f>VLOOKUP(C1571,customer_imp!$A$2:$H$502,3,FALSE)</f>
        <v>51</v>
      </c>
      <c r="F1571" t="str">
        <f>VLOOKUP(C1571,customer_imp!$A$2:$H$502,4,FALSE)</f>
        <v>Male</v>
      </c>
      <c r="G1571" t="str">
        <f>VLOOKUP(C1571,customer_imp!$A$2:$H$502,5,FALSE)</f>
        <v>New William</v>
      </c>
      <c r="H1571" t="str">
        <f>VLOOKUP(C1571,customer_imp!$A$2:$H$502,6,FALSE)</f>
        <v>New Mexico</v>
      </c>
      <c r="I1571" t="str">
        <f>VLOOKUP(C1571,customer_imp!$A$2:$H$502,7,FALSE)</f>
        <v>USA</v>
      </c>
      <c r="J1571" t="s">
        <v>4611</v>
      </c>
      <c r="K1571" t="str">
        <f>VLOOKUP($J1571,prod_imp!$A$2:$I$102,2,FALSE)</f>
        <v>Adjustable Dumbbells 20Kg</v>
      </c>
      <c r="L1571" t="str">
        <f>VLOOKUP(J1571,prod_imp!$A$2:$I$102,3,FALSE)</f>
        <v>Sports</v>
      </c>
      <c r="M1571" t="str">
        <f>VLOOKUP(J1571,prod_imp!$A$2:$I$102,4,FALSE)</f>
        <v>Fitness</v>
      </c>
      <c r="N1571" t="str">
        <f>VLOOKUP(J1571,prod_imp!$A$2:$I$102,5,FALSE)</f>
        <v>Montgomery, Benton And Miller</v>
      </c>
      <c r="O1571">
        <f>VLOOKUP(J1571,prod_imp!$A$2:$I$102,6,FALSE)</f>
        <v>241</v>
      </c>
      <c r="P1571">
        <f>VLOOKUP(J1571,prod_imp!$A$2:$I$102,7,FALSE)</f>
        <v>423</v>
      </c>
      <c r="Q1571" t="s">
        <v>4690</v>
      </c>
      <c r="R1571" t="s">
        <v>4709</v>
      </c>
      <c r="S1571" s="5">
        <v>2677.0619999999999</v>
      </c>
      <c r="T1571">
        <v>4</v>
      </c>
      <c r="U1571">
        <v>704</v>
      </c>
      <c r="V1571">
        <v>0.28999999999999998</v>
      </c>
      <c r="W1571" t="str">
        <f>VLOOKUP(Q1571,stores_imp!$A$2:$K$100,3,FALSE)</f>
        <v>EAST</v>
      </c>
      <c r="X1571" t="str">
        <f>VLOOKUP(Q1571,stores_imp!$A$2:$K$100,2,TRUE)</f>
        <v>Martinez, Adkins And Johnson</v>
      </c>
      <c r="Y1571" t="str">
        <f>VLOOKUP(Q1571,stores_imp!$A$2:$E$22,4,FALSE)</f>
        <v>East Davidville</v>
      </c>
      <c r="Z1571" t="str">
        <f>VLOOKUP(Q1571,stores_imp!$A$2:$K$22,5,FALSE)</f>
        <v>Online</v>
      </c>
      <c r="AA1571" t="str">
        <f>_xlfn.IFS(sale[[#All],[Age]]&lt;19,"Teens",sale[[#All],[Age]]&lt;30,"Adults",sale[[#All],[Age]]&lt;70,"Elders")</f>
        <v>Elders</v>
      </c>
      <c r="AB1571" t="str">
        <f>VLOOKUP(C1571,customer_imp!$A$2:$H$505,8,FALSE)</f>
        <v>Gold</v>
      </c>
    </row>
    <row r="1572" spans="1:28" x14ac:dyDescent="0.25">
      <c r="A1572" t="s">
        <v>6276</v>
      </c>
      <c r="B1572" s="2">
        <v>45284</v>
      </c>
      <c r="C1572" t="s">
        <v>4003</v>
      </c>
      <c r="D1572" t="str">
        <f>VLOOKUP(C1572,customer_imp!$A$2:$H$502,2,FALSE)</f>
        <v>Mike Jennings</v>
      </c>
      <c r="E1572">
        <f>VLOOKUP(C1572,customer_imp!$A$2:$H$502,3,FALSE)</f>
        <v>48</v>
      </c>
      <c r="F1572" t="str">
        <f>VLOOKUP(C1572,customer_imp!$A$2:$H$502,4,FALSE)</f>
        <v>Female</v>
      </c>
      <c r="G1572" t="str">
        <f>VLOOKUP(C1572,customer_imp!$A$2:$H$502,5,FALSE)</f>
        <v>Fostermouth</v>
      </c>
      <c r="H1572" t="str">
        <f>VLOOKUP(C1572,customer_imp!$A$2:$H$502,6,FALSE)</f>
        <v>Arizona</v>
      </c>
      <c r="I1572" t="str">
        <f>VLOOKUP(C1572,customer_imp!$A$2:$H$502,7,FALSE)</f>
        <v>USA</v>
      </c>
      <c r="J1572" t="s">
        <v>4545</v>
      </c>
      <c r="K1572" t="str">
        <f>VLOOKUP($J1572,prod_imp!$A$2:$I$102,2,FALSE)</f>
        <v>Decorative Floor Vase</v>
      </c>
      <c r="L1572" t="str">
        <f>VLOOKUP(J1572,prod_imp!$A$2:$I$102,3,FALSE)</f>
        <v>Home</v>
      </c>
      <c r="M1572" t="str">
        <f>VLOOKUP(J1572,prod_imp!$A$2:$I$102,4,FALSE)</f>
        <v>Decor</v>
      </c>
      <c r="N1572" t="str">
        <f>VLOOKUP(J1572,prod_imp!$A$2:$I$102,5,FALSE)</f>
        <v>Khan, Jones And Paul</v>
      </c>
      <c r="O1572">
        <f>VLOOKUP(J1572,prod_imp!$A$2:$I$102,6,FALSE)</f>
        <v>317</v>
      </c>
      <c r="P1572">
        <f>VLOOKUP(J1572,prod_imp!$A$2:$I$102,7,FALSE)</f>
        <v>378</v>
      </c>
      <c r="Q1572" t="s">
        <v>4703</v>
      </c>
      <c r="R1572" t="s">
        <v>4706</v>
      </c>
      <c r="S1572" s="5">
        <v>2434.0672</v>
      </c>
      <c r="T1572">
        <v>4</v>
      </c>
      <c r="U1572">
        <v>822</v>
      </c>
      <c r="V1572">
        <v>0.05</v>
      </c>
      <c r="W1572" t="str">
        <f>VLOOKUP(Q1572,stores_imp!$A$2:$K$100,3,FALSE)</f>
        <v>EAST</v>
      </c>
      <c r="X1572" t="str">
        <f>VLOOKUP(Q1572,stores_imp!$A$2:$K$100,2,TRUE)</f>
        <v>Mann-Austin</v>
      </c>
      <c r="Y1572" t="str">
        <f>VLOOKUP(Q1572,stores_imp!$A$2:$E$22,4,FALSE)</f>
        <v>Vasquezborough</v>
      </c>
      <c r="Z1572" t="str">
        <f>VLOOKUP(Q1572,stores_imp!$A$2:$K$22,5,FALSE)</f>
        <v>Online</v>
      </c>
      <c r="AA1572" t="str">
        <f>_xlfn.IFS(sale[[#All],[Age]]&lt;19,"Teens",sale[[#All],[Age]]&lt;30,"Adults",sale[[#All],[Age]]&lt;70,"Elders")</f>
        <v>Elders</v>
      </c>
      <c r="AB1572" t="str">
        <f>VLOOKUP(C1572,customer_imp!$A$2:$H$505,8,FALSE)</f>
        <v>Gold</v>
      </c>
    </row>
    <row r="1573" spans="1:28" x14ac:dyDescent="0.25">
      <c r="A1573" t="s">
        <v>6277</v>
      </c>
      <c r="B1573" s="2">
        <v>45325</v>
      </c>
      <c r="C1573" t="s">
        <v>4226</v>
      </c>
      <c r="D1573" t="str">
        <f>VLOOKUP(C1573,customer_imp!$A$2:$H$502,2,FALSE)</f>
        <v>Laura Soto</v>
      </c>
      <c r="E1573">
        <f>VLOOKUP(C1573,customer_imp!$A$2:$H$502,3,FALSE)</f>
        <v>57</v>
      </c>
      <c r="F1573" t="str">
        <f>VLOOKUP(C1573,customer_imp!$A$2:$H$502,4,FALSE)</f>
        <v>Female</v>
      </c>
      <c r="G1573" t="str">
        <f>VLOOKUP(C1573,customer_imp!$A$2:$H$502,5,FALSE)</f>
        <v>Rodriguezton</v>
      </c>
      <c r="H1573" t="str">
        <f>VLOOKUP(C1573,customer_imp!$A$2:$H$502,6,FALSE)</f>
        <v>Michigan</v>
      </c>
      <c r="I1573" t="str">
        <f>VLOOKUP(C1573,customer_imp!$A$2:$H$502,7,FALSE)</f>
        <v>USA</v>
      </c>
      <c r="J1573" t="s">
        <v>4500</v>
      </c>
      <c r="K1573" t="str">
        <f>VLOOKUP($J1573,prod_imp!$A$2:$I$102,2,FALSE)</f>
        <v>Men'S Running Jacket</v>
      </c>
      <c r="L1573" t="str">
        <f>VLOOKUP(J1573,prod_imp!$A$2:$I$102,3,FALSE)</f>
        <v>Clothing</v>
      </c>
      <c r="M1573" t="str">
        <f>VLOOKUP(J1573,prod_imp!$A$2:$I$102,4,FALSE)</f>
        <v>Outerwear</v>
      </c>
      <c r="N1573" t="str">
        <f>VLOOKUP(J1573,prod_imp!$A$2:$I$102,5,FALSE)</f>
        <v>Pineda Ltd</v>
      </c>
      <c r="O1573">
        <f>VLOOKUP(J1573,prod_imp!$A$2:$I$102,6,FALSE)</f>
        <v>365</v>
      </c>
      <c r="P1573">
        <f>VLOOKUP(J1573,prod_imp!$A$2:$I$102,7,FALSE)</f>
        <v>452</v>
      </c>
      <c r="Q1573" t="s">
        <v>4695</v>
      </c>
      <c r="R1573" t="s">
        <v>4709</v>
      </c>
      <c r="S1573" s="5">
        <v>2733.2267999999999</v>
      </c>
      <c r="T1573">
        <v>4</v>
      </c>
      <c r="U1573">
        <v>785</v>
      </c>
      <c r="V1573">
        <v>0.26</v>
      </c>
      <c r="W1573" t="str">
        <f>VLOOKUP(Q1573,stores_imp!$A$2:$K$100,3,FALSE)</f>
        <v>EAST</v>
      </c>
      <c r="X1573" t="str">
        <f>VLOOKUP(Q1573,stores_imp!$A$2:$K$100,2,TRUE)</f>
        <v>Gardner, Humphrey And Contreras</v>
      </c>
      <c r="Y1573" t="str">
        <f>VLOOKUP(Q1573,stores_imp!$A$2:$E$22,4,FALSE)</f>
        <v>Johnsonville</v>
      </c>
      <c r="Z1573" t="str">
        <f>VLOOKUP(Q1573,stores_imp!$A$2:$K$22,5,FALSE)</f>
        <v>Flagship</v>
      </c>
      <c r="AA1573" t="str">
        <f>_xlfn.IFS(sale[[#All],[Age]]&lt;19,"Teens",sale[[#All],[Age]]&lt;30,"Adults",sale[[#All],[Age]]&lt;70,"Elders")</f>
        <v>Elders</v>
      </c>
      <c r="AB1573" t="str">
        <f>VLOOKUP(C1573,customer_imp!$A$2:$H$505,8,FALSE)</f>
        <v>Platinum</v>
      </c>
    </row>
    <row r="1574" spans="1:28" x14ac:dyDescent="0.25">
      <c r="A1574" t="s">
        <v>6278</v>
      </c>
      <c r="B1574" s="2">
        <v>45465</v>
      </c>
      <c r="C1574" t="s">
        <v>4002</v>
      </c>
      <c r="D1574" t="str">
        <f>VLOOKUP(C1574,customer_imp!$A$2:$H$502,2,FALSE)</f>
        <v>Sarah Vance</v>
      </c>
      <c r="E1574">
        <f>VLOOKUP(C1574,customer_imp!$A$2:$H$502,3,FALSE)</f>
        <v>41</v>
      </c>
      <c r="F1574" t="str">
        <f>VLOOKUP(C1574,customer_imp!$A$2:$H$502,4,FALSE)</f>
        <v>Male</v>
      </c>
      <c r="G1574" t="str">
        <f>VLOOKUP(C1574,customer_imp!$A$2:$H$502,5,FALSE)</f>
        <v>Johnsonville</v>
      </c>
      <c r="H1574" t="str">
        <f>VLOOKUP(C1574,customer_imp!$A$2:$H$502,6,FALSE)</f>
        <v>Oregon</v>
      </c>
      <c r="I1574" t="str">
        <f>VLOOKUP(C1574,customer_imp!$A$2:$H$502,7,FALSE)</f>
        <v>USA</v>
      </c>
      <c r="J1574" t="s">
        <v>4563</v>
      </c>
      <c r="K1574" t="str">
        <f>VLOOKUP($J1574,prod_imp!$A$2:$I$102,2,FALSE)</f>
        <v>Portable Power Bank</v>
      </c>
      <c r="L1574" t="str">
        <f>VLOOKUP(J1574,prod_imp!$A$2:$I$102,3,FALSE)</f>
        <v>Electronics</v>
      </c>
      <c r="M1574" t="str">
        <f>VLOOKUP(J1574,prod_imp!$A$2:$I$102,4,FALSE)</f>
        <v>Mobile</v>
      </c>
      <c r="N1574" t="str">
        <f>VLOOKUP(J1574,prod_imp!$A$2:$I$102,5,FALSE)</f>
        <v>Cummings And Sons</v>
      </c>
      <c r="O1574">
        <f>VLOOKUP(J1574,prod_imp!$A$2:$I$102,6,FALSE)</f>
        <v>326</v>
      </c>
      <c r="P1574">
        <f>VLOOKUP(J1574,prod_imp!$A$2:$I$102,7,FALSE)</f>
        <v>301</v>
      </c>
      <c r="Q1574" t="s">
        <v>4697</v>
      </c>
      <c r="R1574" t="s">
        <v>4706</v>
      </c>
      <c r="S1574" s="5">
        <v>361.16199999999998</v>
      </c>
      <c r="T1574">
        <v>1</v>
      </c>
      <c r="U1574">
        <v>406</v>
      </c>
      <c r="V1574">
        <v>0.13</v>
      </c>
      <c r="W1574" t="str">
        <f>VLOOKUP(Q1574,stores_imp!$A$2:$K$100,3,FALSE)</f>
        <v>SOUTH</v>
      </c>
      <c r="X1574" t="str">
        <f>VLOOKUP(Q1574,stores_imp!$A$2:$K$100,2,TRUE)</f>
        <v>Mcdonald Inc</v>
      </c>
      <c r="Y1574" t="str">
        <f>VLOOKUP(Q1574,stores_imp!$A$2:$E$22,4,FALSE)</f>
        <v>Christopherland</v>
      </c>
      <c r="Z1574" t="str">
        <f>VLOOKUP(Q1574,stores_imp!$A$2:$K$22,5,FALSE)</f>
        <v>Outlet</v>
      </c>
      <c r="AA1574" t="str">
        <f>_xlfn.IFS(sale[[#All],[Age]]&lt;19,"Teens",sale[[#All],[Age]]&lt;30,"Adults",sale[[#All],[Age]]&lt;70,"Elders")</f>
        <v>Elders</v>
      </c>
      <c r="AB1574" t="str">
        <f>VLOOKUP(C1574,customer_imp!$A$2:$H$505,8,FALSE)</f>
        <v>Silver</v>
      </c>
    </row>
    <row r="1575" spans="1:28" x14ac:dyDescent="0.25">
      <c r="A1575" t="s">
        <v>6279</v>
      </c>
      <c r="B1575" s="2">
        <v>45612</v>
      </c>
      <c r="C1575" t="s">
        <v>4425</v>
      </c>
      <c r="D1575" t="str">
        <f>VLOOKUP(C1575,customer_imp!$A$2:$H$502,2,FALSE)</f>
        <v>Thomas Moore</v>
      </c>
      <c r="E1575">
        <f>VLOOKUP(C1575,customer_imp!$A$2:$H$502,3,FALSE)</f>
        <v>51</v>
      </c>
      <c r="F1575" t="str">
        <f>VLOOKUP(C1575,customer_imp!$A$2:$H$502,4,FALSE)</f>
        <v>Female</v>
      </c>
      <c r="G1575" t="str">
        <f>VLOOKUP(C1575,customer_imp!$A$2:$H$502,5,FALSE)</f>
        <v>Williamsberg</v>
      </c>
      <c r="H1575" t="str">
        <f>VLOOKUP(C1575,customer_imp!$A$2:$H$502,6,FALSE)</f>
        <v>New York</v>
      </c>
      <c r="I1575" t="str">
        <f>VLOOKUP(C1575,customer_imp!$A$2:$H$502,7,FALSE)</f>
        <v>USA</v>
      </c>
      <c r="J1575" t="s">
        <v>4655</v>
      </c>
      <c r="K1575" t="str">
        <f>VLOOKUP($J1575,prod_imp!$A$2:$I$102,2,FALSE)</f>
        <v>Women'S High Heels</v>
      </c>
      <c r="L1575" t="str">
        <f>VLOOKUP(J1575,prod_imp!$A$2:$I$102,3,FALSE)</f>
        <v>Clothing</v>
      </c>
      <c r="M1575" t="str">
        <f>VLOOKUP(J1575,prod_imp!$A$2:$I$102,4,FALSE)</f>
        <v>Footwear</v>
      </c>
      <c r="N1575" t="str">
        <f>VLOOKUP(J1575,prod_imp!$A$2:$I$102,5,FALSE)</f>
        <v>Smith-Charles</v>
      </c>
      <c r="O1575">
        <f>VLOOKUP(J1575,prod_imp!$A$2:$I$102,6,FALSE)</f>
        <v>438</v>
      </c>
      <c r="P1575">
        <f>VLOOKUP(J1575,prod_imp!$A$2:$I$102,7,FALSE)</f>
        <v>496</v>
      </c>
      <c r="Q1575" t="s">
        <v>4688</v>
      </c>
      <c r="R1575" t="s">
        <v>4706</v>
      </c>
      <c r="S1575" s="5">
        <v>1758.2940000000001</v>
      </c>
      <c r="T1575">
        <v>2</v>
      </c>
      <c r="U1575">
        <v>977</v>
      </c>
      <c r="V1575">
        <v>0.11</v>
      </c>
      <c r="W1575" t="str">
        <f>VLOOKUP(Q1575,stores_imp!$A$2:$K$100,3,FALSE)</f>
        <v>SOUTH</v>
      </c>
      <c r="X1575" t="str">
        <f>VLOOKUP(Q1575,stores_imp!$A$2:$K$100,2,TRUE)</f>
        <v>Mann-Austin</v>
      </c>
      <c r="Y1575" t="str">
        <f>VLOOKUP(Q1575,stores_imp!$A$2:$E$22,4,FALSE)</f>
        <v>East Johnstad</v>
      </c>
      <c r="Z1575" t="str">
        <f>VLOOKUP(Q1575,stores_imp!$A$2:$K$22,5,FALSE)</f>
        <v>Flagship</v>
      </c>
      <c r="AA1575" t="str">
        <f>_xlfn.IFS(sale[[#All],[Age]]&lt;19,"Teens",sale[[#All],[Age]]&lt;30,"Adults",sale[[#All],[Age]]&lt;70,"Elders")</f>
        <v>Elders</v>
      </c>
      <c r="AB1575" t="str">
        <f>VLOOKUP(C1575,customer_imp!$A$2:$H$505,8,FALSE)</f>
        <v>Silver</v>
      </c>
    </row>
    <row r="1576" spans="1:28" x14ac:dyDescent="0.25">
      <c r="A1576" t="s">
        <v>6280</v>
      </c>
      <c r="B1576" s="2">
        <v>45472</v>
      </c>
      <c r="C1576" t="s">
        <v>4256</v>
      </c>
      <c r="D1576" t="str">
        <f>VLOOKUP(C1576,customer_imp!$A$2:$H$502,2,FALSE)</f>
        <v>Samantha Robinson</v>
      </c>
      <c r="E1576">
        <f>VLOOKUP(C1576,customer_imp!$A$2:$H$502,3,FALSE)</f>
        <v>23</v>
      </c>
      <c r="F1576" t="str">
        <f>VLOOKUP(C1576,customer_imp!$A$2:$H$502,4,FALSE)</f>
        <v>Male</v>
      </c>
      <c r="G1576" t="str">
        <f>VLOOKUP(C1576,customer_imp!$A$2:$H$502,5,FALSE)</f>
        <v>North Roy</v>
      </c>
      <c r="H1576" t="str">
        <f>VLOOKUP(C1576,customer_imp!$A$2:$H$502,6,FALSE)</f>
        <v>Mississippi</v>
      </c>
      <c r="I1576" t="str">
        <f>VLOOKUP(C1576,customer_imp!$A$2:$H$502,7,FALSE)</f>
        <v>USA</v>
      </c>
      <c r="J1576" t="s">
        <v>4610</v>
      </c>
      <c r="K1576" t="str">
        <f>VLOOKUP($J1576,prod_imp!$A$2:$I$102,2,FALSE)</f>
        <v>Matte Lipstick Set</v>
      </c>
      <c r="L1576" t="str">
        <f>VLOOKUP(J1576,prod_imp!$A$2:$I$102,3,FALSE)</f>
        <v>Beauty</v>
      </c>
      <c r="M1576" t="str">
        <f>VLOOKUP(J1576,prod_imp!$A$2:$I$102,4,FALSE)</f>
        <v>Makeup</v>
      </c>
      <c r="N1576" t="str">
        <f>VLOOKUP(J1576,prod_imp!$A$2:$I$102,5,FALSE)</f>
        <v>Zhang Inc</v>
      </c>
      <c r="O1576">
        <f>VLOOKUP(J1576,prod_imp!$A$2:$I$102,6,FALSE)</f>
        <v>299</v>
      </c>
      <c r="P1576">
        <f>VLOOKUP(J1576,prod_imp!$A$2:$I$102,7,FALSE)</f>
        <v>118</v>
      </c>
      <c r="Q1576" t="s">
        <v>4678</v>
      </c>
      <c r="R1576" t="s">
        <v>1959</v>
      </c>
      <c r="S1576" s="5">
        <v>605.50099999999998</v>
      </c>
      <c r="T1576">
        <v>1</v>
      </c>
      <c r="U1576">
        <v>644</v>
      </c>
      <c r="V1576">
        <v>0.1</v>
      </c>
      <c r="W1576" t="str">
        <f>VLOOKUP(Q1576,stores_imp!$A$2:$K$100,3,FALSE)</f>
        <v>SOUTH</v>
      </c>
      <c r="X1576" t="str">
        <f>VLOOKUP(Q1576,stores_imp!$A$2:$K$100,2,TRUE)</f>
        <v>Mann-Austin</v>
      </c>
      <c r="Y1576" t="str">
        <f>VLOOKUP(Q1576,stores_imp!$A$2:$E$22,4,FALSE)</f>
        <v>North Nancyview</v>
      </c>
      <c r="Z1576" t="str">
        <f>VLOOKUP(Q1576,stores_imp!$A$2:$K$22,5,FALSE)</f>
        <v>Outlet</v>
      </c>
      <c r="AA1576" t="str">
        <f>_xlfn.IFS(sale[[#All],[Age]]&lt;19,"Teens",sale[[#All],[Age]]&lt;30,"Adults",sale[[#All],[Age]]&lt;70,"Elders")</f>
        <v>Adults</v>
      </c>
      <c r="AB1576" t="str">
        <f>VLOOKUP(C1576,customer_imp!$A$2:$H$505,8,FALSE)</f>
        <v>Bronze</v>
      </c>
    </row>
    <row r="1577" spans="1:28" x14ac:dyDescent="0.25">
      <c r="A1577" t="s">
        <v>6281</v>
      </c>
      <c r="B1577" s="2">
        <v>45897</v>
      </c>
      <c r="C1577" t="s">
        <v>4323</v>
      </c>
      <c r="D1577" t="str">
        <f>VLOOKUP(C1577,customer_imp!$A$2:$H$502,2,FALSE)</f>
        <v>Carol Lewis</v>
      </c>
      <c r="E1577">
        <f>VLOOKUP(C1577,customer_imp!$A$2:$H$502,3,FALSE)</f>
        <v>40</v>
      </c>
      <c r="F1577" t="str">
        <f>VLOOKUP(C1577,customer_imp!$A$2:$H$502,4,FALSE)</f>
        <v>Female</v>
      </c>
      <c r="G1577" t="str">
        <f>VLOOKUP(C1577,customer_imp!$A$2:$H$502,5,FALSE)</f>
        <v>Ryanport</v>
      </c>
      <c r="H1577" t="str">
        <f>VLOOKUP(C1577,customer_imp!$A$2:$H$502,6,FALSE)</f>
        <v>North Carolina</v>
      </c>
      <c r="I1577" t="str">
        <f>VLOOKUP(C1577,customer_imp!$A$2:$H$502,7,FALSE)</f>
        <v>USA</v>
      </c>
      <c r="J1577" t="s">
        <v>4617</v>
      </c>
      <c r="K1577" t="str">
        <f>VLOOKUP($J1577,prod_imp!$A$2:$I$102,2,FALSE)</f>
        <v>Smart Led Light Strip</v>
      </c>
      <c r="L1577" t="str">
        <f>VLOOKUP(J1577,prod_imp!$A$2:$I$102,3,FALSE)</f>
        <v>Electronics</v>
      </c>
      <c r="M1577" t="str">
        <f>VLOOKUP(J1577,prod_imp!$A$2:$I$102,4,FALSE)</f>
        <v>Accessories</v>
      </c>
      <c r="N1577" t="str">
        <f>VLOOKUP(J1577,prod_imp!$A$2:$I$102,5,FALSE)</f>
        <v>Flores-Davis</v>
      </c>
      <c r="O1577">
        <f>VLOOKUP(J1577,prod_imp!$A$2:$I$102,6,FALSE)</f>
        <v>349</v>
      </c>
      <c r="P1577">
        <f>VLOOKUP(J1577,prod_imp!$A$2:$I$102,7,FALSE)</f>
        <v>476</v>
      </c>
      <c r="Q1577" t="s">
        <v>4695</v>
      </c>
      <c r="R1577" t="s">
        <v>4706</v>
      </c>
      <c r="S1577" s="5">
        <v>362.32350000000002</v>
      </c>
      <c r="T1577">
        <v>1</v>
      </c>
      <c r="U1577">
        <v>471</v>
      </c>
      <c r="V1577">
        <v>0.06</v>
      </c>
      <c r="W1577" t="str">
        <f>VLOOKUP(Q1577,stores_imp!$A$2:$K$100,3,FALSE)</f>
        <v>EAST</v>
      </c>
      <c r="X1577" t="str">
        <f>VLOOKUP(Q1577,stores_imp!$A$2:$K$100,2,TRUE)</f>
        <v>Gardner, Humphrey And Contreras</v>
      </c>
      <c r="Y1577" t="str">
        <f>VLOOKUP(Q1577,stores_imp!$A$2:$E$22,4,FALSE)</f>
        <v>Johnsonville</v>
      </c>
      <c r="Z1577" t="str">
        <f>VLOOKUP(Q1577,stores_imp!$A$2:$K$22,5,FALSE)</f>
        <v>Flagship</v>
      </c>
      <c r="AA1577" t="str">
        <f>_xlfn.IFS(sale[[#All],[Age]]&lt;19,"Teens",sale[[#All],[Age]]&lt;30,"Adults",sale[[#All],[Age]]&lt;70,"Elders")</f>
        <v>Elders</v>
      </c>
      <c r="AB1577" t="str">
        <f>VLOOKUP(C1577,customer_imp!$A$2:$H$505,8,FALSE)</f>
        <v>Bronze</v>
      </c>
    </row>
    <row r="1578" spans="1:28" x14ac:dyDescent="0.25">
      <c r="A1578" t="s">
        <v>6282</v>
      </c>
      <c r="B1578" s="2">
        <v>45241</v>
      </c>
      <c r="C1578" t="s">
        <v>4470</v>
      </c>
      <c r="D1578" t="str">
        <f>VLOOKUP(C1578,customer_imp!$A$2:$H$502,2,FALSE)</f>
        <v>Earl Smith Dds</v>
      </c>
      <c r="E1578">
        <f>VLOOKUP(C1578,customer_imp!$A$2:$H$502,3,FALSE)</f>
        <v>59</v>
      </c>
      <c r="F1578" t="str">
        <f>VLOOKUP(C1578,customer_imp!$A$2:$H$502,4,FALSE)</f>
        <v>Male</v>
      </c>
      <c r="G1578" t="str">
        <f>VLOOKUP(C1578,customer_imp!$A$2:$H$502,5,FALSE)</f>
        <v>West Sarah</v>
      </c>
      <c r="H1578" t="str">
        <f>VLOOKUP(C1578,customer_imp!$A$2:$H$502,6,FALSE)</f>
        <v>South Dakota</v>
      </c>
      <c r="I1578" t="str">
        <f>VLOOKUP(C1578,customer_imp!$A$2:$H$502,7,FALSE)</f>
        <v>USA</v>
      </c>
      <c r="J1578" t="s">
        <v>4509</v>
      </c>
      <c r="K1578" t="str">
        <f>VLOOKUP($J1578,prod_imp!$A$2:$I$102,2,FALSE)</f>
        <v>Led Table Lamp</v>
      </c>
      <c r="L1578" t="str">
        <f>VLOOKUP(J1578,prod_imp!$A$2:$I$102,3,FALSE)</f>
        <v>Home</v>
      </c>
      <c r="M1578" t="str">
        <f>VLOOKUP(J1578,prod_imp!$A$2:$I$102,4,FALSE)</f>
        <v>Lighting</v>
      </c>
      <c r="N1578" t="str">
        <f>VLOOKUP(J1578,prod_imp!$A$2:$I$102,5,FALSE)</f>
        <v>Harrell Llc</v>
      </c>
      <c r="O1578">
        <f>VLOOKUP(J1578,prod_imp!$A$2:$I$102,6,FALSE)</f>
        <v>219</v>
      </c>
      <c r="P1578">
        <f>VLOOKUP(J1578,prod_imp!$A$2:$I$102,7,FALSE)</f>
        <v>170</v>
      </c>
      <c r="Q1578" t="s">
        <v>4683</v>
      </c>
      <c r="R1578" t="s">
        <v>4709</v>
      </c>
      <c r="S1578" s="5">
        <v>1455.1325999999999</v>
      </c>
      <c r="T1578">
        <v>3</v>
      </c>
      <c r="U1578">
        <v>599</v>
      </c>
      <c r="V1578">
        <v>0.23</v>
      </c>
      <c r="W1578" t="str">
        <f>VLOOKUP(Q1578,stores_imp!$A$2:$K$100,3,FALSE)</f>
        <v>EAST</v>
      </c>
      <c r="X1578" t="str">
        <f>VLOOKUP(Q1578,stores_imp!$A$2:$K$100,2,TRUE)</f>
        <v>Mann-Austin</v>
      </c>
      <c r="Y1578" t="str">
        <f>VLOOKUP(Q1578,stores_imp!$A$2:$E$22,4,FALSE)</f>
        <v>Port Josephberg</v>
      </c>
      <c r="Z1578" t="str">
        <f>VLOOKUP(Q1578,stores_imp!$A$2:$K$22,5,FALSE)</f>
        <v>Online</v>
      </c>
      <c r="AA1578" t="str">
        <f>_xlfn.IFS(sale[[#All],[Age]]&lt;19,"Teens",sale[[#All],[Age]]&lt;30,"Adults",sale[[#All],[Age]]&lt;70,"Elders")</f>
        <v>Elders</v>
      </c>
      <c r="AB1578" t="str">
        <f>VLOOKUP(C1578,customer_imp!$A$2:$H$505,8,FALSE)</f>
        <v>Gold</v>
      </c>
    </row>
    <row r="1579" spans="1:28" x14ac:dyDescent="0.25">
      <c r="A1579" t="s">
        <v>6283</v>
      </c>
      <c r="B1579" s="2">
        <v>45851</v>
      </c>
      <c r="C1579" t="s">
        <v>4077</v>
      </c>
      <c r="D1579" t="str">
        <f>VLOOKUP(C1579,customer_imp!$A$2:$H$502,2,FALSE)</f>
        <v>Colleen Maynard</v>
      </c>
      <c r="E1579">
        <f>VLOOKUP(C1579,customer_imp!$A$2:$H$502,3,FALSE)</f>
        <v>29</v>
      </c>
      <c r="F1579" t="str">
        <f>VLOOKUP(C1579,customer_imp!$A$2:$H$502,4,FALSE)</f>
        <v>Male</v>
      </c>
      <c r="G1579" t="str">
        <f>VLOOKUP(C1579,customer_imp!$A$2:$H$502,5,FALSE)</f>
        <v>Singletonmouth</v>
      </c>
      <c r="H1579" t="str">
        <f>VLOOKUP(C1579,customer_imp!$A$2:$H$502,6,FALSE)</f>
        <v>Utah</v>
      </c>
      <c r="I1579" t="str">
        <f>VLOOKUP(C1579,customer_imp!$A$2:$H$502,7,FALSE)</f>
        <v>USA</v>
      </c>
      <c r="J1579" t="s">
        <v>4533</v>
      </c>
      <c r="K1579" t="str">
        <f>VLOOKUP($J1579,prod_imp!$A$2:$I$102,2,FALSE)</f>
        <v>Outdoor Sports Water Bottle</v>
      </c>
      <c r="L1579" t="str">
        <f>VLOOKUP(J1579,prod_imp!$A$2:$I$102,3,FALSE)</f>
        <v>Sports</v>
      </c>
      <c r="M1579" t="str">
        <f>VLOOKUP(J1579,prod_imp!$A$2:$I$102,4,FALSE)</f>
        <v>Accessories</v>
      </c>
      <c r="N1579" t="str">
        <f>VLOOKUP(J1579,prod_imp!$A$2:$I$102,5,FALSE)</f>
        <v>Soto-Ellis</v>
      </c>
      <c r="O1579">
        <f>VLOOKUP(J1579,prod_imp!$A$2:$I$102,6,FALSE)</f>
        <v>132</v>
      </c>
      <c r="P1579">
        <f>VLOOKUP(J1579,prod_imp!$A$2:$I$102,7,FALSE)</f>
        <v>275</v>
      </c>
      <c r="Q1579" t="s">
        <v>4693</v>
      </c>
      <c r="R1579" t="s">
        <v>1959</v>
      </c>
      <c r="S1579" s="5">
        <v>2320.2784000000001</v>
      </c>
      <c r="T1579">
        <v>4</v>
      </c>
      <c r="U1579">
        <v>659</v>
      </c>
      <c r="V1579">
        <v>0.19</v>
      </c>
      <c r="W1579" t="str">
        <f>VLOOKUP(Q1579,stores_imp!$A$2:$K$100,3,FALSE)</f>
        <v>NORTH</v>
      </c>
      <c r="X1579" t="str">
        <f>VLOOKUP(Q1579,stores_imp!$A$2:$K$100,2,TRUE)</f>
        <v>Thomas, Bridges And Harris</v>
      </c>
      <c r="Y1579" t="str">
        <f>VLOOKUP(Q1579,stores_imp!$A$2:$E$22,4,FALSE)</f>
        <v>Sabrinatown</v>
      </c>
      <c r="Z1579" t="str">
        <f>VLOOKUP(Q1579,stores_imp!$A$2:$K$22,5,FALSE)</f>
        <v>Online</v>
      </c>
      <c r="AA1579" t="str">
        <f>_xlfn.IFS(sale[[#All],[Age]]&lt;19,"Teens",sale[[#All],[Age]]&lt;30,"Adults",sale[[#All],[Age]]&lt;70,"Elders")</f>
        <v>Adults</v>
      </c>
      <c r="AB1579" t="str">
        <f>VLOOKUP(C1579,customer_imp!$A$2:$H$505,8,FALSE)</f>
        <v>Gold</v>
      </c>
    </row>
    <row r="1580" spans="1:28" x14ac:dyDescent="0.25">
      <c r="A1580" t="s">
        <v>6284</v>
      </c>
      <c r="B1580" s="2">
        <v>45572</v>
      </c>
      <c r="C1580" t="s">
        <v>4080</v>
      </c>
      <c r="D1580" t="str">
        <f>VLOOKUP(C1580,customer_imp!$A$2:$H$502,2,FALSE)</f>
        <v>Christopher Lester</v>
      </c>
      <c r="E1580">
        <f>VLOOKUP(C1580,customer_imp!$A$2:$H$502,3,FALSE)</f>
        <v>64</v>
      </c>
      <c r="F1580" t="str">
        <f>VLOOKUP(C1580,customer_imp!$A$2:$H$502,4,FALSE)</f>
        <v>Male</v>
      </c>
      <c r="G1580" t="str">
        <f>VLOOKUP(C1580,customer_imp!$A$2:$H$502,5,FALSE)</f>
        <v>South Jenniferville</v>
      </c>
      <c r="H1580" t="str">
        <f>VLOOKUP(C1580,customer_imp!$A$2:$H$502,6,FALSE)</f>
        <v>Georgia</v>
      </c>
      <c r="I1580" t="str">
        <f>VLOOKUP(C1580,customer_imp!$A$2:$H$502,7,FALSE)</f>
        <v>USA</v>
      </c>
      <c r="J1580" t="s">
        <v>4576</v>
      </c>
      <c r="K1580" t="str">
        <f>VLOOKUP($J1580,prod_imp!$A$2:$I$102,2,FALSE)</f>
        <v>Men'S Winter Jacket</v>
      </c>
      <c r="L1580" t="str">
        <f>VLOOKUP(J1580,prod_imp!$A$2:$I$102,3,FALSE)</f>
        <v>Clothing</v>
      </c>
      <c r="M1580" t="str">
        <f>VLOOKUP(J1580,prod_imp!$A$2:$I$102,4,FALSE)</f>
        <v>Outerwear</v>
      </c>
      <c r="N1580" t="str">
        <f>VLOOKUP(J1580,prod_imp!$A$2:$I$102,5,FALSE)</f>
        <v>Kelly, Smith And Perez</v>
      </c>
      <c r="O1580">
        <f>VLOOKUP(J1580,prod_imp!$A$2:$I$102,6,FALSE)</f>
        <v>167</v>
      </c>
      <c r="P1580">
        <f>VLOOKUP(J1580,prod_imp!$A$2:$I$102,7,FALSE)</f>
        <v>296</v>
      </c>
      <c r="Q1580" t="s">
        <v>4675</v>
      </c>
      <c r="R1580" t="s">
        <v>1959</v>
      </c>
      <c r="S1580" s="5">
        <v>324.02999999999997</v>
      </c>
      <c r="T1580">
        <v>2</v>
      </c>
      <c r="U1580">
        <v>216</v>
      </c>
      <c r="V1580">
        <v>0.12</v>
      </c>
      <c r="W1580" t="str">
        <f>VLOOKUP(Q1580,stores_imp!$A$2:$K$100,3,FALSE)</f>
        <v>NORTH</v>
      </c>
      <c r="X1580" t="str">
        <f>VLOOKUP(Q1580,stores_imp!$A$2:$K$100,2,TRUE)</f>
        <v>Martinez, Adkins And Johnson</v>
      </c>
      <c r="Y1580" t="str">
        <f>VLOOKUP(Q1580,stores_imp!$A$2:$E$22,4,FALSE)</f>
        <v>Danielmouth</v>
      </c>
      <c r="Z1580" t="str">
        <f>VLOOKUP(Q1580,stores_imp!$A$2:$K$22,5,FALSE)</f>
        <v>Flagship</v>
      </c>
      <c r="AA1580" t="str">
        <f>_xlfn.IFS(sale[[#All],[Age]]&lt;19,"Teens",sale[[#All],[Age]]&lt;30,"Adults",sale[[#All],[Age]]&lt;70,"Elders")</f>
        <v>Elders</v>
      </c>
      <c r="AB1580" t="str">
        <f>VLOOKUP(C1580,customer_imp!$A$2:$H$505,8,FALSE)</f>
        <v>Silver</v>
      </c>
    </row>
    <row r="1581" spans="1:28" x14ac:dyDescent="0.25">
      <c r="A1581" t="s">
        <v>6285</v>
      </c>
      <c r="B1581" s="2">
        <v>45774</v>
      </c>
      <c r="C1581" t="s">
        <v>4001</v>
      </c>
      <c r="D1581" t="str">
        <f>VLOOKUP(C1581,customer_imp!$A$2:$H$502,2,FALSE)</f>
        <v>Jessica Acevedo</v>
      </c>
      <c r="E1581">
        <f>VLOOKUP(C1581,customer_imp!$A$2:$H$502,3,FALSE)</f>
        <v>64</v>
      </c>
      <c r="F1581" t="str">
        <f>VLOOKUP(C1581,customer_imp!$A$2:$H$502,4,FALSE)</f>
        <v>Female</v>
      </c>
      <c r="G1581" t="str">
        <f>VLOOKUP(C1581,customer_imp!$A$2:$H$502,5,FALSE)</f>
        <v>Amybury</v>
      </c>
      <c r="H1581" t="str">
        <f>VLOOKUP(C1581,customer_imp!$A$2:$H$502,6,FALSE)</f>
        <v>Pennsylvania</v>
      </c>
      <c r="I1581" t="str">
        <f>VLOOKUP(C1581,customer_imp!$A$2:$H$502,7,FALSE)</f>
        <v>USA</v>
      </c>
      <c r="J1581" t="s">
        <v>4551</v>
      </c>
      <c r="K1581" t="str">
        <f>VLOOKUP($J1581,prod_imp!$A$2:$I$102,2,FALSE)</f>
        <v>Basketball</v>
      </c>
      <c r="L1581" t="str">
        <f>VLOOKUP(J1581,prod_imp!$A$2:$I$102,3,FALSE)</f>
        <v>Sports</v>
      </c>
      <c r="M1581" t="str">
        <f>VLOOKUP(J1581,prod_imp!$A$2:$I$102,4,FALSE)</f>
        <v>Team Sports</v>
      </c>
      <c r="N1581" t="str">
        <f>VLOOKUP(J1581,prod_imp!$A$2:$I$102,5,FALSE)</f>
        <v>Nolan-Snow</v>
      </c>
      <c r="O1581">
        <f>VLOOKUP(J1581,prod_imp!$A$2:$I$102,6,FALSE)</f>
        <v>204</v>
      </c>
      <c r="P1581">
        <f>VLOOKUP(J1581,prod_imp!$A$2:$I$102,7,FALSE)</f>
        <v>281</v>
      </c>
      <c r="Q1581" t="s">
        <v>4690</v>
      </c>
      <c r="R1581" t="s">
        <v>4706</v>
      </c>
      <c r="S1581" s="5">
        <v>1202.4012</v>
      </c>
      <c r="T1581">
        <v>2</v>
      </c>
      <c r="U1581">
        <v>613</v>
      </c>
      <c r="V1581">
        <v>0.25</v>
      </c>
      <c r="W1581" t="str">
        <f>VLOOKUP(Q1581,stores_imp!$A$2:$K$100,3,FALSE)</f>
        <v>EAST</v>
      </c>
      <c r="X1581" t="str">
        <f>VLOOKUP(Q1581,stores_imp!$A$2:$K$100,2,TRUE)</f>
        <v>Martinez, Adkins And Johnson</v>
      </c>
      <c r="Y1581" t="str">
        <f>VLOOKUP(Q1581,stores_imp!$A$2:$E$22,4,FALSE)</f>
        <v>East Davidville</v>
      </c>
      <c r="Z1581" t="str">
        <f>VLOOKUP(Q1581,stores_imp!$A$2:$K$22,5,FALSE)</f>
        <v>Online</v>
      </c>
      <c r="AA1581" t="str">
        <f>_xlfn.IFS(sale[[#All],[Age]]&lt;19,"Teens",sale[[#All],[Age]]&lt;30,"Adults",sale[[#All],[Age]]&lt;70,"Elders")</f>
        <v>Elders</v>
      </c>
      <c r="AB1581" t="str">
        <f>VLOOKUP(C1581,customer_imp!$A$2:$H$505,8,FALSE)</f>
        <v>Bronze</v>
      </c>
    </row>
    <row r="1582" spans="1:28" x14ac:dyDescent="0.25">
      <c r="A1582" t="s">
        <v>6286</v>
      </c>
      <c r="B1582" s="2">
        <v>45921</v>
      </c>
      <c r="C1582" t="s">
        <v>4074</v>
      </c>
      <c r="D1582" t="str">
        <f>VLOOKUP(C1582,customer_imp!$A$2:$H$502,2,FALSE)</f>
        <v>Brittney Morgan</v>
      </c>
      <c r="E1582">
        <f>VLOOKUP(C1582,customer_imp!$A$2:$H$502,3,FALSE)</f>
        <v>24</v>
      </c>
      <c r="F1582" t="str">
        <f>VLOOKUP(C1582,customer_imp!$A$2:$H$502,4,FALSE)</f>
        <v>Male</v>
      </c>
      <c r="G1582" t="str">
        <f>VLOOKUP(C1582,customer_imp!$A$2:$H$502,5,FALSE)</f>
        <v>Lake Kaylahaven</v>
      </c>
      <c r="H1582" t="str">
        <f>VLOOKUP(C1582,customer_imp!$A$2:$H$502,6,FALSE)</f>
        <v>Alaska</v>
      </c>
      <c r="I1582" t="str">
        <f>VLOOKUP(C1582,customer_imp!$A$2:$H$502,7,FALSE)</f>
        <v>USA</v>
      </c>
      <c r="J1582" t="s">
        <v>4600</v>
      </c>
      <c r="K1582" t="str">
        <f>VLOOKUP($J1582,prod_imp!$A$2:$I$102,2,FALSE)</f>
        <v>Womens Cotton Scarf</v>
      </c>
      <c r="L1582" t="str">
        <f>VLOOKUP(J1582,prod_imp!$A$2:$I$102,3,FALSE)</f>
        <v>Clothing</v>
      </c>
      <c r="M1582" t="str">
        <f>VLOOKUP(J1582,prod_imp!$A$2:$I$102,4,FALSE)</f>
        <v>Accessories</v>
      </c>
      <c r="N1582" t="str">
        <f>VLOOKUP(J1582,prod_imp!$A$2:$I$102,5,FALSE)</f>
        <v>Shepherd-Gould</v>
      </c>
      <c r="O1582">
        <f>VLOOKUP(J1582,prod_imp!$A$2:$I$102,6,FALSE)</f>
        <v>114</v>
      </c>
      <c r="P1582">
        <f>VLOOKUP(J1582,prod_imp!$A$2:$I$102,7,FALSE)</f>
        <v>485</v>
      </c>
      <c r="Q1582" t="s">
        <v>4693</v>
      </c>
      <c r="R1582" t="s">
        <v>4706</v>
      </c>
      <c r="S1582" s="5">
        <v>863.60260000000005</v>
      </c>
      <c r="T1582">
        <v>2</v>
      </c>
      <c r="U1582">
        <v>485</v>
      </c>
      <c r="V1582">
        <v>0.02</v>
      </c>
      <c r="W1582" t="str">
        <f>VLOOKUP(Q1582,stores_imp!$A$2:$K$100,3,FALSE)</f>
        <v>NORTH</v>
      </c>
      <c r="X1582" t="str">
        <f>VLOOKUP(Q1582,stores_imp!$A$2:$K$100,2,TRUE)</f>
        <v>Thomas, Bridges And Harris</v>
      </c>
      <c r="Y1582" t="str">
        <f>VLOOKUP(Q1582,stores_imp!$A$2:$E$22,4,FALSE)</f>
        <v>Sabrinatown</v>
      </c>
      <c r="Z1582" t="str">
        <f>VLOOKUP(Q1582,stores_imp!$A$2:$K$22,5,FALSE)</f>
        <v>Online</v>
      </c>
      <c r="AA1582" t="str">
        <f>_xlfn.IFS(sale[[#All],[Age]]&lt;19,"Teens",sale[[#All],[Age]]&lt;30,"Adults",sale[[#All],[Age]]&lt;70,"Elders")</f>
        <v>Adults</v>
      </c>
      <c r="AB1582" t="str">
        <f>VLOOKUP(C1582,customer_imp!$A$2:$H$505,8,FALSE)</f>
        <v>Gold</v>
      </c>
    </row>
    <row r="1583" spans="1:28" x14ac:dyDescent="0.25">
      <c r="A1583" t="s">
        <v>6287</v>
      </c>
      <c r="B1583" s="2">
        <v>45268</v>
      </c>
      <c r="C1583" t="s">
        <v>4292</v>
      </c>
      <c r="D1583" t="str">
        <f>VLOOKUP(C1583,customer_imp!$A$2:$H$502,2,FALSE)</f>
        <v>Brandy Thompson</v>
      </c>
      <c r="E1583">
        <f>VLOOKUP(C1583,customer_imp!$A$2:$H$502,3,FALSE)</f>
        <v>56</v>
      </c>
      <c r="F1583" t="str">
        <f>VLOOKUP(C1583,customer_imp!$A$2:$H$502,4,FALSE)</f>
        <v>Female</v>
      </c>
      <c r="G1583" t="str">
        <f>VLOOKUP(C1583,customer_imp!$A$2:$H$502,5,FALSE)</f>
        <v>West Patriciaview</v>
      </c>
      <c r="H1583" t="str">
        <f>VLOOKUP(C1583,customer_imp!$A$2:$H$502,6,FALSE)</f>
        <v>Alabama</v>
      </c>
      <c r="I1583" t="str">
        <f>VLOOKUP(C1583,customer_imp!$A$2:$H$502,7,FALSE)</f>
        <v>USA</v>
      </c>
      <c r="J1583" t="s">
        <v>4576</v>
      </c>
      <c r="K1583" t="str">
        <f>VLOOKUP($J1583,prod_imp!$A$2:$I$102,2,FALSE)</f>
        <v>Men'S Winter Jacket</v>
      </c>
      <c r="L1583" t="str">
        <f>VLOOKUP(J1583,prod_imp!$A$2:$I$102,3,FALSE)</f>
        <v>Clothing</v>
      </c>
      <c r="M1583" t="str">
        <f>VLOOKUP(J1583,prod_imp!$A$2:$I$102,4,FALSE)</f>
        <v>Outerwear</v>
      </c>
      <c r="N1583" t="str">
        <f>VLOOKUP(J1583,prod_imp!$A$2:$I$102,5,FALSE)</f>
        <v>Kelly, Smith And Perez</v>
      </c>
      <c r="O1583">
        <f>VLOOKUP(J1583,prod_imp!$A$2:$I$102,6,FALSE)</f>
        <v>167</v>
      </c>
      <c r="P1583">
        <f>VLOOKUP(J1583,prod_imp!$A$2:$I$102,7,FALSE)</f>
        <v>296</v>
      </c>
      <c r="Q1583" t="s">
        <v>4690</v>
      </c>
      <c r="R1583" t="s">
        <v>4706</v>
      </c>
      <c r="S1583" s="5">
        <v>167.76</v>
      </c>
      <c r="T1583">
        <v>1</v>
      </c>
      <c r="U1583">
        <v>210</v>
      </c>
      <c r="V1583">
        <v>0.11</v>
      </c>
      <c r="W1583" t="str">
        <f>VLOOKUP(Q1583,stores_imp!$A$2:$K$100,3,FALSE)</f>
        <v>EAST</v>
      </c>
      <c r="X1583" t="str">
        <f>VLOOKUP(Q1583,stores_imp!$A$2:$K$100,2,TRUE)</f>
        <v>Martinez, Adkins And Johnson</v>
      </c>
      <c r="Y1583" t="str">
        <f>VLOOKUP(Q1583,stores_imp!$A$2:$E$22,4,FALSE)</f>
        <v>East Davidville</v>
      </c>
      <c r="Z1583" t="str">
        <f>VLOOKUP(Q1583,stores_imp!$A$2:$K$22,5,FALSE)</f>
        <v>Online</v>
      </c>
      <c r="AA1583" t="str">
        <f>_xlfn.IFS(sale[[#All],[Age]]&lt;19,"Teens",sale[[#All],[Age]]&lt;30,"Adults",sale[[#All],[Age]]&lt;70,"Elders")</f>
        <v>Elders</v>
      </c>
      <c r="AB1583" t="str">
        <f>VLOOKUP(C1583,customer_imp!$A$2:$H$505,8,FALSE)</f>
        <v>Bronze</v>
      </c>
    </row>
    <row r="1584" spans="1:28" x14ac:dyDescent="0.25">
      <c r="A1584" t="s">
        <v>6288</v>
      </c>
      <c r="B1584" s="2">
        <v>45402</v>
      </c>
      <c r="C1584" t="s">
        <v>4312</v>
      </c>
      <c r="D1584" t="str">
        <f>VLOOKUP(C1584,customer_imp!$A$2:$H$502,2,FALSE)</f>
        <v>Robert King</v>
      </c>
      <c r="E1584">
        <f>VLOOKUP(C1584,customer_imp!$A$2:$H$502,3,FALSE)</f>
        <v>58</v>
      </c>
      <c r="F1584" t="str">
        <f>VLOOKUP(C1584,customer_imp!$A$2:$H$502,4,FALSE)</f>
        <v>Female</v>
      </c>
      <c r="G1584" t="str">
        <f>VLOOKUP(C1584,customer_imp!$A$2:$H$502,5,FALSE)</f>
        <v>Cindyton</v>
      </c>
      <c r="H1584" t="str">
        <f>VLOOKUP(C1584,customer_imp!$A$2:$H$502,6,FALSE)</f>
        <v>Rhode Island</v>
      </c>
      <c r="I1584" t="str">
        <f>VLOOKUP(C1584,customer_imp!$A$2:$H$502,7,FALSE)</f>
        <v>USA</v>
      </c>
      <c r="J1584" t="s">
        <v>4657</v>
      </c>
      <c r="K1584" t="str">
        <f>VLOOKUP($J1584,prod_imp!$A$2:$I$102,2,FALSE)</f>
        <v>Microwave Oven</v>
      </c>
      <c r="L1584" t="str">
        <f>VLOOKUP(J1584,prod_imp!$A$2:$I$102,3,FALSE)</f>
        <v>Home</v>
      </c>
      <c r="M1584" t="str">
        <f>VLOOKUP(J1584,prod_imp!$A$2:$I$102,4,FALSE)</f>
        <v>Appliances</v>
      </c>
      <c r="N1584" t="str">
        <f>VLOOKUP(J1584,prod_imp!$A$2:$I$102,5,FALSE)</f>
        <v>Green, Powell And Palmer</v>
      </c>
      <c r="O1584">
        <f>VLOOKUP(J1584,prod_imp!$A$2:$I$102,6,FALSE)</f>
        <v>447</v>
      </c>
      <c r="P1584">
        <f>VLOOKUP(J1584,prod_imp!$A$2:$I$102,7,FALSE)</f>
        <v>191</v>
      </c>
      <c r="Q1584" t="s">
        <v>4673</v>
      </c>
      <c r="R1584" t="s">
        <v>1959</v>
      </c>
      <c r="S1584" s="5">
        <v>579.24950000000001</v>
      </c>
      <c r="T1584">
        <v>1</v>
      </c>
      <c r="U1584">
        <v>681</v>
      </c>
      <c r="V1584">
        <v>0.2</v>
      </c>
      <c r="W1584" t="str">
        <f>VLOOKUP(Q1584,stores_imp!$A$2:$K$100,3,FALSE)</f>
        <v>EAST</v>
      </c>
      <c r="X1584" t="str">
        <f>VLOOKUP(Q1584,stores_imp!$A$2:$K$100,2,TRUE)</f>
        <v>Rivera-Warner</v>
      </c>
      <c r="Y1584" t="str">
        <f>VLOOKUP(Q1584,stores_imp!$A$2:$E$22,4,FALSE)</f>
        <v>Washingtonfurt</v>
      </c>
      <c r="Z1584" t="str">
        <f>VLOOKUP(Q1584,stores_imp!$A$2:$K$22,5,FALSE)</f>
        <v>Flagship</v>
      </c>
      <c r="AA1584" t="str">
        <f>_xlfn.IFS(sale[[#All],[Age]]&lt;19,"Teens",sale[[#All],[Age]]&lt;30,"Adults",sale[[#All],[Age]]&lt;70,"Elders")</f>
        <v>Elders</v>
      </c>
      <c r="AB1584" t="str">
        <f>VLOOKUP(C1584,customer_imp!$A$2:$H$505,8,FALSE)</f>
        <v>Gold</v>
      </c>
    </row>
    <row r="1585" spans="1:28" x14ac:dyDescent="0.25">
      <c r="A1585" t="s">
        <v>6289</v>
      </c>
      <c r="B1585" s="2">
        <v>45667</v>
      </c>
      <c r="C1585" t="s">
        <v>4432</v>
      </c>
      <c r="D1585" t="str">
        <f>VLOOKUP(C1585,customer_imp!$A$2:$H$502,2,FALSE)</f>
        <v>Tammy Trevino</v>
      </c>
      <c r="E1585">
        <f>VLOOKUP(C1585,customer_imp!$A$2:$H$502,3,FALSE)</f>
        <v>60</v>
      </c>
      <c r="F1585" t="str">
        <f>VLOOKUP(C1585,customer_imp!$A$2:$H$502,4,FALSE)</f>
        <v>Male</v>
      </c>
      <c r="G1585" t="str">
        <f>VLOOKUP(C1585,customer_imp!$A$2:$H$502,5,FALSE)</f>
        <v>Justinberg</v>
      </c>
      <c r="H1585" t="str">
        <f>VLOOKUP(C1585,customer_imp!$A$2:$H$502,6,FALSE)</f>
        <v>North Dakota</v>
      </c>
      <c r="I1585" t="str">
        <f>VLOOKUP(C1585,customer_imp!$A$2:$H$502,7,FALSE)</f>
        <v>USA</v>
      </c>
      <c r="J1585" t="s">
        <v>4632</v>
      </c>
      <c r="K1585" t="str">
        <f>VLOOKUP($J1585,prod_imp!$A$2:$I$102,2,FALSE)</f>
        <v>Wireless Mouse</v>
      </c>
      <c r="L1585" t="str">
        <f>VLOOKUP(J1585,prod_imp!$A$2:$I$102,3,FALSE)</f>
        <v>Electronics</v>
      </c>
      <c r="M1585" t="str">
        <f>VLOOKUP(J1585,prod_imp!$A$2:$I$102,4,FALSE)</f>
        <v>Computer</v>
      </c>
      <c r="N1585" t="str">
        <f>VLOOKUP(J1585,prod_imp!$A$2:$I$102,5,FALSE)</f>
        <v>Larson Ltd</v>
      </c>
      <c r="O1585">
        <f>VLOOKUP(J1585,prod_imp!$A$2:$I$102,6,FALSE)</f>
        <v>393</v>
      </c>
      <c r="P1585">
        <f>VLOOKUP(J1585,prod_imp!$A$2:$I$102,7,FALSE)</f>
        <v>320</v>
      </c>
      <c r="Q1585" t="s">
        <v>4701</v>
      </c>
      <c r="R1585" t="s">
        <v>1959</v>
      </c>
      <c r="S1585" s="5">
        <v>1578.9780000000001</v>
      </c>
      <c r="T1585">
        <v>2</v>
      </c>
      <c r="U1585">
        <v>877</v>
      </c>
      <c r="V1585">
        <v>0.15</v>
      </c>
      <c r="W1585" t="str">
        <f>VLOOKUP(Q1585,stores_imp!$A$2:$K$100,3,FALSE)</f>
        <v>NORTH</v>
      </c>
      <c r="X1585" t="str">
        <f>VLOOKUP(Q1585,stores_imp!$A$2:$K$100,2,TRUE)</f>
        <v>Holloway Ltd</v>
      </c>
      <c r="Y1585" t="str">
        <f>VLOOKUP(Q1585,stores_imp!$A$2:$E$22,4,FALSE)</f>
        <v>Bensonhaven</v>
      </c>
      <c r="Z1585" t="str">
        <f>VLOOKUP(Q1585,stores_imp!$A$2:$K$22,5,FALSE)</f>
        <v>Flagship</v>
      </c>
      <c r="AA1585" t="str">
        <f>_xlfn.IFS(sale[[#All],[Age]]&lt;19,"Teens",sale[[#All],[Age]]&lt;30,"Adults",sale[[#All],[Age]]&lt;70,"Elders")</f>
        <v>Elders</v>
      </c>
      <c r="AB1585" t="str">
        <f>VLOOKUP(C1585,customer_imp!$A$2:$H$505,8,FALSE)</f>
        <v>Silver</v>
      </c>
    </row>
    <row r="1586" spans="1:28" x14ac:dyDescent="0.25">
      <c r="A1586" t="s">
        <v>6290</v>
      </c>
      <c r="B1586" s="2">
        <v>45902</v>
      </c>
      <c r="C1586" t="s">
        <v>4303</v>
      </c>
      <c r="D1586" t="str">
        <f>VLOOKUP(C1586,customer_imp!$A$2:$H$502,2,FALSE)</f>
        <v>Madison Wright</v>
      </c>
      <c r="E1586">
        <f>VLOOKUP(C1586,customer_imp!$A$2:$H$502,3,FALSE)</f>
        <v>25</v>
      </c>
      <c r="F1586" t="str">
        <f>VLOOKUP(C1586,customer_imp!$A$2:$H$502,4,FALSE)</f>
        <v>Male</v>
      </c>
      <c r="G1586" t="str">
        <f>VLOOKUP(C1586,customer_imp!$A$2:$H$502,5,FALSE)</f>
        <v>Monicaview</v>
      </c>
      <c r="H1586" t="str">
        <f>VLOOKUP(C1586,customer_imp!$A$2:$H$502,6,FALSE)</f>
        <v>Kansas</v>
      </c>
      <c r="I1586" t="str">
        <f>VLOOKUP(C1586,customer_imp!$A$2:$H$502,7,FALSE)</f>
        <v>USA</v>
      </c>
      <c r="J1586" t="s">
        <v>4636</v>
      </c>
      <c r="K1586" t="str">
        <f>VLOOKUP($J1586,prod_imp!$A$2:$I$102,2,FALSE)</f>
        <v>Essential Oil Diffuser</v>
      </c>
      <c r="L1586" t="str">
        <f>VLOOKUP(J1586,prod_imp!$A$2:$I$102,3,FALSE)</f>
        <v>Home</v>
      </c>
      <c r="M1586" t="str">
        <f>VLOOKUP(J1586,prod_imp!$A$2:$I$102,4,FALSE)</f>
        <v>Decor</v>
      </c>
      <c r="N1586" t="str">
        <f>VLOOKUP(J1586,prod_imp!$A$2:$I$102,5,FALSE)</f>
        <v>Hernandez Inc</v>
      </c>
      <c r="O1586">
        <f>VLOOKUP(J1586,prod_imp!$A$2:$I$102,6,FALSE)</f>
        <v>325</v>
      </c>
      <c r="P1586">
        <f>VLOOKUP(J1586,prod_imp!$A$2:$I$102,7,FALSE)</f>
        <v>400</v>
      </c>
      <c r="Q1586" t="s">
        <v>4682</v>
      </c>
      <c r="R1586" t="s">
        <v>4706</v>
      </c>
      <c r="S1586" s="5">
        <v>758.03660000000002</v>
      </c>
      <c r="T1586">
        <v>2</v>
      </c>
      <c r="U1586">
        <v>480</v>
      </c>
      <c r="V1586">
        <v>0.1</v>
      </c>
      <c r="W1586" t="str">
        <f>VLOOKUP(Q1586,stores_imp!$A$2:$K$100,3,FALSE)</f>
        <v>NORTH</v>
      </c>
      <c r="X1586" t="str">
        <f>VLOOKUP(Q1586,stores_imp!$A$2:$K$100,2,TRUE)</f>
        <v>Mann-Austin</v>
      </c>
      <c r="Y1586" t="str">
        <f>VLOOKUP(Q1586,stores_imp!$A$2:$E$22,4,FALSE)</f>
        <v>New Michaelchester</v>
      </c>
      <c r="Z1586" t="str">
        <f>VLOOKUP(Q1586,stores_imp!$A$2:$K$22,5,FALSE)</f>
        <v>Outlet</v>
      </c>
      <c r="AA1586" t="str">
        <f>_xlfn.IFS(sale[[#All],[Age]]&lt;19,"Teens",sale[[#All],[Age]]&lt;30,"Adults",sale[[#All],[Age]]&lt;70,"Elders")</f>
        <v>Adults</v>
      </c>
      <c r="AB1586" t="str">
        <f>VLOOKUP(C1586,customer_imp!$A$2:$H$505,8,FALSE)</f>
        <v>Platinum</v>
      </c>
    </row>
    <row r="1587" spans="1:28" x14ac:dyDescent="0.25">
      <c r="A1587" t="s">
        <v>6291</v>
      </c>
      <c r="B1587" s="2">
        <v>45589</v>
      </c>
      <c r="C1587" t="s">
        <v>4307</v>
      </c>
      <c r="D1587" t="str">
        <f>VLOOKUP(C1587,customer_imp!$A$2:$H$502,2,FALSE)</f>
        <v>Samuel Arias</v>
      </c>
      <c r="E1587">
        <f>VLOOKUP(C1587,customer_imp!$A$2:$H$502,3,FALSE)</f>
        <v>54</v>
      </c>
      <c r="F1587" t="str">
        <f>VLOOKUP(C1587,customer_imp!$A$2:$H$502,4,FALSE)</f>
        <v>Male</v>
      </c>
      <c r="G1587" t="str">
        <f>VLOOKUP(C1587,customer_imp!$A$2:$H$502,5,FALSE)</f>
        <v>North Nicole</v>
      </c>
      <c r="H1587" t="str">
        <f>VLOOKUP(C1587,customer_imp!$A$2:$H$502,6,FALSE)</f>
        <v>Wyoming</v>
      </c>
      <c r="I1587" t="str">
        <f>VLOOKUP(C1587,customer_imp!$A$2:$H$502,7,FALSE)</f>
        <v>USA</v>
      </c>
      <c r="J1587" t="s">
        <v>4641</v>
      </c>
      <c r="K1587" t="str">
        <f>VLOOKUP($J1587,prod_imp!$A$2:$I$102,2,FALSE)</f>
        <v>Hydrating Face Cleanser</v>
      </c>
      <c r="L1587" t="str">
        <f>VLOOKUP(J1587,prod_imp!$A$2:$I$102,3,FALSE)</f>
        <v>Beauty</v>
      </c>
      <c r="M1587" t="str">
        <f>VLOOKUP(J1587,prod_imp!$A$2:$I$102,4,FALSE)</f>
        <v>Skincare</v>
      </c>
      <c r="N1587" t="str">
        <f>VLOOKUP(J1587,prod_imp!$A$2:$I$102,5,FALSE)</f>
        <v>Butler Group</v>
      </c>
      <c r="O1587">
        <f>VLOOKUP(J1587,prod_imp!$A$2:$I$102,6,FALSE)</f>
        <v>317</v>
      </c>
      <c r="P1587">
        <f>VLOOKUP(J1587,prod_imp!$A$2:$I$102,7,FALSE)</f>
        <v>159</v>
      </c>
      <c r="Q1587" t="s">
        <v>4698</v>
      </c>
      <c r="R1587" t="s">
        <v>4709</v>
      </c>
      <c r="S1587" s="5">
        <v>140.72</v>
      </c>
      <c r="T1587">
        <v>1</v>
      </c>
      <c r="U1587">
        <v>141</v>
      </c>
      <c r="V1587">
        <v>0.21</v>
      </c>
      <c r="W1587" t="str">
        <f>VLOOKUP(Q1587,stores_imp!$A$2:$K$100,3,FALSE)</f>
        <v>NORTH</v>
      </c>
      <c r="X1587" t="str">
        <f>VLOOKUP(Q1587,stores_imp!$A$2:$K$100,2,TRUE)</f>
        <v>Shelton Plc</v>
      </c>
      <c r="Y1587" t="str">
        <f>VLOOKUP(Q1587,stores_imp!$A$2:$E$22,4,FALSE)</f>
        <v>East Jenniferstad</v>
      </c>
      <c r="Z1587" t="str">
        <f>VLOOKUP(Q1587,stores_imp!$A$2:$K$22,5,FALSE)</f>
        <v>Flagship</v>
      </c>
      <c r="AA1587" t="str">
        <f>_xlfn.IFS(sale[[#All],[Age]]&lt;19,"Teens",sale[[#All],[Age]]&lt;30,"Adults",sale[[#All],[Age]]&lt;70,"Elders")</f>
        <v>Elders</v>
      </c>
      <c r="AB1587" t="str">
        <f>VLOOKUP(C1587,customer_imp!$A$2:$H$505,8,FALSE)</f>
        <v>Bronze</v>
      </c>
    </row>
    <row r="1588" spans="1:28" x14ac:dyDescent="0.25">
      <c r="A1588" t="s">
        <v>6292</v>
      </c>
      <c r="B1588" s="2">
        <v>45668</v>
      </c>
      <c r="C1588" t="s">
        <v>3998</v>
      </c>
      <c r="D1588" t="str">
        <f>VLOOKUP(C1588,customer_imp!$A$2:$H$502,2,FALSE)</f>
        <v>Leslie Johnson</v>
      </c>
      <c r="E1588">
        <f>VLOOKUP(C1588,customer_imp!$A$2:$H$502,3,FALSE)</f>
        <v>31</v>
      </c>
      <c r="F1588" t="str">
        <f>VLOOKUP(C1588,customer_imp!$A$2:$H$502,4,FALSE)</f>
        <v>Male</v>
      </c>
      <c r="G1588" t="str">
        <f>VLOOKUP(C1588,customer_imp!$A$2:$H$502,5,FALSE)</f>
        <v>Mollyshire</v>
      </c>
      <c r="H1588" t="str">
        <f>VLOOKUP(C1588,customer_imp!$A$2:$H$502,6,FALSE)</f>
        <v>Utah</v>
      </c>
      <c r="I1588" t="str">
        <f>VLOOKUP(C1588,customer_imp!$A$2:$H$502,7,FALSE)</f>
        <v>USA</v>
      </c>
      <c r="J1588" t="s">
        <v>4532</v>
      </c>
      <c r="K1588" t="str">
        <f>VLOOKUP($J1588,prod_imp!$A$2:$I$102,2,FALSE)</f>
        <v>Knee Support Brace</v>
      </c>
      <c r="L1588" t="str">
        <f>VLOOKUP(J1588,prod_imp!$A$2:$I$102,3,FALSE)</f>
        <v>Sports</v>
      </c>
      <c r="M1588" t="str">
        <f>VLOOKUP(J1588,prod_imp!$A$2:$I$102,4,FALSE)</f>
        <v>Equipment</v>
      </c>
      <c r="N1588" t="str">
        <f>VLOOKUP(J1588,prod_imp!$A$2:$I$102,5,FALSE)</f>
        <v>May-Reese</v>
      </c>
      <c r="O1588">
        <f>VLOOKUP(J1588,prod_imp!$A$2:$I$102,6,FALSE)</f>
        <v>21</v>
      </c>
      <c r="P1588">
        <f>VLOOKUP(J1588,prod_imp!$A$2:$I$102,7,FALSE)</f>
        <v>65</v>
      </c>
      <c r="Q1588" t="s">
        <v>4683</v>
      </c>
      <c r="R1588" t="s">
        <v>4706</v>
      </c>
      <c r="S1588" s="5">
        <v>1176.9449999999999</v>
      </c>
      <c r="T1588">
        <v>2</v>
      </c>
      <c r="U1588">
        <v>764</v>
      </c>
      <c r="V1588">
        <v>0</v>
      </c>
      <c r="W1588" t="str">
        <f>VLOOKUP(Q1588,stores_imp!$A$2:$K$100,3,FALSE)</f>
        <v>EAST</v>
      </c>
      <c r="X1588" t="str">
        <f>VLOOKUP(Q1588,stores_imp!$A$2:$K$100,2,TRUE)</f>
        <v>Mann-Austin</v>
      </c>
      <c r="Y1588" t="str">
        <f>VLOOKUP(Q1588,stores_imp!$A$2:$E$22,4,FALSE)</f>
        <v>Port Josephberg</v>
      </c>
      <c r="Z1588" t="str">
        <f>VLOOKUP(Q1588,stores_imp!$A$2:$K$22,5,FALSE)</f>
        <v>Online</v>
      </c>
      <c r="AA1588" t="str">
        <f>_xlfn.IFS(sale[[#All],[Age]]&lt;19,"Teens",sale[[#All],[Age]]&lt;30,"Adults",sale[[#All],[Age]]&lt;70,"Elders")</f>
        <v>Elders</v>
      </c>
      <c r="AB1588" t="str">
        <f>VLOOKUP(C1588,customer_imp!$A$2:$H$505,8,FALSE)</f>
        <v>UnKno</v>
      </c>
    </row>
    <row r="1589" spans="1:28" x14ac:dyDescent="0.25">
      <c r="A1589" t="s">
        <v>6293</v>
      </c>
      <c r="B1589" s="2">
        <v>45300</v>
      </c>
      <c r="C1589" t="s">
        <v>4202</v>
      </c>
      <c r="D1589" t="str">
        <f>VLOOKUP(C1589,customer_imp!$A$2:$H$502,2,FALSE)</f>
        <v>Alejandro Doyle</v>
      </c>
      <c r="E1589">
        <f>VLOOKUP(C1589,customer_imp!$A$2:$H$502,3,FALSE)</f>
        <v>35</v>
      </c>
      <c r="F1589" t="str">
        <f>VLOOKUP(C1589,customer_imp!$A$2:$H$502,4,FALSE)</f>
        <v>Male</v>
      </c>
      <c r="G1589" t="str">
        <f>VLOOKUP(C1589,customer_imp!$A$2:$H$502,5,FALSE)</f>
        <v>East Crystalton</v>
      </c>
      <c r="H1589" t="str">
        <f>VLOOKUP(C1589,customer_imp!$A$2:$H$502,6,FALSE)</f>
        <v>New Mexico</v>
      </c>
      <c r="I1589" t="str">
        <f>VLOOKUP(C1589,customer_imp!$A$2:$H$502,7,FALSE)</f>
        <v>USA</v>
      </c>
      <c r="J1589" t="s">
        <v>4641</v>
      </c>
      <c r="K1589" t="str">
        <f>VLOOKUP($J1589,prod_imp!$A$2:$I$102,2,FALSE)</f>
        <v>Hydrating Face Cleanser</v>
      </c>
      <c r="L1589" t="str">
        <f>VLOOKUP(J1589,prod_imp!$A$2:$I$102,3,FALSE)</f>
        <v>Beauty</v>
      </c>
      <c r="M1589" t="str">
        <f>VLOOKUP(J1589,prod_imp!$A$2:$I$102,4,FALSE)</f>
        <v>Skincare</v>
      </c>
      <c r="N1589" t="str">
        <f>VLOOKUP(J1589,prod_imp!$A$2:$I$102,5,FALSE)</f>
        <v>Butler Group</v>
      </c>
      <c r="O1589">
        <f>VLOOKUP(J1589,prod_imp!$A$2:$I$102,6,FALSE)</f>
        <v>317</v>
      </c>
      <c r="P1589">
        <f>VLOOKUP(J1589,prod_imp!$A$2:$I$102,7,FALSE)</f>
        <v>159</v>
      </c>
      <c r="Q1589" t="s">
        <v>4682</v>
      </c>
      <c r="R1589" t="s">
        <v>4706</v>
      </c>
      <c r="S1589" s="5">
        <v>229.614</v>
      </c>
      <c r="T1589">
        <v>3</v>
      </c>
      <c r="U1589">
        <v>108</v>
      </c>
      <c r="V1589">
        <v>0.23</v>
      </c>
      <c r="W1589" t="str">
        <f>VLOOKUP(Q1589,stores_imp!$A$2:$K$100,3,FALSE)</f>
        <v>NORTH</v>
      </c>
      <c r="X1589" t="str">
        <f>VLOOKUP(Q1589,stores_imp!$A$2:$K$100,2,TRUE)</f>
        <v>Mann-Austin</v>
      </c>
      <c r="Y1589" t="str">
        <f>VLOOKUP(Q1589,stores_imp!$A$2:$E$22,4,FALSE)</f>
        <v>New Michaelchester</v>
      </c>
      <c r="Z1589" t="str">
        <f>VLOOKUP(Q1589,stores_imp!$A$2:$K$22,5,FALSE)</f>
        <v>Outlet</v>
      </c>
      <c r="AA1589" t="str">
        <f>_xlfn.IFS(sale[[#All],[Age]]&lt;19,"Teens",sale[[#All],[Age]]&lt;30,"Adults",sale[[#All],[Age]]&lt;70,"Elders")</f>
        <v>Elders</v>
      </c>
      <c r="AB1589" t="str">
        <f>VLOOKUP(C1589,customer_imp!$A$2:$H$505,8,FALSE)</f>
        <v>Platinum</v>
      </c>
    </row>
    <row r="1590" spans="1:28" x14ac:dyDescent="0.25">
      <c r="A1590" t="s">
        <v>6294</v>
      </c>
      <c r="B1590" s="2">
        <v>45757</v>
      </c>
      <c r="C1590" t="s">
        <v>4125</v>
      </c>
      <c r="D1590" t="str">
        <f>VLOOKUP(C1590,customer_imp!$A$2:$H$502,2,FALSE)</f>
        <v>Rhonda Young</v>
      </c>
      <c r="E1590">
        <f>VLOOKUP(C1590,customer_imp!$A$2:$H$502,3,FALSE)</f>
        <v>49</v>
      </c>
      <c r="F1590" t="str">
        <f>VLOOKUP(C1590,customer_imp!$A$2:$H$502,4,FALSE)</f>
        <v>Female</v>
      </c>
      <c r="G1590" t="str">
        <f>VLOOKUP(C1590,customer_imp!$A$2:$H$502,5,FALSE)</f>
        <v>Lake Nathanfort</v>
      </c>
      <c r="H1590" t="str">
        <f>VLOOKUP(C1590,customer_imp!$A$2:$H$502,6,FALSE)</f>
        <v>Alaska</v>
      </c>
      <c r="I1590" t="str">
        <f>VLOOKUP(C1590,customer_imp!$A$2:$H$502,7,FALSE)</f>
        <v>USA</v>
      </c>
      <c r="J1590" t="s">
        <v>4535</v>
      </c>
      <c r="K1590" t="str">
        <f>VLOOKUP($J1590,prod_imp!$A$2:$I$102,2,FALSE)</f>
        <v>Carbon Fiber Tennis Racket</v>
      </c>
      <c r="L1590" t="str">
        <f>VLOOKUP(J1590,prod_imp!$A$2:$I$102,3,FALSE)</f>
        <v>Sports</v>
      </c>
      <c r="M1590" t="str">
        <f>VLOOKUP(J1590,prod_imp!$A$2:$I$102,4,FALSE)</f>
        <v>Equipment</v>
      </c>
      <c r="N1590" t="str">
        <f>VLOOKUP(J1590,prod_imp!$A$2:$I$102,5,FALSE)</f>
        <v>Flores, Pineda And Rodriguez</v>
      </c>
      <c r="O1590">
        <f>VLOOKUP(J1590,prod_imp!$A$2:$I$102,6,FALSE)</f>
        <v>485</v>
      </c>
      <c r="P1590">
        <f>VLOOKUP(J1590,prod_imp!$A$2:$I$102,7,FALSE)</f>
        <v>432</v>
      </c>
      <c r="Q1590" t="s">
        <v>4685</v>
      </c>
      <c r="R1590" t="s">
        <v>4706</v>
      </c>
      <c r="S1590" s="5">
        <v>2103.1763999999998</v>
      </c>
      <c r="T1590">
        <v>4</v>
      </c>
      <c r="U1590">
        <v>565</v>
      </c>
      <c r="V1590">
        <v>0.28999999999999998</v>
      </c>
      <c r="W1590" t="str">
        <f>VLOOKUP(Q1590,stores_imp!$A$2:$K$100,3,FALSE)</f>
        <v>WEST</v>
      </c>
      <c r="X1590" t="str">
        <f>VLOOKUP(Q1590,stores_imp!$A$2:$K$100,2,TRUE)</f>
        <v>Mann-Austin</v>
      </c>
      <c r="Y1590" t="str">
        <f>VLOOKUP(Q1590,stores_imp!$A$2:$E$22,4,FALSE)</f>
        <v>Thompsonborough</v>
      </c>
      <c r="Z1590" t="str">
        <f>VLOOKUP(Q1590,stores_imp!$A$2:$K$22,5,FALSE)</f>
        <v>Online</v>
      </c>
      <c r="AA1590" t="str">
        <f>_xlfn.IFS(sale[[#All],[Age]]&lt;19,"Teens",sale[[#All],[Age]]&lt;30,"Adults",sale[[#All],[Age]]&lt;70,"Elders")</f>
        <v>Elders</v>
      </c>
      <c r="AB1590" t="str">
        <f>VLOOKUP(C1590,customer_imp!$A$2:$H$505,8,FALSE)</f>
        <v>Platinum</v>
      </c>
    </row>
    <row r="1591" spans="1:28" x14ac:dyDescent="0.25">
      <c r="A1591" t="s">
        <v>6295</v>
      </c>
      <c r="B1591" s="2">
        <v>45235</v>
      </c>
      <c r="C1591" t="s">
        <v>4006</v>
      </c>
      <c r="D1591" t="str">
        <f>VLOOKUP(C1591,customer_imp!$A$2:$H$502,2,FALSE)</f>
        <v>Christopher Olson</v>
      </c>
      <c r="E1591">
        <f>VLOOKUP(C1591,customer_imp!$A$2:$H$502,3,FALSE)</f>
        <v>27</v>
      </c>
      <c r="F1591" t="str">
        <f>VLOOKUP(C1591,customer_imp!$A$2:$H$502,4,FALSE)</f>
        <v>Female</v>
      </c>
      <c r="G1591" t="str">
        <f>VLOOKUP(C1591,customer_imp!$A$2:$H$502,5,FALSE)</f>
        <v>West Richard</v>
      </c>
      <c r="H1591" t="str">
        <f>VLOOKUP(C1591,customer_imp!$A$2:$H$502,6,FALSE)</f>
        <v>Maryland</v>
      </c>
      <c r="I1591" t="str">
        <f>VLOOKUP(C1591,customer_imp!$A$2:$H$502,7,FALSE)</f>
        <v>USA</v>
      </c>
      <c r="J1591" t="s">
        <v>4558</v>
      </c>
      <c r="K1591" t="str">
        <f>VLOOKUP($J1591,prod_imp!$A$2:$I$102,2,FALSE)</f>
        <v>Women'S Summer Dress</v>
      </c>
      <c r="L1591" t="str">
        <f>VLOOKUP(J1591,prod_imp!$A$2:$I$102,3,FALSE)</f>
        <v>Clothing</v>
      </c>
      <c r="M1591" t="str">
        <f>VLOOKUP(J1591,prod_imp!$A$2:$I$102,4,FALSE)</f>
        <v>Tops</v>
      </c>
      <c r="N1591" t="str">
        <f>VLOOKUP(J1591,prod_imp!$A$2:$I$102,5,FALSE)</f>
        <v>Smith-Mills</v>
      </c>
      <c r="O1591">
        <f>VLOOKUP(J1591,prod_imp!$A$2:$I$102,6,FALSE)</f>
        <v>223</v>
      </c>
      <c r="P1591">
        <f>VLOOKUP(J1591,prod_imp!$A$2:$I$102,7,FALSE)</f>
        <v>154</v>
      </c>
      <c r="Q1591" t="s">
        <v>4681</v>
      </c>
      <c r="R1591" t="s">
        <v>1959</v>
      </c>
      <c r="S1591" s="5">
        <v>1801.4190000000001</v>
      </c>
      <c r="T1591">
        <v>3</v>
      </c>
      <c r="U1591">
        <v>811</v>
      </c>
      <c r="V1591">
        <v>7.0000000000000007E-2</v>
      </c>
      <c r="W1591" t="str">
        <f>VLOOKUP(Q1591,stores_imp!$A$2:$K$100,3,FALSE)</f>
        <v>SOUTH</v>
      </c>
      <c r="X1591" t="str">
        <f>VLOOKUP(Q1591,stores_imp!$A$2:$K$100,2,TRUE)</f>
        <v>Mann-Austin</v>
      </c>
      <c r="Y1591" t="str">
        <f>VLOOKUP(Q1591,stores_imp!$A$2:$E$22,4,FALSE)</f>
        <v>Port Sharon</v>
      </c>
      <c r="Z1591" t="str">
        <f>VLOOKUP(Q1591,stores_imp!$A$2:$K$22,5,FALSE)</f>
        <v>Online</v>
      </c>
      <c r="AA1591" t="str">
        <f>_xlfn.IFS(sale[[#All],[Age]]&lt;19,"Teens",sale[[#All],[Age]]&lt;30,"Adults",sale[[#All],[Age]]&lt;70,"Elders")</f>
        <v>Adults</v>
      </c>
      <c r="AB1591" t="str">
        <f>VLOOKUP(C1591,customer_imp!$A$2:$H$505,8,FALSE)</f>
        <v>Platinum</v>
      </c>
    </row>
    <row r="1592" spans="1:28" x14ac:dyDescent="0.25">
      <c r="A1592" t="s">
        <v>6296</v>
      </c>
      <c r="B1592" s="2">
        <v>45749</v>
      </c>
      <c r="C1592" t="s">
        <v>4400</v>
      </c>
      <c r="D1592" t="str">
        <f>VLOOKUP(C1592,customer_imp!$A$2:$H$502,2,FALSE)</f>
        <v>Jackie Thompson</v>
      </c>
      <c r="E1592">
        <f>VLOOKUP(C1592,customer_imp!$A$2:$H$502,3,FALSE)</f>
        <v>48</v>
      </c>
      <c r="F1592" t="str">
        <f>VLOOKUP(C1592,customer_imp!$A$2:$H$502,4,FALSE)</f>
        <v>Female</v>
      </c>
      <c r="G1592" t="str">
        <f>VLOOKUP(C1592,customer_imp!$A$2:$H$502,5,FALSE)</f>
        <v>South Edwin</v>
      </c>
      <c r="H1592" t="str">
        <f>VLOOKUP(C1592,customer_imp!$A$2:$H$502,6,FALSE)</f>
        <v>New Jersey</v>
      </c>
      <c r="I1592" t="str">
        <f>VLOOKUP(C1592,customer_imp!$A$2:$H$502,7,FALSE)</f>
        <v>USA</v>
      </c>
      <c r="J1592" t="s">
        <v>4553</v>
      </c>
      <c r="K1592" t="str">
        <f>VLOOKUP($J1592,prod_imp!$A$2:$I$102,2,FALSE)</f>
        <v>Modern Wall Clock</v>
      </c>
      <c r="L1592" t="str">
        <f>VLOOKUP(J1592,prod_imp!$A$2:$I$102,3,FALSE)</f>
        <v>Home</v>
      </c>
      <c r="M1592" t="str">
        <f>VLOOKUP(J1592,prod_imp!$A$2:$I$102,4,FALSE)</f>
        <v>Decor</v>
      </c>
      <c r="N1592" t="str">
        <f>VLOOKUP(J1592,prod_imp!$A$2:$I$102,5,FALSE)</f>
        <v>Weiss-Watson</v>
      </c>
      <c r="O1592">
        <f>VLOOKUP(J1592,prod_imp!$A$2:$I$102,6,FALSE)</f>
        <v>180</v>
      </c>
      <c r="P1592">
        <f>VLOOKUP(J1592,prod_imp!$A$2:$I$102,7,FALSE)</f>
        <v>305</v>
      </c>
      <c r="Q1592" t="s">
        <v>4703</v>
      </c>
      <c r="R1592" t="s">
        <v>4706</v>
      </c>
      <c r="S1592" s="5">
        <v>221.61</v>
      </c>
      <c r="T1592">
        <v>4</v>
      </c>
      <c r="U1592">
        <v>62</v>
      </c>
      <c r="V1592">
        <v>0.26</v>
      </c>
      <c r="W1592" t="str">
        <f>VLOOKUP(Q1592,stores_imp!$A$2:$K$100,3,FALSE)</f>
        <v>EAST</v>
      </c>
      <c r="X1592" t="str">
        <f>VLOOKUP(Q1592,stores_imp!$A$2:$K$100,2,TRUE)</f>
        <v>Mann-Austin</v>
      </c>
      <c r="Y1592" t="str">
        <f>VLOOKUP(Q1592,stores_imp!$A$2:$E$22,4,FALSE)</f>
        <v>Vasquezborough</v>
      </c>
      <c r="Z1592" t="str">
        <f>VLOOKUP(Q1592,stores_imp!$A$2:$K$22,5,FALSE)</f>
        <v>Online</v>
      </c>
      <c r="AA1592" t="str">
        <f>_xlfn.IFS(sale[[#All],[Age]]&lt;19,"Teens",sale[[#All],[Age]]&lt;30,"Adults",sale[[#All],[Age]]&lt;70,"Elders")</f>
        <v>Elders</v>
      </c>
      <c r="AB1592" t="str">
        <f>VLOOKUP(C1592,customer_imp!$A$2:$H$505,8,FALSE)</f>
        <v>Bronze</v>
      </c>
    </row>
    <row r="1593" spans="1:28" x14ac:dyDescent="0.25">
      <c r="A1593" t="s">
        <v>6297</v>
      </c>
      <c r="B1593" s="2">
        <v>45807</v>
      </c>
      <c r="C1593" t="s">
        <v>3996</v>
      </c>
      <c r="D1593" t="str">
        <f>VLOOKUP(C1593,customer_imp!$A$2:$H$502,2,FALSE)</f>
        <v>Diana Taylor</v>
      </c>
      <c r="E1593">
        <f>VLOOKUP(C1593,customer_imp!$A$2:$H$502,3,FALSE)</f>
        <v>59</v>
      </c>
      <c r="F1593" t="str">
        <f>VLOOKUP(C1593,customer_imp!$A$2:$H$502,4,FALSE)</f>
        <v>Female</v>
      </c>
      <c r="G1593" t="str">
        <f>VLOOKUP(C1593,customer_imp!$A$2:$H$502,5,FALSE)</f>
        <v>Vasqueztown</v>
      </c>
      <c r="H1593" t="str">
        <f>VLOOKUP(C1593,customer_imp!$A$2:$H$502,6,FALSE)</f>
        <v>California</v>
      </c>
      <c r="I1593" t="str">
        <f>VLOOKUP(C1593,customer_imp!$A$2:$H$502,7,FALSE)</f>
        <v>USA</v>
      </c>
      <c r="J1593" t="s">
        <v>4663</v>
      </c>
      <c r="K1593" t="str">
        <f>VLOOKUP($J1593,prod_imp!$A$2:$I$102,2,FALSE)</f>
        <v>Sports Stopwatch Basic</v>
      </c>
      <c r="L1593" t="str">
        <f>VLOOKUP(J1593,prod_imp!$A$2:$I$102,3,FALSE)</f>
        <v>Sports</v>
      </c>
      <c r="M1593" t="str">
        <f>VLOOKUP(J1593,prod_imp!$A$2:$I$102,4,FALSE)</f>
        <v>Accessories</v>
      </c>
      <c r="N1593" t="str">
        <f>VLOOKUP(J1593,prod_imp!$A$2:$I$102,5,FALSE)</f>
        <v>Wilson Group</v>
      </c>
      <c r="O1593">
        <f>VLOOKUP(J1593,prod_imp!$A$2:$I$102,6,FALSE)</f>
        <v>61</v>
      </c>
      <c r="P1593">
        <f>VLOOKUP(J1593,prod_imp!$A$2:$I$102,7,FALSE)</f>
        <v>75</v>
      </c>
      <c r="Q1593" t="s">
        <v>4690</v>
      </c>
      <c r="R1593" t="s">
        <v>1959</v>
      </c>
      <c r="S1593" s="5">
        <v>727.28660000000002</v>
      </c>
      <c r="T1593">
        <v>1</v>
      </c>
      <c r="U1593">
        <v>750</v>
      </c>
      <c r="V1593">
        <v>0.11</v>
      </c>
      <c r="W1593" t="str">
        <f>VLOOKUP(Q1593,stores_imp!$A$2:$K$100,3,FALSE)</f>
        <v>EAST</v>
      </c>
      <c r="X1593" t="str">
        <f>VLOOKUP(Q1593,stores_imp!$A$2:$K$100,2,TRUE)</f>
        <v>Martinez, Adkins And Johnson</v>
      </c>
      <c r="Y1593" t="str">
        <f>VLOOKUP(Q1593,stores_imp!$A$2:$E$22,4,FALSE)</f>
        <v>East Davidville</v>
      </c>
      <c r="Z1593" t="str">
        <f>VLOOKUP(Q1593,stores_imp!$A$2:$K$22,5,FALSE)</f>
        <v>Online</v>
      </c>
      <c r="AA1593" t="str">
        <f>_xlfn.IFS(sale[[#All],[Age]]&lt;19,"Teens",sale[[#All],[Age]]&lt;30,"Adults",sale[[#All],[Age]]&lt;70,"Elders")</f>
        <v>Elders</v>
      </c>
      <c r="AB1593" t="str">
        <f>VLOOKUP(C1593,customer_imp!$A$2:$H$505,8,FALSE)</f>
        <v>Bronze</v>
      </c>
    </row>
    <row r="1594" spans="1:28" x14ac:dyDescent="0.25">
      <c r="A1594" t="s">
        <v>6298</v>
      </c>
      <c r="B1594" s="2">
        <v>45496</v>
      </c>
      <c r="C1594" t="s">
        <v>4337</v>
      </c>
      <c r="D1594" t="str">
        <f>VLOOKUP(C1594,customer_imp!$A$2:$H$502,2,FALSE)</f>
        <v>Charles Miller</v>
      </c>
      <c r="E1594">
        <f>VLOOKUP(C1594,customer_imp!$A$2:$H$502,3,FALSE)</f>
        <v>26</v>
      </c>
      <c r="F1594" t="str">
        <f>VLOOKUP(C1594,customer_imp!$A$2:$H$502,4,FALSE)</f>
        <v>Male</v>
      </c>
      <c r="G1594" t="str">
        <f>VLOOKUP(C1594,customer_imp!$A$2:$H$502,5,FALSE)</f>
        <v>Lake Allisonborough</v>
      </c>
      <c r="H1594" t="str">
        <f>VLOOKUP(C1594,customer_imp!$A$2:$H$502,6,FALSE)</f>
        <v>Iowa</v>
      </c>
      <c r="I1594" t="str">
        <f>VLOOKUP(C1594,customer_imp!$A$2:$H$502,7,FALSE)</f>
        <v>USA</v>
      </c>
      <c r="J1594" t="s">
        <v>4601</v>
      </c>
      <c r="K1594" t="str">
        <f>VLOOKUP($J1594,prod_imp!$A$2:$I$102,2,FALSE)</f>
        <v>Men'S Hair Styling Gel</v>
      </c>
      <c r="L1594" t="str">
        <f>VLOOKUP(J1594,prod_imp!$A$2:$I$102,3,FALSE)</f>
        <v>Beauty</v>
      </c>
      <c r="M1594" t="str">
        <f>VLOOKUP(J1594,prod_imp!$A$2:$I$102,4,FALSE)</f>
        <v>Haircare</v>
      </c>
      <c r="N1594" t="str">
        <f>VLOOKUP(J1594,prod_imp!$A$2:$I$102,5,FALSE)</f>
        <v>Cline-Mccarthy</v>
      </c>
      <c r="O1594">
        <f>VLOOKUP(J1594,prod_imp!$A$2:$I$102,6,FALSE)</f>
        <v>17</v>
      </c>
      <c r="P1594">
        <f>VLOOKUP(J1594,prod_imp!$A$2:$I$102,7,FALSE)</f>
        <v>399</v>
      </c>
      <c r="Q1594" t="s">
        <v>4682</v>
      </c>
      <c r="R1594" t="s">
        <v>4709</v>
      </c>
      <c r="S1594" s="5">
        <v>1758.4811999999999</v>
      </c>
      <c r="T1594">
        <v>3</v>
      </c>
      <c r="U1594">
        <v>630</v>
      </c>
      <c r="V1594">
        <v>0.03</v>
      </c>
      <c r="W1594" t="str">
        <f>VLOOKUP(Q1594,stores_imp!$A$2:$K$100,3,FALSE)</f>
        <v>NORTH</v>
      </c>
      <c r="X1594" t="str">
        <f>VLOOKUP(Q1594,stores_imp!$A$2:$K$100,2,TRUE)</f>
        <v>Mann-Austin</v>
      </c>
      <c r="Y1594" t="str">
        <f>VLOOKUP(Q1594,stores_imp!$A$2:$E$22,4,FALSE)</f>
        <v>New Michaelchester</v>
      </c>
      <c r="Z1594" t="str">
        <f>VLOOKUP(Q1594,stores_imp!$A$2:$K$22,5,FALSE)</f>
        <v>Outlet</v>
      </c>
      <c r="AA1594" t="str">
        <f>_xlfn.IFS(sale[[#All],[Age]]&lt;19,"Teens",sale[[#All],[Age]]&lt;30,"Adults",sale[[#All],[Age]]&lt;70,"Elders")</f>
        <v>Adults</v>
      </c>
      <c r="AB1594" t="str">
        <f>VLOOKUP(C1594,customer_imp!$A$2:$H$505,8,FALSE)</f>
        <v>Silver</v>
      </c>
    </row>
    <row r="1595" spans="1:28" x14ac:dyDescent="0.25">
      <c r="A1595" t="s">
        <v>6299</v>
      </c>
      <c r="B1595" s="2">
        <v>45355</v>
      </c>
      <c r="C1595" t="s">
        <v>4121</v>
      </c>
      <c r="D1595" t="str">
        <f>VLOOKUP(C1595,customer_imp!$A$2:$H$502,2,FALSE)</f>
        <v>Carlos Skinner</v>
      </c>
      <c r="E1595">
        <f>VLOOKUP(C1595,customer_imp!$A$2:$H$502,3,FALSE)</f>
        <v>46</v>
      </c>
      <c r="F1595" t="str">
        <f>VLOOKUP(C1595,customer_imp!$A$2:$H$502,4,FALSE)</f>
        <v>Male</v>
      </c>
      <c r="G1595" t="str">
        <f>VLOOKUP(C1595,customer_imp!$A$2:$H$502,5,FALSE)</f>
        <v>Dwaynemouth</v>
      </c>
      <c r="H1595" t="str">
        <f>VLOOKUP(C1595,customer_imp!$A$2:$H$502,6,FALSE)</f>
        <v>Alabama</v>
      </c>
      <c r="I1595" t="str">
        <f>VLOOKUP(C1595,customer_imp!$A$2:$H$502,7,FALSE)</f>
        <v>USA</v>
      </c>
      <c r="J1595" t="s">
        <v>4549</v>
      </c>
      <c r="K1595" t="str">
        <f>VLOOKUP($J1595,prod_imp!$A$2:$I$102,2,FALSE)</f>
        <v>Stainless Steel Cutlery Set</v>
      </c>
      <c r="L1595" t="str">
        <f>VLOOKUP(J1595,prod_imp!$A$2:$I$102,3,FALSE)</f>
        <v>Home</v>
      </c>
      <c r="M1595" t="str">
        <f>VLOOKUP(J1595,prod_imp!$A$2:$I$102,4,FALSE)</f>
        <v>Kitchen</v>
      </c>
      <c r="N1595" t="str">
        <f>VLOOKUP(J1595,prod_imp!$A$2:$I$102,5,FALSE)</f>
        <v>Stevens, Fernandez And Martin</v>
      </c>
      <c r="O1595">
        <f>VLOOKUP(J1595,prod_imp!$A$2:$I$102,6,FALSE)</f>
        <v>20</v>
      </c>
      <c r="P1595">
        <f>VLOOKUP(J1595,prod_imp!$A$2:$I$102,7,FALSE)</f>
        <v>57</v>
      </c>
      <c r="Q1595" t="s">
        <v>4700</v>
      </c>
      <c r="R1595" t="s">
        <v>1959</v>
      </c>
      <c r="S1595" s="5">
        <v>84.527199999999993</v>
      </c>
      <c r="T1595">
        <v>1</v>
      </c>
      <c r="U1595">
        <v>102</v>
      </c>
      <c r="V1595">
        <v>7.0000000000000007E-2</v>
      </c>
      <c r="W1595" t="str">
        <f>VLOOKUP(Q1595,stores_imp!$A$2:$K$100,3,FALSE)</f>
        <v>WEST</v>
      </c>
      <c r="X1595" t="str">
        <f>VLOOKUP(Q1595,stores_imp!$A$2:$K$100,2,TRUE)</f>
        <v>Frederick-Wright</v>
      </c>
      <c r="Y1595" t="str">
        <f>VLOOKUP(Q1595,stores_imp!$A$2:$E$22,4,FALSE)</f>
        <v>New Jimmymouth</v>
      </c>
      <c r="Z1595" t="str">
        <f>VLOOKUP(Q1595,stores_imp!$A$2:$K$22,5,FALSE)</f>
        <v>Flagship</v>
      </c>
      <c r="AA1595" t="str">
        <f>_xlfn.IFS(sale[[#All],[Age]]&lt;19,"Teens",sale[[#All],[Age]]&lt;30,"Adults",sale[[#All],[Age]]&lt;70,"Elders")</f>
        <v>Elders</v>
      </c>
      <c r="AB1595" t="str">
        <f>VLOOKUP(C1595,customer_imp!$A$2:$H$505,8,FALSE)</f>
        <v>Bronze</v>
      </c>
    </row>
    <row r="1596" spans="1:28" x14ac:dyDescent="0.25">
      <c r="A1596" t="s">
        <v>6300</v>
      </c>
      <c r="B1596" s="2">
        <v>45256</v>
      </c>
      <c r="C1596" t="s">
        <v>4029</v>
      </c>
      <c r="D1596" t="str">
        <f>VLOOKUP(C1596,customer_imp!$A$2:$H$502,2,FALSE)</f>
        <v>Wayne Mcpherson</v>
      </c>
      <c r="E1596">
        <f>VLOOKUP(C1596,customer_imp!$A$2:$H$502,3,FALSE)</f>
        <v>56</v>
      </c>
      <c r="F1596" t="str">
        <f>VLOOKUP(C1596,customer_imp!$A$2:$H$502,4,FALSE)</f>
        <v>Female</v>
      </c>
      <c r="G1596" t="str">
        <f>VLOOKUP(C1596,customer_imp!$A$2:$H$502,5,FALSE)</f>
        <v>Edwardsfort</v>
      </c>
      <c r="H1596" t="str">
        <f>VLOOKUP(C1596,customer_imp!$A$2:$H$502,6,FALSE)</f>
        <v>Minnesota</v>
      </c>
      <c r="I1596" t="str">
        <f>VLOOKUP(C1596,customer_imp!$A$2:$H$502,7,FALSE)</f>
        <v>USA</v>
      </c>
      <c r="J1596" t="s">
        <v>4540</v>
      </c>
      <c r="K1596" t="str">
        <f>VLOOKUP($J1596,prod_imp!$A$2:$I$102,2,FALSE)</f>
        <v>Foldable Camping Chair</v>
      </c>
      <c r="L1596" t="str">
        <f>VLOOKUP(J1596,prod_imp!$A$2:$I$102,3,FALSE)</f>
        <v>Sports</v>
      </c>
      <c r="M1596" t="str">
        <f>VLOOKUP(J1596,prod_imp!$A$2:$I$102,4,FALSE)</f>
        <v>Outdoor</v>
      </c>
      <c r="N1596" t="str">
        <f>VLOOKUP(J1596,prod_imp!$A$2:$I$102,5,FALSE)</f>
        <v>Cook Ltd</v>
      </c>
      <c r="O1596">
        <f>VLOOKUP(J1596,prod_imp!$A$2:$I$102,6,FALSE)</f>
        <v>166</v>
      </c>
      <c r="P1596">
        <f>VLOOKUP(J1596,prod_imp!$A$2:$I$102,7,FALSE)</f>
        <v>340</v>
      </c>
      <c r="Q1596" t="s">
        <v>4702</v>
      </c>
      <c r="R1596" t="s">
        <v>4709</v>
      </c>
      <c r="S1596" s="5">
        <v>2155.2719999999999</v>
      </c>
      <c r="T1596">
        <v>4</v>
      </c>
      <c r="U1596">
        <v>641</v>
      </c>
      <c r="V1596">
        <v>0.17</v>
      </c>
      <c r="W1596" t="str">
        <f>VLOOKUP(Q1596,stores_imp!$A$2:$K$100,3,FALSE)</f>
        <v>EAST</v>
      </c>
      <c r="X1596" t="str">
        <f>VLOOKUP(Q1596,stores_imp!$A$2:$K$100,2,TRUE)</f>
        <v>Guerrero-Schmitt</v>
      </c>
      <c r="Y1596" t="str">
        <f>VLOOKUP(Q1596,stores_imp!$A$2:$E$22,4,FALSE)</f>
        <v>East Stevechester</v>
      </c>
      <c r="Z1596" t="str">
        <f>VLOOKUP(Q1596,stores_imp!$A$2:$K$22,5,FALSE)</f>
        <v>Flagship</v>
      </c>
      <c r="AA1596" t="str">
        <f>_xlfn.IFS(sale[[#All],[Age]]&lt;19,"Teens",sale[[#All],[Age]]&lt;30,"Adults",sale[[#All],[Age]]&lt;70,"Elders")</f>
        <v>Elders</v>
      </c>
      <c r="AB1596" t="str">
        <f>VLOOKUP(C1596,customer_imp!$A$2:$H$505,8,FALSE)</f>
        <v>Bronze</v>
      </c>
    </row>
    <row r="1597" spans="1:28" x14ac:dyDescent="0.25">
      <c r="A1597" t="s">
        <v>6301</v>
      </c>
      <c r="B1597" s="2">
        <v>45849</v>
      </c>
      <c r="C1597" t="s">
        <v>4463</v>
      </c>
      <c r="D1597" t="str">
        <f>VLOOKUP(C1597,customer_imp!$A$2:$H$502,2,FALSE)</f>
        <v>Debra Mccullough</v>
      </c>
      <c r="E1597">
        <f>VLOOKUP(C1597,customer_imp!$A$2:$H$502,3,FALSE)</f>
        <v>42</v>
      </c>
      <c r="F1597" t="str">
        <f>VLOOKUP(C1597,customer_imp!$A$2:$H$502,4,FALSE)</f>
        <v>Male</v>
      </c>
      <c r="G1597" t="str">
        <f>VLOOKUP(C1597,customer_imp!$A$2:$H$502,5,FALSE)</f>
        <v>Mcdanielfurt</v>
      </c>
      <c r="H1597" t="str">
        <f>VLOOKUP(C1597,customer_imp!$A$2:$H$502,6,FALSE)</f>
        <v>Montana</v>
      </c>
      <c r="I1597" t="str">
        <f>VLOOKUP(C1597,customer_imp!$A$2:$H$502,7,FALSE)</f>
        <v>USA</v>
      </c>
      <c r="J1597" t="s">
        <v>4571</v>
      </c>
      <c r="K1597" t="str">
        <f>VLOOKUP($J1597,prod_imp!$A$2:$I$102,2,FALSE)</f>
        <v>Usb External Hard Drive</v>
      </c>
      <c r="L1597" t="str">
        <f>VLOOKUP(J1597,prod_imp!$A$2:$I$102,3,FALSE)</f>
        <v>Electronics</v>
      </c>
      <c r="M1597" t="str">
        <f>VLOOKUP(J1597,prod_imp!$A$2:$I$102,4,FALSE)</f>
        <v>Computer</v>
      </c>
      <c r="N1597" t="str">
        <f>VLOOKUP(J1597,prod_imp!$A$2:$I$102,5,FALSE)</f>
        <v>Robinson Inc</v>
      </c>
      <c r="O1597">
        <f>VLOOKUP(J1597,prod_imp!$A$2:$I$102,6,FALSE)</f>
        <v>253</v>
      </c>
      <c r="P1597">
        <f>VLOOKUP(J1597,prod_imp!$A$2:$I$102,7,FALSE)</f>
        <v>266</v>
      </c>
      <c r="Q1597" t="s">
        <v>4675</v>
      </c>
      <c r="R1597" t="s">
        <v>4706</v>
      </c>
      <c r="S1597" s="5">
        <v>104.6199</v>
      </c>
      <c r="T1597">
        <v>1</v>
      </c>
      <c r="U1597">
        <v>136</v>
      </c>
      <c r="V1597">
        <v>0.16</v>
      </c>
      <c r="W1597" t="str">
        <f>VLOOKUP(Q1597,stores_imp!$A$2:$K$100,3,FALSE)</f>
        <v>NORTH</v>
      </c>
      <c r="X1597" t="str">
        <f>VLOOKUP(Q1597,stores_imp!$A$2:$K$100,2,TRUE)</f>
        <v>Martinez, Adkins And Johnson</v>
      </c>
      <c r="Y1597" t="str">
        <f>VLOOKUP(Q1597,stores_imp!$A$2:$E$22,4,FALSE)</f>
        <v>Danielmouth</v>
      </c>
      <c r="Z1597" t="str">
        <f>VLOOKUP(Q1597,stores_imp!$A$2:$K$22,5,FALSE)</f>
        <v>Flagship</v>
      </c>
      <c r="AA1597" t="str">
        <f>_xlfn.IFS(sale[[#All],[Age]]&lt;19,"Teens",sale[[#All],[Age]]&lt;30,"Adults",sale[[#All],[Age]]&lt;70,"Elders")</f>
        <v>Elders</v>
      </c>
      <c r="AB1597" t="str">
        <f>VLOOKUP(C1597,customer_imp!$A$2:$H$505,8,FALSE)</f>
        <v>Platinum</v>
      </c>
    </row>
    <row r="1598" spans="1:28" x14ac:dyDescent="0.25">
      <c r="A1598" t="s">
        <v>6302</v>
      </c>
      <c r="B1598" s="2">
        <v>45344</v>
      </c>
      <c r="C1598" t="s">
        <v>4071</v>
      </c>
      <c r="D1598" t="str">
        <f>VLOOKUP(C1598,customer_imp!$A$2:$H$502,2,FALSE)</f>
        <v>Amy Fowler</v>
      </c>
      <c r="E1598">
        <f>VLOOKUP(C1598,customer_imp!$A$2:$H$502,3,FALSE)</f>
        <v>62</v>
      </c>
      <c r="F1598" t="str">
        <f>VLOOKUP(C1598,customer_imp!$A$2:$H$502,4,FALSE)</f>
        <v>Female</v>
      </c>
      <c r="G1598" t="str">
        <f>VLOOKUP(C1598,customer_imp!$A$2:$H$502,5,FALSE)</f>
        <v>West Bobbyshire</v>
      </c>
      <c r="H1598" t="str">
        <f>VLOOKUP(C1598,customer_imp!$A$2:$H$502,6,FALSE)</f>
        <v>New York</v>
      </c>
      <c r="I1598" t="str">
        <f>VLOOKUP(C1598,customer_imp!$A$2:$H$502,7,FALSE)</f>
        <v>USA</v>
      </c>
      <c r="J1598" t="s">
        <v>4534</v>
      </c>
      <c r="K1598" t="str">
        <f>VLOOKUP($J1598,prod_imp!$A$2:$I$102,2,FALSE)</f>
        <v>Multi-Purpose Storage Box</v>
      </c>
      <c r="L1598" t="str">
        <f>VLOOKUP(J1598,prod_imp!$A$2:$I$102,3,FALSE)</f>
        <v>Home</v>
      </c>
      <c r="M1598" t="str">
        <f>VLOOKUP(J1598,prod_imp!$A$2:$I$102,4,FALSE)</f>
        <v>Storage</v>
      </c>
      <c r="N1598" t="str">
        <f>VLOOKUP(J1598,prod_imp!$A$2:$I$102,5,FALSE)</f>
        <v>Gardner-Montes</v>
      </c>
      <c r="O1598">
        <f>VLOOKUP(J1598,prod_imp!$A$2:$I$102,6,FALSE)</f>
        <v>123</v>
      </c>
      <c r="P1598">
        <f>VLOOKUP(J1598,prod_imp!$A$2:$I$102,7,FALSE)</f>
        <v>76</v>
      </c>
      <c r="Q1598" t="s">
        <v>4683</v>
      </c>
      <c r="R1598" t="s">
        <v>4706</v>
      </c>
      <c r="S1598" s="5">
        <v>384.4665</v>
      </c>
      <c r="T1598">
        <v>1</v>
      </c>
      <c r="U1598">
        <v>388</v>
      </c>
      <c r="V1598">
        <v>0.23</v>
      </c>
      <c r="W1598" t="str">
        <f>VLOOKUP(Q1598,stores_imp!$A$2:$K$100,3,FALSE)</f>
        <v>EAST</v>
      </c>
      <c r="X1598" t="str">
        <f>VLOOKUP(Q1598,stores_imp!$A$2:$K$100,2,TRUE)</f>
        <v>Mann-Austin</v>
      </c>
      <c r="Y1598" t="str">
        <f>VLOOKUP(Q1598,stores_imp!$A$2:$E$22,4,FALSE)</f>
        <v>Port Josephberg</v>
      </c>
      <c r="Z1598" t="str">
        <f>VLOOKUP(Q1598,stores_imp!$A$2:$K$22,5,FALSE)</f>
        <v>Online</v>
      </c>
      <c r="AA1598" t="str">
        <f>_xlfn.IFS(sale[[#All],[Age]]&lt;19,"Teens",sale[[#All],[Age]]&lt;30,"Adults",sale[[#All],[Age]]&lt;70,"Elders")</f>
        <v>Elders</v>
      </c>
      <c r="AB1598" t="str">
        <f>VLOOKUP(C1598,customer_imp!$A$2:$H$505,8,FALSE)</f>
        <v>Platinum</v>
      </c>
    </row>
    <row r="1599" spans="1:28" x14ac:dyDescent="0.25">
      <c r="A1599" t="s">
        <v>6303</v>
      </c>
      <c r="B1599" s="2">
        <v>45367</v>
      </c>
      <c r="C1599" t="s">
        <v>4479</v>
      </c>
      <c r="D1599" t="str">
        <f>VLOOKUP(C1599,customer_imp!$A$2:$H$502,2,FALSE)</f>
        <v>Eric Lee</v>
      </c>
      <c r="E1599">
        <f>VLOOKUP(C1599,customer_imp!$A$2:$H$502,3,FALSE)</f>
        <v>22</v>
      </c>
      <c r="F1599" t="str">
        <f>VLOOKUP(C1599,customer_imp!$A$2:$H$502,4,FALSE)</f>
        <v>Female</v>
      </c>
      <c r="G1599" t="str">
        <f>VLOOKUP(C1599,customer_imp!$A$2:$H$502,5,FALSE)</f>
        <v>Lake April</v>
      </c>
      <c r="H1599" t="str">
        <f>VLOOKUP(C1599,customer_imp!$A$2:$H$502,6,FALSE)</f>
        <v>Vermont</v>
      </c>
      <c r="I1599" t="str">
        <f>VLOOKUP(C1599,customer_imp!$A$2:$H$502,7,FALSE)</f>
        <v>USA</v>
      </c>
      <c r="J1599" t="s">
        <v>4562</v>
      </c>
      <c r="K1599" t="str">
        <f>VLOOKUP($J1599,prod_imp!$A$2:$I$102,2,FALSE)</f>
        <v>Sports Water Hydration Pack</v>
      </c>
      <c r="L1599" t="str">
        <f>VLOOKUP(J1599,prod_imp!$A$2:$I$102,3,FALSE)</f>
        <v>Sports</v>
      </c>
      <c r="M1599" t="str">
        <f>VLOOKUP(J1599,prod_imp!$A$2:$I$102,4,FALSE)</f>
        <v>Outdoor</v>
      </c>
      <c r="N1599" t="str">
        <f>VLOOKUP(J1599,prod_imp!$A$2:$I$102,5,FALSE)</f>
        <v>Sims-Smith</v>
      </c>
      <c r="O1599">
        <f>VLOOKUP(J1599,prod_imp!$A$2:$I$102,6,FALSE)</f>
        <v>136</v>
      </c>
      <c r="P1599">
        <f>VLOOKUP(J1599,prod_imp!$A$2:$I$102,7,FALSE)</f>
        <v>394</v>
      </c>
      <c r="Q1599" t="s">
        <v>4688</v>
      </c>
      <c r="R1599" t="s">
        <v>4706</v>
      </c>
      <c r="S1599" s="5">
        <v>1398.712</v>
      </c>
      <c r="T1599">
        <v>2</v>
      </c>
      <c r="U1599">
        <v>999</v>
      </c>
      <c r="V1599">
        <v>0.01</v>
      </c>
      <c r="W1599" t="str">
        <f>VLOOKUP(Q1599,stores_imp!$A$2:$K$100,3,FALSE)</f>
        <v>SOUTH</v>
      </c>
      <c r="X1599" t="str">
        <f>VLOOKUP(Q1599,stores_imp!$A$2:$K$100,2,TRUE)</f>
        <v>Mann-Austin</v>
      </c>
      <c r="Y1599" t="str">
        <f>VLOOKUP(Q1599,stores_imp!$A$2:$E$22,4,FALSE)</f>
        <v>East Johnstad</v>
      </c>
      <c r="Z1599" t="str">
        <f>VLOOKUP(Q1599,stores_imp!$A$2:$K$22,5,FALSE)</f>
        <v>Flagship</v>
      </c>
      <c r="AA1599" t="str">
        <f>_xlfn.IFS(sale[[#All],[Age]]&lt;19,"Teens",sale[[#All],[Age]]&lt;30,"Adults",sale[[#All],[Age]]&lt;70,"Elders")</f>
        <v>Adults</v>
      </c>
      <c r="AB1599" t="str">
        <f>VLOOKUP(C1599,customer_imp!$A$2:$H$505,8,FALSE)</f>
        <v>Bronze</v>
      </c>
    </row>
    <row r="1600" spans="1:28" x14ac:dyDescent="0.25">
      <c r="A1600" t="s">
        <v>6304</v>
      </c>
      <c r="B1600" s="2">
        <v>45887</v>
      </c>
      <c r="C1600" t="s">
        <v>4148</v>
      </c>
      <c r="D1600" t="str">
        <f>VLOOKUP(C1600,customer_imp!$A$2:$H$502,2,FALSE)</f>
        <v>Christopher Garcia Dds</v>
      </c>
      <c r="E1600">
        <f>VLOOKUP(C1600,customer_imp!$A$2:$H$502,3,FALSE)</f>
        <v>18</v>
      </c>
      <c r="F1600" t="str">
        <f>VLOOKUP(C1600,customer_imp!$A$2:$H$502,4,FALSE)</f>
        <v>Male</v>
      </c>
      <c r="G1600" t="str">
        <f>VLOOKUP(C1600,customer_imp!$A$2:$H$502,5,FALSE)</f>
        <v>New Joseph</v>
      </c>
      <c r="H1600" t="str">
        <f>VLOOKUP(C1600,customer_imp!$A$2:$H$502,6,FALSE)</f>
        <v>Missouri</v>
      </c>
      <c r="I1600" t="str">
        <f>VLOOKUP(C1600,customer_imp!$A$2:$H$502,7,FALSE)</f>
        <v>USA</v>
      </c>
      <c r="J1600" t="s">
        <v>4562</v>
      </c>
      <c r="K1600" t="str">
        <f>VLOOKUP($J1600,prod_imp!$A$2:$I$102,2,FALSE)</f>
        <v>Sports Water Hydration Pack</v>
      </c>
      <c r="L1600" t="str">
        <f>VLOOKUP(J1600,prod_imp!$A$2:$I$102,3,FALSE)</f>
        <v>Sports</v>
      </c>
      <c r="M1600" t="str">
        <f>VLOOKUP(J1600,prod_imp!$A$2:$I$102,4,FALSE)</f>
        <v>Outdoor</v>
      </c>
      <c r="N1600" t="str">
        <f>VLOOKUP(J1600,prod_imp!$A$2:$I$102,5,FALSE)</f>
        <v>Sims-Smith</v>
      </c>
      <c r="O1600">
        <f>VLOOKUP(J1600,prod_imp!$A$2:$I$102,6,FALSE)</f>
        <v>136</v>
      </c>
      <c r="P1600">
        <f>VLOOKUP(J1600,prod_imp!$A$2:$I$102,7,FALSE)</f>
        <v>394</v>
      </c>
      <c r="Q1600" t="s">
        <v>4701</v>
      </c>
      <c r="R1600" t="s">
        <v>4709</v>
      </c>
      <c r="S1600" s="5">
        <v>1250.8044</v>
      </c>
      <c r="T1600">
        <v>3</v>
      </c>
      <c r="U1600">
        <v>453</v>
      </c>
      <c r="V1600">
        <v>0.3</v>
      </c>
      <c r="W1600" t="str">
        <f>VLOOKUP(Q1600,stores_imp!$A$2:$K$100,3,FALSE)</f>
        <v>NORTH</v>
      </c>
      <c r="X1600" t="str">
        <f>VLOOKUP(Q1600,stores_imp!$A$2:$K$100,2,TRUE)</f>
        <v>Holloway Ltd</v>
      </c>
      <c r="Y1600" t="str">
        <f>VLOOKUP(Q1600,stores_imp!$A$2:$E$22,4,FALSE)</f>
        <v>Bensonhaven</v>
      </c>
      <c r="Z1600" t="str">
        <f>VLOOKUP(Q1600,stores_imp!$A$2:$K$22,5,FALSE)</f>
        <v>Flagship</v>
      </c>
      <c r="AA1600" t="str">
        <f>_xlfn.IFS(sale[[#All],[Age]]&lt;19,"Teens",sale[[#All],[Age]]&lt;30,"Adults",sale[[#All],[Age]]&lt;70,"Elders")</f>
        <v>Teens</v>
      </c>
      <c r="AB1600" t="str">
        <f>VLOOKUP(C1600,customer_imp!$A$2:$H$505,8,FALSE)</f>
        <v>Gold</v>
      </c>
    </row>
    <row r="1601" spans="1:28" x14ac:dyDescent="0.25">
      <c r="A1601" t="s">
        <v>6305</v>
      </c>
      <c r="B1601" s="2">
        <v>45567</v>
      </c>
      <c r="C1601" t="s">
        <v>4216</v>
      </c>
      <c r="D1601" t="str">
        <f>VLOOKUP(C1601,customer_imp!$A$2:$H$502,2,FALSE)</f>
        <v>Jon Ortiz</v>
      </c>
      <c r="E1601">
        <f>VLOOKUP(C1601,customer_imp!$A$2:$H$502,3,FALSE)</f>
        <v>28</v>
      </c>
      <c r="F1601" t="str">
        <f>VLOOKUP(C1601,customer_imp!$A$2:$H$502,4,FALSE)</f>
        <v>Female</v>
      </c>
      <c r="G1601" t="str">
        <f>VLOOKUP(C1601,customer_imp!$A$2:$H$502,5,FALSE)</f>
        <v>South Angelaport</v>
      </c>
      <c r="H1601" t="str">
        <f>VLOOKUP(C1601,customer_imp!$A$2:$H$502,6,FALSE)</f>
        <v>Delaware</v>
      </c>
      <c r="I1601" t="str">
        <f>VLOOKUP(C1601,customer_imp!$A$2:$H$502,7,FALSE)</f>
        <v>USA</v>
      </c>
      <c r="J1601" t="s">
        <v>4638</v>
      </c>
      <c r="K1601" t="str">
        <f>VLOOKUP($J1601,prod_imp!$A$2:$I$102,2,FALSE)</f>
        <v>Wall-Mounted Spice Rack</v>
      </c>
      <c r="L1601" t="str">
        <f>VLOOKUP(J1601,prod_imp!$A$2:$I$102,3,FALSE)</f>
        <v>Home</v>
      </c>
      <c r="M1601" t="str">
        <f>VLOOKUP(J1601,prod_imp!$A$2:$I$102,4,FALSE)</f>
        <v>Kitchen</v>
      </c>
      <c r="N1601" t="str">
        <f>VLOOKUP(J1601,prod_imp!$A$2:$I$102,5,FALSE)</f>
        <v>Allison Ltd</v>
      </c>
      <c r="O1601">
        <f>VLOOKUP(J1601,prod_imp!$A$2:$I$102,6,FALSE)</f>
        <v>143</v>
      </c>
      <c r="P1601">
        <f>VLOOKUP(J1601,prod_imp!$A$2:$I$102,7,FALSE)</f>
        <v>58</v>
      </c>
      <c r="Q1601" t="s">
        <v>4690</v>
      </c>
      <c r="R1601" t="s">
        <v>4709</v>
      </c>
      <c r="S1601" s="5">
        <v>104.227</v>
      </c>
      <c r="T1601">
        <v>2</v>
      </c>
      <c r="U1601">
        <v>61</v>
      </c>
      <c r="V1601">
        <v>0.08</v>
      </c>
      <c r="W1601" t="str">
        <f>VLOOKUP(Q1601,stores_imp!$A$2:$K$100,3,FALSE)</f>
        <v>EAST</v>
      </c>
      <c r="X1601" t="str">
        <f>VLOOKUP(Q1601,stores_imp!$A$2:$K$100,2,TRUE)</f>
        <v>Martinez, Adkins And Johnson</v>
      </c>
      <c r="Y1601" t="str">
        <f>VLOOKUP(Q1601,stores_imp!$A$2:$E$22,4,FALSE)</f>
        <v>East Davidville</v>
      </c>
      <c r="Z1601" t="str">
        <f>VLOOKUP(Q1601,stores_imp!$A$2:$K$22,5,FALSE)</f>
        <v>Online</v>
      </c>
      <c r="AA1601" t="str">
        <f>_xlfn.IFS(sale[[#All],[Age]]&lt;19,"Teens",sale[[#All],[Age]]&lt;30,"Adults",sale[[#All],[Age]]&lt;70,"Elders")</f>
        <v>Adults</v>
      </c>
      <c r="AB1601" t="str">
        <f>VLOOKUP(C1601,customer_imp!$A$2:$H$505,8,FALSE)</f>
        <v>Bronze</v>
      </c>
    </row>
    <row r="1602" spans="1:28" x14ac:dyDescent="0.25">
      <c r="A1602" t="s">
        <v>6306</v>
      </c>
      <c r="B1602" s="2">
        <v>45223</v>
      </c>
      <c r="C1602" t="s">
        <v>4328</v>
      </c>
      <c r="D1602" t="str">
        <f>VLOOKUP(C1602,customer_imp!$A$2:$H$502,2,FALSE)</f>
        <v>Michelle Cunningham</v>
      </c>
      <c r="E1602">
        <f>VLOOKUP(C1602,customer_imp!$A$2:$H$502,3,FALSE)</f>
        <v>30</v>
      </c>
      <c r="F1602" t="str">
        <f>VLOOKUP(C1602,customer_imp!$A$2:$H$502,4,FALSE)</f>
        <v>Female</v>
      </c>
      <c r="G1602" t="str">
        <f>VLOOKUP(C1602,customer_imp!$A$2:$H$502,5,FALSE)</f>
        <v>Amandaborough</v>
      </c>
      <c r="H1602" t="str">
        <f>VLOOKUP(C1602,customer_imp!$A$2:$H$502,6,FALSE)</f>
        <v>Connecticut</v>
      </c>
      <c r="I1602" t="str">
        <f>VLOOKUP(C1602,customer_imp!$A$2:$H$502,7,FALSE)</f>
        <v>USA</v>
      </c>
      <c r="J1602" t="s">
        <v>4639</v>
      </c>
      <c r="K1602" t="str">
        <f>VLOOKUP($J1602,prod_imp!$A$2:$I$102,2,FALSE)</f>
        <v>Badminton Racket Set</v>
      </c>
      <c r="L1602" t="str">
        <f>VLOOKUP(J1602,prod_imp!$A$2:$I$102,3,FALSE)</f>
        <v>Sports</v>
      </c>
      <c r="M1602" t="str">
        <f>VLOOKUP(J1602,prod_imp!$A$2:$I$102,4,FALSE)</f>
        <v>Equipment</v>
      </c>
      <c r="N1602" t="str">
        <f>VLOOKUP(J1602,prod_imp!$A$2:$I$102,5,FALSE)</f>
        <v>Robinson-Brown</v>
      </c>
      <c r="O1602">
        <f>VLOOKUP(J1602,prod_imp!$A$2:$I$102,6,FALSE)</f>
        <v>286</v>
      </c>
      <c r="P1602">
        <f>VLOOKUP(J1602,prod_imp!$A$2:$I$102,7,FALSE)</f>
        <v>358</v>
      </c>
      <c r="Q1602" t="s">
        <v>4690</v>
      </c>
      <c r="R1602" t="s">
        <v>1959</v>
      </c>
      <c r="S1602" s="5">
        <v>1340.0001999999999</v>
      </c>
      <c r="T1602">
        <v>2</v>
      </c>
      <c r="U1602">
        <v>870</v>
      </c>
      <c r="V1602">
        <v>0.15</v>
      </c>
      <c r="W1602" t="str">
        <f>VLOOKUP(Q1602,stores_imp!$A$2:$K$100,3,FALSE)</f>
        <v>EAST</v>
      </c>
      <c r="X1602" t="str">
        <f>VLOOKUP(Q1602,stores_imp!$A$2:$K$100,2,TRUE)</f>
        <v>Martinez, Adkins And Johnson</v>
      </c>
      <c r="Y1602" t="str">
        <f>VLOOKUP(Q1602,stores_imp!$A$2:$E$22,4,FALSE)</f>
        <v>East Davidville</v>
      </c>
      <c r="Z1602" t="str">
        <f>VLOOKUP(Q1602,stores_imp!$A$2:$K$22,5,FALSE)</f>
        <v>Online</v>
      </c>
      <c r="AA1602" t="str">
        <f>_xlfn.IFS(sale[[#All],[Age]]&lt;19,"Teens",sale[[#All],[Age]]&lt;30,"Adults",sale[[#All],[Age]]&lt;70,"Elders")</f>
        <v>Elders</v>
      </c>
      <c r="AB1602" t="str">
        <f>VLOOKUP(C1602,customer_imp!$A$2:$H$505,8,FALSE)</f>
        <v>Bronze</v>
      </c>
    </row>
    <row r="1603" spans="1:28" x14ac:dyDescent="0.25">
      <c r="A1603" t="s">
        <v>6307</v>
      </c>
      <c r="B1603" s="2">
        <v>45664</v>
      </c>
      <c r="C1603" t="s">
        <v>4041</v>
      </c>
      <c r="D1603" t="str">
        <f>VLOOKUP(C1603,customer_imp!$A$2:$H$502,2,FALSE)</f>
        <v>Amber Mcclain</v>
      </c>
      <c r="E1603">
        <f>VLOOKUP(C1603,customer_imp!$A$2:$H$502,3,FALSE)</f>
        <v>58</v>
      </c>
      <c r="F1603" t="str">
        <f>VLOOKUP(C1603,customer_imp!$A$2:$H$502,4,FALSE)</f>
        <v>Male</v>
      </c>
      <c r="G1603" t="str">
        <f>VLOOKUP(C1603,customer_imp!$A$2:$H$502,5,FALSE)</f>
        <v>Brendaburgh</v>
      </c>
      <c r="H1603" t="str">
        <f>VLOOKUP(C1603,customer_imp!$A$2:$H$502,6,FALSE)</f>
        <v>Florida</v>
      </c>
      <c r="I1603" t="str">
        <f>VLOOKUP(C1603,customer_imp!$A$2:$H$502,7,FALSE)</f>
        <v>USA</v>
      </c>
      <c r="J1603" t="s">
        <v>4525</v>
      </c>
      <c r="K1603" t="str">
        <f>VLOOKUP($J1603,prod_imp!$A$2:$I$102,2,FALSE)</f>
        <v>4K Home Projector</v>
      </c>
      <c r="L1603" t="str">
        <f>VLOOKUP(J1603,prod_imp!$A$2:$I$102,3,FALSE)</f>
        <v>Electronics</v>
      </c>
      <c r="M1603" t="str">
        <f>VLOOKUP(J1603,prod_imp!$A$2:$I$102,4,FALSE)</f>
        <v>Appliances</v>
      </c>
      <c r="N1603" t="str">
        <f>VLOOKUP(J1603,prod_imp!$A$2:$I$102,5,FALSE)</f>
        <v>Thomas Llc</v>
      </c>
      <c r="O1603">
        <f>VLOOKUP(J1603,prod_imp!$A$2:$I$102,6,FALSE)</f>
        <v>465</v>
      </c>
      <c r="P1603">
        <f>VLOOKUP(J1603,prod_imp!$A$2:$I$102,7,FALSE)</f>
        <v>301</v>
      </c>
      <c r="Q1603" t="s">
        <v>4703</v>
      </c>
      <c r="R1603" t="s">
        <v>4706</v>
      </c>
      <c r="S1603" s="5">
        <v>299.4939</v>
      </c>
      <c r="T1603">
        <v>1</v>
      </c>
      <c r="U1603">
        <v>337</v>
      </c>
      <c r="V1603">
        <v>0.23</v>
      </c>
      <c r="W1603" t="str">
        <f>VLOOKUP(Q1603,stores_imp!$A$2:$K$100,3,FALSE)</f>
        <v>EAST</v>
      </c>
      <c r="X1603" t="str">
        <f>VLOOKUP(Q1603,stores_imp!$A$2:$K$100,2,TRUE)</f>
        <v>Mann-Austin</v>
      </c>
      <c r="Y1603" t="str">
        <f>VLOOKUP(Q1603,stores_imp!$A$2:$E$22,4,FALSE)</f>
        <v>Vasquezborough</v>
      </c>
      <c r="Z1603" t="str">
        <f>VLOOKUP(Q1603,stores_imp!$A$2:$K$22,5,FALSE)</f>
        <v>Online</v>
      </c>
      <c r="AA1603" t="str">
        <f>_xlfn.IFS(sale[[#All],[Age]]&lt;19,"Teens",sale[[#All],[Age]]&lt;30,"Adults",sale[[#All],[Age]]&lt;70,"Elders")</f>
        <v>Elders</v>
      </c>
      <c r="AB1603" t="str">
        <f>VLOOKUP(C1603,customer_imp!$A$2:$H$505,8,FALSE)</f>
        <v>Silver</v>
      </c>
    </row>
    <row r="1604" spans="1:28" x14ac:dyDescent="0.25">
      <c r="A1604" t="s">
        <v>6308</v>
      </c>
      <c r="B1604" s="2">
        <v>45313</v>
      </c>
      <c r="C1604" t="s">
        <v>4160</v>
      </c>
      <c r="D1604" t="str">
        <f>VLOOKUP(C1604,customer_imp!$A$2:$H$502,2,FALSE)</f>
        <v>Erin Ward</v>
      </c>
      <c r="E1604">
        <f>VLOOKUP(C1604,customer_imp!$A$2:$H$502,3,FALSE)</f>
        <v>60</v>
      </c>
      <c r="F1604" t="str">
        <f>VLOOKUP(C1604,customer_imp!$A$2:$H$502,4,FALSE)</f>
        <v>Male</v>
      </c>
      <c r="G1604" t="str">
        <f>VLOOKUP(C1604,customer_imp!$A$2:$H$502,5,FALSE)</f>
        <v>New Brianchester</v>
      </c>
      <c r="H1604" t="str">
        <f>VLOOKUP(C1604,customer_imp!$A$2:$H$502,6,FALSE)</f>
        <v>New York</v>
      </c>
      <c r="I1604" t="str">
        <f>VLOOKUP(C1604,customer_imp!$A$2:$H$502,7,FALSE)</f>
        <v>USA</v>
      </c>
      <c r="J1604" t="s">
        <v>4617</v>
      </c>
      <c r="K1604" t="str">
        <f>VLOOKUP($J1604,prod_imp!$A$2:$I$102,2,FALSE)</f>
        <v>Smart Led Light Strip</v>
      </c>
      <c r="L1604" t="str">
        <f>VLOOKUP(J1604,prod_imp!$A$2:$I$102,3,FALSE)</f>
        <v>Electronics</v>
      </c>
      <c r="M1604" t="str">
        <f>VLOOKUP(J1604,prod_imp!$A$2:$I$102,4,FALSE)</f>
        <v>Accessories</v>
      </c>
      <c r="N1604" t="str">
        <f>VLOOKUP(J1604,prod_imp!$A$2:$I$102,5,FALSE)</f>
        <v>Flores-Davis</v>
      </c>
      <c r="O1604">
        <f>VLOOKUP(J1604,prod_imp!$A$2:$I$102,6,FALSE)</f>
        <v>349</v>
      </c>
      <c r="P1604">
        <f>VLOOKUP(J1604,prod_imp!$A$2:$I$102,7,FALSE)</f>
        <v>476</v>
      </c>
      <c r="Q1604" t="s">
        <v>4673</v>
      </c>
      <c r="R1604" t="s">
        <v>4709</v>
      </c>
      <c r="S1604" s="5">
        <v>226.22540000000001</v>
      </c>
      <c r="T1604">
        <v>1</v>
      </c>
      <c r="U1604">
        <v>306</v>
      </c>
      <c r="V1604">
        <v>0.11</v>
      </c>
      <c r="W1604" t="str">
        <f>VLOOKUP(Q1604,stores_imp!$A$2:$K$100,3,FALSE)</f>
        <v>EAST</v>
      </c>
      <c r="X1604" t="str">
        <f>VLOOKUP(Q1604,stores_imp!$A$2:$K$100,2,TRUE)</f>
        <v>Rivera-Warner</v>
      </c>
      <c r="Y1604" t="str">
        <f>VLOOKUP(Q1604,stores_imp!$A$2:$E$22,4,FALSE)</f>
        <v>Washingtonfurt</v>
      </c>
      <c r="Z1604" t="str">
        <f>VLOOKUP(Q1604,stores_imp!$A$2:$K$22,5,FALSE)</f>
        <v>Flagship</v>
      </c>
      <c r="AA1604" t="str">
        <f>_xlfn.IFS(sale[[#All],[Age]]&lt;19,"Teens",sale[[#All],[Age]]&lt;30,"Adults",sale[[#All],[Age]]&lt;70,"Elders")</f>
        <v>Elders</v>
      </c>
      <c r="AB1604" t="str">
        <f>VLOOKUP(C1604,customer_imp!$A$2:$H$505,8,FALSE)</f>
        <v>Bronze</v>
      </c>
    </row>
    <row r="1605" spans="1:28" x14ac:dyDescent="0.25">
      <c r="A1605" t="s">
        <v>6309</v>
      </c>
      <c r="B1605" s="2">
        <v>45224</v>
      </c>
      <c r="C1605" t="s">
        <v>4098</v>
      </c>
      <c r="D1605" t="str">
        <f>VLOOKUP(C1605,customer_imp!$A$2:$H$502,2,FALSE)</f>
        <v>Joel Robinson</v>
      </c>
      <c r="E1605">
        <f>VLOOKUP(C1605,customer_imp!$A$2:$H$502,3,FALSE)</f>
        <v>62</v>
      </c>
      <c r="F1605" t="str">
        <f>VLOOKUP(C1605,customer_imp!$A$2:$H$502,4,FALSE)</f>
        <v>Male</v>
      </c>
      <c r="G1605" t="str">
        <f>VLOOKUP(C1605,customer_imp!$A$2:$H$502,5,FALSE)</f>
        <v>Lake Danielport</v>
      </c>
      <c r="H1605" t="str">
        <f>VLOOKUP(C1605,customer_imp!$A$2:$H$502,6,FALSE)</f>
        <v>Hawaii</v>
      </c>
      <c r="I1605" t="str">
        <f>VLOOKUP(C1605,customer_imp!$A$2:$H$502,7,FALSE)</f>
        <v>USA</v>
      </c>
      <c r="J1605" t="s">
        <v>4515</v>
      </c>
      <c r="K1605" t="str">
        <f>VLOOKUP($J1605,prod_imp!$A$2:$I$102,2,FALSE)</f>
        <v>Ceramic Kitchen Bowl Set</v>
      </c>
      <c r="L1605" t="str">
        <f>VLOOKUP(J1605,prod_imp!$A$2:$I$102,3,FALSE)</f>
        <v>Home</v>
      </c>
      <c r="M1605" t="str">
        <f>VLOOKUP(J1605,prod_imp!$A$2:$I$102,4,FALSE)</f>
        <v>Kitchen</v>
      </c>
      <c r="N1605" t="str">
        <f>VLOOKUP(J1605,prod_imp!$A$2:$I$102,5,FALSE)</f>
        <v>Hamilton Group</v>
      </c>
      <c r="O1605">
        <f>VLOOKUP(J1605,prod_imp!$A$2:$I$102,6,FALSE)</f>
        <v>299</v>
      </c>
      <c r="P1605">
        <f>VLOOKUP(J1605,prod_imp!$A$2:$I$102,7,FALSE)</f>
        <v>308</v>
      </c>
      <c r="Q1605" t="s">
        <v>4702</v>
      </c>
      <c r="R1605" t="s">
        <v>4709</v>
      </c>
      <c r="S1605" s="5">
        <v>902.25379999999996</v>
      </c>
      <c r="T1605">
        <v>2</v>
      </c>
      <c r="U1605">
        <v>635</v>
      </c>
      <c r="V1605">
        <v>0.26</v>
      </c>
      <c r="W1605" t="str">
        <f>VLOOKUP(Q1605,stores_imp!$A$2:$K$100,3,FALSE)</f>
        <v>EAST</v>
      </c>
      <c r="X1605" t="str">
        <f>VLOOKUP(Q1605,stores_imp!$A$2:$K$100,2,TRUE)</f>
        <v>Guerrero-Schmitt</v>
      </c>
      <c r="Y1605" t="str">
        <f>VLOOKUP(Q1605,stores_imp!$A$2:$E$22,4,FALSE)</f>
        <v>East Stevechester</v>
      </c>
      <c r="Z1605" t="str">
        <f>VLOOKUP(Q1605,stores_imp!$A$2:$K$22,5,FALSE)</f>
        <v>Flagship</v>
      </c>
      <c r="AA1605" t="str">
        <f>_xlfn.IFS(sale[[#All],[Age]]&lt;19,"Teens",sale[[#All],[Age]]&lt;30,"Adults",sale[[#All],[Age]]&lt;70,"Elders")</f>
        <v>Elders</v>
      </c>
      <c r="AB1605" t="str">
        <f>VLOOKUP(C1605,customer_imp!$A$2:$H$505,8,FALSE)</f>
        <v>Platinum</v>
      </c>
    </row>
    <row r="1606" spans="1:28" x14ac:dyDescent="0.25">
      <c r="A1606" t="s">
        <v>6310</v>
      </c>
      <c r="B1606" s="2">
        <v>45491</v>
      </c>
      <c r="C1606" t="s">
        <v>4092</v>
      </c>
      <c r="D1606" t="str">
        <f>VLOOKUP(C1606,customer_imp!$A$2:$H$502,2,FALSE)</f>
        <v>Anthony Phillips</v>
      </c>
      <c r="E1606">
        <f>VLOOKUP(C1606,customer_imp!$A$2:$H$502,3,FALSE)</f>
        <v>18</v>
      </c>
      <c r="F1606" t="str">
        <f>VLOOKUP(C1606,customer_imp!$A$2:$H$502,4,FALSE)</f>
        <v>Female</v>
      </c>
      <c r="G1606" t="str">
        <f>VLOOKUP(C1606,customer_imp!$A$2:$H$502,5,FALSE)</f>
        <v>North Davidport</v>
      </c>
      <c r="H1606" t="str">
        <f>VLOOKUP(C1606,customer_imp!$A$2:$H$502,6,FALSE)</f>
        <v>Rhode Island</v>
      </c>
      <c r="I1606" t="str">
        <f>VLOOKUP(C1606,customer_imp!$A$2:$H$502,7,FALSE)</f>
        <v>USA</v>
      </c>
      <c r="J1606" t="s">
        <v>4657</v>
      </c>
      <c r="K1606" t="str">
        <f>VLOOKUP($J1606,prod_imp!$A$2:$I$102,2,FALSE)</f>
        <v>Microwave Oven</v>
      </c>
      <c r="L1606" t="str">
        <f>VLOOKUP(J1606,prod_imp!$A$2:$I$102,3,FALSE)</f>
        <v>Home</v>
      </c>
      <c r="M1606" t="str">
        <f>VLOOKUP(J1606,prod_imp!$A$2:$I$102,4,FALSE)</f>
        <v>Appliances</v>
      </c>
      <c r="N1606" t="str">
        <f>VLOOKUP(J1606,prod_imp!$A$2:$I$102,5,FALSE)</f>
        <v>Green, Powell And Palmer</v>
      </c>
      <c r="O1606">
        <f>VLOOKUP(J1606,prod_imp!$A$2:$I$102,6,FALSE)</f>
        <v>447</v>
      </c>
      <c r="P1606">
        <f>VLOOKUP(J1606,prod_imp!$A$2:$I$102,7,FALSE)</f>
        <v>191</v>
      </c>
      <c r="Q1606" t="s">
        <v>4703</v>
      </c>
      <c r="R1606" t="s">
        <v>4709</v>
      </c>
      <c r="S1606" s="5">
        <v>390.95979999999997</v>
      </c>
      <c r="T1606">
        <v>2</v>
      </c>
      <c r="U1606">
        <v>254</v>
      </c>
      <c r="V1606">
        <v>0.28999999999999998</v>
      </c>
      <c r="W1606" t="str">
        <f>VLOOKUP(Q1606,stores_imp!$A$2:$K$100,3,FALSE)</f>
        <v>EAST</v>
      </c>
      <c r="X1606" t="str">
        <f>VLOOKUP(Q1606,stores_imp!$A$2:$K$100,2,TRUE)</f>
        <v>Mann-Austin</v>
      </c>
      <c r="Y1606" t="str">
        <f>VLOOKUP(Q1606,stores_imp!$A$2:$E$22,4,FALSE)</f>
        <v>Vasquezborough</v>
      </c>
      <c r="Z1606" t="str">
        <f>VLOOKUP(Q1606,stores_imp!$A$2:$K$22,5,FALSE)</f>
        <v>Online</v>
      </c>
      <c r="AA1606" t="str">
        <f>_xlfn.IFS(sale[[#All],[Age]]&lt;19,"Teens",sale[[#All],[Age]]&lt;30,"Adults",sale[[#All],[Age]]&lt;70,"Elders")</f>
        <v>Teens</v>
      </c>
      <c r="AB1606" t="str">
        <f>VLOOKUP(C1606,customer_imp!$A$2:$H$505,8,FALSE)</f>
        <v>Platinum</v>
      </c>
    </row>
    <row r="1607" spans="1:28" x14ac:dyDescent="0.25">
      <c r="A1607" t="s">
        <v>6311</v>
      </c>
      <c r="B1607" s="2">
        <v>45472</v>
      </c>
      <c r="C1607" t="s">
        <v>4477</v>
      </c>
      <c r="D1607" t="str">
        <f>VLOOKUP(C1607,customer_imp!$A$2:$H$502,2,FALSE)</f>
        <v>Jessica Castro</v>
      </c>
      <c r="E1607">
        <f>VLOOKUP(C1607,customer_imp!$A$2:$H$502,3,FALSE)</f>
        <v>32</v>
      </c>
      <c r="F1607" t="str">
        <f>VLOOKUP(C1607,customer_imp!$A$2:$H$502,4,FALSE)</f>
        <v>Male</v>
      </c>
      <c r="G1607" t="str">
        <f>VLOOKUP(C1607,customer_imp!$A$2:$H$502,5,FALSE)</f>
        <v>West Markton</v>
      </c>
      <c r="H1607" t="str">
        <f>VLOOKUP(C1607,customer_imp!$A$2:$H$502,6,FALSE)</f>
        <v>Massachusetts</v>
      </c>
      <c r="I1607" t="str">
        <f>VLOOKUP(C1607,customer_imp!$A$2:$H$502,7,FALSE)</f>
        <v>USA</v>
      </c>
      <c r="J1607" t="s">
        <v>4632</v>
      </c>
      <c r="K1607" t="str">
        <f>VLOOKUP($J1607,prod_imp!$A$2:$I$102,2,FALSE)</f>
        <v>Wireless Mouse</v>
      </c>
      <c r="L1607" t="str">
        <f>VLOOKUP(J1607,prod_imp!$A$2:$I$102,3,FALSE)</f>
        <v>Electronics</v>
      </c>
      <c r="M1607" t="str">
        <f>VLOOKUP(J1607,prod_imp!$A$2:$I$102,4,FALSE)</f>
        <v>Computer</v>
      </c>
      <c r="N1607" t="str">
        <f>VLOOKUP(J1607,prod_imp!$A$2:$I$102,5,FALSE)</f>
        <v>Larson Ltd</v>
      </c>
      <c r="O1607">
        <f>VLOOKUP(J1607,prod_imp!$A$2:$I$102,6,FALSE)</f>
        <v>393</v>
      </c>
      <c r="P1607">
        <f>VLOOKUP(J1607,prod_imp!$A$2:$I$102,7,FALSE)</f>
        <v>320</v>
      </c>
      <c r="Q1607" t="s">
        <v>4701</v>
      </c>
      <c r="R1607" t="s">
        <v>4709</v>
      </c>
      <c r="S1607" s="5">
        <v>2280.3669</v>
      </c>
      <c r="T1607">
        <v>3</v>
      </c>
      <c r="U1607">
        <v>916</v>
      </c>
      <c r="V1607">
        <v>0.23</v>
      </c>
      <c r="W1607" t="str">
        <f>VLOOKUP(Q1607,stores_imp!$A$2:$K$100,3,FALSE)</f>
        <v>NORTH</v>
      </c>
      <c r="X1607" t="str">
        <f>VLOOKUP(Q1607,stores_imp!$A$2:$K$100,2,TRUE)</f>
        <v>Holloway Ltd</v>
      </c>
      <c r="Y1607" t="str">
        <f>VLOOKUP(Q1607,stores_imp!$A$2:$E$22,4,FALSE)</f>
        <v>Bensonhaven</v>
      </c>
      <c r="Z1607" t="str">
        <f>VLOOKUP(Q1607,stores_imp!$A$2:$K$22,5,FALSE)</f>
        <v>Flagship</v>
      </c>
      <c r="AA1607" t="str">
        <f>_xlfn.IFS(sale[[#All],[Age]]&lt;19,"Teens",sale[[#All],[Age]]&lt;30,"Adults",sale[[#All],[Age]]&lt;70,"Elders")</f>
        <v>Elders</v>
      </c>
      <c r="AB1607" t="str">
        <f>VLOOKUP(C1607,customer_imp!$A$2:$H$505,8,FALSE)</f>
        <v>Bronze</v>
      </c>
    </row>
    <row r="1608" spans="1:28" x14ac:dyDescent="0.25">
      <c r="A1608" t="s">
        <v>6312</v>
      </c>
      <c r="B1608" s="2">
        <v>45795</v>
      </c>
      <c r="C1608" t="s">
        <v>4188</v>
      </c>
      <c r="D1608" t="str">
        <f>VLOOKUP(C1608,customer_imp!$A$2:$H$502,2,FALSE)</f>
        <v>Joan Johnson</v>
      </c>
      <c r="E1608">
        <f>VLOOKUP(C1608,customer_imp!$A$2:$H$502,3,FALSE)</f>
        <v>50</v>
      </c>
      <c r="F1608" t="str">
        <f>VLOOKUP(C1608,customer_imp!$A$2:$H$502,4,FALSE)</f>
        <v>Female</v>
      </c>
      <c r="G1608" t="str">
        <f>VLOOKUP(C1608,customer_imp!$A$2:$H$502,5,FALSE)</f>
        <v>Lake Josephport</v>
      </c>
      <c r="H1608" t="str">
        <f>VLOOKUP(C1608,customer_imp!$A$2:$H$502,6,FALSE)</f>
        <v>Maine</v>
      </c>
      <c r="I1608" t="str">
        <f>VLOOKUP(C1608,customer_imp!$A$2:$H$502,7,FALSE)</f>
        <v>USA</v>
      </c>
      <c r="J1608" t="s">
        <v>4568</v>
      </c>
      <c r="K1608" t="str">
        <f>VLOOKUP($J1608,prod_imp!$A$2:$I$102,2,FALSE)</f>
        <v>Smart Home Wifi Camera</v>
      </c>
      <c r="L1608" t="str">
        <f>VLOOKUP(J1608,prod_imp!$A$2:$I$102,3,FALSE)</f>
        <v>Electronics</v>
      </c>
      <c r="M1608" t="str">
        <f>VLOOKUP(J1608,prod_imp!$A$2:$I$102,4,FALSE)</f>
        <v>Accessories</v>
      </c>
      <c r="N1608" t="str">
        <f>VLOOKUP(J1608,prod_imp!$A$2:$I$102,5,FALSE)</f>
        <v>Holmes Llc</v>
      </c>
      <c r="O1608">
        <f>VLOOKUP(J1608,prod_imp!$A$2:$I$102,6,FALSE)</f>
        <v>451</v>
      </c>
      <c r="P1608">
        <f>VLOOKUP(J1608,prod_imp!$A$2:$I$102,7,FALSE)</f>
        <v>389</v>
      </c>
      <c r="Q1608" t="s">
        <v>4685</v>
      </c>
      <c r="R1608" t="s">
        <v>1959</v>
      </c>
      <c r="S1608" s="5">
        <v>2291.73</v>
      </c>
      <c r="T1608">
        <v>3</v>
      </c>
      <c r="U1608">
        <v>780</v>
      </c>
      <c r="V1608">
        <v>0.17</v>
      </c>
      <c r="W1608" t="str">
        <f>VLOOKUP(Q1608,stores_imp!$A$2:$K$100,3,FALSE)</f>
        <v>WEST</v>
      </c>
      <c r="X1608" t="str">
        <f>VLOOKUP(Q1608,stores_imp!$A$2:$K$100,2,TRUE)</f>
        <v>Mann-Austin</v>
      </c>
      <c r="Y1608" t="str">
        <f>VLOOKUP(Q1608,stores_imp!$A$2:$E$22,4,FALSE)</f>
        <v>Thompsonborough</v>
      </c>
      <c r="Z1608" t="str">
        <f>VLOOKUP(Q1608,stores_imp!$A$2:$K$22,5,FALSE)</f>
        <v>Online</v>
      </c>
      <c r="AA1608" t="str">
        <f>_xlfn.IFS(sale[[#All],[Age]]&lt;19,"Teens",sale[[#All],[Age]]&lt;30,"Adults",sale[[#All],[Age]]&lt;70,"Elders")</f>
        <v>Elders</v>
      </c>
      <c r="AB1608" t="str">
        <f>VLOOKUP(C1608,customer_imp!$A$2:$H$505,8,FALSE)</f>
        <v>Platinum</v>
      </c>
    </row>
    <row r="1609" spans="1:28" x14ac:dyDescent="0.25">
      <c r="A1609" t="s">
        <v>6313</v>
      </c>
      <c r="B1609" s="2">
        <v>45470</v>
      </c>
      <c r="C1609" t="s">
        <v>4461</v>
      </c>
      <c r="D1609" t="str">
        <f>VLOOKUP(C1609,customer_imp!$A$2:$H$502,2,FALSE)</f>
        <v>James Foster</v>
      </c>
      <c r="E1609">
        <f>VLOOKUP(C1609,customer_imp!$A$2:$H$502,3,FALSE)</f>
        <v>19</v>
      </c>
      <c r="F1609" t="str">
        <f>VLOOKUP(C1609,customer_imp!$A$2:$H$502,4,FALSE)</f>
        <v>Male</v>
      </c>
      <c r="G1609" t="str">
        <f>VLOOKUP(C1609,customer_imp!$A$2:$H$502,5,FALSE)</f>
        <v>East Audrey</v>
      </c>
      <c r="H1609" t="str">
        <f>VLOOKUP(C1609,customer_imp!$A$2:$H$502,6,FALSE)</f>
        <v>Utah</v>
      </c>
      <c r="I1609" t="str">
        <f>VLOOKUP(C1609,customer_imp!$A$2:$H$502,7,FALSE)</f>
        <v>USA</v>
      </c>
      <c r="J1609" t="s">
        <v>4605</v>
      </c>
      <c r="K1609" t="str">
        <f>VLOOKUP($J1609,prod_imp!$A$2:$I$102,2,FALSE)</f>
        <v>Tennis Ball 3-Pack</v>
      </c>
      <c r="L1609" t="str">
        <f>VLOOKUP(J1609,prod_imp!$A$2:$I$102,3,FALSE)</f>
        <v>Sports</v>
      </c>
      <c r="M1609" t="str">
        <f>VLOOKUP(J1609,prod_imp!$A$2:$I$102,4,FALSE)</f>
        <v>Equipment</v>
      </c>
      <c r="N1609" t="str">
        <f>VLOOKUP(J1609,prod_imp!$A$2:$I$102,5,FALSE)</f>
        <v>Lopez Llc</v>
      </c>
      <c r="O1609">
        <f>VLOOKUP(J1609,prod_imp!$A$2:$I$102,6,FALSE)</f>
        <v>103</v>
      </c>
      <c r="P1609">
        <f>VLOOKUP(J1609,prod_imp!$A$2:$I$102,7,FALSE)</f>
        <v>465</v>
      </c>
      <c r="Q1609" t="s">
        <v>4700</v>
      </c>
      <c r="R1609" t="s">
        <v>1959</v>
      </c>
      <c r="S1609" s="5">
        <v>1155.2436</v>
      </c>
      <c r="T1609">
        <v>2</v>
      </c>
      <c r="U1609">
        <v>781</v>
      </c>
      <c r="V1609">
        <v>0.02</v>
      </c>
      <c r="W1609" t="str">
        <f>VLOOKUP(Q1609,stores_imp!$A$2:$K$100,3,FALSE)</f>
        <v>WEST</v>
      </c>
      <c r="X1609" t="str">
        <f>VLOOKUP(Q1609,stores_imp!$A$2:$K$100,2,TRUE)</f>
        <v>Frederick-Wright</v>
      </c>
      <c r="Y1609" t="str">
        <f>VLOOKUP(Q1609,stores_imp!$A$2:$E$22,4,FALSE)</f>
        <v>New Jimmymouth</v>
      </c>
      <c r="Z1609" t="str">
        <f>VLOOKUP(Q1609,stores_imp!$A$2:$K$22,5,FALSE)</f>
        <v>Flagship</v>
      </c>
      <c r="AA1609" t="str">
        <f>_xlfn.IFS(sale[[#All],[Age]]&lt;19,"Teens",sale[[#All],[Age]]&lt;30,"Adults",sale[[#All],[Age]]&lt;70,"Elders")</f>
        <v>Adults</v>
      </c>
      <c r="AB1609" t="str">
        <f>VLOOKUP(C1609,customer_imp!$A$2:$H$505,8,FALSE)</f>
        <v>Gold</v>
      </c>
    </row>
    <row r="1610" spans="1:28" x14ac:dyDescent="0.25">
      <c r="A1610" t="s">
        <v>6314</v>
      </c>
      <c r="B1610" s="2">
        <v>45390</v>
      </c>
      <c r="C1610" t="s">
        <v>4372</v>
      </c>
      <c r="D1610" t="str">
        <f>VLOOKUP(C1610,customer_imp!$A$2:$H$502,2,FALSE)</f>
        <v>Kristine Higgins</v>
      </c>
      <c r="E1610">
        <f>VLOOKUP(C1610,customer_imp!$A$2:$H$502,3,FALSE)</f>
        <v>27</v>
      </c>
      <c r="F1610" t="str">
        <f>VLOOKUP(C1610,customer_imp!$A$2:$H$502,4,FALSE)</f>
        <v>Female</v>
      </c>
      <c r="G1610" t="str">
        <f>VLOOKUP(C1610,customer_imp!$A$2:$H$502,5,FALSE)</f>
        <v>Jennifertown</v>
      </c>
      <c r="H1610" t="str">
        <f>VLOOKUP(C1610,customer_imp!$A$2:$H$502,6,FALSE)</f>
        <v>South Carolina</v>
      </c>
      <c r="I1610" t="str">
        <f>VLOOKUP(C1610,customer_imp!$A$2:$H$502,7,FALSE)</f>
        <v>USA</v>
      </c>
      <c r="J1610" t="s">
        <v>4663</v>
      </c>
      <c r="K1610" t="str">
        <f>VLOOKUP($J1610,prod_imp!$A$2:$I$102,2,FALSE)</f>
        <v>Sports Stopwatch Basic</v>
      </c>
      <c r="L1610" t="str">
        <f>VLOOKUP(J1610,prod_imp!$A$2:$I$102,3,FALSE)</f>
        <v>Sports</v>
      </c>
      <c r="M1610" t="str">
        <f>VLOOKUP(J1610,prod_imp!$A$2:$I$102,4,FALSE)</f>
        <v>Accessories</v>
      </c>
      <c r="N1610" t="str">
        <f>VLOOKUP(J1610,prod_imp!$A$2:$I$102,5,FALSE)</f>
        <v>Wilson Group</v>
      </c>
      <c r="O1610">
        <f>VLOOKUP(J1610,prod_imp!$A$2:$I$102,6,FALSE)</f>
        <v>61</v>
      </c>
      <c r="P1610">
        <f>VLOOKUP(J1610,prod_imp!$A$2:$I$102,7,FALSE)</f>
        <v>75</v>
      </c>
      <c r="Q1610" t="s">
        <v>4703</v>
      </c>
      <c r="R1610" t="s">
        <v>1959</v>
      </c>
      <c r="S1610" s="5">
        <v>511.35</v>
      </c>
      <c r="T1610">
        <v>1</v>
      </c>
      <c r="U1610">
        <v>511</v>
      </c>
      <c r="V1610">
        <v>0.26</v>
      </c>
      <c r="W1610" t="str">
        <f>VLOOKUP(Q1610,stores_imp!$A$2:$K$100,3,FALSE)</f>
        <v>EAST</v>
      </c>
      <c r="X1610" t="str">
        <f>VLOOKUP(Q1610,stores_imp!$A$2:$K$100,2,TRUE)</f>
        <v>Mann-Austin</v>
      </c>
      <c r="Y1610" t="str">
        <f>VLOOKUP(Q1610,stores_imp!$A$2:$E$22,4,FALSE)</f>
        <v>Vasquezborough</v>
      </c>
      <c r="Z1610" t="str">
        <f>VLOOKUP(Q1610,stores_imp!$A$2:$K$22,5,FALSE)</f>
        <v>Online</v>
      </c>
      <c r="AA1610" t="str">
        <f>_xlfn.IFS(sale[[#All],[Age]]&lt;19,"Teens",sale[[#All],[Age]]&lt;30,"Adults",sale[[#All],[Age]]&lt;70,"Elders")</f>
        <v>Adults</v>
      </c>
      <c r="AB1610" t="str">
        <f>VLOOKUP(C1610,customer_imp!$A$2:$H$505,8,FALSE)</f>
        <v>Silver</v>
      </c>
    </row>
    <row r="1611" spans="1:28" x14ac:dyDescent="0.25">
      <c r="A1611" t="s">
        <v>6315</v>
      </c>
      <c r="B1611" s="2">
        <v>45803</v>
      </c>
      <c r="C1611" t="s">
        <v>3986</v>
      </c>
      <c r="D1611" t="str">
        <f>VLOOKUP(C1611,customer_imp!$A$2:$H$502,2,FALSE)</f>
        <v>John Scott</v>
      </c>
      <c r="E1611">
        <f>VLOOKUP(C1611,customer_imp!$A$2:$H$502,3,FALSE)</f>
        <v>24</v>
      </c>
      <c r="F1611" t="str">
        <f>VLOOKUP(C1611,customer_imp!$A$2:$H$502,4,FALSE)</f>
        <v>Female</v>
      </c>
      <c r="G1611" t="str">
        <f>VLOOKUP(C1611,customer_imp!$A$2:$H$502,5,FALSE)</f>
        <v>South Christopher</v>
      </c>
      <c r="H1611" t="str">
        <f>VLOOKUP(C1611,customer_imp!$A$2:$H$502,6,FALSE)</f>
        <v>Pennsylvania</v>
      </c>
      <c r="I1611" t="str">
        <f>VLOOKUP(C1611,customer_imp!$A$2:$H$502,7,FALSE)</f>
        <v>USA</v>
      </c>
      <c r="J1611" t="s">
        <v>4667</v>
      </c>
      <c r="K1611" t="str">
        <f>VLOOKUP($J1611,prod_imp!$A$2:$I$102,2,FALSE)</f>
        <v>Cricket Bat</v>
      </c>
      <c r="L1611" t="str">
        <f>VLOOKUP(J1611,prod_imp!$A$2:$I$102,3,FALSE)</f>
        <v>Sports</v>
      </c>
      <c r="M1611" t="str">
        <f>VLOOKUP(J1611,prod_imp!$A$2:$I$102,4,FALSE)</f>
        <v>Team Sports</v>
      </c>
      <c r="N1611" t="str">
        <f>VLOOKUP(J1611,prod_imp!$A$2:$I$102,5,FALSE)</f>
        <v>Khan Llc</v>
      </c>
      <c r="O1611">
        <f>VLOOKUP(J1611,prod_imp!$A$2:$I$102,6,FALSE)</f>
        <v>246</v>
      </c>
      <c r="P1611">
        <f>VLOOKUP(J1611,prod_imp!$A$2:$I$102,7,FALSE)</f>
        <v>471</v>
      </c>
      <c r="Q1611" t="s">
        <v>4680</v>
      </c>
      <c r="R1611" t="s">
        <v>4709</v>
      </c>
      <c r="S1611" s="5">
        <v>125.1588</v>
      </c>
      <c r="T1611">
        <v>4</v>
      </c>
      <c r="U1611">
        <v>44</v>
      </c>
      <c r="V1611">
        <v>0</v>
      </c>
      <c r="W1611" t="str">
        <f>VLOOKUP(Q1611,stores_imp!$A$2:$K$100,3,FALSE)</f>
        <v>NORTH</v>
      </c>
      <c r="X1611" t="str">
        <f>VLOOKUP(Q1611,stores_imp!$A$2:$K$100,2,TRUE)</f>
        <v>Mann-Austin</v>
      </c>
      <c r="Y1611" t="str">
        <f>VLOOKUP(Q1611,stores_imp!$A$2:$E$22,4,FALSE)</f>
        <v>Hoodberg</v>
      </c>
      <c r="Z1611" t="str">
        <f>VLOOKUP(Q1611,stores_imp!$A$2:$K$22,5,FALSE)</f>
        <v>Outlet</v>
      </c>
      <c r="AA1611" t="str">
        <f>_xlfn.IFS(sale[[#All],[Age]]&lt;19,"Teens",sale[[#All],[Age]]&lt;30,"Adults",sale[[#All],[Age]]&lt;70,"Elders")</f>
        <v>Adults</v>
      </c>
      <c r="AB1611" t="str">
        <f>VLOOKUP(C1611,customer_imp!$A$2:$H$505,8,FALSE)</f>
        <v>Bronze</v>
      </c>
    </row>
    <row r="1612" spans="1:28" x14ac:dyDescent="0.25">
      <c r="A1612" t="s">
        <v>6316</v>
      </c>
      <c r="B1612" s="2">
        <v>45320</v>
      </c>
      <c r="C1612" t="s">
        <v>4176</v>
      </c>
      <c r="D1612" t="str">
        <f>VLOOKUP(C1612,customer_imp!$A$2:$H$502,2,FALSE)</f>
        <v>Andrea Jacobs</v>
      </c>
      <c r="E1612">
        <f>VLOOKUP(C1612,customer_imp!$A$2:$H$502,3,FALSE)</f>
        <v>45</v>
      </c>
      <c r="F1612" t="str">
        <f>VLOOKUP(C1612,customer_imp!$A$2:$H$502,4,FALSE)</f>
        <v>Female</v>
      </c>
      <c r="G1612" t="str">
        <f>VLOOKUP(C1612,customer_imp!$A$2:$H$502,5,FALSE)</f>
        <v>Christopherland</v>
      </c>
      <c r="H1612" t="str">
        <f>VLOOKUP(C1612,customer_imp!$A$2:$H$502,6,FALSE)</f>
        <v>Minnesota</v>
      </c>
      <c r="I1612" t="str">
        <f>VLOOKUP(C1612,customer_imp!$A$2:$H$502,7,FALSE)</f>
        <v>USA</v>
      </c>
      <c r="J1612" t="s">
        <v>4621</v>
      </c>
      <c r="K1612" t="str">
        <f>VLOOKUP($J1612,prod_imp!$A$2:$I$102,2,FALSE)</f>
        <v>Men'S Sports Shorts</v>
      </c>
      <c r="L1612" t="str">
        <f>VLOOKUP(J1612,prod_imp!$A$2:$I$102,3,FALSE)</f>
        <v>Clothing</v>
      </c>
      <c r="M1612" t="str">
        <f>VLOOKUP(J1612,prod_imp!$A$2:$I$102,4,FALSE)</f>
        <v>Bottoms</v>
      </c>
      <c r="N1612" t="str">
        <f>VLOOKUP(J1612,prod_imp!$A$2:$I$102,5,FALSE)</f>
        <v>Fitzpatrick Ltd</v>
      </c>
      <c r="O1612">
        <f>VLOOKUP(J1612,prod_imp!$A$2:$I$102,6,FALSE)</f>
        <v>218</v>
      </c>
      <c r="P1612">
        <f>VLOOKUP(J1612,prod_imp!$A$2:$I$102,7,FALSE)</f>
        <v>224</v>
      </c>
      <c r="Q1612" t="s">
        <v>4692</v>
      </c>
      <c r="R1612" t="s">
        <v>1959</v>
      </c>
      <c r="S1612" s="5">
        <v>1523.0640000000001</v>
      </c>
      <c r="T1612">
        <v>2</v>
      </c>
      <c r="U1612">
        <v>896</v>
      </c>
      <c r="V1612">
        <v>0.28999999999999998</v>
      </c>
      <c r="W1612" t="str">
        <f>VLOOKUP(Q1612,stores_imp!$A$2:$K$100,3,FALSE)</f>
        <v>SOUTH</v>
      </c>
      <c r="X1612" t="str">
        <f>VLOOKUP(Q1612,stores_imp!$A$2:$K$100,2,TRUE)</f>
        <v>Aguirre-Keller</v>
      </c>
      <c r="Y1612" t="str">
        <f>VLOOKUP(Q1612,stores_imp!$A$2:$E$22,4,FALSE)</f>
        <v>Lake Michael</v>
      </c>
      <c r="Z1612" t="str">
        <f>VLOOKUP(Q1612,stores_imp!$A$2:$K$22,5,FALSE)</f>
        <v>Online</v>
      </c>
      <c r="AA1612" t="str">
        <f>_xlfn.IFS(sale[[#All],[Age]]&lt;19,"Teens",sale[[#All],[Age]]&lt;30,"Adults",sale[[#All],[Age]]&lt;70,"Elders")</f>
        <v>Elders</v>
      </c>
      <c r="AB1612" t="str">
        <f>VLOOKUP(C1612,customer_imp!$A$2:$H$505,8,FALSE)</f>
        <v>Platinum</v>
      </c>
    </row>
    <row r="1613" spans="1:28" x14ac:dyDescent="0.25">
      <c r="A1613" t="s">
        <v>6317</v>
      </c>
      <c r="B1613" s="2">
        <v>45619</v>
      </c>
      <c r="C1613" t="s">
        <v>4290</v>
      </c>
      <c r="D1613" t="str">
        <f>VLOOKUP(C1613,customer_imp!$A$2:$H$502,2,FALSE)</f>
        <v>Roberta Green</v>
      </c>
      <c r="E1613">
        <f>VLOOKUP(C1613,customer_imp!$A$2:$H$502,3,FALSE)</f>
        <v>64</v>
      </c>
      <c r="F1613" t="str">
        <f>VLOOKUP(C1613,customer_imp!$A$2:$H$502,4,FALSE)</f>
        <v>Male</v>
      </c>
      <c r="G1613" t="str">
        <f>VLOOKUP(C1613,customer_imp!$A$2:$H$502,5,FALSE)</f>
        <v>West Joseph</v>
      </c>
      <c r="H1613" t="str">
        <f>VLOOKUP(C1613,customer_imp!$A$2:$H$502,6,FALSE)</f>
        <v>Washington</v>
      </c>
      <c r="I1613" t="str">
        <f>VLOOKUP(C1613,customer_imp!$A$2:$H$502,7,FALSE)</f>
        <v>USA</v>
      </c>
      <c r="J1613" t="s">
        <v>4590</v>
      </c>
      <c r="K1613" t="str">
        <f>VLOOKUP($J1613,prod_imp!$A$2:$I$102,2,FALSE)</f>
        <v>Men'S Track Pants</v>
      </c>
      <c r="L1613" t="str">
        <f>VLOOKUP(J1613,prod_imp!$A$2:$I$102,3,FALSE)</f>
        <v>Clothing</v>
      </c>
      <c r="M1613" t="str">
        <f>VLOOKUP(J1613,prod_imp!$A$2:$I$102,4,FALSE)</f>
        <v>Bottoms</v>
      </c>
      <c r="N1613" t="str">
        <f>VLOOKUP(J1613,prod_imp!$A$2:$I$102,5,FALSE)</f>
        <v>Hamilton, Woods And Walker</v>
      </c>
      <c r="O1613">
        <f>VLOOKUP(J1613,prod_imp!$A$2:$I$102,6,FALSE)</f>
        <v>387</v>
      </c>
      <c r="P1613">
        <f>VLOOKUP(J1613,prod_imp!$A$2:$I$102,7,FALSE)</f>
        <v>125</v>
      </c>
      <c r="Q1613" t="s">
        <v>4678</v>
      </c>
      <c r="R1613" t="s">
        <v>4709</v>
      </c>
      <c r="S1613" s="5">
        <v>1423.7184</v>
      </c>
      <c r="T1613">
        <v>4</v>
      </c>
      <c r="U1613">
        <v>456</v>
      </c>
      <c r="V1613">
        <v>0.15</v>
      </c>
      <c r="W1613" t="str">
        <f>VLOOKUP(Q1613,stores_imp!$A$2:$K$100,3,FALSE)</f>
        <v>SOUTH</v>
      </c>
      <c r="X1613" t="str">
        <f>VLOOKUP(Q1613,stores_imp!$A$2:$K$100,2,TRUE)</f>
        <v>Mann-Austin</v>
      </c>
      <c r="Y1613" t="str">
        <f>VLOOKUP(Q1613,stores_imp!$A$2:$E$22,4,FALSE)</f>
        <v>North Nancyview</v>
      </c>
      <c r="Z1613" t="str">
        <f>VLOOKUP(Q1613,stores_imp!$A$2:$K$22,5,FALSE)</f>
        <v>Outlet</v>
      </c>
      <c r="AA1613" t="str">
        <f>_xlfn.IFS(sale[[#All],[Age]]&lt;19,"Teens",sale[[#All],[Age]]&lt;30,"Adults",sale[[#All],[Age]]&lt;70,"Elders")</f>
        <v>Elders</v>
      </c>
      <c r="AB1613" t="str">
        <f>VLOOKUP(C1613,customer_imp!$A$2:$H$505,8,FALSE)</f>
        <v>Platinum</v>
      </c>
    </row>
    <row r="1614" spans="1:28" x14ac:dyDescent="0.25">
      <c r="A1614" t="s">
        <v>6318</v>
      </c>
      <c r="B1614" s="2">
        <v>45777</v>
      </c>
      <c r="C1614" t="s">
        <v>4410</v>
      </c>
      <c r="D1614" t="str">
        <f>VLOOKUP(C1614,customer_imp!$A$2:$H$502,2,FALSE)</f>
        <v>Dr. Tamara White Md</v>
      </c>
      <c r="E1614">
        <f>VLOOKUP(C1614,customer_imp!$A$2:$H$502,3,FALSE)</f>
        <v>60</v>
      </c>
      <c r="F1614" t="str">
        <f>VLOOKUP(C1614,customer_imp!$A$2:$H$502,4,FALSE)</f>
        <v>Male</v>
      </c>
      <c r="G1614" t="str">
        <f>VLOOKUP(C1614,customer_imp!$A$2:$H$502,5,FALSE)</f>
        <v>New Benjamin</v>
      </c>
      <c r="H1614" t="str">
        <f>VLOOKUP(C1614,customer_imp!$A$2:$H$502,6,FALSE)</f>
        <v>North Carolina</v>
      </c>
      <c r="I1614" t="str">
        <f>VLOOKUP(C1614,customer_imp!$A$2:$H$502,7,FALSE)</f>
        <v>USA</v>
      </c>
      <c r="J1614" t="s">
        <v>4554</v>
      </c>
      <c r="K1614" t="str">
        <f>VLOOKUP($J1614,prod_imp!$A$2:$I$102,2,FALSE)</f>
        <v>Gaming Mechanical Keyboard</v>
      </c>
      <c r="L1614" t="str">
        <f>VLOOKUP(J1614,prod_imp!$A$2:$I$102,3,FALSE)</f>
        <v>Electronics</v>
      </c>
      <c r="M1614" t="str">
        <f>VLOOKUP(J1614,prod_imp!$A$2:$I$102,4,FALSE)</f>
        <v>Computer</v>
      </c>
      <c r="N1614" t="str">
        <f>VLOOKUP(J1614,prod_imp!$A$2:$I$102,5,FALSE)</f>
        <v>Lucero Llc</v>
      </c>
      <c r="O1614">
        <f>VLOOKUP(J1614,prod_imp!$A$2:$I$102,6,FALSE)</f>
        <v>419</v>
      </c>
      <c r="P1614">
        <f>VLOOKUP(J1614,prod_imp!$A$2:$I$102,7,FALSE)</f>
        <v>86</v>
      </c>
      <c r="Q1614" t="s">
        <v>4673</v>
      </c>
      <c r="R1614" t="s">
        <v>4709</v>
      </c>
      <c r="S1614" s="5">
        <v>642.90499999999997</v>
      </c>
      <c r="T1614">
        <v>1</v>
      </c>
      <c r="U1614">
        <v>906</v>
      </c>
      <c r="V1614">
        <v>0.22</v>
      </c>
      <c r="W1614" t="str">
        <f>VLOOKUP(Q1614,stores_imp!$A$2:$K$100,3,FALSE)</f>
        <v>EAST</v>
      </c>
      <c r="X1614" t="str">
        <f>VLOOKUP(Q1614,stores_imp!$A$2:$K$100,2,TRUE)</f>
        <v>Rivera-Warner</v>
      </c>
      <c r="Y1614" t="str">
        <f>VLOOKUP(Q1614,stores_imp!$A$2:$E$22,4,FALSE)</f>
        <v>Washingtonfurt</v>
      </c>
      <c r="Z1614" t="str">
        <f>VLOOKUP(Q1614,stores_imp!$A$2:$K$22,5,FALSE)</f>
        <v>Flagship</v>
      </c>
      <c r="AA1614" t="str">
        <f>_xlfn.IFS(sale[[#All],[Age]]&lt;19,"Teens",sale[[#All],[Age]]&lt;30,"Adults",sale[[#All],[Age]]&lt;70,"Elders")</f>
        <v>Elders</v>
      </c>
      <c r="AB1614" t="str">
        <f>VLOOKUP(C1614,customer_imp!$A$2:$H$505,8,FALSE)</f>
        <v>Bronze</v>
      </c>
    </row>
    <row r="1615" spans="1:28" x14ac:dyDescent="0.25">
      <c r="A1615" t="s">
        <v>6319</v>
      </c>
      <c r="B1615" s="2">
        <v>45523</v>
      </c>
      <c r="C1615" t="s">
        <v>4183</v>
      </c>
      <c r="D1615" t="str">
        <f>VLOOKUP(C1615,customer_imp!$A$2:$H$502,2,FALSE)</f>
        <v>Tiffany Herrera</v>
      </c>
      <c r="E1615">
        <f>VLOOKUP(C1615,customer_imp!$A$2:$H$502,3,FALSE)</f>
        <v>52</v>
      </c>
      <c r="F1615" t="str">
        <f>VLOOKUP(C1615,customer_imp!$A$2:$H$502,4,FALSE)</f>
        <v>Male</v>
      </c>
      <c r="G1615" t="str">
        <f>VLOOKUP(C1615,customer_imp!$A$2:$H$502,5,FALSE)</f>
        <v>New Dianebury</v>
      </c>
      <c r="H1615" t="str">
        <f>VLOOKUP(C1615,customer_imp!$A$2:$H$502,6,FALSE)</f>
        <v>Virginia</v>
      </c>
      <c r="I1615" t="str">
        <f>VLOOKUP(C1615,customer_imp!$A$2:$H$502,7,FALSE)</f>
        <v>USA</v>
      </c>
      <c r="J1615" t="s">
        <v>4527</v>
      </c>
      <c r="K1615" t="str">
        <f>VLOOKUP($J1615,prod_imp!$A$2:$I$102,2,FALSE)</f>
        <v>Beard Grooming Kit</v>
      </c>
      <c r="L1615" t="str">
        <f>VLOOKUP(J1615,prod_imp!$A$2:$I$102,3,FALSE)</f>
        <v>Beauty</v>
      </c>
      <c r="M1615" t="str">
        <f>VLOOKUP(J1615,prod_imp!$A$2:$I$102,4,FALSE)</f>
        <v>Grooming</v>
      </c>
      <c r="N1615" t="str">
        <f>VLOOKUP(J1615,prod_imp!$A$2:$I$102,5,FALSE)</f>
        <v>Erickson-Green</v>
      </c>
      <c r="O1615">
        <f>VLOOKUP(J1615,prod_imp!$A$2:$I$102,6,FALSE)</f>
        <v>337</v>
      </c>
      <c r="P1615">
        <f>VLOOKUP(J1615,prod_imp!$A$2:$I$102,7,FALSE)</f>
        <v>256</v>
      </c>
      <c r="Q1615" t="s">
        <v>4695</v>
      </c>
      <c r="R1615" t="s">
        <v>1959</v>
      </c>
      <c r="S1615" s="5">
        <v>174.40440000000001</v>
      </c>
      <c r="T1615">
        <v>3</v>
      </c>
      <c r="U1615">
        <v>63</v>
      </c>
      <c r="V1615">
        <v>0.28999999999999998</v>
      </c>
      <c r="W1615" t="str">
        <f>VLOOKUP(Q1615,stores_imp!$A$2:$K$100,3,FALSE)</f>
        <v>EAST</v>
      </c>
      <c r="X1615" t="str">
        <f>VLOOKUP(Q1615,stores_imp!$A$2:$K$100,2,TRUE)</f>
        <v>Gardner, Humphrey And Contreras</v>
      </c>
      <c r="Y1615" t="str">
        <f>VLOOKUP(Q1615,stores_imp!$A$2:$E$22,4,FALSE)</f>
        <v>Johnsonville</v>
      </c>
      <c r="Z1615" t="str">
        <f>VLOOKUP(Q1615,stores_imp!$A$2:$K$22,5,FALSE)</f>
        <v>Flagship</v>
      </c>
      <c r="AA1615" t="str">
        <f>_xlfn.IFS(sale[[#All],[Age]]&lt;19,"Teens",sale[[#All],[Age]]&lt;30,"Adults",sale[[#All],[Age]]&lt;70,"Elders")</f>
        <v>Elders</v>
      </c>
      <c r="AB1615" t="str">
        <f>VLOOKUP(C1615,customer_imp!$A$2:$H$505,8,FALSE)</f>
        <v>Platinum</v>
      </c>
    </row>
    <row r="1616" spans="1:28" x14ac:dyDescent="0.25">
      <c r="A1616" t="s">
        <v>6320</v>
      </c>
      <c r="B1616" s="2">
        <v>45628</v>
      </c>
      <c r="C1616" t="s">
        <v>4024</v>
      </c>
      <c r="D1616" t="str">
        <f>VLOOKUP(C1616,customer_imp!$A$2:$H$502,2,FALSE)</f>
        <v>Matthew Hunter Jr.</v>
      </c>
      <c r="E1616">
        <f>VLOOKUP(C1616,customer_imp!$A$2:$H$502,3,FALSE)</f>
        <v>61</v>
      </c>
      <c r="F1616" t="str">
        <f>VLOOKUP(C1616,customer_imp!$A$2:$H$502,4,FALSE)</f>
        <v>Female</v>
      </c>
      <c r="G1616" t="str">
        <f>VLOOKUP(C1616,customer_imp!$A$2:$H$502,5,FALSE)</f>
        <v>Gregoryview</v>
      </c>
      <c r="H1616" t="str">
        <f>VLOOKUP(C1616,customer_imp!$A$2:$H$502,6,FALSE)</f>
        <v>Illinois</v>
      </c>
      <c r="I1616" t="str">
        <f>VLOOKUP(C1616,customer_imp!$A$2:$H$502,7,FALSE)</f>
        <v>USA</v>
      </c>
      <c r="J1616" t="s">
        <v>4623</v>
      </c>
      <c r="K1616" t="str">
        <f>VLOOKUP($J1616,prod_imp!$A$2:$I$102,2,FALSE)</f>
        <v>Kitchen Storage Rack</v>
      </c>
      <c r="L1616" t="str">
        <f>VLOOKUP(J1616,prod_imp!$A$2:$I$102,3,FALSE)</f>
        <v>Home</v>
      </c>
      <c r="M1616" t="str">
        <f>VLOOKUP(J1616,prod_imp!$A$2:$I$102,4,FALSE)</f>
        <v>Storage</v>
      </c>
      <c r="N1616" t="str">
        <f>VLOOKUP(J1616,prod_imp!$A$2:$I$102,5,FALSE)</f>
        <v>Duran Group</v>
      </c>
      <c r="O1616">
        <f>VLOOKUP(J1616,prod_imp!$A$2:$I$102,6,FALSE)</f>
        <v>138</v>
      </c>
      <c r="P1616">
        <f>VLOOKUP(J1616,prod_imp!$A$2:$I$102,7,FALSE)</f>
        <v>89</v>
      </c>
      <c r="Q1616" t="s">
        <v>4684</v>
      </c>
      <c r="R1616" t="s">
        <v>4706</v>
      </c>
      <c r="S1616" s="5">
        <v>1939.2012</v>
      </c>
      <c r="T1616">
        <v>3</v>
      </c>
      <c r="U1616">
        <v>688</v>
      </c>
      <c r="V1616">
        <v>0.08</v>
      </c>
      <c r="W1616" t="str">
        <f>VLOOKUP(Q1616,stores_imp!$A$2:$K$100,3,FALSE)</f>
        <v>SOUTH</v>
      </c>
      <c r="X1616" t="str">
        <f>VLOOKUP(Q1616,stores_imp!$A$2:$K$100,2,TRUE)</f>
        <v>Mann-Austin</v>
      </c>
      <c r="Y1616" t="str">
        <f>VLOOKUP(Q1616,stores_imp!$A$2:$E$22,4,FALSE)</f>
        <v>Williamsfurt</v>
      </c>
      <c r="Z1616" t="str">
        <f>VLOOKUP(Q1616,stores_imp!$A$2:$K$22,5,FALSE)</f>
        <v>Online</v>
      </c>
      <c r="AA1616" t="str">
        <f>_xlfn.IFS(sale[[#All],[Age]]&lt;19,"Teens",sale[[#All],[Age]]&lt;30,"Adults",sale[[#All],[Age]]&lt;70,"Elders")</f>
        <v>Elders</v>
      </c>
      <c r="AB1616" t="str">
        <f>VLOOKUP(C1616,customer_imp!$A$2:$H$505,8,FALSE)</f>
        <v>Gold</v>
      </c>
    </row>
    <row r="1617" spans="1:28" x14ac:dyDescent="0.25">
      <c r="A1617" t="s">
        <v>6321</v>
      </c>
      <c r="B1617" s="2">
        <v>45742</v>
      </c>
      <c r="C1617" t="s">
        <v>4198</v>
      </c>
      <c r="D1617" t="str">
        <f>VLOOKUP(C1617,customer_imp!$A$2:$H$502,2,FALSE)</f>
        <v>Jordan Wells</v>
      </c>
      <c r="E1617">
        <f>VLOOKUP(C1617,customer_imp!$A$2:$H$502,3,FALSE)</f>
        <v>47</v>
      </c>
      <c r="F1617" t="str">
        <f>VLOOKUP(C1617,customer_imp!$A$2:$H$502,4,FALSE)</f>
        <v>Female</v>
      </c>
      <c r="G1617" t="str">
        <f>VLOOKUP(C1617,customer_imp!$A$2:$H$502,5,FALSE)</f>
        <v xml:space="preserve">Phillipschester   </v>
      </c>
      <c r="H1617" t="str">
        <f>VLOOKUP(C1617,customer_imp!$A$2:$H$502,6,FALSE)</f>
        <v>New Jersey</v>
      </c>
      <c r="I1617" t="str">
        <f>VLOOKUP(C1617,customer_imp!$A$2:$H$502,7,FALSE)</f>
        <v>USA</v>
      </c>
      <c r="J1617" t="s">
        <v>4571</v>
      </c>
      <c r="K1617" t="str">
        <f>VLOOKUP($J1617,prod_imp!$A$2:$I$102,2,FALSE)</f>
        <v>Usb External Hard Drive</v>
      </c>
      <c r="L1617" t="str">
        <f>VLOOKUP(J1617,prod_imp!$A$2:$I$102,3,FALSE)</f>
        <v>Electronics</v>
      </c>
      <c r="M1617" t="str">
        <f>VLOOKUP(J1617,prod_imp!$A$2:$I$102,4,FALSE)</f>
        <v>Computer</v>
      </c>
      <c r="N1617" t="str">
        <f>VLOOKUP(J1617,prod_imp!$A$2:$I$102,5,FALSE)</f>
        <v>Robinson Inc</v>
      </c>
      <c r="O1617">
        <f>VLOOKUP(J1617,prod_imp!$A$2:$I$102,6,FALSE)</f>
        <v>253</v>
      </c>
      <c r="P1617">
        <f>VLOOKUP(J1617,prod_imp!$A$2:$I$102,7,FALSE)</f>
        <v>266</v>
      </c>
      <c r="Q1617" t="s">
        <v>4688</v>
      </c>
      <c r="R1617" t="s">
        <v>4706</v>
      </c>
      <c r="S1617" s="5">
        <v>2249.4911999999999</v>
      </c>
      <c r="T1617">
        <v>4</v>
      </c>
      <c r="U1617">
        <v>639</v>
      </c>
      <c r="V1617">
        <v>0.06</v>
      </c>
      <c r="W1617" t="str">
        <f>VLOOKUP(Q1617,stores_imp!$A$2:$K$100,3,FALSE)</f>
        <v>SOUTH</v>
      </c>
      <c r="X1617" t="str">
        <f>VLOOKUP(Q1617,stores_imp!$A$2:$K$100,2,TRUE)</f>
        <v>Mann-Austin</v>
      </c>
      <c r="Y1617" t="str">
        <f>VLOOKUP(Q1617,stores_imp!$A$2:$E$22,4,FALSE)</f>
        <v>East Johnstad</v>
      </c>
      <c r="Z1617" t="str">
        <f>VLOOKUP(Q1617,stores_imp!$A$2:$K$22,5,FALSE)</f>
        <v>Flagship</v>
      </c>
      <c r="AA1617" t="str">
        <f>_xlfn.IFS(sale[[#All],[Age]]&lt;19,"Teens",sale[[#All],[Age]]&lt;30,"Adults",sale[[#All],[Age]]&lt;70,"Elders")</f>
        <v>Elders</v>
      </c>
      <c r="AB1617" t="str">
        <f>VLOOKUP(C1617,customer_imp!$A$2:$H$505,8,FALSE)</f>
        <v>Gold</v>
      </c>
    </row>
    <row r="1618" spans="1:28" x14ac:dyDescent="0.25">
      <c r="A1618" t="s">
        <v>6322</v>
      </c>
      <c r="B1618" s="2">
        <v>45456</v>
      </c>
      <c r="C1618" t="s">
        <v>4041</v>
      </c>
      <c r="D1618" t="str">
        <f>VLOOKUP(C1618,customer_imp!$A$2:$H$502,2,FALSE)</f>
        <v>Amber Mcclain</v>
      </c>
      <c r="E1618">
        <f>VLOOKUP(C1618,customer_imp!$A$2:$H$502,3,FALSE)</f>
        <v>58</v>
      </c>
      <c r="F1618" t="str">
        <f>VLOOKUP(C1618,customer_imp!$A$2:$H$502,4,FALSE)</f>
        <v>Male</v>
      </c>
      <c r="G1618" t="str">
        <f>VLOOKUP(C1618,customer_imp!$A$2:$H$502,5,FALSE)</f>
        <v>Brendaburgh</v>
      </c>
      <c r="H1618" t="str">
        <f>VLOOKUP(C1618,customer_imp!$A$2:$H$502,6,FALSE)</f>
        <v>Florida</v>
      </c>
      <c r="I1618" t="str">
        <f>VLOOKUP(C1618,customer_imp!$A$2:$H$502,7,FALSE)</f>
        <v>USA</v>
      </c>
      <c r="J1618" t="s">
        <v>4624</v>
      </c>
      <c r="K1618" t="str">
        <f>VLOOKUP($J1618,prod_imp!$A$2:$I$102,2,FALSE)</f>
        <v>Hair Repair Oil Treatment</v>
      </c>
      <c r="L1618" t="str">
        <f>VLOOKUP(J1618,prod_imp!$A$2:$I$102,3,FALSE)</f>
        <v>Beauty</v>
      </c>
      <c r="M1618" t="str">
        <f>VLOOKUP(J1618,prod_imp!$A$2:$I$102,4,FALSE)</f>
        <v>Haircare</v>
      </c>
      <c r="N1618" t="str">
        <f>VLOOKUP(J1618,prod_imp!$A$2:$I$102,5,FALSE)</f>
        <v>Hopkins Ltd</v>
      </c>
      <c r="O1618">
        <f>VLOOKUP(J1618,prod_imp!$A$2:$I$102,6,FALSE)</f>
        <v>214</v>
      </c>
      <c r="P1618">
        <f>VLOOKUP(J1618,prod_imp!$A$2:$I$102,7,FALSE)</f>
        <v>383</v>
      </c>
      <c r="Q1618" t="s">
        <v>4684</v>
      </c>
      <c r="R1618" t="s">
        <v>4709</v>
      </c>
      <c r="S1618" s="5">
        <v>456.14400000000001</v>
      </c>
      <c r="T1618">
        <v>1</v>
      </c>
      <c r="U1618">
        <v>475</v>
      </c>
      <c r="V1618">
        <v>0.12</v>
      </c>
      <c r="W1618" t="str">
        <f>VLOOKUP(Q1618,stores_imp!$A$2:$K$100,3,FALSE)</f>
        <v>SOUTH</v>
      </c>
      <c r="X1618" t="str">
        <f>VLOOKUP(Q1618,stores_imp!$A$2:$K$100,2,TRUE)</f>
        <v>Mann-Austin</v>
      </c>
      <c r="Y1618" t="str">
        <f>VLOOKUP(Q1618,stores_imp!$A$2:$E$22,4,FALSE)</f>
        <v>Williamsfurt</v>
      </c>
      <c r="Z1618" t="str">
        <f>VLOOKUP(Q1618,stores_imp!$A$2:$K$22,5,FALSE)</f>
        <v>Online</v>
      </c>
      <c r="AA1618" t="str">
        <f>_xlfn.IFS(sale[[#All],[Age]]&lt;19,"Teens",sale[[#All],[Age]]&lt;30,"Adults",sale[[#All],[Age]]&lt;70,"Elders")</f>
        <v>Elders</v>
      </c>
      <c r="AB1618" t="str">
        <f>VLOOKUP(C1618,customer_imp!$A$2:$H$505,8,FALSE)</f>
        <v>Silver</v>
      </c>
    </row>
    <row r="1619" spans="1:28" x14ac:dyDescent="0.25">
      <c r="A1619" t="s">
        <v>6323</v>
      </c>
      <c r="B1619" s="2">
        <v>45534</v>
      </c>
      <c r="C1619" t="s">
        <v>4169</v>
      </c>
      <c r="D1619" t="str">
        <f>VLOOKUP(C1619,customer_imp!$A$2:$H$502,2,FALSE)</f>
        <v>Christopher Stewart</v>
      </c>
      <c r="E1619">
        <f>VLOOKUP(C1619,customer_imp!$A$2:$H$502,3,FALSE)</f>
        <v>21</v>
      </c>
      <c r="F1619" t="str">
        <f>VLOOKUP(C1619,customer_imp!$A$2:$H$502,4,FALSE)</f>
        <v>Male</v>
      </c>
      <c r="G1619" t="str">
        <f>VLOOKUP(C1619,customer_imp!$A$2:$H$502,5,FALSE)</f>
        <v>Amandaside</v>
      </c>
      <c r="H1619" t="str">
        <f>VLOOKUP(C1619,customer_imp!$A$2:$H$502,6,FALSE)</f>
        <v>New York</v>
      </c>
      <c r="I1619" t="str">
        <f>VLOOKUP(C1619,customer_imp!$A$2:$H$502,7,FALSE)</f>
        <v>USA</v>
      </c>
      <c r="J1619" t="s">
        <v>4573</v>
      </c>
      <c r="K1619" t="str">
        <f>VLOOKUP($J1619,prod_imp!$A$2:$I$102,2,FALSE)</f>
        <v>Adjustable Jump Rope</v>
      </c>
      <c r="L1619" t="str">
        <f>VLOOKUP(J1619,prod_imp!$A$2:$I$102,3,FALSE)</f>
        <v>Sports</v>
      </c>
      <c r="M1619" t="str">
        <f>VLOOKUP(J1619,prod_imp!$A$2:$I$102,4,FALSE)</f>
        <v>Fitness</v>
      </c>
      <c r="N1619" t="str">
        <f>VLOOKUP(J1619,prod_imp!$A$2:$I$102,5,FALSE)</f>
        <v>Cox Inc</v>
      </c>
      <c r="O1619">
        <f>VLOOKUP(J1619,prod_imp!$A$2:$I$102,6,FALSE)</f>
        <v>167</v>
      </c>
      <c r="P1619">
        <f>VLOOKUP(J1619,prod_imp!$A$2:$I$102,7,FALSE)</f>
        <v>316</v>
      </c>
      <c r="Q1619" t="s">
        <v>4683</v>
      </c>
      <c r="R1619" t="s">
        <v>4709</v>
      </c>
      <c r="S1619" s="5">
        <v>57.389600000000002</v>
      </c>
      <c r="T1619">
        <v>1</v>
      </c>
      <c r="U1619">
        <v>62</v>
      </c>
      <c r="V1619">
        <v>0.04</v>
      </c>
      <c r="W1619" t="str">
        <f>VLOOKUP(Q1619,stores_imp!$A$2:$K$100,3,FALSE)</f>
        <v>EAST</v>
      </c>
      <c r="X1619" t="str">
        <f>VLOOKUP(Q1619,stores_imp!$A$2:$K$100,2,TRUE)</f>
        <v>Mann-Austin</v>
      </c>
      <c r="Y1619" t="str">
        <f>VLOOKUP(Q1619,stores_imp!$A$2:$E$22,4,FALSE)</f>
        <v>Port Josephberg</v>
      </c>
      <c r="Z1619" t="str">
        <f>VLOOKUP(Q1619,stores_imp!$A$2:$K$22,5,FALSE)</f>
        <v>Online</v>
      </c>
      <c r="AA1619" t="str">
        <f>_xlfn.IFS(sale[[#All],[Age]]&lt;19,"Teens",sale[[#All],[Age]]&lt;30,"Adults",sale[[#All],[Age]]&lt;70,"Elders")</f>
        <v>Adults</v>
      </c>
      <c r="AB1619" t="str">
        <f>VLOOKUP(C1619,customer_imp!$A$2:$H$505,8,FALSE)</f>
        <v>Bronze</v>
      </c>
    </row>
    <row r="1620" spans="1:28" x14ac:dyDescent="0.25">
      <c r="A1620" t="s">
        <v>6324</v>
      </c>
      <c r="B1620" s="2">
        <v>45375</v>
      </c>
      <c r="C1620" t="s">
        <v>4342</v>
      </c>
      <c r="D1620" t="str">
        <f>VLOOKUP(C1620,customer_imp!$A$2:$H$502,2,FALSE)</f>
        <v>Ryan Torres</v>
      </c>
      <c r="E1620">
        <f>VLOOKUP(C1620,customer_imp!$A$2:$H$502,3,FALSE)</f>
        <v>38</v>
      </c>
      <c r="F1620" t="str">
        <f>VLOOKUP(C1620,customer_imp!$A$2:$H$502,4,FALSE)</f>
        <v>Male</v>
      </c>
      <c r="G1620" t="str">
        <f>VLOOKUP(C1620,customer_imp!$A$2:$H$502,5,FALSE)</f>
        <v>Guerreroport</v>
      </c>
      <c r="H1620" t="str">
        <f>VLOOKUP(C1620,customer_imp!$A$2:$H$502,6,FALSE)</f>
        <v>Connecticut</v>
      </c>
      <c r="I1620" t="str">
        <f>VLOOKUP(C1620,customer_imp!$A$2:$H$502,7,FALSE)</f>
        <v>USA</v>
      </c>
      <c r="J1620" t="s">
        <v>4525</v>
      </c>
      <c r="K1620" t="str">
        <f>VLOOKUP($J1620,prod_imp!$A$2:$I$102,2,FALSE)</f>
        <v>4K Home Projector</v>
      </c>
      <c r="L1620" t="str">
        <f>VLOOKUP(J1620,prod_imp!$A$2:$I$102,3,FALSE)</f>
        <v>Electronics</v>
      </c>
      <c r="M1620" t="str">
        <f>VLOOKUP(J1620,prod_imp!$A$2:$I$102,4,FALSE)</f>
        <v>Appliances</v>
      </c>
      <c r="N1620" t="str">
        <f>VLOOKUP(J1620,prod_imp!$A$2:$I$102,5,FALSE)</f>
        <v>Thomas Llc</v>
      </c>
      <c r="O1620">
        <f>VLOOKUP(J1620,prod_imp!$A$2:$I$102,6,FALSE)</f>
        <v>465</v>
      </c>
      <c r="P1620">
        <f>VLOOKUP(J1620,prod_imp!$A$2:$I$102,7,FALSE)</f>
        <v>301</v>
      </c>
      <c r="Q1620" t="s">
        <v>4684</v>
      </c>
      <c r="R1620" t="s">
        <v>4709</v>
      </c>
      <c r="S1620" s="5">
        <v>781.61599999999999</v>
      </c>
      <c r="T1620">
        <v>1</v>
      </c>
      <c r="U1620">
        <v>977</v>
      </c>
      <c r="V1620">
        <v>0.08</v>
      </c>
      <c r="W1620" t="str">
        <f>VLOOKUP(Q1620,stores_imp!$A$2:$K$100,3,FALSE)</f>
        <v>SOUTH</v>
      </c>
      <c r="X1620" t="str">
        <f>VLOOKUP(Q1620,stores_imp!$A$2:$K$100,2,TRUE)</f>
        <v>Mann-Austin</v>
      </c>
      <c r="Y1620" t="str">
        <f>VLOOKUP(Q1620,stores_imp!$A$2:$E$22,4,FALSE)</f>
        <v>Williamsfurt</v>
      </c>
      <c r="Z1620" t="str">
        <f>VLOOKUP(Q1620,stores_imp!$A$2:$K$22,5,FALSE)</f>
        <v>Online</v>
      </c>
      <c r="AA1620" t="str">
        <f>_xlfn.IFS(sale[[#All],[Age]]&lt;19,"Teens",sale[[#All],[Age]]&lt;30,"Adults",sale[[#All],[Age]]&lt;70,"Elders")</f>
        <v>Elders</v>
      </c>
      <c r="AB1620" t="str">
        <f>VLOOKUP(C1620,customer_imp!$A$2:$H$505,8,FALSE)</f>
        <v>Silver</v>
      </c>
    </row>
    <row r="1621" spans="1:28" x14ac:dyDescent="0.25">
      <c r="A1621" t="s">
        <v>6325</v>
      </c>
      <c r="B1621" s="2">
        <v>45546</v>
      </c>
      <c r="C1621" t="s">
        <v>4048</v>
      </c>
      <c r="D1621" t="str">
        <f>VLOOKUP(C1621,customer_imp!$A$2:$H$502,2,FALSE)</f>
        <v>John Mayer</v>
      </c>
      <c r="E1621">
        <f>VLOOKUP(C1621,customer_imp!$A$2:$H$502,3,FALSE)</f>
        <v>58</v>
      </c>
      <c r="F1621" t="str">
        <f>VLOOKUP(C1621,customer_imp!$A$2:$H$502,4,FALSE)</f>
        <v>Male</v>
      </c>
      <c r="G1621" t="str">
        <f>VLOOKUP(C1621,customer_imp!$A$2:$H$502,5,FALSE)</f>
        <v>Longport</v>
      </c>
      <c r="H1621" t="str">
        <f>VLOOKUP(C1621,customer_imp!$A$2:$H$502,6,FALSE)</f>
        <v>Colorado</v>
      </c>
      <c r="I1621" t="str">
        <f>VLOOKUP(C1621,customer_imp!$A$2:$H$502,7,FALSE)</f>
        <v>USA</v>
      </c>
      <c r="J1621" t="s">
        <v>4641</v>
      </c>
      <c r="K1621" t="str">
        <f>VLOOKUP($J1621,prod_imp!$A$2:$I$102,2,FALSE)</f>
        <v>Hydrating Face Cleanser</v>
      </c>
      <c r="L1621" t="str">
        <f>VLOOKUP(J1621,prod_imp!$A$2:$I$102,3,FALSE)</f>
        <v>Beauty</v>
      </c>
      <c r="M1621" t="str">
        <f>VLOOKUP(J1621,prod_imp!$A$2:$I$102,4,FALSE)</f>
        <v>Skincare</v>
      </c>
      <c r="N1621" t="str">
        <f>VLOOKUP(J1621,prod_imp!$A$2:$I$102,5,FALSE)</f>
        <v>Butler Group</v>
      </c>
      <c r="O1621">
        <f>VLOOKUP(J1621,prod_imp!$A$2:$I$102,6,FALSE)</f>
        <v>317</v>
      </c>
      <c r="P1621">
        <f>VLOOKUP(J1621,prod_imp!$A$2:$I$102,7,FALSE)</f>
        <v>159</v>
      </c>
      <c r="Q1621" t="s">
        <v>4681</v>
      </c>
      <c r="R1621" t="s">
        <v>1959</v>
      </c>
      <c r="S1621" s="5">
        <v>1348.2149999999999</v>
      </c>
      <c r="T1621">
        <v>2</v>
      </c>
      <c r="U1621">
        <v>899</v>
      </c>
      <c r="V1621">
        <v>0.2</v>
      </c>
      <c r="W1621" t="str">
        <f>VLOOKUP(Q1621,stores_imp!$A$2:$K$100,3,FALSE)</f>
        <v>SOUTH</v>
      </c>
      <c r="X1621" t="str">
        <f>VLOOKUP(Q1621,stores_imp!$A$2:$K$100,2,TRUE)</f>
        <v>Mann-Austin</v>
      </c>
      <c r="Y1621" t="str">
        <f>VLOOKUP(Q1621,stores_imp!$A$2:$E$22,4,FALSE)</f>
        <v>Port Sharon</v>
      </c>
      <c r="Z1621" t="str">
        <f>VLOOKUP(Q1621,stores_imp!$A$2:$K$22,5,FALSE)</f>
        <v>Online</v>
      </c>
      <c r="AA1621" t="str">
        <f>_xlfn.IFS(sale[[#All],[Age]]&lt;19,"Teens",sale[[#All],[Age]]&lt;30,"Adults",sale[[#All],[Age]]&lt;70,"Elders")</f>
        <v>Elders</v>
      </c>
      <c r="AB1621" t="str">
        <f>VLOOKUP(C1621,customer_imp!$A$2:$H$505,8,FALSE)</f>
        <v>Bronze</v>
      </c>
    </row>
    <row r="1622" spans="1:28" x14ac:dyDescent="0.25">
      <c r="A1622" t="s">
        <v>6326</v>
      </c>
      <c r="B1622" s="2">
        <v>45769</v>
      </c>
      <c r="C1622" t="s">
        <v>4338</v>
      </c>
      <c r="D1622" t="str">
        <f>VLOOKUP(C1622,customer_imp!$A$2:$H$502,2,FALSE)</f>
        <v>Jeffrey Mccarthy</v>
      </c>
      <c r="E1622">
        <f>VLOOKUP(C1622,customer_imp!$A$2:$H$502,3,FALSE)</f>
        <v>25</v>
      </c>
      <c r="F1622" t="str">
        <f>VLOOKUP(C1622,customer_imp!$A$2:$H$502,4,FALSE)</f>
        <v>Female</v>
      </c>
      <c r="G1622" t="str">
        <f>VLOOKUP(C1622,customer_imp!$A$2:$H$502,5,FALSE)</f>
        <v>North Samuel</v>
      </c>
      <c r="H1622" t="str">
        <f>VLOOKUP(C1622,customer_imp!$A$2:$H$502,6,FALSE)</f>
        <v>Nebraska</v>
      </c>
      <c r="I1622" t="str">
        <f>VLOOKUP(C1622,customer_imp!$A$2:$H$502,7,FALSE)</f>
        <v>USA</v>
      </c>
      <c r="J1622" t="s">
        <v>4598</v>
      </c>
      <c r="K1622" t="str">
        <f>VLOOKUP($J1622,prod_imp!$A$2:$I$102,2,FALSE)</f>
        <v>Foam Roller</v>
      </c>
      <c r="L1622" t="str">
        <f>VLOOKUP(J1622,prod_imp!$A$2:$I$102,3,FALSE)</f>
        <v>Sports</v>
      </c>
      <c r="M1622" t="str">
        <f>VLOOKUP(J1622,prod_imp!$A$2:$I$102,4,FALSE)</f>
        <v>Fitness</v>
      </c>
      <c r="N1622" t="str">
        <f>VLOOKUP(J1622,prod_imp!$A$2:$I$102,5,FALSE)</f>
        <v>Atkinson, Camacho And Oliver</v>
      </c>
      <c r="O1622">
        <f>VLOOKUP(J1622,prod_imp!$A$2:$I$102,6,FALSE)</f>
        <v>31</v>
      </c>
      <c r="P1622">
        <f>VLOOKUP(J1622,prod_imp!$A$2:$I$102,7,FALSE)</f>
        <v>138</v>
      </c>
      <c r="Q1622" t="s">
        <v>4680</v>
      </c>
      <c r="R1622" t="s">
        <v>1959</v>
      </c>
      <c r="S1622" s="5">
        <v>607.86720000000003</v>
      </c>
      <c r="T1622">
        <v>2</v>
      </c>
      <c r="U1622">
        <v>422</v>
      </c>
      <c r="V1622">
        <v>0.25</v>
      </c>
      <c r="W1622" t="str">
        <f>VLOOKUP(Q1622,stores_imp!$A$2:$K$100,3,FALSE)</f>
        <v>NORTH</v>
      </c>
      <c r="X1622" t="str">
        <f>VLOOKUP(Q1622,stores_imp!$A$2:$K$100,2,TRUE)</f>
        <v>Mann-Austin</v>
      </c>
      <c r="Y1622" t="str">
        <f>VLOOKUP(Q1622,stores_imp!$A$2:$E$22,4,FALSE)</f>
        <v>Hoodberg</v>
      </c>
      <c r="Z1622" t="str">
        <f>VLOOKUP(Q1622,stores_imp!$A$2:$K$22,5,FALSE)</f>
        <v>Outlet</v>
      </c>
      <c r="AA1622" t="str">
        <f>_xlfn.IFS(sale[[#All],[Age]]&lt;19,"Teens",sale[[#All],[Age]]&lt;30,"Adults",sale[[#All],[Age]]&lt;70,"Elders")</f>
        <v>Adults</v>
      </c>
      <c r="AB1622" t="str">
        <f>VLOOKUP(C1622,customer_imp!$A$2:$H$505,8,FALSE)</f>
        <v>Bronze</v>
      </c>
    </row>
    <row r="1623" spans="1:28" x14ac:dyDescent="0.25">
      <c r="A1623" t="s">
        <v>6327</v>
      </c>
      <c r="B1623" s="2">
        <v>45524</v>
      </c>
      <c r="C1623" t="s">
        <v>4024</v>
      </c>
      <c r="D1623" t="str">
        <f>VLOOKUP(C1623,customer_imp!$A$2:$H$502,2,FALSE)</f>
        <v>Matthew Hunter Jr.</v>
      </c>
      <c r="E1623">
        <f>VLOOKUP(C1623,customer_imp!$A$2:$H$502,3,FALSE)</f>
        <v>61</v>
      </c>
      <c r="F1623" t="str">
        <f>VLOOKUP(C1623,customer_imp!$A$2:$H$502,4,FALSE)</f>
        <v>Female</v>
      </c>
      <c r="G1623" t="str">
        <f>VLOOKUP(C1623,customer_imp!$A$2:$H$502,5,FALSE)</f>
        <v>Gregoryview</v>
      </c>
      <c r="H1623" t="str">
        <f>VLOOKUP(C1623,customer_imp!$A$2:$H$502,6,FALSE)</f>
        <v>Illinois</v>
      </c>
      <c r="I1623" t="str">
        <f>VLOOKUP(C1623,customer_imp!$A$2:$H$502,7,FALSE)</f>
        <v>USA</v>
      </c>
      <c r="J1623" t="s">
        <v>4554</v>
      </c>
      <c r="K1623" t="str">
        <f>VLOOKUP($J1623,prod_imp!$A$2:$I$102,2,FALSE)</f>
        <v>Gaming Mechanical Keyboard</v>
      </c>
      <c r="L1623" t="str">
        <f>VLOOKUP(J1623,prod_imp!$A$2:$I$102,3,FALSE)</f>
        <v>Electronics</v>
      </c>
      <c r="M1623" t="str">
        <f>VLOOKUP(J1623,prod_imp!$A$2:$I$102,4,FALSE)</f>
        <v>Computer</v>
      </c>
      <c r="N1623" t="str">
        <f>VLOOKUP(J1623,prod_imp!$A$2:$I$102,5,FALSE)</f>
        <v>Lucero Llc</v>
      </c>
      <c r="O1623">
        <f>VLOOKUP(J1623,prod_imp!$A$2:$I$102,6,FALSE)</f>
        <v>419</v>
      </c>
      <c r="P1623">
        <f>VLOOKUP(J1623,prod_imp!$A$2:$I$102,7,FALSE)</f>
        <v>86</v>
      </c>
      <c r="Q1623" t="s">
        <v>4692</v>
      </c>
      <c r="R1623" t="s">
        <v>4709</v>
      </c>
      <c r="S1623" s="5">
        <v>314.82319999999999</v>
      </c>
      <c r="T1623">
        <v>1</v>
      </c>
      <c r="U1623">
        <v>325</v>
      </c>
      <c r="V1623">
        <v>0.28000000000000003</v>
      </c>
      <c r="W1623" t="str">
        <f>VLOOKUP(Q1623,stores_imp!$A$2:$K$100,3,FALSE)</f>
        <v>SOUTH</v>
      </c>
      <c r="X1623" t="str">
        <f>VLOOKUP(Q1623,stores_imp!$A$2:$K$100,2,TRUE)</f>
        <v>Aguirre-Keller</v>
      </c>
      <c r="Y1623" t="str">
        <f>VLOOKUP(Q1623,stores_imp!$A$2:$E$22,4,FALSE)</f>
        <v>Lake Michael</v>
      </c>
      <c r="Z1623" t="str">
        <f>VLOOKUP(Q1623,stores_imp!$A$2:$K$22,5,FALSE)</f>
        <v>Online</v>
      </c>
      <c r="AA1623" t="str">
        <f>_xlfn.IFS(sale[[#All],[Age]]&lt;19,"Teens",sale[[#All],[Age]]&lt;30,"Adults",sale[[#All],[Age]]&lt;70,"Elders")</f>
        <v>Elders</v>
      </c>
      <c r="AB1623" t="str">
        <f>VLOOKUP(C1623,customer_imp!$A$2:$H$505,8,FALSE)</f>
        <v>Gold</v>
      </c>
    </row>
    <row r="1624" spans="1:28" x14ac:dyDescent="0.25">
      <c r="A1624" t="s">
        <v>6328</v>
      </c>
      <c r="B1624" s="2">
        <v>45531</v>
      </c>
      <c r="C1624" t="s">
        <v>4460</v>
      </c>
      <c r="D1624" t="str">
        <f>VLOOKUP(C1624,customer_imp!$A$2:$H$502,2,FALSE)</f>
        <v>Gregory Curtis</v>
      </c>
      <c r="E1624">
        <f>VLOOKUP(C1624,customer_imp!$A$2:$H$502,3,FALSE)</f>
        <v>45</v>
      </c>
      <c r="F1624" t="str">
        <f>VLOOKUP(C1624,customer_imp!$A$2:$H$502,4,FALSE)</f>
        <v>Male</v>
      </c>
      <c r="G1624" t="str">
        <f>VLOOKUP(C1624,customer_imp!$A$2:$H$502,5,FALSE)</f>
        <v>Bergermouth</v>
      </c>
      <c r="H1624" t="str">
        <f>VLOOKUP(C1624,customer_imp!$A$2:$H$502,6,FALSE)</f>
        <v>Vermont</v>
      </c>
      <c r="I1624" t="str">
        <f>VLOOKUP(C1624,customer_imp!$A$2:$H$502,7,FALSE)</f>
        <v>USA</v>
      </c>
      <c r="J1624" t="s">
        <v>4594</v>
      </c>
      <c r="K1624" t="str">
        <f>VLOOKUP($J1624,prod_imp!$A$2:$I$102,2,FALSE)</f>
        <v>Ceramic Plant Pot</v>
      </c>
      <c r="L1624" t="str">
        <f>VLOOKUP(J1624,prod_imp!$A$2:$I$102,3,FALSE)</f>
        <v>Home</v>
      </c>
      <c r="M1624" t="str">
        <f>VLOOKUP(J1624,prod_imp!$A$2:$I$102,4,FALSE)</f>
        <v>Decor</v>
      </c>
      <c r="N1624" t="str">
        <f>VLOOKUP(J1624,prod_imp!$A$2:$I$102,5,FALSE)</f>
        <v>Hatfield, Baird And Torres</v>
      </c>
      <c r="O1624">
        <f>VLOOKUP(J1624,prod_imp!$A$2:$I$102,6,FALSE)</f>
        <v>82</v>
      </c>
      <c r="P1624">
        <f>VLOOKUP(J1624,prod_imp!$A$2:$I$102,7,FALSE)</f>
        <v>275</v>
      </c>
      <c r="Q1624" t="s">
        <v>4700</v>
      </c>
      <c r="R1624" t="s">
        <v>4706</v>
      </c>
      <c r="S1624" s="5">
        <v>1688.3248000000001</v>
      </c>
      <c r="T1624">
        <v>4</v>
      </c>
      <c r="U1624">
        <v>570</v>
      </c>
      <c r="V1624">
        <v>0.03</v>
      </c>
      <c r="W1624" t="str">
        <f>VLOOKUP(Q1624,stores_imp!$A$2:$K$100,3,FALSE)</f>
        <v>WEST</v>
      </c>
      <c r="X1624" t="str">
        <f>VLOOKUP(Q1624,stores_imp!$A$2:$K$100,2,TRUE)</f>
        <v>Frederick-Wright</v>
      </c>
      <c r="Y1624" t="str">
        <f>VLOOKUP(Q1624,stores_imp!$A$2:$E$22,4,FALSE)</f>
        <v>New Jimmymouth</v>
      </c>
      <c r="Z1624" t="str">
        <f>VLOOKUP(Q1624,stores_imp!$A$2:$K$22,5,FALSE)</f>
        <v>Flagship</v>
      </c>
      <c r="AA1624" t="str">
        <f>_xlfn.IFS(sale[[#All],[Age]]&lt;19,"Teens",sale[[#All],[Age]]&lt;30,"Adults",sale[[#All],[Age]]&lt;70,"Elders")</f>
        <v>Elders</v>
      </c>
      <c r="AB1624" t="str">
        <f>VLOOKUP(C1624,customer_imp!$A$2:$H$505,8,FALSE)</f>
        <v>Bronze</v>
      </c>
    </row>
    <row r="1625" spans="1:28" x14ac:dyDescent="0.25">
      <c r="A1625" t="s">
        <v>6329</v>
      </c>
      <c r="B1625" s="2">
        <v>45479</v>
      </c>
      <c r="C1625" t="s">
        <v>4383</v>
      </c>
      <c r="D1625" t="str">
        <f>VLOOKUP(C1625,customer_imp!$A$2:$H$502,2,FALSE)</f>
        <v>Alejandro Evans</v>
      </c>
      <c r="E1625">
        <f>VLOOKUP(C1625,customer_imp!$A$2:$H$502,3,FALSE)</f>
        <v>43</v>
      </c>
      <c r="F1625" t="str">
        <f>VLOOKUP(C1625,customer_imp!$A$2:$H$502,4,FALSE)</f>
        <v>Female</v>
      </c>
      <c r="G1625" t="str">
        <f>VLOOKUP(C1625,customer_imp!$A$2:$H$502,5,FALSE)</f>
        <v>Cannonberg</v>
      </c>
      <c r="H1625" t="str">
        <f>VLOOKUP(C1625,customer_imp!$A$2:$H$502,6,FALSE)</f>
        <v>Connecticut</v>
      </c>
      <c r="I1625" t="str">
        <f>VLOOKUP(C1625,customer_imp!$A$2:$H$502,7,FALSE)</f>
        <v>USA</v>
      </c>
      <c r="J1625" t="s">
        <v>4554</v>
      </c>
      <c r="K1625" t="str">
        <f>VLOOKUP($J1625,prod_imp!$A$2:$I$102,2,FALSE)</f>
        <v>Gaming Mechanical Keyboard</v>
      </c>
      <c r="L1625" t="str">
        <f>VLOOKUP(J1625,prod_imp!$A$2:$I$102,3,FALSE)</f>
        <v>Electronics</v>
      </c>
      <c r="M1625" t="str">
        <f>VLOOKUP(J1625,prod_imp!$A$2:$I$102,4,FALSE)</f>
        <v>Computer</v>
      </c>
      <c r="N1625" t="str">
        <f>VLOOKUP(J1625,prod_imp!$A$2:$I$102,5,FALSE)</f>
        <v>Lucero Llc</v>
      </c>
      <c r="O1625">
        <f>VLOOKUP(J1625,prod_imp!$A$2:$I$102,6,FALSE)</f>
        <v>419</v>
      </c>
      <c r="P1625">
        <f>VLOOKUP(J1625,prod_imp!$A$2:$I$102,7,FALSE)</f>
        <v>86</v>
      </c>
      <c r="Q1625" t="s">
        <v>4698</v>
      </c>
      <c r="R1625" t="s">
        <v>4706</v>
      </c>
      <c r="S1625" s="5">
        <v>398.23939999999999</v>
      </c>
      <c r="T1625">
        <v>2</v>
      </c>
      <c r="U1625">
        <v>224</v>
      </c>
      <c r="V1625">
        <v>0.26</v>
      </c>
      <c r="W1625" t="str">
        <f>VLOOKUP(Q1625,stores_imp!$A$2:$K$100,3,FALSE)</f>
        <v>NORTH</v>
      </c>
      <c r="X1625" t="str">
        <f>VLOOKUP(Q1625,stores_imp!$A$2:$K$100,2,TRUE)</f>
        <v>Shelton Plc</v>
      </c>
      <c r="Y1625" t="str">
        <f>VLOOKUP(Q1625,stores_imp!$A$2:$E$22,4,FALSE)</f>
        <v>East Jenniferstad</v>
      </c>
      <c r="Z1625" t="str">
        <f>VLOOKUP(Q1625,stores_imp!$A$2:$K$22,5,FALSE)</f>
        <v>Flagship</v>
      </c>
      <c r="AA1625" t="str">
        <f>_xlfn.IFS(sale[[#All],[Age]]&lt;19,"Teens",sale[[#All],[Age]]&lt;30,"Adults",sale[[#All],[Age]]&lt;70,"Elders")</f>
        <v>Elders</v>
      </c>
      <c r="AB1625" t="str">
        <f>VLOOKUP(C1625,customer_imp!$A$2:$H$505,8,FALSE)</f>
        <v>Bronze</v>
      </c>
    </row>
    <row r="1626" spans="1:28" x14ac:dyDescent="0.25">
      <c r="A1626" t="s">
        <v>6330</v>
      </c>
      <c r="B1626" s="2">
        <v>45868</v>
      </c>
      <c r="C1626" t="s">
        <v>4338</v>
      </c>
      <c r="D1626" t="str">
        <f>VLOOKUP(C1626,customer_imp!$A$2:$H$502,2,FALSE)</f>
        <v>Jeffrey Mccarthy</v>
      </c>
      <c r="E1626">
        <f>VLOOKUP(C1626,customer_imp!$A$2:$H$502,3,FALSE)</f>
        <v>25</v>
      </c>
      <c r="F1626" t="str">
        <f>VLOOKUP(C1626,customer_imp!$A$2:$H$502,4,FALSE)</f>
        <v>Female</v>
      </c>
      <c r="G1626" t="str">
        <f>VLOOKUP(C1626,customer_imp!$A$2:$H$502,5,FALSE)</f>
        <v>North Samuel</v>
      </c>
      <c r="H1626" t="str">
        <f>VLOOKUP(C1626,customer_imp!$A$2:$H$502,6,FALSE)</f>
        <v>Nebraska</v>
      </c>
      <c r="I1626" t="str">
        <f>VLOOKUP(C1626,customer_imp!$A$2:$H$502,7,FALSE)</f>
        <v>USA</v>
      </c>
      <c r="J1626" t="s">
        <v>4645</v>
      </c>
      <c r="K1626" t="str">
        <f>VLOOKUP($J1626,prod_imp!$A$2:$I$102,2,FALSE)</f>
        <v>Kitchen Cutting Board</v>
      </c>
      <c r="L1626" t="str">
        <f>VLOOKUP(J1626,prod_imp!$A$2:$I$102,3,FALSE)</f>
        <v>Home</v>
      </c>
      <c r="M1626" t="str">
        <f>VLOOKUP(J1626,prod_imp!$A$2:$I$102,4,FALSE)</f>
        <v>Kitchen</v>
      </c>
      <c r="N1626" t="str">
        <f>VLOOKUP(J1626,prod_imp!$A$2:$I$102,5,FALSE)</f>
        <v>Taylor, Dodson And Johnston</v>
      </c>
      <c r="O1626">
        <f>VLOOKUP(J1626,prod_imp!$A$2:$I$102,6,FALSE)</f>
        <v>176</v>
      </c>
      <c r="P1626">
        <f>VLOOKUP(J1626,prod_imp!$A$2:$I$102,7,FALSE)</f>
        <v>82</v>
      </c>
      <c r="Q1626" t="s">
        <v>4700</v>
      </c>
      <c r="R1626" t="s">
        <v>1959</v>
      </c>
      <c r="S1626" s="5">
        <v>587.1508</v>
      </c>
      <c r="T1626">
        <v>4</v>
      </c>
      <c r="U1626">
        <v>165</v>
      </c>
      <c r="V1626">
        <v>0.11</v>
      </c>
      <c r="W1626" t="str">
        <f>VLOOKUP(Q1626,stores_imp!$A$2:$K$100,3,FALSE)</f>
        <v>WEST</v>
      </c>
      <c r="X1626" t="str">
        <f>VLOOKUP(Q1626,stores_imp!$A$2:$K$100,2,TRUE)</f>
        <v>Frederick-Wright</v>
      </c>
      <c r="Y1626" t="str">
        <f>VLOOKUP(Q1626,stores_imp!$A$2:$E$22,4,FALSE)</f>
        <v>New Jimmymouth</v>
      </c>
      <c r="Z1626" t="str">
        <f>VLOOKUP(Q1626,stores_imp!$A$2:$K$22,5,FALSE)</f>
        <v>Flagship</v>
      </c>
      <c r="AA1626" t="str">
        <f>_xlfn.IFS(sale[[#All],[Age]]&lt;19,"Teens",sale[[#All],[Age]]&lt;30,"Adults",sale[[#All],[Age]]&lt;70,"Elders")</f>
        <v>Adults</v>
      </c>
      <c r="AB1626" t="str">
        <f>VLOOKUP(C1626,customer_imp!$A$2:$H$505,8,FALSE)</f>
        <v>Bronze</v>
      </c>
    </row>
    <row r="1627" spans="1:28" x14ac:dyDescent="0.25">
      <c r="A1627" t="s">
        <v>6331</v>
      </c>
      <c r="B1627" s="2">
        <v>45569</v>
      </c>
      <c r="C1627" t="s">
        <v>4230</v>
      </c>
      <c r="D1627" t="str">
        <f>VLOOKUP(C1627,customer_imp!$A$2:$H$502,2,FALSE)</f>
        <v>Lauren George</v>
      </c>
      <c r="E1627">
        <f>VLOOKUP(C1627,customer_imp!$A$2:$H$502,3,FALSE)</f>
        <v>41</v>
      </c>
      <c r="F1627" t="str">
        <f>VLOOKUP(C1627,customer_imp!$A$2:$H$502,4,FALSE)</f>
        <v>Female</v>
      </c>
      <c r="G1627" t="str">
        <f>VLOOKUP(C1627,customer_imp!$A$2:$H$502,5,FALSE)</f>
        <v>Garciamouth</v>
      </c>
      <c r="H1627" t="str">
        <f>VLOOKUP(C1627,customer_imp!$A$2:$H$502,6,FALSE)</f>
        <v>New York</v>
      </c>
      <c r="I1627" t="str">
        <f>VLOOKUP(C1627,customer_imp!$A$2:$H$502,7,FALSE)</f>
        <v>USA</v>
      </c>
      <c r="J1627" t="s">
        <v>4525</v>
      </c>
      <c r="K1627" t="str">
        <f>VLOOKUP($J1627,prod_imp!$A$2:$I$102,2,FALSE)</f>
        <v>4K Home Projector</v>
      </c>
      <c r="L1627" t="str">
        <f>VLOOKUP(J1627,prod_imp!$A$2:$I$102,3,FALSE)</f>
        <v>Electronics</v>
      </c>
      <c r="M1627" t="str">
        <f>VLOOKUP(J1627,prod_imp!$A$2:$I$102,4,FALSE)</f>
        <v>Appliances</v>
      </c>
      <c r="N1627" t="str">
        <f>VLOOKUP(J1627,prod_imp!$A$2:$I$102,5,FALSE)</f>
        <v>Thomas Llc</v>
      </c>
      <c r="O1627">
        <f>VLOOKUP(J1627,prod_imp!$A$2:$I$102,6,FALSE)</f>
        <v>465</v>
      </c>
      <c r="P1627">
        <f>VLOOKUP(J1627,prod_imp!$A$2:$I$102,7,FALSE)</f>
        <v>301</v>
      </c>
      <c r="Q1627" t="s">
        <v>4684</v>
      </c>
      <c r="R1627" t="s">
        <v>4709</v>
      </c>
      <c r="S1627" s="5">
        <v>705.5856</v>
      </c>
      <c r="T1627">
        <v>3</v>
      </c>
      <c r="U1627">
        <v>327</v>
      </c>
      <c r="V1627">
        <v>0.11</v>
      </c>
      <c r="W1627" t="str">
        <f>VLOOKUP(Q1627,stores_imp!$A$2:$K$100,3,FALSE)</f>
        <v>SOUTH</v>
      </c>
      <c r="X1627" t="str">
        <f>VLOOKUP(Q1627,stores_imp!$A$2:$K$100,2,TRUE)</f>
        <v>Mann-Austin</v>
      </c>
      <c r="Y1627" t="str">
        <f>VLOOKUP(Q1627,stores_imp!$A$2:$E$22,4,FALSE)</f>
        <v>Williamsfurt</v>
      </c>
      <c r="Z1627" t="str">
        <f>VLOOKUP(Q1627,stores_imp!$A$2:$K$22,5,FALSE)</f>
        <v>Online</v>
      </c>
      <c r="AA1627" t="str">
        <f>_xlfn.IFS(sale[[#All],[Age]]&lt;19,"Teens",sale[[#All],[Age]]&lt;30,"Adults",sale[[#All],[Age]]&lt;70,"Elders")</f>
        <v>Elders</v>
      </c>
      <c r="AB1627" t="str">
        <f>VLOOKUP(C1627,customer_imp!$A$2:$H$505,8,FALSE)</f>
        <v>Gold</v>
      </c>
    </row>
    <row r="1628" spans="1:28" x14ac:dyDescent="0.25">
      <c r="A1628" t="s">
        <v>6332</v>
      </c>
      <c r="B1628" s="2">
        <v>45382</v>
      </c>
      <c r="C1628" t="s">
        <v>4161</v>
      </c>
      <c r="D1628" t="str">
        <f>VLOOKUP(C1628,customer_imp!$A$2:$H$502,2,FALSE)</f>
        <v>Melissa Hamilton</v>
      </c>
      <c r="E1628">
        <f>VLOOKUP(C1628,customer_imp!$A$2:$H$502,3,FALSE)</f>
        <v>23</v>
      </c>
      <c r="F1628" t="str">
        <f>VLOOKUP(C1628,customer_imp!$A$2:$H$502,4,FALSE)</f>
        <v>Female</v>
      </c>
      <c r="G1628" t="str">
        <f>VLOOKUP(C1628,customer_imp!$A$2:$H$502,5,FALSE)</f>
        <v>Hutchinsonville</v>
      </c>
      <c r="H1628" t="str">
        <f>VLOOKUP(C1628,customer_imp!$A$2:$H$502,6,FALSE)</f>
        <v>Oklahoma</v>
      </c>
      <c r="I1628" t="str">
        <f>VLOOKUP(C1628,customer_imp!$A$2:$H$502,7,FALSE)</f>
        <v>USA</v>
      </c>
      <c r="J1628" t="s">
        <v>4496</v>
      </c>
      <c r="K1628" t="str">
        <f>VLOOKUP($J1628,prod_imp!$A$2:$I$102,2,FALSE)</f>
        <v>Men'S Graphic T-Shirt</v>
      </c>
      <c r="L1628" t="str">
        <f>VLOOKUP(J1628,prod_imp!$A$2:$I$102,3,FALSE)</f>
        <v>Clothing</v>
      </c>
      <c r="M1628" t="str">
        <f>VLOOKUP(J1628,prod_imp!$A$2:$I$102,4,FALSE)</f>
        <v>Tops</v>
      </c>
      <c r="N1628" t="str">
        <f>VLOOKUP(J1628,prod_imp!$A$2:$I$102,5,FALSE)</f>
        <v>Terry-Moore</v>
      </c>
      <c r="O1628">
        <f>VLOOKUP(J1628,prod_imp!$A$2:$I$102,6,FALSE)</f>
        <v>343</v>
      </c>
      <c r="P1628">
        <f>VLOOKUP(J1628,prod_imp!$A$2:$I$102,7,FALSE)</f>
        <v>181</v>
      </c>
      <c r="Q1628" t="s">
        <v>4698</v>
      </c>
      <c r="R1628" t="s">
        <v>4706</v>
      </c>
      <c r="S1628" s="5">
        <v>768.46379999999999</v>
      </c>
      <c r="T1628">
        <v>2</v>
      </c>
      <c r="U1628">
        <v>463</v>
      </c>
      <c r="V1628">
        <v>0.28000000000000003</v>
      </c>
      <c r="W1628" t="str">
        <f>VLOOKUP(Q1628,stores_imp!$A$2:$K$100,3,FALSE)</f>
        <v>NORTH</v>
      </c>
      <c r="X1628" t="str">
        <f>VLOOKUP(Q1628,stores_imp!$A$2:$K$100,2,TRUE)</f>
        <v>Shelton Plc</v>
      </c>
      <c r="Y1628" t="str">
        <f>VLOOKUP(Q1628,stores_imp!$A$2:$E$22,4,FALSE)</f>
        <v>East Jenniferstad</v>
      </c>
      <c r="Z1628" t="str">
        <f>VLOOKUP(Q1628,stores_imp!$A$2:$K$22,5,FALSE)</f>
        <v>Flagship</v>
      </c>
      <c r="AA1628" t="str">
        <f>_xlfn.IFS(sale[[#All],[Age]]&lt;19,"Teens",sale[[#All],[Age]]&lt;30,"Adults",sale[[#All],[Age]]&lt;70,"Elders")</f>
        <v>Adults</v>
      </c>
      <c r="AB1628" t="str">
        <f>VLOOKUP(C1628,customer_imp!$A$2:$H$505,8,FALSE)</f>
        <v>Silver</v>
      </c>
    </row>
    <row r="1629" spans="1:28" x14ac:dyDescent="0.25">
      <c r="A1629" t="s">
        <v>6333</v>
      </c>
      <c r="B1629" s="2">
        <v>45885</v>
      </c>
      <c r="C1629" t="s">
        <v>4125</v>
      </c>
      <c r="D1629" t="str">
        <f>VLOOKUP(C1629,customer_imp!$A$2:$H$502,2,FALSE)</f>
        <v>Rhonda Young</v>
      </c>
      <c r="E1629">
        <f>VLOOKUP(C1629,customer_imp!$A$2:$H$502,3,FALSE)</f>
        <v>49</v>
      </c>
      <c r="F1629" t="str">
        <f>VLOOKUP(C1629,customer_imp!$A$2:$H$502,4,FALSE)</f>
        <v>Female</v>
      </c>
      <c r="G1629" t="str">
        <f>VLOOKUP(C1629,customer_imp!$A$2:$H$502,5,FALSE)</f>
        <v>Lake Nathanfort</v>
      </c>
      <c r="H1629" t="str">
        <f>VLOOKUP(C1629,customer_imp!$A$2:$H$502,6,FALSE)</f>
        <v>Alaska</v>
      </c>
      <c r="I1629" t="str">
        <f>VLOOKUP(C1629,customer_imp!$A$2:$H$502,7,FALSE)</f>
        <v>USA</v>
      </c>
      <c r="J1629" t="s">
        <v>4495</v>
      </c>
      <c r="K1629" t="str">
        <f>VLOOKUP($J1629,prod_imp!$A$2:$I$102,2,FALSE)</f>
        <v>Brother Laser Printer</v>
      </c>
      <c r="L1629" t="str">
        <f>VLOOKUP(J1629,prod_imp!$A$2:$I$102,3,FALSE)</f>
        <v>Electronics</v>
      </c>
      <c r="M1629" t="str">
        <f>VLOOKUP(J1629,prod_imp!$A$2:$I$102,4,FALSE)</f>
        <v>Computer</v>
      </c>
      <c r="N1629" t="str">
        <f>VLOOKUP(J1629,prod_imp!$A$2:$I$102,5,FALSE)</f>
        <v>Hunt Inc</v>
      </c>
      <c r="O1629">
        <f>VLOOKUP(J1629,prod_imp!$A$2:$I$102,6,FALSE)</f>
        <v>112</v>
      </c>
      <c r="P1629">
        <f>VLOOKUP(J1629,prod_imp!$A$2:$I$102,7,FALSE)</f>
        <v>416</v>
      </c>
      <c r="Q1629" t="s">
        <v>4700</v>
      </c>
      <c r="R1629" t="s">
        <v>1959</v>
      </c>
      <c r="S1629" s="5">
        <v>173.5488</v>
      </c>
      <c r="T1629">
        <v>3</v>
      </c>
      <c r="U1629">
        <v>60</v>
      </c>
      <c r="V1629">
        <v>0.17</v>
      </c>
      <c r="W1629" t="str">
        <f>VLOOKUP(Q1629,stores_imp!$A$2:$K$100,3,FALSE)</f>
        <v>WEST</v>
      </c>
      <c r="X1629" t="str">
        <f>VLOOKUP(Q1629,stores_imp!$A$2:$K$100,2,TRUE)</f>
        <v>Frederick-Wright</v>
      </c>
      <c r="Y1629" t="str">
        <f>VLOOKUP(Q1629,stores_imp!$A$2:$E$22,4,FALSE)</f>
        <v>New Jimmymouth</v>
      </c>
      <c r="Z1629" t="str">
        <f>VLOOKUP(Q1629,stores_imp!$A$2:$K$22,5,FALSE)</f>
        <v>Flagship</v>
      </c>
      <c r="AA1629" t="str">
        <f>_xlfn.IFS(sale[[#All],[Age]]&lt;19,"Teens",sale[[#All],[Age]]&lt;30,"Adults",sale[[#All],[Age]]&lt;70,"Elders")</f>
        <v>Elders</v>
      </c>
      <c r="AB1629" t="str">
        <f>VLOOKUP(C1629,customer_imp!$A$2:$H$505,8,FALSE)</f>
        <v>Platinum</v>
      </c>
    </row>
    <row r="1630" spans="1:28" x14ac:dyDescent="0.25">
      <c r="A1630" t="s">
        <v>6334</v>
      </c>
      <c r="B1630" s="2">
        <v>45829</v>
      </c>
      <c r="C1630" t="s">
        <v>4045</v>
      </c>
      <c r="D1630" t="str">
        <f>VLOOKUP(C1630,customer_imp!$A$2:$H$502,2,FALSE)</f>
        <v>Andrea Perez</v>
      </c>
      <c r="E1630">
        <f>VLOOKUP(C1630,customer_imp!$A$2:$H$502,3,FALSE)</f>
        <v>61</v>
      </c>
      <c r="F1630" t="str">
        <f>VLOOKUP(C1630,customer_imp!$A$2:$H$502,4,FALSE)</f>
        <v>Female</v>
      </c>
      <c r="G1630" t="str">
        <f>VLOOKUP(C1630,customer_imp!$A$2:$H$502,5,FALSE)</f>
        <v>South Shaun</v>
      </c>
      <c r="H1630" t="str">
        <f>VLOOKUP(C1630,customer_imp!$A$2:$H$502,6,FALSE)</f>
        <v>New Mexico</v>
      </c>
      <c r="I1630" t="str">
        <f>VLOOKUP(C1630,customer_imp!$A$2:$H$502,7,FALSE)</f>
        <v>USA</v>
      </c>
      <c r="J1630" t="s">
        <v>4554</v>
      </c>
      <c r="K1630" t="str">
        <f>VLOOKUP($J1630,prod_imp!$A$2:$I$102,2,FALSE)</f>
        <v>Gaming Mechanical Keyboard</v>
      </c>
      <c r="L1630" t="str">
        <f>VLOOKUP(J1630,prod_imp!$A$2:$I$102,3,FALSE)</f>
        <v>Electronics</v>
      </c>
      <c r="M1630" t="str">
        <f>VLOOKUP(J1630,prod_imp!$A$2:$I$102,4,FALSE)</f>
        <v>Computer</v>
      </c>
      <c r="N1630" t="str">
        <f>VLOOKUP(J1630,prod_imp!$A$2:$I$102,5,FALSE)</f>
        <v>Lucero Llc</v>
      </c>
      <c r="O1630">
        <f>VLOOKUP(J1630,prod_imp!$A$2:$I$102,6,FALSE)</f>
        <v>419</v>
      </c>
      <c r="P1630">
        <f>VLOOKUP(J1630,prod_imp!$A$2:$I$102,7,FALSE)</f>
        <v>86</v>
      </c>
      <c r="Q1630" t="s">
        <v>4688</v>
      </c>
      <c r="R1630" t="s">
        <v>4709</v>
      </c>
      <c r="S1630" s="5">
        <v>308.79000000000002</v>
      </c>
      <c r="T1630">
        <v>3</v>
      </c>
      <c r="U1630">
        <v>110</v>
      </c>
      <c r="V1630">
        <v>0.04</v>
      </c>
      <c r="W1630" t="str">
        <f>VLOOKUP(Q1630,stores_imp!$A$2:$K$100,3,FALSE)</f>
        <v>SOUTH</v>
      </c>
      <c r="X1630" t="str">
        <f>VLOOKUP(Q1630,stores_imp!$A$2:$K$100,2,TRUE)</f>
        <v>Mann-Austin</v>
      </c>
      <c r="Y1630" t="str">
        <f>VLOOKUP(Q1630,stores_imp!$A$2:$E$22,4,FALSE)</f>
        <v>East Johnstad</v>
      </c>
      <c r="Z1630" t="str">
        <f>VLOOKUP(Q1630,stores_imp!$A$2:$K$22,5,FALSE)</f>
        <v>Flagship</v>
      </c>
      <c r="AA1630" t="str">
        <f>_xlfn.IFS(sale[[#All],[Age]]&lt;19,"Teens",sale[[#All],[Age]]&lt;30,"Adults",sale[[#All],[Age]]&lt;70,"Elders")</f>
        <v>Elders</v>
      </c>
      <c r="AB1630" t="str">
        <f>VLOOKUP(C1630,customer_imp!$A$2:$H$505,8,FALSE)</f>
        <v>Gold</v>
      </c>
    </row>
    <row r="1631" spans="1:28" x14ac:dyDescent="0.25">
      <c r="A1631" t="s">
        <v>6335</v>
      </c>
      <c r="B1631" s="2">
        <v>45721</v>
      </c>
      <c r="C1631" t="s">
        <v>4371</v>
      </c>
      <c r="D1631" t="str">
        <f>VLOOKUP(C1631,customer_imp!$A$2:$H$502,2,FALSE)</f>
        <v>Martha Brown</v>
      </c>
      <c r="E1631">
        <f>VLOOKUP(C1631,customer_imp!$A$2:$H$502,3,FALSE)</f>
        <v>20</v>
      </c>
      <c r="F1631" t="str">
        <f>VLOOKUP(C1631,customer_imp!$A$2:$H$502,4,FALSE)</f>
        <v>Female</v>
      </c>
      <c r="G1631" t="str">
        <f>VLOOKUP(C1631,customer_imp!$A$2:$H$502,5,FALSE)</f>
        <v>Novakstad</v>
      </c>
      <c r="H1631" t="str">
        <f>VLOOKUP(C1631,customer_imp!$A$2:$H$502,6,FALSE)</f>
        <v>California</v>
      </c>
      <c r="I1631" t="str">
        <f>VLOOKUP(C1631,customer_imp!$A$2:$H$502,7,FALSE)</f>
        <v>USA</v>
      </c>
      <c r="J1631" t="s">
        <v>4623</v>
      </c>
      <c r="K1631" t="str">
        <f>VLOOKUP($J1631,prod_imp!$A$2:$I$102,2,FALSE)</f>
        <v>Kitchen Storage Rack</v>
      </c>
      <c r="L1631" t="str">
        <f>VLOOKUP(J1631,prod_imp!$A$2:$I$102,3,FALSE)</f>
        <v>Home</v>
      </c>
      <c r="M1631" t="str">
        <f>VLOOKUP(J1631,prod_imp!$A$2:$I$102,4,FALSE)</f>
        <v>Storage</v>
      </c>
      <c r="N1631" t="str">
        <f>VLOOKUP(J1631,prod_imp!$A$2:$I$102,5,FALSE)</f>
        <v>Duran Group</v>
      </c>
      <c r="O1631">
        <f>VLOOKUP(J1631,prod_imp!$A$2:$I$102,6,FALSE)</f>
        <v>138</v>
      </c>
      <c r="P1631">
        <f>VLOOKUP(J1631,prod_imp!$A$2:$I$102,7,FALSE)</f>
        <v>89</v>
      </c>
      <c r="Q1631" t="s">
        <v>4700</v>
      </c>
      <c r="R1631" t="s">
        <v>4709</v>
      </c>
      <c r="S1631" s="5">
        <v>435.0138</v>
      </c>
      <c r="T1631">
        <v>1</v>
      </c>
      <c r="U1631">
        <v>506</v>
      </c>
      <c r="V1631">
        <v>0.06</v>
      </c>
      <c r="W1631" t="str">
        <f>VLOOKUP(Q1631,stores_imp!$A$2:$K$100,3,FALSE)</f>
        <v>WEST</v>
      </c>
      <c r="X1631" t="str">
        <f>VLOOKUP(Q1631,stores_imp!$A$2:$K$100,2,TRUE)</f>
        <v>Frederick-Wright</v>
      </c>
      <c r="Y1631" t="str">
        <f>VLOOKUP(Q1631,stores_imp!$A$2:$E$22,4,FALSE)</f>
        <v>New Jimmymouth</v>
      </c>
      <c r="Z1631" t="str">
        <f>VLOOKUP(Q1631,stores_imp!$A$2:$K$22,5,FALSE)</f>
        <v>Flagship</v>
      </c>
      <c r="AA1631" t="str">
        <f>_xlfn.IFS(sale[[#All],[Age]]&lt;19,"Teens",sale[[#All],[Age]]&lt;30,"Adults",sale[[#All],[Age]]&lt;70,"Elders")</f>
        <v>Adults</v>
      </c>
      <c r="AB1631" t="str">
        <f>VLOOKUP(C1631,customer_imp!$A$2:$H$505,8,FALSE)</f>
        <v>Gold</v>
      </c>
    </row>
    <row r="1632" spans="1:28" x14ac:dyDescent="0.25">
      <c r="A1632" t="s">
        <v>6336</v>
      </c>
      <c r="B1632" s="2">
        <v>45511</v>
      </c>
      <c r="C1632" t="s">
        <v>4141</v>
      </c>
      <c r="D1632" t="str">
        <f>VLOOKUP(C1632,customer_imp!$A$2:$H$502,2,FALSE)</f>
        <v>Joseph Jones</v>
      </c>
      <c r="E1632">
        <f>VLOOKUP(C1632,customer_imp!$A$2:$H$502,3,FALSE)</f>
        <v>21</v>
      </c>
      <c r="F1632" t="str">
        <f>VLOOKUP(C1632,customer_imp!$A$2:$H$502,4,FALSE)</f>
        <v>Male</v>
      </c>
      <c r="G1632" t="str">
        <f>VLOOKUP(C1632,customer_imp!$A$2:$H$502,5,FALSE)</f>
        <v>North Matthew</v>
      </c>
      <c r="H1632" t="str">
        <f>VLOOKUP(C1632,customer_imp!$A$2:$H$502,6,FALSE)</f>
        <v>Illinois</v>
      </c>
      <c r="I1632" t="str">
        <f>VLOOKUP(C1632,customer_imp!$A$2:$H$502,7,FALSE)</f>
        <v>USA</v>
      </c>
      <c r="J1632" t="s">
        <v>4669</v>
      </c>
      <c r="K1632" t="str">
        <f>VLOOKUP($J1632,prod_imp!$A$2:$I$102,2,FALSE)</f>
        <v>Portable Bluetooth Speaker</v>
      </c>
      <c r="L1632" t="str">
        <f>VLOOKUP(J1632,prod_imp!$A$2:$I$102,3,FALSE)</f>
        <v>Electronics</v>
      </c>
      <c r="M1632" t="str">
        <f>VLOOKUP(J1632,prod_imp!$A$2:$I$102,4,FALSE)</f>
        <v>Audio</v>
      </c>
      <c r="N1632" t="str">
        <f>VLOOKUP(J1632,prod_imp!$A$2:$I$102,5,FALSE)</f>
        <v>Flores-King</v>
      </c>
      <c r="O1632">
        <f>VLOOKUP(J1632,prod_imp!$A$2:$I$102,6,FALSE)</f>
        <v>432</v>
      </c>
      <c r="P1632">
        <f>VLOOKUP(J1632,prod_imp!$A$2:$I$102,7,FALSE)</f>
        <v>73</v>
      </c>
      <c r="Q1632" t="s">
        <v>4690</v>
      </c>
      <c r="R1632" t="s">
        <v>4706</v>
      </c>
      <c r="S1632" s="5">
        <v>646.99900000000002</v>
      </c>
      <c r="T1632">
        <v>2</v>
      </c>
      <c r="U1632">
        <v>443</v>
      </c>
      <c r="V1632">
        <v>0.14000000000000001</v>
      </c>
      <c r="W1632" t="str">
        <f>VLOOKUP(Q1632,stores_imp!$A$2:$K$100,3,FALSE)</f>
        <v>EAST</v>
      </c>
      <c r="X1632" t="str">
        <f>VLOOKUP(Q1632,stores_imp!$A$2:$K$100,2,TRUE)</f>
        <v>Martinez, Adkins And Johnson</v>
      </c>
      <c r="Y1632" t="str">
        <f>VLOOKUP(Q1632,stores_imp!$A$2:$E$22,4,FALSE)</f>
        <v>East Davidville</v>
      </c>
      <c r="Z1632" t="str">
        <f>VLOOKUP(Q1632,stores_imp!$A$2:$K$22,5,FALSE)</f>
        <v>Online</v>
      </c>
      <c r="AA1632" t="str">
        <f>_xlfn.IFS(sale[[#All],[Age]]&lt;19,"Teens",sale[[#All],[Age]]&lt;30,"Adults",sale[[#All],[Age]]&lt;70,"Elders")</f>
        <v>Adults</v>
      </c>
      <c r="AB1632" t="str">
        <f>VLOOKUP(C1632,customer_imp!$A$2:$H$505,8,FALSE)</f>
        <v>Bronze</v>
      </c>
    </row>
    <row r="1633" spans="1:28" x14ac:dyDescent="0.25">
      <c r="A1633" t="s">
        <v>6337</v>
      </c>
      <c r="B1633" s="2">
        <v>45739</v>
      </c>
      <c r="C1633" t="s">
        <v>4490</v>
      </c>
      <c r="D1633" t="str">
        <f>VLOOKUP(C1633,customer_imp!$A$2:$H$502,2,FALSE)</f>
        <v>Sarah Marsh</v>
      </c>
      <c r="E1633">
        <f>VLOOKUP(C1633,customer_imp!$A$2:$H$502,3,FALSE)</f>
        <v>47</v>
      </c>
      <c r="F1633" t="str">
        <f>VLOOKUP(C1633,customer_imp!$A$2:$H$502,4,FALSE)</f>
        <v>Female</v>
      </c>
      <c r="G1633" t="str">
        <f>VLOOKUP(C1633,customer_imp!$A$2:$H$502,5,FALSE)</f>
        <v>Port William</v>
      </c>
      <c r="H1633" t="str">
        <f>VLOOKUP(C1633,customer_imp!$A$2:$H$502,6,FALSE)</f>
        <v>New York</v>
      </c>
      <c r="I1633" t="str">
        <f>VLOOKUP(C1633,customer_imp!$A$2:$H$502,7,FALSE)</f>
        <v>USA</v>
      </c>
      <c r="J1633" t="s">
        <v>4509</v>
      </c>
      <c r="K1633" t="str">
        <f>VLOOKUP($J1633,prod_imp!$A$2:$I$102,2,FALSE)</f>
        <v>Led Table Lamp</v>
      </c>
      <c r="L1633" t="str">
        <f>VLOOKUP(J1633,prod_imp!$A$2:$I$102,3,FALSE)</f>
        <v>Home</v>
      </c>
      <c r="M1633" t="str">
        <f>VLOOKUP(J1633,prod_imp!$A$2:$I$102,4,FALSE)</f>
        <v>Lighting</v>
      </c>
      <c r="N1633" t="str">
        <f>VLOOKUP(J1633,prod_imp!$A$2:$I$102,5,FALSE)</f>
        <v>Harrell Llc</v>
      </c>
      <c r="O1633">
        <f>VLOOKUP(J1633,prod_imp!$A$2:$I$102,6,FALSE)</f>
        <v>219</v>
      </c>
      <c r="P1633">
        <f>VLOOKUP(J1633,prod_imp!$A$2:$I$102,7,FALSE)</f>
        <v>170</v>
      </c>
      <c r="Q1633" t="s">
        <v>4684</v>
      </c>
      <c r="R1633" t="s">
        <v>4706</v>
      </c>
      <c r="S1633" s="5">
        <v>1207.7603999999999</v>
      </c>
      <c r="T1633">
        <v>2</v>
      </c>
      <c r="U1633">
        <v>784</v>
      </c>
      <c r="V1633">
        <v>0.27</v>
      </c>
      <c r="W1633" t="str">
        <f>VLOOKUP(Q1633,stores_imp!$A$2:$K$100,3,FALSE)</f>
        <v>SOUTH</v>
      </c>
      <c r="X1633" t="str">
        <f>VLOOKUP(Q1633,stores_imp!$A$2:$K$100,2,TRUE)</f>
        <v>Mann-Austin</v>
      </c>
      <c r="Y1633" t="str">
        <f>VLOOKUP(Q1633,stores_imp!$A$2:$E$22,4,FALSE)</f>
        <v>Williamsfurt</v>
      </c>
      <c r="Z1633" t="str">
        <f>VLOOKUP(Q1633,stores_imp!$A$2:$K$22,5,FALSE)</f>
        <v>Online</v>
      </c>
      <c r="AA1633" t="str">
        <f>_xlfn.IFS(sale[[#All],[Age]]&lt;19,"Teens",sale[[#All],[Age]]&lt;30,"Adults",sale[[#All],[Age]]&lt;70,"Elders")</f>
        <v>Elders</v>
      </c>
      <c r="AB1633" t="str">
        <f>VLOOKUP(C1633,customer_imp!$A$2:$H$505,8,FALSE)</f>
        <v>Gold</v>
      </c>
    </row>
    <row r="1634" spans="1:28" x14ac:dyDescent="0.25">
      <c r="A1634" t="s">
        <v>6338</v>
      </c>
      <c r="B1634" s="2">
        <v>45533</v>
      </c>
      <c r="C1634" t="s">
        <v>4447</v>
      </c>
      <c r="D1634" t="str">
        <f>VLOOKUP(C1634,customer_imp!$A$2:$H$502,2,FALSE)</f>
        <v>Tyler Weber</v>
      </c>
      <c r="E1634">
        <f>VLOOKUP(C1634,customer_imp!$A$2:$H$502,3,FALSE)</f>
        <v>54</v>
      </c>
      <c r="F1634" t="str">
        <f>VLOOKUP(C1634,customer_imp!$A$2:$H$502,4,FALSE)</f>
        <v>Male</v>
      </c>
      <c r="G1634" t="str">
        <f>VLOOKUP(C1634,customer_imp!$A$2:$H$502,5,FALSE)</f>
        <v>East Yvette</v>
      </c>
      <c r="H1634" t="str">
        <f>VLOOKUP(C1634,customer_imp!$A$2:$H$502,6,FALSE)</f>
        <v>Illinois</v>
      </c>
      <c r="I1634" t="str">
        <f>VLOOKUP(C1634,customer_imp!$A$2:$H$502,7,FALSE)</f>
        <v>USA</v>
      </c>
      <c r="J1634" t="s">
        <v>4563</v>
      </c>
      <c r="K1634" t="str">
        <f>VLOOKUP($J1634,prod_imp!$A$2:$I$102,2,FALSE)</f>
        <v>Portable Power Bank</v>
      </c>
      <c r="L1634" t="str">
        <f>VLOOKUP(J1634,prod_imp!$A$2:$I$102,3,FALSE)</f>
        <v>Electronics</v>
      </c>
      <c r="M1634" t="str">
        <f>VLOOKUP(J1634,prod_imp!$A$2:$I$102,4,FALSE)</f>
        <v>Mobile</v>
      </c>
      <c r="N1634" t="str">
        <f>VLOOKUP(J1634,prod_imp!$A$2:$I$102,5,FALSE)</f>
        <v>Cummings And Sons</v>
      </c>
      <c r="O1634">
        <f>VLOOKUP(J1634,prod_imp!$A$2:$I$102,6,FALSE)</f>
        <v>326</v>
      </c>
      <c r="P1634">
        <f>VLOOKUP(J1634,prod_imp!$A$2:$I$102,7,FALSE)</f>
        <v>301</v>
      </c>
      <c r="Q1634" t="s">
        <v>4692</v>
      </c>
      <c r="R1634" t="s">
        <v>4706</v>
      </c>
      <c r="S1634" s="5">
        <v>1469.8719000000001</v>
      </c>
      <c r="T1634">
        <v>3</v>
      </c>
      <c r="U1634">
        <v>590</v>
      </c>
      <c r="V1634">
        <v>0.23</v>
      </c>
      <c r="W1634" t="str">
        <f>VLOOKUP(Q1634,stores_imp!$A$2:$K$100,3,FALSE)</f>
        <v>SOUTH</v>
      </c>
      <c r="X1634" t="str">
        <f>VLOOKUP(Q1634,stores_imp!$A$2:$K$100,2,TRUE)</f>
        <v>Aguirre-Keller</v>
      </c>
      <c r="Y1634" t="str">
        <f>VLOOKUP(Q1634,stores_imp!$A$2:$E$22,4,FALSE)</f>
        <v>Lake Michael</v>
      </c>
      <c r="Z1634" t="str">
        <f>VLOOKUP(Q1634,stores_imp!$A$2:$K$22,5,FALSE)</f>
        <v>Online</v>
      </c>
      <c r="AA1634" t="str">
        <f>_xlfn.IFS(sale[[#All],[Age]]&lt;19,"Teens",sale[[#All],[Age]]&lt;30,"Adults",sale[[#All],[Age]]&lt;70,"Elders")</f>
        <v>Elders</v>
      </c>
      <c r="AB1634" t="str">
        <f>VLOOKUP(C1634,customer_imp!$A$2:$H$505,8,FALSE)</f>
        <v>Gold</v>
      </c>
    </row>
    <row r="1635" spans="1:28" x14ac:dyDescent="0.25">
      <c r="A1635" t="s">
        <v>6339</v>
      </c>
      <c r="B1635" s="2">
        <v>45553</v>
      </c>
      <c r="C1635" t="s">
        <v>4096</v>
      </c>
      <c r="D1635" t="str">
        <f>VLOOKUP(C1635,customer_imp!$A$2:$H$502,2,FALSE)</f>
        <v>Jacob Hopkins</v>
      </c>
      <c r="E1635">
        <f>VLOOKUP(C1635,customer_imp!$A$2:$H$502,3,FALSE)</f>
        <v>44</v>
      </c>
      <c r="F1635" t="str">
        <f>VLOOKUP(C1635,customer_imp!$A$2:$H$502,4,FALSE)</f>
        <v>Female</v>
      </c>
      <c r="G1635" t="str">
        <f>VLOOKUP(C1635,customer_imp!$A$2:$H$502,5,FALSE)</f>
        <v>Lake Tylerfort</v>
      </c>
      <c r="H1635" t="str">
        <f>VLOOKUP(C1635,customer_imp!$A$2:$H$502,6,FALSE)</f>
        <v>Pennsylvania</v>
      </c>
      <c r="I1635" t="str">
        <f>VLOOKUP(C1635,customer_imp!$A$2:$H$502,7,FALSE)</f>
        <v>USA</v>
      </c>
      <c r="J1635" t="s">
        <v>4621</v>
      </c>
      <c r="K1635" t="str">
        <f>VLOOKUP($J1635,prod_imp!$A$2:$I$102,2,FALSE)</f>
        <v>Men'S Sports Shorts</v>
      </c>
      <c r="L1635" t="str">
        <f>VLOOKUP(J1635,prod_imp!$A$2:$I$102,3,FALSE)</f>
        <v>Clothing</v>
      </c>
      <c r="M1635" t="str">
        <f>VLOOKUP(J1635,prod_imp!$A$2:$I$102,4,FALSE)</f>
        <v>Bottoms</v>
      </c>
      <c r="N1635" t="str">
        <f>VLOOKUP(J1635,prod_imp!$A$2:$I$102,5,FALSE)</f>
        <v>Fitzpatrick Ltd</v>
      </c>
      <c r="O1635">
        <f>VLOOKUP(J1635,prod_imp!$A$2:$I$102,6,FALSE)</f>
        <v>218</v>
      </c>
      <c r="P1635">
        <f>VLOOKUP(J1635,prod_imp!$A$2:$I$102,7,FALSE)</f>
        <v>224</v>
      </c>
      <c r="Q1635" t="s">
        <v>4700</v>
      </c>
      <c r="R1635" t="s">
        <v>4709</v>
      </c>
      <c r="S1635" s="5">
        <v>654.36220000000003</v>
      </c>
      <c r="T1635">
        <v>1</v>
      </c>
      <c r="U1635">
        <v>696</v>
      </c>
      <c r="V1635">
        <v>0.17</v>
      </c>
      <c r="W1635" t="str">
        <f>VLOOKUP(Q1635,stores_imp!$A$2:$K$100,3,FALSE)</f>
        <v>WEST</v>
      </c>
      <c r="X1635" t="str">
        <f>VLOOKUP(Q1635,stores_imp!$A$2:$K$100,2,TRUE)</f>
        <v>Frederick-Wright</v>
      </c>
      <c r="Y1635" t="str">
        <f>VLOOKUP(Q1635,stores_imp!$A$2:$E$22,4,FALSE)</f>
        <v>New Jimmymouth</v>
      </c>
      <c r="Z1635" t="str">
        <f>VLOOKUP(Q1635,stores_imp!$A$2:$K$22,5,FALSE)</f>
        <v>Flagship</v>
      </c>
      <c r="AA1635" t="str">
        <f>_xlfn.IFS(sale[[#All],[Age]]&lt;19,"Teens",sale[[#All],[Age]]&lt;30,"Adults",sale[[#All],[Age]]&lt;70,"Elders")</f>
        <v>Elders</v>
      </c>
      <c r="AB1635" t="str">
        <f>VLOOKUP(C1635,customer_imp!$A$2:$H$505,8,FALSE)</f>
        <v>Platinum</v>
      </c>
    </row>
    <row r="1636" spans="1:28" x14ac:dyDescent="0.25">
      <c r="A1636" t="s">
        <v>6340</v>
      </c>
      <c r="B1636" s="2">
        <v>45341</v>
      </c>
      <c r="C1636" t="s">
        <v>4080</v>
      </c>
      <c r="D1636" t="str">
        <f>VLOOKUP(C1636,customer_imp!$A$2:$H$502,2,FALSE)</f>
        <v>Christopher Lester</v>
      </c>
      <c r="E1636">
        <f>VLOOKUP(C1636,customer_imp!$A$2:$H$502,3,FALSE)</f>
        <v>64</v>
      </c>
      <c r="F1636" t="str">
        <f>VLOOKUP(C1636,customer_imp!$A$2:$H$502,4,FALSE)</f>
        <v>Male</v>
      </c>
      <c r="G1636" t="str">
        <f>VLOOKUP(C1636,customer_imp!$A$2:$H$502,5,FALSE)</f>
        <v>South Jenniferville</v>
      </c>
      <c r="H1636" t="str">
        <f>VLOOKUP(C1636,customer_imp!$A$2:$H$502,6,FALSE)</f>
        <v>Georgia</v>
      </c>
      <c r="I1636" t="str">
        <f>VLOOKUP(C1636,customer_imp!$A$2:$H$502,7,FALSE)</f>
        <v>USA</v>
      </c>
      <c r="J1636" t="s">
        <v>4586</v>
      </c>
      <c r="K1636" t="str">
        <f>VLOOKUP($J1636,prod_imp!$A$2:$I$102,2,FALSE)</f>
        <v>Hdmi Cable – 2M</v>
      </c>
      <c r="L1636" t="str">
        <f>VLOOKUP(J1636,prod_imp!$A$2:$I$102,3,FALSE)</f>
        <v>Electronics</v>
      </c>
      <c r="M1636" t="str">
        <f>VLOOKUP(J1636,prod_imp!$A$2:$I$102,4,FALSE)</f>
        <v>Accessories</v>
      </c>
      <c r="N1636" t="str">
        <f>VLOOKUP(J1636,prod_imp!$A$2:$I$102,5,FALSE)</f>
        <v>Bautista, Green And Hale</v>
      </c>
      <c r="O1636">
        <f>VLOOKUP(J1636,prod_imp!$A$2:$I$102,6,FALSE)</f>
        <v>88</v>
      </c>
      <c r="P1636">
        <f>VLOOKUP(J1636,prod_imp!$A$2:$I$102,7,FALSE)</f>
        <v>246</v>
      </c>
      <c r="Q1636" t="s">
        <v>4683</v>
      </c>
      <c r="R1636" t="s">
        <v>1959</v>
      </c>
      <c r="S1636" s="5">
        <v>583.16999999999996</v>
      </c>
      <c r="T1636">
        <v>4</v>
      </c>
      <c r="U1636">
        <v>194</v>
      </c>
      <c r="V1636">
        <v>0.06</v>
      </c>
      <c r="W1636" t="str">
        <f>VLOOKUP(Q1636,stores_imp!$A$2:$K$100,3,FALSE)</f>
        <v>EAST</v>
      </c>
      <c r="X1636" t="str">
        <f>VLOOKUP(Q1636,stores_imp!$A$2:$K$100,2,TRUE)</f>
        <v>Mann-Austin</v>
      </c>
      <c r="Y1636" t="str">
        <f>VLOOKUP(Q1636,stores_imp!$A$2:$E$22,4,FALSE)</f>
        <v>Port Josephberg</v>
      </c>
      <c r="Z1636" t="str">
        <f>VLOOKUP(Q1636,stores_imp!$A$2:$K$22,5,FALSE)</f>
        <v>Online</v>
      </c>
      <c r="AA1636" t="str">
        <f>_xlfn.IFS(sale[[#All],[Age]]&lt;19,"Teens",sale[[#All],[Age]]&lt;30,"Adults",sale[[#All],[Age]]&lt;70,"Elders")</f>
        <v>Elders</v>
      </c>
      <c r="AB1636" t="str">
        <f>VLOOKUP(C1636,customer_imp!$A$2:$H$505,8,FALSE)</f>
        <v>Silver</v>
      </c>
    </row>
    <row r="1637" spans="1:28" x14ac:dyDescent="0.25">
      <c r="A1637" t="s">
        <v>6341</v>
      </c>
      <c r="B1637" s="2">
        <v>45430</v>
      </c>
      <c r="C1637" t="s">
        <v>4316</v>
      </c>
      <c r="D1637" t="str">
        <f>VLOOKUP(C1637,customer_imp!$A$2:$H$502,2,FALSE)</f>
        <v>Pamela Mcguire</v>
      </c>
      <c r="E1637">
        <f>VLOOKUP(C1637,customer_imp!$A$2:$H$502,3,FALSE)</f>
        <v>54</v>
      </c>
      <c r="F1637" t="str">
        <f>VLOOKUP(C1637,customer_imp!$A$2:$H$502,4,FALSE)</f>
        <v>Male</v>
      </c>
      <c r="G1637" t="str">
        <f>VLOOKUP(C1637,customer_imp!$A$2:$H$502,5,FALSE)</f>
        <v>South Jasontown</v>
      </c>
      <c r="H1637" t="str">
        <f>VLOOKUP(C1637,customer_imp!$A$2:$H$502,6,FALSE)</f>
        <v>Illinois</v>
      </c>
      <c r="I1637" t="str">
        <f>VLOOKUP(C1637,customer_imp!$A$2:$H$502,7,FALSE)</f>
        <v>USA</v>
      </c>
      <c r="J1637" t="s">
        <v>4553</v>
      </c>
      <c r="K1637" t="str">
        <f>VLOOKUP($J1637,prod_imp!$A$2:$I$102,2,FALSE)</f>
        <v>Modern Wall Clock</v>
      </c>
      <c r="L1637" t="str">
        <f>VLOOKUP(J1637,prod_imp!$A$2:$I$102,3,FALSE)</f>
        <v>Home</v>
      </c>
      <c r="M1637" t="str">
        <f>VLOOKUP(J1637,prod_imp!$A$2:$I$102,4,FALSE)</f>
        <v>Decor</v>
      </c>
      <c r="N1637" t="str">
        <f>VLOOKUP(J1637,prod_imp!$A$2:$I$102,5,FALSE)</f>
        <v>Weiss-Watson</v>
      </c>
      <c r="O1637">
        <f>VLOOKUP(J1637,prod_imp!$A$2:$I$102,6,FALSE)</f>
        <v>180</v>
      </c>
      <c r="P1637">
        <f>VLOOKUP(J1637,prod_imp!$A$2:$I$102,7,FALSE)</f>
        <v>305</v>
      </c>
      <c r="Q1637" t="s">
        <v>4675</v>
      </c>
      <c r="R1637" t="s">
        <v>1959</v>
      </c>
      <c r="S1637" s="5">
        <v>305.73</v>
      </c>
      <c r="T1637">
        <v>1</v>
      </c>
      <c r="U1637">
        <v>340</v>
      </c>
      <c r="V1637">
        <v>0.25</v>
      </c>
      <c r="W1637" t="str">
        <f>VLOOKUP(Q1637,stores_imp!$A$2:$K$100,3,FALSE)</f>
        <v>NORTH</v>
      </c>
      <c r="X1637" t="str">
        <f>VLOOKUP(Q1637,stores_imp!$A$2:$K$100,2,TRUE)</f>
        <v>Martinez, Adkins And Johnson</v>
      </c>
      <c r="Y1637" t="str">
        <f>VLOOKUP(Q1637,stores_imp!$A$2:$E$22,4,FALSE)</f>
        <v>Danielmouth</v>
      </c>
      <c r="Z1637" t="str">
        <f>VLOOKUP(Q1637,stores_imp!$A$2:$K$22,5,FALSE)</f>
        <v>Flagship</v>
      </c>
      <c r="AA1637" t="str">
        <f>_xlfn.IFS(sale[[#All],[Age]]&lt;19,"Teens",sale[[#All],[Age]]&lt;30,"Adults",sale[[#All],[Age]]&lt;70,"Elders")</f>
        <v>Elders</v>
      </c>
      <c r="AB1637" t="str">
        <f>VLOOKUP(C1637,customer_imp!$A$2:$H$505,8,FALSE)</f>
        <v>Platinum</v>
      </c>
    </row>
    <row r="1638" spans="1:28" x14ac:dyDescent="0.25">
      <c r="A1638" t="s">
        <v>6342</v>
      </c>
      <c r="B1638" s="2">
        <v>45912</v>
      </c>
      <c r="C1638" t="s">
        <v>4022</v>
      </c>
      <c r="D1638" t="str">
        <f>VLOOKUP(C1638,customer_imp!$A$2:$H$502,2,FALSE)</f>
        <v>April Mullins</v>
      </c>
      <c r="E1638">
        <f>VLOOKUP(C1638,customer_imp!$A$2:$H$502,3,FALSE)</f>
        <v>54</v>
      </c>
      <c r="F1638" t="str">
        <f>VLOOKUP(C1638,customer_imp!$A$2:$H$502,4,FALSE)</f>
        <v>Male</v>
      </c>
      <c r="G1638" t="str">
        <f>VLOOKUP(C1638,customer_imp!$A$2:$H$502,5,FALSE)</f>
        <v>Dawsonbury</v>
      </c>
      <c r="H1638" t="str">
        <f>VLOOKUP(C1638,customer_imp!$A$2:$H$502,6,FALSE)</f>
        <v>North Carolina</v>
      </c>
      <c r="I1638" t="str">
        <f>VLOOKUP(C1638,customer_imp!$A$2:$H$502,7,FALSE)</f>
        <v>USA</v>
      </c>
      <c r="J1638" t="s">
        <v>4619</v>
      </c>
      <c r="K1638" t="str">
        <f>VLOOKUP($J1638,prod_imp!$A$2:$I$102,2,FALSE)</f>
        <v>Wooden Nightstand</v>
      </c>
      <c r="L1638" t="str">
        <f>VLOOKUP(J1638,prod_imp!$A$2:$I$102,3,FALSE)</f>
        <v>Home</v>
      </c>
      <c r="M1638" t="str">
        <f>VLOOKUP(J1638,prod_imp!$A$2:$I$102,4,FALSE)</f>
        <v>Furniture</v>
      </c>
      <c r="N1638" t="str">
        <f>VLOOKUP(J1638,prod_imp!$A$2:$I$102,5,FALSE)</f>
        <v>Wolfe, Ross And Hester</v>
      </c>
      <c r="O1638">
        <f>VLOOKUP(J1638,prod_imp!$A$2:$I$102,6,FALSE)</f>
        <v>244</v>
      </c>
      <c r="P1638">
        <f>VLOOKUP(J1638,prod_imp!$A$2:$I$102,7,FALSE)</f>
        <v>130</v>
      </c>
      <c r="Q1638" t="s">
        <v>4695</v>
      </c>
      <c r="R1638" t="s">
        <v>4706</v>
      </c>
      <c r="S1638" s="5">
        <v>1352.4272000000001</v>
      </c>
      <c r="T1638">
        <v>4</v>
      </c>
      <c r="U1638">
        <v>463</v>
      </c>
      <c r="V1638">
        <v>0.1</v>
      </c>
      <c r="W1638" t="str">
        <f>VLOOKUP(Q1638,stores_imp!$A$2:$K$100,3,FALSE)</f>
        <v>EAST</v>
      </c>
      <c r="X1638" t="str">
        <f>VLOOKUP(Q1638,stores_imp!$A$2:$K$100,2,TRUE)</f>
        <v>Gardner, Humphrey And Contreras</v>
      </c>
      <c r="Y1638" t="str">
        <f>VLOOKUP(Q1638,stores_imp!$A$2:$E$22,4,FALSE)</f>
        <v>Johnsonville</v>
      </c>
      <c r="Z1638" t="str">
        <f>VLOOKUP(Q1638,stores_imp!$A$2:$K$22,5,FALSE)</f>
        <v>Flagship</v>
      </c>
      <c r="AA1638" t="str">
        <f>_xlfn.IFS(sale[[#All],[Age]]&lt;19,"Teens",sale[[#All],[Age]]&lt;30,"Adults",sale[[#All],[Age]]&lt;70,"Elders")</f>
        <v>Elders</v>
      </c>
      <c r="AB1638" t="str">
        <f>VLOOKUP(C1638,customer_imp!$A$2:$H$505,8,FALSE)</f>
        <v>Platinum</v>
      </c>
    </row>
    <row r="1639" spans="1:28" x14ac:dyDescent="0.25">
      <c r="A1639" t="s">
        <v>6343</v>
      </c>
      <c r="B1639" s="2">
        <v>45709</v>
      </c>
      <c r="C1639" t="s">
        <v>4083</v>
      </c>
      <c r="D1639" t="str">
        <f>VLOOKUP(C1639,customer_imp!$A$2:$H$502,2,FALSE)</f>
        <v>Erica Carney</v>
      </c>
      <c r="E1639">
        <f>VLOOKUP(C1639,customer_imp!$A$2:$H$502,3,FALSE)</f>
        <v>62</v>
      </c>
      <c r="F1639" t="str">
        <f>VLOOKUP(C1639,customer_imp!$A$2:$H$502,4,FALSE)</f>
        <v>Female</v>
      </c>
      <c r="G1639" t="str">
        <f>VLOOKUP(C1639,customer_imp!$A$2:$H$502,5,FALSE)</f>
        <v>North Justin</v>
      </c>
      <c r="H1639" t="str">
        <f>VLOOKUP(C1639,customer_imp!$A$2:$H$502,6,FALSE)</f>
        <v>North Dakota</v>
      </c>
      <c r="I1639" t="str">
        <f>VLOOKUP(C1639,customer_imp!$A$2:$H$502,7,FALSE)</f>
        <v>USA</v>
      </c>
      <c r="J1639" t="s">
        <v>4504</v>
      </c>
      <c r="K1639" t="str">
        <f>VLOOKUP($J1639,prod_imp!$A$2:$I$102,2,FALSE)</f>
        <v>Men'S Leather Belt</v>
      </c>
      <c r="L1639" t="str">
        <f>VLOOKUP(J1639,prod_imp!$A$2:$I$102,3,FALSE)</f>
        <v>Clothing</v>
      </c>
      <c r="M1639" t="str">
        <f>VLOOKUP(J1639,prod_imp!$A$2:$I$102,4,FALSE)</f>
        <v>Accessories</v>
      </c>
      <c r="N1639" t="str">
        <f>VLOOKUP(J1639,prod_imp!$A$2:$I$102,5,FALSE)</f>
        <v>Baldwin, Garza And Gonzalez</v>
      </c>
      <c r="O1639">
        <f>VLOOKUP(J1639,prod_imp!$A$2:$I$102,6,FALSE)</f>
        <v>261</v>
      </c>
      <c r="P1639">
        <f>VLOOKUP(J1639,prod_imp!$A$2:$I$102,7,FALSE)</f>
        <v>59</v>
      </c>
      <c r="Q1639" t="s">
        <v>4690</v>
      </c>
      <c r="R1639" t="s">
        <v>1959</v>
      </c>
      <c r="S1639" s="5">
        <v>1501.3362</v>
      </c>
      <c r="T1639">
        <v>2</v>
      </c>
      <c r="U1639">
        <v>825</v>
      </c>
      <c r="V1639">
        <v>0.27</v>
      </c>
      <c r="W1639" t="str">
        <f>VLOOKUP(Q1639,stores_imp!$A$2:$K$100,3,FALSE)</f>
        <v>EAST</v>
      </c>
      <c r="X1639" t="str">
        <f>VLOOKUP(Q1639,stores_imp!$A$2:$K$100,2,TRUE)</f>
        <v>Martinez, Adkins And Johnson</v>
      </c>
      <c r="Y1639" t="str">
        <f>VLOOKUP(Q1639,stores_imp!$A$2:$E$22,4,FALSE)</f>
        <v>East Davidville</v>
      </c>
      <c r="Z1639" t="str">
        <f>VLOOKUP(Q1639,stores_imp!$A$2:$K$22,5,FALSE)</f>
        <v>Online</v>
      </c>
      <c r="AA1639" t="str">
        <f>_xlfn.IFS(sale[[#All],[Age]]&lt;19,"Teens",sale[[#All],[Age]]&lt;30,"Adults",sale[[#All],[Age]]&lt;70,"Elders")</f>
        <v>Elders</v>
      </c>
      <c r="AB1639" t="str">
        <f>VLOOKUP(C1639,customer_imp!$A$2:$H$505,8,FALSE)</f>
        <v>Platinum</v>
      </c>
    </row>
    <row r="1640" spans="1:28" x14ac:dyDescent="0.25">
      <c r="A1640" t="s">
        <v>6344</v>
      </c>
      <c r="B1640" s="2">
        <v>45520</v>
      </c>
      <c r="C1640" t="s">
        <v>4044</v>
      </c>
      <c r="D1640" t="str">
        <f>VLOOKUP(C1640,customer_imp!$A$2:$H$502,2,FALSE)</f>
        <v>Eric Singh</v>
      </c>
      <c r="E1640">
        <f>VLOOKUP(C1640,customer_imp!$A$2:$H$502,3,FALSE)</f>
        <v>29</v>
      </c>
      <c r="F1640" t="str">
        <f>VLOOKUP(C1640,customer_imp!$A$2:$H$502,4,FALSE)</f>
        <v>Female</v>
      </c>
      <c r="G1640" t="str">
        <f>VLOOKUP(C1640,customer_imp!$A$2:$H$502,5,FALSE)</f>
        <v>Port Lisa</v>
      </c>
      <c r="H1640" t="str">
        <f>VLOOKUP(C1640,customer_imp!$A$2:$H$502,6,FALSE)</f>
        <v>New Mexico</v>
      </c>
      <c r="I1640" t="str">
        <f>VLOOKUP(C1640,customer_imp!$A$2:$H$502,7,FALSE)</f>
        <v>USA</v>
      </c>
      <c r="J1640" t="s">
        <v>4504</v>
      </c>
      <c r="K1640" t="str">
        <f>VLOOKUP($J1640,prod_imp!$A$2:$I$102,2,FALSE)</f>
        <v>Men'S Leather Belt</v>
      </c>
      <c r="L1640" t="str">
        <f>VLOOKUP(J1640,prod_imp!$A$2:$I$102,3,FALSE)</f>
        <v>Clothing</v>
      </c>
      <c r="M1640" t="str">
        <f>VLOOKUP(J1640,prod_imp!$A$2:$I$102,4,FALSE)</f>
        <v>Accessories</v>
      </c>
      <c r="N1640" t="str">
        <f>VLOOKUP(J1640,prod_imp!$A$2:$I$102,5,FALSE)</f>
        <v>Baldwin, Garza And Gonzalez</v>
      </c>
      <c r="O1640">
        <f>VLOOKUP(J1640,prod_imp!$A$2:$I$102,6,FALSE)</f>
        <v>261</v>
      </c>
      <c r="P1640">
        <f>VLOOKUP(J1640,prod_imp!$A$2:$I$102,7,FALSE)</f>
        <v>59</v>
      </c>
      <c r="Q1640" t="s">
        <v>4678</v>
      </c>
      <c r="R1640" t="s">
        <v>1959</v>
      </c>
      <c r="S1640" s="5">
        <v>2645.6747999999998</v>
      </c>
      <c r="T1640">
        <v>4</v>
      </c>
      <c r="U1640">
        <v>797</v>
      </c>
      <c r="V1640">
        <v>0.09</v>
      </c>
      <c r="W1640" t="str">
        <f>VLOOKUP(Q1640,stores_imp!$A$2:$K$100,3,FALSE)</f>
        <v>SOUTH</v>
      </c>
      <c r="X1640" t="str">
        <f>VLOOKUP(Q1640,stores_imp!$A$2:$K$100,2,TRUE)</f>
        <v>Mann-Austin</v>
      </c>
      <c r="Y1640" t="str">
        <f>VLOOKUP(Q1640,stores_imp!$A$2:$E$22,4,FALSE)</f>
        <v>North Nancyview</v>
      </c>
      <c r="Z1640" t="str">
        <f>VLOOKUP(Q1640,stores_imp!$A$2:$K$22,5,FALSE)</f>
        <v>Outlet</v>
      </c>
      <c r="AA1640" t="str">
        <f>_xlfn.IFS(sale[[#All],[Age]]&lt;19,"Teens",sale[[#All],[Age]]&lt;30,"Adults",sale[[#All],[Age]]&lt;70,"Elders")</f>
        <v>Adults</v>
      </c>
      <c r="AB1640" t="str">
        <f>VLOOKUP(C1640,customer_imp!$A$2:$H$505,8,FALSE)</f>
        <v>Gold</v>
      </c>
    </row>
    <row r="1641" spans="1:28" x14ac:dyDescent="0.25">
      <c r="A1641" t="s">
        <v>6345</v>
      </c>
      <c r="B1641" s="2">
        <v>45478</v>
      </c>
      <c r="C1641" t="s">
        <v>4221</v>
      </c>
      <c r="D1641" t="str">
        <f>VLOOKUP(C1641,customer_imp!$A$2:$H$502,2,FALSE)</f>
        <v>William Hull</v>
      </c>
      <c r="E1641">
        <f>VLOOKUP(C1641,customer_imp!$A$2:$H$502,3,FALSE)</f>
        <v>59</v>
      </c>
      <c r="F1641" t="str">
        <f>VLOOKUP(C1641,customer_imp!$A$2:$H$502,4,FALSE)</f>
        <v>Female</v>
      </c>
      <c r="G1641" t="str">
        <f>VLOOKUP(C1641,customer_imp!$A$2:$H$502,5,FALSE)</f>
        <v>Heathfort</v>
      </c>
      <c r="H1641" t="str">
        <f>VLOOKUP(C1641,customer_imp!$A$2:$H$502,6,FALSE)</f>
        <v>Michigan</v>
      </c>
      <c r="I1641" t="str">
        <f>VLOOKUP(C1641,customer_imp!$A$2:$H$502,7,FALSE)</f>
        <v>USA</v>
      </c>
      <c r="J1641" t="s">
        <v>4544</v>
      </c>
      <c r="K1641" t="str">
        <f>VLOOKUP($J1641,prod_imp!$A$2:$I$102,2,FALSE)</f>
        <v>Wireless Bluetooth Speaker</v>
      </c>
      <c r="L1641" t="str">
        <f>VLOOKUP(J1641,prod_imp!$A$2:$I$102,3,FALSE)</f>
        <v>Electronics</v>
      </c>
      <c r="M1641" t="str">
        <f>VLOOKUP(J1641,prod_imp!$A$2:$I$102,4,FALSE)</f>
        <v>Audio</v>
      </c>
      <c r="N1641" t="str">
        <f>VLOOKUP(J1641,prod_imp!$A$2:$I$102,5,FALSE)</f>
        <v>Reed-Schmidt</v>
      </c>
      <c r="O1641">
        <f>VLOOKUP(J1641,prod_imp!$A$2:$I$102,6,FALSE)</f>
        <v>322</v>
      </c>
      <c r="P1641">
        <f>VLOOKUP(J1641,prod_imp!$A$2:$I$102,7,FALSE)</f>
        <v>213</v>
      </c>
      <c r="Q1641" t="s">
        <v>4701</v>
      </c>
      <c r="R1641" t="s">
        <v>4709</v>
      </c>
      <c r="S1641" s="5">
        <v>1142.2529999999999</v>
      </c>
      <c r="T1641">
        <v>3</v>
      </c>
      <c r="U1641">
        <v>544</v>
      </c>
      <c r="V1641">
        <v>0.17</v>
      </c>
      <c r="W1641" t="str">
        <f>VLOOKUP(Q1641,stores_imp!$A$2:$K$100,3,FALSE)</f>
        <v>NORTH</v>
      </c>
      <c r="X1641" t="str">
        <f>VLOOKUP(Q1641,stores_imp!$A$2:$K$100,2,TRUE)</f>
        <v>Holloway Ltd</v>
      </c>
      <c r="Y1641" t="str">
        <f>VLOOKUP(Q1641,stores_imp!$A$2:$E$22,4,FALSE)</f>
        <v>Bensonhaven</v>
      </c>
      <c r="Z1641" t="str">
        <f>VLOOKUP(Q1641,stores_imp!$A$2:$K$22,5,FALSE)</f>
        <v>Flagship</v>
      </c>
      <c r="AA1641" t="str">
        <f>_xlfn.IFS(sale[[#All],[Age]]&lt;19,"Teens",sale[[#All],[Age]]&lt;30,"Adults",sale[[#All],[Age]]&lt;70,"Elders")</f>
        <v>Elders</v>
      </c>
      <c r="AB1641" t="str">
        <f>VLOOKUP(C1641,customer_imp!$A$2:$H$505,8,FALSE)</f>
        <v>Platinum</v>
      </c>
    </row>
    <row r="1642" spans="1:28" x14ac:dyDescent="0.25">
      <c r="A1642" t="s">
        <v>6346</v>
      </c>
      <c r="B1642" s="2">
        <v>45496</v>
      </c>
      <c r="C1642" t="s">
        <v>4152</v>
      </c>
      <c r="D1642" t="str">
        <f>VLOOKUP(C1642,customer_imp!$A$2:$H$502,2,FALSE)</f>
        <v>Teresa Stokes</v>
      </c>
      <c r="E1642">
        <f>VLOOKUP(C1642,customer_imp!$A$2:$H$502,3,FALSE)</f>
        <v>41</v>
      </c>
      <c r="F1642" t="str">
        <f>VLOOKUP(C1642,customer_imp!$A$2:$H$502,4,FALSE)</f>
        <v>Female</v>
      </c>
      <c r="G1642" t="str">
        <f>VLOOKUP(C1642,customer_imp!$A$2:$H$502,5,FALSE)</f>
        <v>New William</v>
      </c>
      <c r="H1642" t="str">
        <f>VLOOKUP(C1642,customer_imp!$A$2:$H$502,6,FALSE)</f>
        <v>Iowa</v>
      </c>
      <c r="I1642" t="str">
        <f>VLOOKUP(C1642,customer_imp!$A$2:$H$502,7,FALSE)</f>
        <v>USA</v>
      </c>
      <c r="J1642" t="s">
        <v>4523</v>
      </c>
      <c r="K1642" t="str">
        <f>VLOOKUP($J1642,prod_imp!$A$2:$I$102,2,FALSE)</f>
        <v>Decorative Wall Mirror</v>
      </c>
      <c r="L1642" t="str">
        <f>VLOOKUP(J1642,prod_imp!$A$2:$I$102,3,FALSE)</f>
        <v>Home</v>
      </c>
      <c r="M1642" t="str">
        <f>VLOOKUP(J1642,prod_imp!$A$2:$I$102,4,FALSE)</f>
        <v>Decor</v>
      </c>
      <c r="N1642" t="str">
        <f>VLOOKUP(J1642,prod_imp!$A$2:$I$102,5,FALSE)</f>
        <v>Luna, Anderson And Bowman</v>
      </c>
      <c r="O1642">
        <f>VLOOKUP(J1642,prod_imp!$A$2:$I$102,6,FALSE)</f>
        <v>48</v>
      </c>
      <c r="P1642">
        <f>VLOOKUP(J1642,prod_imp!$A$2:$I$102,7,FALSE)</f>
        <v>439</v>
      </c>
      <c r="Q1642" t="s">
        <v>4684</v>
      </c>
      <c r="R1642" t="s">
        <v>4706</v>
      </c>
      <c r="S1642" s="5">
        <v>86.620999999999995</v>
      </c>
      <c r="T1642">
        <v>2</v>
      </c>
      <c r="U1642">
        <v>45</v>
      </c>
      <c r="V1642">
        <v>0.3</v>
      </c>
      <c r="W1642" t="str">
        <f>VLOOKUP(Q1642,stores_imp!$A$2:$K$100,3,FALSE)</f>
        <v>SOUTH</v>
      </c>
      <c r="X1642" t="str">
        <f>VLOOKUP(Q1642,stores_imp!$A$2:$K$100,2,TRUE)</f>
        <v>Mann-Austin</v>
      </c>
      <c r="Y1642" t="str">
        <f>VLOOKUP(Q1642,stores_imp!$A$2:$E$22,4,FALSE)</f>
        <v>Williamsfurt</v>
      </c>
      <c r="Z1642" t="str">
        <f>VLOOKUP(Q1642,stores_imp!$A$2:$K$22,5,FALSE)</f>
        <v>Online</v>
      </c>
      <c r="AA1642" t="str">
        <f>_xlfn.IFS(sale[[#All],[Age]]&lt;19,"Teens",sale[[#All],[Age]]&lt;30,"Adults",sale[[#All],[Age]]&lt;70,"Elders")</f>
        <v>Elders</v>
      </c>
      <c r="AB1642" t="str">
        <f>VLOOKUP(C1642,customer_imp!$A$2:$H$505,8,FALSE)</f>
        <v>Platinum</v>
      </c>
    </row>
    <row r="1643" spans="1:28" x14ac:dyDescent="0.25">
      <c r="A1643" t="s">
        <v>6347</v>
      </c>
      <c r="B1643" s="2">
        <v>45742</v>
      </c>
      <c r="C1643" t="s">
        <v>4231</v>
      </c>
      <c r="D1643" t="str">
        <f>VLOOKUP(C1643,customer_imp!$A$2:$H$502,2,FALSE)</f>
        <v>Veronica Newman</v>
      </c>
      <c r="E1643">
        <f>VLOOKUP(C1643,customer_imp!$A$2:$H$502,3,FALSE)</f>
        <v>48</v>
      </c>
      <c r="F1643" t="str">
        <f>VLOOKUP(C1643,customer_imp!$A$2:$H$502,4,FALSE)</f>
        <v>Male</v>
      </c>
      <c r="G1643" t="str">
        <f>VLOOKUP(C1643,customer_imp!$A$2:$H$502,5,FALSE)</f>
        <v>New Daniel</v>
      </c>
      <c r="H1643" t="str">
        <f>VLOOKUP(C1643,customer_imp!$A$2:$H$502,6,FALSE)</f>
        <v>Delaware</v>
      </c>
      <c r="I1643" t="str">
        <f>VLOOKUP(C1643,customer_imp!$A$2:$H$502,7,FALSE)</f>
        <v>USA</v>
      </c>
      <c r="J1643" t="s">
        <v>4596</v>
      </c>
      <c r="K1643" t="str">
        <f>VLOOKUP($J1643,prod_imp!$A$2:$I$102,2,FALSE)</f>
        <v>Premium Blanket Throw</v>
      </c>
      <c r="L1643" t="str">
        <f>VLOOKUP(J1643,prod_imp!$A$2:$I$102,3,FALSE)</f>
        <v>Home</v>
      </c>
      <c r="M1643" t="str">
        <f>VLOOKUP(J1643,prod_imp!$A$2:$I$102,4,FALSE)</f>
        <v>Decor</v>
      </c>
      <c r="N1643" t="str">
        <f>VLOOKUP(J1643,prod_imp!$A$2:$I$102,5,FALSE)</f>
        <v>Hernandez, Kennedy And Porter</v>
      </c>
      <c r="O1643">
        <f>VLOOKUP(J1643,prod_imp!$A$2:$I$102,6,FALSE)</f>
        <v>461</v>
      </c>
      <c r="P1643">
        <f>VLOOKUP(J1643,prod_imp!$A$2:$I$102,7,FALSE)</f>
        <v>190</v>
      </c>
      <c r="Q1643" t="s">
        <v>4673</v>
      </c>
      <c r="R1643" t="s">
        <v>4709</v>
      </c>
      <c r="S1643" s="5">
        <v>3110.9863999999998</v>
      </c>
      <c r="T1643">
        <v>4</v>
      </c>
      <c r="U1643">
        <v>827</v>
      </c>
      <c r="V1643">
        <v>0.03</v>
      </c>
      <c r="W1643" t="str">
        <f>VLOOKUP(Q1643,stores_imp!$A$2:$K$100,3,FALSE)</f>
        <v>EAST</v>
      </c>
      <c r="X1643" t="str">
        <f>VLOOKUP(Q1643,stores_imp!$A$2:$K$100,2,TRUE)</f>
        <v>Rivera-Warner</v>
      </c>
      <c r="Y1643" t="str">
        <f>VLOOKUP(Q1643,stores_imp!$A$2:$E$22,4,FALSE)</f>
        <v>Washingtonfurt</v>
      </c>
      <c r="Z1643" t="str">
        <f>VLOOKUP(Q1643,stores_imp!$A$2:$K$22,5,FALSE)</f>
        <v>Flagship</v>
      </c>
      <c r="AA1643" t="str">
        <f>_xlfn.IFS(sale[[#All],[Age]]&lt;19,"Teens",sale[[#All],[Age]]&lt;30,"Adults",sale[[#All],[Age]]&lt;70,"Elders")</f>
        <v>Elders</v>
      </c>
      <c r="AB1643" t="str">
        <f>VLOOKUP(C1643,customer_imp!$A$2:$H$505,8,FALSE)</f>
        <v>Platinum</v>
      </c>
    </row>
    <row r="1644" spans="1:28" x14ac:dyDescent="0.25">
      <c r="A1644" t="s">
        <v>6348</v>
      </c>
      <c r="B1644" s="2">
        <v>45301</v>
      </c>
      <c r="C1644" t="s">
        <v>4293</v>
      </c>
      <c r="D1644" t="str">
        <f>VLOOKUP(C1644,customer_imp!$A$2:$H$502,2,FALSE)</f>
        <v>Jennifer Zamora</v>
      </c>
      <c r="E1644">
        <f>VLOOKUP(C1644,customer_imp!$A$2:$H$502,3,FALSE)</f>
        <v>60</v>
      </c>
      <c r="F1644" t="str">
        <f>VLOOKUP(C1644,customer_imp!$A$2:$H$502,4,FALSE)</f>
        <v>Female</v>
      </c>
      <c r="G1644" t="str">
        <f>VLOOKUP(C1644,customer_imp!$A$2:$H$502,5,FALSE)</f>
        <v>Sarahland</v>
      </c>
      <c r="H1644" t="str">
        <f>VLOOKUP(C1644,customer_imp!$A$2:$H$502,6,FALSE)</f>
        <v>Iowa</v>
      </c>
      <c r="I1644" t="str">
        <f>VLOOKUP(C1644,customer_imp!$A$2:$H$502,7,FALSE)</f>
        <v>USA</v>
      </c>
      <c r="J1644" t="s">
        <v>4523</v>
      </c>
      <c r="K1644" t="str">
        <f>VLOOKUP($J1644,prod_imp!$A$2:$I$102,2,FALSE)</f>
        <v>Decorative Wall Mirror</v>
      </c>
      <c r="L1644" t="str">
        <f>VLOOKUP(J1644,prod_imp!$A$2:$I$102,3,FALSE)</f>
        <v>Home</v>
      </c>
      <c r="M1644" t="str">
        <f>VLOOKUP(J1644,prod_imp!$A$2:$I$102,4,FALSE)</f>
        <v>Decor</v>
      </c>
      <c r="N1644" t="str">
        <f>VLOOKUP(J1644,prod_imp!$A$2:$I$102,5,FALSE)</f>
        <v>Luna, Anderson And Bowman</v>
      </c>
      <c r="O1644">
        <f>VLOOKUP(J1644,prod_imp!$A$2:$I$102,6,FALSE)</f>
        <v>48</v>
      </c>
      <c r="P1644">
        <f>VLOOKUP(J1644,prod_imp!$A$2:$I$102,7,FALSE)</f>
        <v>439</v>
      </c>
      <c r="Q1644" t="s">
        <v>4693</v>
      </c>
      <c r="R1644" t="s">
        <v>4706</v>
      </c>
      <c r="S1644" s="5">
        <v>637.05600000000004</v>
      </c>
      <c r="T1644">
        <v>2</v>
      </c>
      <c r="U1644">
        <v>403</v>
      </c>
      <c r="V1644">
        <v>0.06</v>
      </c>
      <c r="W1644" t="str">
        <f>VLOOKUP(Q1644,stores_imp!$A$2:$K$100,3,FALSE)</f>
        <v>NORTH</v>
      </c>
      <c r="X1644" t="str">
        <f>VLOOKUP(Q1644,stores_imp!$A$2:$K$100,2,TRUE)</f>
        <v>Thomas, Bridges And Harris</v>
      </c>
      <c r="Y1644" t="str">
        <f>VLOOKUP(Q1644,stores_imp!$A$2:$E$22,4,FALSE)</f>
        <v>Sabrinatown</v>
      </c>
      <c r="Z1644" t="str">
        <f>VLOOKUP(Q1644,stores_imp!$A$2:$K$22,5,FALSE)</f>
        <v>Online</v>
      </c>
      <c r="AA1644" t="str">
        <f>_xlfn.IFS(sale[[#All],[Age]]&lt;19,"Teens",sale[[#All],[Age]]&lt;30,"Adults",sale[[#All],[Age]]&lt;70,"Elders")</f>
        <v>Elders</v>
      </c>
      <c r="AB1644" t="str">
        <f>VLOOKUP(C1644,customer_imp!$A$2:$H$505,8,FALSE)</f>
        <v>Gold</v>
      </c>
    </row>
    <row r="1645" spans="1:28" x14ac:dyDescent="0.25">
      <c r="A1645" t="s">
        <v>6349</v>
      </c>
      <c r="B1645" s="2">
        <v>45547</v>
      </c>
      <c r="C1645" t="s">
        <v>3987</v>
      </c>
      <c r="D1645" t="str">
        <f>VLOOKUP(C1645,customer_imp!$A$2:$H$502,2,FALSE)</f>
        <v>Adam Cruz</v>
      </c>
      <c r="E1645">
        <f>VLOOKUP(C1645,customer_imp!$A$2:$H$502,3,FALSE)</f>
        <v>60</v>
      </c>
      <c r="F1645" t="str">
        <f>VLOOKUP(C1645,customer_imp!$A$2:$H$502,4,FALSE)</f>
        <v>Female</v>
      </c>
      <c r="G1645" t="str">
        <f>VLOOKUP(C1645,customer_imp!$A$2:$H$502,5,FALSE)</f>
        <v>Brandonville</v>
      </c>
      <c r="H1645" t="str">
        <f>VLOOKUP(C1645,customer_imp!$A$2:$H$502,6,FALSE)</f>
        <v>Georgia</v>
      </c>
      <c r="I1645" t="str">
        <f>VLOOKUP(C1645,customer_imp!$A$2:$H$502,7,FALSE)</f>
        <v>USA</v>
      </c>
      <c r="J1645" t="s">
        <v>4645</v>
      </c>
      <c r="K1645" t="str">
        <f>VLOOKUP($J1645,prod_imp!$A$2:$I$102,2,FALSE)</f>
        <v>Kitchen Cutting Board</v>
      </c>
      <c r="L1645" t="str">
        <f>VLOOKUP(J1645,prod_imp!$A$2:$I$102,3,FALSE)</f>
        <v>Home</v>
      </c>
      <c r="M1645" t="str">
        <f>VLOOKUP(J1645,prod_imp!$A$2:$I$102,4,FALSE)</f>
        <v>Kitchen</v>
      </c>
      <c r="N1645" t="str">
        <f>VLOOKUP(J1645,prod_imp!$A$2:$I$102,5,FALSE)</f>
        <v>Taylor, Dodson And Johnston</v>
      </c>
      <c r="O1645">
        <f>VLOOKUP(J1645,prod_imp!$A$2:$I$102,6,FALSE)</f>
        <v>176</v>
      </c>
      <c r="P1645">
        <f>VLOOKUP(J1645,prod_imp!$A$2:$I$102,7,FALSE)</f>
        <v>82</v>
      </c>
      <c r="Q1645" t="s">
        <v>4695</v>
      </c>
      <c r="R1645" t="s">
        <v>4706</v>
      </c>
      <c r="S1645" s="5">
        <v>853.54520000000002</v>
      </c>
      <c r="T1645">
        <v>4</v>
      </c>
      <c r="U1645">
        <v>292</v>
      </c>
      <c r="V1645">
        <v>0.21</v>
      </c>
      <c r="W1645" t="str">
        <f>VLOOKUP(Q1645,stores_imp!$A$2:$K$100,3,FALSE)</f>
        <v>EAST</v>
      </c>
      <c r="X1645" t="str">
        <f>VLOOKUP(Q1645,stores_imp!$A$2:$K$100,2,TRUE)</f>
        <v>Gardner, Humphrey And Contreras</v>
      </c>
      <c r="Y1645" t="str">
        <f>VLOOKUP(Q1645,stores_imp!$A$2:$E$22,4,FALSE)</f>
        <v>Johnsonville</v>
      </c>
      <c r="Z1645" t="str">
        <f>VLOOKUP(Q1645,stores_imp!$A$2:$K$22,5,FALSE)</f>
        <v>Flagship</v>
      </c>
      <c r="AA1645" t="str">
        <f>_xlfn.IFS(sale[[#All],[Age]]&lt;19,"Teens",sale[[#All],[Age]]&lt;30,"Adults",sale[[#All],[Age]]&lt;70,"Elders")</f>
        <v>Elders</v>
      </c>
      <c r="AB1645" t="str">
        <f>VLOOKUP(C1645,customer_imp!$A$2:$H$505,8,FALSE)</f>
        <v>Platinum</v>
      </c>
    </row>
    <row r="1646" spans="1:28" x14ac:dyDescent="0.25">
      <c r="A1646" t="s">
        <v>6350</v>
      </c>
      <c r="B1646" s="2">
        <v>45806</v>
      </c>
      <c r="C1646" t="s">
        <v>4485</v>
      </c>
      <c r="D1646" t="str">
        <f>VLOOKUP(C1646,customer_imp!$A$2:$H$502,2,FALSE)</f>
        <v>Darrell Miller</v>
      </c>
      <c r="E1646">
        <f>VLOOKUP(C1646,customer_imp!$A$2:$H$502,3,FALSE)</f>
        <v>59</v>
      </c>
      <c r="F1646" t="str">
        <f>VLOOKUP(C1646,customer_imp!$A$2:$H$502,4,FALSE)</f>
        <v>Female</v>
      </c>
      <c r="G1646" t="str">
        <f>VLOOKUP(C1646,customer_imp!$A$2:$H$502,5,FALSE)</f>
        <v>Port Carol</v>
      </c>
      <c r="H1646" t="str">
        <f>VLOOKUP(C1646,customer_imp!$A$2:$H$502,6,FALSE)</f>
        <v>Florida</v>
      </c>
      <c r="I1646" t="str">
        <f>VLOOKUP(C1646,customer_imp!$A$2:$H$502,7,FALSE)</f>
        <v>USA</v>
      </c>
      <c r="J1646" t="s">
        <v>4498</v>
      </c>
      <c r="K1646" t="str">
        <f>VLOOKUP($J1646,prod_imp!$A$2:$I$102,2,FALSE)</f>
        <v>Women'S Casual Hoodie</v>
      </c>
      <c r="L1646" t="str">
        <f>VLOOKUP(J1646,prod_imp!$A$2:$I$102,3,FALSE)</f>
        <v>Clothing</v>
      </c>
      <c r="M1646" t="str">
        <f>VLOOKUP(J1646,prod_imp!$A$2:$I$102,4,FALSE)</f>
        <v>Outerwear</v>
      </c>
      <c r="N1646" t="str">
        <f>VLOOKUP(J1646,prod_imp!$A$2:$I$102,5,FALSE)</f>
        <v>Sims Inc</v>
      </c>
      <c r="O1646">
        <f>VLOOKUP(J1646,prod_imp!$A$2:$I$102,6,FALSE)</f>
        <v>317</v>
      </c>
      <c r="P1646">
        <f>VLOOKUP(J1646,prod_imp!$A$2:$I$102,7,FALSE)</f>
        <v>352</v>
      </c>
      <c r="Q1646" t="s">
        <v>4690</v>
      </c>
      <c r="R1646" t="s">
        <v>1959</v>
      </c>
      <c r="S1646" s="5">
        <v>844.01369999999997</v>
      </c>
      <c r="T1646">
        <v>1</v>
      </c>
      <c r="U1646">
        <v>948</v>
      </c>
      <c r="V1646">
        <v>0.27</v>
      </c>
      <c r="W1646" t="str">
        <f>VLOOKUP(Q1646,stores_imp!$A$2:$K$100,3,FALSE)</f>
        <v>EAST</v>
      </c>
      <c r="X1646" t="str">
        <f>VLOOKUP(Q1646,stores_imp!$A$2:$K$100,2,TRUE)</f>
        <v>Martinez, Adkins And Johnson</v>
      </c>
      <c r="Y1646" t="str">
        <f>VLOOKUP(Q1646,stores_imp!$A$2:$E$22,4,FALSE)</f>
        <v>East Davidville</v>
      </c>
      <c r="Z1646" t="str">
        <f>VLOOKUP(Q1646,stores_imp!$A$2:$K$22,5,FALSE)</f>
        <v>Online</v>
      </c>
      <c r="AA1646" t="str">
        <f>_xlfn.IFS(sale[[#All],[Age]]&lt;19,"Teens",sale[[#All],[Age]]&lt;30,"Adults",sale[[#All],[Age]]&lt;70,"Elders")</f>
        <v>Elders</v>
      </c>
      <c r="AB1646" t="str">
        <f>VLOOKUP(C1646,customer_imp!$A$2:$H$505,8,FALSE)</f>
        <v>Platinum</v>
      </c>
    </row>
    <row r="1647" spans="1:28" x14ac:dyDescent="0.25">
      <c r="A1647" t="s">
        <v>6351</v>
      </c>
      <c r="B1647" s="2">
        <v>45294</v>
      </c>
      <c r="C1647" t="s">
        <v>4329</v>
      </c>
      <c r="D1647" t="str">
        <f>VLOOKUP(C1647,customer_imp!$A$2:$H$502,2,FALSE)</f>
        <v>Ryan Moore</v>
      </c>
      <c r="E1647">
        <f>VLOOKUP(C1647,customer_imp!$A$2:$H$502,3,FALSE)</f>
        <v>38</v>
      </c>
      <c r="F1647" t="str">
        <f>VLOOKUP(C1647,customer_imp!$A$2:$H$502,4,FALSE)</f>
        <v>Male</v>
      </c>
      <c r="G1647" t="str">
        <f>VLOOKUP(C1647,customer_imp!$A$2:$H$502,5,FALSE)</f>
        <v>Cartershire</v>
      </c>
      <c r="H1647" t="str">
        <f>VLOOKUP(C1647,customer_imp!$A$2:$H$502,6,FALSE)</f>
        <v>Virginia</v>
      </c>
      <c r="I1647" t="str">
        <f>VLOOKUP(C1647,customer_imp!$A$2:$H$502,7,FALSE)</f>
        <v>USA</v>
      </c>
      <c r="J1647" t="s">
        <v>4563</v>
      </c>
      <c r="K1647" t="str">
        <f>VLOOKUP($J1647,prod_imp!$A$2:$I$102,2,FALSE)</f>
        <v>Portable Power Bank</v>
      </c>
      <c r="L1647" t="str">
        <f>VLOOKUP(J1647,prod_imp!$A$2:$I$102,3,FALSE)</f>
        <v>Electronics</v>
      </c>
      <c r="M1647" t="str">
        <f>VLOOKUP(J1647,prod_imp!$A$2:$I$102,4,FALSE)</f>
        <v>Mobile</v>
      </c>
      <c r="N1647" t="str">
        <f>VLOOKUP(J1647,prod_imp!$A$2:$I$102,5,FALSE)</f>
        <v>Cummings And Sons</v>
      </c>
      <c r="O1647">
        <f>VLOOKUP(J1647,prod_imp!$A$2:$I$102,6,FALSE)</f>
        <v>326</v>
      </c>
      <c r="P1647">
        <f>VLOOKUP(J1647,prod_imp!$A$2:$I$102,7,FALSE)</f>
        <v>301</v>
      </c>
      <c r="Q1647" t="s">
        <v>4682</v>
      </c>
      <c r="R1647" t="s">
        <v>4709</v>
      </c>
      <c r="S1647" s="5">
        <v>582.88409999999999</v>
      </c>
      <c r="T1647">
        <v>1</v>
      </c>
      <c r="U1647">
        <v>702</v>
      </c>
      <c r="V1647">
        <v>0.11</v>
      </c>
      <c r="W1647" t="str">
        <f>VLOOKUP(Q1647,stores_imp!$A$2:$K$100,3,FALSE)</f>
        <v>NORTH</v>
      </c>
      <c r="X1647" t="str">
        <f>VLOOKUP(Q1647,stores_imp!$A$2:$K$100,2,TRUE)</f>
        <v>Mann-Austin</v>
      </c>
      <c r="Y1647" t="str">
        <f>VLOOKUP(Q1647,stores_imp!$A$2:$E$22,4,FALSE)</f>
        <v>New Michaelchester</v>
      </c>
      <c r="Z1647" t="str">
        <f>VLOOKUP(Q1647,stores_imp!$A$2:$K$22,5,FALSE)</f>
        <v>Outlet</v>
      </c>
      <c r="AA1647" t="str">
        <f>_xlfn.IFS(sale[[#All],[Age]]&lt;19,"Teens",sale[[#All],[Age]]&lt;30,"Adults",sale[[#All],[Age]]&lt;70,"Elders")</f>
        <v>Elders</v>
      </c>
      <c r="AB1647" t="str">
        <f>VLOOKUP(C1647,customer_imp!$A$2:$H$505,8,FALSE)</f>
        <v>Bronze</v>
      </c>
    </row>
    <row r="1648" spans="1:28" x14ac:dyDescent="0.25">
      <c r="A1648" t="s">
        <v>6352</v>
      </c>
      <c r="B1648" s="2">
        <v>45875</v>
      </c>
      <c r="C1648" t="s">
        <v>4013</v>
      </c>
      <c r="D1648" t="str">
        <f>VLOOKUP(C1648,customer_imp!$A$2:$H$502,2,FALSE)</f>
        <v>James Gibbs</v>
      </c>
      <c r="E1648">
        <f>VLOOKUP(C1648,customer_imp!$A$2:$H$502,3,FALSE)</f>
        <v>21</v>
      </c>
      <c r="F1648" t="str">
        <f>VLOOKUP(C1648,customer_imp!$A$2:$H$502,4,FALSE)</f>
        <v>Male</v>
      </c>
      <c r="G1648" t="str">
        <f>VLOOKUP(C1648,customer_imp!$A$2:$H$502,5,FALSE)</f>
        <v>Mooneyshire</v>
      </c>
      <c r="H1648" t="str">
        <f>VLOOKUP(C1648,customer_imp!$A$2:$H$502,6,FALSE)</f>
        <v>Alaska</v>
      </c>
      <c r="I1648" t="str">
        <f>VLOOKUP(C1648,customer_imp!$A$2:$H$502,7,FALSE)</f>
        <v>USA</v>
      </c>
      <c r="J1648" t="s">
        <v>4549</v>
      </c>
      <c r="K1648" t="str">
        <f>VLOOKUP($J1648,prod_imp!$A$2:$I$102,2,FALSE)</f>
        <v>Stainless Steel Cutlery Set</v>
      </c>
      <c r="L1648" t="str">
        <f>VLOOKUP(J1648,prod_imp!$A$2:$I$102,3,FALSE)</f>
        <v>Home</v>
      </c>
      <c r="M1648" t="str">
        <f>VLOOKUP(J1648,prod_imp!$A$2:$I$102,4,FALSE)</f>
        <v>Kitchen</v>
      </c>
      <c r="N1648" t="str">
        <f>VLOOKUP(J1648,prod_imp!$A$2:$I$102,5,FALSE)</f>
        <v>Stevens, Fernandez And Martin</v>
      </c>
      <c r="O1648">
        <f>VLOOKUP(J1648,prod_imp!$A$2:$I$102,6,FALSE)</f>
        <v>20</v>
      </c>
      <c r="P1648">
        <f>VLOOKUP(J1648,prod_imp!$A$2:$I$102,7,FALSE)</f>
        <v>57</v>
      </c>
      <c r="Q1648" t="s">
        <v>4680</v>
      </c>
      <c r="R1648" t="s">
        <v>1959</v>
      </c>
      <c r="S1648" s="5">
        <v>561.33439999999996</v>
      </c>
      <c r="T1648">
        <v>2</v>
      </c>
      <c r="U1648">
        <v>379</v>
      </c>
      <c r="V1648">
        <v>0.17</v>
      </c>
      <c r="W1648" t="str">
        <f>VLOOKUP(Q1648,stores_imp!$A$2:$K$100,3,FALSE)</f>
        <v>NORTH</v>
      </c>
      <c r="X1648" t="str">
        <f>VLOOKUP(Q1648,stores_imp!$A$2:$K$100,2,TRUE)</f>
        <v>Mann-Austin</v>
      </c>
      <c r="Y1648" t="str">
        <f>VLOOKUP(Q1648,stores_imp!$A$2:$E$22,4,FALSE)</f>
        <v>Hoodberg</v>
      </c>
      <c r="Z1648" t="str">
        <f>VLOOKUP(Q1648,stores_imp!$A$2:$K$22,5,FALSE)</f>
        <v>Outlet</v>
      </c>
      <c r="AA1648" t="str">
        <f>_xlfn.IFS(sale[[#All],[Age]]&lt;19,"Teens",sale[[#All],[Age]]&lt;30,"Adults",sale[[#All],[Age]]&lt;70,"Elders")</f>
        <v>Adults</v>
      </c>
      <c r="AB1648" t="str">
        <f>VLOOKUP(C1648,customer_imp!$A$2:$H$505,8,FALSE)</f>
        <v>Platinum</v>
      </c>
    </row>
    <row r="1649" spans="1:28" x14ac:dyDescent="0.25">
      <c r="A1649" t="s">
        <v>6353</v>
      </c>
      <c r="B1649" s="2">
        <v>45669</v>
      </c>
      <c r="C1649" t="s">
        <v>4110</v>
      </c>
      <c r="D1649" t="str">
        <f>VLOOKUP(C1649,customer_imp!$A$2:$H$502,2,FALSE)</f>
        <v>Miguel Reynolds</v>
      </c>
      <c r="E1649">
        <f>VLOOKUP(C1649,customer_imp!$A$2:$H$502,3,FALSE)</f>
        <v>57</v>
      </c>
      <c r="F1649" t="str">
        <f>VLOOKUP(C1649,customer_imp!$A$2:$H$502,4,FALSE)</f>
        <v>Female</v>
      </c>
      <c r="G1649" t="str">
        <f>VLOOKUP(C1649,customer_imp!$A$2:$H$502,5,FALSE)</f>
        <v>Taylorberg</v>
      </c>
      <c r="H1649" t="str">
        <f>VLOOKUP(C1649,customer_imp!$A$2:$H$502,6,FALSE)</f>
        <v>Ohio</v>
      </c>
      <c r="I1649" t="str">
        <f>VLOOKUP(C1649,customer_imp!$A$2:$H$502,7,FALSE)</f>
        <v>USA</v>
      </c>
      <c r="J1649" t="s">
        <v>4579</v>
      </c>
      <c r="K1649" t="str">
        <f>VLOOKUP($J1649,prod_imp!$A$2:$I$102,2,FALSE)</f>
        <v>Makeup Brush Set</v>
      </c>
      <c r="L1649" t="str">
        <f>VLOOKUP(J1649,prod_imp!$A$2:$I$102,3,FALSE)</f>
        <v>Beauty</v>
      </c>
      <c r="M1649" t="str">
        <f>VLOOKUP(J1649,prod_imp!$A$2:$I$102,4,FALSE)</f>
        <v>Makeup</v>
      </c>
      <c r="N1649" t="str">
        <f>VLOOKUP(J1649,prod_imp!$A$2:$I$102,5,FALSE)</f>
        <v>Cook Inc</v>
      </c>
      <c r="O1649">
        <f>VLOOKUP(J1649,prod_imp!$A$2:$I$102,6,FALSE)</f>
        <v>317</v>
      </c>
      <c r="P1649">
        <f>VLOOKUP(J1649,prod_imp!$A$2:$I$102,7,FALSE)</f>
        <v>431</v>
      </c>
      <c r="Q1649" t="s">
        <v>4673</v>
      </c>
      <c r="R1649" t="s">
        <v>1959</v>
      </c>
      <c r="S1649" s="5">
        <v>313.99</v>
      </c>
      <c r="T1649">
        <v>4</v>
      </c>
      <c r="U1649">
        <v>92</v>
      </c>
      <c r="V1649">
        <v>0.26</v>
      </c>
      <c r="W1649" t="str">
        <f>VLOOKUP(Q1649,stores_imp!$A$2:$K$100,3,FALSE)</f>
        <v>EAST</v>
      </c>
      <c r="X1649" t="str">
        <f>VLOOKUP(Q1649,stores_imp!$A$2:$K$100,2,TRUE)</f>
        <v>Rivera-Warner</v>
      </c>
      <c r="Y1649" t="str">
        <f>VLOOKUP(Q1649,stores_imp!$A$2:$E$22,4,FALSE)</f>
        <v>Washingtonfurt</v>
      </c>
      <c r="Z1649" t="str">
        <f>VLOOKUP(Q1649,stores_imp!$A$2:$K$22,5,FALSE)</f>
        <v>Flagship</v>
      </c>
      <c r="AA1649" t="str">
        <f>_xlfn.IFS(sale[[#All],[Age]]&lt;19,"Teens",sale[[#All],[Age]]&lt;30,"Adults",sale[[#All],[Age]]&lt;70,"Elders")</f>
        <v>Elders</v>
      </c>
      <c r="AB1649" t="str">
        <f>VLOOKUP(C1649,customer_imp!$A$2:$H$505,8,FALSE)</f>
        <v>Gold</v>
      </c>
    </row>
    <row r="1650" spans="1:28" x14ac:dyDescent="0.25">
      <c r="A1650" t="s">
        <v>6354</v>
      </c>
      <c r="B1650" s="2">
        <v>45606</v>
      </c>
      <c r="C1650" t="s">
        <v>4198</v>
      </c>
      <c r="D1650" t="str">
        <f>VLOOKUP(C1650,customer_imp!$A$2:$H$502,2,FALSE)</f>
        <v>Jordan Wells</v>
      </c>
      <c r="E1650">
        <f>VLOOKUP(C1650,customer_imp!$A$2:$H$502,3,FALSE)</f>
        <v>47</v>
      </c>
      <c r="F1650" t="str">
        <f>VLOOKUP(C1650,customer_imp!$A$2:$H$502,4,FALSE)</f>
        <v>Female</v>
      </c>
      <c r="G1650" t="str">
        <f>VLOOKUP(C1650,customer_imp!$A$2:$H$502,5,FALSE)</f>
        <v xml:space="preserve">Phillipschester   </v>
      </c>
      <c r="H1650" t="str">
        <f>VLOOKUP(C1650,customer_imp!$A$2:$H$502,6,FALSE)</f>
        <v>New Jersey</v>
      </c>
      <c r="I1650" t="str">
        <f>VLOOKUP(C1650,customer_imp!$A$2:$H$502,7,FALSE)</f>
        <v>USA</v>
      </c>
      <c r="J1650" t="s">
        <v>4563</v>
      </c>
      <c r="K1650" t="str">
        <f>VLOOKUP($J1650,prod_imp!$A$2:$I$102,2,FALSE)</f>
        <v>Portable Power Bank</v>
      </c>
      <c r="L1650" t="str">
        <f>VLOOKUP(J1650,prod_imp!$A$2:$I$102,3,FALSE)</f>
        <v>Electronics</v>
      </c>
      <c r="M1650" t="str">
        <f>VLOOKUP(J1650,prod_imp!$A$2:$I$102,4,FALSE)</f>
        <v>Mobile</v>
      </c>
      <c r="N1650" t="str">
        <f>VLOOKUP(J1650,prod_imp!$A$2:$I$102,5,FALSE)</f>
        <v>Cummings And Sons</v>
      </c>
      <c r="O1650">
        <f>VLOOKUP(J1650,prod_imp!$A$2:$I$102,6,FALSE)</f>
        <v>326</v>
      </c>
      <c r="P1650">
        <f>VLOOKUP(J1650,prod_imp!$A$2:$I$102,7,FALSE)</f>
        <v>301</v>
      </c>
      <c r="Q1650" t="s">
        <v>4693</v>
      </c>
      <c r="R1650" t="s">
        <v>1959</v>
      </c>
      <c r="S1650" s="5">
        <v>2280.0664000000002</v>
      </c>
      <c r="T1650">
        <v>4</v>
      </c>
      <c r="U1650">
        <v>722</v>
      </c>
      <c r="V1650">
        <v>0.15</v>
      </c>
      <c r="W1650" t="str">
        <f>VLOOKUP(Q1650,stores_imp!$A$2:$K$100,3,FALSE)</f>
        <v>NORTH</v>
      </c>
      <c r="X1650" t="str">
        <f>VLOOKUP(Q1650,stores_imp!$A$2:$K$100,2,TRUE)</f>
        <v>Thomas, Bridges And Harris</v>
      </c>
      <c r="Y1650" t="str">
        <f>VLOOKUP(Q1650,stores_imp!$A$2:$E$22,4,FALSE)</f>
        <v>Sabrinatown</v>
      </c>
      <c r="Z1650" t="str">
        <f>VLOOKUP(Q1650,stores_imp!$A$2:$K$22,5,FALSE)</f>
        <v>Online</v>
      </c>
      <c r="AA1650" t="str">
        <f>_xlfn.IFS(sale[[#All],[Age]]&lt;19,"Teens",sale[[#All],[Age]]&lt;30,"Adults",sale[[#All],[Age]]&lt;70,"Elders")</f>
        <v>Elders</v>
      </c>
      <c r="AB1650" t="str">
        <f>VLOOKUP(C1650,customer_imp!$A$2:$H$505,8,FALSE)</f>
        <v>Gold</v>
      </c>
    </row>
    <row r="1651" spans="1:28" x14ac:dyDescent="0.25">
      <c r="A1651" t="s">
        <v>6355</v>
      </c>
      <c r="B1651" s="2">
        <v>45787</v>
      </c>
      <c r="C1651" t="s">
        <v>4027</v>
      </c>
      <c r="D1651" t="str">
        <f>VLOOKUP(C1651,customer_imp!$A$2:$H$502,2,FALSE)</f>
        <v>Sharon Brown</v>
      </c>
      <c r="E1651">
        <f>VLOOKUP(C1651,customer_imp!$A$2:$H$502,3,FALSE)</f>
        <v>37</v>
      </c>
      <c r="F1651" t="str">
        <f>VLOOKUP(C1651,customer_imp!$A$2:$H$502,4,FALSE)</f>
        <v>Female</v>
      </c>
      <c r="G1651" t="str">
        <f>VLOOKUP(C1651,customer_imp!$A$2:$H$502,5,FALSE)</f>
        <v>East Andrea</v>
      </c>
      <c r="H1651" t="str">
        <f>VLOOKUP(C1651,customer_imp!$A$2:$H$502,6,FALSE)</f>
        <v>Michigan</v>
      </c>
      <c r="I1651" t="str">
        <f>VLOOKUP(C1651,customer_imp!$A$2:$H$502,7,FALSE)</f>
        <v>USA</v>
      </c>
      <c r="J1651" t="s">
        <v>4562</v>
      </c>
      <c r="K1651" t="str">
        <f>VLOOKUP($J1651,prod_imp!$A$2:$I$102,2,FALSE)</f>
        <v>Sports Water Hydration Pack</v>
      </c>
      <c r="L1651" t="str">
        <f>VLOOKUP(J1651,prod_imp!$A$2:$I$102,3,FALSE)</f>
        <v>Sports</v>
      </c>
      <c r="M1651" t="str">
        <f>VLOOKUP(J1651,prod_imp!$A$2:$I$102,4,FALSE)</f>
        <v>Outdoor</v>
      </c>
      <c r="N1651" t="str">
        <f>VLOOKUP(J1651,prod_imp!$A$2:$I$102,5,FALSE)</f>
        <v>Sims-Smith</v>
      </c>
      <c r="O1651">
        <f>VLOOKUP(J1651,prod_imp!$A$2:$I$102,6,FALSE)</f>
        <v>136</v>
      </c>
      <c r="P1651">
        <f>VLOOKUP(J1651,prod_imp!$A$2:$I$102,7,FALSE)</f>
        <v>394</v>
      </c>
      <c r="Q1651" t="s">
        <v>4688</v>
      </c>
      <c r="R1651" t="s">
        <v>1959</v>
      </c>
      <c r="S1651" s="5">
        <v>196.67339999999999</v>
      </c>
      <c r="T1651">
        <v>1</v>
      </c>
      <c r="U1651">
        <v>229</v>
      </c>
      <c r="V1651">
        <v>0.21</v>
      </c>
      <c r="W1651" t="str">
        <f>VLOOKUP(Q1651,stores_imp!$A$2:$K$100,3,FALSE)</f>
        <v>SOUTH</v>
      </c>
      <c r="X1651" t="str">
        <f>VLOOKUP(Q1651,stores_imp!$A$2:$K$100,2,TRUE)</f>
        <v>Mann-Austin</v>
      </c>
      <c r="Y1651" t="str">
        <f>VLOOKUP(Q1651,stores_imp!$A$2:$E$22,4,FALSE)</f>
        <v>East Johnstad</v>
      </c>
      <c r="Z1651" t="str">
        <f>VLOOKUP(Q1651,stores_imp!$A$2:$K$22,5,FALSE)</f>
        <v>Flagship</v>
      </c>
      <c r="AA1651" t="str">
        <f>_xlfn.IFS(sale[[#All],[Age]]&lt;19,"Teens",sale[[#All],[Age]]&lt;30,"Adults",sale[[#All],[Age]]&lt;70,"Elders")</f>
        <v>Elders</v>
      </c>
      <c r="AB1651" t="str">
        <f>VLOOKUP(C1651,customer_imp!$A$2:$H$505,8,FALSE)</f>
        <v>Gold</v>
      </c>
    </row>
    <row r="1652" spans="1:28" x14ac:dyDescent="0.25">
      <c r="A1652" t="s">
        <v>6356</v>
      </c>
      <c r="B1652" s="2">
        <v>45929</v>
      </c>
      <c r="C1652" t="s">
        <v>4343</v>
      </c>
      <c r="D1652" t="str">
        <f>VLOOKUP(C1652,customer_imp!$A$2:$H$502,2,FALSE)</f>
        <v>Carlos Flores</v>
      </c>
      <c r="E1652">
        <f>VLOOKUP(C1652,customer_imp!$A$2:$H$502,3,FALSE)</f>
        <v>20</v>
      </c>
      <c r="F1652" t="str">
        <f>VLOOKUP(C1652,customer_imp!$A$2:$H$502,4,FALSE)</f>
        <v>Male</v>
      </c>
      <c r="G1652" t="str">
        <f>VLOOKUP(C1652,customer_imp!$A$2:$H$502,5,FALSE)</f>
        <v>North Johnfurt</v>
      </c>
      <c r="H1652" t="str">
        <f>VLOOKUP(C1652,customer_imp!$A$2:$H$502,6,FALSE)</f>
        <v>Washington</v>
      </c>
      <c r="I1652" t="str">
        <f>VLOOKUP(C1652,customer_imp!$A$2:$H$502,7,FALSE)</f>
        <v>USA</v>
      </c>
      <c r="J1652" t="s">
        <v>4590</v>
      </c>
      <c r="K1652" t="str">
        <f>VLOOKUP($J1652,prod_imp!$A$2:$I$102,2,FALSE)</f>
        <v>Men'S Track Pants</v>
      </c>
      <c r="L1652" t="str">
        <f>VLOOKUP(J1652,prod_imp!$A$2:$I$102,3,FALSE)</f>
        <v>Clothing</v>
      </c>
      <c r="M1652" t="str">
        <f>VLOOKUP(J1652,prod_imp!$A$2:$I$102,4,FALSE)</f>
        <v>Bottoms</v>
      </c>
      <c r="N1652" t="str">
        <f>VLOOKUP(J1652,prod_imp!$A$2:$I$102,5,FALSE)</f>
        <v>Hamilton, Woods And Walker</v>
      </c>
      <c r="O1652">
        <f>VLOOKUP(J1652,prod_imp!$A$2:$I$102,6,FALSE)</f>
        <v>387</v>
      </c>
      <c r="P1652">
        <f>VLOOKUP(J1652,prod_imp!$A$2:$I$102,7,FALSE)</f>
        <v>125</v>
      </c>
      <c r="Q1652" t="s">
        <v>4690</v>
      </c>
      <c r="R1652" t="s">
        <v>4706</v>
      </c>
      <c r="S1652" s="5">
        <v>719.27200000000005</v>
      </c>
      <c r="T1652">
        <v>1</v>
      </c>
      <c r="U1652">
        <v>899</v>
      </c>
      <c r="V1652">
        <v>0.14000000000000001</v>
      </c>
      <c r="W1652" t="str">
        <f>VLOOKUP(Q1652,stores_imp!$A$2:$K$100,3,FALSE)</f>
        <v>EAST</v>
      </c>
      <c r="X1652" t="str">
        <f>VLOOKUP(Q1652,stores_imp!$A$2:$K$100,2,TRUE)</f>
        <v>Martinez, Adkins And Johnson</v>
      </c>
      <c r="Y1652" t="str">
        <f>VLOOKUP(Q1652,stores_imp!$A$2:$E$22,4,FALSE)</f>
        <v>East Davidville</v>
      </c>
      <c r="Z1652" t="str">
        <f>VLOOKUP(Q1652,stores_imp!$A$2:$K$22,5,FALSE)</f>
        <v>Online</v>
      </c>
      <c r="AA1652" t="str">
        <f>_xlfn.IFS(sale[[#All],[Age]]&lt;19,"Teens",sale[[#All],[Age]]&lt;30,"Adults",sale[[#All],[Age]]&lt;70,"Elders")</f>
        <v>Adults</v>
      </c>
      <c r="AB1652" t="str">
        <f>VLOOKUP(C1652,customer_imp!$A$2:$H$505,8,FALSE)</f>
        <v>Gold</v>
      </c>
    </row>
    <row r="1653" spans="1:28" x14ac:dyDescent="0.25">
      <c r="A1653" t="s">
        <v>6357</v>
      </c>
      <c r="B1653" s="2">
        <v>45379</v>
      </c>
      <c r="C1653" t="s">
        <v>4373</v>
      </c>
      <c r="D1653" t="str">
        <f>VLOOKUP(C1653,customer_imp!$A$2:$H$502,2,FALSE)</f>
        <v>Andrew Mason</v>
      </c>
      <c r="E1653">
        <f>VLOOKUP(C1653,customer_imp!$A$2:$H$502,3,FALSE)</f>
        <v>52</v>
      </c>
      <c r="F1653" t="str">
        <f>VLOOKUP(C1653,customer_imp!$A$2:$H$502,4,FALSE)</f>
        <v>Female</v>
      </c>
      <c r="G1653" t="str">
        <f>VLOOKUP(C1653,customer_imp!$A$2:$H$502,5,FALSE)</f>
        <v>North Michael</v>
      </c>
      <c r="H1653" t="str">
        <f>VLOOKUP(C1653,customer_imp!$A$2:$H$502,6,FALSE)</f>
        <v>Iowa</v>
      </c>
      <c r="I1653" t="str">
        <f>VLOOKUP(C1653,customer_imp!$A$2:$H$502,7,FALSE)</f>
        <v>USA</v>
      </c>
      <c r="J1653" t="s">
        <v>4512</v>
      </c>
      <c r="K1653" t="str">
        <f>VLOOKUP($J1653,prod_imp!$A$2:$I$102,2,FALSE)</f>
        <v>Wireless Bluetooth Earbuds</v>
      </c>
      <c r="L1653" t="str">
        <f>VLOOKUP(J1653,prod_imp!$A$2:$I$102,3,FALSE)</f>
        <v>Electronics</v>
      </c>
      <c r="M1653" t="str">
        <f>VLOOKUP(J1653,prod_imp!$A$2:$I$102,4,FALSE)</f>
        <v>Audio</v>
      </c>
      <c r="N1653" t="str">
        <f>VLOOKUP(J1653,prod_imp!$A$2:$I$102,5,FALSE)</f>
        <v>Perez-Johnston</v>
      </c>
      <c r="O1653">
        <f>VLOOKUP(J1653,prod_imp!$A$2:$I$102,6,FALSE)</f>
        <v>439</v>
      </c>
      <c r="P1653">
        <f>VLOOKUP(J1653,prod_imp!$A$2:$I$102,7,FALSE)</f>
        <v>142</v>
      </c>
      <c r="Q1653" t="s">
        <v>4685</v>
      </c>
      <c r="R1653" t="s">
        <v>1959</v>
      </c>
      <c r="S1653" s="5">
        <v>649.89</v>
      </c>
      <c r="T1653">
        <v>4</v>
      </c>
      <c r="U1653">
        <v>196</v>
      </c>
      <c r="V1653">
        <v>0.2</v>
      </c>
      <c r="W1653" t="str">
        <f>VLOOKUP(Q1653,stores_imp!$A$2:$K$100,3,FALSE)</f>
        <v>WEST</v>
      </c>
      <c r="X1653" t="str">
        <f>VLOOKUP(Q1653,stores_imp!$A$2:$K$100,2,TRUE)</f>
        <v>Mann-Austin</v>
      </c>
      <c r="Y1653" t="str">
        <f>VLOOKUP(Q1653,stores_imp!$A$2:$E$22,4,FALSE)</f>
        <v>Thompsonborough</v>
      </c>
      <c r="Z1653" t="str">
        <f>VLOOKUP(Q1653,stores_imp!$A$2:$K$22,5,FALSE)</f>
        <v>Online</v>
      </c>
      <c r="AA1653" t="str">
        <f>_xlfn.IFS(sale[[#All],[Age]]&lt;19,"Teens",sale[[#All],[Age]]&lt;30,"Adults",sale[[#All],[Age]]&lt;70,"Elders")</f>
        <v>Elders</v>
      </c>
      <c r="AB1653" t="str">
        <f>VLOOKUP(C1653,customer_imp!$A$2:$H$505,8,FALSE)</f>
        <v>Bronze</v>
      </c>
    </row>
    <row r="1654" spans="1:28" x14ac:dyDescent="0.25">
      <c r="A1654" t="s">
        <v>6358</v>
      </c>
      <c r="B1654" s="2">
        <v>45532</v>
      </c>
      <c r="C1654" t="s">
        <v>4418</v>
      </c>
      <c r="D1654" t="str">
        <f>VLOOKUP(C1654,customer_imp!$A$2:$H$502,2,FALSE)</f>
        <v>Jeanette Nichols</v>
      </c>
      <c r="E1654">
        <f>VLOOKUP(C1654,customer_imp!$A$2:$H$502,3,FALSE)</f>
        <v>28</v>
      </c>
      <c r="F1654" t="str">
        <f>VLOOKUP(C1654,customer_imp!$A$2:$H$502,4,FALSE)</f>
        <v>Male</v>
      </c>
      <c r="G1654" t="str">
        <f>VLOOKUP(C1654,customer_imp!$A$2:$H$502,5,FALSE)</f>
        <v>Aguilarland</v>
      </c>
      <c r="H1654" t="str">
        <f>VLOOKUP(C1654,customer_imp!$A$2:$H$502,6,FALSE)</f>
        <v>North Carolina</v>
      </c>
      <c r="I1654" t="str">
        <f>VLOOKUP(C1654,customer_imp!$A$2:$H$502,7,FALSE)</f>
        <v>USA</v>
      </c>
      <c r="J1654" t="s">
        <v>4659</v>
      </c>
      <c r="K1654" t="str">
        <f>VLOOKUP($J1654,prod_imp!$A$2:$I$102,2,FALSE)</f>
        <v>Usb-C Laptop Charger</v>
      </c>
      <c r="L1654" t="str">
        <f>VLOOKUP(J1654,prod_imp!$A$2:$I$102,3,FALSE)</f>
        <v>Electronics</v>
      </c>
      <c r="M1654" t="str">
        <f>VLOOKUP(J1654,prod_imp!$A$2:$I$102,4,FALSE)</f>
        <v>Computer</v>
      </c>
      <c r="N1654" t="str">
        <f>VLOOKUP(J1654,prod_imp!$A$2:$I$102,5,FALSE)</f>
        <v>Martin Llc</v>
      </c>
      <c r="O1654">
        <f>VLOOKUP(J1654,prod_imp!$A$2:$I$102,6,FALSE)</f>
        <v>378</v>
      </c>
      <c r="P1654">
        <f>VLOOKUP(J1654,prod_imp!$A$2:$I$102,7,FALSE)</f>
        <v>485</v>
      </c>
      <c r="Q1654" t="s">
        <v>4698</v>
      </c>
      <c r="R1654" t="s">
        <v>1959</v>
      </c>
      <c r="S1654" s="5">
        <v>454.01639999999998</v>
      </c>
      <c r="T1654">
        <v>3</v>
      </c>
      <c r="U1654">
        <v>199</v>
      </c>
      <c r="V1654">
        <v>0.17</v>
      </c>
      <c r="W1654" t="str">
        <f>VLOOKUP(Q1654,stores_imp!$A$2:$K$100,3,FALSE)</f>
        <v>NORTH</v>
      </c>
      <c r="X1654" t="str">
        <f>VLOOKUP(Q1654,stores_imp!$A$2:$K$100,2,TRUE)</f>
        <v>Shelton Plc</v>
      </c>
      <c r="Y1654" t="str">
        <f>VLOOKUP(Q1654,stores_imp!$A$2:$E$22,4,FALSE)</f>
        <v>East Jenniferstad</v>
      </c>
      <c r="Z1654" t="str">
        <f>VLOOKUP(Q1654,stores_imp!$A$2:$K$22,5,FALSE)</f>
        <v>Flagship</v>
      </c>
      <c r="AA1654" t="str">
        <f>_xlfn.IFS(sale[[#All],[Age]]&lt;19,"Teens",sale[[#All],[Age]]&lt;30,"Adults",sale[[#All],[Age]]&lt;70,"Elders")</f>
        <v>Adults</v>
      </c>
      <c r="AB1654" t="str">
        <f>VLOOKUP(C1654,customer_imp!$A$2:$H$505,8,FALSE)</f>
        <v>Platinum</v>
      </c>
    </row>
    <row r="1655" spans="1:28" x14ac:dyDescent="0.25">
      <c r="A1655" t="s">
        <v>6359</v>
      </c>
      <c r="B1655" s="2">
        <v>45466</v>
      </c>
      <c r="C1655" t="s">
        <v>4138</v>
      </c>
      <c r="D1655" t="str">
        <f>VLOOKUP(C1655,customer_imp!$A$2:$H$502,2,FALSE)</f>
        <v>John Lawson</v>
      </c>
      <c r="E1655">
        <f>VLOOKUP(C1655,customer_imp!$A$2:$H$502,3,FALSE)</f>
        <v>41</v>
      </c>
      <c r="F1655" t="str">
        <f>VLOOKUP(C1655,customer_imp!$A$2:$H$502,4,FALSE)</f>
        <v>Female</v>
      </c>
      <c r="G1655" t="str">
        <f>VLOOKUP(C1655,customer_imp!$A$2:$H$502,5,FALSE)</f>
        <v>New Juliemouth</v>
      </c>
      <c r="H1655" t="str">
        <f>VLOOKUP(C1655,customer_imp!$A$2:$H$502,6,FALSE)</f>
        <v>North Carolina</v>
      </c>
      <c r="I1655" t="str">
        <f>VLOOKUP(C1655,customer_imp!$A$2:$H$502,7,FALSE)</f>
        <v>USA</v>
      </c>
      <c r="J1655" t="s">
        <v>4535</v>
      </c>
      <c r="K1655" t="str">
        <f>VLOOKUP($J1655,prod_imp!$A$2:$I$102,2,FALSE)</f>
        <v>Carbon Fiber Tennis Racket</v>
      </c>
      <c r="L1655" t="str">
        <f>VLOOKUP(J1655,prod_imp!$A$2:$I$102,3,FALSE)</f>
        <v>Sports</v>
      </c>
      <c r="M1655" t="str">
        <f>VLOOKUP(J1655,prod_imp!$A$2:$I$102,4,FALSE)</f>
        <v>Equipment</v>
      </c>
      <c r="N1655" t="str">
        <f>VLOOKUP(J1655,prod_imp!$A$2:$I$102,5,FALSE)</f>
        <v>Flores, Pineda And Rodriguez</v>
      </c>
      <c r="O1655">
        <f>VLOOKUP(J1655,prod_imp!$A$2:$I$102,6,FALSE)</f>
        <v>485</v>
      </c>
      <c r="P1655">
        <f>VLOOKUP(J1655,prod_imp!$A$2:$I$102,7,FALSE)</f>
        <v>432</v>
      </c>
      <c r="Q1655" t="s">
        <v>4697</v>
      </c>
      <c r="R1655" t="s">
        <v>1959</v>
      </c>
      <c r="S1655" s="5">
        <v>1367.1368</v>
      </c>
      <c r="T1655">
        <v>2</v>
      </c>
      <c r="U1655">
        <v>834</v>
      </c>
      <c r="V1655">
        <v>0.24</v>
      </c>
      <c r="W1655" t="str">
        <f>VLOOKUP(Q1655,stores_imp!$A$2:$K$100,3,FALSE)</f>
        <v>SOUTH</v>
      </c>
      <c r="X1655" t="str">
        <f>VLOOKUP(Q1655,stores_imp!$A$2:$K$100,2,TRUE)</f>
        <v>Mcdonald Inc</v>
      </c>
      <c r="Y1655" t="str">
        <f>VLOOKUP(Q1655,stores_imp!$A$2:$E$22,4,FALSE)</f>
        <v>Christopherland</v>
      </c>
      <c r="Z1655" t="str">
        <f>VLOOKUP(Q1655,stores_imp!$A$2:$K$22,5,FALSE)</f>
        <v>Outlet</v>
      </c>
      <c r="AA1655" t="str">
        <f>_xlfn.IFS(sale[[#All],[Age]]&lt;19,"Teens",sale[[#All],[Age]]&lt;30,"Adults",sale[[#All],[Age]]&lt;70,"Elders")</f>
        <v>Elders</v>
      </c>
      <c r="AB1655" t="str">
        <f>VLOOKUP(C1655,customer_imp!$A$2:$H$505,8,FALSE)</f>
        <v>Platinum</v>
      </c>
    </row>
    <row r="1656" spans="1:28" x14ac:dyDescent="0.25">
      <c r="A1656" t="s">
        <v>6360</v>
      </c>
      <c r="B1656" s="2">
        <v>45395</v>
      </c>
      <c r="C1656" t="s">
        <v>4477</v>
      </c>
      <c r="D1656" t="str">
        <f>VLOOKUP(C1656,customer_imp!$A$2:$H$502,2,FALSE)</f>
        <v>Jessica Castro</v>
      </c>
      <c r="E1656">
        <f>VLOOKUP(C1656,customer_imp!$A$2:$H$502,3,FALSE)</f>
        <v>32</v>
      </c>
      <c r="F1656" t="str">
        <f>VLOOKUP(C1656,customer_imp!$A$2:$H$502,4,FALSE)</f>
        <v>Male</v>
      </c>
      <c r="G1656" t="str">
        <f>VLOOKUP(C1656,customer_imp!$A$2:$H$502,5,FALSE)</f>
        <v>West Markton</v>
      </c>
      <c r="H1656" t="str">
        <f>VLOOKUP(C1656,customer_imp!$A$2:$H$502,6,FALSE)</f>
        <v>Massachusetts</v>
      </c>
      <c r="I1656" t="str">
        <f>VLOOKUP(C1656,customer_imp!$A$2:$H$502,7,FALSE)</f>
        <v>USA</v>
      </c>
      <c r="J1656" t="s">
        <v>4629</v>
      </c>
      <c r="K1656" t="str">
        <f>VLOOKUP($J1656,prod_imp!$A$2:$I$102,2,FALSE)</f>
        <v>Women'S Ankle Boots</v>
      </c>
      <c r="L1656" t="str">
        <f>VLOOKUP(J1656,prod_imp!$A$2:$I$102,3,FALSE)</f>
        <v>Clothing</v>
      </c>
      <c r="M1656" t="str">
        <f>VLOOKUP(J1656,prod_imp!$A$2:$I$102,4,FALSE)</f>
        <v>Footwear</v>
      </c>
      <c r="N1656" t="str">
        <f>VLOOKUP(J1656,prod_imp!$A$2:$I$102,5,FALSE)</f>
        <v>Poole Plc</v>
      </c>
      <c r="O1656">
        <f>VLOOKUP(J1656,prod_imp!$A$2:$I$102,6,FALSE)</f>
        <v>158</v>
      </c>
      <c r="P1656">
        <f>VLOOKUP(J1656,prod_imp!$A$2:$I$102,7,FALSE)</f>
        <v>82</v>
      </c>
      <c r="Q1656" t="s">
        <v>4673</v>
      </c>
      <c r="R1656" t="s">
        <v>1959</v>
      </c>
      <c r="S1656" s="5">
        <v>581.58360000000005</v>
      </c>
      <c r="T1656">
        <v>1</v>
      </c>
      <c r="U1656">
        <v>676</v>
      </c>
      <c r="V1656">
        <v>0.18</v>
      </c>
      <c r="W1656" t="str">
        <f>VLOOKUP(Q1656,stores_imp!$A$2:$K$100,3,FALSE)</f>
        <v>EAST</v>
      </c>
      <c r="X1656" t="str">
        <f>VLOOKUP(Q1656,stores_imp!$A$2:$K$100,2,TRUE)</f>
        <v>Rivera-Warner</v>
      </c>
      <c r="Y1656" t="str">
        <f>VLOOKUP(Q1656,stores_imp!$A$2:$E$22,4,FALSE)</f>
        <v>Washingtonfurt</v>
      </c>
      <c r="Z1656" t="str">
        <f>VLOOKUP(Q1656,stores_imp!$A$2:$K$22,5,FALSE)</f>
        <v>Flagship</v>
      </c>
      <c r="AA1656" t="str">
        <f>_xlfn.IFS(sale[[#All],[Age]]&lt;19,"Teens",sale[[#All],[Age]]&lt;30,"Adults",sale[[#All],[Age]]&lt;70,"Elders")</f>
        <v>Elders</v>
      </c>
      <c r="AB1656" t="str">
        <f>VLOOKUP(C1656,customer_imp!$A$2:$H$505,8,FALSE)</f>
        <v>Bronze</v>
      </c>
    </row>
    <row r="1657" spans="1:28" x14ac:dyDescent="0.25">
      <c r="A1657" t="s">
        <v>6361</v>
      </c>
      <c r="B1657" s="2">
        <v>45708</v>
      </c>
      <c r="C1657" t="s">
        <v>4003</v>
      </c>
      <c r="D1657" t="str">
        <f>VLOOKUP(C1657,customer_imp!$A$2:$H$502,2,FALSE)</f>
        <v>Mike Jennings</v>
      </c>
      <c r="E1657">
        <f>VLOOKUP(C1657,customer_imp!$A$2:$H$502,3,FALSE)</f>
        <v>48</v>
      </c>
      <c r="F1657" t="str">
        <f>VLOOKUP(C1657,customer_imp!$A$2:$H$502,4,FALSE)</f>
        <v>Female</v>
      </c>
      <c r="G1657" t="str">
        <f>VLOOKUP(C1657,customer_imp!$A$2:$H$502,5,FALSE)</f>
        <v>Fostermouth</v>
      </c>
      <c r="H1657" t="str">
        <f>VLOOKUP(C1657,customer_imp!$A$2:$H$502,6,FALSE)</f>
        <v>Arizona</v>
      </c>
      <c r="I1657" t="str">
        <f>VLOOKUP(C1657,customer_imp!$A$2:$H$502,7,FALSE)</f>
        <v>USA</v>
      </c>
      <c r="J1657" t="s">
        <v>4603</v>
      </c>
      <c r="K1657" t="str">
        <f>VLOOKUP($J1657,prod_imp!$A$2:$I$102,2,FALSE)</f>
        <v>Luxury Perfume Spray</v>
      </c>
      <c r="L1657" t="str">
        <f>VLOOKUP(J1657,prod_imp!$A$2:$I$102,3,FALSE)</f>
        <v>Beauty</v>
      </c>
      <c r="M1657" t="str">
        <f>VLOOKUP(J1657,prod_imp!$A$2:$I$102,4,FALSE)</f>
        <v>Fragrance</v>
      </c>
      <c r="N1657" t="str">
        <f>VLOOKUP(J1657,prod_imp!$A$2:$I$102,5,FALSE)</f>
        <v>Gibson, Green And Lopez</v>
      </c>
      <c r="O1657">
        <f>VLOOKUP(J1657,prod_imp!$A$2:$I$102,6,FALSE)</f>
        <v>483</v>
      </c>
      <c r="P1657">
        <f>VLOOKUP(J1657,prod_imp!$A$2:$I$102,7,FALSE)</f>
        <v>444</v>
      </c>
      <c r="Q1657" t="s">
        <v>4688</v>
      </c>
      <c r="R1657" t="s">
        <v>1959</v>
      </c>
      <c r="S1657" s="5">
        <v>1253.0011999999999</v>
      </c>
      <c r="T1657">
        <v>2</v>
      </c>
      <c r="U1657">
        <v>666</v>
      </c>
      <c r="V1657">
        <v>0.14000000000000001</v>
      </c>
      <c r="W1657" t="str">
        <f>VLOOKUP(Q1657,stores_imp!$A$2:$K$100,3,FALSE)</f>
        <v>SOUTH</v>
      </c>
      <c r="X1657" t="str">
        <f>VLOOKUP(Q1657,stores_imp!$A$2:$K$100,2,TRUE)</f>
        <v>Mann-Austin</v>
      </c>
      <c r="Y1657" t="str">
        <f>VLOOKUP(Q1657,stores_imp!$A$2:$E$22,4,FALSE)</f>
        <v>East Johnstad</v>
      </c>
      <c r="Z1657" t="str">
        <f>VLOOKUP(Q1657,stores_imp!$A$2:$K$22,5,FALSE)</f>
        <v>Flagship</v>
      </c>
      <c r="AA1657" t="str">
        <f>_xlfn.IFS(sale[[#All],[Age]]&lt;19,"Teens",sale[[#All],[Age]]&lt;30,"Adults",sale[[#All],[Age]]&lt;70,"Elders")</f>
        <v>Elders</v>
      </c>
      <c r="AB1657" t="str">
        <f>VLOOKUP(C1657,customer_imp!$A$2:$H$505,8,FALSE)</f>
        <v>Gold</v>
      </c>
    </row>
    <row r="1658" spans="1:28" x14ac:dyDescent="0.25">
      <c r="A1658" t="s">
        <v>6362</v>
      </c>
      <c r="B1658" s="2">
        <v>45735</v>
      </c>
      <c r="C1658" t="s">
        <v>4452</v>
      </c>
      <c r="D1658" t="str">
        <f>VLOOKUP(C1658,customer_imp!$A$2:$H$502,2,FALSE)</f>
        <v>Justin Johnson</v>
      </c>
      <c r="E1658">
        <f>VLOOKUP(C1658,customer_imp!$A$2:$H$502,3,FALSE)</f>
        <v>35</v>
      </c>
      <c r="F1658" t="str">
        <f>VLOOKUP(C1658,customer_imp!$A$2:$H$502,4,FALSE)</f>
        <v>Male</v>
      </c>
      <c r="G1658" t="str">
        <f>VLOOKUP(C1658,customer_imp!$A$2:$H$502,5,FALSE)</f>
        <v>Hughesview</v>
      </c>
      <c r="H1658" t="str">
        <f>VLOOKUP(C1658,customer_imp!$A$2:$H$502,6,FALSE)</f>
        <v>Iowa</v>
      </c>
      <c r="I1658" t="str">
        <f>VLOOKUP(C1658,customer_imp!$A$2:$H$502,7,FALSE)</f>
        <v>USA</v>
      </c>
      <c r="J1658" t="s">
        <v>4525</v>
      </c>
      <c r="K1658" t="str">
        <f>VLOOKUP($J1658,prod_imp!$A$2:$I$102,2,FALSE)</f>
        <v>4K Home Projector</v>
      </c>
      <c r="L1658" t="str">
        <f>VLOOKUP(J1658,prod_imp!$A$2:$I$102,3,FALSE)</f>
        <v>Electronics</v>
      </c>
      <c r="M1658" t="str">
        <f>VLOOKUP(J1658,prod_imp!$A$2:$I$102,4,FALSE)</f>
        <v>Appliances</v>
      </c>
      <c r="N1658" t="str">
        <f>VLOOKUP(J1658,prod_imp!$A$2:$I$102,5,FALSE)</f>
        <v>Thomas Llc</v>
      </c>
      <c r="O1658">
        <f>VLOOKUP(J1658,prod_imp!$A$2:$I$102,6,FALSE)</f>
        <v>465</v>
      </c>
      <c r="P1658">
        <f>VLOOKUP(J1658,prod_imp!$A$2:$I$102,7,FALSE)</f>
        <v>301</v>
      </c>
      <c r="Q1658" t="s">
        <v>4681</v>
      </c>
      <c r="R1658" t="s">
        <v>4709</v>
      </c>
      <c r="S1658" s="5">
        <v>1017.7704</v>
      </c>
      <c r="T1658">
        <v>3</v>
      </c>
      <c r="U1658">
        <v>471</v>
      </c>
      <c r="V1658">
        <v>0.06</v>
      </c>
      <c r="W1658" t="str">
        <f>VLOOKUP(Q1658,stores_imp!$A$2:$K$100,3,FALSE)</f>
        <v>SOUTH</v>
      </c>
      <c r="X1658" t="str">
        <f>VLOOKUP(Q1658,stores_imp!$A$2:$K$100,2,TRUE)</f>
        <v>Mann-Austin</v>
      </c>
      <c r="Y1658" t="str">
        <f>VLOOKUP(Q1658,stores_imp!$A$2:$E$22,4,FALSE)</f>
        <v>Port Sharon</v>
      </c>
      <c r="Z1658" t="str">
        <f>VLOOKUP(Q1658,stores_imp!$A$2:$K$22,5,FALSE)</f>
        <v>Online</v>
      </c>
      <c r="AA1658" t="str">
        <f>_xlfn.IFS(sale[[#All],[Age]]&lt;19,"Teens",sale[[#All],[Age]]&lt;30,"Adults",sale[[#All],[Age]]&lt;70,"Elders")</f>
        <v>Elders</v>
      </c>
      <c r="AB1658" t="str">
        <f>VLOOKUP(C1658,customer_imp!$A$2:$H$505,8,FALSE)</f>
        <v>Gold</v>
      </c>
    </row>
    <row r="1659" spans="1:28" x14ac:dyDescent="0.25">
      <c r="A1659" t="s">
        <v>6363</v>
      </c>
      <c r="B1659" s="2">
        <v>45237</v>
      </c>
      <c r="C1659" t="s">
        <v>4095</v>
      </c>
      <c r="D1659" t="str">
        <f>VLOOKUP(C1659,customer_imp!$A$2:$H$502,2,FALSE)</f>
        <v>Michael Jones</v>
      </c>
      <c r="E1659">
        <f>VLOOKUP(C1659,customer_imp!$A$2:$H$502,3,FALSE)</f>
        <v>40</v>
      </c>
      <c r="F1659" t="str">
        <f>VLOOKUP(C1659,customer_imp!$A$2:$H$502,4,FALSE)</f>
        <v>Male</v>
      </c>
      <c r="G1659" t="str">
        <f>VLOOKUP(C1659,customer_imp!$A$2:$H$502,5,FALSE)</f>
        <v>North Edwardton</v>
      </c>
      <c r="H1659" t="str">
        <f>VLOOKUP(C1659,customer_imp!$A$2:$H$502,6,FALSE)</f>
        <v>Tennessee</v>
      </c>
      <c r="I1659" t="str">
        <f>VLOOKUP(C1659,customer_imp!$A$2:$H$502,7,FALSE)</f>
        <v>USA</v>
      </c>
      <c r="J1659" t="s">
        <v>4512</v>
      </c>
      <c r="K1659" t="str">
        <f>VLOOKUP($J1659,prod_imp!$A$2:$I$102,2,FALSE)</f>
        <v>Wireless Bluetooth Earbuds</v>
      </c>
      <c r="L1659" t="str">
        <f>VLOOKUP(J1659,prod_imp!$A$2:$I$102,3,FALSE)</f>
        <v>Electronics</v>
      </c>
      <c r="M1659" t="str">
        <f>VLOOKUP(J1659,prod_imp!$A$2:$I$102,4,FALSE)</f>
        <v>Audio</v>
      </c>
      <c r="N1659" t="str">
        <f>VLOOKUP(J1659,prod_imp!$A$2:$I$102,5,FALSE)</f>
        <v>Perez-Johnston</v>
      </c>
      <c r="O1659">
        <f>VLOOKUP(J1659,prod_imp!$A$2:$I$102,6,FALSE)</f>
        <v>439</v>
      </c>
      <c r="P1659">
        <f>VLOOKUP(J1659,prod_imp!$A$2:$I$102,7,FALSE)</f>
        <v>142</v>
      </c>
      <c r="Q1659" t="s">
        <v>4680</v>
      </c>
      <c r="R1659" t="s">
        <v>4709</v>
      </c>
      <c r="S1659" s="5">
        <v>1666.95</v>
      </c>
      <c r="T1659">
        <v>4</v>
      </c>
      <c r="U1659">
        <v>556</v>
      </c>
      <c r="V1659">
        <v>0.28000000000000003</v>
      </c>
      <c r="W1659" t="str">
        <f>VLOOKUP(Q1659,stores_imp!$A$2:$K$100,3,FALSE)</f>
        <v>NORTH</v>
      </c>
      <c r="X1659" t="str">
        <f>VLOOKUP(Q1659,stores_imp!$A$2:$K$100,2,TRUE)</f>
        <v>Mann-Austin</v>
      </c>
      <c r="Y1659" t="str">
        <f>VLOOKUP(Q1659,stores_imp!$A$2:$E$22,4,FALSE)</f>
        <v>Hoodberg</v>
      </c>
      <c r="Z1659" t="str">
        <f>VLOOKUP(Q1659,stores_imp!$A$2:$K$22,5,FALSE)</f>
        <v>Outlet</v>
      </c>
      <c r="AA1659" t="str">
        <f>_xlfn.IFS(sale[[#All],[Age]]&lt;19,"Teens",sale[[#All],[Age]]&lt;30,"Adults",sale[[#All],[Age]]&lt;70,"Elders")</f>
        <v>Elders</v>
      </c>
      <c r="AB1659" t="str">
        <f>VLOOKUP(C1659,customer_imp!$A$2:$H$505,8,FALSE)</f>
        <v>Bronze</v>
      </c>
    </row>
    <row r="1660" spans="1:28" x14ac:dyDescent="0.25">
      <c r="A1660" t="s">
        <v>6364</v>
      </c>
      <c r="B1660" s="2">
        <v>45282</v>
      </c>
      <c r="C1660" t="s">
        <v>4007</v>
      </c>
      <c r="D1660" t="str">
        <f>VLOOKUP(C1660,customer_imp!$A$2:$H$502,2,FALSE)</f>
        <v>Rachel Myers</v>
      </c>
      <c r="E1660">
        <f>VLOOKUP(C1660,customer_imp!$A$2:$H$502,3,FALSE)</f>
        <v>52</v>
      </c>
      <c r="F1660" t="str">
        <f>VLOOKUP(C1660,customer_imp!$A$2:$H$502,4,FALSE)</f>
        <v>Male</v>
      </c>
      <c r="G1660" t="str">
        <f>VLOOKUP(C1660,customer_imp!$A$2:$H$502,5,FALSE)</f>
        <v>Robertberg</v>
      </c>
      <c r="H1660" t="str">
        <f>VLOOKUP(C1660,customer_imp!$A$2:$H$502,6,FALSE)</f>
        <v>North Dakota</v>
      </c>
      <c r="I1660" t="str">
        <f>VLOOKUP(C1660,customer_imp!$A$2:$H$502,7,FALSE)</f>
        <v>USA</v>
      </c>
      <c r="J1660" t="s">
        <v>4663</v>
      </c>
      <c r="K1660" t="str">
        <f>VLOOKUP($J1660,prod_imp!$A$2:$I$102,2,FALSE)</f>
        <v>Sports Stopwatch Basic</v>
      </c>
      <c r="L1660" t="str">
        <f>VLOOKUP(J1660,prod_imp!$A$2:$I$102,3,FALSE)</f>
        <v>Sports</v>
      </c>
      <c r="M1660" t="str">
        <f>VLOOKUP(J1660,prod_imp!$A$2:$I$102,4,FALSE)</f>
        <v>Accessories</v>
      </c>
      <c r="N1660" t="str">
        <f>VLOOKUP(J1660,prod_imp!$A$2:$I$102,5,FALSE)</f>
        <v>Wilson Group</v>
      </c>
      <c r="O1660">
        <f>VLOOKUP(J1660,prod_imp!$A$2:$I$102,6,FALSE)</f>
        <v>61</v>
      </c>
      <c r="P1660">
        <f>VLOOKUP(J1660,prod_imp!$A$2:$I$102,7,FALSE)</f>
        <v>75</v>
      </c>
      <c r="Q1660" t="s">
        <v>4697</v>
      </c>
      <c r="R1660" t="s">
        <v>1959</v>
      </c>
      <c r="S1660" s="5">
        <v>188.78960000000001</v>
      </c>
      <c r="T1660">
        <v>2</v>
      </c>
      <c r="U1660">
        <v>100</v>
      </c>
      <c r="V1660">
        <v>0.25</v>
      </c>
      <c r="W1660" t="str">
        <f>VLOOKUP(Q1660,stores_imp!$A$2:$K$100,3,FALSE)</f>
        <v>SOUTH</v>
      </c>
      <c r="X1660" t="str">
        <f>VLOOKUP(Q1660,stores_imp!$A$2:$K$100,2,TRUE)</f>
        <v>Mcdonald Inc</v>
      </c>
      <c r="Y1660" t="str">
        <f>VLOOKUP(Q1660,stores_imp!$A$2:$E$22,4,FALSE)</f>
        <v>Christopherland</v>
      </c>
      <c r="Z1660" t="str">
        <f>VLOOKUP(Q1660,stores_imp!$A$2:$K$22,5,FALSE)</f>
        <v>Outlet</v>
      </c>
      <c r="AA1660" t="str">
        <f>_xlfn.IFS(sale[[#All],[Age]]&lt;19,"Teens",sale[[#All],[Age]]&lt;30,"Adults",sale[[#All],[Age]]&lt;70,"Elders")</f>
        <v>Elders</v>
      </c>
      <c r="AB1660" t="str">
        <f>VLOOKUP(C1660,customer_imp!$A$2:$H$505,8,FALSE)</f>
        <v>Silver</v>
      </c>
    </row>
    <row r="1661" spans="1:28" x14ac:dyDescent="0.25">
      <c r="A1661" t="s">
        <v>6365</v>
      </c>
      <c r="B1661" s="2">
        <v>45337</v>
      </c>
      <c r="C1661" t="s">
        <v>4024</v>
      </c>
      <c r="D1661" t="str">
        <f>VLOOKUP(C1661,customer_imp!$A$2:$H$502,2,FALSE)</f>
        <v>Matthew Hunter Jr.</v>
      </c>
      <c r="E1661">
        <f>VLOOKUP(C1661,customer_imp!$A$2:$H$502,3,FALSE)</f>
        <v>61</v>
      </c>
      <c r="F1661" t="str">
        <f>VLOOKUP(C1661,customer_imp!$A$2:$H$502,4,FALSE)</f>
        <v>Female</v>
      </c>
      <c r="G1661" t="str">
        <f>VLOOKUP(C1661,customer_imp!$A$2:$H$502,5,FALSE)</f>
        <v>Gregoryview</v>
      </c>
      <c r="H1661" t="str">
        <f>VLOOKUP(C1661,customer_imp!$A$2:$H$502,6,FALSE)</f>
        <v>Illinois</v>
      </c>
      <c r="I1661" t="str">
        <f>VLOOKUP(C1661,customer_imp!$A$2:$H$502,7,FALSE)</f>
        <v>USA</v>
      </c>
      <c r="J1661" t="s">
        <v>4669</v>
      </c>
      <c r="K1661" t="str">
        <f>VLOOKUP($J1661,prod_imp!$A$2:$I$102,2,FALSE)</f>
        <v>Portable Bluetooth Speaker</v>
      </c>
      <c r="L1661" t="str">
        <f>VLOOKUP(J1661,prod_imp!$A$2:$I$102,3,FALSE)</f>
        <v>Electronics</v>
      </c>
      <c r="M1661" t="str">
        <f>VLOOKUP(J1661,prod_imp!$A$2:$I$102,4,FALSE)</f>
        <v>Audio</v>
      </c>
      <c r="N1661" t="str">
        <f>VLOOKUP(J1661,prod_imp!$A$2:$I$102,5,FALSE)</f>
        <v>Flores-King</v>
      </c>
      <c r="O1661">
        <f>VLOOKUP(J1661,prod_imp!$A$2:$I$102,6,FALSE)</f>
        <v>432</v>
      </c>
      <c r="P1661">
        <f>VLOOKUP(J1661,prod_imp!$A$2:$I$102,7,FALSE)</f>
        <v>73</v>
      </c>
      <c r="Q1661" t="s">
        <v>4702</v>
      </c>
      <c r="R1661" t="s">
        <v>4709</v>
      </c>
      <c r="S1661" s="5">
        <v>2797.8164999999999</v>
      </c>
      <c r="T1661">
        <v>3</v>
      </c>
      <c r="U1661">
        <v>982</v>
      </c>
      <c r="V1661">
        <v>0.06</v>
      </c>
      <c r="W1661" t="str">
        <f>VLOOKUP(Q1661,stores_imp!$A$2:$K$100,3,FALSE)</f>
        <v>EAST</v>
      </c>
      <c r="X1661" t="str">
        <f>VLOOKUP(Q1661,stores_imp!$A$2:$K$100,2,TRUE)</f>
        <v>Guerrero-Schmitt</v>
      </c>
      <c r="Y1661" t="str">
        <f>VLOOKUP(Q1661,stores_imp!$A$2:$E$22,4,FALSE)</f>
        <v>East Stevechester</v>
      </c>
      <c r="Z1661" t="str">
        <f>VLOOKUP(Q1661,stores_imp!$A$2:$K$22,5,FALSE)</f>
        <v>Flagship</v>
      </c>
      <c r="AA1661" t="str">
        <f>_xlfn.IFS(sale[[#All],[Age]]&lt;19,"Teens",sale[[#All],[Age]]&lt;30,"Adults",sale[[#All],[Age]]&lt;70,"Elders")</f>
        <v>Elders</v>
      </c>
      <c r="AB1661" t="str">
        <f>VLOOKUP(C1661,customer_imp!$A$2:$H$505,8,FALSE)</f>
        <v>Gold</v>
      </c>
    </row>
    <row r="1662" spans="1:28" x14ac:dyDescent="0.25">
      <c r="A1662" t="s">
        <v>6366</v>
      </c>
      <c r="B1662" s="2">
        <v>45310</v>
      </c>
      <c r="C1662" t="s">
        <v>4313</v>
      </c>
      <c r="D1662" t="str">
        <f>VLOOKUP(C1662,customer_imp!$A$2:$H$502,2,FALSE)</f>
        <v>Reginald Willis</v>
      </c>
      <c r="E1662">
        <f>VLOOKUP(C1662,customer_imp!$A$2:$H$502,3,FALSE)</f>
        <v>62</v>
      </c>
      <c r="F1662" t="str">
        <f>VLOOKUP(C1662,customer_imp!$A$2:$H$502,4,FALSE)</f>
        <v>Female</v>
      </c>
      <c r="G1662" t="str">
        <f>VLOOKUP(C1662,customer_imp!$A$2:$H$502,5,FALSE)</f>
        <v>Kellybury</v>
      </c>
      <c r="H1662" t="str">
        <f>VLOOKUP(C1662,customer_imp!$A$2:$H$502,6,FALSE)</f>
        <v>New York</v>
      </c>
      <c r="I1662" t="str">
        <f>VLOOKUP(C1662,customer_imp!$A$2:$H$502,7,FALSE)</f>
        <v>USA</v>
      </c>
      <c r="J1662" t="s">
        <v>4515</v>
      </c>
      <c r="K1662" t="str">
        <f>VLOOKUP($J1662,prod_imp!$A$2:$I$102,2,FALSE)</f>
        <v>Ceramic Kitchen Bowl Set</v>
      </c>
      <c r="L1662" t="str">
        <f>VLOOKUP(J1662,prod_imp!$A$2:$I$102,3,FALSE)</f>
        <v>Home</v>
      </c>
      <c r="M1662" t="str">
        <f>VLOOKUP(J1662,prod_imp!$A$2:$I$102,4,FALSE)</f>
        <v>Kitchen</v>
      </c>
      <c r="N1662" t="str">
        <f>VLOOKUP(J1662,prod_imp!$A$2:$I$102,5,FALSE)</f>
        <v>Hamilton Group</v>
      </c>
      <c r="O1662">
        <f>VLOOKUP(J1662,prod_imp!$A$2:$I$102,6,FALSE)</f>
        <v>299</v>
      </c>
      <c r="P1662">
        <f>VLOOKUP(J1662,prod_imp!$A$2:$I$102,7,FALSE)</f>
        <v>308</v>
      </c>
      <c r="Q1662" t="s">
        <v>4700</v>
      </c>
      <c r="R1662" t="s">
        <v>4709</v>
      </c>
      <c r="S1662" s="5">
        <v>1544.9434000000001</v>
      </c>
      <c r="T1662">
        <v>2</v>
      </c>
      <c r="U1662">
        <v>849</v>
      </c>
      <c r="V1662">
        <v>0.05</v>
      </c>
      <c r="W1662" t="str">
        <f>VLOOKUP(Q1662,stores_imp!$A$2:$K$100,3,FALSE)</f>
        <v>WEST</v>
      </c>
      <c r="X1662" t="str">
        <f>VLOOKUP(Q1662,stores_imp!$A$2:$K$100,2,TRUE)</f>
        <v>Frederick-Wright</v>
      </c>
      <c r="Y1662" t="str">
        <f>VLOOKUP(Q1662,stores_imp!$A$2:$E$22,4,FALSE)</f>
        <v>New Jimmymouth</v>
      </c>
      <c r="Z1662" t="str">
        <f>VLOOKUP(Q1662,stores_imp!$A$2:$K$22,5,FALSE)</f>
        <v>Flagship</v>
      </c>
      <c r="AA1662" t="str">
        <f>_xlfn.IFS(sale[[#All],[Age]]&lt;19,"Teens",sale[[#All],[Age]]&lt;30,"Adults",sale[[#All],[Age]]&lt;70,"Elders")</f>
        <v>Elders</v>
      </c>
      <c r="AB1662" t="str">
        <f>VLOOKUP(C1662,customer_imp!$A$2:$H$505,8,FALSE)</f>
        <v>Bronze</v>
      </c>
    </row>
    <row r="1663" spans="1:28" x14ac:dyDescent="0.25">
      <c r="A1663" t="s">
        <v>6367</v>
      </c>
      <c r="B1663" s="2">
        <v>45230</v>
      </c>
      <c r="C1663" t="s">
        <v>4364</v>
      </c>
      <c r="D1663" t="str">
        <f>VLOOKUP(C1663,customer_imp!$A$2:$H$502,2,FALSE)</f>
        <v>Joshua Bell</v>
      </c>
      <c r="E1663">
        <f>VLOOKUP(C1663,customer_imp!$A$2:$H$502,3,FALSE)</f>
        <v>26</v>
      </c>
      <c r="F1663" t="str">
        <f>VLOOKUP(C1663,customer_imp!$A$2:$H$502,4,FALSE)</f>
        <v>Male</v>
      </c>
      <c r="G1663" t="str">
        <f>VLOOKUP(C1663,customer_imp!$A$2:$H$502,5,FALSE)</f>
        <v>Port Richardshire</v>
      </c>
      <c r="H1663" t="str">
        <f>VLOOKUP(C1663,customer_imp!$A$2:$H$502,6,FALSE)</f>
        <v>Minnesota</v>
      </c>
      <c r="I1663" t="str">
        <f>VLOOKUP(C1663,customer_imp!$A$2:$H$502,7,FALSE)</f>
        <v>USA</v>
      </c>
      <c r="J1663" t="s">
        <v>4664</v>
      </c>
      <c r="K1663" t="str">
        <f>VLOOKUP($J1663,prod_imp!$A$2:$I$102,2,FALSE)</f>
        <v>Women'S Formal Blazer</v>
      </c>
      <c r="L1663" t="str">
        <f>VLOOKUP(J1663,prod_imp!$A$2:$I$102,3,FALSE)</f>
        <v>Clothing</v>
      </c>
      <c r="M1663" t="str">
        <f>VLOOKUP(J1663,prod_imp!$A$2:$I$102,4,FALSE)</f>
        <v>Outerwear</v>
      </c>
      <c r="N1663" t="str">
        <f>VLOOKUP(J1663,prod_imp!$A$2:$I$102,5,FALSE)</f>
        <v>Phillips And Sons</v>
      </c>
      <c r="O1663">
        <f>VLOOKUP(J1663,prod_imp!$A$2:$I$102,6,FALSE)</f>
        <v>358</v>
      </c>
      <c r="P1663">
        <f>VLOOKUP(J1663,prod_imp!$A$2:$I$102,7,FALSE)</f>
        <v>143</v>
      </c>
      <c r="Q1663" t="s">
        <v>4690</v>
      </c>
      <c r="R1663" t="s">
        <v>4706</v>
      </c>
      <c r="S1663" s="5">
        <v>1746.96</v>
      </c>
      <c r="T1663">
        <v>3</v>
      </c>
      <c r="U1663">
        <v>582</v>
      </c>
      <c r="V1663">
        <v>0.09</v>
      </c>
      <c r="W1663" t="str">
        <f>VLOOKUP(Q1663,stores_imp!$A$2:$K$100,3,FALSE)</f>
        <v>EAST</v>
      </c>
      <c r="X1663" t="str">
        <f>VLOOKUP(Q1663,stores_imp!$A$2:$K$100,2,TRUE)</f>
        <v>Martinez, Adkins And Johnson</v>
      </c>
      <c r="Y1663" t="str">
        <f>VLOOKUP(Q1663,stores_imp!$A$2:$E$22,4,FALSE)</f>
        <v>East Davidville</v>
      </c>
      <c r="Z1663" t="str">
        <f>VLOOKUP(Q1663,stores_imp!$A$2:$K$22,5,FALSE)</f>
        <v>Online</v>
      </c>
      <c r="AA1663" t="str">
        <f>_xlfn.IFS(sale[[#All],[Age]]&lt;19,"Teens",sale[[#All],[Age]]&lt;30,"Adults",sale[[#All],[Age]]&lt;70,"Elders")</f>
        <v>Adults</v>
      </c>
      <c r="AB1663" t="str">
        <f>VLOOKUP(C1663,customer_imp!$A$2:$H$505,8,FALSE)</f>
        <v>Platinum</v>
      </c>
    </row>
    <row r="1664" spans="1:28" x14ac:dyDescent="0.25">
      <c r="A1664" t="s">
        <v>6368</v>
      </c>
      <c r="B1664" s="2">
        <v>45341</v>
      </c>
      <c r="C1664" t="s">
        <v>4150</v>
      </c>
      <c r="D1664" t="str">
        <f>VLOOKUP(C1664,customer_imp!$A$2:$H$502,2,FALSE)</f>
        <v>Amy Wilson</v>
      </c>
      <c r="E1664">
        <f>VLOOKUP(C1664,customer_imp!$A$2:$H$502,3,FALSE)</f>
        <v>44</v>
      </c>
      <c r="F1664" t="str">
        <f>VLOOKUP(C1664,customer_imp!$A$2:$H$502,4,FALSE)</f>
        <v>Female</v>
      </c>
      <c r="G1664" t="str">
        <f>VLOOKUP(C1664,customer_imp!$A$2:$H$502,5,FALSE)</f>
        <v>Morrisburgh</v>
      </c>
      <c r="H1664" t="str">
        <f>VLOOKUP(C1664,customer_imp!$A$2:$H$502,6,FALSE)</f>
        <v>Indiana</v>
      </c>
      <c r="I1664" t="str">
        <f>VLOOKUP(C1664,customer_imp!$A$2:$H$502,7,FALSE)</f>
        <v>USA</v>
      </c>
      <c r="J1664" t="s">
        <v>4582</v>
      </c>
      <c r="K1664" t="str">
        <f>VLOOKUP($J1664,prod_imp!$A$2:$I$102,2,FALSE)</f>
        <v>Men'S Roll-On Perfume</v>
      </c>
      <c r="L1664" t="str">
        <f>VLOOKUP(J1664,prod_imp!$A$2:$I$102,3,FALSE)</f>
        <v>Beauty</v>
      </c>
      <c r="M1664" t="str">
        <f>VLOOKUP(J1664,prod_imp!$A$2:$I$102,4,FALSE)</f>
        <v>Fragrance</v>
      </c>
      <c r="N1664" t="str">
        <f>VLOOKUP(J1664,prod_imp!$A$2:$I$102,5,FALSE)</f>
        <v>Sullivan And Sons</v>
      </c>
      <c r="O1664">
        <f>VLOOKUP(J1664,prod_imp!$A$2:$I$102,6,FALSE)</f>
        <v>43</v>
      </c>
      <c r="P1664">
        <f>VLOOKUP(J1664,prod_imp!$A$2:$I$102,7,FALSE)</f>
        <v>267</v>
      </c>
      <c r="Q1664" t="s">
        <v>4701</v>
      </c>
      <c r="R1664" t="s">
        <v>4709</v>
      </c>
      <c r="S1664" s="5">
        <v>1321.5336</v>
      </c>
      <c r="T1664">
        <v>2</v>
      </c>
      <c r="U1664">
        <v>869</v>
      </c>
      <c r="V1664">
        <v>0</v>
      </c>
      <c r="W1664" t="str">
        <f>VLOOKUP(Q1664,stores_imp!$A$2:$K$100,3,FALSE)</f>
        <v>NORTH</v>
      </c>
      <c r="X1664" t="str">
        <f>VLOOKUP(Q1664,stores_imp!$A$2:$K$100,2,TRUE)</f>
        <v>Holloway Ltd</v>
      </c>
      <c r="Y1664" t="str">
        <f>VLOOKUP(Q1664,stores_imp!$A$2:$E$22,4,FALSE)</f>
        <v>Bensonhaven</v>
      </c>
      <c r="Z1664" t="str">
        <f>VLOOKUP(Q1664,stores_imp!$A$2:$K$22,5,FALSE)</f>
        <v>Flagship</v>
      </c>
      <c r="AA1664" t="str">
        <f>_xlfn.IFS(sale[[#All],[Age]]&lt;19,"Teens",sale[[#All],[Age]]&lt;30,"Adults",sale[[#All],[Age]]&lt;70,"Elders")</f>
        <v>Elders</v>
      </c>
      <c r="AB1664" t="str">
        <f>VLOOKUP(C1664,customer_imp!$A$2:$H$505,8,FALSE)</f>
        <v>Platinum</v>
      </c>
    </row>
    <row r="1665" spans="1:28" x14ac:dyDescent="0.25">
      <c r="A1665" t="s">
        <v>6369</v>
      </c>
      <c r="B1665" s="2">
        <v>45440</v>
      </c>
      <c r="C1665" t="s">
        <v>3991</v>
      </c>
      <c r="D1665" t="str">
        <f>VLOOKUP(C1665,customer_imp!$A$2:$H$502,2,FALSE)</f>
        <v>Jeff Martinez</v>
      </c>
      <c r="E1665">
        <f>VLOOKUP(C1665,customer_imp!$A$2:$H$502,3,FALSE)</f>
        <v>36</v>
      </c>
      <c r="F1665" t="str">
        <f>VLOOKUP(C1665,customer_imp!$A$2:$H$502,4,FALSE)</f>
        <v>Female</v>
      </c>
      <c r="G1665" t="str">
        <f>VLOOKUP(C1665,customer_imp!$A$2:$H$502,5,FALSE)</f>
        <v>Smithburgh</v>
      </c>
      <c r="H1665" t="str">
        <f>VLOOKUP(C1665,customer_imp!$A$2:$H$502,6,FALSE)</f>
        <v>Oklahoma</v>
      </c>
      <c r="I1665" t="str">
        <f>VLOOKUP(C1665,customer_imp!$A$2:$H$502,7,FALSE)</f>
        <v>USA</v>
      </c>
      <c r="J1665" t="s">
        <v>4593</v>
      </c>
      <c r="K1665" t="str">
        <f>VLOOKUP($J1665,prod_imp!$A$2:$I$102,2,FALSE)</f>
        <v>Sports Stopwatch Pro</v>
      </c>
      <c r="L1665" t="str">
        <f>VLOOKUP(J1665,prod_imp!$A$2:$I$102,3,FALSE)</f>
        <v>Sports</v>
      </c>
      <c r="M1665" t="str">
        <f>VLOOKUP(J1665,prod_imp!$A$2:$I$102,4,FALSE)</f>
        <v>Accessories</v>
      </c>
      <c r="N1665" t="str">
        <f>VLOOKUP(J1665,prod_imp!$A$2:$I$102,5,FALSE)</f>
        <v>Thompson-French</v>
      </c>
      <c r="O1665">
        <f>VLOOKUP(J1665,prod_imp!$A$2:$I$102,6,FALSE)</f>
        <v>435</v>
      </c>
      <c r="P1665">
        <f>VLOOKUP(J1665,prod_imp!$A$2:$I$102,7,FALSE)</f>
        <v>185</v>
      </c>
      <c r="Q1665" t="s">
        <v>4681</v>
      </c>
      <c r="R1665" t="s">
        <v>4709</v>
      </c>
      <c r="S1665" s="5">
        <v>60.392200000000003</v>
      </c>
      <c r="T1665">
        <v>1</v>
      </c>
      <c r="U1665">
        <v>62</v>
      </c>
      <c r="V1665">
        <v>0.24</v>
      </c>
      <c r="W1665" t="str">
        <f>VLOOKUP(Q1665,stores_imp!$A$2:$K$100,3,FALSE)</f>
        <v>SOUTH</v>
      </c>
      <c r="X1665" t="str">
        <f>VLOOKUP(Q1665,stores_imp!$A$2:$K$100,2,TRUE)</f>
        <v>Mann-Austin</v>
      </c>
      <c r="Y1665" t="str">
        <f>VLOOKUP(Q1665,stores_imp!$A$2:$E$22,4,FALSE)</f>
        <v>Port Sharon</v>
      </c>
      <c r="Z1665" t="str">
        <f>VLOOKUP(Q1665,stores_imp!$A$2:$K$22,5,FALSE)</f>
        <v>Online</v>
      </c>
      <c r="AA1665" t="str">
        <f>_xlfn.IFS(sale[[#All],[Age]]&lt;19,"Teens",sale[[#All],[Age]]&lt;30,"Adults",sale[[#All],[Age]]&lt;70,"Elders")</f>
        <v>Elders</v>
      </c>
      <c r="AB1665" t="str">
        <f>VLOOKUP(C1665,customer_imp!$A$2:$H$505,8,FALSE)</f>
        <v>Gold</v>
      </c>
    </row>
    <row r="1666" spans="1:28" x14ac:dyDescent="0.25">
      <c r="A1666" t="s">
        <v>6370</v>
      </c>
      <c r="B1666" s="2">
        <v>45798</v>
      </c>
      <c r="C1666" t="s">
        <v>4130</v>
      </c>
      <c r="D1666" t="str">
        <f>VLOOKUP(C1666,customer_imp!$A$2:$H$502,2,FALSE)</f>
        <v>Patrick Roberts</v>
      </c>
      <c r="E1666">
        <f>VLOOKUP(C1666,customer_imp!$A$2:$H$502,3,FALSE)</f>
        <v>41</v>
      </c>
      <c r="F1666" t="str">
        <f>VLOOKUP(C1666,customer_imp!$A$2:$H$502,4,FALSE)</f>
        <v>Female</v>
      </c>
      <c r="G1666" t="str">
        <f>VLOOKUP(C1666,customer_imp!$A$2:$H$502,5,FALSE)</f>
        <v>Jaredville</v>
      </c>
      <c r="H1666" t="str">
        <f>VLOOKUP(C1666,customer_imp!$A$2:$H$502,6,FALSE)</f>
        <v>Missouri</v>
      </c>
      <c r="I1666" t="str">
        <f>VLOOKUP(C1666,customer_imp!$A$2:$H$502,7,FALSE)</f>
        <v>USA</v>
      </c>
      <c r="J1666" t="s">
        <v>4563</v>
      </c>
      <c r="K1666" t="str">
        <f>VLOOKUP($J1666,prod_imp!$A$2:$I$102,2,FALSE)</f>
        <v>Portable Power Bank</v>
      </c>
      <c r="L1666" t="str">
        <f>VLOOKUP(J1666,prod_imp!$A$2:$I$102,3,FALSE)</f>
        <v>Electronics</v>
      </c>
      <c r="M1666" t="str">
        <f>VLOOKUP(J1666,prod_imp!$A$2:$I$102,4,FALSE)</f>
        <v>Mobile</v>
      </c>
      <c r="N1666" t="str">
        <f>VLOOKUP(J1666,prod_imp!$A$2:$I$102,5,FALSE)</f>
        <v>Cummings And Sons</v>
      </c>
      <c r="O1666">
        <f>VLOOKUP(J1666,prod_imp!$A$2:$I$102,6,FALSE)</f>
        <v>326</v>
      </c>
      <c r="P1666">
        <f>VLOOKUP(J1666,prod_imp!$A$2:$I$102,7,FALSE)</f>
        <v>301</v>
      </c>
      <c r="Q1666" t="s">
        <v>4697</v>
      </c>
      <c r="R1666" t="s">
        <v>4709</v>
      </c>
      <c r="S1666" s="5">
        <v>990.6336</v>
      </c>
      <c r="T1666">
        <v>3</v>
      </c>
      <c r="U1666">
        <v>344</v>
      </c>
      <c r="V1666">
        <v>0.03</v>
      </c>
      <c r="W1666" t="str">
        <f>VLOOKUP(Q1666,stores_imp!$A$2:$K$100,3,FALSE)</f>
        <v>SOUTH</v>
      </c>
      <c r="X1666" t="str">
        <f>VLOOKUP(Q1666,stores_imp!$A$2:$K$100,2,TRUE)</f>
        <v>Mcdonald Inc</v>
      </c>
      <c r="Y1666" t="str">
        <f>VLOOKUP(Q1666,stores_imp!$A$2:$E$22,4,FALSE)</f>
        <v>Christopherland</v>
      </c>
      <c r="Z1666" t="str">
        <f>VLOOKUP(Q1666,stores_imp!$A$2:$K$22,5,FALSE)</f>
        <v>Outlet</v>
      </c>
      <c r="AA1666" t="str">
        <f>_xlfn.IFS(sale[[#All],[Age]]&lt;19,"Teens",sale[[#All],[Age]]&lt;30,"Adults",sale[[#All],[Age]]&lt;70,"Elders")</f>
        <v>Elders</v>
      </c>
      <c r="AB1666" t="str">
        <f>VLOOKUP(C1666,customer_imp!$A$2:$H$505,8,FALSE)</f>
        <v>Platinum</v>
      </c>
    </row>
    <row r="1667" spans="1:28" x14ac:dyDescent="0.25">
      <c r="A1667" t="s">
        <v>6371</v>
      </c>
      <c r="B1667" s="2">
        <v>45293</v>
      </c>
      <c r="C1667" t="s">
        <v>4287</v>
      </c>
      <c r="D1667" t="str">
        <f>VLOOKUP(C1667,customer_imp!$A$2:$H$502,2,FALSE)</f>
        <v>John Sloan</v>
      </c>
      <c r="E1667">
        <f>VLOOKUP(C1667,customer_imp!$A$2:$H$502,3,FALSE)</f>
        <v>23</v>
      </c>
      <c r="F1667" t="str">
        <f>VLOOKUP(C1667,customer_imp!$A$2:$H$502,4,FALSE)</f>
        <v>Female</v>
      </c>
      <c r="G1667" t="str">
        <f>VLOOKUP(C1667,customer_imp!$A$2:$H$502,5,FALSE)</f>
        <v>East Johntown</v>
      </c>
      <c r="H1667" t="str">
        <f>VLOOKUP(C1667,customer_imp!$A$2:$H$502,6,FALSE)</f>
        <v>Delaware</v>
      </c>
      <c r="I1667" t="str">
        <f>VLOOKUP(C1667,customer_imp!$A$2:$H$502,7,FALSE)</f>
        <v>USA</v>
      </c>
      <c r="J1667" t="s">
        <v>4540</v>
      </c>
      <c r="K1667" t="str">
        <f>VLOOKUP($J1667,prod_imp!$A$2:$I$102,2,FALSE)</f>
        <v>Foldable Camping Chair</v>
      </c>
      <c r="L1667" t="str">
        <f>VLOOKUP(J1667,prod_imp!$A$2:$I$102,3,FALSE)</f>
        <v>Sports</v>
      </c>
      <c r="M1667" t="str">
        <f>VLOOKUP(J1667,prod_imp!$A$2:$I$102,4,FALSE)</f>
        <v>Outdoor</v>
      </c>
      <c r="N1667" t="str">
        <f>VLOOKUP(J1667,prod_imp!$A$2:$I$102,5,FALSE)</f>
        <v>Cook Ltd</v>
      </c>
      <c r="O1667">
        <f>VLOOKUP(J1667,prod_imp!$A$2:$I$102,6,FALSE)</f>
        <v>166</v>
      </c>
      <c r="P1667">
        <f>VLOOKUP(J1667,prod_imp!$A$2:$I$102,7,FALSE)</f>
        <v>340</v>
      </c>
      <c r="Q1667" t="s">
        <v>4693</v>
      </c>
      <c r="R1667" t="s">
        <v>1959</v>
      </c>
      <c r="S1667" s="5">
        <v>813.46889999999996</v>
      </c>
      <c r="T1667">
        <v>3</v>
      </c>
      <c r="U1667">
        <v>305</v>
      </c>
      <c r="V1667">
        <v>0.04</v>
      </c>
      <c r="W1667" t="str">
        <f>VLOOKUP(Q1667,stores_imp!$A$2:$K$100,3,FALSE)</f>
        <v>NORTH</v>
      </c>
      <c r="X1667" t="str">
        <f>VLOOKUP(Q1667,stores_imp!$A$2:$K$100,2,TRUE)</f>
        <v>Thomas, Bridges And Harris</v>
      </c>
      <c r="Y1667" t="str">
        <f>VLOOKUP(Q1667,stores_imp!$A$2:$E$22,4,FALSE)</f>
        <v>Sabrinatown</v>
      </c>
      <c r="Z1667" t="str">
        <f>VLOOKUP(Q1667,stores_imp!$A$2:$K$22,5,FALSE)</f>
        <v>Online</v>
      </c>
      <c r="AA1667" t="str">
        <f>_xlfn.IFS(sale[[#All],[Age]]&lt;19,"Teens",sale[[#All],[Age]]&lt;30,"Adults",sale[[#All],[Age]]&lt;70,"Elders")</f>
        <v>Adults</v>
      </c>
      <c r="AB1667" t="str">
        <f>VLOOKUP(C1667,customer_imp!$A$2:$H$505,8,FALSE)</f>
        <v>Platinum</v>
      </c>
    </row>
    <row r="1668" spans="1:28" x14ac:dyDescent="0.25">
      <c r="A1668" t="s">
        <v>6372</v>
      </c>
      <c r="B1668" s="2">
        <v>45296</v>
      </c>
      <c r="C1668" t="s">
        <v>4354</v>
      </c>
      <c r="D1668" t="str">
        <f>VLOOKUP(C1668,customer_imp!$A$2:$H$502,2,FALSE)</f>
        <v>Brandon Mcbride</v>
      </c>
      <c r="E1668">
        <f>VLOOKUP(C1668,customer_imp!$A$2:$H$502,3,FALSE)</f>
        <v>63</v>
      </c>
      <c r="F1668" t="str">
        <f>VLOOKUP(C1668,customer_imp!$A$2:$H$502,4,FALSE)</f>
        <v>Female</v>
      </c>
      <c r="G1668" t="str">
        <f>VLOOKUP(C1668,customer_imp!$A$2:$H$502,5,FALSE)</f>
        <v>Kellyside</v>
      </c>
      <c r="H1668" t="str">
        <f>VLOOKUP(C1668,customer_imp!$A$2:$H$502,6,FALSE)</f>
        <v>Alaska</v>
      </c>
      <c r="I1668" t="str">
        <f>VLOOKUP(C1668,customer_imp!$A$2:$H$502,7,FALSE)</f>
        <v>USA</v>
      </c>
      <c r="J1668" t="s">
        <v>4545</v>
      </c>
      <c r="K1668" t="str">
        <f>VLOOKUP($J1668,prod_imp!$A$2:$I$102,2,FALSE)</f>
        <v>Decorative Floor Vase</v>
      </c>
      <c r="L1668" t="str">
        <f>VLOOKUP(J1668,prod_imp!$A$2:$I$102,3,FALSE)</f>
        <v>Home</v>
      </c>
      <c r="M1668" t="str">
        <f>VLOOKUP(J1668,prod_imp!$A$2:$I$102,4,FALSE)</f>
        <v>Decor</v>
      </c>
      <c r="N1668" t="str">
        <f>VLOOKUP(J1668,prod_imp!$A$2:$I$102,5,FALSE)</f>
        <v>Khan, Jones And Paul</v>
      </c>
      <c r="O1668">
        <f>VLOOKUP(J1668,prod_imp!$A$2:$I$102,6,FALSE)</f>
        <v>317</v>
      </c>
      <c r="P1668">
        <f>VLOOKUP(J1668,prod_imp!$A$2:$I$102,7,FALSE)</f>
        <v>378</v>
      </c>
      <c r="Q1668" t="s">
        <v>4688</v>
      </c>
      <c r="R1668" t="s">
        <v>4706</v>
      </c>
      <c r="S1668" s="5">
        <v>825.02639999999997</v>
      </c>
      <c r="T1668">
        <v>4</v>
      </c>
      <c r="U1668">
        <v>208</v>
      </c>
      <c r="V1668">
        <v>0.11</v>
      </c>
      <c r="W1668" t="str">
        <f>VLOOKUP(Q1668,stores_imp!$A$2:$K$100,3,FALSE)</f>
        <v>SOUTH</v>
      </c>
      <c r="X1668" t="str">
        <f>VLOOKUP(Q1668,stores_imp!$A$2:$K$100,2,TRUE)</f>
        <v>Mann-Austin</v>
      </c>
      <c r="Y1668" t="str">
        <f>VLOOKUP(Q1668,stores_imp!$A$2:$E$22,4,FALSE)</f>
        <v>East Johnstad</v>
      </c>
      <c r="Z1668" t="str">
        <f>VLOOKUP(Q1668,stores_imp!$A$2:$K$22,5,FALSE)</f>
        <v>Flagship</v>
      </c>
      <c r="AA1668" t="str">
        <f>_xlfn.IFS(sale[[#All],[Age]]&lt;19,"Teens",sale[[#All],[Age]]&lt;30,"Adults",sale[[#All],[Age]]&lt;70,"Elders")</f>
        <v>Elders</v>
      </c>
      <c r="AB1668" t="str">
        <f>VLOOKUP(C1668,customer_imp!$A$2:$H$505,8,FALSE)</f>
        <v>Platinum</v>
      </c>
    </row>
    <row r="1669" spans="1:28" x14ac:dyDescent="0.25">
      <c r="A1669" t="s">
        <v>6373</v>
      </c>
      <c r="B1669" s="2">
        <v>45860</v>
      </c>
      <c r="C1669" t="s">
        <v>4297</v>
      </c>
      <c r="D1669" t="str">
        <f>VLOOKUP(C1669,customer_imp!$A$2:$H$502,2,FALSE)</f>
        <v>Jason Mullins</v>
      </c>
      <c r="E1669">
        <f>VLOOKUP(C1669,customer_imp!$A$2:$H$502,3,FALSE)</f>
        <v>47</v>
      </c>
      <c r="F1669" t="str">
        <f>VLOOKUP(C1669,customer_imp!$A$2:$H$502,4,FALSE)</f>
        <v>Female</v>
      </c>
      <c r="G1669" t="str">
        <f>VLOOKUP(C1669,customer_imp!$A$2:$H$502,5,FALSE)</f>
        <v>Brianchester</v>
      </c>
      <c r="H1669" t="str">
        <f>VLOOKUP(C1669,customer_imp!$A$2:$H$502,6,FALSE)</f>
        <v>Delaware</v>
      </c>
      <c r="I1669" t="str">
        <f>VLOOKUP(C1669,customer_imp!$A$2:$H$502,7,FALSE)</f>
        <v>USA</v>
      </c>
      <c r="J1669" t="s">
        <v>4645</v>
      </c>
      <c r="K1669" t="str">
        <f>VLOOKUP($J1669,prod_imp!$A$2:$I$102,2,FALSE)</f>
        <v>Kitchen Cutting Board</v>
      </c>
      <c r="L1669" t="str">
        <f>VLOOKUP(J1669,prod_imp!$A$2:$I$102,3,FALSE)</f>
        <v>Home</v>
      </c>
      <c r="M1669" t="str">
        <f>VLOOKUP(J1669,prod_imp!$A$2:$I$102,4,FALSE)</f>
        <v>Kitchen</v>
      </c>
      <c r="N1669" t="str">
        <f>VLOOKUP(J1669,prod_imp!$A$2:$I$102,5,FALSE)</f>
        <v>Taylor, Dodson And Johnston</v>
      </c>
      <c r="O1669">
        <f>VLOOKUP(J1669,prod_imp!$A$2:$I$102,6,FALSE)</f>
        <v>176</v>
      </c>
      <c r="P1669">
        <f>VLOOKUP(J1669,prod_imp!$A$2:$I$102,7,FALSE)</f>
        <v>82</v>
      </c>
      <c r="Q1669" t="s">
        <v>4675</v>
      </c>
      <c r="R1669" t="s">
        <v>4709</v>
      </c>
      <c r="S1669" s="5">
        <v>103.56480000000001</v>
      </c>
      <c r="T1669">
        <v>1</v>
      </c>
      <c r="U1669">
        <v>119</v>
      </c>
      <c r="V1669">
        <v>0.01</v>
      </c>
      <c r="W1669" t="str">
        <f>VLOOKUP(Q1669,stores_imp!$A$2:$K$100,3,FALSE)</f>
        <v>NORTH</v>
      </c>
      <c r="X1669" t="str">
        <f>VLOOKUP(Q1669,stores_imp!$A$2:$K$100,2,TRUE)</f>
        <v>Martinez, Adkins And Johnson</v>
      </c>
      <c r="Y1669" t="str">
        <f>VLOOKUP(Q1669,stores_imp!$A$2:$E$22,4,FALSE)</f>
        <v>Danielmouth</v>
      </c>
      <c r="Z1669" t="str">
        <f>VLOOKUP(Q1669,stores_imp!$A$2:$K$22,5,FALSE)</f>
        <v>Flagship</v>
      </c>
      <c r="AA1669" t="str">
        <f>_xlfn.IFS(sale[[#All],[Age]]&lt;19,"Teens",sale[[#All],[Age]]&lt;30,"Adults",sale[[#All],[Age]]&lt;70,"Elders")</f>
        <v>Elders</v>
      </c>
      <c r="AB1669" t="str">
        <f>VLOOKUP(C1669,customer_imp!$A$2:$H$505,8,FALSE)</f>
        <v>Silver</v>
      </c>
    </row>
    <row r="1670" spans="1:28" x14ac:dyDescent="0.25">
      <c r="A1670" t="s">
        <v>6374</v>
      </c>
      <c r="B1670" s="2">
        <v>45843</v>
      </c>
      <c r="C1670" t="s">
        <v>4306</v>
      </c>
      <c r="D1670" t="str">
        <f>VLOOKUP(C1670,customer_imp!$A$2:$H$502,2,FALSE)</f>
        <v>Darren Burton</v>
      </c>
      <c r="E1670">
        <f>VLOOKUP(C1670,customer_imp!$A$2:$H$502,3,FALSE)</f>
        <v>21</v>
      </c>
      <c r="F1670" t="str">
        <f>VLOOKUP(C1670,customer_imp!$A$2:$H$502,4,FALSE)</f>
        <v>Female</v>
      </c>
      <c r="G1670" t="str">
        <f>VLOOKUP(C1670,customer_imp!$A$2:$H$502,5,FALSE)</f>
        <v>Lake Alice</v>
      </c>
      <c r="H1670" t="str">
        <f>VLOOKUP(C1670,customer_imp!$A$2:$H$502,6,FALSE)</f>
        <v>Tennessee</v>
      </c>
      <c r="I1670" t="str">
        <f>VLOOKUP(C1670,customer_imp!$A$2:$H$502,7,FALSE)</f>
        <v>USA</v>
      </c>
      <c r="J1670" t="s">
        <v>4573</v>
      </c>
      <c r="K1670" t="str">
        <f>VLOOKUP($J1670,prod_imp!$A$2:$I$102,2,FALSE)</f>
        <v>Adjustable Jump Rope</v>
      </c>
      <c r="L1670" t="str">
        <f>VLOOKUP(J1670,prod_imp!$A$2:$I$102,3,FALSE)</f>
        <v>Sports</v>
      </c>
      <c r="M1670" t="str">
        <f>VLOOKUP(J1670,prod_imp!$A$2:$I$102,4,FALSE)</f>
        <v>Fitness</v>
      </c>
      <c r="N1670" t="str">
        <f>VLOOKUP(J1670,prod_imp!$A$2:$I$102,5,FALSE)</f>
        <v>Cox Inc</v>
      </c>
      <c r="O1670">
        <f>VLOOKUP(J1670,prod_imp!$A$2:$I$102,6,FALSE)</f>
        <v>167</v>
      </c>
      <c r="P1670">
        <f>VLOOKUP(J1670,prod_imp!$A$2:$I$102,7,FALSE)</f>
        <v>316</v>
      </c>
      <c r="Q1670" t="s">
        <v>4688</v>
      </c>
      <c r="R1670" t="s">
        <v>4709</v>
      </c>
      <c r="S1670" s="5">
        <v>2976.6039999999998</v>
      </c>
      <c r="T1670">
        <v>4</v>
      </c>
      <c r="U1670">
        <v>792</v>
      </c>
      <c r="V1670">
        <v>0.13</v>
      </c>
      <c r="W1670" t="str">
        <f>VLOOKUP(Q1670,stores_imp!$A$2:$K$100,3,FALSE)</f>
        <v>SOUTH</v>
      </c>
      <c r="X1670" t="str">
        <f>VLOOKUP(Q1670,stores_imp!$A$2:$K$100,2,TRUE)</f>
        <v>Mann-Austin</v>
      </c>
      <c r="Y1670" t="str">
        <f>VLOOKUP(Q1670,stores_imp!$A$2:$E$22,4,FALSE)</f>
        <v>East Johnstad</v>
      </c>
      <c r="Z1670" t="str">
        <f>VLOOKUP(Q1670,stores_imp!$A$2:$K$22,5,FALSE)</f>
        <v>Flagship</v>
      </c>
      <c r="AA1670" t="str">
        <f>_xlfn.IFS(sale[[#All],[Age]]&lt;19,"Teens",sale[[#All],[Age]]&lt;30,"Adults",sale[[#All],[Age]]&lt;70,"Elders")</f>
        <v>Adults</v>
      </c>
      <c r="AB1670" t="str">
        <f>VLOOKUP(C1670,customer_imp!$A$2:$H$505,8,FALSE)</f>
        <v>Bronze</v>
      </c>
    </row>
    <row r="1671" spans="1:28" x14ac:dyDescent="0.25">
      <c r="A1671" t="s">
        <v>6375</v>
      </c>
      <c r="B1671" s="2">
        <v>45862</v>
      </c>
      <c r="C1671" t="s">
        <v>4026</v>
      </c>
      <c r="D1671" t="str">
        <f>VLOOKUP(C1671,customer_imp!$A$2:$H$502,2,FALSE)</f>
        <v>Debra Liu</v>
      </c>
      <c r="E1671">
        <f>VLOOKUP(C1671,customer_imp!$A$2:$H$502,3,FALSE)</f>
        <v>55</v>
      </c>
      <c r="F1671" t="str">
        <f>VLOOKUP(C1671,customer_imp!$A$2:$H$502,4,FALSE)</f>
        <v>Male</v>
      </c>
      <c r="G1671" t="str">
        <f>VLOOKUP(C1671,customer_imp!$A$2:$H$502,5,FALSE)</f>
        <v>South Timtown</v>
      </c>
      <c r="H1671" t="str">
        <f>VLOOKUP(C1671,customer_imp!$A$2:$H$502,6,FALSE)</f>
        <v>Minnesota</v>
      </c>
      <c r="I1671" t="str">
        <f>VLOOKUP(C1671,customer_imp!$A$2:$H$502,7,FALSE)</f>
        <v>USA</v>
      </c>
      <c r="J1671" t="s">
        <v>4523</v>
      </c>
      <c r="K1671" t="str">
        <f>VLOOKUP($J1671,prod_imp!$A$2:$I$102,2,FALSE)</f>
        <v>Decorative Wall Mirror</v>
      </c>
      <c r="L1671" t="str">
        <f>VLOOKUP(J1671,prod_imp!$A$2:$I$102,3,FALSE)</f>
        <v>Home</v>
      </c>
      <c r="M1671" t="str">
        <f>VLOOKUP(J1671,prod_imp!$A$2:$I$102,4,FALSE)</f>
        <v>Decor</v>
      </c>
      <c r="N1671" t="str">
        <f>VLOOKUP(J1671,prod_imp!$A$2:$I$102,5,FALSE)</f>
        <v>Luna, Anderson And Bowman</v>
      </c>
      <c r="O1671">
        <f>VLOOKUP(J1671,prod_imp!$A$2:$I$102,6,FALSE)</f>
        <v>48</v>
      </c>
      <c r="P1671">
        <f>VLOOKUP(J1671,prod_imp!$A$2:$I$102,7,FALSE)</f>
        <v>439</v>
      </c>
      <c r="Q1671" t="s">
        <v>4678</v>
      </c>
      <c r="R1671" t="s">
        <v>1959</v>
      </c>
      <c r="S1671" s="5">
        <v>638.88440000000003</v>
      </c>
      <c r="T1671">
        <v>2</v>
      </c>
      <c r="U1671">
        <v>415</v>
      </c>
      <c r="V1671">
        <v>0.06</v>
      </c>
      <c r="W1671" t="str">
        <f>VLOOKUP(Q1671,stores_imp!$A$2:$K$100,3,FALSE)</f>
        <v>SOUTH</v>
      </c>
      <c r="X1671" t="str">
        <f>VLOOKUP(Q1671,stores_imp!$A$2:$K$100,2,TRUE)</f>
        <v>Mann-Austin</v>
      </c>
      <c r="Y1671" t="str">
        <f>VLOOKUP(Q1671,stores_imp!$A$2:$E$22,4,FALSE)</f>
        <v>North Nancyview</v>
      </c>
      <c r="Z1671" t="str">
        <f>VLOOKUP(Q1671,stores_imp!$A$2:$K$22,5,FALSE)</f>
        <v>Outlet</v>
      </c>
      <c r="AA1671" t="str">
        <f>_xlfn.IFS(sale[[#All],[Age]]&lt;19,"Teens",sale[[#All],[Age]]&lt;30,"Adults",sale[[#All],[Age]]&lt;70,"Elders")</f>
        <v>Elders</v>
      </c>
      <c r="AB1671" t="str">
        <f>VLOOKUP(C1671,customer_imp!$A$2:$H$505,8,FALSE)</f>
        <v>Bronze</v>
      </c>
    </row>
    <row r="1672" spans="1:28" x14ac:dyDescent="0.25">
      <c r="A1672" t="s">
        <v>6376</v>
      </c>
      <c r="B1672" s="2">
        <v>45385</v>
      </c>
      <c r="C1672" t="s">
        <v>4470</v>
      </c>
      <c r="D1672" t="str">
        <f>VLOOKUP(C1672,customer_imp!$A$2:$H$502,2,FALSE)</f>
        <v>Earl Smith Dds</v>
      </c>
      <c r="E1672">
        <f>VLOOKUP(C1672,customer_imp!$A$2:$H$502,3,FALSE)</f>
        <v>59</v>
      </c>
      <c r="F1672" t="str">
        <f>VLOOKUP(C1672,customer_imp!$A$2:$H$502,4,FALSE)</f>
        <v>Male</v>
      </c>
      <c r="G1672" t="str">
        <f>VLOOKUP(C1672,customer_imp!$A$2:$H$502,5,FALSE)</f>
        <v>West Sarah</v>
      </c>
      <c r="H1672" t="str">
        <f>VLOOKUP(C1672,customer_imp!$A$2:$H$502,6,FALSE)</f>
        <v>South Dakota</v>
      </c>
      <c r="I1672" t="str">
        <f>VLOOKUP(C1672,customer_imp!$A$2:$H$502,7,FALSE)</f>
        <v>USA</v>
      </c>
      <c r="J1672" t="s">
        <v>4562</v>
      </c>
      <c r="K1672" t="str">
        <f>VLOOKUP($J1672,prod_imp!$A$2:$I$102,2,FALSE)</f>
        <v>Sports Water Hydration Pack</v>
      </c>
      <c r="L1672" t="str">
        <f>VLOOKUP(J1672,prod_imp!$A$2:$I$102,3,FALSE)</f>
        <v>Sports</v>
      </c>
      <c r="M1672" t="str">
        <f>VLOOKUP(J1672,prod_imp!$A$2:$I$102,4,FALSE)</f>
        <v>Outdoor</v>
      </c>
      <c r="N1672" t="str">
        <f>VLOOKUP(J1672,prod_imp!$A$2:$I$102,5,FALSE)</f>
        <v>Sims-Smith</v>
      </c>
      <c r="O1672">
        <f>VLOOKUP(J1672,prod_imp!$A$2:$I$102,6,FALSE)</f>
        <v>136</v>
      </c>
      <c r="P1672">
        <f>VLOOKUP(J1672,prod_imp!$A$2:$I$102,7,FALSE)</f>
        <v>394</v>
      </c>
      <c r="Q1672" t="s">
        <v>4693</v>
      </c>
      <c r="R1672" t="s">
        <v>4706</v>
      </c>
      <c r="S1672" s="5">
        <v>1383.5663999999999</v>
      </c>
      <c r="T1672">
        <v>2</v>
      </c>
      <c r="U1672">
        <v>961</v>
      </c>
      <c r="V1672">
        <v>0.23</v>
      </c>
      <c r="W1672" t="str">
        <f>VLOOKUP(Q1672,stores_imp!$A$2:$K$100,3,FALSE)</f>
        <v>NORTH</v>
      </c>
      <c r="X1672" t="str">
        <f>VLOOKUP(Q1672,stores_imp!$A$2:$K$100,2,TRUE)</f>
        <v>Thomas, Bridges And Harris</v>
      </c>
      <c r="Y1672" t="str">
        <f>VLOOKUP(Q1672,stores_imp!$A$2:$E$22,4,FALSE)</f>
        <v>Sabrinatown</v>
      </c>
      <c r="Z1672" t="str">
        <f>VLOOKUP(Q1672,stores_imp!$A$2:$K$22,5,FALSE)</f>
        <v>Online</v>
      </c>
      <c r="AA1672" t="str">
        <f>_xlfn.IFS(sale[[#All],[Age]]&lt;19,"Teens",sale[[#All],[Age]]&lt;30,"Adults",sale[[#All],[Age]]&lt;70,"Elders")</f>
        <v>Elders</v>
      </c>
      <c r="AB1672" t="str">
        <f>VLOOKUP(C1672,customer_imp!$A$2:$H$505,8,FALSE)</f>
        <v>Gold</v>
      </c>
    </row>
    <row r="1673" spans="1:28" x14ac:dyDescent="0.25">
      <c r="A1673" t="s">
        <v>6377</v>
      </c>
      <c r="B1673" s="2">
        <v>45668</v>
      </c>
      <c r="C1673" t="s">
        <v>4191</v>
      </c>
      <c r="D1673" t="str">
        <f>VLOOKUP(C1673,customer_imp!$A$2:$H$502,2,FALSE)</f>
        <v>Blake Harrison</v>
      </c>
      <c r="E1673">
        <f>VLOOKUP(C1673,customer_imp!$A$2:$H$502,3,FALSE)</f>
        <v>63</v>
      </c>
      <c r="F1673" t="str">
        <f>VLOOKUP(C1673,customer_imp!$A$2:$H$502,4,FALSE)</f>
        <v>Female</v>
      </c>
      <c r="G1673" t="str">
        <f>VLOOKUP(C1673,customer_imp!$A$2:$H$502,5,FALSE)</f>
        <v>Lyonsfort</v>
      </c>
      <c r="H1673" t="str">
        <f>VLOOKUP(C1673,customer_imp!$A$2:$H$502,6,FALSE)</f>
        <v>Washington</v>
      </c>
      <c r="I1673" t="str">
        <f>VLOOKUP(C1673,customer_imp!$A$2:$H$502,7,FALSE)</f>
        <v>USA</v>
      </c>
      <c r="J1673" t="s">
        <v>4585</v>
      </c>
      <c r="K1673" t="str">
        <f>VLOOKUP($J1673,prod_imp!$A$2:$I$102,2,FALSE)</f>
        <v>Boxing Hand Wraps</v>
      </c>
      <c r="L1673" t="str">
        <f>VLOOKUP(J1673,prod_imp!$A$2:$I$102,3,FALSE)</f>
        <v>Sports</v>
      </c>
      <c r="M1673" t="str">
        <f>VLOOKUP(J1673,prod_imp!$A$2:$I$102,4,FALSE)</f>
        <v>Fitness</v>
      </c>
      <c r="N1673" t="str">
        <f>VLOOKUP(J1673,prod_imp!$A$2:$I$102,5,FALSE)</f>
        <v>Smith-King</v>
      </c>
      <c r="O1673">
        <f>VLOOKUP(J1673,prod_imp!$A$2:$I$102,6,FALSE)</f>
        <v>190</v>
      </c>
      <c r="P1673">
        <f>VLOOKUP(J1673,prod_imp!$A$2:$I$102,7,FALSE)</f>
        <v>260</v>
      </c>
      <c r="Q1673" t="s">
        <v>4681</v>
      </c>
      <c r="R1673" t="s">
        <v>4706</v>
      </c>
      <c r="S1673" s="5">
        <v>3094.2208000000001</v>
      </c>
      <c r="T1673">
        <v>4</v>
      </c>
      <c r="U1673">
        <v>943</v>
      </c>
      <c r="V1673">
        <v>0.28000000000000003</v>
      </c>
      <c r="W1673" t="str">
        <f>VLOOKUP(Q1673,stores_imp!$A$2:$K$100,3,FALSE)</f>
        <v>SOUTH</v>
      </c>
      <c r="X1673" t="str">
        <f>VLOOKUP(Q1673,stores_imp!$A$2:$K$100,2,TRUE)</f>
        <v>Mann-Austin</v>
      </c>
      <c r="Y1673" t="str">
        <f>VLOOKUP(Q1673,stores_imp!$A$2:$E$22,4,FALSE)</f>
        <v>Port Sharon</v>
      </c>
      <c r="Z1673" t="str">
        <f>VLOOKUP(Q1673,stores_imp!$A$2:$K$22,5,FALSE)</f>
        <v>Online</v>
      </c>
      <c r="AA1673" t="str">
        <f>_xlfn.IFS(sale[[#All],[Age]]&lt;19,"Teens",sale[[#All],[Age]]&lt;30,"Adults",sale[[#All],[Age]]&lt;70,"Elders")</f>
        <v>Elders</v>
      </c>
      <c r="AB1673" t="str">
        <f>VLOOKUP(C1673,customer_imp!$A$2:$H$505,8,FALSE)</f>
        <v>Platinum</v>
      </c>
    </row>
    <row r="1674" spans="1:28" x14ac:dyDescent="0.25">
      <c r="A1674" t="s">
        <v>6378</v>
      </c>
      <c r="B1674" s="2">
        <v>45561</v>
      </c>
      <c r="C1674" t="s">
        <v>4192</v>
      </c>
      <c r="D1674" t="str">
        <f>VLOOKUP(C1674,customer_imp!$A$2:$H$502,2,FALSE)</f>
        <v>Stuart Johnson</v>
      </c>
      <c r="E1674">
        <f>VLOOKUP(C1674,customer_imp!$A$2:$H$502,3,FALSE)</f>
        <v>42</v>
      </c>
      <c r="F1674" t="str">
        <f>VLOOKUP(C1674,customer_imp!$A$2:$H$502,4,FALSE)</f>
        <v>Female</v>
      </c>
      <c r="G1674" t="str">
        <f>VLOOKUP(C1674,customer_imp!$A$2:$H$502,5,FALSE)</f>
        <v>West Markport</v>
      </c>
      <c r="H1674" t="str">
        <f>VLOOKUP(C1674,customer_imp!$A$2:$H$502,6,FALSE)</f>
        <v>North Dakota</v>
      </c>
      <c r="I1674" t="str">
        <f>VLOOKUP(C1674,customer_imp!$A$2:$H$502,7,FALSE)</f>
        <v>USA</v>
      </c>
      <c r="J1674" t="s">
        <v>4500</v>
      </c>
      <c r="K1674" t="str">
        <f>VLOOKUP($J1674,prod_imp!$A$2:$I$102,2,FALSE)</f>
        <v>Men'S Running Jacket</v>
      </c>
      <c r="L1674" t="str">
        <f>VLOOKUP(J1674,prod_imp!$A$2:$I$102,3,FALSE)</f>
        <v>Clothing</v>
      </c>
      <c r="M1674" t="str">
        <f>VLOOKUP(J1674,prod_imp!$A$2:$I$102,4,FALSE)</f>
        <v>Outerwear</v>
      </c>
      <c r="N1674" t="str">
        <f>VLOOKUP(J1674,prod_imp!$A$2:$I$102,5,FALSE)</f>
        <v>Pineda Ltd</v>
      </c>
      <c r="O1674">
        <f>VLOOKUP(J1674,prod_imp!$A$2:$I$102,6,FALSE)</f>
        <v>365</v>
      </c>
      <c r="P1674">
        <f>VLOOKUP(J1674,prod_imp!$A$2:$I$102,7,FALSE)</f>
        <v>452</v>
      </c>
      <c r="Q1674" t="s">
        <v>4695</v>
      </c>
      <c r="R1674" t="s">
        <v>4709</v>
      </c>
      <c r="S1674" s="5">
        <v>614.51080000000002</v>
      </c>
      <c r="T1674">
        <v>1</v>
      </c>
      <c r="U1674">
        <v>830</v>
      </c>
      <c r="V1674">
        <v>0.18</v>
      </c>
      <c r="W1674" t="str">
        <f>VLOOKUP(Q1674,stores_imp!$A$2:$K$100,3,FALSE)</f>
        <v>EAST</v>
      </c>
      <c r="X1674" t="str">
        <f>VLOOKUP(Q1674,stores_imp!$A$2:$K$100,2,TRUE)</f>
        <v>Gardner, Humphrey And Contreras</v>
      </c>
      <c r="Y1674" t="str">
        <f>VLOOKUP(Q1674,stores_imp!$A$2:$E$22,4,FALSE)</f>
        <v>Johnsonville</v>
      </c>
      <c r="Z1674" t="str">
        <f>VLOOKUP(Q1674,stores_imp!$A$2:$K$22,5,FALSE)</f>
        <v>Flagship</v>
      </c>
      <c r="AA1674" t="str">
        <f>_xlfn.IFS(sale[[#All],[Age]]&lt;19,"Teens",sale[[#All],[Age]]&lt;30,"Adults",sale[[#All],[Age]]&lt;70,"Elders")</f>
        <v>Elders</v>
      </c>
      <c r="AB1674" t="str">
        <f>VLOOKUP(C1674,customer_imp!$A$2:$H$505,8,FALSE)</f>
        <v>Platinum</v>
      </c>
    </row>
    <row r="1675" spans="1:28" x14ac:dyDescent="0.25">
      <c r="A1675" t="s">
        <v>6379</v>
      </c>
      <c r="B1675" s="2">
        <v>45637</v>
      </c>
      <c r="C1675" t="s">
        <v>4340</v>
      </c>
      <c r="D1675" t="str">
        <f>VLOOKUP(C1675,customer_imp!$A$2:$H$502,2,FALSE)</f>
        <v>Laura Green</v>
      </c>
      <c r="E1675">
        <f>VLOOKUP(C1675,customer_imp!$A$2:$H$502,3,FALSE)</f>
        <v>56</v>
      </c>
      <c r="F1675" t="str">
        <f>VLOOKUP(C1675,customer_imp!$A$2:$H$502,4,FALSE)</f>
        <v>Female</v>
      </c>
      <c r="G1675" t="str">
        <f>VLOOKUP(C1675,customer_imp!$A$2:$H$502,5,FALSE)</f>
        <v>Westbury</v>
      </c>
      <c r="H1675" t="str">
        <f>VLOOKUP(C1675,customer_imp!$A$2:$H$502,6,FALSE)</f>
        <v>Oregon</v>
      </c>
      <c r="I1675" t="str">
        <f>VLOOKUP(C1675,customer_imp!$A$2:$H$502,7,FALSE)</f>
        <v>USA</v>
      </c>
      <c r="J1675" t="s">
        <v>4617</v>
      </c>
      <c r="K1675" t="str">
        <f>VLOOKUP($J1675,prod_imp!$A$2:$I$102,2,FALSE)</f>
        <v>Smart Led Light Strip</v>
      </c>
      <c r="L1675" t="str">
        <f>VLOOKUP(J1675,prod_imp!$A$2:$I$102,3,FALSE)</f>
        <v>Electronics</v>
      </c>
      <c r="M1675" t="str">
        <f>VLOOKUP(J1675,prod_imp!$A$2:$I$102,4,FALSE)</f>
        <v>Accessories</v>
      </c>
      <c r="N1675" t="str">
        <f>VLOOKUP(J1675,prod_imp!$A$2:$I$102,5,FALSE)</f>
        <v>Flores-Davis</v>
      </c>
      <c r="O1675">
        <f>VLOOKUP(J1675,prod_imp!$A$2:$I$102,6,FALSE)</f>
        <v>349</v>
      </c>
      <c r="P1675">
        <f>VLOOKUP(J1675,prod_imp!$A$2:$I$102,7,FALSE)</f>
        <v>476</v>
      </c>
      <c r="Q1675" t="s">
        <v>4701</v>
      </c>
      <c r="R1675" t="s">
        <v>1959</v>
      </c>
      <c r="S1675" s="5">
        <v>617.66549999999995</v>
      </c>
      <c r="T1675">
        <v>1</v>
      </c>
      <c r="U1675">
        <v>763</v>
      </c>
      <c r="V1675">
        <v>0.26</v>
      </c>
      <c r="W1675" t="str">
        <f>VLOOKUP(Q1675,stores_imp!$A$2:$K$100,3,FALSE)</f>
        <v>NORTH</v>
      </c>
      <c r="X1675" t="str">
        <f>VLOOKUP(Q1675,stores_imp!$A$2:$K$100,2,TRUE)</f>
        <v>Holloway Ltd</v>
      </c>
      <c r="Y1675" t="str">
        <f>VLOOKUP(Q1675,stores_imp!$A$2:$E$22,4,FALSE)</f>
        <v>Bensonhaven</v>
      </c>
      <c r="Z1675" t="str">
        <f>VLOOKUP(Q1675,stores_imp!$A$2:$K$22,5,FALSE)</f>
        <v>Flagship</v>
      </c>
      <c r="AA1675" t="str">
        <f>_xlfn.IFS(sale[[#All],[Age]]&lt;19,"Teens",sale[[#All],[Age]]&lt;30,"Adults",sale[[#All],[Age]]&lt;70,"Elders")</f>
        <v>Elders</v>
      </c>
      <c r="AB1675" t="str">
        <f>VLOOKUP(C1675,customer_imp!$A$2:$H$505,8,FALSE)</f>
        <v>Platinum</v>
      </c>
    </row>
    <row r="1676" spans="1:28" x14ac:dyDescent="0.25">
      <c r="A1676" t="s">
        <v>6380</v>
      </c>
      <c r="B1676" s="2">
        <v>45839</v>
      </c>
      <c r="C1676" t="s">
        <v>4329</v>
      </c>
      <c r="D1676" t="str">
        <f>VLOOKUP(C1676,customer_imp!$A$2:$H$502,2,FALSE)</f>
        <v>Ryan Moore</v>
      </c>
      <c r="E1676">
        <f>VLOOKUP(C1676,customer_imp!$A$2:$H$502,3,FALSE)</f>
        <v>38</v>
      </c>
      <c r="F1676" t="str">
        <f>VLOOKUP(C1676,customer_imp!$A$2:$H$502,4,FALSE)</f>
        <v>Male</v>
      </c>
      <c r="G1676" t="str">
        <f>VLOOKUP(C1676,customer_imp!$A$2:$H$502,5,FALSE)</f>
        <v>Cartershire</v>
      </c>
      <c r="H1676" t="str">
        <f>VLOOKUP(C1676,customer_imp!$A$2:$H$502,6,FALSE)</f>
        <v>Virginia</v>
      </c>
      <c r="I1676" t="str">
        <f>VLOOKUP(C1676,customer_imp!$A$2:$H$502,7,FALSE)</f>
        <v>USA</v>
      </c>
      <c r="J1676" t="s">
        <v>4628</v>
      </c>
      <c r="K1676" t="str">
        <f>VLOOKUP($J1676,prod_imp!$A$2:$I$102,2,FALSE)</f>
        <v>Bluetooth Car Audio System</v>
      </c>
      <c r="L1676" t="str">
        <f>VLOOKUP(J1676,prod_imp!$A$2:$I$102,3,FALSE)</f>
        <v>Electronics</v>
      </c>
      <c r="M1676" t="str">
        <f>VLOOKUP(J1676,prod_imp!$A$2:$I$102,4,FALSE)</f>
        <v>Audio</v>
      </c>
      <c r="N1676" t="str">
        <f>VLOOKUP(J1676,prod_imp!$A$2:$I$102,5,FALSE)</f>
        <v>Bruce-Bowen</v>
      </c>
      <c r="O1676">
        <f>VLOOKUP(J1676,prod_imp!$A$2:$I$102,6,FALSE)</f>
        <v>404</v>
      </c>
      <c r="P1676">
        <f>VLOOKUP(J1676,prod_imp!$A$2:$I$102,7,FALSE)</f>
        <v>159</v>
      </c>
      <c r="Q1676" t="s">
        <v>4702</v>
      </c>
      <c r="R1676" t="s">
        <v>4709</v>
      </c>
      <c r="S1676" s="5">
        <v>705.93359999999996</v>
      </c>
      <c r="T1676">
        <v>2</v>
      </c>
      <c r="U1676">
        <v>464</v>
      </c>
      <c r="V1676">
        <v>0.19</v>
      </c>
      <c r="W1676" t="str">
        <f>VLOOKUP(Q1676,stores_imp!$A$2:$K$100,3,FALSE)</f>
        <v>EAST</v>
      </c>
      <c r="X1676" t="str">
        <f>VLOOKUP(Q1676,stores_imp!$A$2:$K$100,2,TRUE)</f>
        <v>Guerrero-Schmitt</v>
      </c>
      <c r="Y1676" t="str">
        <f>VLOOKUP(Q1676,stores_imp!$A$2:$E$22,4,FALSE)</f>
        <v>East Stevechester</v>
      </c>
      <c r="Z1676" t="str">
        <f>VLOOKUP(Q1676,stores_imp!$A$2:$K$22,5,FALSE)</f>
        <v>Flagship</v>
      </c>
      <c r="AA1676" t="str">
        <f>_xlfn.IFS(sale[[#All],[Age]]&lt;19,"Teens",sale[[#All],[Age]]&lt;30,"Adults",sale[[#All],[Age]]&lt;70,"Elders")</f>
        <v>Elders</v>
      </c>
      <c r="AB1676" t="str">
        <f>VLOOKUP(C1676,customer_imp!$A$2:$H$505,8,FALSE)</f>
        <v>Bronze</v>
      </c>
    </row>
    <row r="1677" spans="1:28" x14ac:dyDescent="0.25">
      <c r="A1677" t="s">
        <v>6381</v>
      </c>
      <c r="B1677" s="2">
        <v>45851</v>
      </c>
      <c r="C1677" t="s">
        <v>3986</v>
      </c>
      <c r="D1677" t="str">
        <f>VLOOKUP(C1677,customer_imp!$A$2:$H$502,2,FALSE)</f>
        <v>John Scott</v>
      </c>
      <c r="E1677">
        <f>VLOOKUP(C1677,customer_imp!$A$2:$H$502,3,FALSE)</f>
        <v>24</v>
      </c>
      <c r="F1677" t="str">
        <f>VLOOKUP(C1677,customer_imp!$A$2:$H$502,4,FALSE)</f>
        <v>Female</v>
      </c>
      <c r="G1677" t="str">
        <f>VLOOKUP(C1677,customer_imp!$A$2:$H$502,5,FALSE)</f>
        <v>South Christopher</v>
      </c>
      <c r="H1677" t="str">
        <f>VLOOKUP(C1677,customer_imp!$A$2:$H$502,6,FALSE)</f>
        <v>Pennsylvania</v>
      </c>
      <c r="I1677" t="str">
        <f>VLOOKUP(C1677,customer_imp!$A$2:$H$502,7,FALSE)</f>
        <v>USA</v>
      </c>
      <c r="J1677" t="s">
        <v>4610</v>
      </c>
      <c r="K1677" t="str">
        <f>VLOOKUP($J1677,prod_imp!$A$2:$I$102,2,FALSE)</f>
        <v>Matte Lipstick Set</v>
      </c>
      <c r="L1677" t="str">
        <f>VLOOKUP(J1677,prod_imp!$A$2:$I$102,3,FALSE)</f>
        <v>Beauty</v>
      </c>
      <c r="M1677" t="str">
        <f>VLOOKUP(J1677,prod_imp!$A$2:$I$102,4,FALSE)</f>
        <v>Makeup</v>
      </c>
      <c r="N1677" t="str">
        <f>VLOOKUP(J1677,prod_imp!$A$2:$I$102,5,FALSE)</f>
        <v>Zhang Inc</v>
      </c>
      <c r="O1677">
        <f>VLOOKUP(J1677,prod_imp!$A$2:$I$102,6,FALSE)</f>
        <v>299</v>
      </c>
      <c r="P1677">
        <f>VLOOKUP(J1677,prod_imp!$A$2:$I$102,7,FALSE)</f>
        <v>118</v>
      </c>
      <c r="Q1677" t="s">
        <v>4702</v>
      </c>
      <c r="R1677" t="s">
        <v>4706</v>
      </c>
      <c r="S1677" s="5">
        <v>540.42079999999999</v>
      </c>
      <c r="T1677">
        <v>1</v>
      </c>
      <c r="U1677">
        <v>711</v>
      </c>
      <c r="V1677">
        <v>0.24</v>
      </c>
      <c r="W1677" t="str">
        <f>VLOOKUP(Q1677,stores_imp!$A$2:$K$100,3,FALSE)</f>
        <v>EAST</v>
      </c>
      <c r="X1677" t="str">
        <f>VLOOKUP(Q1677,stores_imp!$A$2:$K$100,2,TRUE)</f>
        <v>Guerrero-Schmitt</v>
      </c>
      <c r="Y1677" t="str">
        <f>VLOOKUP(Q1677,stores_imp!$A$2:$E$22,4,FALSE)</f>
        <v>East Stevechester</v>
      </c>
      <c r="Z1677" t="str">
        <f>VLOOKUP(Q1677,stores_imp!$A$2:$K$22,5,FALSE)</f>
        <v>Flagship</v>
      </c>
      <c r="AA1677" t="str">
        <f>_xlfn.IFS(sale[[#All],[Age]]&lt;19,"Teens",sale[[#All],[Age]]&lt;30,"Adults",sale[[#All],[Age]]&lt;70,"Elders")</f>
        <v>Adults</v>
      </c>
      <c r="AB1677" t="str">
        <f>VLOOKUP(C1677,customer_imp!$A$2:$H$505,8,FALSE)</f>
        <v>Bronze</v>
      </c>
    </row>
    <row r="1678" spans="1:28" x14ac:dyDescent="0.25">
      <c r="A1678" t="s">
        <v>6382</v>
      </c>
      <c r="B1678" s="2">
        <v>45656</v>
      </c>
      <c r="C1678" t="s">
        <v>4232</v>
      </c>
      <c r="D1678" t="str">
        <f>VLOOKUP(C1678,customer_imp!$A$2:$H$502,2,FALSE)</f>
        <v>Tyler Garner</v>
      </c>
      <c r="E1678">
        <f>VLOOKUP(C1678,customer_imp!$A$2:$H$502,3,FALSE)</f>
        <v>64</v>
      </c>
      <c r="F1678" t="str">
        <f>VLOOKUP(C1678,customer_imp!$A$2:$H$502,4,FALSE)</f>
        <v>Male</v>
      </c>
      <c r="G1678" t="str">
        <f>VLOOKUP(C1678,customer_imp!$A$2:$H$502,5,FALSE)</f>
        <v>Port Coreyfort</v>
      </c>
      <c r="H1678" t="str">
        <f>VLOOKUP(C1678,customer_imp!$A$2:$H$502,6,FALSE)</f>
        <v>Alabama</v>
      </c>
      <c r="I1678" t="str">
        <f>VLOOKUP(C1678,customer_imp!$A$2:$H$502,7,FALSE)</f>
        <v>USA</v>
      </c>
      <c r="J1678" t="s">
        <v>4574</v>
      </c>
      <c r="K1678" t="str">
        <f>VLOOKUP($J1678,prod_imp!$A$2:$I$102,2,FALSE)</f>
        <v>High-Grip Football</v>
      </c>
      <c r="L1678" t="str">
        <f>VLOOKUP(J1678,prod_imp!$A$2:$I$102,3,FALSE)</f>
        <v>Sports</v>
      </c>
      <c r="M1678" t="str">
        <f>VLOOKUP(J1678,prod_imp!$A$2:$I$102,4,FALSE)</f>
        <v>Team Sports</v>
      </c>
      <c r="N1678" t="str">
        <f>VLOOKUP(J1678,prod_imp!$A$2:$I$102,5,FALSE)</f>
        <v>Bridges, Banks And Cummings</v>
      </c>
      <c r="O1678">
        <f>VLOOKUP(J1678,prod_imp!$A$2:$I$102,6,FALSE)</f>
        <v>319</v>
      </c>
      <c r="P1678">
        <f>VLOOKUP(J1678,prod_imp!$A$2:$I$102,7,FALSE)</f>
        <v>114</v>
      </c>
      <c r="Q1678" t="s">
        <v>4697</v>
      </c>
      <c r="R1678" t="s">
        <v>4706</v>
      </c>
      <c r="S1678" s="5">
        <v>1654.7328</v>
      </c>
      <c r="T1678">
        <v>2</v>
      </c>
      <c r="U1678">
        <v>985</v>
      </c>
      <c r="V1678">
        <v>0.24</v>
      </c>
      <c r="W1678" t="str">
        <f>VLOOKUP(Q1678,stores_imp!$A$2:$K$100,3,FALSE)</f>
        <v>SOUTH</v>
      </c>
      <c r="X1678" t="str">
        <f>VLOOKUP(Q1678,stores_imp!$A$2:$K$100,2,TRUE)</f>
        <v>Mcdonald Inc</v>
      </c>
      <c r="Y1678" t="str">
        <f>VLOOKUP(Q1678,stores_imp!$A$2:$E$22,4,FALSE)</f>
        <v>Christopherland</v>
      </c>
      <c r="Z1678" t="str">
        <f>VLOOKUP(Q1678,stores_imp!$A$2:$K$22,5,FALSE)</f>
        <v>Outlet</v>
      </c>
      <c r="AA1678" t="str">
        <f>_xlfn.IFS(sale[[#All],[Age]]&lt;19,"Teens",sale[[#All],[Age]]&lt;30,"Adults",sale[[#All],[Age]]&lt;70,"Elders")</f>
        <v>Elders</v>
      </c>
      <c r="AB1678" t="str">
        <f>VLOOKUP(C1678,customer_imp!$A$2:$H$505,8,FALSE)</f>
        <v>Silver</v>
      </c>
    </row>
    <row r="1679" spans="1:28" x14ac:dyDescent="0.25">
      <c r="A1679" t="s">
        <v>6383</v>
      </c>
      <c r="B1679" s="2">
        <v>45759</v>
      </c>
      <c r="C1679" t="s">
        <v>4329</v>
      </c>
      <c r="D1679" t="str">
        <f>VLOOKUP(C1679,customer_imp!$A$2:$H$502,2,FALSE)</f>
        <v>Ryan Moore</v>
      </c>
      <c r="E1679">
        <f>VLOOKUP(C1679,customer_imp!$A$2:$H$502,3,FALSE)</f>
        <v>38</v>
      </c>
      <c r="F1679" t="str">
        <f>VLOOKUP(C1679,customer_imp!$A$2:$H$502,4,FALSE)</f>
        <v>Male</v>
      </c>
      <c r="G1679" t="str">
        <f>VLOOKUP(C1679,customer_imp!$A$2:$H$502,5,FALSE)</f>
        <v>Cartershire</v>
      </c>
      <c r="H1679" t="str">
        <f>VLOOKUP(C1679,customer_imp!$A$2:$H$502,6,FALSE)</f>
        <v>Virginia</v>
      </c>
      <c r="I1679" t="str">
        <f>VLOOKUP(C1679,customer_imp!$A$2:$H$502,7,FALSE)</f>
        <v>USA</v>
      </c>
      <c r="J1679" t="s">
        <v>4562</v>
      </c>
      <c r="K1679" t="str">
        <f>VLOOKUP($J1679,prod_imp!$A$2:$I$102,2,FALSE)</f>
        <v>Sports Water Hydration Pack</v>
      </c>
      <c r="L1679" t="str">
        <f>VLOOKUP(J1679,prod_imp!$A$2:$I$102,3,FALSE)</f>
        <v>Sports</v>
      </c>
      <c r="M1679" t="str">
        <f>VLOOKUP(J1679,prod_imp!$A$2:$I$102,4,FALSE)</f>
        <v>Outdoor</v>
      </c>
      <c r="N1679" t="str">
        <f>VLOOKUP(J1679,prod_imp!$A$2:$I$102,5,FALSE)</f>
        <v>Sims-Smith</v>
      </c>
      <c r="O1679">
        <f>VLOOKUP(J1679,prod_imp!$A$2:$I$102,6,FALSE)</f>
        <v>136</v>
      </c>
      <c r="P1679">
        <f>VLOOKUP(J1679,prod_imp!$A$2:$I$102,7,FALSE)</f>
        <v>394</v>
      </c>
      <c r="Q1679" t="s">
        <v>4693</v>
      </c>
      <c r="R1679" t="s">
        <v>4709</v>
      </c>
      <c r="S1679" s="5">
        <v>19.871600000000001</v>
      </c>
      <c r="T1679">
        <v>1</v>
      </c>
      <c r="U1679">
        <v>21</v>
      </c>
      <c r="V1679">
        <v>0.16</v>
      </c>
      <c r="W1679" t="str">
        <f>VLOOKUP(Q1679,stores_imp!$A$2:$K$100,3,FALSE)</f>
        <v>NORTH</v>
      </c>
      <c r="X1679" t="str">
        <f>VLOOKUP(Q1679,stores_imp!$A$2:$K$100,2,TRUE)</f>
        <v>Thomas, Bridges And Harris</v>
      </c>
      <c r="Y1679" t="str">
        <f>VLOOKUP(Q1679,stores_imp!$A$2:$E$22,4,FALSE)</f>
        <v>Sabrinatown</v>
      </c>
      <c r="Z1679" t="str">
        <f>VLOOKUP(Q1679,stores_imp!$A$2:$K$22,5,FALSE)</f>
        <v>Online</v>
      </c>
      <c r="AA1679" t="str">
        <f>_xlfn.IFS(sale[[#All],[Age]]&lt;19,"Teens",sale[[#All],[Age]]&lt;30,"Adults",sale[[#All],[Age]]&lt;70,"Elders")</f>
        <v>Elders</v>
      </c>
      <c r="AB1679" t="str">
        <f>VLOOKUP(C1679,customer_imp!$A$2:$H$505,8,FALSE)</f>
        <v>Bronze</v>
      </c>
    </row>
    <row r="1680" spans="1:28" x14ac:dyDescent="0.25">
      <c r="A1680" t="s">
        <v>6384</v>
      </c>
      <c r="B1680" s="2">
        <v>45679</v>
      </c>
      <c r="C1680" t="s">
        <v>4082</v>
      </c>
      <c r="D1680" t="str">
        <f>VLOOKUP(C1680,customer_imp!$A$2:$H$502,2,FALSE)</f>
        <v>Howard Summers</v>
      </c>
      <c r="E1680">
        <f>VLOOKUP(C1680,customer_imp!$A$2:$H$502,3,FALSE)</f>
        <v>53</v>
      </c>
      <c r="F1680" t="str">
        <f>VLOOKUP(C1680,customer_imp!$A$2:$H$502,4,FALSE)</f>
        <v>Female</v>
      </c>
      <c r="G1680" t="str">
        <f>VLOOKUP(C1680,customer_imp!$A$2:$H$502,5,FALSE)</f>
        <v>East Linda</v>
      </c>
      <c r="H1680" t="str">
        <f>VLOOKUP(C1680,customer_imp!$A$2:$H$502,6,FALSE)</f>
        <v>Rhode Island</v>
      </c>
      <c r="I1680" t="str">
        <f>VLOOKUP(C1680,customer_imp!$A$2:$H$502,7,FALSE)</f>
        <v>USA</v>
      </c>
      <c r="J1680" t="s">
        <v>4669</v>
      </c>
      <c r="K1680" t="str">
        <f>VLOOKUP($J1680,prod_imp!$A$2:$I$102,2,FALSE)</f>
        <v>Portable Bluetooth Speaker</v>
      </c>
      <c r="L1680" t="str">
        <f>VLOOKUP(J1680,prod_imp!$A$2:$I$102,3,FALSE)</f>
        <v>Electronics</v>
      </c>
      <c r="M1680" t="str">
        <f>VLOOKUP(J1680,prod_imp!$A$2:$I$102,4,FALSE)</f>
        <v>Audio</v>
      </c>
      <c r="N1680" t="str">
        <f>VLOOKUP(J1680,prod_imp!$A$2:$I$102,5,FALSE)</f>
        <v>Flores-King</v>
      </c>
      <c r="O1680">
        <f>VLOOKUP(J1680,prod_imp!$A$2:$I$102,6,FALSE)</f>
        <v>432</v>
      </c>
      <c r="P1680">
        <f>VLOOKUP(J1680,prod_imp!$A$2:$I$102,7,FALSE)</f>
        <v>73</v>
      </c>
      <c r="Q1680" t="s">
        <v>4685</v>
      </c>
      <c r="R1680" t="s">
        <v>1959</v>
      </c>
      <c r="S1680" s="5">
        <v>288.14519999999999</v>
      </c>
      <c r="T1680">
        <v>1</v>
      </c>
      <c r="U1680">
        <v>343</v>
      </c>
      <c r="V1680">
        <v>0.06</v>
      </c>
      <c r="W1680" t="str">
        <f>VLOOKUP(Q1680,stores_imp!$A$2:$K$100,3,FALSE)</f>
        <v>WEST</v>
      </c>
      <c r="X1680" t="str">
        <f>VLOOKUP(Q1680,stores_imp!$A$2:$K$100,2,TRUE)</f>
        <v>Mann-Austin</v>
      </c>
      <c r="Y1680" t="str">
        <f>VLOOKUP(Q1680,stores_imp!$A$2:$E$22,4,FALSE)</f>
        <v>Thompsonborough</v>
      </c>
      <c r="Z1680" t="str">
        <f>VLOOKUP(Q1680,stores_imp!$A$2:$K$22,5,FALSE)</f>
        <v>Online</v>
      </c>
      <c r="AA1680" t="str">
        <f>_xlfn.IFS(sale[[#All],[Age]]&lt;19,"Teens",sale[[#All],[Age]]&lt;30,"Adults",sale[[#All],[Age]]&lt;70,"Elders")</f>
        <v>Elders</v>
      </c>
      <c r="AB1680" t="str">
        <f>VLOOKUP(C1680,customer_imp!$A$2:$H$505,8,FALSE)</f>
        <v>Bronze</v>
      </c>
    </row>
    <row r="1681" spans="1:28" x14ac:dyDescent="0.25">
      <c r="A1681" t="s">
        <v>6385</v>
      </c>
      <c r="B1681" s="2">
        <v>45237</v>
      </c>
      <c r="C1681" t="s">
        <v>4228</v>
      </c>
      <c r="D1681" t="str">
        <f>VLOOKUP(C1681,customer_imp!$A$2:$H$502,2,FALSE)</f>
        <v>Douglas Rhodes</v>
      </c>
      <c r="E1681">
        <f>VLOOKUP(C1681,customer_imp!$A$2:$H$502,3,FALSE)</f>
        <v>32</v>
      </c>
      <c r="F1681" t="str">
        <f>VLOOKUP(C1681,customer_imp!$A$2:$H$502,4,FALSE)</f>
        <v>Male</v>
      </c>
      <c r="G1681" t="str">
        <f>VLOOKUP(C1681,customer_imp!$A$2:$H$502,5,FALSE)</f>
        <v>Mikehaven</v>
      </c>
      <c r="H1681" t="str">
        <f>VLOOKUP(C1681,customer_imp!$A$2:$H$502,6,FALSE)</f>
        <v>New Hampshire</v>
      </c>
      <c r="I1681" t="str">
        <f>VLOOKUP(C1681,customer_imp!$A$2:$H$502,7,FALSE)</f>
        <v>USA</v>
      </c>
      <c r="J1681" t="s">
        <v>4533</v>
      </c>
      <c r="K1681" t="str">
        <f>VLOOKUP($J1681,prod_imp!$A$2:$I$102,2,FALSE)</f>
        <v>Outdoor Sports Water Bottle</v>
      </c>
      <c r="L1681" t="str">
        <f>VLOOKUP(J1681,prod_imp!$A$2:$I$102,3,FALSE)</f>
        <v>Sports</v>
      </c>
      <c r="M1681" t="str">
        <f>VLOOKUP(J1681,prod_imp!$A$2:$I$102,4,FALSE)</f>
        <v>Accessories</v>
      </c>
      <c r="N1681" t="str">
        <f>VLOOKUP(J1681,prod_imp!$A$2:$I$102,5,FALSE)</f>
        <v>Soto-Ellis</v>
      </c>
      <c r="O1681">
        <f>VLOOKUP(J1681,prod_imp!$A$2:$I$102,6,FALSE)</f>
        <v>132</v>
      </c>
      <c r="P1681">
        <f>VLOOKUP(J1681,prod_imp!$A$2:$I$102,7,FALSE)</f>
        <v>275</v>
      </c>
      <c r="Q1681" t="s">
        <v>4702</v>
      </c>
      <c r="R1681" t="s">
        <v>4709</v>
      </c>
      <c r="S1681" s="5">
        <v>238.9716</v>
      </c>
      <c r="T1681">
        <v>3</v>
      </c>
      <c r="U1681">
        <v>95</v>
      </c>
      <c r="V1681">
        <v>0.16</v>
      </c>
      <c r="W1681" t="str">
        <f>VLOOKUP(Q1681,stores_imp!$A$2:$K$100,3,FALSE)</f>
        <v>EAST</v>
      </c>
      <c r="X1681" t="str">
        <f>VLOOKUP(Q1681,stores_imp!$A$2:$K$100,2,TRUE)</f>
        <v>Guerrero-Schmitt</v>
      </c>
      <c r="Y1681" t="str">
        <f>VLOOKUP(Q1681,stores_imp!$A$2:$E$22,4,FALSE)</f>
        <v>East Stevechester</v>
      </c>
      <c r="Z1681" t="str">
        <f>VLOOKUP(Q1681,stores_imp!$A$2:$K$22,5,FALSE)</f>
        <v>Flagship</v>
      </c>
      <c r="AA1681" t="str">
        <f>_xlfn.IFS(sale[[#All],[Age]]&lt;19,"Teens",sale[[#All],[Age]]&lt;30,"Adults",sale[[#All],[Age]]&lt;70,"Elders")</f>
        <v>Elders</v>
      </c>
      <c r="AB1681" t="str">
        <f>VLOOKUP(C1681,customer_imp!$A$2:$H$505,8,FALSE)</f>
        <v>Platinum</v>
      </c>
    </row>
    <row r="1682" spans="1:28" x14ac:dyDescent="0.25">
      <c r="A1682" t="s">
        <v>6386</v>
      </c>
      <c r="B1682" s="2">
        <v>45790</v>
      </c>
      <c r="C1682" t="s">
        <v>3988</v>
      </c>
      <c r="D1682" t="str">
        <f>VLOOKUP(C1682,customer_imp!$A$2:$H$502,2,FALSE)</f>
        <v>Rhonda Moss</v>
      </c>
      <c r="E1682">
        <f>VLOOKUP(C1682,customer_imp!$A$2:$H$502,3,FALSE)</f>
        <v>43</v>
      </c>
      <c r="F1682" t="str">
        <f>VLOOKUP(C1682,customer_imp!$A$2:$H$502,4,FALSE)</f>
        <v>Male</v>
      </c>
      <c r="G1682" t="str">
        <f>VLOOKUP(C1682,customer_imp!$A$2:$H$502,5,FALSE)</f>
        <v>South William</v>
      </c>
      <c r="H1682" t="str">
        <f>VLOOKUP(C1682,customer_imp!$A$2:$H$502,6,FALSE)</f>
        <v>Kansas</v>
      </c>
      <c r="I1682" t="str">
        <f>VLOOKUP(C1682,customer_imp!$A$2:$H$502,7,FALSE)</f>
        <v>USA</v>
      </c>
      <c r="J1682" t="s">
        <v>4621</v>
      </c>
      <c r="K1682" t="str">
        <f>VLOOKUP($J1682,prod_imp!$A$2:$I$102,2,FALSE)</f>
        <v>Men'S Sports Shorts</v>
      </c>
      <c r="L1682" t="str">
        <f>VLOOKUP(J1682,prod_imp!$A$2:$I$102,3,FALSE)</f>
        <v>Clothing</v>
      </c>
      <c r="M1682" t="str">
        <f>VLOOKUP(J1682,prod_imp!$A$2:$I$102,4,FALSE)</f>
        <v>Bottoms</v>
      </c>
      <c r="N1682" t="str">
        <f>VLOOKUP(J1682,prod_imp!$A$2:$I$102,5,FALSE)</f>
        <v>Fitzpatrick Ltd</v>
      </c>
      <c r="O1682">
        <f>VLOOKUP(J1682,prod_imp!$A$2:$I$102,6,FALSE)</f>
        <v>218</v>
      </c>
      <c r="P1682">
        <f>VLOOKUP(J1682,prod_imp!$A$2:$I$102,7,FALSE)</f>
        <v>224</v>
      </c>
      <c r="Q1682" t="s">
        <v>4703</v>
      </c>
      <c r="R1682" t="s">
        <v>4706</v>
      </c>
      <c r="S1682" s="5">
        <v>217.26060000000001</v>
      </c>
      <c r="T1682">
        <v>3</v>
      </c>
      <c r="U1682">
        <v>75</v>
      </c>
      <c r="V1682">
        <v>0.16</v>
      </c>
      <c r="W1682" t="str">
        <f>VLOOKUP(Q1682,stores_imp!$A$2:$K$100,3,FALSE)</f>
        <v>EAST</v>
      </c>
      <c r="X1682" t="str">
        <f>VLOOKUP(Q1682,stores_imp!$A$2:$K$100,2,TRUE)</f>
        <v>Mann-Austin</v>
      </c>
      <c r="Y1682" t="str">
        <f>VLOOKUP(Q1682,stores_imp!$A$2:$E$22,4,FALSE)</f>
        <v>Vasquezborough</v>
      </c>
      <c r="Z1682" t="str">
        <f>VLOOKUP(Q1682,stores_imp!$A$2:$K$22,5,FALSE)</f>
        <v>Online</v>
      </c>
      <c r="AA1682" t="str">
        <f>_xlfn.IFS(sale[[#All],[Age]]&lt;19,"Teens",sale[[#All],[Age]]&lt;30,"Adults",sale[[#All],[Age]]&lt;70,"Elders")</f>
        <v>Elders</v>
      </c>
      <c r="AB1682" t="str">
        <f>VLOOKUP(C1682,customer_imp!$A$2:$H$505,8,FALSE)</f>
        <v>UnKno</v>
      </c>
    </row>
    <row r="1683" spans="1:28" x14ac:dyDescent="0.25">
      <c r="A1683" t="s">
        <v>6387</v>
      </c>
      <c r="B1683" s="2">
        <v>45268</v>
      </c>
      <c r="C1683" t="s">
        <v>4114</v>
      </c>
      <c r="D1683" t="str">
        <f>VLOOKUP(C1683,customer_imp!$A$2:$H$502,2,FALSE)</f>
        <v>Patrick Coleman</v>
      </c>
      <c r="E1683">
        <f>VLOOKUP(C1683,customer_imp!$A$2:$H$502,3,FALSE)</f>
        <v>29</v>
      </c>
      <c r="F1683" t="str">
        <f>VLOOKUP(C1683,customer_imp!$A$2:$H$502,4,FALSE)</f>
        <v>Male</v>
      </c>
      <c r="G1683" t="str">
        <f>VLOOKUP(C1683,customer_imp!$A$2:$H$502,5,FALSE)</f>
        <v>New Jeffrey</v>
      </c>
      <c r="H1683" t="str">
        <f>VLOOKUP(C1683,customer_imp!$A$2:$H$502,6,FALSE)</f>
        <v>Nebraska</v>
      </c>
      <c r="I1683" t="str">
        <f>VLOOKUP(C1683,customer_imp!$A$2:$H$502,7,FALSE)</f>
        <v>USA</v>
      </c>
      <c r="J1683" t="s">
        <v>4560</v>
      </c>
      <c r="K1683" t="str">
        <f>VLOOKUP($J1683,prod_imp!$A$2:$I$102,2,FALSE)</f>
        <v>Men'S Casual Sneakers</v>
      </c>
      <c r="L1683" t="str">
        <f>VLOOKUP(J1683,prod_imp!$A$2:$I$102,3,FALSE)</f>
        <v>Clothing</v>
      </c>
      <c r="M1683" t="str">
        <f>VLOOKUP(J1683,prod_imp!$A$2:$I$102,4,FALSE)</f>
        <v>Footwear</v>
      </c>
      <c r="N1683" t="str">
        <f>VLOOKUP(J1683,prod_imp!$A$2:$I$102,5,FALSE)</f>
        <v>Hogan-Lee</v>
      </c>
      <c r="O1683">
        <f>VLOOKUP(J1683,prod_imp!$A$2:$I$102,6,FALSE)</f>
        <v>353</v>
      </c>
      <c r="P1683">
        <f>VLOOKUP(J1683,prod_imp!$A$2:$I$102,7,FALSE)</f>
        <v>214</v>
      </c>
      <c r="Q1683" t="s">
        <v>4698</v>
      </c>
      <c r="R1683" t="s">
        <v>4709</v>
      </c>
      <c r="S1683" s="5">
        <v>837.4212</v>
      </c>
      <c r="T1683">
        <v>3</v>
      </c>
      <c r="U1683">
        <v>282</v>
      </c>
      <c r="V1683">
        <v>0.03</v>
      </c>
      <c r="W1683" t="str">
        <f>VLOOKUP(Q1683,stores_imp!$A$2:$K$100,3,FALSE)</f>
        <v>NORTH</v>
      </c>
      <c r="X1683" t="str">
        <f>VLOOKUP(Q1683,stores_imp!$A$2:$K$100,2,TRUE)</f>
        <v>Shelton Plc</v>
      </c>
      <c r="Y1683" t="str">
        <f>VLOOKUP(Q1683,stores_imp!$A$2:$E$22,4,FALSE)</f>
        <v>East Jenniferstad</v>
      </c>
      <c r="Z1683" t="str">
        <f>VLOOKUP(Q1683,stores_imp!$A$2:$K$22,5,FALSE)</f>
        <v>Flagship</v>
      </c>
      <c r="AA1683" t="str">
        <f>_xlfn.IFS(sale[[#All],[Age]]&lt;19,"Teens",sale[[#All],[Age]]&lt;30,"Adults",sale[[#All],[Age]]&lt;70,"Elders")</f>
        <v>Adults</v>
      </c>
      <c r="AB1683" t="str">
        <f>VLOOKUP(C1683,customer_imp!$A$2:$H$505,8,FALSE)</f>
        <v>Silver</v>
      </c>
    </row>
    <row r="1684" spans="1:28" x14ac:dyDescent="0.25">
      <c r="A1684" t="s">
        <v>6388</v>
      </c>
      <c r="B1684" s="2">
        <v>45664</v>
      </c>
      <c r="C1684" t="s">
        <v>4217</v>
      </c>
      <c r="D1684" t="str">
        <f>VLOOKUP(C1684,customer_imp!$A$2:$H$502,2,FALSE)</f>
        <v>Joshua Wilson</v>
      </c>
      <c r="E1684">
        <f>VLOOKUP(C1684,customer_imp!$A$2:$H$502,3,FALSE)</f>
        <v>42</v>
      </c>
      <c r="F1684" t="str">
        <f>VLOOKUP(C1684,customer_imp!$A$2:$H$502,4,FALSE)</f>
        <v>Female</v>
      </c>
      <c r="G1684" t="str">
        <f>VLOOKUP(C1684,customer_imp!$A$2:$H$502,5,FALSE)</f>
        <v>North Larryport</v>
      </c>
      <c r="H1684" t="str">
        <f>VLOOKUP(C1684,customer_imp!$A$2:$H$502,6,FALSE)</f>
        <v>Virginia</v>
      </c>
      <c r="I1684" t="str">
        <f>VLOOKUP(C1684,customer_imp!$A$2:$H$502,7,FALSE)</f>
        <v>USA</v>
      </c>
      <c r="J1684" t="s">
        <v>4624</v>
      </c>
      <c r="K1684" t="str">
        <f>VLOOKUP($J1684,prod_imp!$A$2:$I$102,2,FALSE)</f>
        <v>Hair Repair Oil Treatment</v>
      </c>
      <c r="L1684" t="str">
        <f>VLOOKUP(J1684,prod_imp!$A$2:$I$102,3,FALSE)</f>
        <v>Beauty</v>
      </c>
      <c r="M1684" t="str">
        <f>VLOOKUP(J1684,prod_imp!$A$2:$I$102,4,FALSE)</f>
        <v>Haircare</v>
      </c>
      <c r="N1684" t="str">
        <f>VLOOKUP(J1684,prod_imp!$A$2:$I$102,5,FALSE)</f>
        <v>Hopkins Ltd</v>
      </c>
      <c r="O1684">
        <f>VLOOKUP(J1684,prod_imp!$A$2:$I$102,6,FALSE)</f>
        <v>214</v>
      </c>
      <c r="P1684">
        <f>VLOOKUP(J1684,prod_imp!$A$2:$I$102,7,FALSE)</f>
        <v>383</v>
      </c>
      <c r="Q1684" t="s">
        <v>4702</v>
      </c>
      <c r="R1684" t="s">
        <v>4706</v>
      </c>
      <c r="S1684" s="5">
        <v>2439.2984000000001</v>
      </c>
      <c r="T1684">
        <v>4</v>
      </c>
      <c r="U1684">
        <v>622</v>
      </c>
      <c r="V1684">
        <v>0.01</v>
      </c>
      <c r="W1684" t="str">
        <f>VLOOKUP(Q1684,stores_imp!$A$2:$K$100,3,FALSE)</f>
        <v>EAST</v>
      </c>
      <c r="X1684" t="str">
        <f>VLOOKUP(Q1684,stores_imp!$A$2:$K$100,2,TRUE)</f>
        <v>Guerrero-Schmitt</v>
      </c>
      <c r="Y1684" t="str">
        <f>VLOOKUP(Q1684,stores_imp!$A$2:$E$22,4,FALSE)</f>
        <v>East Stevechester</v>
      </c>
      <c r="Z1684" t="str">
        <f>VLOOKUP(Q1684,stores_imp!$A$2:$K$22,5,FALSE)</f>
        <v>Flagship</v>
      </c>
      <c r="AA1684" t="str">
        <f>_xlfn.IFS(sale[[#All],[Age]]&lt;19,"Teens",sale[[#All],[Age]]&lt;30,"Adults",sale[[#All],[Age]]&lt;70,"Elders")</f>
        <v>Elders</v>
      </c>
      <c r="AB1684" t="str">
        <f>VLOOKUP(C1684,customer_imp!$A$2:$H$505,8,FALSE)</f>
        <v>Bronze</v>
      </c>
    </row>
    <row r="1685" spans="1:28" x14ac:dyDescent="0.25">
      <c r="A1685" t="s">
        <v>6389</v>
      </c>
      <c r="B1685" s="2">
        <v>45475</v>
      </c>
      <c r="C1685" t="s">
        <v>4078</v>
      </c>
      <c r="D1685" t="str">
        <f>VLOOKUP(C1685,customer_imp!$A$2:$H$502,2,FALSE)</f>
        <v>Sarah Schneider</v>
      </c>
      <c r="E1685">
        <f>VLOOKUP(C1685,customer_imp!$A$2:$H$502,3,FALSE)</f>
        <v>34</v>
      </c>
      <c r="F1685" t="str">
        <f>VLOOKUP(C1685,customer_imp!$A$2:$H$502,4,FALSE)</f>
        <v>Female</v>
      </c>
      <c r="G1685" t="str">
        <f>VLOOKUP(C1685,customer_imp!$A$2:$H$502,5,FALSE)</f>
        <v>Port Joshuachester</v>
      </c>
      <c r="H1685" t="str">
        <f>VLOOKUP(C1685,customer_imp!$A$2:$H$502,6,FALSE)</f>
        <v>Pennsylvania</v>
      </c>
      <c r="I1685" t="str">
        <f>VLOOKUP(C1685,customer_imp!$A$2:$H$502,7,FALSE)</f>
        <v>USA</v>
      </c>
      <c r="J1685" t="s">
        <v>4560</v>
      </c>
      <c r="K1685" t="str">
        <f>VLOOKUP($J1685,prod_imp!$A$2:$I$102,2,FALSE)</f>
        <v>Men'S Casual Sneakers</v>
      </c>
      <c r="L1685" t="str">
        <f>VLOOKUP(J1685,prod_imp!$A$2:$I$102,3,FALSE)</f>
        <v>Clothing</v>
      </c>
      <c r="M1685" t="str">
        <f>VLOOKUP(J1685,prod_imp!$A$2:$I$102,4,FALSE)</f>
        <v>Footwear</v>
      </c>
      <c r="N1685" t="str">
        <f>VLOOKUP(J1685,prod_imp!$A$2:$I$102,5,FALSE)</f>
        <v>Hogan-Lee</v>
      </c>
      <c r="O1685">
        <f>VLOOKUP(J1685,prod_imp!$A$2:$I$102,6,FALSE)</f>
        <v>353</v>
      </c>
      <c r="P1685">
        <f>VLOOKUP(J1685,prod_imp!$A$2:$I$102,7,FALSE)</f>
        <v>214</v>
      </c>
      <c r="Q1685" t="s">
        <v>4684</v>
      </c>
      <c r="R1685" t="s">
        <v>4709</v>
      </c>
      <c r="S1685" s="5">
        <v>111.1434</v>
      </c>
      <c r="T1685">
        <v>2</v>
      </c>
      <c r="U1685">
        <v>78</v>
      </c>
      <c r="V1685">
        <v>0.02</v>
      </c>
      <c r="W1685" t="str">
        <f>VLOOKUP(Q1685,stores_imp!$A$2:$K$100,3,FALSE)</f>
        <v>SOUTH</v>
      </c>
      <c r="X1685" t="str">
        <f>VLOOKUP(Q1685,stores_imp!$A$2:$K$100,2,TRUE)</f>
        <v>Mann-Austin</v>
      </c>
      <c r="Y1685" t="str">
        <f>VLOOKUP(Q1685,stores_imp!$A$2:$E$22,4,FALSE)</f>
        <v>Williamsfurt</v>
      </c>
      <c r="Z1685" t="str">
        <f>VLOOKUP(Q1685,stores_imp!$A$2:$K$22,5,FALSE)</f>
        <v>Online</v>
      </c>
      <c r="AA1685" t="str">
        <f>_xlfn.IFS(sale[[#All],[Age]]&lt;19,"Teens",sale[[#All],[Age]]&lt;30,"Adults",sale[[#All],[Age]]&lt;70,"Elders")</f>
        <v>Elders</v>
      </c>
      <c r="AB1685" t="str">
        <f>VLOOKUP(C1685,customer_imp!$A$2:$H$505,8,FALSE)</f>
        <v>Bronze</v>
      </c>
    </row>
    <row r="1686" spans="1:28" x14ac:dyDescent="0.25">
      <c r="A1686" t="s">
        <v>6390</v>
      </c>
      <c r="B1686" s="2">
        <v>45845</v>
      </c>
      <c r="C1686" t="s">
        <v>3982</v>
      </c>
      <c r="D1686" t="str">
        <f>VLOOKUP(C1686,customer_imp!$A$2:$H$502,2,FALSE)</f>
        <v>Kenneth Lambert</v>
      </c>
      <c r="E1686">
        <f>VLOOKUP(C1686,customer_imp!$A$2:$H$502,3,FALSE)</f>
        <v>55</v>
      </c>
      <c r="F1686" t="str">
        <f>VLOOKUP(C1686,customer_imp!$A$2:$H$502,4,FALSE)</f>
        <v>Female</v>
      </c>
      <c r="G1686" t="str">
        <f>VLOOKUP(C1686,customer_imp!$A$2:$H$502,5,FALSE)</f>
        <v>North Kathryn</v>
      </c>
      <c r="H1686" t="str">
        <f>VLOOKUP(C1686,customer_imp!$A$2:$H$502,6,FALSE)</f>
        <v>Kansas</v>
      </c>
      <c r="I1686" t="str">
        <f>VLOOKUP(C1686,customer_imp!$A$2:$H$502,7,FALSE)</f>
        <v>USA</v>
      </c>
      <c r="J1686" t="s">
        <v>4607</v>
      </c>
      <c r="K1686" t="str">
        <f>VLOOKUP($J1686,prod_imp!$A$2:$I$102,2,FALSE)</f>
        <v>Laptop Cooling Pad</v>
      </c>
      <c r="L1686" t="str">
        <f>VLOOKUP(J1686,prod_imp!$A$2:$I$102,3,FALSE)</f>
        <v>Electronics</v>
      </c>
      <c r="M1686" t="str">
        <f>VLOOKUP(J1686,prod_imp!$A$2:$I$102,4,FALSE)</f>
        <v>Computer</v>
      </c>
      <c r="N1686" t="str">
        <f>VLOOKUP(J1686,prod_imp!$A$2:$I$102,5,FALSE)</f>
        <v>Murray, Gould And Ware</v>
      </c>
      <c r="O1686">
        <f>VLOOKUP(J1686,prod_imp!$A$2:$I$102,6,FALSE)</f>
        <v>86</v>
      </c>
      <c r="P1686">
        <f>VLOOKUP(J1686,prod_imp!$A$2:$I$102,7,FALSE)</f>
        <v>222</v>
      </c>
      <c r="Q1686" t="s">
        <v>4695</v>
      </c>
      <c r="R1686" t="s">
        <v>4709</v>
      </c>
      <c r="S1686" s="5">
        <v>2083.8663999999999</v>
      </c>
      <c r="T1686">
        <v>4</v>
      </c>
      <c r="U1686">
        <v>677</v>
      </c>
      <c r="V1686">
        <v>0.28999999999999998</v>
      </c>
      <c r="W1686" t="str">
        <f>VLOOKUP(Q1686,stores_imp!$A$2:$K$100,3,FALSE)</f>
        <v>EAST</v>
      </c>
      <c r="X1686" t="str">
        <f>VLOOKUP(Q1686,stores_imp!$A$2:$K$100,2,TRUE)</f>
        <v>Gardner, Humphrey And Contreras</v>
      </c>
      <c r="Y1686" t="str">
        <f>VLOOKUP(Q1686,stores_imp!$A$2:$E$22,4,FALSE)</f>
        <v>Johnsonville</v>
      </c>
      <c r="Z1686" t="str">
        <f>VLOOKUP(Q1686,stores_imp!$A$2:$K$22,5,FALSE)</f>
        <v>Flagship</v>
      </c>
      <c r="AA1686" t="str">
        <f>_xlfn.IFS(sale[[#All],[Age]]&lt;19,"Teens",sale[[#All],[Age]]&lt;30,"Adults",sale[[#All],[Age]]&lt;70,"Elders")</f>
        <v>Elders</v>
      </c>
      <c r="AB1686" t="str">
        <f>VLOOKUP(C1686,customer_imp!$A$2:$H$505,8,FALSE)</f>
        <v>Platinum</v>
      </c>
    </row>
    <row r="1687" spans="1:28" x14ac:dyDescent="0.25">
      <c r="A1687" t="s">
        <v>6391</v>
      </c>
      <c r="B1687" s="2">
        <v>45446</v>
      </c>
      <c r="C1687" t="s">
        <v>4479</v>
      </c>
      <c r="D1687" t="str">
        <f>VLOOKUP(C1687,customer_imp!$A$2:$H$502,2,FALSE)</f>
        <v>Eric Lee</v>
      </c>
      <c r="E1687">
        <f>VLOOKUP(C1687,customer_imp!$A$2:$H$502,3,FALSE)</f>
        <v>22</v>
      </c>
      <c r="F1687" t="str">
        <f>VLOOKUP(C1687,customer_imp!$A$2:$H$502,4,FALSE)</f>
        <v>Female</v>
      </c>
      <c r="G1687" t="str">
        <f>VLOOKUP(C1687,customer_imp!$A$2:$H$502,5,FALSE)</f>
        <v>Lake April</v>
      </c>
      <c r="H1687" t="str">
        <f>VLOOKUP(C1687,customer_imp!$A$2:$H$502,6,FALSE)</f>
        <v>Vermont</v>
      </c>
      <c r="I1687" t="str">
        <f>VLOOKUP(C1687,customer_imp!$A$2:$H$502,7,FALSE)</f>
        <v>USA</v>
      </c>
      <c r="J1687" t="s">
        <v>4551</v>
      </c>
      <c r="K1687" t="str">
        <f>VLOOKUP($J1687,prod_imp!$A$2:$I$102,2,FALSE)</f>
        <v>Basketball</v>
      </c>
      <c r="L1687" t="str">
        <f>VLOOKUP(J1687,prod_imp!$A$2:$I$102,3,FALSE)</f>
        <v>Sports</v>
      </c>
      <c r="M1687" t="str">
        <f>VLOOKUP(J1687,prod_imp!$A$2:$I$102,4,FALSE)</f>
        <v>Team Sports</v>
      </c>
      <c r="N1687" t="str">
        <f>VLOOKUP(J1687,prod_imp!$A$2:$I$102,5,FALSE)</f>
        <v>Nolan-Snow</v>
      </c>
      <c r="O1687">
        <f>VLOOKUP(J1687,prod_imp!$A$2:$I$102,6,FALSE)</f>
        <v>204</v>
      </c>
      <c r="P1687">
        <f>VLOOKUP(J1687,prod_imp!$A$2:$I$102,7,FALSE)</f>
        <v>281</v>
      </c>
      <c r="Q1687" t="s">
        <v>4675</v>
      </c>
      <c r="R1687" t="s">
        <v>4706</v>
      </c>
      <c r="S1687" s="5">
        <v>1802.1120000000001</v>
      </c>
      <c r="T1687">
        <v>2</v>
      </c>
      <c r="U1687">
        <v>939</v>
      </c>
      <c r="V1687">
        <v>0.23</v>
      </c>
      <c r="W1687" t="str">
        <f>VLOOKUP(Q1687,stores_imp!$A$2:$K$100,3,FALSE)</f>
        <v>NORTH</v>
      </c>
      <c r="X1687" t="str">
        <f>VLOOKUP(Q1687,stores_imp!$A$2:$K$100,2,TRUE)</f>
        <v>Martinez, Adkins And Johnson</v>
      </c>
      <c r="Y1687" t="str">
        <f>VLOOKUP(Q1687,stores_imp!$A$2:$E$22,4,FALSE)</f>
        <v>Danielmouth</v>
      </c>
      <c r="Z1687" t="str">
        <f>VLOOKUP(Q1687,stores_imp!$A$2:$K$22,5,FALSE)</f>
        <v>Flagship</v>
      </c>
      <c r="AA1687" t="str">
        <f>_xlfn.IFS(sale[[#All],[Age]]&lt;19,"Teens",sale[[#All],[Age]]&lt;30,"Adults",sale[[#All],[Age]]&lt;70,"Elders")</f>
        <v>Adults</v>
      </c>
      <c r="AB1687" t="str">
        <f>VLOOKUP(C1687,customer_imp!$A$2:$H$505,8,FALSE)</f>
        <v>Bronze</v>
      </c>
    </row>
    <row r="1688" spans="1:28" x14ac:dyDescent="0.25">
      <c r="A1688" t="s">
        <v>6392</v>
      </c>
      <c r="B1688" s="2">
        <v>45761</v>
      </c>
      <c r="C1688" t="s">
        <v>4343</v>
      </c>
      <c r="D1688" t="str">
        <f>VLOOKUP(C1688,customer_imp!$A$2:$H$502,2,FALSE)</f>
        <v>Carlos Flores</v>
      </c>
      <c r="E1688">
        <f>VLOOKUP(C1688,customer_imp!$A$2:$H$502,3,FALSE)</f>
        <v>20</v>
      </c>
      <c r="F1688" t="str">
        <f>VLOOKUP(C1688,customer_imp!$A$2:$H$502,4,FALSE)</f>
        <v>Male</v>
      </c>
      <c r="G1688" t="str">
        <f>VLOOKUP(C1688,customer_imp!$A$2:$H$502,5,FALSE)</f>
        <v>North Johnfurt</v>
      </c>
      <c r="H1688" t="str">
        <f>VLOOKUP(C1688,customer_imp!$A$2:$H$502,6,FALSE)</f>
        <v>Washington</v>
      </c>
      <c r="I1688" t="str">
        <f>VLOOKUP(C1688,customer_imp!$A$2:$H$502,7,FALSE)</f>
        <v>USA</v>
      </c>
      <c r="J1688" t="s">
        <v>4521</v>
      </c>
      <c r="K1688" t="str">
        <f>VLOOKUP($J1688,prod_imp!$A$2:$I$102,2,FALSE)</f>
        <v>Usb-C Fast Charger</v>
      </c>
      <c r="L1688" t="str">
        <f>VLOOKUP(J1688,prod_imp!$A$2:$I$102,3,FALSE)</f>
        <v>Electronics</v>
      </c>
      <c r="M1688" t="str">
        <f>VLOOKUP(J1688,prod_imp!$A$2:$I$102,4,FALSE)</f>
        <v>Accessories</v>
      </c>
      <c r="N1688" t="str">
        <f>VLOOKUP(J1688,prod_imp!$A$2:$I$102,5,FALSE)</f>
        <v>Dawson-Perkins</v>
      </c>
      <c r="O1688">
        <f>VLOOKUP(J1688,prod_imp!$A$2:$I$102,6,FALSE)</f>
        <v>242</v>
      </c>
      <c r="P1688">
        <f>VLOOKUP(J1688,prod_imp!$A$2:$I$102,7,FALSE)</f>
        <v>453</v>
      </c>
      <c r="Q1688" t="s">
        <v>4697</v>
      </c>
      <c r="R1688" t="s">
        <v>1959</v>
      </c>
      <c r="S1688" s="5">
        <v>1701.7506000000001</v>
      </c>
      <c r="T1688">
        <v>2</v>
      </c>
      <c r="U1688">
        <v>859</v>
      </c>
      <c r="V1688">
        <v>0.04</v>
      </c>
      <c r="W1688" t="str">
        <f>VLOOKUP(Q1688,stores_imp!$A$2:$K$100,3,FALSE)</f>
        <v>SOUTH</v>
      </c>
      <c r="X1688" t="str">
        <f>VLOOKUP(Q1688,stores_imp!$A$2:$K$100,2,TRUE)</f>
        <v>Mcdonald Inc</v>
      </c>
      <c r="Y1688" t="str">
        <f>VLOOKUP(Q1688,stores_imp!$A$2:$E$22,4,FALSE)</f>
        <v>Christopherland</v>
      </c>
      <c r="Z1688" t="str">
        <f>VLOOKUP(Q1688,stores_imp!$A$2:$K$22,5,FALSE)</f>
        <v>Outlet</v>
      </c>
      <c r="AA1688" t="str">
        <f>_xlfn.IFS(sale[[#All],[Age]]&lt;19,"Teens",sale[[#All],[Age]]&lt;30,"Adults",sale[[#All],[Age]]&lt;70,"Elders")</f>
        <v>Adults</v>
      </c>
      <c r="AB1688" t="str">
        <f>VLOOKUP(C1688,customer_imp!$A$2:$H$505,8,FALSE)</f>
        <v>Gold</v>
      </c>
    </row>
    <row r="1689" spans="1:28" x14ac:dyDescent="0.25">
      <c r="A1689" t="s">
        <v>6393</v>
      </c>
      <c r="B1689" s="2">
        <v>45363</v>
      </c>
      <c r="C1689" t="s">
        <v>4031</v>
      </c>
      <c r="D1689" t="str">
        <f>VLOOKUP(C1689,customer_imp!$A$2:$H$502,2,FALSE)</f>
        <v>Jay Patel</v>
      </c>
      <c r="E1689">
        <f>VLOOKUP(C1689,customer_imp!$A$2:$H$502,3,FALSE)</f>
        <v>43</v>
      </c>
      <c r="F1689" t="str">
        <f>VLOOKUP(C1689,customer_imp!$A$2:$H$502,4,FALSE)</f>
        <v>Female</v>
      </c>
      <c r="G1689" t="str">
        <f>VLOOKUP(C1689,customer_imp!$A$2:$H$502,5,FALSE)</f>
        <v>Morrisbury</v>
      </c>
      <c r="H1689" t="str">
        <f>VLOOKUP(C1689,customer_imp!$A$2:$H$502,6,FALSE)</f>
        <v>Rhode Island</v>
      </c>
      <c r="I1689" t="str">
        <f>VLOOKUP(C1689,customer_imp!$A$2:$H$502,7,FALSE)</f>
        <v>USA</v>
      </c>
      <c r="J1689" t="s">
        <v>4545</v>
      </c>
      <c r="K1689" t="str">
        <f>VLOOKUP($J1689,prod_imp!$A$2:$I$102,2,FALSE)</f>
        <v>Decorative Floor Vase</v>
      </c>
      <c r="L1689" t="str">
        <f>VLOOKUP(J1689,prod_imp!$A$2:$I$102,3,FALSE)</f>
        <v>Home</v>
      </c>
      <c r="M1689" t="str">
        <f>VLOOKUP(J1689,prod_imp!$A$2:$I$102,4,FALSE)</f>
        <v>Decor</v>
      </c>
      <c r="N1689" t="str">
        <f>VLOOKUP(J1689,prod_imp!$A$2:$I$102,5,FALSE)</f>
        <v>Khan, Jones And Paul</v>
      </c>
      <c r="O1689">
        <f>VLOOKUP(J1689,prod_imp!$A$2:$I$102,6,FALSE)</f>
        <v>317</v>
      </c>
      <c r="P1689">
        <f>VLOOKUP(J1689,prod_imp!$A$2:$I$102,7,FALSE)</f>
        <v>378</v>
      </c>
      <c r="Q1689" t="s">
        <v>4697</v>
      </c>
      <c r="R1689" t="s">
        <v>4706</v>
      </c>
      <c r="S1689" s="5">
        <v>1554.5838000000001</v>
      </c>
      <c r="T1689">
        <v>3</v>
      </c>
      <c r="U1689">
        <v>673</v>
      </c>
      <c r="V1689">
        <v>0.01</v>
      </c>
      <c r="W1689" t="str">
        <f>VLOOKUP(Q1689,stores_imp!$A$2:$K$100,3,FALSE)</f>
        <v>SOUTH</v>
      </c>
      <c r="X1689" t="str">
        <f>VLOOKUP(Q1689,stores_imp!$A$2:$K$100,2,TRUE)</f>
        <v>Mcdonald Inc</v>
      </c>
      <c r="Y1689" t="str">
        <f>VLOOKUP(Q1689,stores_imp!$A$2:$E$22,4,FALSE)</f>
        <v>Christopherland</v>
      </c>
      <c r="Z1689" t="str">
        <f>VLOOKUP(Q1689,stores_imp!$A$2:$K$22,5,FALSE)</f>
        <v>Outlet</v>
      </c>
      <c r="AA1689" t="str">
        <f>_xlfn.IFS(sale[[#All],[Age]]&lt;19,"Teens",sale[[#All],[Age]]&lt;30,"Adults",sale[[#All],[Age]]&lt;70,"Elders")</f>
        <v>Elders</v>
      </c>
      <c r="AB1689" t="str">
        <f>VLOOKUP(C1689,customer_imp!$A$2:$H$505,8,FALSE)</f>
        <v>Platinum</v>
      </c>
    </row>
    <row r="1690" spans="1:28" x14ac:dyDescent="0.25">
      <c r="A1690" t="s">
        <v>6394</v>
      </c>
      <c r="B1690" s="2">
        <v>45420</v>
      </c>
      <c r="C1690" t="s">
        <v>4185</v>
      </c>
      <c r="D1690" t="str">
        <f>VLOOKUP(C1690,customer_imp!$A$2:$H$502,2,FALSE)</f>
        <v>Ronald Jones</v>
      </c>
      <c r="E1690">
        <f>VLOOKUP(C1690,customer_imp!$A$2:$H$502,3,FALSE)</f>
        <v>26</v>
      </c>
      <c r="F1690" t="str">
        <f>VLOOKUP(C1690,customer_imp!$A$2:$H$502,4,FALSE)</f>
        <v>Female</v>
      </c>
      <c r="G1690" t="str">
        <f>VLOOKUP(C1690,customer_imp!$A$2:$H$502,5,FALSE)</f>
        <v>Brownshire</v>
      </c>
      <c r="H1690" t="str">
        <f>VLOOKUP(C1690,customer_imp!$A$2:$H$502,6,FALSE)</f>
        <v>Tennessee</v>
      </c>
      <c r="I1690" t="str">
        <f>VLOOKUP(C1690,customer_imp!$A$2:$H$502,7,FALSE)</f>
        <v>USA</v>
      </c>
      <c r="J1690" t="s">
        <v>4596</v>
      </c>
      <c r="K1690" t="str">
        <f>VLOOKUP($J1690,prod_imp!$A$2:$I$102,2,FALSE)</f>
        <v>Premium Blanket Throw</v>
      </c>
      <c r="L1690" t="str">
        <f>VLOOKUP(J1690,prod_imp!$A$2:$I$102,3,FALSE)</f>
        <v>Home</v>
      </c>
      <c r="M1690" t="str">
        <f>VLOOKUP(J1690,prod_imp!$A$2:$I$102,4,FALSE)</f>
        <v>Decor</v>
      </c>
      <c r="N1690" t="str">
        <f>VLOOKUP(J1690,prod_imp!$A$2:$I$102,5,FALSE)</f>
        <v>Hernandez, Kennedy And Porter</v>
      </c>
      <c r="O1690">
        <f>VLOOKUP(J1690,prod_imp!$A$2:$I$102,6,FALSE)</f>
        <v>461</v>
      </c>
      <c r="P1690">
        <f>VLOOKUP(J1690,prod_imp!$A$2:$I$102,7,FALSE)</f>
        <v>190</v>
      </c>
      <c r="Q1690" t="s">
        <v>4702</v>
      </c>
      <c r="R1690" t="s">
        <v>4706</v>
      </c>
      <c r="S1690" s="5">
        <v>53.817999999999998</v>
      </c>
      <c r="T1690">
        <v>1</v>
      </c>
      <c r="U1690">
        <v>76</v>
      </c>
      <c r="V1690">
        <v>0.23</v>
      </c>
      <c r="W1690" t="str">
        <f>VLOOKUP(Q1690,stores_imp!$A$2:$K$100,3,FALSE)</f>
        <v>EAST</v>
      </c>
      <c r="X1690" t="str">
        <f>VLOOKUP(Q1690,stores_imp!$A$2:$K$100,2,TRUE)</f>
        <v>Guerrero-Schmitt</v>
      </c>
      <c r="Y1690" t="str">
        <f>VLOOKUP(Q1690,stores_imp!$A$2:$E$22,4,FALSE)</f>
        <v>East Stevechester</v>
      </c>
      <c r="Z1690" t="str">
        <f>VLOOKUP(Q1690,stores_imp!$A$2:$K$22,5,FALSE)</f>
        <v>Flagship</v>
      </c>
      <c r="AA1690" t="str">
        <f>_xlfn.IFS(sale[[#All],[Age]]&lt;19,"Teens",sale[[#All],[Age]]&lt;30,"Adults",sale[[#All],[Age]]&lt;70,"Elders")</f>
        <v>Adults</v>
      </c>
      <c r="AB1690" t="str">
        <f>VLOOKUP(C1690,customer_imp!$A$2:$H$505,8,FALSE)</f>
        <v>Silver</v>
      </c>
    </row>
    <row r="1691" spans="1:28" x14ac:dyDescent="0.25">
      <c r="A1691" t="s">
        <v>6395</v>
      </c>
      <c r="B1691" s="2">
        <v>45536</v>
      </c>
      <c r="C1691" t="s">
        <v>4006</v>
      </c>
      <c r="D1691" t="str">
        <f>VLOOKUP(C1691,customer_imp!$A$2:$H$502,2,FALSE)</f>
        <v>Christopher Olson</v>
      </c>
      <c r="E1691">
        <f>VLOOKUP(C1691,customer_imp!$A$2:$H$502,3,FALSE)</f>
        <v>27</v>
      </c>
      <c r="F1691" t="str">
        <f>VLOOKUP(C1691,customer_imp!$A$2:$H$502,4,FALSE)</f>
        <v>Female</v>
      </c>
      <c r="G1691" t="str">
        <f>VLOOKUP(C1691,customer_imp!$A$2:$H$502,5,FALSE)</f>
        <v>West Richard</v>
      </c>
      <c r="H1691" t="str">
        <f>VLOOKUP(C1691,customer_imp!$A$2:$H$502,6,FALSE)</f>
        <v>Maryland</v>
      </c>
      <c r="I1691" t="str">
        <f>VLOOKUP(C1691,customer_imp!$A$2:$H$502,7,FALSE)</f>
        <v>USA</v>
      </c>
      <c r="J1691" t="s">
        <v>4528</v>
      </c>
      <c r="K1691" t="str">
        <f>VLOOKUP($J1691,prod_imp!$A$2:$I$102,2,FALSE)</f>
        <v>Soccer Training Cone Set</v>
      </c>
      <c r="L1691" t="str">
        <f>VLOOKUP(J1691,prod_imp!$A$2:$I$102,3,FALSE)</f>
        <v>Sports</v>
      </c>
      <c r="M1691" t="str">
        <f>VLOOKUP(J1691,prod_imp!$A$2:$I$102,4,FALSE)</f>
        <v>Accessories</v>
      </c>
      <c r="N1691" t="str">
        <f>VLOOKUP(J1691,prod_imp!$A$2:$I$102,5,FALSE)</f>
        <v>Ford, Murphy And Wilson</v>
      </c>
      <c r="O1691">
        <f>VLOOKUP(J1691,prod_imp!$A$2:$I$102,6,FALSE)</f>
        <v>145</v>
      </c>
      <c r="P1691">
        <f>VLOOKUP(J1691,prod_imp!$A$2:$I$102,7,FALSE)</f>
        <v>367</v>
      </c>
      <c r="Q1691" t="s">
        <v>4698</v>
      </c>
      <c r="R1691" t="s">
        <v>4709</v>
      </c>
      <c r="S1691" s="5">
        <v>2671.74</v>
      </c>
      <c r="T1691">
        <v>4</v>
      </c>
      <c r="U1691">
        <v>742</v>
      </c>
      <c r="V1691">
        <v>0.28999999999999998</v>
      </c>
      <c r="W1691" t="str">
        <f>VLOOKUP(Q1691,stores_imp!$A$2:$K$100,3,FALSE)</f>
        <v>NORTH</v>
      </c>
      <c r="X1691" t="str">
        <f>VLOOKUP(Q1691,stores_imp!$A$2:$K$100,2,TRUE)</f>
        <v>Shelton Plc</v>
      </c>
      <c r="Y1691" t="str">
        <f>VLOOKUP(Q1691,stores_imp!$A$2:$E$22,4,FALSE)</f>
        <v>East Jenniferstad</v>
      </c>
      <c r="Z1691" t="str">
        <f>VLOOKUP(Q1691,stores_imp!$A$2:$K$22,5,FALSE)</f>
        <v>Flagship</v>
      </c>
      <c r="AA1691" t="str">
        <f>_xlfn.IFS(sale[[#All],[Age]]&lt;19,"Teens",sale[[#All],[Age]]&lt;30,"Adults",sale[[#All],[Age]]&lt;70,"Elders")</f>
        <v>Adults</v>
      </c>
      <c r="AB1691" t="str">
        <f>VLOOKUP(C1691,customer_imp!$A$2:$H$505,8,FALSE)</f>
        <v>Platinum</v>
      </c>
    </row>
    <row r="1692" spans="1:28" x14ac:dyDescent="0.25">
      <c r="A1692" t="s">
        <v>6396</v>
      </c>
      <c r="B1692" s="2">
        <v>45445</v>
      </c>
      <c r="C1692" t="s">
        <v>4046</v>
      </c>
      <c r="D1692" t="str">
        <f>VLOOKUP(C1692,customer_imp!$A$2:$H$502,2,FALSE)</f>
        <v>Tonya Burch</v>
      </c>
      <c r="E1692">
        <f>VLOOKUP(C1692,customer_imp!$A$2:$H$502,3,FALSE)</f>
        <v>39</v>
      </c>
      <c r="F1692" t="str">
        <f>VLOOKUP(C1692,customer_imp!$A$2:$H$502,4,FALSE)</f>
        <v>Female</v>
      </c>
      <c r="G1692" t="str">
        <f>VLOOKUP(C1692,customer_imp!$A$2:$H$502,5,FALSE)</f>
        <v>Olsonhaven</v>
      </c>
      <c r="H1692" t="str">
        <f>VLOOKUP(C1692,customer_imp!$A$2:$H$502,6,FALSE)</f>
        <v>Iowa</v>
      </c>
      <c r="I1692" t="str">
        <f>VLOOKUP(C1692,customer_imp!$A$2:$H$502,7,FALSE)</f>
        <v>USA</v>
      </c>
      <c r="J1692" t="s">
        <v>4549</v>
      </c>
      <c r="K1692" t="str">
        <f>VLOOKUP($J1692,prod_imp!$A$2:$I$102,2,FALSE)</f>
        <v>Stainless Steel Cutlery Set</v>
      </c>
      <c r="L1692" t="str">
        <f>VLOOKUP(J1692,prod_imp!$A$2:$I$102,3,FALSE)</f>
        <v>Home</v>
      </c>
      <c r="M1692" t="str">
        <f>VLOOKUP(J1692,prod_imp!$A$2:$I$102,4,FALSE)</f>
        <v>Kitchen</v>
      </c>
      <c r="N1692" t="str">
        <f>VLOOKUP(J1692,prod_imp!$A$2:$I$102,5,FALSE)</f>
        <v>Stevens, Fernandez And Martin</v>
      </c>
      <c r="O1692">
        <f>VLOOKUP(J1692,prod_imp!$A$2:$I$102,6,FALSE)</f>
        <v>20</v>
      </c>
      <c r="P1692">
        <f>VLOOKUP(J1692,prod_imp!$A$2:$I$102,7,FALSE)</f>
        <v>57</v>
      </c>
      <c r="Q1692" t="s">
        <v>4684</v>
      </c>
      <c r="R1692" t="s">
        <v>4706</v>
      </c>
      <c r="S1692" s="5">
        <v>497.16419999999999</v>
      </c>
      <c r="T1692">
        <v>1</v>
      </c>
      <c r="U1692">
        <v>637</v>
      </c>
      <c r="V1692">
        <v>0.1</v>
      </c>
      <c r="W1692" t="str">
        <f>VLOOKUP(Q1692,stores_imp!$A$2:$K$100,3,FALSE)</f>
        <v>SOUTH</v>
      </c>
      <c r="X1692" t="str">
        <f>VLOOKUP(Q1692,stores_imp!$A$2:$K$100,2,TRUE)</f>
        <v>Mann-Austin</v>
      </c>
      <c r="Y1692" t="str">
        <f>VLOOKUP(Q1692,stores_imp!$A$2:$E$22,4,FALSE)</f>
        <v>Williamsfurt</v>
      </c>
      <c r="Z1692" t="str">
        <f>VLOOKUP(Q1692,stores_imp!$A$2:$K$22,5,FALSE)</f>
        <v>Online</v>
      </c>
      <c r="AA1692" t="str">
        <f>_xlfn.IFS(sale[[#All],[Age]]&lt;19,"Teens",sale[[#All],[Age]]&lt;30,"Adults",sale[[#All],[Age]]&lt;70,"Elders")</f>
        <v>Elders</v>
      </c>
      <c r="AB1692" t="str">
        <f>VLOOKUP(C1692,customer_imp!$A$2:$H$505,8,FALSE)</f>
        <v>Gold</v>
      </c>
    </row>
    <row r="1693" spans="1:28" x14ac:dyDescent="0.25">
      <c r="A1693" t="s">
        <v>6397</v>
      </c>
      <c r="B1693" s="2">
        <v>45230</v>
      </c>
      <c r="C1693" t="s">
        <v>4380</v>
      </c>
      <c r="D1693" t="str">
        <f>VLOOKUP(C1693,customer_imp!$A$2:$H$502,2,FALSE)</f>
        <v>Heidi Tyler</v>
      </c>
      <c r="E1693">
        <f>VLOOKUP(C1693,customer_imp!$A$2:$H$502,3,FALSE)</f>
        <v>40</v>
      </c>
      <c r="F1693" t="str">
        <f>VLOOKUP(C1693,customer_imp!$A$2:$H$502,4,FALSE)</f>
        <v>Female</v>
      </c>
      <c r="G1693" t="str">
        <f>VLOOKUP(C1693,customer_imp!$A$2:$H$502,5,FALSE)</f>
        <v>Dawnstad</v>
      </c>
      <c r="H1693" t="str">
        <f>VLOOKUP(C1693,customer_imp!$A$2:$H$502,6,FALSE)</f>
        <v>Oregon</v>
      </c>
      <c r="I1693" t="str">
        <f>VLOOKUP(C1693,customer_imp!$A$2:$H$502,7,FALSE)</f>
        <v>USA</v>
      </c>
      <c r="J1693" t="s">
        <v>4507</v>
      </c>
      <c r="K1693" t="str">
        <f>VLOOKUP($J1693,prod_imp!$A$2:$I$102,2,FALSE)</f>
        <v>Herbal Face Moisturizer</v>
      </c>
      <c r="L1693" t="str">
        <f>VLOOKUP(J1693,prod_imp!$A$2:$I$102,3,FALSE)</f>
        <v>Beauty</v>
      </c>
      <c r="M1693" t="str">
        <f>VLOOKUP(J1693,prod_imp!$A$2:$I$102,4,FALSE)</f>
        <v>Skincare</v>
      </c>
      <c r="N1693" t="str">
        <f>VLOOKUP(J1693,prod_imp!$A$2:$I$102,5,FALSE)</f>
        <v>Davidson Plc</v>
      </c>
      <c r="O1693">
        <f>VLOOKUP(J1693,prod_imp!$A$2:$I$102,6,FALSE)</f>
        <v>313</v>
      </c>
      <c r="P1693">
        <f>VLOOKUP(J1693,prod_imp!$A$2:$I$102,7,FALSE)</f>
        <v>350</v>
      </c>
      <c r="Q1693" t="s">
        <v>4701</v>
      </c>
      <c r="R1693" t="s">
        <v>1959</v>
      </c>
      <c r="S1693" s="5">
        <v>605.76</v>
      </c>
      <c r="T1693">
        <v>1</v>
      </c>
      <c r="U1693">
        <v>631</v>
      </c>
      <c r="V1693">
        <v>0.22</v>
      </c>
      <c r="W1693" t="str">
        <f>VLOOKUP(Q1693,stores_imp!$A$2:$K$100,3,FALSE)</f>
        <v>NORTH</v>
      </c>
      <c r="X1693" t="str">
        <f>VLOOKUP(Q1693,stores_imp!$A$2:$K$100,2,TRUE)</f>
        <v>Holloway Ltd</v>
      </c>
      <c r="Y1693" t="str">
        <f>VLOOKUP(Q1693,stores_imp!$A$2:$E$22,4,FALSE)</f>
        <v>Bensonhaven</v>
      </c>
      <c r="Z1693" t="str">
        <f>VLOOKUP(Q1693,stores_imp!$A$2:$K$22,5,FALSE)</f>
        <v>Flagship</v>
      </c>
      <c r="AA1693" t="str">
        <f>_xlfn.IFS(sale[[#All],[Age]]&lt;19,"Teens",sale[[#All],[Age]]&lt;30,"Adults",sale[[#All],[Age]]&lt;70,"Elders")</f>
        <v>Elders</v>
      </c>
      <c r="AB1693" t="str">
        <f>VLOOKUP(C1693,customer_imp!$A$2:$H$505,8,FALSE)</f>
        <v>Bronze</v>
      </c>
    </row>
    <row r="1694" spans="1:28" x14ac:dyDescent="0.25">
      <c r="A1694" t="s">
        <v>6398</v>
      </c>
      <c r="B1694" s="2">
        <v>45916</v>
      </c>
      <c r="C1694" t="s">
        <v>4382</v>
      </c>
      <c r="D1694" t="str">
        <f>VLOOKUP(C1694,customer_imp!$A$2:$H$502,2,FALSE)</f>
        <v>Michael Mcneil</v>
      </c>
      <c r="E1694">
        <f>VLOOKUP(C1694,customer_imp!$A$2:$H$502,3,FALSE)</f>
        <v>46</v>
      </c>
      <c r="F1694" t="str">
        <f>VLOOKUP(C1694,customer_imp!$A$2:$H$502,4,FALSE)</f>
        <v>Male</v>
      </c>
      <c r="G1694" t="str">
        <f>VLOOKUP(C1694,customer_imp!$A$2:$H$502,5,FALSE)</f>
        <v>Stewartchester</v>
      </c>
      <c r="H1694" t="str">
        <f>VLOOKUP(C1694,customer_imp!$A$2:$H$502,6,FALSE)</f>
        <v>Utah</v>
      </c>
      <c r="I1694" t="str">
        <f>VLOOKUP(C1694,customer_imp!$A$2:$H$502,7,FALSE)</f>
        <v>USA</v>
      </c>
      <c r="J1694" t="s">
        <v>4638</v>
      </c>
      <c r="K1694" t="str">
        <f>VLOOKUP($J1694,prod_imp!$A$2:$I$102,2,FALSE)</f>
        <v>Wall-Mounted Spice Rack</v>
      </c>
      <c r="L1694" t="str">
        <f>VLOOKUP(J1694,prod_imp!$A$2:$I$102,3,FALSE)</f>
        <v>Home</v>
      </c>
      <c r="M1694" t="str">
        <f>VLOOKUP(J1694,prod_imp!$A$2:$I$102,4,FALSE)</f>
        <v>Kitchen</v>
      </c>
      <c r="N1694" t="str">
        <f>VLOOKUP(J1694,prod_imp!$A$2:$I$102,5,FALSE)</f>
        <v>Allison Ltd</v>
      </c>
      <c r="O1694">
        <f>VLOOKUP(J1694,prod_imp!$A$2:$I$102,6,FALSE)</f>
        <v>143</v>
      </c>
      <c r="P1694">
        <f>VLOOKUP(J1694,prod_imp!$A$2:$I$102,7,FALSE)</f>
        <v>58</v>
      </c>
      <c r="Q1694" t="s">
        <v>4680</v>
      </c>
      <c r="R1694" t="s">
        <v>4709</v>
      </c>
      <c r="S1694" s="5">
        <v>3502.9688000000001</v>
      </c>
      <c r="T1694">
        <v>4</v>
      </c>
      <c r="U1694">
        <v>984</v>
      </c>
      <c r="V1694">
        <v>0.04</v>
      </c>
      <c r="W1694" t="str">
        <f>VLOOKUP(Q1694,stores_imp!$A$2:$K$100,3,FALSE)</f>
        <v>NORTH</v>
      </c>
      <c r="X1694" t="str">
        <f>VLOOKUP(Q1694,stores_imp!$A$2:$K$100,2,TRUE)</f>
        <v>Mann-Austin</v>
      </c>
      <c r="Y1694" t="str">
        <f>VLOOKUP(Q1694,stores_imp!$A$2:$E$22,4,FALSE)</f>
        <v>Hoodberg</v>
      </c>
      <c r="Z1694" t="str">
        <f>VLOOKUP(Q1694,stores_imp!$A$2:$K$22,5,FALSE)</f>
        <v>Outlet</v>
      </c>
      <c r="AA1694" t="str">
        <f>_xlfn.IFS(sale[[#All],[Age]]&lt;19,"Teens",sale[[#All],[Age]]&lt;30,"Adults",sale[[#All],[Age]]&lt;70,"Elders")</f>
        <v>Elders</v>
      </c>
      <c r="AB1694" t="str">
        <f>VLOOKUP(C1694,customer_imp!$A$2:$H$505,8,FALSE)</f>
        <v>Bronze</v>
      </c>
    </row>
    <row r="1695" spans="1:28" x14ac:dyDescent="0.25">
      <c r="A1695" t="s">
        <v>6399</v>
      </c>
      <c r="B1695" s="2">
        <v>45353</v>
      </c>
      <c r="C1695" t="s">
        <v>4028</v>
      </c>
      <c r="D1695" t="str">
        <f>VLOOKUP(C1695,customer_imp!$A$2:$H$502,2,FALSE)</f>
        <v>Katherine Dorsey</v>
      </c>
      <c r="E1695">
        <f>VLOOKUP(C1695,customer_imp!$A$2:$H$502,3,FALSE)</f>
        <v>24</v>
      </c>
      <c r="F1695" t="str">
        <f>VLOOKUP(C1695,customer_imp!$A$2:$H$502,4,FALSE)</f>
        <v>Male</v>
      </c>
      <c r="G1695" t="str">
        <f>VLOOKUP(C1695,customer_imp!$A$2:$H$502,5,FALSE)</f>
        <v>Christopherland</v>
      </c>
      <c r="H1695" t="str">
        <f>VLOOKUP(C1695,customer_imp!$A$2:$H$502,6,FALSE)</f>
        <v>Oklahoma</v>
      </c>
      <c r="I1695" t="str">
        <f>VLOOKUP(C1695,customer_imp!$A$2:$H$502,7,FALSE)</f>
        <v>USA</v>
      </c>
      <c r="J1695" t="s">
        <v>4594</v>
      </c>
      <c r="K1695" t="str">
        <f>VLOOKUP($J1695,prod_imp!$A$2:$I$102,2,FALSE)</f>
        <v>Ceramic Plant Pot</v>
      </c>
      <c r="L1695" t="str">
        <f>VLOOKUP(J1695,prod_imp!$A$2:$I$102,3,FALSE)</f>
        <v>Home</v>
      </c>
      <c r="M1695" t="str">
        <f>VLOOKUP(J1695,prod_imp!$A$2:$I$102,4,FALSE)</f>
        <v>Decor</v>
      </c>
      <c r="N1695" t="str">
        <f>VLOOKUP(J1695,prod_imp!$A$2:$I$102,5,FALSE)</f>
        <v>Hatfield, Baird And Torres</v>
      </c>
      <c r="O1695">
        <f>VLOOKUP(J1695,prod_imp!$A$2:$I$102,6,FALSE)</f>
        <v>82</v>
      </c>
      <c r="P1695">
        <f>VLOOKUP(J1695,prod_imp!$A$2:$I$102,7,FALSE)</f>
        <v>275</v>
      </c>
      <c r="Q1695" t="s">
        <v>4692</v>
      </c>
      <c r="R1695" t="s">
        <v>1959</v>
      </c>
      <c r="S1695" s="5">
        <v>271.17919999999998</v>
      </c>
      <c r="T1695">
        <v>4</v>
      </c>
      <c r="U1695">
        <v>74</v>
      </c>
      <c r="V1695">
        <v>0.11</v>
      </c>
      <c r="W1695" t="str">
        <f>VLOOKUP(Q1695,stores_imp!$A$2:$K$100,3,FALSE)</f>
        <v>SOUTH</v>
      </c>
      <c r="X1695" t="str">
        <f>VLOOKUP(Q1695,stores_imp!$A$2:$K$100,2,TRUE)</f>
        <v>Aguirre-Keller</v>
      </c>
      <c r="Y1695" t="str">
        <f>VLOOKUP(Q1695,stores_imp!$A$2:$E$22,4,FALSE)</f>
        <v>Lake Michael</v>
      </c>
      <c r="Z1695" t="str">
        <f>VLOOKUP(Q1695,stores_imp!$A$2:$K$22,5,FALSE)</f>
        <v>Online</v>
      </c>
      <c r="AA1695" t="str">
        <f>_xlfn.IFS(sale[[#All],[Age]]&lt;19,"Teens",sale[[#All],[Age]]&lt;30,"Adults",sale[[#All],[Age]]&lt;70,"Elders")</f>
        <v>Adults</v>
      </c>
      <c r="AB1695" t="str">
        <f>VLOOKUP(C1695,customer_imp!$A$2:$H$505,8,FALSE)</f>
        <v>Platinum</v>
      </c>
    </row>
    <row r="1696" spans="1:28" x14ac:dyDescent="0.25">
      <c r="A1696" t="s">
        <v>6400</v>
      </c>
      <c r="B1696" s="2">
        <v>45490</v>
      </c>
      <c r="C1696" t="s">
        <v>4425</v>
      </c>
      <c r="D1696" t="str">
        <f>VLOOKUP(C1696,customer_imp!$A$2:$H$502,2,FALSE)</f>
        <v>Thomas Moore</v>
      </c>
      <c r="E1696">
        <f>VLOOKUP(C1696,customer_imp!$A$2:$H$502,3,FALSE)</f>
        <v>51</v>
      </c>
      <c r="F1696" t="str">
        <f>VLOOKUP(C1696,customer_imp!$A$2:$H$502,4,FALSE)</f>
        <v>Female</v>
      </c>
      <c r="G1696" t="str">
        <f>VLOOKUP(C1696,customer_imp!$A$2:$H$502,5,FALSE)</f>
        <v>Williamsberg</v>
      </c>
      <c r="H1696" t="str">
        <f>VLOOKUP(C1696,customer_imp!$A$2:$H$502,6,FALSE)</f>
        <v>New York</v>
      </c>
      <c r="I1696" t="str">
        <f>VLOOKUP(C1696,customer_imp!$A$2:$H$502,7,FALSE)</f>
        <v>USA</v>
      </c>
      <c r="J1696" t="s">
        <v>4516</v>
      </c>
      <c r="K1696" t="str">
        <f>VLOOKUP($J1696,prod_imp!$A$2:$I$102,2,FALSE)</f>
        <v>Hd Smart Tv Stick</v>
      </c>
      <c r="L1696" t="str">
        <f>VLOOKUP(J1696,prod_imp!$A$2:$I$102,3,FALSE)</f>
        <v>Electronics</v>
      </c>
      <c r="M1696" t="str">
        <f>VLOOKUP(J1696,prod_imp!$A$2:$I$102,4,FALSE)</f>
        <v>Accessories</v>
      </c>
      <c r="N1696" t="str">
        <f>VLOOKUP(J1696,prod_imp!$A$2:$I$102,5,FALSE)</f>
        <v>Gibson, Hobbs And Weaver</v>
      </c>
      <c r="O1696">
        <f>VLOOKUP(J1696,prod_imp!$A$2:$I$102,6,FALSE)</f>
        <v>449</v>
      </c>
      <c r="P1696">
        <f>VLOOKUP(J1696,prod_imp!$A$2:$I$102,7,FALSE)</f>
        <v>275</v>
      </c>
      <c r="Q1696" t="s">
        <v>4684</v>
      </c>
      <c r="R1696" t="s">
        <v>1959</v>
      </c>
      <c r="S1696" s="5">
        <v>263.04629999999997</v>
      </c>
      <c r="T1696">
        <v>3</v>
      </c>
      <c r="U1696">
        <v>111</v>
      </c>
      <c r="V1696">
        <v>0.08</v>
      </c>
      <c r="W1696" t="str">
        <f>VLOOKUP(Q1696,stores_imp!$A$2:$K$100,3,FALSE)</f>
        <v>SOUTH</v>
      </c>
      <c r="X1696" t="str">
        <f>VLOOKUP(Q1696,stores_imp!$A$2:$K$100,2,TRUE)</f>
        <v>Mann-Austin</v>
      </c>
      <c r="Y1696" t="str">
        <f>VLOOKUP(Q1696,stores_imp!$A$2:$E$22,4,FALSE)</f>
        <v>Williamsfurt</v>
      </c>
      <c r="Z1696" t="str">
        <f>VLOOKUP(Q1696,stores_imp!$A$2:$K$22,5,FALSE)</f>
        <v>Online</v>
      </c>
      <c r="AA1696" t="str">
        <f>_xlfn.IFS(sale[[#All],[Age]]&lt;19,"Teens",sale[[#All],[Age]]&lt;30,"Adults",sale[[#All],[Age]]&lt;70,"Elders")</f>
        <v>Elders</v>
      </c>
      <c r="AB1696" t="str">
        <f>VLOOKUP(C1696,customer_imp!$A$2:$H$505,8,FALSE)</f>
        <v>Silver</v>
      </c>
    </row>
    <row r="1697" spans="1:28" x14ac:dyDescent="0.25">
      <c r="A1697" t="s">
        <v>6401</v>
      </c>
      <c r="B1697" s="2">
        <v>45850</v>
      </c>
      <c r="C1697" t="s">
        <v>4057</v>
      </c>
      <c r="D1697" t="str">
        <f>VLOOKUP(C1697,customer_imp!$A$2:$H$502,2,FALSE)</f>
        <v>Thomas Robinson</v>
      </c>
      <c r="E1697">
        <f>VLOOKUP(C1697,customer_imp!$A$2:$H$502,3,FALSE)</f>
        <v>48</v>
      </c>
      <c r="F1697" t="str">
        <f>VLOOKUP(C1697,customer_imp!$A$2:$H$502,4,FALSE)</f>
        <v>Female</v>
      </c>
      <c r="G1697" t="str">
        <f>VLOOKUP(C1697,customer_imp!$A$2:$H$502,5,FALSE)</f>
        <v>Nicholastown</v>
      </c>
      <c r="H1697" t="str">
        <f>VLOOKUP(C1697,customer_imp!$A$2:$H$502,6,FALSE)</f>
        <v>Georgia</v>
      </c>
      <c r="I1697" t="str">
        <f>VLOOKUP(C1697,customer_imp!$A$2:$H$502,7,FALSE)</f>
        <v>USA</v>
      </c>
      <c r="J1697" t="s">
        <v>4515</v>
      </c>
      <c r="K1697" t="str">
        <f>VLOOKUP($J1697,prod_imp!$A$2:$I$102,2,FALSE)</f>
        <v>Ceramic Kitchen Bowl Set</v>
      </c>
      <c r="L1697" t="str">
        <f>VLOOKUP(J1697,prod_imp!$A$2:$I$102,3,FALSE)</f>
        <v>Home</v>
      </c>
      <c r="M1697" t="str">
        <f>VLOOKUP(J1697,prod_imp!$A$2:$I$102,4,FALSE)</f>
        <v>Kitchen</v>
      </c>
      <c r="N1697" t="str">
        <f>VLOOKUP(J1697,prod_imp!$A$2:$I$102,5,FALSE)</f>
        <v>Hamilton Group</v>
      </c>
      <c r="O1697">
        <f>VLOOKUP(J1697,prod_imp!$A$2:$I$102,6,FALSE)</f>
        <v>299</v>
      </c>
      <c r="P1697">
        <f>VLOOKUP(J1697,prod_imp!$A$2:$I$102,7,FALSE)</f>
        <v>308</v>
      </c>
      <c r="Q1697" t="s">
        <v>4684</v>
      </c>
      <c r="R1697" t="s">
        <v>4709</v>
      </c>
      <c r="S1697" s="5">
        <v>52.150799999999997</v>
      </c>
      <c r="T1697">
        <v>1</v>
      </c>
      <c r="U1697">
        <v>67</v>
      </c>
      <c r="V1697">
        <v>0.21</v>
      </c>
      <c r="W1697" t="str">
        <f>VLOOKUP(Q1697,stores_imp!$A$2:$K$100,3,FALSE)</f>
        <v>SOUTH</v>
      </c>
      <c r="X1697" t="str">
        <f>VLOOKUP(Q1697,stores_imp!$A$2:$K$100,2,TRUE)</f>
        <v>Mann-Austin</v>
      </c>
      <c r="Y1697" t="str">
        <f>VLOOKUP(Q1697,stores_imp!$A$2:$E$22,4,FALSE)</f>
        <v>Williamsfurt</v>
      </c>
      <c r="Z1697" t="str">
        <f>VLOOKUP(Q1697,stores_imp!$A$2:$K$22,5,FALSE)</f>
        <v>Online</v>
      </c>
      <c r="AA1697" t="str">
        <f>_xlfn.IFS(sale[[#All],[Age]]&lt;19,"Teens",sale[[#All],[Age]]&lt;30,"Adults",sale[[#All],[Age]]&lt;70,"Elders")</f>
        <v>Elders</v>
      </c>
      <c r="AB1697" t="str">
        <f>VLOOKUP(C1697,customer_imp!$A$2:$H$505,8,FALSE)</f>
        <v>Bronze</v>
      </c>
    </row>
    <row r="1698" spans="1:28" x14ac:dyDescent="0.25">
      <c r="A1698" t="s">
        <v>6402</v>
      </c>
      <c r="B1698" s="2">
        <v>45515</v>
      </c>
      <c r="C1698" t="s">
        <v>4407</v>
      </c>
      <c r="D1698" t="str">
        <f>VLOOKUP(C1698,customer_imp!$A$2:$H$502,2,FALSE)</f>
        <v>Karen King</v>
      </c>
      <c r="E1698">
        <f>VLOOKUP(C1698,customer_imp!$A$2:$H$502,3,FALSE)</f>
        <v>64</v>
      </c>
      <c r="F1698" t="str">
        <f>VLOOKUP(C1698,customer_imp!$A$2:$H$502,4,FALSE)</f>
        <v>Female</v>
      </c>
      <c r="G1698" t="str">
        <f>VLOOKUP(C1698,customer_imp!$A$2:$H$502,5,FALSE)</f>
        <v>Kimburgh</v>
      </c>
      <c r="H1698" t="str">
        <f>VLOOKUP(C1698,customer_imp!$A$2:$H$502,6,FALSE)</f>
        <v>North Carolina</v>
      </c>
      <c r="I1698" t="str">
        <f>VLOOKUP(C1698,customer_imp!$A$2:$H$502,7,FALSE)</f>
        <v>USA</v>
      </c>
      <c r="J1698" t="s">
        <v>4617</v>
      </c>
      <c r="K1698" t="str">
        <f>VLOOKUP($J1698,prod_imp!$A$2:$I$102,2,FALSE)</f>
        <v>Smart Led Light Strip</v>
      </c>
      <c r="L1698" t="str">
        <f>VLOOKUP(J1698,prod_imp!$A$2:$I$102,3,FALSE)</f>
        <v>Electronics</v>
      </c>
      <c r="M1698" t="str">
        <f>VLOOKUP(J1698,prod_imp!$A$2:$I$102,4,FALSE)</f>
        <v>Accessories</v>
      </c>
      <c r="N1698" t="str">
        <f>VLOOKUP(J1698,prod_imp!$A$2:$I$102,5,FALSE)</f>
        <v>Flores-Davis</v>
      </c>
      <c r="O1698">
        <f>VLOOKUP(J1698,prod_imp!$A$2:$I$102,6,FALSE)</f>
        <v>349</v>
      </c>
      <c r="P1698">
        <f>VLOOKUP(J1698,prod_imp!$A$2:$I$102,7,FALSE)</f>
        <v>476</v>
      </c>
      <c r="Q1698" t="s">
        <v>4702</v>
      </c>
      <c r="R1698" t="s">
        <v>4706</v>
      </c>
      <c r="S1698" s="5">
        <v>843.02359999999999</v>
      </c>
      <c r="T1698">
        <v>1</v>
      </c>
      <c r="U1698">
        <v>980</v>
      </c>
      <c r="V1698">
        <v>0.22</v>
      </c>
      <c r="W1698" t="str">
        <f>VLOOKUP(Q1698,stores_imp!$A$2:$K$100,3,FALSE)</f>
        <v>EAST</v>
      </c>
      <c r="X1698" t="str">
        <f>VLOOKUP(Q1698,stores_imp!$A$2:$K$100,2,TRUE)</f>
        <v>Guerrero-Schmitt</v>
      </c>
      <c r="Y1698" t="str">
        <f>VLOOKUP(Q1698,stores_imp!$A$2:$E$22,4,FALSE)</f>
        <v>East Stevechester</v>
      </c>
      <c r="Z1698" t="str">
        <f>VLOOKUP(Q1698,stores_imp!$A$2:$K$22,5,FALSE)</f>
        <v>Flagship</v>
      </c>
      <c r="AA1698" t="str">
        <f>_xlfn.IFS(sale[[#All],[Age]]&lt;19,"Teens",sale[[#All],[Age]]&lt;30,"Adults",sale[[#All],[Age]]&lt;70,"Elders")</f>
        <v>Elders</v>
      </c>
      <c r="AB1698" t="str">
        <f>VLOOKUP(C1698,customer_imp!$A$2:$H$505,8,FALSE)</f>
        <v>Bronze</v>
      </c>
    </row>
    <row r="1699" spans="1:28" x14ac:dyDescent="0.25">
      <c r="A1699" t="s">
        <v>6403</v>
      </c>
      <c r="B1699" s="2">
        <v>45322</v>
      </c>
      <c r="C1699" t="s">
        <v>4009</v>
      </c>
      <c r="D1699" t="str">
        <f>VLOOKUP(C1699,customer_imp!$A$2:$H$502,2,FALSE)</f>
        <v>Christopher Carter</v>
      </c>
      <c r="E1699">
        <f>VLOOKUP(C1699,customer_imp!$A$2:$H$502,3,FALSE)</f>
        <v>27</v>
      </c>
      <c r="F1699" t="str">
        <f>VLOOKUP(C1699,customer_imp!$A$2:$H$502,4,FALSE)</f>
        <v>Female</v>
      </c>
      <c r="G1699" t="str">
        <f>VLOOKUP(C1699,customer_imp!$A$2:$H$502,5,FALSE)</f>
        <v>Brendastad</v>
      </c>
      <c r="H1699" t="str">
        <f>VLOOKUP(C1699,customer_imp!$A$2:$H$502,6,FALSE)</f>
        <v>South Dakota</v>
      </c>
      <c r="I1699" t="str">
        <f>VLOOKUP(C1699,customer_imp!$A$2:$H$502,7,FALSE)</f>
        <v>USA</v>
      </c>
      <c r="J1699" t="s">
        <v>4530</v>
      </c>
      <c r="K1699" t="str">
        <f>VLOOKUP($J1699,prod_imp!$A$2:$I$102,2,FALSE)</f>
        <v>Women'S Denim Jeans</v>
      </c>
      <c r="L1699" t="str">
        <f>VLOOKUP(J1699,prod_imp!$A$2:$I$102,3,FALSE)</f>
        <v>Clothing</v>
      </c>
      <c r="M1699" t="str">
        <f>VLOOKUP(J1699,prod_imp!$A$2:$I$102,4,FALSE)</f>
        <v>Bottoms</v>
      </c>
      <c r="N1699" t="str">
        <f>VLOOKUP(J1699,prod_imp!$A$2:$I$102,5,FALSE)</f>
        <v>Guerra-Hendrix</v>
      </c>
      <c r="O1699">
        <f>VLOOKUP(J1699,prod_imp!$A$2:$I$102,6,FALSE)</f>
        <v>317</v>
      </c>
      <c r="P1699">
        <f>VLOOKUP(J1699,prod_imp!$A$2:$I$102,7,FALSE)</f>
        <v>343</v>
      </c>
      <c r="Q1699" t="s">
        <v>4702</v>
      </c>
      <c r="R1699" t="s">
        <v>4706</v>
      </c>
      <c r="S1699" s="5">
        <v>223.51599999999999</v>
      </c>
      <c r="T1699">
        <v>1</v>
      </c>
      <c r="U1699">
        <v>235</v>
      </c>
      <c r="V1699">
        <v>0.14000000000000001</v>
      </c>
      <c r="W1699" t="str">
        <f>VLOOKUP(Q1699,stores_imp!$A$2:$K$100,3,FALSE)</f>
        <v>EAST</v>
      </c>
      <c r="X1699" t="str">
        <f>VLOOKUP(Q1699,stores_imp!$A$2:$K$100,2,TRUE)</f>
        <v>Guerrero-Schmitt</v>
      </c>
      <c r="Y1699" t="str">
        <f>VLOOKUP(Q1699,stores_imp!$A$2:$E$22,4,FALSE)</f>
        <v>East Stevechester</v>
      </c>
      <c r="Z1699" t="str">
        <f>VLOOKUP(Q1699,stores_imp!$A$2:$K$22,5,FALSE)</f>
        <v>Flagship</v>
      </c>
      <c r="AA1699" t="str">
        <f>_xlfn.IFS(sale[[#All],[Age]]&lt;19,"Teens",sale[[#All],[Age]]&lt;30,"Adults",sale[[#All],[Age]]&lt;70,"Elders")</f>
        <v>Adults</v>
      </c>
      <c r="AB1699" t="str">
        <f>VLOOKUP(C1699,customer_imp!$A$2:$H$505,8,FALSE)</f>
        <v>UnKno</v>
      </c>
    </row>
    <row r="1700" spans="1:28" x14ac:dyDescent="0.25">
      <c r="A1700" t="s">
        <v>6404</v>
      </c>
      <c r="B1700" s="2">
        <v>45542</v>
      </c>
      <c r="C1700" t="s">
        <v>4406</v>
      </c>
      <c r="D1700" t="str">
        <f>VLOOKUP(C1700,customer_imp!$A$2:$H$502,2,FALSE)</f>
        <v>Jennifer Myers</v>
      </c>
      <c r="E1700">
        <f>VLOOKUP(C1700,customer_imp!$A$2:$H$502,3,FALSE)</f>
        <v>46</v>
      </c>
      <c r="F1700" t="str">
        <f>VLOOKUP(C1700,customer_imp!$A$2:$H$502,4,FALSE)</f>
        <v>Male</v>
      </c>
      <c r="G1700" t="str">
        <f>VLOOKUP(C1700,customer_imp!$A$2:$H$502,5,FALSE)</f>
        <v>Marthaborough</v>
      </c>
      <c r="H1700" t="str">
        <f>VLOOKUP(C1700,customer_imp!$A$2:$H$502,6,FALSE)</f>
        <v>Wisconsin</v>
      </c>
      <c r="I1700" t="str">
        <f>VLOOKUP(C1700,customer_imp!$A$2:$H$502,7,FALSE)</f>
        <v>USA</v>
      </c>
      <c r="J1700" t="s">
        <v>4495</v>
      </c>
      <c r="K1700" t="str">
        <f>VLOOKUP($J1700,prod_imp!$A$2:$I$102,2,FALSE)</f>
        <v>Brother Laser Printer</v>
      </c>
      <c r="L1700" t="str">
        <f>VLOOKUP(J1700,prod_imp!$A$2:$I$102,3,FALSE)</f>
        <v>Electronics</v>
      </c>
      <c r="M1700" t="str">
        <f>VLOOKUP(J1700,prod_imp!$A$2:$I$102,4,FALSE)</f>
        <v>Computer</v>
      </c>
      <c r="N1700" t="str">
        <f>VLOOKUP(J1700,prod_imp!$A$2:$I$102,5,FALSE)</f>
        <v>Hunt Inc</v>
      </c>
      <c r="O1700">
        <f>VLOOKUP(J1700,prod_imp!$A$2:$I$102,6,FALSE)</f>
        <v>112</v>
      </c>
      <c r="P1700">
        <f>VLOOKUP(J1700,prod_imp!$A$2:$I$102,7,FALSE)</f>
        <v>416</v>
      </c>
      <c r="Q1700" t="s">
        <v>4698</v>
      </c>
      <c r="R1700" t="s">
        <v>4706</v>
      </c>
      <c r="S1700" s="5">
        <v>1124.3964000000001</v>
      </c>
      <c r="T1700">
        <v>3</v>
      </c>
      <c r="U1700">
        <v>407</v>
      </c>
      <c r="V1700">
        <v>0.05</v>
      </c>
      <c r="W1700" t="str">
        <f>VLOOKUP(Q1700,stores_imp!$A$2:$K$100,3,FALSE)</f>
        <v>NORTH</v>
      </c>
      <c r="X1700" t="str">
        <f>VLOOKUP(Q1700,stores_imp!$A$2:$K$100,2,TRUE)</f>
        <v>Shelton Plc</v>
      </c>
      <c r="Y1700" t="str">
        <f>VLOOKUP(Q1700,stores_imp!$A$2:$E$22,4,FALSE)</f>
        <v>East Jenniferstad</v>
      </c>
      <c r="Z1700" t="str">
        <f>VLOOKUP(Q1700,stores_imp!$A$2:$K$22,5,FALSE)</f>
        <v>Flagship</v>
      </c>
      <c r="AA1700" t="str">
        <f>_xlfn.IFS(sale[[#All],[Age]]&lt;19,"Teens",sale[[#All],[Age]]&lt;30,"Adults",sale[[#All],[Age]]&lt;70,"Elders")</f>
        <v>Elders</v>
      </c>
      <c r="AB1700" t="str">
        <f>VLOOKUP(C1700,customer_imp!$A$2:$H$505,8,FALSE)</f>
        <v>Platinum</v>
      </c>
    </row>
    <row r="1701" spans="1:28" x14ac:dyDescent="0.25">
      <c r="A1701" t="s">
        <v>6405</v>
      </c>
      <c r="B1701" s="2">
        <v>45675</v>
      </c>
      <c r="C1701" t="s">
        <v>4042</v>
      </c>
      <c r="D1701" t="str">
        <f>VLOOKUP(C1701,customer_imp!$A$2:$H$502,2,FALSE)</f>
        <v>Mr. Mark Beasley</v>
      </c>
      <c r="E1701">
        <f>VLOOKUP(C1701,customer_imp!$A$2:$H$502,3,FALSE)</f>
        <v>24</v>
      </c>
      <c r="F1701" t="str">
        <f>VLOOKUP(C1701,customer_imp!$A$2:$H$502,4,FALSE)</f>
        <v>Female</v>
      </c>
      <c r="G1701" t="str">
        <f>VLOOKUP(C1701,customer_imp!$A$2:$H$502,5,FALSE)</f>
        <v>West Johnchester</v>
      </c>
      <c r="H1701" t="str">
        <f>VLOOKUP(C1701,customer_imp!$A$2:$H$502,6,FALSE)</f>
        <v>Indiana</v>
      </c>
      <c r="I1701" t="str">
        <f>VLOOKUP(C1701,customer_imp!$A$2:$H$502,7,FALSE)</f>
        <v>USA</v>
      </c>
      <c r="J1701" t="s">
        <v>4545</v>
      </c>
      <c r="K1701" t="str">
        <f>VLOOKUP($J1701,prod_imp!$A$2:$I$102,2,FALSE)</f>
        <v>Decorative Floor Vase</v>
      </c>
      <c r="L1701" t="str">
        <f>VLOOKUP(J1701,prod_imp!$A$2:$I$102,3,FALSE)</f>
        <v>Home</v>
      </c>
      <c r="M1701" t="str">
        <f>VLOOKUP(J1701,prod_imp!$A$2:$I$102,4,FALSE)</f>
        <v>Decor</v>
      </c>
      <c r="N1701" t="str">
        <f>VLOOKUP(J1701,prod_imp!$A$2:$I$102,5,FALSE)</f>
        <v>Khan, Jones And Paul</v>
      </c>
      <c r="O1701">
        <f>VLOOKUP(J1701,prod_imp!$A$2:$I$102,6,FALSE)</f>
        <v>317</v>
      </c>
      <c r="P1701">
        <f>VLOOKUP(J1701,prod_imp!$A$2:$I$102,7,FALSE)</f>
        <v>378</v>
      </c>
      <c r="Q1701" t="s">
        <v>4697</v>
      </c>
      <c r="R1701" t="s">
        <v>4709</v>
      </c>
      <c r="S1701" s="5">
        <v>1618.6016</v>
      </c>
      <c r="T1701">
        <v>4</v>
      </c>
      <c r="U1701">
        <v>460</v>
      </c>
      <c r="V1701">
        <v>0.08</v>
      </c>
      <c r="W1701" t="str">
        <f>VLOOKUP(Q1701,stores_imp!$A$2:$K$100,3,FALSE)</f>
        <v>SOUTH</v>
      </c>
      <c r="X1701" t="str">
        <f>VLOOKUP(Q1701,stores_imp!$A$2:$K$100,2,TRUE)</f>
        <v>Mcdonald Inc</v>
      </c>
      <c r="Y1701" t="str">
        <f>VLOOKUP(Q1701,stores_imp!$A$2:$E$22,4,FALSE)</f>
        <v>Christopherland</v>
      </c>
      <c r="Z1701" t="str">
        <f>VLOOKUP(Q1701,stores_imp!$A$2:$K$22,5,FALSE)</f>
        <v>Outlet</v>
      </c>
      <c r="AA1701" t="str">
        <f>_xlfn.IFS(sale[[#All],[Age]]&lt;19,"Teens",sale[[#All],[Age]]&lt;30,"Adults",sale[[#All],[Age]]&lt;70,"Elders")</f>
        <v>Adults</v>
      </c>
      <c r="AB1701" t="str">
        <f>VLOOKUP(C1701,customer_imp!$A$2:$H$505,8,FALSE)</f>
        <v>Silver</v>
      </c>
    </row>
    <row r="1702" spans="1:28" x14ac:dyDescent="0.25">
      <c r="A1702" t="s">
        <v>6406</v>
      </c>
      <c r="B1702" s="2">
        <v>45333</v>
      </c>
      <c r="C1702" t="s">
        <v>4125</v>
      </c>
      <c r="D1702" t="str">
        <f>VLOOKUP(C1702,customer_imp!$A$2:$H$502,2,FALSE)</f>
        <v>Rhonda Young</v>
      </c>
      <c r="E1702">
        <f>VLOOKUP(C1702,customer_imp!$A$2:$H$502,3,FALSE)</f>
        <v>49</v>
      </c>
      <c r="F1702" t="str">
        <f>VLOOKUP(C1702,customer_imp!$A$2:$H$502,4,FALSE)</f>
        <v>Female</v>
      </c>
      <c r="G1702" t="str">
        <f>VLOOKUP(C1702,customer_imp!$A$2:$H$502,5,FALSE)</f>
        <v>Lake Nathanfort</v>
      </c>
      <c r="H1702" t="str">
        <f>VLOOKUP(C1702,customer_imp!$A$2:$H$502,6,FALSE)</f>
        <v>Alaska</v>
      </c>
      <c r="I1702" t="str">
        <f>VLOOKUP(C1702,customer_imp!$A$2:$H$502,7,FALSE)</f>
        <v>USA</v>
      </c>
      <c r="J1702" t="s">
        <v>4659</v>
      </c>
      <c r="K1702" t="str">
        <f>VLOOKUP($J1702,prod_imp!$A$2:$I$102,2,FALSE)</f>
        <v>Usb-C Laptop Charger</v>
      </c>
      <c r="L1702" t="str">
        <f>VLOOKUP(J1702,prod_imp!$A$2:$I$102,3,FALSE)</f>
        <v>Electronics</v>
      </c>
      <c r="M1702" t="str">
        <f>VLOOKUP(J1702,prod_imp!$A$2:$I$102,4,FALSE)</f>
        <v>Computer</v>
      </c>
      <c r="N1702" t="str">
        <f>VLOOKUP(J1702,prod_imp!$A$2:$I$102,5,FALSE)</f>
        <v>Martin Llc</v>
      </c>
      <c r="O1702">
        <f>VLOOKUP(J1702,prod_imp!$A$2:$I$102,6,FALSE)</f>
        <v>378</v>
      </c>
      <c r="P1702">
        <f>VLOOKUP(J1702,prod_imp!$A$2:$I$102,7,FALSE)</f>
        <v>485</v>
      </c>
      <c r="Q1702" t="s">
        <v>4681</v>
      </c>
      <c r="R1702" t="s">
        <v>4706</v>
      </c>
      <c r="S1702" s="5">
        <v>1759.434</v>
      </c>
      <c r="T1702">
        <v>3</v>
      </c>
      <c r="U1702">
        <v>707</v>
      </c>
      <c r="V1702">
        <v>0.12</v>
      </c>
      <c r="W1702" t="str">
        <f>VLOOKUP(Q1702,stores_imp!$A$2:$K$100,3,FALSE)</f>
        <v>SOUTH</v>
      </c>
      <c r="X1702" t="str">
        <f>VLOOKUP(Q1702,stores_imp!$A$2:$K$100,2,TRUE)</f>
        <v>Mann-Austin</v>
      </c>
      <c r="Y1702" t="str">
        <f>VLOOKUP(Q1702,stores_imp!$A$2:$E$22,4,FALSE)</f>
        <v>Port Sharon</v>
      </c>
      <c r="Z1702" t="str">
        <f>VLOOKUP(Q1702,stores_imp!$A$2:$K$22,5,FALSE)</f>
        <v>Online</v>
      </c>
      <c r="AA1702" t="str">
        <f>_xlfn.IFS(sale[[#All],[Age]]&lt;19,"Teens",sale[[#All],[Age]]&lt;30,"Adults",sale[[#All],[Age]]&lt;70,"Elders")</f>
        <v>Elders</v>
      </c>
      <c r="AB1702" t="str">
        <f>VLOOKUP(C1702,customer_imp!$A$2:$H$505,8,FALSE)</f>
        <v>Platinum</v>
      </c>
    </row>
    <row r="1703" spans="1:28" x14ac:dyDescent="0.25">
      <c r="A1703" t="s">
        <v>6407</v>
      </c>
      <c r="B1703" s="2">
        <v>45819</v>
      </c>
      <c r="C1703" t="s">
        <v>4454</v>
      </c>
      <c r="D1703" t="str">
        <f>VLOOKUP(C1703,customer_imp!$A$2:$H$502,2,FALSE)</f>
        <v>Beth Martin</v>
      </c>
      <c r="E1703">
        <f>VLOOKUP(C1703,customer_imp!$A$2:$H$502,3,FALSE)</f>
        <v>34</v>
      </c>
      <c r="F1703" t="str">
        <f>VLOOKUP(C1703,customer_imp!$A$2:$H$502,4,FALSE)</f>
        <v>Female</v>
      </c>
      <c r="G1703" t="str">
        <f>VLOOKUP(C1703,customer_imp!$A$2:$H$502,5,FALSE)</f>
        <v>Burkefurt</v>
      </c>
      <c r="H1703" t="str">
        <f>VLOOKUP(C1703,customer_imp!$A$2:$H$502,6,FALSE)</f>
        <v>West Virginia</v>
      </c>
      <c r="I1703" t="str">
        <f>VLOOKUP(C1703,customer_imp!$A$2:$H$502,7,FALSE)</f>
        <v>USA</v>
      </c>
      <c r="J1703" t="s">
        <v>4655</v>
      </c>
      <c r="K1703" t="str">
        <f>VLOOKUP($J1703,prod_imp!$A$2:$I$102,2,FALSE)</f>
        <v>Women'S High Heels</v>
      </c>
      <c r="L1703" t="str">
        <f>VLOOKUP(J1703,prod_imp!$A$2:$I$102,3,FALSE)</f>
        <v>Clothing</v>
      </c>
      <c r="M1703" t="str">
        <f>VLOOKUP(J1703,prod_imp!$A$2:$I$102,4,FALSE)</f>
        <v>Footwear</v>
      </c>
      <c r="N1703" t="str">
        <f>VLOOKUP(J1703,prod_imp!$A$2:$I$102,5,FALSE)</f>
        <v>Smith-Charles</v>
      </c>
      <c r="O1703">
        <f>VLOOKUP(J1703,prod_imp!$A$2:$I$102,6,FALSE)</f>
        <v>438</v>
      </c>
      <c r="P1703">
        <f>VLOOKUP(J1703,prod_imp!$A$2:$I$102,7,FALSE)</f>
        <v>496</v>
      </c>
      <c r="Q1703" t="s">
        <v>4703</v>
      </c>
      <c r="R1703" t="s">
        <v>4709</v>
      </c>
      <c r="S1703" s="5">
        <v>2190.1320000000001</v>
      </c>
      <c r="T1703">
        <v>3</v>
      </c>
      <c r="U1703">
        <v>811</v>
      </c>
      <c r="V1703">
        <v>0.17</v>
      </c>
      <c r="W1703" t="str">
        <f>VLOOKUP(Q1703,stores_imp!$A$2:$K$100,3,FALSE)</f>
        <v>EAST</v>
      </c>
      <c r="X1703" t="str">
        <f>VLOOKUP(Q1703,stores_imp!$A$2:$K$100,2,TRUE)</f>
        <v>Mann-Austin</v>
      </c>
      <c r="Y1703" t="str">
        <f>VLOOKUP(Q1703,stores_imp!$A$2:$E$22,4,FALSE)</f>
        <v>Vasquezborough</v>
      </c>
      <c r="Z1703" t="str">
        <f>VLOOKUP(Q1703,stores_imp!$A$2:$K$22,5,FALSE)</f>
        <v>Online</v>
      </c>
      <c r="AA1703" t="str">
        <f>_xlfn.IFS(sale[[#All],[Age]]&lt;19,"Teens",sale[[#All],[Age]]&lt;30,"Adults",sale[[#All],[Age]]&lt;70,"Elders")</f>
        <v>Elders</v>
      </c>
      <c r="AB1703" t="str">
        <f>VLOOKUP(C1703,customer_imp!$A$2:$H$505,8,FALSE)</f>
        <v>Silver</v>
      </c>
    </row>
    <row r="1704" spans="1:28" x14ac:dyDescent="0.25">
      <c r="A1704" t="s">
        <v>6408</v>
      </c>
      <c r="B1704" s="2">
        <v>45268</v>
      </c>
      <c r="C1704" t="s">
        <v>4196</v>
      </c>
      <c r="D1704" t="str">
        <f>VLOOKUP(C1704,customer_imp!$A$2:$H$502,2,FALSE)</f>
        <v>Kathy Copeland</v>
      </c>
      <c r="E1704">
        <f>VLOOKUP(C1704,customer_imp!$A$2:$H$502,3,FALSE)</f>
        <v>42</v>
      </c>
      <c r="F1704" t="str">
        <f>VLOOKUP(C1704,customer_imp!$A$2:$H$502,4,FALSE)</f>
        <v>Male</v>
      </c>
      <c r="G1704" t="str">
        <f>VLOOKUP(C1704,customer_imp!$A$2:$H$502,5,FALSE)</f>
        <v>North Christinemouth</v>
      </c>
      <c r="H1704" t="str">
        <f>VLOOKUP(C1704,customer_imp!$A$2:$H$502,6,FALSE)</f>
        <v>Missouri</v>
      </c>
      <c r="I1704" t="str">
        <f>VLOOKUP(C1704,customer_imp!$A$2:$H$502,7,FALSE)</f>
        <v>USA</v>
      </c>
      <c r="J1704" t="s">
        <v>4560</v>
      </c>
      <c r="K1704" t="str">
        <f>VLOOKUP($J1704,prod_imp!$A$2:$I$102,2,FALSE)</f>
        <v>Men'S Casual Sneakers</v>
      </c>
      <c r="L1704" t="str">
        <f>VLOOKUP(J1704,prod_imp!$A$2:$I$102,3,FALSE)</f>
        <v>Clothing</v>
      </c>
      <c r="M1704" t="str">
        <f>VLOOKUP(J1704,prod_imp!$A$2:$I$102,4,FALSE)</f>
        <v>Footwear</v>
      </c>
      <c r="N1704" t="str">
        <f>VLOOKUP(J1704,prod_imp!$A$2:$I$102,5,FALSE)</f>
        <v>Hogan-Lee</v>
      </c>
      <c r="O1704">
        <f>VLOOKUP(J1704,prod_imp!$A$2:$I$102,6,FALSE)</f>
        <v>353</v>
      </c>
      <c r="P1704">
        <f>VLOOKUP(J1704,prod_imp!$A$2:$I$102,7,FALSE)</f>
        <v>214</v>
      </c>
      <c r="Q1704" t="s">
        <v>4684</v>
      </c>
      <c r="R1704" t="s">
        <v>4706</v>
      </c>
      <c r="S1704" s="5">
        <v>1892.7167999999999</v>
      </c>
      <c r="T1704">
        <v>2</v>
      </c>
      <c r="U1704">
        <v>986</v>
      </c>
      <c r="V1704">
        <v>0.1</v>
      </c>
      <c r="W1704" t="str">
        <f>VLOOKUP(Q1704,stores_imp!$A$2:$K$100,3,FALSE)</f>
        <v>SOUTH</v>
      </c>
      <c r="X1704" t="str">
        <f>VLOOKUP(Q1704,stores_imp!$A$2:$K$100,2,TRUE)</f>
        <v>Mann-Austin</v>
      </c>
      <c r="Y1704" t="str">
        <f>VLOOKUP(Q1704,stores_imp!$A$2:$E$22,4,FALSE)</f>
        <v>Williamsfurt</v>
      </c>
      <c r="Z1704" t="str">
        <f>VLOOKUP(Q1704,stores_imp!$A$2:$K$22,5,FALSE)</f>
        <v>Online</v>
      </c>
      <c r="AA1704" t="str">
        <f>_xlfn.IFS(sale[[#All],[Age]]&lt;19,"Teens",sale[[#All],[Age]]&lt;30,"Adults",sale[[#All],[Age]]&lt;70,"Elders")</f>
        <v>Elders</v>
      </c>
      <c r="AB1704" t="str">
        <f>VLOOKUP(C1704,customer_imp!$A$2:$H$505,8,FALSE)</f>
        <v>Silver</v>
      </c>
    </row>
    <row r="1705" spans="1:28" x14ac:dyDescent="0.25">
      <c r="A1705" t="s">
        <v>6409</v>
      </c>
      <c r="B1705" s="2">
        <v>45521</v>
      </c>
      <c r="C1705" t="s">
        <v>4166</v>
      </c>
      <c r="D1705" t="str">
        <f>VLOOKUP(C1705,customer_imp!$A$2:$H$502,2,FALSE)</f>
        <v>Dr. Suzanne Bullock</v>
      </c>
      <c r="E1705">
        <f>VLOOKUP(C1705,customer_imp!$A$2:$H$502,3,FALSE)</f>
        <v>60</v>
      </c>
      <c r="F1705" t="str">
        <f>VLOOKUP(C1705,customer_imp!$A$2:$H$502,4,FALSE)</f>
        <v>Female</v>
      </c>
      <c r="G1705" t="str">
        <f>VLOOKUP(C1705,customer_imp!$A$2:$H$502,5,FALSE)</f>
        <v>Lake Blaketon</v>
      </c>
      <c r="H1705" t="str">
        <f>VLOOKUP(C1705,customer_imp!$A$2:$H$502,6,FALSE)</f>
        <v>Alabama</v>
      </c>
      <c r="I1705" t="str">
        <f>VLOOKUP(C1705,customer_imp!$A$2:$H$502,7,FALSE)</f>
        <v>USA</v>
      </c>
      <c r="J1705" t="s">
        <v>4553</v>
      </c>
      <c r="K1705" t="str">
        <f>VLOOKUP($J1705,prod_imp!$A$2:$I$102,2,FALSE)</f>
        <v>Modern Wall Clock</v>
      </c>
      <c r="L1705" t="str">
        <f>VLOOKUP(J1705,prod_imp!$A$2:$I$102,3,FALSE)</f>
        <v>Home</v>
      </c>
      <c r="M1705" t="str">
        <f>VLOOKUP(J1705,prod_imp!$A$2:$I$102,4,FALSE)</f>
        <v>Decor</v>
      </c>
      <c r="N1705" t="str">
        <f>VLOOKUP(J1705,prod_imp!$A$2:$I$102,5,FALSE)</f>
        <v>Weiss-Watson</v>
      </c>
      <c r="O1705">
        <f>VLOOKUP(J1705,prod_imp!$A$2:$I$102,6,FALSE)</f>
        <v>180</v>
      </c>
      <c r="P1705">
        <f>VLOOKUP(J1705,prod_imp!$A$2:$I$102,7,FALSE)</f>
        <v>305</v>
      </c>
      <c r="Q1705" t="s">
        <v>4697</v>
      </c>
      <c r="R1705" t="s">
        <v>1959</v>
      </c>
      <c r="S1705" s="5">
        <v>178.51400000000001</v>
      </c>
      <c r="T1705">
        <v>1</v>
      </c>
      <c r="U1705">
        <v>255</v>
      </c>
      <c r="V1705">
        <v>0.04</v>
      </c>
      <c r="W1705" t="str">
        <f>VLOOKUP(Q1705,stores_imp!$A$2:$K$100,3,FALSE)</f>
        <v>SOUTH</v>
      </c>
      <c r="X1705" t="str">
        <f>VLOOKUP(Q1705,stores_imp!$A$2:$K$100,2,TRUE)</f>
        <v>Mcdonald Inc</v>
      </c>
      <c r="Y1705" t="str">
        <f>VLOOKUP(Q1705,stores_imp!$A$2:$E$22,4,FALSE)</f>
        <v>Christopherland</v>
      </c>
      <c r="Z1705" t="str">
        <f>VLOOKUP(Q1705,stores_imp!$A$2:$K$22,5,FALSE)</f>
        <v>Outlet</v>
      </c>
      <c r="AA1705" t="str">
        <f>_xlfn.IFS(sale[[#All],[Age]]&lt;19,"Teens",sale[[#All],[Age]]&lt;30,"Adults",sale[[#All],[Age]]&lt;70,"Elders")</f>
        <v>Elders</v>
      </c>
      <c r="AB1705" t="str">
        <f>VLOOKUP(C1705,customer_imp!$A$2:$H$505,8,FALSE)</f>
        <v>Platinum</v>
      </c>
    </row>
    <row r="1706" spans="1:28" x14ac:dyDescent="0.25">
      <c r="A1706" t="s">
        <v>6410</v>
      </c>
      <c r="B1706" s="2">
        <v>45693</v>
      </c>
      <c r="C1706" t="s">
        <v>4071</v>
      </c>
      <c r="D1706" t="str">
        <f>VLOOKUP(C1706,customer_imp!$A$2:$H$502,2,FALSE)</f>
        <v>Amy Fowler</v>
      </c>
      <c r="E1706">
        <f>VLOOKUP(C1706,customer_imp!$A$2:$H$502,3,FALSE)</f>
        <v>62</v>
      </c>
      <c r="F1706" t="str">
        <f>VLOOKUP(C1706,customer_imp!$A$2:$H$502,4,FALSE)</f>
        <v>Female</v>
      </c>
      <c r="G1706" t="str">
        <f>VLOOKUP(C1706,customer_imp!$A$2:$H$502,5,FALSE)</f>
        <v>West Bobbyshire</v>
      </c>
      <c r="H1706" t="str">
        <f>VLOOKUP(C1706,customer_imp!$A$2:$H$502,6,FALSE)</f>
        <v>New York</v>
      </c>
      <c r="I1706" t="str">
        <f>VLOOKUP(C1706,customer_imp!$A$2:$H$502,7,FALSE)</f>
        <v>USA</v>
      </c>
      <c r="J1706" t="s">
        <v>4532</v>
      </c>
      <c r="K1706" t="str">
        <f>VLOOKUP($J1706,prod_imp!$A$2:$I$102,2,FALSE)</f>
        <v>Knee Support Brace</v>
      </c>
      <c r="L1706" t="str">
        <f>VLOOKUP(J1706,prod_imp!$A$2:$I$102,3,FALSE)</f>
        <v>Sports</v>
      </c>
      <c r="M1706" t="str">
        <f>VLOOKUP(J1706,prod_imp!$A$2:$I$102,4,FALSE)</f>
        <v>Equipment</v>
      </c>
      <c r="N1706" t="str">
        <f>VLOOKUP(J1706,prod_imp!$A$2:$I$102,5,FALSE)</f>
        <v>May-Reese</v>
      </c>
      <c r="O1706">
        <f>VLOOKUP(J1706,prod_imp!$A$2:$I$102,6,FALSE)</f>
        <v>21</v>
      </c>
      <c r="P1706">
        <f>VLOOKUP(J1706,prod_imp!$A$2:$I$102,7,FALSE)</f>
        <v>65</v>
      </c>
      <c r="Q1706" t="s">
        <v>4685</v>
      </c>
      <c r="R1706" t="s">
        <v>4706</v>
      </c>
      <c r="S1706" s="5">
        <v>152.0343</v>
      </c>
      <c r="T1706">
        <v>1</v>
      </c>
      <c r="U1706">
        <v>154</v>
      </c>
      <c r="V1706">
        <v>0.3</v>
      </c>
      <c r="W1706" t="str">
        <f>VLOOKUP(Q1706,stores_imp!$A$2:$K$100,3,FALSE)</f>
        <v>WEST</v>
      </c>
      <c r="X1706" t="str">
        <f>VLOOKUP(Q1706,stores_imp!$A$2:$K$100,2,TRUE)</f>
        <v>Mann-Austin</v>
      </c>
      <c r="Y1706" t="str">
        <f>VLOOKUP(Q1706,stores_imp!$A$2:$E$22,4,FALSE)</f>
        <v>Thompsonborough</v>
      </c>
      <c r="Z1706" t="str">
        <f>VLOOKUP(Q1706,stores_imp!$A$2:$K$22,5,FALSE)</f>
        <v>Online</v>
      </c>
      <c r="AA1706" t="str">
        <f>_xlfn.IFS(sale[[#All],[Age]]&lt;19,"Teens",sale[[#All],[Age]]&lt;30,"Adults",sale[[#All],[Age]]&lt;70,"Elders")</f>
        <v>Elders</v>
      </c>
      <c r="AB1706" t="str">
        <f>VLOOKUP(C1706,customer_imp!$A$2:$H$505,8,FALSE)</f>
        <v>Platinum</v>
      </c>
    </row>
    <row r="1707" spans="1:28" x14ac:dyDescent="0.25">
      <c r="A1707" t="s">
        <v>6411</v>
      </c>
      <c r="B1707" s="2">
        <v>45734</v>
      </c>
      <c r="C1707" t="s">
        <v>4234</v>
      </c>
      <c r="D1707" t="str">
        <f>VLOOKUP(C1707,customer_imp!$A$2:$H$502,2,FALSE)</f>
        <v>Dr. Ashley Yates Md</v>
      </c>
      <c r="E1707">
        <f>VLOOKUP(C1707,customer_imp!$A$2:$H$502,3,FALSE)</f>
        <v>32</v>
      </c>
      <c r="F1707" t="str">
        <f>VLOOKUP(C1707,customer_imp!$A$2:$H$502,4,FALSE)</f>
        <v>Male</v>
      </c>
      <c r="G1707" t="str">
        <f>VLOOKUP(C1707,customer_imp!$A$2:$H$502,5,FALSE)</f>
        <v>New Maria</v>
      </c>
      <c r="H1707" t="str">
        <f>VLOOKUP(C1707,customer_imp!$A$2:$H$502,6,FALSE)</f>
        <v>Wisconsin</v>
      </c>
      <c r="I1707" t="str">
        <f>VLOOKUP(C1707,customer_imp!$A$2:$H$502,7,FALSE)</f>
        <v>USA</v>
      </c>
      <c r="J1707" t="s">
        <v>4571</v>
      </c>
      <c r="K1707" t="str">
        <f>VLOOKUP($J1707,prod_imp!$A$2:$I$102,2,FALSE)</f>
        <v>Usb External Hard Drive</v>
      </c>
      <c r="L1707" t="str">
        <f>VLOOKUP(J1707,prod_imp!$A$2:$I$102,3,FALSE)</f>
        <v>Electronics</v>
      </c>
      <c r="M1707" t="str">
        <f>VLOOKUP(J1707,prod_imp!$A$2:$I$102,4,FALSE)</f>
        <v>Computer</v>
      </c>
      <c r="N1707" t="str">
        <f>VLOOKUP(J1707,prod_imp!$A$2:$I$102,5,FALSE)</f>
        <v>Robinson Inc</v>
      </c>
      <c r="O1707">
        <f>VLOOKUP(J1707,prod_imp!$A$2:$I$102,6,FALSE)</f>
        <v>253</v>
      </c>
      <c r="P1707">
        <f>VLOOKUP(J1707,prod_imp!$A$2:$I$102,7,FALSE)</f>
        <v>266</v>
      </c>
      <c r="Q1707" t="s">
        <v>4702</v>
      </c>
      <c r="R1707" t="s">
        <v>1959</v>
      </c>
      <c r="S1707" s="5">
        <v>2282.2626</v>
      </c>
      <c r="T1707">
        <v>3</v>
      </c>
      <c r="U1707">
        <v>963</v>
      </c>
      <c r="V1707">
        <v>0.01</v>
      </c>
      <c r="W1707" t="str">
        <f>VLOOKUP(Q1707,stores_imp!$A$2:$K$100,3,FALSE)</f>
        <v>EAST</v>
      </c>
      <c r="X1707" t="str">
        <f>VLOOKUP(Q1707,stores_imp!$A$2:$K$100,2,TRUE)</f>
        <v>Guerrero-Schmitt</v>
      </c>
      <c r="Y1707" t="str">
        <f>VLOOKUP(Q1707,stores_imp!$A$2:$E$22,4,FALSE)</f>
        <v>East Stevechester</v>
      </c>
      <c r="Z1707" t="str">
        <f>VLOOKUP(Q1707,stores_imp!$A$2:$K$22,5,FALSE)</f>
        <v>Flagship</v>
      </c>
      <c r="AA1707" t="str">
        <f>_xlfn.IFS(sale[[#All],[Age]]&lt;19,"Teens",sale[[#All],[Age]]&lt;30,"Adults",sale[[#All],[Age]]&lt;70,"Elders")</f>
        <v>Elders</v>
      </c>
      <c r="AB1707" t="str">
        <f>VLOOKUP(C1707,customer_imp!$A$2:$H$505,8,FALSE)</f>
        <v>Bronze</v>
      </c>
    </row>
    <row r="1708" spans="1:28" x14ac:dyDescent="0.25">
      <c r="A1708" t="s">
        <v>6412</v>
      </c>
      <c r="B1708" s="2">
        <v>45377</v>
      </c>
      <c r="C1708" t="s">
        <v>4031</v>
      </c>
      <c r="D1708" t="str">
        <f>VLOOKUP(C1708,customer_imp!$A$2:$H$502,2,FALSE)</f>
        <v>Jay Patel</v>
      </c>
      <c r="E1708">
        <f>VLOOKUP(C1708,customer_imp!$A$2:$H$502,3,FALSE)</f>
        <v>43</v>
      </c>
      <c r="F1708" t="str">
        <f>VLOOKUP(C1708,customer_imp!$A$2:$H$502,4,FALSE)</f>
        <v>Female</v>
      </c>
      <c r="G1708" t="str">
        <f>VLOOKUP(C1708,customer_imp!$A$2:$H$502,5,FALSE)</f>
        <v>Morrisbury</v>
      </c>
      <c r="H1708" t="str">
        <f>VLOOKUP(C1708,customer_imp!$A$2:$H$502,6,FALSE)</f>
        <v>Rhode Island</v>
      </c>
      <c r="I1708" t="str">
        <f>VLOOKUP(C1708,customer_imp!$A$2:$H$502,7,FALSE)</f>
        <v>USA</v>
      </c>
      <c r="J1708" t="s">
        <v>4573</v>
      </c>
      <c r="K1708" t="str">
        <f>VLOOKUP($J1708,prod_imp!$A$2:$I$102,2,FALSE)</f>
        <v>Adjustable Jump Rope</v>
      </c>
      <c r="L1708" t="str">
        <f>VLOOKUP(J1708,prod_imp!$A$2:$I$102,3,FALSE)</f>
        <v>Sports</v>
      </c>
      <c r="M1708" t="str">
        <f>VLOOKUP(J1708,prod_imp!$A$2:$I$102,4,FALSE)</f>
        <v>Fitness</v>
      </c>
      <c r="N1708" t="str">
        <f>VLOOKUP(J1708,prod_imp!$A$2:$I$102,5,FALSE)</f>
        <v>Cox Inc</v>
      </c>
      <c r="O1708">
        <f>VLOOKUP(J1708,prod_imp!$A$2:$I$102,6,FALSE)</f>
        <v>167</v>
      </c>
      <c r="P1708">
        <f>VLOOKUP(J1708,prod_imp!$A$2:$I$102,7,FALSE)</f>
        <v>316</v>
      </c>
      <c r="Q1708" t="s">
        <v>4685</v>
      </c>
      <c r="R1708" t="s">
        <v>1959</v>
      </c>
      <c r="S1708" s="5">
        <v>1990.0350000000001</v>
      </c>
      <c r="T1708">
        <v>3</v>
      </c>
      <c r="U1708">
        <v>884</v>
      </c>
      <c r="V1708">
        <v>0.21</v>
      </c>
      <c r="W1708" t="str">
        <f>VLOOKUP(Q1708,stores_imp!$A$2:$K$100,3,FALSE)</f>
        <v>WEST</v>
      </c>
      <c r="X1708" t="str">
        <f>VLOOKUP(Q1708,stores_imp!$A$2:$K$100,2,TRUE)</f>
        <v>Mann-Austin</v>
      </c>
      <c r="Y1708" t="str">
        <f>VLOOKUP(Q1708,stores_imp!$A$2:$E$22,4,FALSE)</f>
        <v>Thompsonborough</v>
      </c>
      <c r="Z1708" t="str">
        <f>VLOOKUP(Q1708,stores_imp!$A$2:$K$22,5,FALSE)</f>
        <v>Online</v>
      </c>
      <c r="AA1708" t="str">
        <f>_xlfn.IFS(sale[[#All],[Age]]&lt;19,"Teens",sale[[#All],[Age]]&lt;30,"Adults",sale[[#All],[Age]]&lt;70,"Elders")</f>
        <v>Elders</v>
      </c>
      <c r="AB1708" t="str">
        <f>VLOOKUP(C1708,customer_imp!$A$2:$H$505,8,FALSE)</f>
        <v>Platinum</v>
      </c>
    </row>
    <row r="1709" spans="1:28" x14ac:dyDescent="0.25">
      <c r="A1709" t="s">
        <v>6413</v>
      </c>
      <c r="B1709" s="2">
        <v>45778</v>
      </c>
      <c r="C1709" t="s">
        <v>4429</v>
      </c>
      <c r="D1709" t="str">
        <f>VLOOKUP(C1709,customer_imp!$A$2:$H$502,2,FALSE)</f>
        <v>Melinda Rivera</v>
      </c>
      <c r="E1709">
        <f>VLOOKUP(C1709,customer_imp!$A$2:$H$502,3,FALSE)</f>
        <v>47</v>
      </c>
      <c r="F1709" t="str">
        <f>VLOOKUP(C1709,customer_imp!$A$2:$H$502,4,FALSE)</f>
        <v>Female</v>
      </c>
      <c r="G1709" t="str">
        <f>VLOOKUP(C1709,customer_imp!$A$2:$H$502,5,FALSE)</f>
        <v>East Davidmouth</v>
      </c>
      <c r="H1709" t="str">
        <f>VLOOKUP(C1709,customer_imp!$A$2:$H$502,6,FALSE)</f>
        <v>New Hampshire</v>
      </c>
      <c r="I1709" t="str">
        <f>VLOOKUP(C1709,customer_imp!$A$2:$H$502,7,FALSE)</f>
        <v>USA</v>
      </c>
      <c r="J1709" t="s">
        <v>4617</v>
      </c>
      <c r="K1709" t="str">
        <f>VLOOKUP($J1709,prod_imp!$A$2:$I$102,2,FALSE)</f>
        <v>Smart Led Light Strip</v>
      </c>
      <c r="L1709" t="str">
        <f>VLOOKUP(J1709,prod_imp!$A$2:$I$102,3,FALSE)</f>
        <v>Electronics</v>
      </c>
      <c r="M1709" t="str">
        <f>VLOOKUP(J1709,prod_imp!$A$2:$I$102,4,FALSE)</f>
        <v>Accessories</v>
      </c>
      <c r="N1709" t="str">
        <f>VLOOKUP(J1709,prod_imp!$A$2:$I$102,5,FALSE)</f>
        <v>Flores-Davis</v>
      </c>
      <c r="O1709">
        <f>VLOOKUP(J1709,prod_imp!$A$2:$I$102,6,FALSE)</f>
        <v>349</v>
      </c>
      <c r="P1709">
        <f>VLOOKUP(J1709,prod_imp!$A$2:$I$102,7,FALSE)</f>
        <v>476</v>
      </c>
      <c r="Q1709" t="s">
        <v>4690</v>
      </c>
      <c r="R1709" t="s">
        <v>4706</v>
      </c>
      <c r="S1709" s="5">
        <v>1366.8979999999999</v>
      </c>
      <c r="T1709">
        <v>4</v>
      </c>
      <c r="U1709">
        <v>360</v>
      </c>
      <c r="V1709">
        <v>0.25</v>
      </c>
      <c r="W1709" t="str">
        <f>VLOOKUP(Q1709,stores_imp!$A$2:$K$100,3,FALSE)</f>
        <v>EAST</v>
      </c>
      <c r="X1709" t="str">
        <f>VLOOKUP(Q1709,stores_imp!$A$2:$K$100,2,TRUE)</f>
        <v>Martinez, Adkins And Johnson</v>
      </c>
      <c r="Y1709" t="str">
        <f>VLOOKUP(Q1709,stores_imp!$A$2:$E$22,4,FALSE)</f>
        <v>East Davidville</v>
      </c>
      <c r="Z1709" t="str">
        <f>VLOOKUP(Q1709,stores_imp!$A$2:$K$22,5,FALSE)</f>
        <v>Online</v>
      </c>
      <c r="AA1709" t="str">
        <f>_xlfn.IFS(sale[[#All],[Age]]&lt;19,"Teens",sale[[#All],[Age]]&lt;30,"Adults",sale[[#All],[Age]]&lt;70,"Elders")</f>
        <v>Elders</v>
      </c>
      <c r="AB1709" t="str">
        <f>VLOOKUP(C1709,customer_imp!$A$2:$H$505,8,FALSE)</f>
        <v>Platinum</v>
      </c>
    </row>
    <row r="1710" spans="1:28" x14ac:dyDescent="0.25">
      <c r="A1710" t="s">
        <v>6414</v>
      </c>
      <c r="B1710" s="2">
        <v>45715</v>
      </c>
      <c r="C1710" t="s">
        <v>4025</v>
      </c>
      <c r="D1710" t="str">
        <f>VLOOKUP(C1710,customer_imp!$A$2:$H$502,2,FALSE)</f>
        <v>Sarah Rodgers</v>
      </c>
      <c r="E1710">
        <f>VLOOKUP(C1710,customer_imp!$A$2:$H$502,3,FALSE)</f>
        <v>23</v>
      </c>
      <c r="F1710" t="str">
        <f>VLOOKUP(C1710,customer_imp!$A$2:$H$502,4,FALSE)</f>
        <v>Female</v>
      </c>
      <c r="G1710" t="str">
        <f>VLOOKUP(C1710,customer_imp!$A$2:$H$502,5,FALSE)</f>
        <v>New Julia</v>
      </c>
      <c r="H1710" t="str">
        <f>VLOOKUP(C1710,customer_imp!$A$2:$H$502,6,FALSE)</f>
        <v>West Virginia</v>
      </c>
      <c r="I1710" t="str">
        <f>VLOOKUP(C1710,customer_imp!$A$2:$H$502,7,FALSE)</f>
        <v>USA</v>
      </c>
      <c r="J1710" t="s">
        <v>4585</v>
      </c>
      <c r="K1710" t="str">
        <f>VLOOKUP($J1710,prod_imp!$A$2:$I$102,2,FALSE)</f>
        <v>Boxing Hand Wraps</v>
      </c>
      <c r="L1710" t="str">
        <f>VLOOKUP(J1710,prod_imp!$A$2:$I$102,3,FALSE)</f>
        <v>Sports</v>
      </c>
      <c r="M1710" t="str">
        <f>VLOOKUP(J1710,prod_imp!$A$2:$I$102,4,FALSE)</f>
        <v>Fitness</v>
      </c>
      <c r="N1710" t="str">
        <f>VLOOKUP(J1710,prod_imp!$A$2:$I$102,5,FALSE)</f>
        <v>Smith-King</v>
      </c>
      <c r="O1710">
        <f>VLOOKUP(J1710,prod_imp!$A$2:$I$102,6,FALSE)</f>
        <v>190</v>
      </c>
      <c r="P1710">
        <f>VLOOKUP(J1710,prod_imp!$A$2:$I$102,7,FALSE)</f>
        <v>260</v>
      </c>
      <c r="Q1710" t="s">
        <v>4681</v>
      </c>
      <c r="R1710" t="s">
        <v>1959</v>
      </c>
      <c r="S1710" s="5">
        <v>1885.5162</v>
      </c>
      <c r="T1710">
        <v>3</v>
      </c>
      <c r="U1710">
        <v>766</v>
      </c>
      <c r="V1710">
        <v>0.05</v>
      </c>
      <c r="W1710" t="str">
        <f>VLOOKUP(Q1710,stores_imp!$A$2:$K$100,3,FALSE)</f>
        <v>SOUTH</v>
      </c>
      <c r="X1710" t="str">
        <f>VLOOKUP(Q1710,stores_imp!$A$2:$K$100,2,TRUE)</f>
        <v>Mann-Austin</v>
      </c>
      <c r="Y1710" t="str">
        <f>VLOOKUP(Q1710,stores_imp!$A$2:$E$22,4,FALSE)</f>
        <v>Port Sharon</v>
      </c>
      <c r="Z1710" t="str">
        <f>VLOOKUP(Q1710,stores_imp!$A$2:$K$22,5,FALSE)</f>
        <v>Online</v>
      </c>
      <c r="AA1710" t="str">
        <f>_xlfn.IFS(sale[[#All],[Age]]&lt;19,"Teens",sale[[#All],[Age]]&lt;30,"Adults",sale[[#All],[Age]]&lt;70,"Elders")</f>
        <v>Adults</v>
      </c>
      <c r="AB1710" t="str">
        <f>VLOOKUP(C1710,customer_imp!$A$2:$H$505,8,FALSE)</f>
        <v>Gold</v>
      </c>
    </row>
    <row r="1711" spans="1:28" x14ac:dyDescent="0.25">
      <c r="A1711" t="s">
        <v>6415</v>
      </c>
      <c r="B1711" s="2">
        <v>45492</v>
      </c>
      <c r="C1711" t="s">
        <v>4203</v>
      </c>
      <c r="D1711" t="str">
        <f>VLOOKUP(C1711,customer_imp!$A$2:$H$502,2,FALSE)</f>
        <v>Robert Harris</v>
      </c>
      <c r="E1711">
        <f>VLOOKUP(C1711,customer_imp!$A$2:$H$502,3,FALSE)</f>
        <v>50</v>
      </c>
      <c r="F1711" t="str">
        <f>VLOOKUP(C1711,customer_imp!$A$2:$H$502,4,FALSE)</f>
        <v>Male</v>
      </c>
      <c r="G1711" t="str">
        <f>VLOOKUP(C1711,customer_imp!$A$2:$H$502,5,FALSE)</f>
        <v>East Jeremy</v>
      </c>
      <c r="H1711" t="str">
        <f>VLOOKUP(C1711,customer_imp!$A$2:$H$502,6,FALSE)</f>
        <v>Iowa</v>
      </c>
      <c r="I1711" t="str">
        <f>VLOOKUP(C1711,customer_imp!$A$2:$H$502,7,FALSE)</f>
        <v>USA</v>
      </c>
      <c r="J1711" t="s">
        <v>4596</v>
      </c>
      <c r="K1711" t="str">
        <f>VLOOKUP($J1711,prod_imp!$A$2:$I$102,2,FALSE)</f>
        <v>Premium Blanket Throw</v>
      </c>
      <c r="L1711" t="str">
        <f>VLOOKUP(J1711,prod_imp!$A$2:$I$102,3,FALSE)</f>
        <v>Home</v>
      </c>
      <c r="M1711" t="str">
        <f>VLOOKUP(J1711,prod_imp!$A$2:$I$102,4,FALSE)</f>
        <v>Decor</v>
      </c>
      <c r="N1711" t="str">
        <f>VLOOKUP(J1711,prod_imp!$A$2:$I$102,5,FALSE)</f>
        <v>Hernandez, Kennedy And Porter</v>
      </c>
      <c r="O1711">
        <f>VLOOKUP(J1711,prod_imp!$A$2:$I$102,6,FALSE)</f>
        <v>461</v>
      </c>
      <c r="P1711">
        <f>VLOOKUP(J1711,prod_imp!$A$2:$I$102,7,FALSE)</f>
        <v>190</v>
      </c>
      <c r="Q1711" t="s">
        <v>4702</v>
      </c>
      <c r="R1711" t="s">
        <v>4706</v>
      </c>
      <c r="S1711" s="5">
        <v>571.33180000000004</v>
      </c>
      <c r="T1711">
        <v>1</v>
      </c>
      <c r="U1711">
        <v>772</v>
      </c>
      <c r="V1711">
        <v>0.18</v>
      </c>
      <c r="W1711" t="str">
        <f>VLOOKUP(Q1711,stores_imp!$A$2:$K$100,3,FALSE)</f>
        <v>EAST</v>
      </c>
      <c r="X1711" t="str">
        <f>VLOOKUP(Q1711,stores_imp!$A$2:$K$100,2,TRUE)</f>
        <v>Guerrero-Schmitt</v>
      </c>
      <c r="Y1711" t="str">
        <f>VLOOKUP(Q1711,stores_imp!$A$2:$E$22,4,FALSE)</f>
        <v>East Stevechester</v>
      </c>
      <c r="Z1711" t="str">
        <f>VLOOKUP(Q1711,stores_imp!$A$2:$K$22,5,FALSE)</f>
        <v>Flagship</v>
      </c>
      <c r="AA1711" t="str">
        <f>_xlfn.IFS(sale[[#All],[Age]]&lt;19,"Teens",sale[[#All],[Age]]&lt;30,"Adults",sale[[#All],[Age]]&lt;70,"Elders")</f>
        <v>Elders</v>
      </c>
      <c r="AB1711" t="str">
        <f>VLOOKUP(C1711,customer_imp!$A$2:$H$505,8,FALSE)</f>
        <v>Platinum</v>
      </c>
    </row>
    <row r="1712" spans="1:28" x14ac:dyDescent="0.25">
      <c r="A1712" t="s">
        <v>6416</v>
      </c>
      <c r="B1712" s="2">
        <v>45292</v>
      </c>
      <c r="C1712" t="s">
        <v>4260</v>
      </c>
      <c r="D1712" t="str">
        <f>VLOOKUP(C1712,customer_imp!$A$2:$H$502,2,FALSE)</f>
        <v>Jeffrey Gomez</v>
      </c>
      <c r="E1712">
        <f>VLOOKUP(C1712,customer_imp!$A$2:$H$502,3,FALSE)</f>
        <v>22</v>
      </c>
      <c r="F1712" t="str">
        <f>VLOOKUP(C1712,customer_imp!$A$2:$H$502,4,FALSE)</f>
        <v>Female</v>
      </c>
      <c r="G1712" t="str">
        <f>VLOOKUP(C1712,customer_imp!$A$2:$H$502,5,FALSE)</f>
        <v>Lake Nicole</v>
      </c>
      <c r="H1712" t="str">
        <f>VLOOKUP(C1712,customer_imp!$A$2:$H$502,6,FALSE)</f>
        <v>Colorado</v>
      </c>
      <c r="I1712" t="str">
        <f>VLOOKUP(C1712,customer_imp!$A$2:$H$502,7,FALSE)</f>
        <v>USA</v>
      </c>
      <c r="J1712" t="s">
        <v>4532</v>
      </c>
      <c r="K1712" t="str">
        <f>VLOOKUP($J1712,prod_imp!$A$2:$I$102,2,FALSE)</f>
        <v>Knee Support Brace</v>
      </c>
      <c r="L1712" t="str">
        <f>VLOOKUP(J1712,prod_imp!$A$2:$I$102,3,FALSE)</f>
        <v>Sports</v>
      </c>
      <c r="M1712" t="str">
        <f>VLOOKUP(J1712,prod_imp!$A$2:$I$102,4,FALSE)</f>
        <v>Equipment</v>
      </c>
      <c r="N1712" t="str">
        <f>VLOOKUP(J1712,prod_imp!$A$2:$I$102,5,FALSE)</f>
        <v>May-Reese</v>
      </c>
      <c r="O1712">
        <f>VLOOKUP(J1712,prod_imp!$A$2:$I$102,6,FALSE)</f>
        <v>21</v>
      </c>
      <c r="P1712">
        <f>VLOOKUP(J1712,prod_imp!$A$2:$I$102,7,FALSE)</f>
        <v>65</v>
      </c>
      <c r="Q1712" t="s">
        <v>4682</v>
      </c>
      <c r="R1712" t="s">
        <v>4709</v>
      </c>
      <c r="S1712" s="5">
        <v>240.44820000000001</v>
      </c>
      <c r="T1712">
        <v>3</v>
      </c>
      <c r="U1712">
        <v>108</v>
      </c>
      <c r="V1712">
        <v>0.26</v>
      </c>
      <c r="W1712" t="str">
        <f>VLOOKUP(Q1712,stores_imp!$A$2:$K$100,3,FALSE)</f>
        <v>NORTH</v>
      </c>
      <c r="X1712" t="str">
        <f>VLOOKUP(Q1712,stores_imp!$A$2:$K$100,2,TRUE)</f>
        <v>Mann-Austin</v>
      </c>
      <c r="Y1712" t="str">
        <f>VLOOKUP(Q1712,stores_imp!$A$2:$E$22,4,FALSE)</f>
        <v>New Michaelchester</v>
      </c>
      <c r="Z1712" t="str">
        <f>VLOOKUP(Q1712,stores_imp!$A$2:$K$22,5,FALSE)</f>
        <v>Outlet</v>
      </c>
      <c r="AA1712" t="str">
        <f>_xlfn.IFS(sale[[#All],[Age]]&lt;19,"Teens",sale[[#All],[Age]]&lt;30,"Adults",sale[[#All],[Age]]&lt;70,"Elders")</f>
        <v>Adults</v>
      </c>
      <c r="AB1712" t="str">
        <f>VLOOKUP(C1712,customer_imp!$A$2:$H$505,8,FALSE)</f>
        <v>Platinum</v>
      </c>
    </row>
    <row r="1713" spans="1:28" x14ac:dyDescent="0.25">
      <c r="A1713" t="s">
        <v>6417</v>
      </c>
      <c r="B1713" s="2">
        <v>45316</v>
      </c>
      <c r="C1713" t="s">
        <v>4197</v>
      </c>
      <c r="D1713" t="str">
        <f>VLOOKUP(C1713,customer_imp!$A$2:$H$502,2,FALSE)</f>
        <v>Julia Jackson</v>
      </c>
      <c r="E1713">
        <f>VLOOKUP(C1713,customer_imp!$A$2:$H$502,3,FALSE)</f>
        <v>46</v>
      </c>
      <c r="F1713" t="str">
        <f>VLOOKUP(C1713,customer_imp!$A$2:$H$502,4,FALSE)</f>
        <v>Male</v>
      </c>
      <c r="G1713" t="str">
        <f>VLOOKUP(C1713,customer_imp!$A$2:$H$502,5,FALSE)</f>
        <v>Edwardland</v>
      </c>
      <c r="H1713" t="str">
        <f>VLOOKUP(C1713,customer_imp!$A$2:$H$502,6,FALSE)</f>
        <v>California</v>
      </c>
      <c r="I1713" t="str">
        <f>VLOOKUP(C1713,customer_imp!$A$2:$H$502,7,FALSE)</f>
        <v>USA</v>
      </c>
      <c r="J1713" t="s">
        <v>4637</v>
      </c>
      <c r="K1713" t="str">
        <f>VLOOKUP($J1713,prod_imp!$A$2:$I$102,2,FALSE)</f>
        <v>Decorative Lamp Shade</v>
      </c>
      <c r="L1713" t="str">
        <f>VLOOKUP(J1713,prod_imp!$A$2:$I$102,3,FALSE)</f>
        <v>Home</v>
      </c>
      <c r="M1713" t="str">
        <f>VLOOKUP(J1713,prod_imp!$A$2:$I$102,4,FALSE)</f>
        <v>Lighting</v>
      </c>
      <c r="N1713" t="str">
        <f>VLOOKUP(J1713,prod_imp!$A$2:$I$102,5,FALSE)</f>
        <v>Ramirez-Hanson</v>
      </c>
      <c r="O1713">
        <f>VLOOKUP(J1713,prod_imp!$A$2:$I$102,6,FALSE)</f>
        <v>229</v>
      </c>
      <c r="P1713">
        <f>VLOOKUP(J1713,prod_imp!$A$2:$I$102,7,FALSE)</f>
        <v>469</v>
      </c>
      <c r="Q1713" t="s">
        <v>4683</v>
      </c>
      <c r="R1713" t="s">
        <v>4706</v>
      </c>
      <c r="S1713" s="5">
        <v>502.53</v>
      </c>
      <c r="T1713">
        <v>1</v>
      </c>
      <c r="U1713">
        <v>503</v>
      </c>
      <c r="V1713">
        <v>0.26</v>
      </c>
      <c r="W1713" t="str">
        <f>VLOOKUP(Q1713,stores_imp!$A$2:$K$100,3,FALSE)</f>
        <v>EAST</v>
      </c>
      <c r="X1713" t="str">
        <f>VLOOKUP(Q1713,stores_imp!$A$2:$K$100,2,TRUE)</f>
        <v>Mann-Austin</v>
      </c>
      <c r="Y1713" t="str">
        <f>VLOOKUP(Q1713,stores_imp!$A$2:$E$22,4,FALSE)</f>
        <v>Port Josephberg</v>
      </c>
      <c r="Z1713" t="str">
        <f>VLOOKUP(Q1713,stores_imp!$A$2:$K$22,5,FALSE)</f>
        <v>Online</v>
      </c>
      <c r="AA1713" t="str">
        <f>_xlfn.IFS(sale[[#All],[Age]]&lt;19,"Teens",sale[[#All],[Age]]&lt;30,"Adults",sale[[#All],[Age]]&lt;70,"Elders")</f>
        <v>Elders</v>
      </c>
      <c r="AB1713" t="str">
        <f>VLOOKUP(C1713,customer_imp!$A$2:$H$505,8,FALSE)</f>
        <v>Platinum</v>
      </c>
    </row>
    <row r="1714" spans="1:28" x14ac:dyDescent="0.25">
      <c r="A1714" t="s">
        <v>6418</v>
      </c>
      <c r="B1714" s="2">
        <v>45548</v>
      </c>
      <c r="C1714" t="s">
        <v>4050</v>
      </c>
      <c r="D1714" t="str">
        <f>VLOOKUP(C1714,customer_imp!$A$2:$H$502,2,FALSE)</f>
        <v>Nathan Campbell</v>
      </c>
      <c r="E1714">
        <f>VLOOKUP(C1714,customer_imp!$A$2:$H$502,3,FALSE)</f>
        <v>37</v>
      </c>
      <c r="F1714" t="str">
        <f>VLOOKUP(C1714,customer_imp!$A$2:$H$502,4,FALSE)</f>
        <v>Male</v>
      </c>
      <c r="G1714" t="str">
        <f>VLOOKUP(C1714,customer_imp!$A$2:$H$502,5,FALSE)</f>
        <v>Rodrigueztown</v>
      </c>
      <c r="H1714" t="str">
        <f>VLOOKUP(C1714,customer_imp!$A$2:$H$502,6,FALSE)</f>
        <v>Oklahoma</v>
      </c>
      <c r="I1714" t="str">
        <f>VLOOKUP(C1714,customer_imp!$A$2:$H$502,7,FALSE)</f>
        <v>USA</v>
      </c>
      <c r="J1714" t="s">
        <v>4496</v>
      </c>
      <c r="K1714" t="str">
        <f>VLOOKUP($J1714,prod_imp!$A$2:$I$102,2,FALSE)</f>
        <v>Men'S Graphic T-Shirt</v>
      </c>
      <c r="L1714" t="str">
        <f>VLOOKUP(J1714,prod_imp!$A$2:$I$102,3,FALSE)</f>
        <v>Clothing</v>
      </c>
      <c r="M1714" t="str">
        <f>VLOOKUP(J1714,prod_imp!$A$2:$I$102,4,FALSE)</f>
        <v>Tops</v>
      </c>
      <c r="N1714" t="str">
        <f>VLOOKUP(J1714,prod_imp!$A$2:$I$102,5,FALSE)</f>
        <v>Terry-Moore</v>
      </c>
      <c r="O1714">
        <f>VLOOKUP(J1714,prod_imp!$A$2:$I$102,6,FALSE)</f>
        <v>343</v>
      </c>
      <c r="P1714">
        <f>VLOOKUP(J1714,prod_imp!$A$2:$I$102,7,FALSE)</f>
        <v>181</v>
      </c>
      <c r="Q1714" t="s">
        <v>4700</v>
      </c>
      <c r="R1714" t="s">
        <v>4709</v>
      </c>
      <c r="S1714" s="5">
        <v>905.16560000000004</v>
      </c>
      <c r="T1714">
        <v>2</v>
      </c>
      <c r="U1714">
        <v>509</v>
      </c>
      <c r="V1714">
        <v>0</v>
      </c>
      <c r="W1714" t="str">
        <f>VLOOKUP(Q1714,stores_imp!$A$2:$K$100,3,FALSE)</f>
        <v>WEST</v>
      </c>
      <c r="X1714" t="str">
        <f>VLOOKUP(Q1714,stores_imp!$A$2:$K$100,2,TRUE)</f>
        <v>Frederick-Wright</v>
      </c>
      <c r="Y1714" t="str">
        <f>VLOOKUP(Q1714,stores_imp!$A$2:$E$22,4,FALSE)</f>
        <v>New Jimmymouth</v>
      </c>
      <c r="Z1714" t="str">
        <f>VLOOKUP(Q1714,stores_imp!$A$2:$K$22,5,FALSE)</f>
        <v>Flagship</v>
      </c>
      <c r="AA1714" t="str">
        <f>_xlfn.IFS(sale[[#All],[Age]]&lt;19,"Teens",sale[[#All],[Age]]&lt;30,"Adults",sale[[#All],[Age]]&lt;70,"Elders")</f>
        <v>Elders</v>
      </c>
      <c r="AB1714" t="str">
        <f>VLOOKUP(C1714,customer_imp!$A$2:$H$505,8,FALSE)</f>
        <v>Gold</v>
      </c>
    </row>
    <row r="1715" spans="1:28" x14ac:dyDescent="0.25">
      <c r="A1715" t="s">
        <v>6419</v>
      </c>
      <c r="B1715" s="2">
        <v>45572</v>
      </c>
      <c r="C1715" t="s">
        <v>4460</v>
      </c>
      <c r="D1715" t="str">
        <f>VLOOKUP(C1715,customer_imp!$A$2:$H$502,2,FALSE)</f>
        <v>Gregory Curtis</v>
      </c>
      <c r="E1715">
        <f>VLOOKUP(C1715,customer_imp!$A$2:$H$502,3,FALSE)</f>
        <v>45</v>
      </c>
      <c r="F1715" t="str">
        <f>VLOOKUP(C1715,customer_imp!$A$2:$H$502,4,FALSE)</f>
        <v>Male</v>
      </c>
      <c r="G1715" t="str">
        <f>VLOOKUP(C1715,customer_imp!$A$2:$H$502,5,FALSE)</f>
        <v>Bergermouth</v>
      </c>
      <c r="H1715" t="str">
        <f>VLOOKUP(C1715,customer_imp!$A$2:$H$502,6,FALSE)</f>
        <v>Vermont</v>
      </c>
      <c r="I1715" t="str">
        <f>VLOOKUP(C1715,customer_imp!$A$2:$H$502,7,FALSE)</f>
        <v>USA</v>
      </c>
      <c r="J1715" t="s">
        <v>4628</v>
      </c>
      <c r="K1715" t="str">
        <f>VLOOKUP($J1715,prod_imp!$A$2:$I$102,2,FALSE)</f>
        <v>Bluetooth Car Audio System</v>
      </c>
      <c r="L1715" t="str">
        <f>VLOOKUP(J1715,prod_imp!$A$2:$I$102,3,FALSE)</f>
        <v>Electronics</v>
      </c>
      <c r="M1715" t="str">
        <f>VLOOKUP(J1715,prod_imp!$A$2:$I$102,4,FALSE)</f>
        <v>Audio</v>
      </c>
      <c r="N1715" t="str">
        <f>VLOOKUP(J1715,prod_imp!$A$2:$I$102,5,FALSE)</f>
        <v>Bruce-Bowen</v>
      </c>
      <c r="O1715">
        <f>VLOOKUP(J1715,prod_imp!$A$2:$I$102,6,FALSE)</f>
        <v>404</v>
      </c>
      <c r="P1715">
        <f>VLOOKUP(J1715,prod_imp!$A$2:$I$102,7,FALSE)</f>
        <v>159</v>
      </c>
      <c r="Q1715" t="s">
        <v>4680</v>
      </c>
      <c r="R1715" t="s">
        <v>4706</v>
      </c>
      <c r="S1715" s="5">
        <v>364.08</v>
      </c>
      <c r="T1715">
        <v>1</v>
      </c>
      <c r="U1715">
        <v>492</v>
      </c>
      <c r="V1715">
        <v>0.11</v>
      </c>
      <c r="W1715" t="str">
        <f>VLOOKUP(Q1715,stores_imp!$A$2:$K$100,3,FALSE)</f>
        <v>NORTH</v>
      </c>
      <c r="X1715" t="str">
        <f>VLOOKUP(Q1715,stores_imp!$A$2:$K$100,2,TRUE)</f>
        <v>Mann-Austin</v>
      </c>
      <c r="Y1715" t="str">
        <f>VLOOKUP(Q1715,stores_imp!$A$2:$E$22,4,FALSE)</f>
        <v>Hoodberg</v>
      </c>
      <c r="Z1715" t="str">
        <f>VLOOKUP(Q1715,stores_imp!$A$2:$K$22,5,FALSE)</f>
        <v>Outlet</v>
      </c>
      <c r="AA1715" t="str">
        <f>_xlfn.IFS(sale[[#All],[Age]]&lt;19,"Teens",sale[[#All],[Age]]&lt;30,"Adults",sale[[#All],[Age]]&lt;70,"Elders")</f>
        <v>Elders</v>
      </c>
      <c r="AB1715" t="str">
        <f>VLOOKUP(C1715,customer_imp!$A$2:$H$505,8,FALSE)</f>
        <v>Bronze</v>
      </c>
    </row>
    <row r="1716" spans="1:28" x14ac:dyDescent="0.25">
      <c r="A1716" t="s">
        <v>6420</v>
      </c>
      <c r="B1716" s="2">
        <v>45347</v>
      </c>
      <c r="C1716" t="s">
        <v>4478</v>
      </c>
      <c r="D1716" t="str">
        <f>VLOOKUP(C1716,customer_imp!$A$2:$H$502,2,FALSE)</f>
        <v>Sara Ingram</v>
      </c>
      <c r="E1716">
        <f>VLOOKUP(C1716,customer_imp!$A$2:$H$502,3,FALSE)</f>
        <v>46</v>
      </c>
      <c r="F1716" t="str">
        <f>VLOOKUP(C1716,customer_imp!$A$2:$H$502,4,FALSE)</f>
        <v>Female</v>
      </c>
      <c r="G1716" t="str">
        <f>VLOOKUP(C1716,customer_imp!$A$2:$H$502,5,FALSE)</f>
        <v>East Dillonview</v>
      </c>
      <c r="H1716" t="str">
        <f>VLOOKUP(C1716,customer_imp!$A$2:$H$502,6,FALSE)</f>
        <v>Virginia</v>
      </c>
      <c r="I1716" t="str">
        <f>VLOOKUP(C1716,customer_imp!$A$2:$H$502,7,FALSE)</f>
        <v>USA</v>
      </c>
      <c r="J1716" t="s">
        <v>4560</v>
      </c>
      <c r="K1716" t="str">
        <f>VLOOKUP($J1716,prod_imp!$A$2:$I$102,2,FALSE)</f>
        <v>Men'S Casual Sneakers</v>
      </c>
      <c r="L1716" t="str">
        <f>VLOOKUP(J1716,prod_imp!$A$2:$I$102,3,FALSE)</f>
        <v>Clothing</v>
      </c>
      <c r="M1716" t="str">
        <f>VLOOKUP(J1716,prod_imp!$A$2:$I$102,4,FALSE)</f>
        <v>Footwear</v>
      </c>
      <c r="N1716" t="str">
        <f>VLOOKUP(J1716,prod_imp!$A$2:$I$102,5,FALSE)</f>
        <v>Hogan-Lee</v>
      </c>
      <c r="O1716">
        <f>VLOOKUP(J1716,prod_imp!$A$2:$I$102,6,FALSE)</f>
        <v>353</v>
      </c>
      <c r="P1716">
        <f>VLOOKUP(J1716,prod_imp!$A$2:$I$102,7,FALSE)</f>
        <v>214</v>
      </c>
      <c r="Q1716" t="s">
        <v>4697</v>
      </c>
      <c r="R1716" t="s">
        <v>1959</v>
      </c>
      <c r="S1716" s="5">
        <v>2925.7312000000002</v>
      </c>
      <c r="T1716">
        <v>4</v>
      </c>
      <c r="U1716">
        <v>746</v>
      </c>
      <c r="V1716">
        <v>0.26</v>
      </c>
      <c r="W1716" t="str">
        <f>VLOOKUP(Q1716,stores_imp!$A$2:$K$100,3,FALSE)</f>
        <v>SOUTH</v>
      </c>
      <c r="X1716" t="str">
        <f>VLOOKUP(Q1716,stores_imp!$A$2:$K$100,2,TRUE)</f>
        <v>Mcdonald Inc</v>
      </c>
      <c r="Y1716" t="str">
        <f>VLOOKUP(Q1716,stores_imp!$A$2:$E$22,4,FALSE)</f>
        <v>Christopherland</v>
      </c>
      <c r="Z1716" t="str">
        <f>VLOOKUP(Q1716,stores_imp!$A$2:$K$22,5,FALSE)</f>
        <v>Outlet</v>
      </c>
      <c r="AA1716" t="str">
        <f>_xlfn.IFS(sale[[#All],[Age]]&lt;19,"Teens",sale[[#All],[Age]]&lt;30,"Adults",sale[[#All],[Age]]&lt;70,"Elders")</f>
        <v>Elders</v>
      </c>
      <c r="AB1716" t="str">
        <f>VLOOKUP(C1716,customer_imp!$A$2:$H$505,8,FALSE)</f>
        <v>Bronze</v>
      </c>
    </row>
    <row r="1717" spans="1:28" x14ac:dyDescent="0.25">
      <c r="A1717" t="s">
        <v>6421</v>
      </c>
      <c r="B1717" s="2">
        <v>45823</v>
      </c>
      <c r="C1717" t="s">
        <v>4425</v>
      </c>
      <c r="D1717" t="str">
        <f>VLOOKUP(C1717,customer_imp!$A$2:$H$502,2,FALSE)</f>
        <v>Thomas Moore</v>
      </c>
      <c r="E1717">
        <f>VLOOKUP(C1717,customer_imp!$A$2:$H$502,3,FALSE)</f>
        <v>51</v>
      </c>
      <c r="F1717" t="str">
        <f>VLOOKUP(C1717,customer_imp!$A$2:$H$502,4,FALSE)</f>
        <v>Female</v>
      </c>
      <c r="G1717" t="str">
        <f>VLOOKUP(C1717,customer_imp!$A$2:$H$502,5,FALSE)</f>
        <v>Williamsberg</v>
      </c>
      <c r="H1717" t="str">
        <f>VLOOKUP(C1717,customer_imp!$A$2:$H$502,6,FALSE)</f>
        <v>New York</v>
      </c>
      <c r="I1717" t="str">
        <f>VLOOKUP(C1717,customer_imp!$A$2:$H$502,7,FALSE)</f>
        <v>USA</v>
      </c>
      <c r="J1717" t="s">
        <v>4519</v>
      </c>
      <c r="K1717" t="str">
        <f>VLOOKUP($J1717,prod_imp!$A$2:$I$102,2,FALSE)</f>
        <v>Hair Strengthening Shampoo</v>
      </c>
      <c r="L1717" t="str">
        <f>VLOOKUP(J1717,prod_imp!$A$2:$I$102,3,FALSE)</f>
        <v>Beauty</v>
      </c>
      <c r="M1717" t="str">
        <f>VLOOKUP(J1717,prod_imp!$A$2:$I$102,4,FALSE)</f>
        <v>Haircare</v>
      </c>
      <c r="N1717" t="str">
        <f>VLOOKUP(J1717,prod_imp!$A$2:$I$102,5,FALSE)</f>
        <v>Rice Llc</v>
      </c>
      <c r="O1717">
        <f>VLOOKUP(J1717,prod_imp!$A$2:$I$102,6,FALSE)</f>
        <v>116</v>
      </c>
      <c r="P1717">
        <f>VLOOKUP(J1717,prod_imp!$A$2:$I$102,7,FALSE)</f>
        <v>460</v>
      </c>
      <c r="Q1717" t="s">
        <v>4675</v>
      </c>
      <c r="R1717" t="s">
        <v>1959</v>
      </c>
      <c r="S1717" s="5">
        <v>111.1636</v>
      </c>
      <c r="T1717">
        <v>1</v>
      </c>
      <c r="U1717">
        <v>121</v>
      </c>
      <c r="V1717">
        <v>0.02</v>
      </c>
      <c r="W1717" t="str">
        <f>VLOOKUP(Q1717,stores_imp!$A$2:$K$100,3,FALSE)</f>
        <v>NORTH</v>
      </c>
      <c r="X1717" t="str">
        <f>VLOOKUP(Q1717,stores_imp!$A$2:$K$100,2,TRUE)</f>
        <v>Martinez, Adkins And Johnson</v>
      </c>
      <c r="Y1717" t="str">
        <f>VLOOKUP(Q1717,stores_imp!$A$2:$E$22,4,FALSE)</f>
        <v>Danielmouth</v>
      </c>
      <c r="Z1717" t="str">
        <f>VLOOKUP(Q1717,stores_imp!$A$2:$K$22,5,FALSE)</f>
        <v>Flagship</v>
      </c>
      <c r="AA1717" t="str">
        <f>_xlfn.IFS(sale[[#All],[Age]]&lt;19,"Teens",sale[[#All],[Age]]&lt;30,"Adults",sale[[#All],[Age]]&lt;70,"Elders")</f>
        <v>Elders</v>
      </c>
      <c r="AB1717" t="str">
        <f>VLOOKUP(C1717,customer_imp!$A$2:$H$505,8,FALSE)</f>
        <v>Silver</v>
      </c>
    </row>
    <row r="1718" spans="1:28" x14ac:dyDescent="0.25">
      <c r="A1718" t="s">
        <v>6422</v>
      </c>
      <c r="B1718" s="2">
        <v>45394</v>
      </c>
      <c r="C1718" t="s">
        <v>4389</v>
      </c>
      <c r="D1718" t="str">
        <f>VLOOKUP(C1718,customer_imp!$A$2:$H$502,2,FALSE)</f>
        <v>John Donaldson</v>
      </c>
      <c r="E1718">
        <f>VLOOKUP(C1718,customer_imp!$A$2:$H$502,3,FALSE)</f>
        <v>27</v>
      </c>
      <c r="F1718" t="str">
        <f>VLOOKUP(C1718,customer_imp!$A$2:$H$502,4,FALSE)</f>
        <v>Male</v>
      </c>
      <c r="G1718" t="str">
        <f>VLOOKUP(C1718,customer_imp!$A$2:$H$502,5,FALSE)</f>
        <v>New Edward</v>
      </c>
      <c r="H1718" t="str">
        <f>VLOOKUP(C1718,customer_imp!$A$2:$H$502,6,FALSE)</f>
        <v>Maine</v>
      </c>
      <c r="I1718" t="str">
        <f>VLOOKUP(C1718,customer_imp!$A$2:$H$502,7,FALSE)</f>
        <v>USA</v>
      </c>
      <c r="J1718" t="s">
        <v>4633</v>
      </c>
      <c r="K1718" t="str">
        <f>VLOOKUP($J1718,prod_imp!$A$2:$I$102,2,FALSE)</f>
        <v>Wifi Mesh Router</v>
      </c>
      <c r="L1718" t="str">
        <f>VLOOKUP(J1718,prod_imp!$A$2:$I$102,3,FALSE)</f>
        <v>Electronics</v>
      </c>
      <c r="M1718" t="str">
        <f>VLOOKUP(J1718,prod_imp!$A$2:$I$102,4,FALSE)</f>
        <v>Appliances</v>
      </c>
      <c r="N1718" t="str">
        <f>VLOOKUP(J1718,prod_imp!$A$2:$I$102,5,FALSE)</f>
        <v>White, Reeves And Woods</v>
      </c>
      <c r="O1718">
        <f>VLOOKUP(J1718,prod_imp!$A$2:$I$102,6,FALSE)</f>
        <v>481</v>
      </c>
      <c r="P1718">
        <f>VLOOKUP(J1718,prod_imp!$A$2:$I$102,7,FALSE)</f>
        <v>104</v>
      </c>
      <c r="Q1718" t="s">
        <v>4702</v>
      </c>
      <c r="R1718" t="s">
        <v>4709</v>
      </c>
      <c r="S1718" s="5">
        <v>97.000200000000007</v>
      </c>
      <c r="T1718">
        <v>2</v>
      </c>
      <c r="U1718">
        <v>68</v>
      </c>
      <c r="V1718">
        <v>0.08</v>
      </c>
      <c r="W1718" t="str">
        <f>VLOOKUP(Q1718,stores_imp!$A$2:$K$100,3,FALSE)</f>
        <v>EAST</v>
      </c>
      <c r="X1718" t="str">
        <f>VLOOKUP(Q1718,stores_imp!$A$2:$K$100,2,TRUE)</f>
        <v>Guerrero-Schmitt</v>
      </c>
      <c r="Y1718" t="str">
        <f>VLOOKUP(Q1718,stores_imp!$A$2:$E$22,4,FALSE)</f>
        <v>East Stevechester</v>
      </c>
      <c r="Z1718" t="str">
        <f>VLOOKUP(Q1718,stores_imp!$A$2:$K$22,5,FALSE)</f>
        <v>Flagship</v>
      </c>
      <c r="AA1718" t="str">
        <f>_xlfn.IFS(sale[[#All],[Age]]&lt;19,"Teens",sale[[#All],[Age]]&lt;30,"Adults",sale[[#All],[Age]]&lt;70,"Elders")</f>
        <v>Adults</v>
      </c>
      <c r="AB1718" t="str">
        <f>VLOOKUP(C1718,customer_imp!$A$2:$H$505,8,FALSE)</f>
        <v>Bronze</v>
      </c>
    </row>
    <row r="1719" spans="1:28" x14ac:dyDescent="0.25">
      <c r="A1719" t="s">
        <v>6423</v>
      </c>
      <c r="B1719" s="2">
        <v>45265</v>
      </c>
      <c r="C1719" t="s">
        <v>4036</v>
      </c>
      <c r="D1719" t="str">
        <f>VLOOKUP(C1719,customer_imp!$A$2:$H$502,2,FALSE)</f>
        <v>James Bean</v>
      </c>
      <c r="E1719">
        <f>VLOOKUP(C1719,customer_imp!$A$2:$H$502,3,FALSE)</f>
        <v>50</v>
      </c>
      <c r="F1719" t="str">
        <f>VLOOKUP(C1719,customer_imp!$A$2:$H$502,4,FALSE)</f>
        <v>Male</v>
      </c>
      <c r="G1719" t="str">
        <f>VLOOKUP(C1719,customer_imp!$A$2:$H$502,5,FALSE)</f>
        <v>Stevensonton</v>
      </c>
      <c r="H1719" t="str">
        <f>VLOOKUP(C1719,customer_imp!$A$2:$H$502,6,FALSE)</f>
        <v>New Mexico</v>
      </c>
      <c r="I1719" t="str">
        <f>VLOOKUP(C1719,customer_imp!$A$2:$H$502,7,FALSE)</f>
        <v>USA</v>
      </c>
      <c r="J1719" t="s">
        <v>4535</v>
      </c>
      <c r="K1719" t="str">
        <f>VLOOKUP($J1719,prod_imp!$A$2:$I$102,2,FALSE)</f>
        <v>Carbon Fiber Tennis Racket</v>
      </c>
      <c r="L1719" t="str">
        <f>VLOOKUP(J1719,prod_imp!$A$2:$I$102,3,FALSE)</f>
        <v>Sports</v>
      </c>
      <c r="M1719" t="str">
        <f>VLOOKUP(J1719,prod_imp!$A$2:$I$102,4,FALSE)</f>
        <v>Equipment</v>
      </c>
      <c r="N1719" t="str">
        <f>VLOOKUP(J1719,prod_imp!$A$2:$I$102,5,FALSE)</f>
        <v>Flores, Pineda And Rodriguez</v>
      </c>
      <c r="O1719">
        <f>VLOOKUP(J1719,prod_imp!$A$2:$I$102,6,FALSE)</f>
        <v>485</v>
      </c>
      <c r="P1719">
        <f>VLOOKUP(J1719,prod_imp!$A$2:$I$102,7,FALSE)</f>
        <v>432</v>
      </c>
      <c r="Q1719" t="s">
        <v>4702</v>
      </c>
      <c r="R1719" t="s">
        <v>4706</v>
      </c>
      <c r="S1719" s="5">
        <v>1492.9516000000001</v>
      </c>
      <c r="T1719">
        <v>2</v>
      </c>
      <c r="U1719">
        <v>762</v>
      </c>
      <c r="V1719">
        <v>0.28999999999999998</v>
      </c>
      <c r="W1719" t="str">
        <f>VLOOKUP(Q1719,stores_imp!$A$2:$K$100,3,FALSE)</f>
        <v>EAST</v>
      </c>
      <c r="X1719" t="str">
        <f>VLOOKUP(Q1719,stores_imp!$A$2:$K$100,2,TRUE)</f>
        <v>Guerrero-Schmitt</v>
      </c>
      <c r="Y1719" t="str">
        <f>VLOOKUP(Q1719,stores_imp!$A$2:$E$22,4,FALSE)</f>
        <v>East Stevechester</v>
      </c>
      <c r="Z1719" t="str">
        <f>VLOOKUP(Q1719,stores_imp!$A$2:$K$22,5,FALSE)</f>
        <v>Flagship</v>
      </c>
      <c r="AA1719" t="str">
        <f>_xlfn.IFS(sale[[#All],[Age]]&lt;19,"Teens",sale[[#All],[Age]]&lt;30,"Adults",sale[[#All],[Age]]&lt;70,"Elders")</f>
        <v>Elders</v>
      </c>
      <c r="AB1719" t="str">
        <f>VLOOKUP(C1719,customer_imp!$A$2:$H$505,8,FALSE)</f>
        <v>Bronze</v>
      </c>
    </row>
    <row r="1720" spans="1:28" x14ac:dyDescent="0.25">
      <c r="A1720" t="s">
        <v>6424</v>
      </c>
      <c r="B1720" s="2">
        <v>45261</v>
      </c>
      <c r="C1720" t="s">
        <v>4040</v>
      </c>
      <c r="D1720" t="str">
        <f>VLOOKUP(C1720,customer_imp!$A$2:$H$502,2,FALSE)</f>
        <v>Cody Diaz</v>
      </c>
      <c r="E1720">
        <f>VLOOKUP(C1720,customer_imp!$A$2:$H$502,3,FALSE)</f>
        <v>27</v>
      </c>
      <c r="F1720" t="str">
        <f>VLOOKUP(C1720,customer_imp!$A$2:$H$502,4,FALSE)</f>
        <v>Female</v>
      </c>
      <c r="G1720" t="str">
        <f>VLOOKUP(C1720,customer_imp!$A$2:$H$502,5,FALSE)</f>
        <v>South Aaronside</v>
      </c>
      <c r="H1720" t="str">
        <f>VLOOKUP(C1720,customer_imp!$A$2:$H$502,6,FALSE)</f>
        <v>New Hampshire</v>
      </c>
      <c r="I1720" t="str">
        <f>VLOOKUP(C1720,customer_imp!$A$2:$H$502,7,FALSE)</f>
        <v>USA</v>
      </c>
      <c r="J1720" t="s">
        <v>4636</v>
      </c>
      <c r="K1720" t="str">
        <f>VLOOKUP($J1720,prod_imp!$A$2:$I$102,2,FALSE)</f>
        <v>Essential Oil Diffuser</v>
      </c>
      <c r="L1720" t="str">
        <f>VLOOKUP(J1720,prod_imp!$A$2:$I$102,3,FALSE)</f>
        <v>Home</v>
      </c>
      <c r="M1720" t="str">
        <f>VLOOKUP(J1720,prod_imp!$A$2:$I$102,4,FALSE)</f>
        <v>Decor</v>
      </c>
      <c r="N1720" t="str">
        <f>VLOOKUP(J1720,prod_imp!$A$2:$I$102,5,FALSE)</f>
        <v>Hernandez Inc</v>
      </c>
      <c r="O1720">
        <f>VLOOKUP(J1720,prod_imp!$A$2:$I$102,6,FALSE)</f>
        <v>325</v>
      </c>
      <c r="P1720">
        <f>VLOOKUP(J1720,prod_imp!$A$2:$I$102,7,FALSE)</f>
        <v>400</v>
      </c>
      <c r="Q1720" t="s">
        <v>4680</v>
      </c>
      <c r="R1720" t="s">
        <v>4709</v>
      </c>
      <c r="S1720" s="5">
        <v>1136.0935999999999</v>
      </c>
      <c r="T1720">
        <v>4</v>
      </c>
      <c r="U1720">
        <v>346</v>
      </c>
      <c r="V1720">
        <v>0.02</v>
      </c>
      <c r="W1720" t="str">
        <f>VLOOKUP(Q1720,stores_imp!$A$2:$K$100,3,FALSE)</f>
        <v>NORTH</v>
      </c>
      <c r="X1720" t="str">
        <f>VLOOKUP(Q1720,stores_imp!$A$2:$K$100,2,TRUE)</f>
        <v>Mann-Austin</v>
      </c>
      <c r="Y1720" t="str">
        <f>VLOOKUP(Q1720,stores_imp!$A$2:$E$22,4,FALSE)</f>
        <v>Hoodberg</v>
      </c>
      <c r="Z1720" t="str">
        <f>VLOOKUP(Q1720,stores_imp!$A$2:$K$22,5,FALSE)</f>
        <v>Outlet</v>
      </c>
      <c r="AA1720" t="str">
        <f>_xlfn.IFS(sale[[#All],[Age]]&lt;19,"Teens",sale[[#All],[Age]]&lt;30,"Adults",sale[[#All],[Age]]&lt;70,"Elders")</f>
        <v>Adults</v>
      </c>
      <c r="AB1720" t="str">
        <f>VLOOKUP(C1720,customer_imp!$A$2:$H$505,8,FALSE)</f>
        <v>Silver</v>
      </c>
    </row>
    <row r="1721" spans="1:28" x14ac:dyDescent="0.25">
      <c r="A1721" t="s">
        <v>6425</v>
      </c>
      <c r="B1721" s="2">
        <v>45702</v>
      </c>
      <c r="C1721" t="s">
        <v>3977</v>
      </c>
      <c r="D1721" t="str">
        <f>VLOOKUP(C1721,customer_imp!$A$2:$H$502,2,FALSE)</f>
        <v>Daniel Boyd</v>
      </c>
      <c r="E1721">
        <f>VLOOKUP(C1721,customer_imp!$A$2:$H$502,3,FALSE)</f>
        <v>29</v>
      </c>
      <c r="F1721" t="str">
        <f>VLOOKUP(C1721,customer_imp!$A$2:$H$502,4,FALSE)</f>
        <v>Female</v>
      </c>
      <c r="G1721" t="str">
        <f>VLOOKUP(C1721,customer_imp!$A$2:$H$502,5,FALSE)</f>
        <v>West Pamelafurt</v>
      </c>
      <c r="H1721" t="str">
        <f>VLOOKUP(C1721,customer_imp!$A$2:$H$502,6,FALSE)</f>
        <v>West Virginia</v>
      </c>
      <c r="I1721" t="str">
        <f>VLOOKUP(C1721,customer_imp!$A$2:$H$502,7,FALSE)</f>
        <v>USA</v>
      </c>
      <c r="J1721" t="s">
        <v>4594</v>
      </c>
      <c r="K1721" t="str">
        <f>VLOOKUP($J1721,prod_imp!$A$2:$I$102,2,FALSE)</f>
        <v>Ceramic Plant Pot</v>
      </c>
      <c r="L1721" t="str">
        <f>VLOOKUP(J1721,prod_imp!$A$2:$I$102,3,FALSE)</f>
        <v>Home</v>
      </c>
      <c r="M1721" t="str">
        <f>VLOOKUP(J1721,prod_imp!$A$2:$I$102,4,FALSE)</f>
        <v>Decor</v>
      </c>
      <c r="N1721" t="str">
        <f>VLOOKUP(J1721,prod_imp!$A$2:$I$102,5,FALSE)</f>
        <v>Hatfield, Baird And Torres</v>
      </c>
      <c r="O1721">
        <f>VLOOKUP(J1721,prod_imp!$A$2:$I$102,6,FALSE)</f>
        <v>82</v>
      </c>
      <c r="P1721">
        <f>VLOOKUP(J1721,prod_imp!$A$2:$I$102,7,FALSE)</f>
        <v>275</v>
      </c>
      <c r="Q1721" t="s">
        <v>4693</v>
      </c>
      <c r="R1721" t="s">
        <v>4706</v>
      </c>
      <c r="S1721" s="5">
        <v>727.81799999999998</v>
      </c>
      <c r="T1721">
        <v>1</v>
      </c>
      <c r="U1721">
        <v>846</v>
      </c>
      <c r="V1721">
        <v>0.18</v>
      </c>
      <c r="W1721" t="str">
        <f>VLOOKUP(Q1721,stores_imp!$A$2:$K$100,3,FALSE)</f>
        <v>NORTH</v>
      </c>
      <c r="X1721" t="str">
        <f>VLOOKUP(Q1721,stores_imp!$A$2:$K$100,2,TRUE)</f>
        <v>Thomas, Bridges And Harris</v>
      </c>
      <c r="Y1721" t="str">
        <f>VLOOKUP(Q1721,stores_imp!$A$2:$E$22,4,FALSE)</f>
        <v>Sabrinatown</v>
      </c>
      <c r="Z1721" t="str">
        <f>VLOOKUP(Q1721,stores_imp!$A$2:$K$22,5,FALSE)</f>
        <v>Online</v>
      </c>
      <c r="AA1721" t="str">
        <f>_xlfn.IFS(sale[[#All],[Age]]&lt;19,"Teens",sale[[#All],[Age]]&lt;30,"Adults",sale[[#All],[Age]]&lt;70,"Elders")</f>
        <v>Adults</v>
      </c>
      <c r="AB1721" t="str">
        <f>VLOOKUP(C1721,customer_imp!$A$2:$H$505,8,FALSE)</f>
        <v>Bronze</v>
      </c>
    </row>
    <row r="1722" spans="1:28" x14ac:dyDescent="0.25">
      <c r="A1722" t="s">
        <v>6426</v>
      </c>
      <c r="B1722" s="2">
        <v>45624</v>
      </c>
      <c r="C1722" t="s">
        <v>4424</v>
      </c>
      <c r="D1722" t="str">
        <f>VLOOKUP(C1722,customer_imp!$A$2:$H$502,2,FALSE)</f>
        <v>Summer Weiss</v>
      </c>
      <c r="E1722">
        <f>VLOOKUP(C1722,customer_imp!$A$2:$H$502,3,FALSE)</f>
        <v>37</v>
      </c>
      <c r="F1722" t="str">
        <f>VLOOKUP(C1722,customer_imp!$A$2:$H$502,4,FALSE)</f>
        <v>Male</v>
      </c>
      <c r="G1722" t="str">
        <f>VLOOKUP(C1722,customer_imp!$A$2:$H$502,5,FALSE)</f>
        <v>Phyllisport</v>
      </c>
      <c r="H1722" t="str">
        <f>VLOOKUP(C1722,customer_imp!$A$2:$H$502,6,FALSE)</f>
        <v>New Jersey</v>
      </c>
      <c r="I1722" t="str">
        <f>VLOOKUP(C1722,customer_imp!$A$2:$H$502,7,FALSE)</f>
        <v>USA</v>
      </c>
      <c r="J1722" t="s">
        <v>4495</v>
      </c>
      <c r="K1722" t="str">
        <f>VLOOKUP($J1722,prod_imp!$A$2:$I$102,2,FALSE)</f>
        <v>Brother Laser Printer</v>
      </c>
      <c r="L1722" t="str">
        <f>VLOOKUP(J1722,prod_imp!$A$2:$I$102,3,FALSE)</f>
        <v>Electronics</v>
      </c>
      <c r="M1722" t="str">
        <f>VLOOKUP(J1722,prod_imp!$A$2:$I$102,4,FALSE)</f>
        <v>Computer</v>
      </c>
      <c r="N1722" t="str">
        <f>VLOOKUP(J1722,prod_imp!$A$2:$I$102,5,FALSE)</f>
        <v>Hunt Inc</v>
      </c>
      <c r="O1722">
        <f>VLOOKUP(J1722,prod_imp!$A$2:$I$102,6,FALSE)</f>
        <v>112</v>
      </c>
      <c r="P1722">
        <f>VLOOKUP(J1722,prod_imp!$A$2:$I$102,7,FALSE)</f>
        <v>416</v>
      </c>
      <c r="Q1722" t="s">
        <v>4703</v>
      </c>
      <c r="R1722" t="s">
        <v>4706</v>
      </c>
      <c r="S1722" s="5">
        <v>413.07299999999998</v>
      </c>
      <c r="T1722">
        <v>1</v>
      </c>
      <c r="U1722">
        <v>459</v>
      </c>
      <c r="V1722">
        <v>0.14000000000000001</v>
      </c>
      <c r="W1722" t="str">
        <f>VLOOKUP(Q1722,stores_imp!$A$2:$K$100,3,FALSE)</f>
        <v>EAST</v>
      </c>
      <c r="X1722" t="str">
        <f>VLOOKUP(Q1722,stores_imp!$A$2:$K$100,2,TRUE)</f>
        <v>Mann-Austin</v>
      </c>
      <c r="Y1722" t="str">
        <f>VLOOKUP(Q1722,stores_imp!$A$2:$E$22,4,FALSE)</f>
        <v>Vasquezborough</v>
      </c>
      <c r="Z1722" t="str">
        <f>VLOOKUP(Q1722,stores_imp!$A$2:$K$22,5,FALSE)</f>
        <v>Online</v>
      </c>
      <c r="AA1722" t="str">
        <f>_xlfn.IFS(sale[[#All],[Age]]&lt;19,"Teens",sale[[#All],[Age]]&lt;30,"Adults",sale[[#All],[Age]]&lt;70,"Elders")</f>
        <v>Elders</v>
      </c>
      <c r="AB1722" t="str">
        <f>VLOOKUP(C1722,customer_imp!$A$2:$H$505,8,FALSE)</f>
        <v>Bronze</v>
      </c>
    </row>
    <row r="1723" spans="1:28" x14ac:dyDescent="0.25">
      <c r="A1723" t="s">
        <v>6427</v>
      </c>
      <c r="B1723" s="2">
        <v>45736</v>
      </c>
      <c r="C1723" t="s">
        <v>4272</v>
      </c>
      <c r="D1723" t="str">
        <f>VLOOKUP(C1723,customer_imp!$A$2:$H$502,2,FALSE)</f>
        <v>Jennifer Figueroa</v>
      </c>
      <c r="E1723">
        <f>VLOOKUP(C1723,customer_imp!$A$2:$H$502,3,FALSE)</f>
        <v>45</v>
      </c>
      <c r="F1723" t="str">
        <f>VLOOKUP(C1723,customer_imp!$A$2:$H$502,4,FALSE)</f>
        <v>Male</v>
      </c>
      <c r="G1723" t="str">
        <f>VLOOKUP(C1723,customer_imp!$A$2:$H$502,5,FALSE)</f>
        <v>North Brookestad</v>
      </c>
      <c r="H1723" t="str">
        <f>VLOOKUP(C1723,customer_imp!$A$2:$H$502,6,FALSE)</f>
        <v>Ohio</v>
      </c>
      <c r="I1723" t="str">
        <f>VLOOKUP(C1723,customer_imp!$A$2:$H$502,7,FALSE)</f>
        <v>USA</v>
      </c>
      <c r="J1723" t="s">
        <v>4571</v>
      </c>
      <c r="K1723" t="str">
        <f>VLOOKUP($J1723,prod_imp!$A$2:$I$102,2,FALSE)</f>
        <v>Usb External Hard Drive</v>
      </c>
      <c r="L1723" t="str">
        <f>VLOOKUP(J1723,prod_imp!$A$2:$I$102,3,FALSE)</f>
        <v>Electronics</v>
      </c>
      <c r="M1723" t="str">
        <f>VLOOKUP(J1723,prod_imp!$A$2:$I$102,4,FALSE)</f>
        <v>Computer</v>
      </c>
      <c r="N1723" t="str">
        <f>VLOOKUP(J1723,prod_imp!$A$2:$I$102,5,FALSE)</f>
        <v>Robinson Inc</v>
      </c>
      <c r="O1723">
        <f>VLOOKUP(J1723,prod_imp!$A$2:$I$102,6,FALSE)</f>
        <v>253</v>
      </c>
      <c r="P1723">
        <f>VLOOKUP(J1723,prod_imp!$A$2:$I$102,7,FALSE)</f>
        <v>266</v>
      </c>
      <c r="Q1723" t="s">
        <v>4684</v>
      </c>
      <c r="R1723" t="s">
        <v>1959</v>
      </c>
      <c r="S1723" s="5">
        <v>922.9692</v>
      </c>
      <c r="T1723">
        <v>2</v>
      </c>
      <c r="U1723">
        <v>537</v>
      </c>
      <c r="V1723">
        <v>0.1</v>
      </c>
      <c r="W1723" t="str">
        <f>VLOOKUP(Q1723,stores_imp!$A$2:$K$100,3,FALSE)</f>
        <v>SOUTH</v>
      </c>
      <c r="X1723" t="str">
        <f>VLOOKUP(Q1723,stores_imp!$A$2:$K$100,2,TRUE)</f>
        <v>Mann-Austin</v>
      </c>
      <c r="Y1723" t="str">
        <f>VLOOKUP(Q1723,stores_imp!$A$2:$E$22,4,FALSE)</f>
        <v>Williamsfurt</v>
      </c>
      <c r="Z1723" t="str">
        <f>VLOOKUP(Q1723,stores_imp!$A$2:$K$22,5,FALSE)</f>
        <v>Online</v>
      </c>
      <c r="AA1723" t="str">
        <f>_xlfn.IFS(sale[[#All],[Age]]&lt;19,"Teens",sale[[#All],[Age]]&lt;30,"Adults",sale[[#All],[Age]]&lt;70,"Elders")</f>
        <v>Elders</v>
      </c>
      <c r="AB1723" t="str">
        <f>VLOOKUP(C1723,customer_imp!$A$2:$H$505,8,FALSE)</f>
        <v>Bronze</v>
      </c>
    </row>
    <row r="1724" spans="1:28" x14ac:dyDescent="0.25">
      <c r="A1724" t="s">
        <v>6428</v>
      </c>
      <c r="B1724" s="2">
        <v>45709</v>
      </c>
      <c r="C1724" t="s">
        <v>4410</v>
      </c>
      <c r="D1724" t="str">
        <f>VLOOKUP(C1724,customer_imp!$A$2:$H$502,2,FALSE)</f>
        <v>Dr. Tamara White Md</v>
      </c>
      <c r="E1724">
        <f>VLOOKUP(C1724,customer_imp!$A$2:$H$502,3,FALSE)</f>
        <v>60</v>
      </c>
      <c r="F1724" t="str">
        <f>VLOOKUP(C1724,customer_imp!$A$2:$H$502,4,FALSE)</f>
        <v>Male</v>
      </c>
      <c r="G1724" t="str">
        <f>VLOOKUP(C1724,customer_imp!$A$2:$H$502,5,FALSE)</f>
        <v>New Benjamin</v>
      </c>
      <c r="H1724" t="str">
        <f>VLOOKUP(C1724,customer_imp!$A$2:$H$502,6,FALSE)</f>
        <v>North Carolina</v>
      </c>
      <c r="I1724" t="str">
        <f>VLOOKUP(C1724,customer_imp!$A$2:$H$502,7,FALSE)</f>
        <v>USA</v>
      </c>
      <c r="J1724" t="s">
        <v>4600</v>
      </c>
      <c r="K1724" t="str">
        <f>VLOOKUP($J1724,prod_imp!$A$2:$I$102,2,FALSE)</f>
        <v>Womens Cotton Scarf</v>
      </c>
      <c r="L1724" t="str">
        <f>VLOOKUP(J1724,prod_imp!$A$2:$I$102,3,FALSE)</f>
        <v>Clothing</v>
      </c>
      <c r="M1724" t="str">
        <f>VLOOKUP(J1724,prod_imp!$A$2:$I$102,4,FALSE)</f>
        <v>Accessories</v>
      </c>
      <c r="N1724" t="str">
        <f>VLOOKUP(J1724,prod_imp!$A$2:$I$102,5,FALSE)</f>
        <v>Shepherd-Gould</v>
      </c>
      <c r="O1724">
        <f>VLOOKUP(J1724,prod_imp!$A$2:$I$102,6,FALSE)</f>
        <v>114</v>
      </c>
      <c r="P1724">
        <f>VLOOKUP(J1724,prod_imp!$A$2:$I$102,7,FALSE)</f>
        <v>485</v>
      </c>
      <c r="Q1724" t="s">
        <v>4673</v>
      </c>
      <c r="R1724" t="s">
        <v>4706</v>
      </c>
      <c r="S1724" s="5">
        <v>336.45780000000002</v>
      </c>
      <c r="T1724">
        <v>3</v>
      </c>
      <c r="U1724">
        <v>130</v>
      </c>
      <c r="V1724">
        <v>0.14000000000000001</v>
      </c>
      <c r="W1724" t="str">
        <f>VLOOKUP(Q1724,stores_imp!$A$2:$K$100,3,FALSE)</f>
        <v>EAST</v>
      </c>
      <c r="X1724" t="str">
        <f>VLOOKUP(Q1724,stores_imp!$A$2:$K$100,2,TRUE)</f>
        <v>Rivera-Warner</v>
      </c>
      <c r="Y1724" t="str">
        <f>VLOOKUP(Q1724,stores_imp!$A$2:$E$22,4,FALSE)</f>
        <v>Washingtonfurt</v>
      </c>
      <c r="Z1724" t="str">
        <f>VLOOKUP(Q1724,stores_imp!$A$2:$K$22,5,FALSE)</f>
        <v>Flagship</v>
      </c>
      <c r="AA1724" t="str">
        <f>_xlfn.IFS(sale[[#All],[Age]]&lt;19,"Teens",sale[[#All],[Age]]&lt;30,"Adults",sale[[#All],[Age]]&lt;70,"Elders")</f>
        <v>Elders</v>
      </c>
      <c r="AB1724" t="str">
        <f>VLOOKUP(C1724,customer_imp!$A$2:$H$505,8,FALSE)</f>
        <v>Bronze</v>
      </c>
    </row>
    <row r="1725" spans="1:28" x14ac:dyDescent="0.25">
      <c r="A1725" t="s">
        <v>6429</v>
      </c>
      <c r="B1725" s="2">
        <v>45738</v>
      </c>
      <c r="C1725" t="s">
        <v>4489</v>
      </c>
      <c r="D1725" t="str">
        <f>VLOOKUP(C1725,customer_imp!$A$2:$H$502,2,FALSE)</f>
        <v>Christopher Ford</v>
      </c>
      <c r="E1725">
        <f>VLOOKUP(C1725,customer_imp!$A$2:$H$502,3,FALSE)</f>
        <v>56</v>
      </c>
      <c r="F1725" t="str">
        <f>VLOOKUP(C1725,customer_imp!$A$2:$H$502,4,FALSE)</f>
        <v>Male</v>
      </c>
      <c r="G1725" t="str">
        <f>VLOOKUP(C1725,customer_imp!$A$2:$H$502,5,FALSE)</f>
        <v>North Seanfurt</v>
      </c>
      <c r="H1725" t="str">
        <f>VLOOKUP(C1725,customer_imp!$A$2:$H$502,6,FALSE)</f>
        <v>Ohio</v>
      </c>
      <c r="I1725" t="str">
        <f>VLOOKUP(C1725,customer_imp!$A$2:$H$502,7,FALSE)</f>
        <v>USA</v>
      </c>
      <c r="J1725" t="s">
        <v>4651</v>
      </c>
      <c r="K1725" t="str">
        <f>VLOOKUP($J1725,prod_imp!$A$2:$I$102,2,FALSE)</f>
        <v>Face Foundation Kit</v>
      </c>
      <c r="L1725" t="str">
        <f>VLOOKUP(J1725,prod_imp!$A$2:$I$102,3,FALSE)</f>
        <v>Beauty</v>
      </c>
      <c r="M1725" t="str">
        <f>VLOOKUP(J1725,prod_imp!$A$2:$I$102,4,FALSE)</f>
        <v>Makeup</v>
      </c>
      <c r="N1725" t="str">
        <f>VLOOKUP(J1725,prod_imp!$A$2:$I$102,5,FALSE)</f>
        <v>Taylor-Elliott</v>
      </c>
      <c r="O1725">
        <f>VLOOKUP(J1725,prod_imp!$A$2:$I$102,6,FALSE)</f>
        <v>183</v>
      </c>
      <c r="P1725">
        <f>VLOOKUP(J1725,prod_imp!$A$2:$I$102,7,FALSE)</f>
        <v>457</v>
      </c>
      <c r="Q1725" t="s">
        <v>4693</v>
      </c>
      <c r="R1725" t="s">
        <v>1959</v>
      </c>
      <c r="S1725" s="5">
        <v>2798.4132</v>
      </c>
      <c r="T1725">
        <v>4</v>
      </c>
      <c r="U1725">
        <v>707</v>
      </c>
      <c r="V1725">
        <v>0.14000000000000001</v>
      </c>
      <c r="W1725" t="str">
        <f>VLOOKUP(Q1725,stores_imp!$A$2:$K$100,3,FALSE)</f>
        <v>NORTH</v>
      </c>
      <c r="X1725" t="str">
        <f>VLOOKUP(Q1725,stores_imp!$A$2:$K$100,2,TRUE)</f>
        <v>Thomas, Bridges And Harris</v>
      </c>
      <c r="Y1725" t="str">
        <f>VLOOKUP(Q1725,stores_imp!$A$2:$E$22,4,FALSE)</f>
        <v>Sabrinatown</v>
      </c>
      <c r="Z1725" t="str">
        <f>VLOOKUP(Q1725,stores_imp!$A$2:$K$22,5,FALSE)</f>
        <v>Online</v>
      </c>
      <c r="AA1725" t="str">
        <f>_xlfn.IFS(sale[[#All],[Age]]&lt;19,"Teens",sale[[#All],[Age]]&lt;30,"Adults",sale[[#All],[Age]]&lt;70,"Elders")</f>
        <v>Elders</v>
      </c>
      <c r="AB1725" t="str">
        <f>VLOOKUP(C1725,customer_imp!$A$2:$H$505,8,FALSE)</f>
        <v>Bronze</v>
      </c>
    </row>
    <row r="1726" spans="1:28" x14ac:dyDescent="0.25">
      <c r="A1726" t="s">
        <v>6430</v>
      </c>
      <c r="B1726" s="2">
        <v>45685</v>
      </c>
      <c r="C1726" t="s">
        <v>4381</v>
      </c>
      <c r="D1726" t="str">
        <f>VLOOKUP(C1726,customer_imp!$A$2:$H$502,2,FALSE)</f>
        <v>Jacqueline Payne</v>
      </c>
      <c r="E1726">
        <f>VLOOKUP(C1726,customer_imp!$A$2:$H$502,3,FALSE)</f>
        <v>46</v>
      </c>
      <c r="F1726" t="str">
        <f>VLOOKUP(C1726,customer_imp!$A$2:$H$502,4,FALSE)</f>
        <v>Male</v>
      </c>
      <c r="G1726" t="str">
        <f>VLOOKUP(C1726,customer_imp!$A$2:$H$502,5,FALSE)</f>
        <v>Gutierrezstad</v>
      </c>
      <c r="H1726" t="str">
        <f>VLOOKUP(C1726,customer_imp!$A$2:$H$502,6,FALSE)</f>
        <v>Missouri</v>
      </c>
      <c r="I1726" t="str">
        <f>VLOOKUP(C1726,customer_imp!$A$2:$H$502,7,FALSE)</f>
        <v>USA</v>
      </c>
      <c r="J1726" t="s">
        <v>4545</v>
      </c>
      <c r="K1726" t="str">
        <f>VLOOKUP($J1726,prod_imp!$A$2:$I$102,2,FALSE)</f>
        <v>Decorative Floor Vase</v>
      </c>
      <c r="L1726" t="str">
        <f>VLOOKUP(J1726,prod_imp!$A$2:$I$102,3,FALSE)</f>
        <v>Home</v>
      </c>
      <c r="M1726" t="str">
        <f>VLOOKUP(J1726,prod_imp!$A$2:$I$102,4,FALSE)</f>
        <v>Decor</v>
      </c>
      <c r="N1726" t="str">
        <f>VLOOKUP(J1726,prod_imp!$A$2:$I$102,5,FALSE)</f>
        <v>Khan, Jones And Paul</v>
      </c>
      <c r="O1726">
        <f>VLOOKUP(J1726,prod_imp!$A$2:$I$102,6,FALSE)</f>
        <v>317</v>
      </c>
      <c r="P1726">
        <f>VLOOKUP(J1726,prod_imp!$A$2:$I$102,7,FALSE)</f>
        <v>378</v>
      </c>
      <c r="Q1726" t="s">
        <v>4680</v>
      </c>
      <c r="R1726" t="s">
        <v>1959</v>
      </c>
      <c r="S1726" s="5">
        <v>1303.3905</v>
      </c>
      <c r="T1726">
        <v>3</v>
      </c>
      <c r="U1726">
        <v>523</v>
      </c>
      <c r="V1726">
        <v>0.01</v>
      </c>
      <c r="W1726" t="str">
        <f>VLOOKUP(Q1726,stores_imp!$A$2:$K$100,3,FALSE)</f>
        <v>NORTH</v>
      </c>
      <c r="X1726" t="str">
        <f>VLOOKUP(Q1726,stores_imp!$A$2:$K$100,2,TRUE)</f>
        <v>Mann-Austin</v>
      </c>
      <c r="Y1726" t="str">
        <f>VLOOKUP(Q1726,stores_imp!$A$2:$E$22,4,FALSE)</f>
        <v>Hoodberg</v>
      </c>
      <c r="Z1726" t="str">
        <f>VLOOKUP(Q1726,stores_imp!$A$2:$K$22,5,FALSE)</f>
        <v>Outlet</v>
      </c>
      <c r="AA1726" t="str">
        <f>_xlfn.IFS(sale[[#All],[Age]]&lt;19,"Teens",sale[[#All],[Age]]&lt;30,"Adults",sale[[#All],[Age]]&lt;70,"Elders")</f>
        <v>Elders</v>
      </c>
      <c r="AB1726" t="str">
        <f>VLOOKUP(C1726,customer_imp!$A$2:$H$505,8,FALSE)</f>
        <v>Gold</v>
      </c>
    </row>
    <row r="1727" spans="1:28" x14ac:dyDescent="0.25">
      <c r="A1727" t="s">
        <v>6431</v>
      </c>
      <c r="B1727" s="2">
        <v>45701</v>
      </c>
      <c r="C1727" t="s">
        <v>3979</v>
      </c>
      <c r="D1727" t="str">
        <f>VLOOKUP(C1727,customer_imp!$A$2:$H$502,2,FALSE)</f>
        <v>Ms. Maria Leach</v>
      </c>
      <c r="E1727">
        <f>VLOOKUP(C1727,customer_imp!$A$2:$H$502,3,FALSE)</f>
        <v>64</v>
      </c>
      <c r="F1727" t="str">
        <f>VLOOKUP(C1727,customer_imp!$A$2:$H$502,4,FALSE)</f>
        <v>Male</v>
      </c>
      <c r="G1727" t="str">
        <f>VLOOKUP(C1727,customer_imp!$A$2:$H$502,5,FALSE)</f>
        <v>Melissashire</v>
      </c>
      <c r="H1727" t="str">
        <f>VLOOKUP(C1727,customer_imp!$A$2:$H$502,6,FALSE)</f>
        <v>Pennsylvania</v>
      </c>
      <c r="I1727" t="str">
        <f>VLOOKUP(C1727,customer_imp!$A$2:$H$502,7,FALSE)</f>
        <v>USA</v>
      </c>
      <c r="J1727" t="s">
        <v>4655</v>
      </c>
      <c r="K1727" t="str">
        <f>VLOOKUP($J1727,prod_imp!$A$2:$I$102,2,FALSE)</f>
        <v>Women'S High Heels</v>
      </c>
      <c r="L1727" t="str">
        <f>VLOOKUP(J1727,prod_imp!$A$2:$I$102,3,FALSE)</f>
        <v>Clothing</v>
      </c>
      <c r="M1727" t="str">
        <f>VLOOKUP(J1727,prod_imp!$A$2:$I$102,4,FALSE)</f>
        <v>Footwear</v>
      </c>
      <c r="N1727" t="str">
        <f>VLOOKUP(J1727,prod_imp!$A$2:$I$102,5,FALSE)</f>
        <v>Smith-Charles</v>
      </c>
      <c r="O1727">
        <f>VLOOKUP(J1727,prod_imp!$A$2:$I$102,6,FALSE)</f>
        <v>438</v>
      </c>
      <c r="P1727">
        <f>VLOOKUP(J1727,prod_imp!$A$2:$I$102,7,FALSE)</f>
        <v>496</v>
      </c>
      <c r="Q1727" t="s">
        <v>4702</v>
      </c>
      <c r="R1727" t="s">
        <v>4709</v>
      </c>
      <c r="S1727" s="5">
        <v>1113.8820000000001</v>
      </c>
      <c r="T1727">
        <v>3</v>
      </c>
      <c r="U1727">
        <v>482</v>
      </c>
      <c r="V1727">
        <v>0.17</v>
      </c>
      <c r="W1727" t="str">
        <f>VLOOKUP(Q1727,stores_imp!$A$2:$K$100,3,FALSE)</f>
        <v>EAST</v>
      </c>
      <c r="X1727" t="str">
        <f>VLOOKUP(Q1727,stores_imp!$A$2:$K$100,2,TRUE)</f>
        <v>Guerrero-Schmitt</v>
      </c>
      <c r="Y1727" t="str">
        <f>VLOOKUP(Q1727,stores_imp!$A$2:$E$22,4,FALSE)</f>
        <v>East Stevechester</v>
      </c>
      <c r="Z1727" t="str">
        <f>VLOOKUP(Q1727,stores_imp!$A$2:$K$22,5,FALSE)</f>
        <v>Flagship</v>
      </c>
      <c r="AA1727" t="str">
        <f>_xlfn.IFS(sale[[#All],[Age]]&lt;19,"Teens",sale[[#All],[Age]]&lt;30,"Adults",sale[[#All],[Age]]&lt;70,"Elders")</f>
        <v>Elders</v>
      </c>
      <c r="AB1727" t="str">
        <f>VLOOKUP(C1727,customer_imp!$A$2:$H$505,8,FALSE)</f>
        <v>Platinum</v>
      </c>
    </row>
    <row r="1728" spans="1:28" x14ac:dyDescent="0.25">
      <c r="A1728" t="s">
        <v>6432</v>
      </c>
      <c r="B1728" s="2">
        <v>45745</v>
      </c>
      <c r="C1728" t="s">
        <v>4101</v>
      </c>
      <c r="D1728" t="str">
        <f>VLOOKUP(C1728,customer_imp!$A$2:$H$502,2,FALSE)</f>
        <v>Donald Lee</v>
      </c>
      <c r="E1728">
        <f>VLOOKUP(C1728,customer_imp!$A$2:$H$502,3,FALSE)</f>
        <v>26</v>
      </c>
      <c r="F1728" t="str">
        <f>VLOOKUP(C1728,customer_imp!$A$2:$H$502,4,FALSE)</f>
        <v>Male</v>
      </c>
      <c r="G1728" t="str">
        <f>VLOOKUP(C1728,customer_imp!$A$2:$H$502,5,FALSE)</f>
        <v>Wongberg</v>
      </c>
      <c r="H1728" t="str">
        <f>VLOOKUP(C1728,customer_imp!$A$2:$H$502,6,FALSE)</f>
        <v>Illinois</v>
      </c>
      <c r="I1728" t="str">
        <f>VLOOKUP(C1728,customer_imp!$A$2:$H$502,7,FALSE)</f>
        <v>USA</v>
      </c>
      <c r="J1728" t="s">
        <v>4609</v>
      </c>
      <c r="K1728" t="str">
        <f>VLOOKUP($J1728,prod_imp!$A$2:$I$102,2,FALSE)</f>
        <v>Organic Sunscreen Lotion</v>
      </c>
      <c r="L1728" t="str">
        <f>VLOOKUP(J1728,prod_imp!$A$2:$I$102,3,FALSE)</f>
        <v>Beauty</v>
      </c>
      <c r="M1728" t="str">
        <f>VLOOKUP(J1728,prod_imp!$A$2:$I$102,4,FALSE)</f>
        <v>Skincare</v>
      </c>
      <c r="N1728" t="str">
        <f>VLOOKUP(J1728,prod_imp!$A$2:$I$102,5,FALSE)</f>
        <v>Anderson-Riley</v>
      </c>
      <c r="O1728">
        <f>VLOOKUP(J1728,prod_imp!$A$2:$I$102,6,FALSE)</f>
        <v>267</v>
      </c>
      <c r="P1728">
        <f>VLOOKUP(J1728,prod_imp!$A$2:$I$102,7,FALSE)</f>
        <v>458</v>
      </c>
      <c r="Q1728" t="s">
        <v>4682</v>
      </c>
      <c r="R1728" t="s">
        <v>4709</v>
      </c>
      <c r="S1728" s="5">
        <v>2700.3312000000001</v>
      </c>
      <c r="T1728">
        <v>4</v>
      </c>
      <c r="U1728">
        <v>689</v>
      </c>
      <c r="V1728">
        <v>0.23</v>
      </c>
      <c r="W1728" t="str">
        <f>VLOOKUP(Q1728,stores_imp!$A$2:$K$100,3,FALSE)</f>
        <v>NORTH</v>
      </c>
      <c r="X1728" t="str">
        <f>VLOOKUP(Q1728,stores_imp!$A$2:$K$100,2,TRUE)</f>
        <v>Mann-Austin</v>
      </c>
      <c r="Y1728" t="str">
        <f>VLOOKUP(Q1728,stores_imp!$A$2:$E$22,4,FALSE)</f>
        <v>New Michaelchester</v>
      </c>
      <c r="Z1728" t="str">
        <f>VLOOKUP(Q1728,stores_imp!$A$2:$K$22,5,FALSE)</f>
        <v>Outlet</v>
      </c>
      <c r="AA1728" t="str">
        <f>_xlfn.IFS(sale[[#All],[Age]]&lt;19,"Teens",sale[[#All],[Age]]&lt;30,"Adults",sale[[#All],[Age]]&lt;70,"Elders")</f>
        <v>Adults</v>
      </c>
      <c r="AB1728" t="str">
        <f>VLOOKUP(C1728,customer_imp!$A$2:$H$505,8,FALSE)</f>
        <v>Bronze</v>
      </c>
    </row>
    <row r="1729" spans="1:28" x14ac:dyDescent="0.25">
      <c r="A1729" t="s">
        <v>6433</v>
      </c>
      <c r="B1729" s="2">
        <v>45214</v>
      </c>
      <c r="C1729" t="s">
        <v>3994</v>
      </c>
      <c r="D1729" t="str">
        <f>VLOOKUP(C1729,customer_imp!$A$2:$H$502,2,FALSE)</f>
        <v>Jonathan Steele</v>
      </c>
      <c r="E1729">
        <f>VLOOKUP(C1729,customer_imp!$A$2:$H$502,3,FALSE)</f>
        <v>52</v>
      </c>
      <c r="F1729" t="str">
        <f>VLOOKUP(C1729,customer_imp!$A$2:$H$502,4,FALSE)</f>
        <v>Female</v>
      </c>
      <c r="G1729" t="str">
        <f>VLOOKUP(C1729,customer_imp!$A$2:$H$502,5,FALSE)</f>
        <v>Molinabury</v>
      </c>
      <c r="H1729" t="str">
        <f>VLOOKUP(C1729,customer_imp!$A$2:$H$502,6,FALSE)</f>
        <v>Oregon</v>
      </c>
      <c r="I1729" t="str">
        <f>VLOOKUP(C1729,customer_imp!$A$2:$H$502,7,FALSE)</f>
        <v>USA</v>
      </c>
      <c r="J1729" t="s">
        <v>4519</v>
      </c>
      <c r="K1729" t="str">
        <f>VLOOKUP($J1729,prod_imp!$A$2:$I$102,2,FALSE)</f>
        <v>Hair Strengthening Shampoo</v>
      </c>
      <c r="L1729" t="str">
        <f>VLOOKUP(J1729,prod_imp!$A$2:$I$102,3,FALSE)</f>
        <v>Beauty</v>
      </c>
      <c r="M1729" t="str">
        <f>VLOOKUP(J1729,prod_imp!$A$2:$I$102,4,FALSE)</f>
        <v>Haircare</v>
      </c>
      <c r="N1729" t="str">
        <f>VLOOKUP(J1729,prod_imp!$A$2:$I$102,5,FALSE)</f>
        <v>Rice Llc</v>
      </c>
      <c r="O1729">
        <f>VLOOKUP(J1729,prod_imp!$A$2:$I$102,6,FALSE)</f>
        <v>116</v>
      </c>
      <c r="P1729">
        <f>VLOOKUP(J1729,prod_imp!$A$2:$I$102,7,FALSE)</f>
        <v>460</v>
      </c>
      <c r="Q1729" t="s">
        <v>4673</v>
      </c>
      <c r="R1729" t="s">
        <v>4709</v>
      </c>
      <c r="S1729" s="5">
        <v>130.93199999999999</v>
      </c>
      <c r="T1729">
        <v>1</v>
      </c>
      <c r="U1729">
        <v>145</v>
      </c>
      <c r="V1729">
        <v>0.02</v>
      </c>
      <c r="W1729" t="str">
        <f>VLOOKUP(Q1729,stores_imp!$A$2:$K$100,3,FALSE)</f>
        <v>EAST</v>
      </c>
      <c r="X1729" t="str">
        <f>VLOOKUP(Q1729,stores_imp!$A$2:$K$100,2,TRUE)</f>
        <v>Rivera-Warner</v>
      </c>
      <c r="Y1729" t="str">
        <f>VLOOKUP(Q1729,stores_imp!$A$2:$E$22,4,FALSE)</f>
        <v>Washingtonfurt</v>
      </c>
      <c r="Z1729" t="str">
        <f>VLOOKUP(Q1729,stores_imp!$A$2:$K$22,5,FALSE)</f>
        <v>Flagship</v>
      </c>
      <c r="AA1729" t="str">
        <f>_xlfn.IFS(sale[[#All],[Age]]&lt;19,"Teens",sale[[#All],[Age]]&lt;30,"Adults",sale[[#All],[Age]]&lt;70,"Elders")</f>
        <v>Elders</v>
      </c>
      <c r="AB1729" t="str">
        <f>VLOOKUP(C1729,customer_imp!$A$2:$H$505,8,FALSE)</f>
        <v>Silver</v>
      </c>
    </row>
    <row r="1730" spans="1:28" x14ac:dyDescent="0.25">
      <c r="A1730" t="s">
        <v>6434</v>
      </c>
      <c r="B1730" s="2">
        <v>45547</v>
      </c>
      <c r="C1730" t="s">
        <v>4026</v>
      </c>
      <c r="D1730" t="str">
        <f>VLOOKUP(C1730,customer_imp!$A$2:$H$502,2,FALSE)</f>
        <v>Debra Liu</v>
      </c>
      <c r="E1730">
        <f>VLOOKUP(C1730,customer_imp!$A$2:$H$502,3,FALSE)</f>
        <v>55</v>
      </c>
      <c r="F1730" t="str">
        <f>VLOOKUP(C1730,customer_imp!$A$2:$H$502,4,FALSE)</f>
        <v>Male</v>
      </c>
      <c r="G1730" t="str">
        <f>VLOOKUP(C1730,customer_imp!$A$2:$H$502,5,FALSE)</f>
        <v>South Timtown</v>
      </c>
      <c r="H1730" t="str">
        <f>VLOOKUP(C1730,customer_imp!$A$2:$H$502,6,FALSE)</f>
        <v>Minnesota</v>
      </c>
      <c r="I1730" t="str">
        <f>VLOOKUP(C1730,customer_imp!$A$2:$H$502,7,FALSE)</f>
        <v>USA</v>
      </c>
      <c r="J1730" t="s">
        <v>4551</v>
      </c>
      <c r="K1730" t="str">
        <f>VLOOKUP($J1730,prod_imp!$A$2:$I$102,2,FALSE)</f>
        <v>Basketball</v>
      </c>
      <c r="L1730" t="str">
        <f>VLOOKUP(J1730,prod_imp!$A$2:$I$102,3,FALSE)</f>
        <v>Sports</v>
      </c>
      <c r="M1730" t="str">
        <f>VLOOKUP(J1730,prod_imp!$A$2:$I$102,4,FALSE)</f>
        <v>Team Sports</v>
      </c>
      <c r="N1730" t="str">
        <f>VLOOKUP(J1730,prod_imp!$A$2:$I$102,5,FALSE)</f>
        <v>Nolan-Snow</v>
      </c>
      <c r="O1730">
        <f>VLOOKUP(J1730,prod_imp!$A$2:$I$102,6,FALSE)</f>
        <v>204</v>
      </c>
      <c r="P1730">
        <f>VLOOKUP(J1730,prod_imp!$A$2:$I$102,7,FALSE)</f>
        <v>281</v>
      </c>
      <c r="Q1730" t="s">
        <v>4692</v>
      </c>
      <c r="R1730" t="s">
        <v>4706</v>
      </c>
      <c r="S1730" s="5">
        <v>2483.2800000000002</v>
      </c>
      <c r="T1730">
        <v>4</v>
      </c>
      <c r="U1730">
        <v>862</v>
      </c>
      <c r="V1730">
        <v>0.1</v>
      </c>
      <c r="W1730" t="str">
        <f>VLOOKUP(Q1730,stores_imp!$A$2:$K$100,3,FALSE)</f>
        <v>SOUTH</v>
      </c>
      <c r="X1730" t="str">
        <f>VLOOKUP(Q1730,stores_imp!$A$2:$K$100,2,TRUE)</f>
        <v>Aguirre-Keller</v>
      </c>
      <c r="Y1730" t="str">
        <f>VLOOKUP(Q1730,stores_imp!$A$2:$E$22,4,FALSE)</f>
        <v>Lake Michael</v>
      </c>
      <c r="Z1730" t="str">
        <f>VLOOKUP(Q1730,stores_imp!$A$2:$K$22,5,FALSE)</f>
        <v>Online</v>
      </c>
      <c r="AA1730" t="str">
        <f>_xlfn.IFS(sale[[#All],[Age]]&lt;19,"Teens",sale[[#All],[Age]]&lt;30,"Adults",sale[[#All],[Age]]&lt;70,"Elders")</f>
        <v>Elders</v>
      </c>
      <c r="AB1730" t="str">
        <f>VLOOKUP(C1730,customer_imp!$A$2:$H$505,8,FALSE)</f>
        <v>Bronze</v>
      </c>
    </row>
    <row r="1731" spans="1:28" x14ac:dyDescent="0.25">
      <c r="A1731" t="s">
        <v>6435</v>
      </c>
      <c r="B1731" s="2">
        <v>45296</v>
      </c>
      <c r="C1731" t="s">
        <v>4276</v>
      </c>
      <c r="D1731" t="str">
        <f>VLOOKUP(C1731,customer_imp!$A$2:$H$502,2,FALSE)</f>
        <v>Ricardo Jones</v>
      </c>
      <c r="E1731">
        <f>VLOOKUP(C1731,customer_imp!$A$2:$H$502,3,FALSE)</f>
        <v>30</v>
      </c>
      <c r="F1731" t="str">
        <f>VLOOKUP(C1731,customer_imp!$A$2:$H$502,4,FALSE)</f>
        <v>Male</v>
      </c>
      <c r="G1731" t="str">
        <f>VLOOKUP(C1731,customer_imp!$A$2:$H$502,5,FALSE)</f>
        <v>Danielland</v>
      </c>
      <c r="H1731" t="str">
        <f>VLOOKUP(C1731,customer_imp!$A$2:$H$502,6,FALSE)</f>
        <v>Minnesota</v>
      </c>
      <c r="I1731" t="str">
        <f>VLOOKUP(C1731,customer_imp!$A$2:$H$502,7,FALSE)</f>
        <v>USA</v>
      </c>
      <c r="J1731" t="s">
        <v>4496</v>
      </c>
      <c r="K1731" t="str">
        <f>VLOOKUP($J1731,prod_imp!$A$2:$I$102,2,FALSE)</f>
        <v>Men'S Graphic T-Shirt</v>
      </c>
      <c r="L1731" t="str">
        <f>VLOOKUP(J1731,prod_imp!$A$2:$I$102,3,FALSE)</f>
        <v>Clothing</v>
      </c>
      <c r="M1731" t="str">
        <f>VLOOKUP(J1731,prod_imp!$A$2:$I$102,4,FALSE)</f>
        <v>Tops</v>
      </c>
      <c r="N1731" t="str">
        <f>VLOOKUP(J1731,prod_imp!$A$2:$I$102,5,FALSE)</f>
        <v>Terry-Moore</v>
      </c>
      <c r="O1731">
        <f>VLOOKUP(J1731,prod_imp!$A$2:$I$102,6,FALSE)</f>
        <v>343</v>
      </c>
      <c r="P1731">
        <f>VLOOKUP(J1731,prod_imp!$A$2:$I$102,7,FALSE)</f>
        <v>181</v>
      </c>
      <c r="Q1731" t="s">
        <v>4697</v>
      </c>
      <c r="R1731" t="s">
        <v>4709</v>
      </c>
      <c r="S1731" s="5">
        <v>514.3424</v>
      </c>
      <c r="T1731">
        <v>4</v>
      </c>
      <c r="U1731">
        <v>146</v>
      </c>
      <c r="V1731">
        <v>0.28000000000000003</v>
      </c>
      <c r="W1731" t="str">
        <f>VLOOKUP(Q1731,stores_imp!$A$2:$K$100,3,FALSE)</f>
        <v>SOUTH</v>
      </c>
      <c r="X1731" t="str">
        <f>VLOOKUP(Q1731,stores_imp!$A$2:$K$100,2,TRUE)</f>
        <v>Mcdonald Inc</v>
      </c>
      <c r="Y1731" t="str">
        <f>VLOOKUP(Q1731,stores_imp!$A$2:$E$22,4,FALSE)</f>
        <v>Christopherland</v>
      </c>
      <c r="Z1731" t="str">
        <f>VLOOKUP(Q1731,stores_imp!$A$2:$K$22,5,FALSE)</f>
        <v>Outlet</v>
      </c>
      <c r="AA1731" t="str">
        <f>_xlfn.IFS(sale[[#All],[Age]]&lt;19,"Teens",sale[[#All],[Age]]&lt;30,"Adults",sale[[#All],[Age]]&lt;70,"Elders")</f>
        <v>Elders</v>
      </c>
      <c r="AB1731" t="str">
        <f>VLOOKUP(C1731,customer_imp!$A$2:$H$505,8,FALSE)</f>
        <v>Silver</v>
      </c>
    </row>
    <row r="1732" spans="1:28" x14ac:dyDescent="0.25">
      <c r="A1732" t="s">
        <v>6436</v>
      </c>
      <c r="B1732" s="2">
        <v>45549</v>
      </c>
      <c r="C1732" t="s">
        <v>4470</v>
      </c>
      <c r="D1732" t="str">
        <f>VLOOKUP(C1732,customer_imp!$A$2:$H$502,2,FALSE)</f>
        <v>Earl Smith Dds</v>
      </c>
      <c r="E1732">
        <f>VLOOKUP(C1732,customer_imp!$A$2:$H$502,3,FALSE)</f>
        <v>59</v>
      </c>
      <c r="F1732" t="str">
        <f>VLOOKUP(C1732,customer_imp!$A$2:$H$502,4,FALSE)</f>
        <v>Male</v>
      </c>
      <c r="G1732" t="str">
        <f>VLOOKUP(C1732,customer_imp!$A$2:$H$502,5,FALSE)</f>
        <v>West Sarah</v>
      </c>
      <c r="H1732" t="str">
        <f>VLOOKUP(C1732,customer_imp!$A$2:$H$502,6,FALSE)</f>
        <v>South Dakota</v>
      </c>
      <c r="I1732" t="str">
        <f>VLOOKUP(C1732,customer_imp!$A$2:$H$502,7,FALSE)</f>
        <v>USA</v>
      </c>
      <c r="J1732" t="s">
        <v>4551</v>
      </c>
      <c r="K1732" t="str">
        <f>VLOOKUP($J1732,prod_imp!$A$2:$I$102,2,FALSE)</f>
        <v>Basketball</v>
      </c>
      <c r="L1732" t="str">
        <f>VLOOKUP(J1732,prod_imp!$A$2:$I$102,3,FALSE)</f>
        <v>Sports</v>
      </c>
      <c r="M1732" t="str">
        <f>VLOOKUP(J1732,prod_imp!$A$2:$I$102,4,FALSE)</f>
        <v>Team Sports</v>
      </c>
      <c r="N1732" t="str">
        <f>VLOOKUP(J1732,prod_imp!$A$2:$I$102,5,FALSE)</f>
        <v>Nolan-Snow</v>
      </c>
      <c r="O1732">
        <f>VLOOKUP(J1732,prod_imp!$A$2:$I$102,6,FALSE)</f>
        <v>204</v>
      </c>
      <c r="P1732">
        <f>VLOOKUP(J1732,prod_imp!$A$2:$I$102,7,FALSE)</f>
        <v>281</v>
      </c>
      <c r="Q1732" t="s">
        <v>4702</v>
      </c>
      <c r="R1732" t="s">
        <v>4709</v>
      </c>
      <c r="S1732" s="5">
        <v>973.02800000000002</v>
      </c>
      <c r="T1732">
        <v>2</v>
      </c>
      <c r="U1732">
        <v>695</v>
      </c>
      <c r="V1732">
        <v>0.12</v>
      </c>
      <c r="W1732" t="str">
        <f>VLOOKUP(Q1732,stores_imp!$A$2:$K$100,3,FALSE)</f>
        <v>EAST</v>
      </c>
      <c r="X1732" t="str">
        <f>VLOOKUP(Q1732,stores_imp!$A$2:$K$100,2,TRUE)</f>
        <v>Guerrero-Schmitt</v>
      </c>
      <c r="Y1732" t="str">
        <f>VLOOKUP(Q1732,stores_imp!$A$2:$E$22,4,FALSE)</f>
        <v>East Stevechester</v>
      </c>
      <c r="Z1732" t="str">
        <f>VLOOKUP(Q1732,stores_imp!$A$2:$K$22,5,FALSE)</f>
        <v>Flagship</v>
      </c>
      <c r="AA1732" t="str">
        <f>_xlfn.IFS(sale[[#All],[Age]]&lt;19,"Teens",sale[[#All],[Age]]&lt;30,"Adults",sale[[#All],[Age]]&lt;70,"Elders")</f>
        <v>Elders</v>
      </c>
      <c r="AB1732" t="str">
        <f>VLOOKUP(C1732,customer_imp!$A$2:$H$505,8,FALSE)</f>
        <v>Gold</v>
      </c>
    </row>
    <row r="1733" spans="1:28" x14ac:dyDescent="0.25">
      <c r="A1733" t="s">
        <v>6437</v>
      </c>
      <c r="B1733" s="2">
        <v>45231</v>
      </c>
      <c r="C1733" t="s">
        <v>4198</v>
      </c>
      <c r="D1733" t="str">
        <f>VLOOKUP(C1733,customer_imp!$A$2:$H$502,2,FALSE)</f>
        <v>Jordan Wells</v>
      </c>
      <c r="E1733">
        <f>VLOOKUP(C1733,customer_imp!$A$2:$H$502,3,FALSE)</f>
        <v>47</v>
      </c>
      <c r="F1733" t="str">
        <f>VLOOKUP(C1733,customer_imp!$A$2:$H$502,4,FALSE)</f>
        <v>Female</v>
      </c>
      <c r="G1733" t="str">
        <f>VLOOKUP(C1733,customer_imp!$A$2:$H$502,5,FALSE)</f>
        <v xml:space="preserve">Phillipschester   </v>
      </c>
      <c r="H1733" t="str">
        <f>VLOOKUP(C1733,customer_imp!$A$2:$H$502,6,FALSE)</f>
        <v>New Jersey</v>
      </c>
      <c r="I1733" t="str">
        <f>VLOOKUP(C1733,customer_imp!$A$2:$H$502,7,FALSE)</f>
        <v>USA</v>
      </c>
      <c r="J1733" t="s">
        <v>4662</v>
      </c>
      <c r="K1733" t="str">
        <f>VLOOKUP($J1733,prod_imp!$A$2:$I$102,2,FALSE)</f>
        <v>Vitamin E Body Lotion</v>
      </c>
      <c r="L1733" t="str">
        <f>VLOOKUP(J1733,prod_imp!$A$2:$I$102,3,FALSE)</f>
        <v>Beauty</v>
      </c>
      <c r="M1733" t="str">
        <f>VLOOKUP(J1733,prod_imp!$A$2:$I$102,4,FALSE)</f>
        <v>Skincare</v>
      </c>
      <c r="N1733" t="str">
        <f>VLOOKUP(J1733,prod_imp!$A$2:$I$102,5,FALSE)</f>
        <v>Hoffman-Williams</v>
      </c>
      <c r="O1733">
        <f>VLOOKUP(J1733,prod_imp!$A$2:$I$102,6,FALSE)</f>
        <v>358</v>
      </c>
      <c r="P1733">
        <f>VLOOKUP(J1733,prod_imp!$A$2:$I$102,7,FALSE)</f>
        <v>213</v>
      </c>
      <c r="Q1733" t="s">
        <v>4690</v>
      </c>
      <c r="R1733" t="s">
        <v>4706</v>
      </c>
      <c r="S1733" s="5">
        <v>1347.7384</v>
      </c>
      <c r="T1733">
        <v>2</v>
      </c>
      <c r="U1733">
        <v>887</v>
      </c>
      <c r="V1733">
        <v>0.3</v>
      </c>
      <c r="W1733" t="str">
        <f>VLOOKUP(Q1733,stores_imp!$A$2:$K$100,3,FALSE)</f>
        <v>EAST</v>
      </c>
      <c r="X1733" t="str">
        <f>VLOOKUP(Q1733,stores_imp!$A$2:$K$100,2,TRUE)</f>
        <v>Martinez, Adkins And Johnson</v>
      </c>
      <c r="Y1733" t="str">
        <f>VLOOKUP(Q1733,stores_imp!$A$2:$E$22,4,FALSE)</f>
        <v>East Davidville</v>
      </c>
      <c r="Z1733" t="str">
        <f>VLOOKUP(Q1733,stores_imp!$A$2:$K$22,5,FALSE)</f>
        <v>Online</v>
      </c>
      <c r="AA1733" t="str">
        <f>_xlfn.IFS(sale[[#All],[Age]]&lt;19,"Teens",sale[[#All],[Age]]&lt;30,"Adults",sale[[#All],[Age]]&lt;70,"Elders")</f>
        <v>Elders</v>
      </c>
      <c r="AB1733" t="str">
        <f>VLOOKUP(C1733,customer_imp!$A$2:$H$505,8,FALSE)</f>
        <v>Gold</v>
      </c>
    </row>
    <row r="1734" spans="1:28" x14ac:dyDescent="0.25">
      <c r="A1734" t="s">
        <v>6438</v>
      </c>
      <c r="B1734" s="2">
        <v>45628</v>
      </c>
      <c r="C1734" t="s">
        <v>4028</v>
      </c>
      <c r="D1734" t="str">
        <f>VLOOKUP(C1734,customer_imp!$A$2:$H$502,2,FALSE)</f>
        <v>Katherine Dorsey</v>
      </c>
      <c r="E1734">
        <f>VLOOKUP(C1734,customer_imp!$A$2:$H$502,3,FALSE)</f>
        <v>24</v>
      </c>
      <c r="F1734" t="str">
        <f>VLOOKUP(C1734,customer_imp!$A$2:$H$502,4,FALSE)</f>
        <v>Male</v>
      </c>
      <c r="G1734" t="str">
        <f>VLOOKUP(C1734,customer_imp!$A$2:$H$502,5,FALSE)</f>
        <v>Christopherland</v>
      </c>
      <c r="H1734" t="str">
        <f>VLOOKUP(C1734,customer_imp!$A$2:$H$502,6,FALSE)</f>
        <v>Oklahoma</v>
      </c>
      <c r="I1734" t="str">
        <f>VLOOKUP(C1734,customer_imp!$A$2:$H$502,7,FALSE)</f>
        <v>USA</v>
      </c>
      <c r="J1734" t="s">
        <v>4614</v>
      </c>
      <c r="K1734" t="str">
        <f>VLOOKUP($J1734,prod_imp!$A$2:$I$102,2,FALSE)</f>
        <v>Women'S Hair Dryer Brush</v>
      </c>
      <c r="L1734" t="str">
        <f>VLOOKUP(J1734,prod_imp!$A$2:$I$102,3,FALSE)</f>
        <v>Beauty</v>
      </c>
      <c r="M1734" t="str">
        <f>VLOOKUP(J1734,prod_imp!$A$2:$I$102,4,FALSE)</f>
        <v>Haircare</v>
      </c>
      <c r="N1734" t="str">
        <f>VLOOKUP(J1734,prod_imp!$A$2:$I$102,5,FALSE)</f>
        <v>Torres, Spencer And Potter</v>
      </c>
      <c r="O1734">
        <f>VLOOKUP(J1734,prod_imp!$A$2:$I$102,6,FALSE)</f>
        <v>340</v>
      </c>
      <c r="P1734">
        <f>VLOOKUP(J1734,prod_imp!$A$2:$I$102,7,FALSE)</f>
        <v>177</v>
      </c>
      <c r="Q1734" t="s">
        <v>4702</v>
      </c>
      <c r="R1734" t="s">
        <v>4709</v>
      </c>
      <c r="S1734" s="5">
        <v>1624.4892</v>
      </c>
      <c r="T1734">
        <v>2</v>
      </c>
      <c r="U1734">
        <v>864</v>
      </c>
      <c r="V1734">
        <v>0.24</v>
      </c>
      <c r="W1734" t="str">
        <f>VLOOKUP(Q1734,stores_imp!$A$2:$K$100,3,FALSE)</f>
        <v>EAST</v>
      </c>
      <c r="X1734" t="str">
        <f>VLOOKUP(Q1734,stores_imp!$A$2:$K$100,2,TRUE)</f>
        <v>Guerrero-Schmitt</v>
      </c>
      <c r="Y1734" t="str">
        <f>VLOOKUP(Q1734,stores_imp!$A$2:$E$22,4,FALSE)</f>
        <v>East Stevechester</v>
      </c>
      <c r="Z1734" t="str">
        <f>VLOOKUP(Q1734,stores_imp!$A$2:$K$22,5,FALSE)</f>
        <v>Flagship</v>
      </c>
      <c r="AA1734" t="str">
        <f>_xlfn.IFS(sale[[#All],[Age]]&lt;19,"Teens",sale[[#All],[Age]]&lt;30,"Adults",sale[[#All],[Age]]&lt;70,"Elders")</f>
        <v>Adults</v>
      </c>
      <c r="AB1734" t="str">
        <f>VLOOKUP(C1734,customer_imp!$A$2:$H$505,8,FALSE)</f>
        <v>Platinum</v>
      </c>
    </row>
    <row r="1735" spans="1:28" x14ac:dyDescent="0.25">
      <c r="A1735" t="s">
        <v>6439</v>
      </c>
      <c r="B1735" s="2">
        <v>45862</v>
      </c>
      <c r="C1735" t="s">
        <v>3972</v>
      </c>
      <c r="D1735" t="str">
        <f>VLOOKUP(C1735,customer_imp!$A$2:$H$502,2,FALSE)</f>
        <v>Jeremy Harris</v>
      </c>
      <c r="E1735">
        <f>VLOOKUP(C1735,customer_imp!$A$2:$H$502,3,FALSE)</f>
        <v>59</v>
      </c>
      <c r="F1735" t="str">
        <f>VLOOKUP(C1735,customer_imp!$A$2:$H$502,4,FALSE)</f>
        <v>Female</v>
      </c>
      <c r="G1735" t="str">
        <f>VLOOKUP(C1735,customer_imp!$A$2:$H$502,5,FALSE)</f>
        <v>Thomastown</v>
      </c>
      <c r="H1735" t="str">
        <f>VLOOKUP(C1735,customer_imp!$A$2:$H$502,6,FALSE)</f>
        <v>Ohio</v>
      </c>
      <c r="I1735" t="str">
        <f>VLOOKUP(C1735,customer_imp!$A$2:$H$502,7,FALSE)</f>
        <v>USA</v>
      </c>
      <c r="J1735" t="s">
        <v>4519</v>
      </c>
      <c r="K1735" t="str">
        <f>VLOOKUP($J1735,prod_imp!$A$2:$I$102,2,FALSE)</f>
        <v>Hair Strengthening Shampoo</v>
      </c>
      <c r="L1735" t="str">
        <f>VLOOKUP(J1735,prod_imp!$A$2:$I$102,3,FALSE)</f>
        <v>Beauty</v>
      </c>
      <c r="M1735" t="str">
        <f>VLOOKUP(J1735,prod_imp!$A$2:$I$102,4,FALSE)</f>
        <v>Haircare</v>
      </c>
      <c r="N1735" t="str">
        <f>VLOOKUP(J1735,prod_imp!$A$2:$I$102,5,FALSE)</f>
        <v>Rice Llc</v>
      </c>
      <c r="O1735">
        <f>VLOOKUP(J1735,prod_imp!$A$2:$I$102,6,FALSE)</f>
        <v>116</v>
      </c>
      <c r="P1735">
        <f>VLOOKUP(J1735,prod_imp!$A$2:$I$102,7,FALSE)</f>
        <v>460</v>
      </c>
      <c r="Q1735" t="s">
        <v>4688</v>
      </c>
      <c r="R1735" t="s">
        <v>4706</v>
      </c>
      <c r="S1735" s="5">
        <v>428.89699999999999</v>
      </c>
      <c r="T1735">
        <v>1</v>
      </c>
      <c r="U1735">
        <v>438</v>
      </c>
      <c r="V1735">
        <v>0.06</v>
      </c>
      <c r="W1735" t="str">
        <f>VLOOKUP(Q1735,stores_imp!$A$2:$K$100,3,FALSE)</f>
        <v>SOUTH</v>
      </c>
      <c r="X1735" t="str">
        <f>VLOOKUP(Q1735,stores_imp!$A$2:$K$100,2,TRUE)</f>
        <v>Mann-Austin</v>
      </c>
      <c r="Y1735" t="str">
        <f>VLOOKUP(Q1735,stores_imp!$A$2:$E$22,4,FALSE)</f>
        <v>East Johnstad</v>
      </c>
      <c r="Z1735" t="str">
        <f>VLOOKUP(Q1735,stores_imp!$A$2:$K$22,5,FALSE)</f>
        <v>Flagship</v>
      </c>
      <c r="AA1735" t="str">
        <f>_xlfn.IFS(sale[[#All],[Age]]&lt;19,"Teens",sale[[#All],[Age]]&lt;30,"Adults",sale[[#All],[Age]]&lt;70,"Elders")</f>
        <v>Elders</v>
      </c>
      <c r="AB1735" t="str">
        <f>VLOOKUP(C1735,customer_imp!$A$2:$H$505,8,FALSE)</f>
        <v>Bronze</v>
      </c>
    </row>
    <row r="1736" spans="1:28" x14ac:dyDescent="0.25">
      <c r="A1736" t="s">
        <v>6440</v>
      </c>
      <c r="B1736" s="2">
        <v>45843</v>
      </c>
      <c r="C1736" t="s">
        <v>4181</v>
      </c>
      <c r="D1736" t="str">
        <f>VLOOKUP(C1736,customer_imp!$A$2:$H$502,2,FALSE)</f>
        <v>Christina Garcia</v>
      </c>
      <c r="E1736">
        <f>VLOOKUP(C1736,customer_imp!$A$2:$H$502,3,FALSE)</f>
        <v>37</v>
      </c>
      <c r="F1736" t="str">
        <f>VLOOKUP(C1736,customer_imp!$A$2:$H$502,4,FALSE)</f>
        <v>Female</v>
      </c>
      <c r="G1736" t="str">
        <f>VLOOKUP(C1736,customer_imp!$A$2:$H$502,5,FALSE)</f>
        <v>Clarkeside</v>
      </c>
      <c r="H1736" t="str">
        <f>VLOOKUP(C1736,customer_imp!$A$2:$H$502,6,FALSE)</f>
        <v>Kansas</v>
      </c>
      <c r="I1736" t="str">
        <f>VLOOKUP(C1736,customer_imp!$A$2:$H$502,7,FALSE)</f>
        <v>USA</v>
      </c>
      <c r="J1736" t="s">
        <v>4558</v>
      </c>
      <c r="K1736" t="str">
        <f>VLOOKUP($J1736,prod_imp!$A$2:$I$102,2,FALSE)</f>
        <v>Women'S Summer Dress</v>
      </c>
      <c r="L1736" t="str">
        <f>VLOOKUP(J1736,prod_imp!$A$2:$I$102,3,FALSE)</f>
        <v>Clothing</v>
      </c>
      <c r="M1736" t="str">
        <f>VLOOKUP(J1736,prod_imp!$A$2:$I$102,4,FALSE)</f>
        <v>Tops</v>
      </c>
      <c r="N1736" t="str">
        <f>VLOOKUP(J1736,prod_imp!$A$2:$I$102,5,FALSE)</f>
        <v>Smith-Mills</v>
      </c>
      <c r="O1736">
        <f>VLOOKUP(J1736,prod_imp!$A$2:$I$102,6,FALSE)</f>
        <v>223</v>
      </c>
      <c r="P1736">
        <f>VLOOKUP(J1736,prod_imp!$A$2:$I$102,7,FALSE)</f>
        <v>154</v>
      </c>
      <c r="Q1736" t="s">
        <v>4695</v>
      </c>
      <c r="R1736" t="s">
        <v>1959</v>
      </c>
      <c r="S1736" s="5">
        <v>303.81139999999999</v>
      </c>
      <c r="T1736">
        <v>2</v>
      </c>
      <c r="U1736">
        <v>208</v>
      </c>
      <c r="V1736">
        <v>0.02</v>
      </c>
      <c r="W1736" t="str">
        <f>VLOOKUP(Q1736,stores_imp!$A$2:$K$100,3,FALSE)</f>
        <v>EAST</v>
      </c>
      <c r="X1736" t="str">
        <f>VLOOKUP(Q1736,stores_imp!$A$2:$K$100,2,TRUE)</f>
        <v>Gardner, Humphrey And Contreras</v>
      </c>
      <c r="Y1736" t="str">
        <f>VLOOKUP(Q1736,stores_imp!$A$2:$E$22,4,FALSE)</f>
        <v>Johnsonville</v>
      </c>
      <c r="Z1736" t="str">
        <f>VLOOKUP(Q1736,stores_imp!$A$2:$K$22,5,FALSE)</f>
        <v>Flagship</v>
      </c>
      <c r="AA1736" t="str">
        <f>_xlfn.IFS(sale[[#All],[Age]]&lt;19,"Teens",sale[[#All],[Age]]&lt;30,"Adults",sale[[#All],[Age]]&lt;70,"Elders")</f>
        <v>Elders</v>
      </c>
      <c r="AB1736" t="str">
        <f>VLOOKUP(C1736,customer_imp!$A$2:$H$505,8,FALSE)</f>
        <v>Platinum</v>
      </c>
    </row>
    <row r="1737" spans="1:28" x14ac:dyDescent="0.25">
      <c r="A1737" t="s">
        <v>6441</v>
      </c>
      <c r="B1737" s="2">
        <v>45482</v>
      </c>
      <c r="C1737" t="s">
        <v>4028</v>
      </c>
      <c r="D1737" t="str">
        <f>VLOOKUP(C1737,customer_imp!$A$2:$H$502,2,FALSE)</f>
        <v>Katherine Dorsey</v>
      </c>
      <c r="E1737">
        <f>VLOOKUP(C1737,customer_imp!$A$2:$H$502,3,FALSE)</f>
        <v>24</v>
      </c>
      <c r="F1737" t="str">
        <f>VLOOKUP(C1737,customer_imp!$A$2:$H$502,4,FALSE)</f>
        <v>Male</v>
      </c>
      <c r="G1737" t="str">
        <f>VLOOKUP(C1737,customer_imp!$A$2:$H$502,5,FALSE)</f>
        <v>Christopherland</v>
      </c>
      <c r="H1737" t="str">
        <f>VLOOKUP(C1737,customer_imp!$A$2:$H$502,6,FALSE)</f>
        <v>Oklahoma</v>
      </c>
      <c r="I1737" t="str">
        <f>VLOOKUP(C1737,customer_imp!$A$2:$H$502,7,FALSE)</f>
        <v>USA</v>
      </c>
      <c r="J1737" t="s">
        <v>4659</v>
      </c>
      <c r="K1737" t="str">
        <f>VLOOKUP($J1737,prod_imp!$A$2:$I$102,2,FALSE)</f>
        <v>Usb-C Laptop Charger</v>
      </c>
      <c r="L1737" t="str">
        <f>VLOOKUP(J1737,prod_imp!$A$2:$I$102,3,FALSE)</f>
        <v>Electronics</v>
      </c>
      <c r="M1737" t="str">
        <f>VLOOKUP(J1737,prod_imp!$A$2:$I$102,4,FALSE)</f>
        <v>Computer</v>
      </c>
      <c r="N1737" t="str">
        <f>VLOOKUP(J1737,prod_imp!$A$2:$I$102,5,FALSE)</f>
        <v>Martin Llc</v>
      </c>
      <c r="O1737">
        <f>VLOOKUP(J1737,prod_imp!$A$2:$I$102,6,FALSE)</f>
        <v>378</v>
      </c>
      <c r="P1737">
        <f>VLOOKUP(J1737,prod_imp!$A$2:$I$102,7,FALSE)</f>
        <v>485</v>
      </c>
      <c r="Q1737" t="s">
        <v>4701</v>
      </c>
      <c r="R1737" t="s">
        <v>1959</v>
      </c>
      <c r="S1737" s="5">
        <v>3237.0576000000001</v>
      </c>
      <c r="T1737">
        <v>4</v>
      </c>
      <c r="U1737">
        <v>826</v>
      </c>
      <c r="V1737">
        <v>0.27</v>
      </c>
      <c r="W1737" t="str">
        <f>VLOOKUP(Q1737,stores_imp!$A$2:$K$100,3,FALSE)</f>
        <v>NORTH</v>
      </c>
      <c r="X1737" t="str">
        <f>VLOOKUP(Q1737,stores_imp!$A$2:$K$100,2,TRUE)</f>
        <v>Holloway Ltd</v>
      </c>
      <c r="Y1737" t="str">
        <f>VLOOKUP(Q1737,stores_imp!$A$2:$E$22,4,FALSE)</f>
        <v>Bensonhaven</v>
      </c>
      <c r="Z1737" t="str">
        <f>VLOOKUP(Q1737,stores_imp!$A$2:$K$22,5,FALSE)</f>
        <v>Flagship</v>
      </c>
      <c r="AA1737" t="str">
        <f>_xlfn.IFS(sale[[#All],[Age]]&lt;19,"Teens",sale[[#All],[Age]]&lt;30,"Adults",sale[[#All],[Age]]&lt;70,"Elders")</f>
        <v>Adults</v>
      </c>
      <c r="AB1737" t="str">
        <f>VLOOKUP(C1737,customer_imp!$A$2:$H$505,8,FALSE)</f>
        <v>Platinum</v>
      </c>
    </row>
    <row r="1738" spans="1:28" x14ac:dyDescent="0.25">
      <c r="A1738" t="s">
        <v>6442</v>
      </c>
      <c r="B1738" s="2">
        <v>45313</v>
      </c>
      <c r="C1738" t="s">
        <v>4092</v>
      </c>
      <c r="D1738" t="str">
        <f>VLOOKUP(C1738,customer_imp!$A$2:$H$502,2,FALSE)</f>
        <v>Anthony Phillips</v>
      </c>
      <c r="E1738">
        <f>VLOOKUP(C1738,customer_imp!$A$2:$H$502,3,FALSE)</f>
        <v>18</v>
      </c>
      <c r="F1738" t="str">
        <f>VLOOKUP(C1738,customer_imp!$A$2:$H$502,4,FALSE)</f>
        <v>Female</v>
      </c>
      <c r="G1738" t="str">
        <f>VLOOKUP(C1738,customer_imp!$A$2:$H$502,5,FALSE)</f>
        <v>North Davidport</v>
      </c>
      <c r="H1738" t="str">
        <f>VLOOKUP(C1738,customer_imp!$A$2:$H$502,6,FALSE)</f>
        <v>Rhode Island</v>
      </c>
      <c r="I1738" t="str">
        <f>VLOOKUP(C1738,customer_imp!$A$2:$H$502,7,FALSE)</f>
        <v>USA</v>
      </c>
      <c r="J1738" t="s">
        <v>4541</v>
      </c>
      <c r="K1738" t="str">
        <f>VLOOKUP($J1738,prod_imp!$A$2:$I$102,2,FALSE)</f>
        <v>Women'S Scarf Set</v>
      </c>
      <c r="L1738" t="str">
        <f>VLOOKUP(J1738,prod_imp!$A$2:$I$102,3,FALSE)</f>
        <v>Clothing</v>
      </c>
      <c r="M1738" t="str">
        <f>VLOOKUP(J1738,prod_imp!$A$2:$I$102,4,FALSE)</f>
        <v>Accessories</v>
      </c>
      <c r="N1738" t="str">
        <f>VLOOKUP(J1738,prod_imp!$A$2:$I$102,5,FALSE)</f>
        <v>Brown And Sons</v>
      </c>
      <c r="O1738">
        <f>VLOOKUP(J1738,prod_imp!$A$2:$I$102,6,FALSE)</f>
        <v>174</v>
      </c>
      <c r="P1738">
        <f>VLOOKUP(J1738,prod_imp!$A$2:$I$102,7,FALSE)</f>
        <v>268</v>
      </c>
      <c r="Q1738" t="s">
        <v>4701</v>
      </c>
      <c r="R1738" t="s">
        <v>4706</v>
      </c>
      <c r="S1738" s="5">
        <v>2243.3928000000001</v>
      </c>
      <c r="T1738">
        <v>3</v>
      </c>
      <c r="U1738">
        <v>850</v>
      </c>
      <c r="V1738">
        <v>0.02</v>
      </c>
      <c r="W1738" t="str">
        <f>VLOOKUP(Q1738,stores_imp!$A$2:$K$100,3,FALSE)</f>
        <v>NORTH</v>
      </c>
      <c r="X1738" t="str">
        <f>VLOOKUP(Q1738,stores_imp!$A$2:$K$100,2,TRUE)</f>
        <v>Holloway Ltd</v>
      </c>
      <c r="Y1738" t="str">
        <f>VLOOKUP(Q1738,stores_imp!$A$2:$E$22,4,FALSE)</f>
        <v>Bensonhaven</v>
      </c>
      <c r="Z1738" t="str">
        <f>VLOOKUP(Q1738,stores_imp!$A$2:$K$22,5,FALSE)</f>
        <v>Flagship</v>
      </c>
      <c r="AA1738" t="str">
        <f>_xlfn.IFS(sale[[#All],[Age]]&lt;19,"Teens",sale[[#All],[Age]]&lt;30,"Adults",sale[[#All],[Age]]&lt;70,"Elders")</f>
        <v>Teens</v>
      </c>
      <c r="AB1738" t="str">
        <f>VLOOKUP(C1738,customer_imp!$A$2:$H$505,8,FALSE)</f>
        <v>Platinum</v>
      </c>
    </row>
    <row r="1739" spans="1:28" x14ac:dyDescent="0.25">
      <c r="A1739" t="s">
        <v>6443</v>
      </c>
      <c r="B1739" s="2">
        <v>45314</v>
      </c>
      <c r="C1739" t="s">
        <v>4330</v>
      </c>
      <c r="D1739" t="str">
        <f>VLOOKUP(C1739,customer_imp!$A$2:$H$502,2,FALSE)</f>
        <v>Evelyn Brown</v>
      </c>
      <c r="E1739">
        <f>VLOOKUP(C1739,customer_imp!$A$2:$H$502,3,FALSE)</f>
        <v>39</v>
      </c>
      <c r="F1739" t="str">
        <f>VLOOKUP(C1739,customer_imp!$A$2:$H$502,4,FALSE)</f>
        <v>Male</v>
      </c>
      <c r="G1739" t="str">
        <f>VLOOKUP(C1739,customer_imp!$A$2:$H$502,5,FALSE)</f>
        <v>West Victoriaborough</v>
      </c>
      <c r="H1739" t="str">
        <f>VLOOKUP(C1739,customer_imp!$A$2:$H$502,6,FALSE)</f>
        <v>New Mexico</v>
      </c>
      <c r="I1739" t="str">
        <f>VLOOKUP(C1739,customer_imp!$A$2:$H$502,7,FALSE)</f>
        <v>USA</v>
      </c>
      <c r="J1739" t="s">
        <v>4603</v>
      </c>
      <c r="K1739" t="str">
        <f>VLOOKUP($J1739,prod_imp!$A$2:$I$102,2,FALSE)</f>
        <v>Luxury Perfume Spray</v>
      </c>
      <c r="L1739" t="str">
        <f>VLOOKUP(J1739,prod_imp!$A$2:$I$102,3,FALSE)</f>
        <v>Beauty</v>
      </c>
      <c r="M1739" t="str">
        <f>VLOOKUP(J1739,prod_imp!$A$2:$I$102,4,FALSE)</f>
        <v>Fragrance</v>
      </c>
      <c r="N1739" t="str">
        <f>VLOOKUP(J1739,prod_imp!$A$2:$I$102,5,FALSE)</f>
        <v>Gibson, Green And Lopez</v>
      </c>
      <c r="O1739">
        <f>VLOOKUP(J1739,prod_imp!$A$2:$I$102,6,FALSE)</f>
        <v>483</v>
      </c>
      <c r="P1739">
        <f>VLOOKUP(J1739,prod_imp!$A$2:$I$102,7,FALSE)</f>
        <v>444</v>
      </c>
      <c r="Q1739" t="s">
        <v>4681</v>
      </c>
      <c r="R1739" t="s">
        <v>1959</v>
      </c>
      <c r="S1739" s="5">
        <v>72.799599999999998</v>
      </c>
      <c r="T1739">
        <v>1</v>
      </c>
      <c r="U1739">
        <v>89</v>
      </c>
      <c r="V1739">
        <v>0.12</v>
      </c>
      <c r="W1739" t="str">
        <f>VLOOKUP(Q1739,stores_imp!$A$2:$K$100,3,FALSE)</f>
        <v>SOUTH</v>
      </c>
      <c r="X1739" t="str">
        <f>VLOOKUP(Q1739,stores_imp!$A$2:$K$100,2,TRUE)</f>
        <v>Mann-Austin</v>
      </c>
      <c r="Y1739" t="str">
        <f>VLOOKUP(Q1739,stores_imp!$A$2:$E$22,4,FALSE)</f>
        <v>Port Sharon</v>
      </c>
      <c r="Z1739" t="str">
        <f>VLOOKUP(Q1739,stores_imp!$A$2:$K$22,5,FALSE)</f>
        <v>Online</v>
      </c>
      <c r="AA1739" t="str">
        <f>_xlfn.IFS(sale[[#All],[Age]]&lt;19,"Teens",sale[[#All],[Age]]&lt;30,"Adults",sale[[#All],[Age]]&lt;70,"Elders")</f>
        <v>Elders</v>
      </c>
      <c r="AB1739" t="str">
        <f>VLOOKUP(C1739,customer_imp!$A$2:$H$505,8,FALSE)</f>
        <v>Gold</v>
      </c>
    </row>
    <row r="1740" spans="1:28" x14ac:dyDescent="0.25">
      <c r="A1740" t="s">
        <v>6444</v>
      </c>
      <c r="B1740" s="2">
        <v>45526</v>
      </c>
      <c r="C1740" t="s">
        <v>4170</v>
      </c>
      <c r="D1740" t="str">
        <f>VLOOKUP(C1740,customer_imp!$A$2:$H$502,2,FALSE)</f>
        <v>Todd Poole</v>
      </c>
      <c r="E1740">
        <f>VLOOKUP(C1740,customer_imp!$A$2:$H$502,3,FALSE)</f>
        <v>29</v>
      </c>
      <c r="F1740" t="str">
        <f>VLOOKUP(C1740,customer_imp!$A$2:$H$502,4,FALSE)</f>
        <v>Female</v>
      </c>
      <c r="G1740" t="str">
        <f>VLOOKUP(C1740,customer_imp!$A$2:$H$502,5,FALSE)</f>
        <v>Johnsonshire</v>
      </c>
      <c r="H1740" t="str">
        <f>VLOOKUP(C1740,customer_imp!$A$2:$H$502,6,FALSE)</f>
        <v>Ohio</v>
      </c>
      <c r="I1740" t="str">
        <f>VLOOKUP(C1740,customer_imp!$A$2:$H$502,7,FALSE)</f>
        <v>USA</v>
      </c>
      <c r="J1740" t="s">
        <v>4636</v>
      </c>
      <c r="K1740" t="str">
        <f>VLOOKUP($J1740,prod_imp!$A$2:$I$102,2,FALSE)</f>
        <v>Essential Oil Diffuser</v>
      </c>
      <c r="L1740" t="str">
        <f>VLOOKUP(J1740,prod_imp!$A$2:$I$102,3,FALSE)</f>
        <v>Home</v>
      </c>
      <c r="M1740" t="str">
        <f>VLOOKUP(J1740,prod_imp!$A$2:$I$102,4,FALSE)</f>
        <v>Decor</v>
      </c>
      <c r="N1740" t="str">
        <f>VLOOKUP(J1740,prod_imp!$A$2:$I$102,5,FALSE)</f>
        <v>Hernandez Inc</v>
      </c>
      <c r="O1740">
        <f>VLOOKUP(J1740,prod_imp!$A$2:$I$102,6,FALSE)</f>
        <v>325</v>
      </c>
      <c r="P1740">
        <f>VLOOKUP(J1740,prod_imp!$A$2:$I$102,7,FALSE)</f>
        <v>400</v>
      </c>
      <c r="Q1740" t="s">
        <v>4681</v>
      </c>
      <c r="R1740" t="s">
        <v>4706</v>
      </c>
      <c r="S1740" s="5">
        <v>1744.8368</v>
      </c>
      <c r="T1740">
        <v>4</v>
      </c>
      <c r="U1740">
        <v>507</v>
      </c>
      <c r="V1740">
        <v>0.18</v>
      </c>
      <c r="W1740" t="str">
        <f>VLOOKUP(Q1740,stores_imp!$A$2:$K$100,3,FALSE)</f>
        <v>SOUTH</v>
      </c>
      <c r="X1740" t="str">
        <f>VLOOKUP(Q1740,stores_imp!$A$2:$K$100,2,TRUE)</f>
        <v>Mann-Austin</v>
      </c>
      <c r="Y1740" t="str">
        <f>VLOOKUP(Q1740,stores_imp!$A$2:$E$22,4,FALSE)</f>
        <v>Port Sharon</v>
      </c>
      <c r="Z1740" t="str">
        <f>VLOOKUP(Q1740,stores_imp!$A$2:$K$22,5,FALSE)</f>
        <v>Online</v>
      </c>
      <c r="AA1740" t="str">
        <f>_xlfn.IFS(sale[[#All],[Age]]&lt;19,"Teens",sale[[#All],[Age]]&lt;30,"Adults",sale[[#All],[Age]]&lt;70,"Elders")</f>
        <v>Adults</v>
      </c>
      <c r="AB1740" t="str">
        <f>VLOOKUP(C1740,customer_imp!$A$2:$H$505,8,FALSE)</f>
        <v>Bronze</v>
      </c>
    </row>
    <row r="1741" spans="1:28" x14ac:dyDescent="0.25">
      <c r="A1741" t="s">
        <v>6445</v>
      </c>
      <c r="B1741" s="2">
        <v>45887</v>
      </c>
      <c r="C1741" t="s">
        <v>4301</v>
      </c>
      <c r="D1741" t="str">
        <f>VLOOKUP(C1741,customer_imp!$A$2:$H$502,2,FALSE)</f>
        <v>Robert House</v>
      </c>
      <c r="E1741">
        <f>VLOOKUP(C1741,customer_imp!$A$2:$H$502,3,FALSE)</f>
        <v>34</v>
      </c>
      <c r="F1741" t="str">
        <f>VLOOKUP(C1741,customer_imp!$A$2:$H$502,4,FALSE)</f>
        <v>Male</v>
      </c>
      <c r="G1741" t="str">
        <f>VLOOKUP(C1741,customer_imp!$A$2:$H$502,5,FALSE)</f>
        <v>Lake James</v>
      </c>
      <c r="H1741" t="str">
        <f>VLOOKUP(C1741,customer_imp!$A$2:$H$502,6,FALSE)</f>
        <v>Maryland</v>
      </c>
      <c r="I1741" t="str">
        <f>VLOOKUP(C1741,customer_imp!$A$2:$H$502,7,FALSE)</f>
        <v>USA</v>
      </c>
      <c r="J1741" t="s">
        <v>4664</v>
      </c>
      <c r="K1741" t="str">
        <f>VLOOKUP($J1741,prod_imp!$A$2:$I$102,2,FALSE)</f>
        <v>Women'S Formal Blazer</v>
      </c>
      <c r="L1741" t="str">
        <f>VLOOKUP(J1741,prod_imp!$A$2:$I$102,3,FALSE)</f>
        <v>Clothing</v>
      </c>
      <c r="M1741" t="str">
        <f>VLOOKUP(J1741,prod_imp!$A$2:$I$102,4,FALSE)</f>
        <v>Outerwear</v>
      </c>
      <c r="N1741" t="str">
        <f>VLOOKUP(J1741,prod_imp!$A$2:$I$102,5,FALSE)</f>
        <v>Phillips And Sons</v>
      </c>
      <c r="O1741">
        <f>VLOOKUP(J1741,prod_imp!$A$2:$I$102,6,FALSE)</f>
        <v>358</v>
      </c>
      <c r="P1741">
        <f>VLOOKUP(J1741,prod_imp!$A$2:$I$102,7,FALSE)</f>
        <v>143</v>
      </c>
      <c r="Q1741" t="s">
        <v>4673</v>
      </c>
      <c r="R1741" t="s">
        <v>1959</v>
      </c>
      <c r="S1741" s="5">
        <v>883.71659999999997</v>
      </c>
      <c r="T1741">
        <v>3</v>
      </c>
      <c r="U1741">
        <v>331</v>
      </c>
      <c r="V1741">
        <v>0.14000000000000001</v>
      </c>
      <c r="W1741" t="str">
        <f>VLOOKUP(Q1741,stores_imp!$A$2:$K$100,3,FALSE)</f>
        <v>EAST</v>
      </c>
      <c r="X1741" t="str">
        <f>VLOOKUP(Q1741,stores_imp!$A$2:$K$100,2,TRUE)</f>
        <v>Rivera-Warner</v>
      </c>
      <c r="Y1741" t="str">
        <f>VLOOKUP(Q1741,stores_imp!$A$2:$E$22,4,FALSE)</f>
        <v>Washingtonfurt</v>
      </c>
      <c r="Z1741" t="str">
        <f>VLOOKUP(Q1741,stores_imp!$A$2:$K$22,5,FALSE)</f>
        <v>Flagship</v>
      </c>
      <c r="AA1741" t="str">
        <f>_xlfn.IFS(sale[[#All],[Age]]&lt;19,"Teens",sale[[#All],[Age]]&lt;30,"Adults",sale[[#All],[Age]]&lt;70,"Elders")</f>
        <v>Elders</v>
      </c>
      <c r="AB1741" t="str">
        <f>VLOOKUP(C1741,customer_imp!$A$2:$H$505,8,FALSE)</f>
        <v>Gold</v>
      </c>
    </row>
    <row r="1742" spans="1:28" x14ac:dyDescent="0.25">
      <c r="A1742" t="s">
        <v>6446</v>
      </c>
      <c r="B1742" s="2">
        <v>45562</v>
      </c>
      <c r="C1742" t="s">
        <v>4025</v>
      </c>
      <c r="D1742" t="str">
        <f>VLOOKUP(C1742,customer_imp!$A$2:$H$502,2,FALSE)</f>
        <v>Sarah Rodgers</v>
      </c>
      <c r="E1742">
        <f>VLOOKUP(C1742,customer_imp!$A$2:$H$502,3,FALSE)</f>
        <v>23</v>
      </c>
      <c r="F1742" t="str">
        <f>VLOOKUP(C1742,customer_imp!$A$2:$H$502,4,FALSE)</f>
        <v>Female</v>
      </c>
      <c r="G1742" t="str">
        <f>VLOOKUP(C1742,customer_imp!$A$2:$H$502,5,FALSE)</f>
        <v>New Julia</v>
      </c>
      <c r="H1742" t="str">
        <f>VLOOKUP(C1742,customer_imp!$A$2:$H$502,6,FALSE)</f>
        <v>West Virginia</v>
      </c>
      <c r="I1742" t="str">
        <f>VLOOKUP(C1742,customer_imp!$A$2:$H$502,7,FALSE)</f>
        <v>USA</v>
      </c>
      <c r="J1742" t="s">
        <v>4560</v>
      </c>
      <c r="K1742" t="str">
        <f>VLOOKUP($J1742,prod_imp!$A$2:$I$102,2,FALSE)</f>
        <v>Men'S Casual Sneakers</v>
      </c>
      <c r="L1742" t="str">
        <f>VLOOKUP(J1742,prod_imp!$A$2:$I$102,3,FALSE)</f>
        <v>Clothing</v>
      </c>
      <c r="M1742" t="str">
        <f>VLOOKUP(J1742,prod_imp!$A$2:$I$102,4,FALSE)</f>
        <v>Footwear</v>
      </c>
      <c r="N1742" t="str">
        <f>VLOOKUP(J1742,prod_imp!$A$2:$I$102,5,FALSE)</f>
        <v>Hogan-Lee</v>
      </c>
      <c r="O1742">
        <f>VLOOKUP(J1742,prod_imp!$A$2:$I$102,6,FALSE)</f>
        <v>353</v>
      </c>
      <c r="P1742">
        <f>VLOOKUP(J1742,prod_imp!$A$2:$I$102,7,FALSE)</f>
        <v>214</v>
      </c>
      <c r="Q1742" t="s">
        <v>4703</v>
      </c>
      <c r="R1742" t="s">
        <v>1959</v>
      </c>
      <c r="S1742" s="5">
        <v>1629.7616</v>
      </c>
      <c r="T1742">
        <v>4</v>
      </c>
      <c r="U1742">
        <v>443</v>
      </c>
      <c r="V1742">
        <v>0.11</v>
      </c>
      <c r="W1742" t="str">
        <f>VLOOKUP(Q1742,stores_imp!$A$2:$K$100,3,FALSE)</f>
        <v>EAST</v>
      </c>
      <c r="X1742" t="str">
        <f>VLOOKUP(Q1742,stores_imp!$A$2:$K$100,2,TRUE)</f>
        <v>Mann-Austin</v>
      </c>
      <c r="Y1742" t="str">
        <f>VLOOKUP(Q1742,stores_imp!$A$2:$E$22,4,FALSE)</f>
        <v>Vasquezborough</v>
      </c>
      <c r="Z1742" t="str">
        <f>VLOOKUP(Q1742,stores_imp!$A$2:$K$22,5,FALSE)</f>
        <v>Online</v>
      </c>
      <c r="AA1742" t="str">
        <f>_xlfn.IFS(sale[[#All],[Age]]&lt;19,"Teens",sale[[#All],[Age]]&lt;30,"Adults",sale[[#All],[Age]]&lt;70,"Elders")</f>
        <v>Adults</v>
      </c>
      <c r="AB1742" t="str">
        <f>VLOOKUP(C1742,customer_imp!$A$2:$H$505,8,FALSE)</f>
        <v>Gold</v>
      </c>
    </row>
    <row r="1743" spans="1:28" x14ac:dyDescent="0.25">
      <c r="A1743" t="s">
        <v>6447</v>
      </c>
      <c r="B1743" s="2">
        <v>45880</v>
      </c>
      <c r="C1743" t="s">
        <v>3979</v>
      </c>
      <c r="D1743" t="str">
        <f>VLOOKUP(C1743,customer_imp!$A$2:$H$502,2,FALSE)</f>
        <v>Ms. Maria Leach</v>
      </c>
      <c r="E1743">
        <f>VLOOKUP(C1743,customer_imp!$A$2:$H$502,3,FALSE)</f>
        <v>64</v>
      </c>
      <c r="F1743" t="str">
        <f>VLOOKUP(C1743,customer_imp!$A$2:$H$502,4,FALSE)</f>
        <v>Male</v>
      </c>
      <c r="G1743" t="str">
        <f>VLOOKUP(C1743,customer_imp!$A$2:$H$502,5,FALSE)</f>
        <v>Melissashire</v>
      </c>
      <c r="H1743" t="str">
        <f>VLOOKUP(C1743,customer_imp!$A$2:$H$502,6,FALSE)</f>
        <v>Pennsylvania</v>
      </c>
      <c r="I1743" t="str">
        <f>VLOOKUP(C1743,customer_imp!$A$2:$H$502,7,FALSE)</f>
        <v>USA</v>
      </c>
      <c r="J1743" t="s">
        <v>4664</v>
      </c>
      <c r="K1743" t="str">
        <f>VLOOKUP($J1743,prod_imp!$A$2:$I$102,2,FALSE)</f>
        <v>Women'S Formal Blazer</v>
      </c>
      <c r="L1743" t="str">
        <f>VLOOKUP(J1743,prod_imp!$A$2:$I$102,3,FALSE)</f>
        <v>Clothing</v>
      </c>
      <c r="M1743" t="str">
        <f>VLOOKUP(J1743,prod_imp!$A$2:$I$102,4,FALSE)</f>
        <v>Outerwear</v>
      </c>
      <c r="N1743" t="str">
        <f>VLOOKUP(J1743,prod_imp!$A$2:$I$102,5,FALSE)</f>
        <v>Phillips And Sons</v>
      </c>
      <c r="O1743">
        <f>VLOOKUP(J1743,prod_imp!$A$2:$I$102,6,FALSE)</f>
        <v>358</v>
      </c>
      <c r="P1743">
        <f>VLOOKUP(J1743,prod_imp!$A$2:$I$102,7,FALSE)</f>
        <v>143</v>
      </c>
      <c r="Q1743" t="s">
        <v>4678</v>
      </c>
      <c r="R1743" t="s">
        <v>4706</v>
      </c>
      <c r="S1743" s="5">
        <v>1616.2152000000001</v>
      </c>
      <c r="T1743">
        <v>2</v>
      </c>
      <c r="U1743">
        <v>940</v>
      </c>
      <c r="V1743">
        <v>0.08</v>
      </c>
      <c r="W1743" t="str">
        <f>VLOOKUP(Q1743,stores_imp!$A$2:$K$100,3,FALSE)</f>
        <v>SOUTH</v>
      </c>
      <c r="X1743" t="str">
        <f>VLOOKUP(Q1743,stores_imp!$A$2:$K$100,2,TRUE)</f>
        <v>Mann-Austin</v>
      </c>
      <c r="Y1743" t="str">
        <f>VLOOKUP(Q1743,stores_imp!$A$2:$E$22,4,FALSE)</f>
        <v>North Nancyview</v>
      </c>
      <c r="Z1743" t="str">
        <f>VLOOKUP(Q1743,stores_imp!$A$2:$K$22,5,FALSE)</f>
        <v>Outlet</v>
      </c>
      <c r="AA1743" t="str">
        <f>_xlfn.IFS(sale[[#All],[Age]]&lt;19,"Teens",sale[[#All],[Age]]&lt;30,"Adults",sale[[#All],[Age]]&lt;70,"Elders")</f>
        <v>Elders</v>
      </c>
      <c r="AB1743" t="str">
        <f>VLOOKUP(C1743,customer_imp!$A$2:$H$505,8,FALSE)</f>
        <v>Platinum</v>
      </c>
    </row>
    <row r="1744" spans="1:28" x14ac:dyDescent="0.25">
      <c r="A1744" t="s">
        <v>6448</v>
      </c>
      <c r="B1744" s="2">
        <v>45556</v>
      </c>
      <c r="C1744" t="s">
        <v>4277</v>
      </c>
      <c r="D1744" t="str">
        <f>VLOOKUP(C1744,customer_imp!$A$2:$H$502,2,FALSE)</f>
        <v>Gloria Taylor</v>
      </c>
      <c r="E1744">
        <f>VLOOKUP(C1744,customer_imp!$A$2:$H$502,3,FALSE)</f>
        <v>56</v>
      </c>
      <c r="F1744" t="str">
        <f>VLOOKUP(C1744,customer_imp!$A$2:$H$502,4,FALSE)</f>
        <v>Female</v>
      </c>
      <c r="G1744" t="str">
        <f>VLOOKUP(C1744,customer_imp!$A$2:$H$502,5,FALSE)</f>
        <v>North Daniel</v>
      </c>
      <c r="H1744" t="str">
        <f>VLOOKUP(C1744,customer_imp!$A$2:$H$502,6,FALSE)</f>
        <v>Louisiana</v>
      </c>
      <c r="I1744" t="str">
        <f>VLOOKUP(C1744,customer_imp!$A$2:$H$502,7,FALSE)</f>
        <v>USA</v>
      </c>
      <c r="J1744" t="s">
        <v>4627</v>
      </c>
      <c r="K1744" t="str">
        <f>VLOOKUP($J1744,prod_imp!$A$2:$I$102,2,FALSE)</f>
        <v>Shin Guards – Adult</v>
      </c>
      <c r="L1744" t="str">
        <f>VLOOKUP(J1744,prod_imp!$A$2:$I$102,3,FALSE)</f>
        <v>Sports</v>
      </c>
      <c r="M1744" t="str">
        <f>VLOOKUP(J1744,prod_imp!$A$2:$I$102,4,FALSE)</f>
        <v>Team Sports</v>
      </c>
      <c r="N1744" t="str">
        <f>VLOOKUP(J1744,prod_imp!$A$2:$I$102,5,FALSE)</f>
        <v>French Ltd</v>
      </c>
      <c r="O1744">
        <f>VLOOKUP(J1744,prod_imp!$A$2:$I$102,6,FALSE)</f>
        <v>107</v>
      </c>
      <c r="P1744">
        <f>VLOOKUP(J1744,prod_imp!$A$2:$I$102,7,FALSE)</f>
        <v>359</v>
      </c>
      <c r="Q1744" t="s">
        <v>4680</v>
      </c>
      <c r="R1744" t="s">
        <v>1959</v>
      </c>
      <c r="S1744" s="5">
        <v>24.13</v>
      </c>
      <c r="T1744">
        <v>1</v>
      </c>
      <c r="U1744">
        <v>24</v>
      </c>
      <c r="V1744">
        <v>0.14000000000000001</v>
      </c>
      <c r="W1744" t="str">
        <f>VLOOKUP(Q1744,stores_imp!$A$2:$K$100,3,FALSE)</f>
        <v>NORTH</v>
      </c>
      <c r="X1744" t="str">
        <f>VLOOKUP(Q1744,stores_imp!$A$2:$K$100,2,TRUE)</f>
        <v>Mann-Austin</v>
      </c>
      <c r="Y1744" t="str">
        <f>VLOOKUP(Q1744,stores_imp!$A$2:$E$22,4,FALSE)</f>
        <v>Hoodberg</v>
      </c>
      <c r="Z1744" t="str">
        <f>VLOOKUP(Q1744,stores_imp!$A$2:$K$22,5,FALSE)</f>
        <v>Outlet</v>
      </c>
      <c r="AA1744" t="str">
        <f>_xlfn.IFS(sale[[#All],[Age]]&lt;19,"Teens",sale[[#All],[Age]]&lt;30,"Adults",sale[[#All],[Age]]&lt;70,"Elders")</f>
        <v>Elders</v>
      </c>
      <c r="AB1744" t="str">
        <f>VLOOKUP(C1744,customer_imp!$A$2:$H$505,8,FALSE)</f>
        <v>Platinum</v>
      </c>
    </row>
    <row r="1745" spans="1:28" x14ac:dyDescent="0.25">
      <c r="A1745" t="s">
        <v>6449</v>
      </c>
      <c r="B1745" s="2">
        <v>45355</v>
      </c>
      <c r="C1745" t="s">
        <v>4353</v>
      </c>
      <c r="D1745" t="str">
        <f>VLOOKUP(C1745,customer_imp!$A$2:$H$502,2,FALSE)</f>
        <v>Chloe Aguilar</v>
      </c>
      <c r="E1745">
        <f>VLOOKUP(C1745,customer_imp!$A$2:$H$502,3,FALSE)</f>
        <v>58</v>
      </c>
      <c r="F1745" t="str">
        <f>VLOOKUP(C1745,customer_imp!$A$2:$H$502,4,FALSE)</f>
        <v>Male</v>
      </c>
      <c r="G1745" t="str">
        <f>VLOOKUP(C1745,customer_imp!$A$2:$H$502,5,FALSE)</f>
        <v>Lake Johnside</v>
      </c>
      <c r="H1745" t="str">
        <f>VLOOKUP(C1745,customer_imp!$A$2:$H$502,6,FALSE)</f>
        <v>Arizona</v>
      </c>
      <c r="I1745" t="str">
        <f>VLOOKUP(C1745,customer_imp!$A$2:$H$502,7,FALSE)</f>
        <v>USA</v>
      </c>
      <c r="J1745" t="s">
        <v>4566</v>
      </c>
      <c r="K1745" t="str">
        <f>VLOOKUP($J1745,prod_imp!$A$2:$I$102,2,FALSE)</f>
        <v>Yoga Exercise Mat</v>
      </c>
      <c r="L1745" t="str">
        <f>VLOOKUP(J1745,prod_imp!$A$2:$I$102,3,FALSE)</f>
        <v>Sports</v>
      </c>
      <c r="M1745" t="str">
        <f>VLOOKUP(J1745,prod_imp!$A$2:$I$102,4,FALSE)</f>
        <v>Fitness</v>
      </c>
      <c r="N1745" t="str">
        <f>VLOOKUP(J1745,prod_imp!$A$2:$I$102,5,FALSE)</f>
        <v>Carroll, Long And Mendoza</v>
      </c>
      <c r="O1745">
        <f>VLOOKUP(J1745,prod_imp!$A$2:$I$102,6,FALSE)</f>
        <v>313</v>
      </c>
      <c r="P1745">
        <f>VLOOKUP(J1745,prod_imp!$A$2:$I$102,7,FALSE)</f>
        <v>369</v>
      </c>
      <c r="Q1745" t="s">
        <v>4680</v>
      </c>
      <c r="R1745" t="s">
        <v>4709</v>
      </c>
      <c r="S1745" s="5">
        <v>510.22019999999998</v>
      </c>
      <c r="T1745">
        <v>3</v>
      </c>
      <c r="U1745">
        <v>240</v>
      </c>
      <c r="V1745">
        <v>0</v>
      </c>
      <c r="W1745" t="str">
        <f>VLOOKUP(Q1745,stores_imp!$A$2:$K$100,3,FALSE)</f>
        <v>NORTH</v>
      </c>
      <c r="X1745" t="str">
        <f>VLOOKUP(Q1745,stores_imp!$A$2:$K$100,2,TRUE)</f>
        <v>Mann-Austin</v>
      </c>
      <c r="Y1745" t="str">
        <f>VLOOKUP(Q1745,stores_imp!$A$2:$E$22,4,FALSE)</f>
        <v>Hoodberg</v>
      </c>
      <c r="Z1745" t="str">
        <f>VLOOKUP(Q1745,stores_imp!$A$2:$K$22,5,FALSE)</f>
        <v>Outlet</v>
      </c>
      <c r="AA1745" t="str">
        <f>_xlfn.IFS(sale[[#All],[Age]]&lt;19,"Teens",sale[[#All],[Age]]&lt;30,"Adults",sale[[#All],[Age]]&lt;70,"Elders")</f>
        <v>Elders</v>
      </c>
      <c r="AB1745" t="str">
        <f>VLOOKUP(C1745,customer_imp!$A$2:$H$505,8,FALSE)</f>
        <v>Bronze</v>
      </c>
    </row>
    <row r="1746" spans="1:28" x14ac:dyDescent="0.25">
      <c r="A1746" t="s">
        <v>6450</v>
      </c>
      <c r="B1746" s="2">
        <v>45244</v>
      </c>
      <c r="C1746" t="s">
        <v>4475</v>
      </c>
      <c r="D1746" t="str">
        <f>VLOOKUP(C1746,customer_imp!$A$2:$H$502,2,FALSE)</f>
        <v>Sheri Joyce</v>
      </c>
      <c r="E1746">
        <f>VLOOKUP(C1746,customer_imp!$A$2:$H$502,3,FALSE)</f>
        <v>26</v>
      </c>
      <c r="F1746" t="str">
        <f>VLOOKUP(C1746,customer_imp!$A$2:$H$502,4,FALSE)</f>
        <v>Male</v>
      </c>
      <c r="G1746" t="str">
        <f>VLOOKUP(C1746,customer_imp!$A$2:$H$502,5,FALSE)</f>
        <v>West Tylerfort</v>
      </c>
      <c r="H1746" t="str">
        <f>VLOOKUP(C1746,customer_imp!$A$2:$H$502,6,FALSE)</f>
        <v>Kentucky</v>
      </c>
      <c r="I1746" t="str">
        <f>VLOOKUP(C1746,customer_imp!$A$2:$H$502,7,FALSE)</f>
        <v>USA</v>
      </c>
      <c r="J1746" t="s">
        <v>4576</v>
      </c>
      <c r="K1746" t="str">
        <f>VLOOKUP($J1746,prod_imp!$A$2:$I$102,2,FALSE)</f>
        <v>Men'S Winter Jacket</v>
      </c>
      <c r="L1746" t="str">
        <f>VLOOKUP(J1746,prod_imp!$A$2:$I$102,3,FALSE)</f>
        <v>Clothing</v>
      </c>
      <c r="M1746" t="str">
        <f>VLOOKUP(J1746,prod_imp!$A$2:$I$102,4,FALSE)</f>
        <v>Outerwear</v>
      </c>
      <c r="N1746" t="str">
        <f>VLOOKUP(J1746,prod_imp!$A$2:$I$102,5,FALSE)</f>
        <v>Kelly, Smith And Perez</v>
      </c>
      <c r="O1746">
        <f>VLOOKUP(J1746,prod_imp!$A$2:$I$102,6,FALSE)</f>
        <v>167</v>
      </c>
      <c r="P1746">
        <f>VLOOKUP(J1746,prod_imp!$A$2:$I$102,7,FALSE)</f>
        <v>296</v>
      </c>
      <c r="Q1746" t="s">
        <v>4697</v>
      </c>
      <c r="R1746" t="s">
        <v>1959</v>
      </c>
      <c r="S1746" s="5">
        <v>529.67700000000002</v>
      </c>
      <c r="T1746">
        <v>1</v>
      </c>
      <c r="U1746">
        <v>589</v>
      </c>
      <c r="V1746">
        <v>0.28999999999999998</v>
      </c>
      <c r="W1746" t="str">
        <f>VLOOKUP(Q1746,stores_imp!$A$2:$K$100,3,FALSE)</f>
        <v>SOUTH</v>
      </c>
      <c r="X1746" t="str">
        <f>VLOOKUP(Q1746,stores_imp!$A$2:$K$100,2,TRUE)</f>
        <v>Mcdonald Inc</v>
      </c>
      <c r="Y1746" t="str">
        <f>VLOOKUP(Q1746,stores_imp!$A$2:$E$22,4,FALSE)</f>
        <v>Christopherland</v>
      </c>
      <c r="Z1746" t="str">
        <f>VLOOKUP(Q1746,stores_imp!$A$2:$K$22,5,FALSE)</f>
        <v>Outlet</v>
      </c>
      <c r="AA1746" t="str">
        <f>_xlfn.IFS(sale[[#All],[Age]]&lt;19,"Teens",sale[[#All],[Age]]&lt;30,"Adults",sale[[#All],[Age]]&lt;70,"Elders")</f>
        <v>Adults</v>
      </c>
      <c r="AB1746" t="str">
        <f>VLOOKUP(C1746,customer_imp!$A$2:$H$505,8,FALSE)</f>
        <v>Platinum</v>
      </c>
    </row>
    <row r="1747" spans="1:28" x14ac:dyDescent="0.25">
      <c r="A1747" t="s">
        <v>6451</v>
      </c>
      <c r="B1747" s="2">
        <v>45863</v>
      </c>
      <c r="C1747" t="s">
        <v>4271</v>
      </c>
      <c r="D1747" t="str">
        <f>VLOOKUP(C1747,customer_imp!$A$2:$H$502,2,FALSE)</f>
        <v>Misty Ferguson</v>
      </c>
      <c r="E1747">
        <f>VLOOKUP(C1747,customer_imp!$A$2:$H$502,3,FALSE)</f>
        <v>58</v>
      </c>
      <c r="F1747" t="str">
        <f>VLOOKUP(C1747,customer_imp!$A$2:$H$502,4,FALSE)</f>
        <v>Male</v>
      </c>
      <c r="G1747" t="str">
        <f>VLOOKUP(C1747,customer_imp!$A$2:$H$502,5,FALSE)</f>
        <v>North Joseside</v>
      </c>
      <c r="H1747" t="str">
        <f>VLOOKUP(C1747,customer_imp!$A$2:$H$502,6,FALSE)</f>
        <v>Connecticut</v>
      </c>
      <c r="I1747" t="str">
        <f>VLOOKUP(C1747,customer_imp!$A$2:$H$502,7,FALSE)</f>
        <v>USA</v>
      </c>
      <c r="J1747" t="s">
        <v>4603</v>
      </c>
      <c r="K1747" t="str">
        <f>VLOOKUP($J1747,prod_imp!$A$2:$I$102,2,FALSE)</f>
        <v>Luxury Perfume Spray</v>
      </c>
      <c r="L1747" t="str">
        <f>VLOOKUP(J1747,prod_imp!$A$2:$I$102,3,FALSE)</f>
        <v>Beauty</v>
      </c>
      <c r="M1747" t="str">
        <f>VLOOKUP(J1747,prod_imp!$A$2:$I$102,4,FALSE)</f>
        <v>Fragrance</v>
      </c>
      <c r="N1747" t="str">
        <f>VLOOKUP(J1747,prod_imp!$A$2:$I$102,5,FALSE)</f>
        <v>Gibson, Green And Lopez</v>
      </c>
      <c r="O1747">
        <f>VLOOKUP(J1747,prod_imp!$A$2:$I$102,6,FALSE)</f>
        <v>483</v>
      </c>
      <c r="P1747">
        <f>VLOOKUP(J1747,prod_imp!$A$2:$I$102,7,FALSE)</f>
        <v>444</v>
      </c>
      <c r="Q1747" t="s">
        <v>4698</v>
      </c>
      <c r="R1747" t="s">
        <v>1959</v>
      </c>
      <c r="S1747" s="5">
        <v>102.172</v>
      </c>
      <c r="T1747">
        <v>1</v>
      </c>
      <c r="U1747">
        <v>146</v>
      </c>
      <c r="V1747">
        <v>0.1</v>
      </c>
      <c r="W1747" t="str">
        <f>VLOOKUP(Q1747,stores_imp!$A$2:$K$100,3,FALSE)</f>
        <v>NORTH</v>
      </c>
      <c r="X1747" t="str">
        <f>VLOOKUP(Q1747,stores_imp!$A$2:$K$100,2,TRUE)</f>
        <v>Shelton Plc</v>
      </c>
      <c r="Y1747" t="str">
        <f>VLOOKUP(Q1747,stores_imp!$A$2:$E$22,4,FALSE)</f>
        <v>East Jenniferstad</v>
      </c>
      <c r="Z1747" t="str">
        <f>VLOOKUP(Q1747,stores_imp!$A$2:$K$22,5,FALSE)</f>
        <v>Flagship</v>
      </c>
      <c r="AA1747" t="str">
        <f>_xlfn.IFS(sale[[#All],[Age]]&lt;19,"Teens",sale[[#All],[Age]]&lt;30,"Adults",sale[[#All],[Age]]&lt;70,"Elders")</f>
        <v>Elders</v>
      </c>
      <c r="AB1747" t="str">
        <f>VLOOKUP(C1747,customer_imp!$A$2:$H$505,8,FALSE)</f>
        <v>Gold</v>
      </c>
    </row>
    <row r="1748" spans="1:28" x14ac:dyDescent="0.25">
      <c r="A1748" t="s">
        <v>6452</v>
      </c>
      <c r="B1748" s="2">
        <v>45573</v>
      </c>
      <c r="C1748" t="s">
        <v>4077</v>
      </c>
      <c r="D1748" t="str">
        <f>VLOOKUP(C1748,customer_imp!$A$2:$H$502,2,FALSE)</f>
        <v>Colleen Maynard</v>
      </c>
      <c r="E1748">
        <f>VLOOKUP(C1748,customer_imp!$A$2:$H$502,3,FALSE)</f>
        <v>29</v>
      </c>
      <c r="F1748" t="str">
        <f>VLOOKUP(C1748,customer_imp!$A$2:$H$502,4,FALSE)</f>
        <v>Male</v>
      </c>
      <c r="G1748" t="str">
        <f>VLOOKUP(C1748,customer_imp!$A$2:$H$502,5,FALSE)</f>
        <v>Singletonmouth</v>
      </c>
      <c r="H1748" t="str">
        <f>VLOOKUP(C1748,customer_imp!$A$2:$H$502,6,FALSE)</f>
        <v>Utah</v>
      </c>
      <c r="I1748" t="str">
        <f>VLOOKUP(C1748,customer_imp!$A$2:$H$502,7,FALSE)</f>
        <v>USA</v>
      </c>
      <c r="J1748" t="s">
        <v>4623</v>
      </c>
      <c r="K1748" t="str">
        <f>VLOOKUP($J1748,prod_imp!$A$2:$I$102,2,FALSE)</f>
        <v>Kitchen Storage Rack</v>
      </c>
      <c r="L1748" t="str">
        <f>VLOOKUP(J1748,prod_imp!$A$2:$I$102,3,FALSE)</f>
        <v>Home</v>
      </c>
      <c r="M1748" t="str">
        <f>VLOOKUP(J1748,prod_imp!$A$2:$I$102,4,FALSE)</f>
        <v>Storage</v>
      </c>
      <c r="N1748" t="str">
        <f>VLOOKUP(J1748,prod_imp!$A$2:$I$102,5,FALSE)</f>
        <v>Duran Group</v>
      </c>
      <c r="O1748">
        <f>VLOOKUP(J1748,prod_imp!$A$2:$I$102,6,FALSE)</f>
        <v>138</v>
      </c>
      <c r="P1748">
        <f>VLOOKUP(J1748,prod_imp!$A$2:$I$102,7,FALSE)</f>
        <v>89</v>
      </c>
      <c r="Q1748" t="s">
        <v>4681</v>
      </c>
      <c r="R1748" t="s">
        <v>1959</v>
      </c>
      <c r="S1748" s="5">
        <v>2409.8216000000002</v>
      </c>
      <c r="T1748">
        <v>4</v>
      </c>
      <c r="U1748">
        <v>641</v>
      </c>
      <c r="V1748">
        <v>0.3</v>
      </c>
      <c r="W1748" t="str">
        <f>VLOOKUP(Q1748,stores_imp!$A$2:$K$100,3,FALSE)</f>
        <v>SOUTH</v>
      </c>
      <c r="X1748" t="str">
        <f>VLOOKUP(Q1748,stores_imp!$A$2:$K$100,2,TRUE)</f>
        <v>Mann-Austin</v>
      </c>
      <c r="Y1748" t="str">
        <f>VLOOKUP(Q1748,stores_imp!$A$2:$E$22,4,FALSE)</f>
        <v>Port Sharon</v>
      </c>
      <c r="Z1748" t="str">
        <f>VLOOKUP(Q1748,stores_imp!$A$2:$K$22,5,FALSE)</f>
        <v>Online</v>
      </c>
      <c r="AA1748" t="str">
        <f>_xlfn.IFS(sale[[#All],[Age]]&lt;19,"Teens",sale[[#All],[Age]]&lt;30,"Adults",sale[[#All],[Age]]&lt;70,"Elders")</f>
        <v>Adults</v>
      </c>
      <c r="AB1748" t="str">
        <f>VLOOKUP(C1748,customer_imp!$A$2:$H$505,8,FALSE)</f>
        <v>Gold</v>
      </c>
    </row>
    <row r="1749" spans="1:28" x14ac:dyDescent="0.25">
      <c r="A1749" t="s">
        <v>6453</v>
      </c>
      <c r="B1749" s="2">
        <v>45792</v>
      </c>
      <c r="C1749" t="s">
        <v>4014</v>
      </c>
      <c r="D1749" t="str">
        <f>VLOOKUP(C1749,customer_imp!$A$2:$H$502,2,FALSE)</f>
        <v>William Martin</v>
      </c>
      <c r="E1749">
        <f>VLOOKUP(C1749,customer_imp!$A$2:$H$502,3,FALSE)</f>
        <v>19</v>
      </c>
      <c r="F1749" t="str">
        <f>VLOOKUP(C1749,customer_imp!$A$2:$H$502,4,FALSE)</f>
        <v>Male</v>
      </c>
      <c r="G1749" t="str">
        <f>VLOOKUP(C1749,customer_imp!$A$2:$H$502,5,FALSE)</f>
        <v>Ryanburgh</v>
      </c>
      <c r="H1749" t="str">
        <f>VLOOKUP(C1749,customer_imp!$A$2:$H$502,6,FALSE)</f>
        <v>Connecticut</v>
      </c>
      <c r="I1749" t="str">
        <f>VLOOKUP(C1749,customer_imp!$A$2:$H$502,7,FALSE)</f>
        <v>USA</v>
      </c>
      <c r="J1749" t="s">
        <v>4610</v>
      </c>
      <c r="K1749" t="str">
        <f>VLOOKUP($J1749,prod_imp!$A$2:$I$102,2,FALSE)</f>
        <v>Matte Lipstick Set</v>
      </c>
      <c r="L1749" t="str">
        <f>VLOOKUP(J1749,prod_imp!$A$2:$I$102,3,FALSE)</f>
        <v>Beauty</v>
      </c>
      <c r="M1749" t="str">
        <f>VLOOKUP(J1749,prod_imp!$A$2:$I$102,4,FALSE)</f>
        <v>Makeup</v>
      </c>
      <c r="N1749" t="str">
        <f>VLOOKUP(J1749,prod_imp!$A$2:$I$102,5,FALSE)</f>
        <v>Zhang Inc</v>
      </c>
      <c r="O1749">
        <f>VLOOKUP(J1749,prod_imp!$A$2:$I$102,6,FALSE)</f>
        <v>299</v>
      </c>
      <c r="P1749">
        <f>VLOOKUP(J1749,prod_imp!$A$2:$I$102,7,FALSE)</f>
        <v>118</v>
      </c>
      <c r="Q1749" t="s">
        <v>4692</v>
      </c>
      <c r="R1749" t="s">
        <v>1959</v>
      </c>
      <c r="S1749" s="5">
        <v>1810.8324</v>
      </c>
      <c r="T1749">
        <v>3</v>
      </c>
      <c r="U1749">
        <v>774</v>
      </c>
      <c r="V1749">
        <v>0.06</v>
      </c>
      <c r="W1749" t="str">
        <f>VLOOKUP(Q1749,stores_imp!$A$2:$K$100,3,FALSE)</f>
        <v>SOUTH</v>
      </c>
      <c r="X1749" t="str">
        <f>VLOOKUP(Q1749,stores_imp!$A$2:$K$100,2,TRUE)</f>
        <v>Aguirre-Keller</v>
      </c>
      <c r="Y1749" t="str">
        <f>VLOOKUP(Q1749,stores_imp!$A$2:$E$22,4,FALSE)</f>
        <v>Lake Michael</v>
      </c>
      <c r="Z1749" t="str">
        <f>VLOOKUP(Q1749,stores_imp!$A$2:$K$22,5,FALSE)</f>
        <v>Online</v>
      </c>
      <c r="AA1749" t="str">
        <f>_xlfn.IFS(sale[[#All],[Age]]&lt;19,"Teens",sale[[#All],[Age]]&lt;30,"Adults",sale[[#All],[Age]]&lt;70,"Elders")</f>
        <v>Adults</v>
      </c>
      <c r="AB1749" t="str">
        <f>VLOOKUP(C1749,customer_imp!$A$2:$H$505,8,FALSE)</f>
        <v>Platinum</v>
      </c>
    </row>
    <row r="1750" spans="1:28" x14ac:dyDescent="0.25">
      <c r="A1750" t="s">
        <v>6454</v>
      </c>
      <c r="B1750" s="2">
        <v>45744</v>
      </c>
      <c r="C1750" t="s">
        <v>4455</v>
      </c>
      <c r="D1750" t="str">
        <f>VLOOKUP(C1750,customer_imp!$A$2:$H$502,2,FALSE)</f>
        <v>Samantha Lee</v>
      </c>
      <c r="E1750">
        <f>VLOOKUP(C1750,customer_imp!$A$2:$H$502,3,FALSE)</f>
        <v>36</v>
      </c>
      <c r="F1750" t="str">
        <f>VLOOKUP(C1750,customer_imp!$A$2:$H$502,4,FALSE)</f>
        <v>Female</v>
      </c>
      <c r="G1750" t="str">
        <f>VLOOKUP(C1750,customer_imp!$A$2:$H$502,5,FALSE)</f>
        <v>Port Anthony</v>
      </c>
      <c r="H1750" t="str">
        <f>VLOOKUP(C1750,customer_imp!$A$2:$H$502,6,FALSE)</f>
        <v>Connecticut</v>
      </c>
      <c r="I1750" t="str">
        <f>VLOOKUP(C1750,customer_imp!$A$2:$H$502,7,FALSE)</f>
        <v>USA</v>
      </c>
      <c r="J1750" t="s">
        <v>4551</v>
      </c>
      <c r="K1750" t="str">
        <f>VLOOKUP($J1750,prod_imp!$A$2:$I$102,2,FALSE)</f>
        <v>Basketball</v>
      </c>
      <c r="L1750" t="str">
        <f>VLOOKUP(J1750,prod_imp!$A$2:$I$102,3,FALSE)</f>
        <v>Sports</v>
      </c>
      <c r="M1750" t="str">
        <f>VLOOKUP(J1750,prod_imp!$A$2:$I$102,4,FALSE)</f>
        <v>Team Sports</v>
      </c>
      <c r="N1750" t="str">
        <f>VLOOKUP(J1750,prod_imp!$A$2:$I$102,5,FALSE)</f>
        <v>Nolan-Snow</v>
      </c>
      <c r="O1750">
        <f>VLOOKUP(J1750,prod_imp!$A$2:$I$102,6,FALSE)</f>
        <v>204</v>
      </c>
      <c r="P1750">
        <f>VLOOKUP(J1750,prod_imp!$A$2:$I$102,7,FALSE)</f>
        <v>281</v>
      </c>
      <c r="Q1750" t="s">
        <v>4698</v>
      </c>
      <c r="R1750" t="s">
        <v>4709</v>
      </c>
      <c r="S1750" s="5">
        <v>50.048000000000002</v>
      </c>
      <c r="T1750">
        <v>2</v>
      </c>
      <c r="U1750">
        <v>31</v>
      </c>
      <c r="V1750">
        <v>0.22</v>
      </c>
      <c r="W1750" t="str">
        <f>VLOOKUP(Q1750,stores_imp!$A$2:$K$100,3,FALSE)</f>
        <v>NORTH</v>
      </c>
      <c r="X1750" t="str">
        <f>VLOOKUP(Q1750,stores_imp!$A$2:$K$100,2,TRUE)</f>
        <v>Shelton Plc</v>
      </c>
      <c r="Y1750" t="str">
        <f>VLOOKUP(Q1750,stores_imp!$A$2:$E$22,4,FALSE)</f>
        <v>East Jenniferstad</v>
      </c>
      <c r="Z1750" t="str">
        <f>VLOOKUP(Q1750,stores_imp!$A$2:$K$22,5,FALSE)</f>
        <v>Flagship</v>
      </c>
      <c r="AA1750" t="str">
        <f>_xlfn.IFS(sale[[#All],[Age]]&lt;19,"Teens",sale[[#All],[Age]]&lt;30,"Adults",sale[[#All],[Age]]&lt;70,"Elders")</f>
        <v>Elders</v>
      </c>
      <c r="AB1750" t="str">
        <f>VLOOKUP(C1750,customer_imp!$A$2:$H$505,8,FALSE)</f>
        <v>Bronze</v>
      </c>
    </row>
    <row r="1751" spans="1:28" x14ac:dyDescent="0.25">
      <c r="A1751" t="s">
        <v>6455</v>
      </c>
      <c r="B1751" s="2">
        <v>45842</v>
      </c>
      <c r="C1751" t="s">
        <v>4362</v>
      </c>
      <c r="D1751" t="str">
        <f>VLOOKUP(C1751,customer_imp!$A$2:$H$502,2,FALSE)</f>
        <v>James Orozco</v>
      </c>
      <c r="E1751">
        <f>VLOOKUP(C1751,customer_imp!$A$2:$H$502,3,FALSE)</f>
        <v>37</v>
      </c>
      <c r="F1751" t="str">
        <f>VLOOKUP(C1751,customer_imp!$A$2:$H$502,4,FALSE)</f>
        <v>Female</v>
      </c>
      <c r="G1751" t="str">
        <f>VLOOKUP(C1751,customer_imp!$A$2:$H$502,5,FALSE)</f>
        <v>Simpsonfort</v>
      </c>
      <c r="H1751" t="str">
        <f>VLOOKUP(C1751,customer_imp!$A$2:$H$502,6,FALSE)</f>
        <v>Maine</v>
      </c>
      <c r="I1751" t="str">
        <f>VLOOKUP(C1751,customer_imp!$A$2:$H$502,7,FALSE)</f>
        <v>USA</v>
      </c>
      <c r="J1751" t="s">
        <v>4640</v>
      </c>
      <c r="K1751" t="str">
        <f>VLOOKUP($J1751,prod_imp!$A$2:$I$102,2,FALSE)</f>
        <v>Fitness Resistance Bands</v>
      </c>
      <c r="L1751" t="str">
        <f>VLOOKUP(J1751,prod_imp!$A$2:$I$102,3,FALSE)</f>
        <v>Sports</v>
      </c>
      <c r="M1751" t="str">
        <f>VLOOKUP(J1751,prod_imp!$A$2:$I$102,4,FALSE)</f>
        <v>Fitness</v>
      </c>
      <c r="N1751" t="str">
        <f>VLOOKUP(J1751,prod_imp!$A$2:$I$102,5,FALSE)</f>
        <v>Reese-Watson</v>
      </c>
      <c r="O1751">
        <f>VLOOKUP(J1751,prod_imp!$A$2:$I$102,6,FALSE)</f>
        <v>153</v>
      </c>
      <c r="P1751">
        <f>VLOOKUP(J1751,prod_imp!$A$2:$I$102,7,FALSE)</f>
        <v>281</v>
      </c>
      <c r="Q1751" t="s">
        <v>4683</v>
      </c>
      <c r="R1751" t="s">
        <v>1959</v>
      </c>
      <c r="S1751" s="5">
        <v>1276.6415999999999</v>
      </c>
      <c r="T1751">
        <v>4</v>
      </c>
      <c r="U1751">
        <v>389</v>
      </c>
      <c r="V1751">
        <v>0.2</v>
      </c>
      <c r="W1751" t="str">
        <f>VLOOKUP(Q1751,stores_imp!$A$2:$K$100,3,FALSE)</f>
        <v>EAST</v>
      </c>
      <c r="X1751" t="str">
        <f>VLOOKUP(Q1751,stores_imp!$A$2:$K$100,2,TRUE)</f>
        <v>Mann-Austin</v>
      </c>
      <c r="Y1751" t="str">
        <f>VLOOKUP(Q1751,stores_imp!$A$2:$E$22,4,FALSE)</f>
        <v>Port Josephberg</v>
      </c>
      <c r="Z1751" t="str">
        <f>VLOOKUP(Q1751,stores_imp!$A$2:$K$22,5,FALSE)</f>
        <v>Online</v>
      </c>
      <c r="AA1751" t="str">
        <f>_xlfn.IFS(sale[[#All],[Age]]&lt;19,"Teens",sale[[#All],[Age]]&lt;30,"Adults",sale[[#All],[Age]]&lt;70,"Elders")</f>
        <v>Elders</v>
      </c>
      <c r="AB1751" t="str">
        <f>VLOOKUP(C1751,customer_imp!$A$2:$H$505,8,FALSE)</f>
        <v>Gold</v>
      </c>
    </row>
    <row r="1752" spans="1:28" x14ac:dyDescent="0.25">
      <c r="A1752" t="s">
        <v>6456</v>
      </c>
      <c r="B1752" s="2">
        <v>45502</v>
      </c>
      <c r="C1752" t="s">
        <v>3985</v>
      </c>
      <c r="D1752" t="str">
        <f>VLOOKUP(C1752,customer_imp!$A$2:$H$502,2,FALSE)</f>
        <v>Laura Alvarez</v>
      </c>
      <c r="E1752">
        <f>VLOOKUP(C1752,customer_imp!$A$2:$H$502,3,FALSE)</f>
        <v>49</v>
      </c>
      <c r="F1752" t="str">
        <f>VLOOKUP(C1752,customer_imp!$A$2:$H$502,4,FALSE)</f>
        <v>Female</v>
      </c>
      <c r="G1752" t="str">
        <f>VLOOKUP(C1752,customer_imp!$A$2:$H$502,5,FALSE)</f>
        <v>Lawsonhaven</v>
      </c>
      <c r="H1752" t="str">
        <f>VLOOKUP(C1752,customer_imp!$A$2:$H$502,6,FALSE)</f>
        <v>Washington</v>
      </c>
      <c r="I1752" t="str">
        <f>VLOOKUP(C1752,customer_imp!$A$2:$H$502,7,FALSE)</f>
        <v>USA</v>
      </c>
      <c r="J1752" t="s">
        <v>4610</v>
      </c>
      <c r="K1752" t="str">
        <f>VLOOKUP($J1752,prod_imp!$A$2:$I$102,2,FALSE)</f>
        <v>Matte Lipstick Set</v>
      </c>
      <c r="L1752" t="str">
        <f>VLOOKUP(J1752,prod_imp!$A$2:$I$102,3,FALSE)</f>
        <v>Beauty</v>
      </c>
      <c r="M1752" t="str">
        <f>VLOOKUP(J1752,prod_imp!$A$2:$I$102,4,FALSE)</f>
        <v>Makeup</v>
      </c>
      <c r="N1752" t="str">
        <f>VLOOKUP(J1752,prod_imp!$A$2:$I$102,5,FALSE)</f>
        <v>Zhang Inc</v>
      </c>
      <c r="O1752">
        <f>VLOOKUP(J1752,prod_imp!$A$2:$I$102,6,FALSE)</f>
        <v>299</v>
      </c>
      <c r="P1752">
        <f>VLOOKUP(J1752,prod_imp!$A$2:$I$102,7,FALSE)</f>
        <v>118</v>
      </c>
      <c r="Q1752" t="s">
        <v>4698</v>
      </c>
      <c r="R1752" t="s">
        <v>4706</v>
      </c>
      <c r="S1752" s="5">
        <v>1418.3784000000001</v>
      </c>
      <c r="T1752">
        <v>3</v>
      </c>
      <c r="U1752">
        <v>543</v>
      </c>
      <c r="V1752">
        <v>0.18</v>
      </c>
      <c r="W1752" t="str">
        <f>VLOOKUP(Q1752,stores_imp!$A$2:$K$100,3,FALSE)</f>
        <v>NORTH</v>
      </c>
      <c r="X1752" t="str">
        <f>VLOOKUP(Q1752,stores_imp!$A$2:$K$100,2,TRUE)</f>
        <v>Shelton Plc</v>
      </c>
      <c r="Y1752" t="str">
        <f>VLOOKUP(Q1752,stores_imp!$A$2:$E$22,4,FALSE)</f>
        <v>East Jenniferstad</v>
      </c>
      <c r="Z1752" t="str">
        <f>VLOOKUP(Q1752,stores_imp!$A$2:$K$22,5,FALSE)</f>
        <v>Flagship</v>
      </c>
      <c r="AA1752" t="str">
        <f>_xlfn.IFS(sale[[#All],[Age]]&lt;19,"Teens",sale[[#All],[Age]]&lt;30,"Adults",sale[[#All],[Age]]&lt;70,"Elders")</f>
        <v>Elders</v>
      </c>
      <c r="AB1752" t="str">
        <f>VLOOKUP(C1752,customer_imp!$A$2:$H$505,8,FALSE)</f>
        <v>Platinum</v>
      </c>
    </row>
    <row r="1753" spans="1:28" x14ac:dyDescent="0.25">
      <c r="A1753" t="s">
        <v>6457</v>
      </c>
      <c r="B1753" s="2">
        <v>45296</v>
      </c>
      <c r="C1753" t="s">
        <v>4239</v>
      </c>
      <c r="D1753" t="str">
        <f>VLOOKUP(C1753,customer_imp!$A$2:$H$502,2,FALSE)</f>
        <v>Christopher David</v>
      </c>
      <c r="E1753">
        <f>VLOOKUP(C1753,customer_imp!$A$2:$H$502,3,FALSE)</f>
        <v>42</v>
      </c>
      <c r="F1753" t="str">
        <f>VLOOKUP(C1753,customer_imp!$A$2:$H$502,4,FALSE)</f>
        <v>Male</v>
      </c>
      <c r="G1753" t="str">
        <f>VLOOKUP(C1753,customer_imp!$A$2:$H$502,5,FALSE)</f>
        <v>Karenmouth</v>
      </c>
      <c r="H1753" t="str">
        <f>VLOOKUP(C1753,customer_imp!$A$2:$H$502,6,FALSE)</f>
        <v>Massachusetts</v>
      </c>
      <c r="I1753" t="str">
        <f>VLOOKUP(C1753,customer_imp!$A$2:$H$502,7,FALSE)</f>
        <v>USA</v>
      </c>
      <c r="J1753" t="s">
        <v>4667</v>
      </c>
      <c r="K1753" t="str">
        <f>VLOOKUP($J1753,prod_imp!$A$2:$I$102,2,FALSE)</f>
        <v>Cricket Bat</v>
      </c>
      <c r="L1753" t="str">
        <f>VLOOKUP(J1753,prod_imp!$A$2:$I$102,3,FALSE)</f>
        <v>Sports</v>
      </c>
      <c r="M1753" t="str">
        <f>VLOOKUP(J1753,prod_imp!$A$2:$I$102,4,FALSE)</f>
        <v>Team Sports</v>
      </c>
      <c r="N1753" t="str">
        <f>VLOOKUP(J1753,prod_imp!$A$2:$I$102,5,FALSE)</f>
        <v>Khan Llc</v>
      </c>
      <c r="O1753">
        <f>VLOOKUP(J1753,prod_imp!$A$2:$I$102,6,FALSE)</f>
        <v>246</v>
      </c>
      <c r="P1753">
        <f>VLOOKUP(J1753,prod_imp!$A$2:$I$102,7,FALSE)</f>
        <v>471</v>
      </c>
      <c r="Q1753" t="s">
        <v>4703</v>
      </c>
      <c r="R1753" t="s">
        <v>4706</v>
      </c>
      <c r="S1753" s="5">
        <v>2031.7927999999999</v>
      </c>
      <c r="T1753">
        <v>4</v>
      </c>
      <c r="U1753">
        <v>715</v>
      </c>
      <c r="V1753">
        <v>0.13</v>
      </c>
      <c r="W1753" t="str">
        <f>VLOOKUP(Q1753,stores_imp!$A$2:$K$100,3,FALSE)</f>
        <v>EAST</v>
      </c>
      <c r="X1753" t="str">
        <f>VLOOKUP(Q1753,stores_imp!$A$2:$K$100,2,TRUE)</f>
        <v>Mann-Austin</v>
      </c>
      <c r="Y1753" t="str">
        <f>VLOOKUP(Q1753,stores_imp!$A$2:$E$22,4,FALSE)</f>
        <v>Vasquezborough</v>
      </c>
      <c r="Z1753" t="str">
        <f>VLOOKUP(Q1753,stores_imp!$A$2:$K$22,5,FALSE)</f>
        <v>Online</v>
      </c>
      <c r="AA1753" t="str">
        <f>_xlfn.IFS(sale[[#All],[Age]]&lt;19,"Teens",sale[[#All],[Age]]&lt;30,"Adults",sale[[#All],[Age]]&lt;70,"Elders")</f>
        <v>Elders</v>
      </c>
      <c r="AB1753" t="str">
        <f>VLOOKUP(C1753,customer_imp!$A$2:$H$505,8,FALSE)</f>
        <v>Silver</v>
      </c>
    </row>
    <row r="1754" spans="1:28" x14ac:dyDescent="0.25">
      <c r="A1754" t="s">
        <v>6458</v>
      </c>
      <c r="B1754" s="2">
        <v>45886</v>
      </c>
      <c r="C1754" t="s">
        <v>4025</v>
      </c>
      <c r="D1754" t="str">
        <f>VLOOKUP(C1754,customer_imp!$A$2:$H$502,2,FALSE)</f>
        <v>Sarah Rodgers</v>
      </c>
      <c r="E1754">
        <f>VLOOKUP(C1754,customer_imp!$A$2:$H$502,3,FALSE)</f>
        <v>23</v>
      </c>
      <c r="F1754" t="str">
        <f>VLOOKUP(C1754,customer_imp!$A$2:$H$502,4,FALSE)</f>
        <v>Female</v>
      </c>
      <c r="G1754" t="str">
        <f>VLOOKUP(C1754,customer_imp!$A$2:$H$502,5,FALSE)</f>
        <v>New Julia</v>
      </c>
      <c r="H1754" t="str">
        <f>VLOOKUP(C1754,customer_imp!$A$2:$H$502,6,FALSE)</f>
        <v>West Virginia</v>
      </c>
      <c r="I1754" t="str">
        <f>VLOOKUP(C1754,customer_imp!$A$2:$H$502,7,FALSE)</f>
        <v>USA</v>
      </c>
      <c r="J1754" t="s">
        <v>4519</v>
      </c>
      <c r="K1754" t="str">
        <f>VLOOKUP($J1754,prod_imp!$A$2:$I$102,2,FALSE)</f>
        <v>Hair Strengthening Shampoo</v>
      </c>
      <c r="L1754" t="str">
        <f>VLOOKUP(J1754,prod_imp!$A$2:$I$102,3,FALSE)</f>
        <v>Beauty</v>
      </c>
      <c r="M1754" t="str">
        <f>VLOOKUP(J1754,prod_imp!$A$2:$I$102,4,FALSE)</f>
        <v>Haircare</v>
      </c>
      <c r="N1754" t="str">
        <f>VLOOKUP(J1754,prod_imp!$A$2:$I$102,5,FALSE)</f>
        <v>Rice Llc</v>
      </c>
      <c r="O1754">
        <f>VLOOKUP(J1754,prod_imp!$A$2:$I$102,6,FALSE)</f>
        <v>116</v>
      </c>
      <c r="P1754">
        <f>VLOOKUP(J1754,prod_imp!$A$2:$I$102,7,FALSE)</f>
        <v>460</v>
      </c>
      <c r="Q1754" t="s">
        <v>4681</v>
      </c>
      <c r="R1754" t="s">
        <v>4709</v>
      </c>
      <c r="S1754" s="5">
        <v>2407.0583999999999</v>
      </c>
      <c r="T1754">
        <v>4</v>
      </c>
      <c r="U1754">
        <v>676</v>
      </c>
      <c r="V1754">
        <v>0.28999999999999998</v>
      </c>
      <c r="W1754" t="str">
        <f>VLOOKUP(Q1754,stores_imp!$A$2:$K$100,3,FALSE)</f>
        <v>SOUTH</v>
      </c>
      <c r="X1754" t="str">
        <f>VLOOKUP(Q1754,stores_imp!$A$2:$K$100,2,TRUE)</f>
        <v>Mann-Austin</v>
      </c>
      <c r="Y1754" t="str">
        <f>VLOOKUP(Q1754,stores_imp!$A$2:$E$22,4,FALSE)</f>
        <v>Port Sharon</v>
      </c>
      <c r="Z1754" t="str">
        <f>VLOOKUP(Q1754,stores_imp!$A$2:$K$22,5,FALSE)</f>
        <v>Online</v>
      </c>
      <c r="AA1754" t="str">
        <f>_xlfn.IFS(sale[[#All],[Age]]&lt;19,"Teens",sale[[#All],[Age]]&lt;30,"Adults",sale[[#All],[Age]]&lt;70,"Elders")</f>
        <v>Adults</v>
      </c>
      <c r="AB1754" t="str">
        <f>VLOOKUP(C1754,customer_imp!$A$2:$H$505,8,FALSE)</f>
        <v>Gold</v>
      </c>
    </row>
    <row r="1755" spans="1:28" x14ac:dyDescent="0.25">
      <c r="A1755" t="s">
        <v>6459</v>
      </c>
      <c r="B1755" s="2">
        <v>45425</v>
      </c>
      <c r="C1755" t="s">
        <v>4065</v>
      </c>
      <c r="D1755" t="str">
        <f>VLOOKUP(C1755,customer_imp!$A$2:$H$502,2,FALSE)</f>
        <v>Jamie Yoder</v>
      </c>
      <c r="E1755">
        <f>VLOOKUP(C1755,customer_imp!$A$2:$H$502,3,FALSE)</f>
        <v>43</v>
      </c>
      <c r="F1755" t="str">
        <f>VLOOKUP(C1755,customer_imp!$A$2:$H$502,4,FALSE)</f>
        <v>Male</v>
      </c>
      <c r="G1755" t="str">
        <f>VLOOKUP(C1755,customer_imp!$A$2:$H$502,5,FALSE)</f>
        <v>New Gabrielleville</v>
      </c>
      <c r="H1755" t="str">
        <f>VLOOKUP(C1755,customer_imp!$A$2:$H$502,6,FALSE)</f>
        <v>Wisconsin</v>
      </c>
      <c r="I1755" t="str">
        <f>VLOOKUP(C1755,customer_imp!$A$2:$H$502,7,FALSE)</f>
        <v>USA</v>
      </c>
      <c r="J1755" t="s">
        <v>4563</v>
      </c>
      <c r="K1755" t="str">
        <f>VLOOKUP($J1755,prod_imp!$A$2:$I$102,2,FALSE)</f>
        <v>Portable Power Bank</v>
      </c>
      <c r="L1755" t="str">
        <f>VLOOKUP(J1755,prod_imp!$A$2:$I$102,3,FALSE)</f>
        <v>Electronics</v>
      </c>
      <c r="M1755" t="str">
        <f>VLOOKUP(J1755,prod_imp!$A$2:$I$102,4,FALSE)</f>
        <v>Mobile</v>
      </c>
      <c r="N1755" t="str">
        <f>VLOOKUP(J1755,prod_imp!$A$2:$I$102,5,FALSE)</f>
        <v>Cummings And Sons</v>
      </c>
      <c r="O1755">
        <f>VLOOKUP(J1755,prod_imp!$A$2:$I$102,6,FALSE)</f>
        <v>326</v>
      </c>
      <c r="P1755">
        <f>VLOOKUP(J1755,prod_imp!$A$2:$I$102,7,FALSE)</f>
        <v>301</v>
      </c>
      <c r="Q1755" t="s">
        <v>4675</v>
      </c>
      <c r="R1755" t="s">
        <v>1959</v>
      </c>
      <c r="S1755" s="5">
        <v>1058.1600000000001</v>
      </c>
      <c r="T1755">
        <v>4</v>
      </c>
      <c r="U1755">
        <v>353</v>
      </c>
      <c r="V1755">
        <v>0.11</v>
      </c>
      <c r="W1755" t="str">
        <f>VLOOKUP(Q1755,stores_imp!$A$2:$K$100,3,FALSE)</f>
        <v>NORTH</v>
      </c>
      <c r="X1755" t="str">
        <f>VLOOKUP(Q1755,stores_imp!$A$2:$K$100,2,TRUE)</f>
        <v>Martinez, Adkins And Johnson</v>
      </c>
      <c r="Y1755" t="str">
        <f>VLOOKUP(Q1755,stores_imp!$A$2:$E$22,4,FALSE)</f>
        <v>Danielmouth</v>
      </c>
      <c r="Z1755" t="str">
        <f>VLOOKUP(Q1755,stores_imp!$A$2:$K$22,5,FALSE)</f>
        <v>Flagship</v>
      </c>
      <c r="AA1755" t="str">
        <f>_xlfn.IFS(sale[[#All],[Age]]&lt;19,"Teens",sale[[#All],[Age]]&lt;30,"Adults",sale[[#All],[Age]]&lt;70,"Elders")</f>
        <v>Elders</v>
      </c>
      <c r="AB1755" t="str">
        <f>VLOOKUP(C1755,customer_imp!$A$2:$H$505,8,FALSE)</f>
        <v>Platinum</v>
      </c>
    </row>
    <row r="1756" spans="1:28" x14ac:dyDescent="0.25">
      <c r="A1756" t="s">
        <v>6460</v>
      </c>
      <c r="B1756" s="2">
        <v>45797</v>
      </c>
      <c r="C1756" t="s">
        <v>4152</v>
      </c>
      <c r="D1756" t="str">
        <f>VLOOKUP(C1756,customer_imp!$A$2:$H$502,2,FALSE)</f>
        <v>Teresa Stokes</v>
      </c>
      <c r="E1756">
        <f>VLOOKUP(C1756,customer_imp!$A$2:$H$502,3,FALSE)</f>
        <v>41</v>
      </c>
      <c r="F1756" t="str">
        <f>VLOOKUP(C1756,customer_imp!$A$2:$H$502,4,FALSE)</f>
        <v>Female</v>
      </c>
      <c r="G1756" t="str">
        <f>VLOOKUP(C1756,customer_imp!$A$2:$H$502,5,FALSE)</f>
        <v>New William</v>
      </c>
      <c r="H1756" t="str">
        <f>VLOOKUP(C1756,customer_imp!$A$2:$H$502,6,FALSE)</f>
        <v>Iowa</v>
      </c>
      <c r="I1756" t="str">
        <f>VLOOKUP(C1756,customer_imp!$A$2:$H$502,7,FALSE)</f>
        <v>USA</v>
      </c>
      <c r="J1756" t="s">
        <v>4516</v>
      </c>
      <c r="K1756" t="str">
        <f>VLOOKUP($J1756,prod_imp!$A$2:$I$102,2,FALSE)</f>
        <v>Hd Smart Tv Stick</v>
      </c>
      <c r="L1756" t="str">
        <f>VLOOKUP(J1756,prod_imp!$A$2:$I$102,3,FALSE)</f>
        <v>Electronics</v>
      </c>
      <c r="M1756" t="str">
        <f>VLOOKUP(J1756,prod_imp!$A$2:$I$102,4,FALSE)</f>
        <v>Accessories</v>
      </c>
      <c r="N1756" t="str">
        <f>VLOOKUP(J1756,prod_imp!$A$2:$I$102,5,FALSE)</f>
        <v>Gibson, Hobbs And Weaver</v>
      </c>
      <c r="O1756">
        <f>VLOOKUP(J1756,prod_imp!$A$2:$I$102,6,FALSE)</f>
        <v>449</v>
      </c>
      <c r="P1756">
        <f>VLOOKUP(J1756,prod_imp!$A$2:$I$102,7,FALSE)</f>
        <v>275</v>
      </c>
      <c r="Q1756" t="s">
        <v>4693</v>
      </c>
      <c r="R1756" t="s">
        <v>4706</v>
      </c>
      <c r="S1756" s="5">
        <v>380.8458</v>
      </c>
      <c r="T1756">
        <v>1</v>
      </c>
      <c r="U1756">
        <v>470</v>
      </c>
      <c r="V1756">
        <v>0.25</v>
      </c>
      <c r="W1756" t="str">
        <f>VLOOKUP(Q1756,stores_imp!$A$2:$K$100,3,FALSE)</f>
        <v>NORTH</v>
      </c>
      <c r="X1756" t="str">
        <f>VLOOKUP(Q1756,stores_imp!$A$2:$K$100,2,TRUE)</f>
        <v>Thomas, Bridges And Harris</v>
      </c>
      <c r="Y1756" t="str">
        <f>VLOOKUP(Q1756,stores_imp!$A$2:$E$22,4,FALSE)</f>
        <v>Sabrinatown</v>
      </c>
      <c r="Z1756" t="str">
        <f>VLOOKUP(Q1756,stores_imp!$A$2:$K$22,5,FALSE)</f>
        <v>Online</v>
      </c>
      <c r="AA1756" t="str">
        <f>_xlfn.IFS(sale[[#All],[Age]]&lt;19,"Teens",sale[[#All],[Age]]&lt;30,"Adults",sale[[#All],[Age]]&lt;70,"Elders")</f>
        <v>Elders</v>
      </c>
      <c r="AB1756" t="str">
        <f>VLOOKUP(C1756,customer_imp!$A$2:$H$505,8,FALSE)</f>
        <v>Platinum</v>
      </c>
    </row>
    <row r="1757" spans="1:28" x14ac:dyDescent="0.25">
      <c r="A1757" t="s">
        <v>6461</v>
      </c>
      <c r="B1757" s="2">
        <v>45898</v>
      </c>
      <c r="C1757" t="s">
        <v>4211</v>
      </c>
      <c r="D1757" t="str">
        <f>VLOOKUP(C1757,customer_imp!$A$2:$H$502,2,FALSE)</f>
        <v>Timothy Sanders</v>
      </c>
      <c r="E1757">
        <f>VLOOKUP(C1757,customer_imp!$A$2:$H$502,3,FALSE)</f>
        <v>29</v>
      </c>
      <c r="F1757" t="str">
        <f>VLOOKUP(C1757,customer_imp!$A$2:$H$502,4,FALSE)</f>
        <v>Male</v>
      </c>
      <c r="G1757" t="str">
        <f>VLOOKUP(C1757,customer_imp!$A$2:$H$502,5,FALSE)</f>
        <v>Aaronmouth</v>
      </c>
      <c r="H1757" t="str">
        <f>VLOOKUP(C1757,customer_imp!$A$2:$H$502,6,FALSE)</f>
        <v>Florida</v>
      </c>
      <c r="I1757" t="str">
        <f>VLOOKUP(C1757,customer_imp!$A$2:$H$502,7,FALSE)</f>
        <v>USA</v>
      </c>
      <c r="J1757" t="s">
        <v>4614</v>
      </c>
      <c r="K1757" t="str">
        <f>VLOOKUP($J1757,prod_imp!$A$2:$I$102,2,FALSE)</f>
        <v>Women'S Hair Dryer Brush</v>
      </c>
      <c r="L1757" t="str">
        <f>VLOOKUP(J1757,prod_imp!$A$2:$I$102,3,FALSE)</f>
        <v>Beauty</v>
      </c>
      <c r="M1757" t="str">
        <f>VLOOKUP(J1757,prod_imp!$A$2:$I$102,4,FALSE)</f>
        <v>Haircare</v>
      </c>
      <c r="N1757" t="str">
        <f>VLOOKUP(J1757,prod_imp!$A$2:$I$102,5,FALSE)</f>
        <v>Torres, Spencer And Potter</v>
      </c>
      <c r="O1757">
        <f>VLOOKUP(J1757,prod_imp!$A$2:$I$102,6,FALSE)</f>
        <v>340</v>
      </c>
      <c r="P1757">
        <f>VLOOKUP(J1757,prod_imp!$A$2:$I$102,7,FALSE)</f>
        <v>177</v>
      </c>
      <c r="Q1757" t="s">
        <v>4692</v>
      </c>
      <c r="R1757" t="s">
        <v>1959</v>
      </c>
      <c r="S1757" s="5">
        <v>865.03629999999998</v>
      </c>
      <c r="T1757">
        <v>1</v>
      </c>
      <c r="U1757">
        <v>892</v>
      </c>
      <c r="V1757">
        <v>0.19</v>
      </c>
      <c r="W1757" t="str">
        <f>VLOOKUP(Q1757,stores_imp!$A$2:$K$100,3,FALSE)</f>
        <v>SOUTH</v>
      </c>
      <c r="X1757" t="str">
        <f>VLOOKUP(Q1757,stores_imp!$A$2:$K$100,2,TRUE)</f>
        <v>Aguirre-Keller</v>
      </c>
      <c r="Y1757" t="str">
        <f>VLOOKUP(Q1757,stores_imp!$A$2:$E$22,4,FALSE)</f>
        <v>Lake Michael</v>
      </c>
      <c r="Z1757" t="str">
        <f>VLOOKUP(Q1757,stores_imp!$A$2:$K$22,5,FALSE)</f>
        <v>Online</v>
      </c>
      <c r="AA1757" t="str">
        <f>_xlfn.IFS(sale[[#All],[Age]]&lt;19,"Teens",sale[[#All],[Age]]&lt;30,"Adults",sale[[#All],[Age]]&lt;70,"Elders")</f>
        <v>Adults</v>
      </c>
      <c r="AB1757" t="str">
        <f>VLOOKUP(C1757,customer_imp!$A$2:$H$505,8,FALSE)</f>
        <v>Bronze</v>
      </c>
    </row>
    <row r="1758" spans="1:28" x14ac:dyDescent="0.25">
      <c r="A1758" t="s">
        <v>6462</v>
      </c>
      <c r="B1758" s="2">
        <v>45390</v>
      </c>
      <c r="C1758" t="s">
        <v>4335</v>
      </c>
      <c r="D1758" t="str">
        <f>VLOOKUP(C1758,customer_imp!$A$2:$H$502,2,FALSE)</f>
        <v>Sherry Cabrera</v>
      </c>
      <c r="E1758">
        <f>VLOOKUP(C1758,customer_imp!$A$2:$H$502,3,FALSE)</f>
        <v>55</v>
      </c>
      <c r="F1758" t="str">
        <f>VLOOKUP(C1758,customer_imp!$A$2:$H$502,4,FALSE)</f>
        <v>Male</v>
      </c>
      <c r="G1758" t="str">
        <f>VLOOKUP(C1758,customer_imp!$A$2:$H$502,5,FALSE)</f>
        <v>Shannonview</v>
      </c>
      <c r="H1758" t="str">
        <f>VLOOKUP(C1758,customer_imp!$A$2:$H$502,6,FALSE)</f>
        <v>Pennsylvania</v>
      </c>
      <c r="I1758" t="str">
        <f>VLOOKUP(C1758,customer_imp!$A$2:$H$502,7,FALSE)</f>
        <v>USA</v>
      </c>
      <c r="J1758" t="s">
        <v>4651</v>
      </c>
      <c r="K1758" t="str">
        <f>VLOOKUP($J1758,prod_imp!$A$2:$I$102,2,FALSE)</f>
        <v>Face Foundation Kit</v>
      </c>
      <c r="L1758" t="str">
        <f>VLOOKUP(J1758,prod_imp!$A$2:$I$102,3,FALSE)</f>
        <v>Beauty</v>
      </c>
      <c r="M1758" t="str">
        <f>VLOOKUP(J1758,prod_imp!$A$2:$I$102,4,FALSE)</f>
        <v>Makeup</v>
      </c>
      <c r="N1758" t="str">
        <f>VLOOKUP(J1758,prod_imp!$A$2:$I$102,5,FALSE)</f>
        <v>Taylor-Elliott</v>
      </c>
      <c r="O1758">
        <f>VLOOKUP(J1758,prod_imp!$A$2:$I$102,6,FALSE)</f>
        <v>183</v>
      </c>
      <c r="P1758">
        <f>VLOOKUP(J1758,prod_imp!$A$2:$I$102,7,FALSE)</f>
        <v>457</v>
      </c>
      <c r="Q1758" t="s">
        <v>4701</v>
      </c>
      <c r="R1758" t="s">
        <v>4709</v>
      </c>
      <c r="S1758" s="5">
        <v>649.60500000000002</v>
      </c>
      <c r="T1758">
        <v>2</v>
      </c>
      <c r="U1758">
        <v>433</v>
      </c>
      <c r="V1758">
        <v>0.03</v>
      </c>
      <c r="W1758" t="str">
        <f>VLOOKUP(Q1758,stores_imp!$A$2:$K$100,3,FALSE)</f>
        <v>NORTH</v>
      </c>
      <c r="X1758" t="str">
        <f>VLOOKUP(Q1758,stores_imp!$A$2:$K$100,2,TRUE)</f>
        <v>Holloway Ltd</v>
      </c>
      <c r="Y1758" t="str">
        <f>VLOOKUP(Q1758,stores_imp!$A$2:$E$22,4,FALSE)</f>
        <v>Bensonhaven</v>
      </c>
      <c r="Z1758" t="str">
        <f>VLOOKUP(Q1758,stores_imp!$A$2:$K$22,5,FALSE)</f>
        <v>Flagship</v>
      </c>
      <c r="AA1758" t="str">
        <f>_xlfn.IFS(sale[[#All],[Age]]&lt;19,"Teens",sale[[#All],[Age]]&lt;30,"Adults",sale[[#All],[Age]]&lt;70,"Elders")</f>
        <v>Elders</v>
      </c>
      <c r="AB1758" t="str">
        <f>VLOOKUP(C1758,customer_imp!$A$2:$H$505,8,FALSE)</f>
        <v>Silver</v>
      </c>
    </row>
    <row r="1759" spans="1:28" x14ac:dyDescent="0.25">
      <c r="A1759" t="s">
        <v>6463</v>
      </c>
      <c r="B1759" s="2">
        <v>45355</v>
      </c>
      <c r="C1759" t="s">
        <v>3982</v>
      </c>
      <c r="D1759" t="str">
        <f>VLOOKUP(C1759,customer_imp!$A$2:$H$502,2,FALSE)</f>
        <v>Kenneth Lambert</v>
      </c>
      <c r="E1759">
        <f>VLOOKUP(C1759,customer_imp!$A$2:$H$502,3,FALSE)</f>
        <v>55</v>
      </c>
      <c r="F1759" t="str">
        <f>VLOOKUP(C1759,customer_imp!$A$2:$H$502,4,FALSE)</f>
        <v>Female</v>
      </c>
      <c r="G1759" t="str">
        <f>VLOOKUP(C1759,customer_imp!$A$2:$H$502,5,FALSE)</f>
        <v>North Kathryn</v>
      </c>
      <c r="H1759" t="str">
        <f>VLOOKUP(C1759,customer_imp!$A$2:$H$502,6,FALSE)</f>
        <v>Kansas</v>
      </c>
      <c r="I1759" t="str">
        <f>VLOOKUP(C1759,customer_imp!$A$2:$H$502,7,FALSE)</f>
        <v>USA</v>
      </c>
      <c r="J1759" t="s">
        <v>4614</v>
      </c>
      <c r="K1759" t="str">
        <f>VLOOKUP($J1759,prod_imp!$A$2:$I$102,2,FALSE)</f>
        <v>Women'S Hair Dryer Brush</v>
      </c>
      <c r="L1759" t="str">
        <f>VLOOKUP(J1759,prod_imp!$A$2:$I$102,3,FALSE)</f>
        <v>Beauty</v>
      </c>
      <c r="M1759" t="str">
        <f>VLOOKUP(J1759,prod_imp!$A$2:$I$102,4,FALSE)</f>
        <v>Haircare</v>
      </c>
      <c r="N1759" t="str">
        <f>VLOOKUP(J1759,prod_imp!$A$2:$I$102,5,FALSE)</f>
        <v>Torres, Spencer And Potter</v>
      </c>
      <c r="O1759">
        <f>VLOOKUP(J1759,prod_imp!$A$2:$I$102,6,FALSE)</f>
        <v>340</v>
      </c>
      <c r="P1759">
        <f>VLOOKUP(J1759,prod_imp!$A$2:$I$102,7,FALSE)</f>
        <v>177</v>
      </c>
      <c r="Q1759" t="s">
        <v>4703</v>
      </c>
      <c r="R1759" t="s">
        <v>4709</v>
      </c>
      <c r="S1759" s="5">
        <v>1748.5209</v>
      </c>
      <c r="T1759">
        <v>3</v>
      </c>
      <c r="U1759">
        <v>627</v>
      </c>
      <c r="V1759">
        <v>0.25</v>
      </c>
      <c r="W1759" t="str">
        <f>VLOOKUP(Q1759,stores_imp!$A$2:$K$100,3,FALSE)</f>
        <v>EAST</v>
      </c>
      <c r="X1759" t="str">
        <f>VLOOKUP(Q1759,stores_imp!$A$2:$K$100,2,TRUE)</f>
        <v>Mann-Austin</v>
      </c>
      <c r="Y1759" t="str">
        <f>VLOOKUP(Q1759,stores_imp!$A$2:$E$22,4,FALSE)</f>
        <v>Vasquezborough</v>
      </c>
      <c r="Z1759" t="str">
        <f>VLOOKUP(Q1759,stores_imp!$A$2:$K$22,5,FALSE)</f>
        <v>Online</v>
      </c>
      <c r="AA1759" t="str">
        <f>_xlfn.IFS(sale[[#All],[Age]]&lt;19,"Teens",sale[[#All],[Age]]&lt;30,"Adults",sale[[#All],[Age]]&lt;70,"Elders")</f>
        <v>Elders</v>
      </c>
      <c r="AB1759" t="str">
        <f>VLOOKUP(C1759,customer_imp!$A$2:$H$505,8,FALSE)</f>
        <v>Platinum</v>
      </c>
    </row>
    <row r="1760" spans="1:28" x14ac:dyDescent="0.25">
      <c r="A1760" t="s">
        <v>6464</v>
      </c>
      <c r="B1760" s="2">
        <v>45916</v>
      </c>
      <c r="C1760" t="s">
        <v>4050</v>
      </c>
      <c r="D1760" t="str">
        <f>VLOOKUP(C1760,customer_imp!$A$2:$H$502,2,FALSE)</f>
        <v>Nathan Campbell</v>
      </c>
      <c r="E1760">
        <f>VLOOKUP(C1760,customer_imp!$A$2:$H$502,3,FALSE)</f>
        <v>37</v>
      </c>
      <c r="F1760" t="str">
        <f>VLOOKUP(C1760,customer_imp!$A$2:$H$502,4,FALSE)</f>
        <v>Male</v>
      </c>
      <c r="G1760" t="str">
        <f>VLOOKUP(C1760,customer_imp!$A$2:$H$502,5,FALSE)</f>
        <v>Rodrigueztown</v>
      </c>
      <c r="H1760" t="str">
        <f>VLOOKUP(C1760,customer_imp!$A$2:$H$502,6,FALSE)</f>
        <v>Oklahoma</v>
      </c>
      <c r="I1760" t="str">
        <f>VLOOKUP(C1760,customer_imp!$A$2:$H$502,7,FALSE)</f>
        <v>USA</v>
      </c>
      <c r="J1760" t="s">
        <v>4558</v>
      </c>
      <c r="K1760" t="str">
        <f>VLOOKUP($J1760,prod_imp!$A$2:$I$102,2,FALSE)</f>
        <v>Women'S Summer Dress</v>
      </c>
      <c r="L1760" t="str">
        <f>VLOOKUP(J1760,prod_imp!$A$2:$I$102,3,FALSE)</f>
        <v>Clothing</v>
      </c>
      <c r="M1760" t="str">
        <f>VLOOKUP(J1760,prod_imp!$A$2:$I$102,4,FALSE)</f>
        <v>Tops</v>
      </c>
      <c r="N1760" t="str">
        <f>VLOOKUP(J1760,prod_imp!$A$2:$I$102,5,FALSE)</f>
        <v>Smith-Mills</v>
      </c>
      <c r="O1760">
        <f>VLOOKUP(J1760,prod_imp!$A$2:$I$102,6,FALSE)</f>
        <v>223</v>
      </c>
      <c r="P1760">
        <f>VLOOKUP(J1760,prod_imp!$A$2:$I$102,7,FALSE)</f>
        <v>154</v>
      </c>
      <c r="Q1760" t="s">
        <v>4673</v>
      </c>
      <c r="R1760" t="s">
        <v>4709</v>
      </c>
      <c r="S1760" s="5">
        <v>609.45839999999998</v>
      </c>
      <c r="T1760">
        <v>2</v>
      </c>
      <c r="U1760">
        <v>324</v>
      </c>
      <c r="V1760">
        <v>7.0000000000000007E-2</v>
      </c>
      <c r="W1760" t="str">
        <f>VLOOKUP(Q1760,stores_imp!$A$2:$K$100,3,FALSE)</f>
        <v>EAST</v>
      </c>
      <c r="X1760" t="str">
        <f>VLOOKUP(Q1760,stores_imp!$A$2:$K$100,2,TRUE)</f>
        <v>Rivera-Warner</v>
      </c>
      <c r="Y1760" t="str">
        <f>VLOOKUP(Q1760,stores_imp!$A$2:$E$22,4,FALSE)</f>
        <v>Washingtonfurt</v>
      </c>
      <c r="Z1760" t="str">
        <f>VLOOKUP(Q1760,stores_imp!$A$2:$K$22,5,FALSE)</f>
        <v>Flagship</v>
      </c>
      <c r="AA1760" t="str">
        <f>_xlfn.IFS(sale[[#All],[Age]]&lt;19,"Teens",sale[[#All],[Age]]&lt;30,"Adults",sale[[#All],[Age]]&lt;70,"Elders")</f>
        <v>Elders</v>
      </c>
      <c r="AB1760" t="str">
        <f>VLOOKUP(C1760,customer_imp!$A$2:$H$505,8,FALSE)</f>
        <v>Gold</v>
      </c>
    </row>
    <row r="1761" spans="1:28" x14ac:dyDescent="0.25">
      <c r="A1761" t="s">
        <v>6465</v>
      </c>
      <c r="B1761" s="2">
        <v>45448</v>
      </c>
      <c r="C1761" t="s">
        <v>3983</v>
      </c>
      <c r="D1761" t="str">
        <f>VLOOKUP(C1761,customer_imp!$A$2:$H$502,2,FALSE)</f>
        <v>Nathan Hernandez</v>
      </c>
      <c r="E1761">
        <f>VLOOKUP(C1761,customer_imp!$A$2:$H$502,3,FALSE)</f>
        <v>32</v>
      </c>
      <c r="F1761" t="str">
        <f>VLOOKUP(C1761,customer_imp!$A$2:$H$502,4,FALSE)</f>
        <v>Female</v>
      </c>
      <c r="G1761" t="str">
        <f>VLOOKUP(C1761,customer_imp!$A$2:$H$502,5,FALSE)</f>
        <v>New Becky</v>
      </c>
      <c r="H1761" t="str">
        <f>VLOOKUP(C1761,customer_imp!$A$2:$H$502,6,FALSE)</f>
        <v>Montana</v>
      </c>
      <c r="I1761" t="str">
        <f>VLOOKUP(C1761,customer_imp!$A$2:$H$502,7,FALSE)</f>
        <v>USA</v>
      </c>
      <c r="J1761" t="s">
        <v>4523</v>
      </c>
      <c r="K1761" t="str">
        <f>VLOOKUP($J1761,prod_imp!$A$2:$I$102,2,FALSE)</f>
        <v>Decorative Wall Mirror</v>
      </c>
      <c r="L1761" t="str">
        <f>VLOOKUP(J1761,prod_imp!$A$2:$I$102,3,FALSE)</f>
        <v>Home</v>
      </c>
      <c r="M1761" t="str">
        <f>VLOOKUP(J1761,prod_imp!$A$2:$I$102,4,FALSE)</f>
        <v>Decor</v>
      </c>
      <c r="N1761" t="str">
        <f>VLOOKUP(J1761,prod_imp!$A$2:$I$102,5,FALSE)</f>
        <v>Luna, Anderson And Bowman</v>
      </c>
      <c r="O1761">
        <f>VLOOKUP(J1761,prod_imp!$A$2:$I$102,6,FALSE)</f>
        <v>48</v>
      </c>
      <c r="P1761">
        <f>VLOOKUP(J1761,prod_imp!$A$2:$I$102,7,FALSE)</f>
        <v>439</v>
      </c>
      <c r="Q1761" t="s">
        <v>4701</v>
      </c>
      <c r="R1761" t="s">
        <v>4706</v>
      </c>
      <c r="S1761" s="5">
        <v>2922.2952</v>
      </c>
      <c r="T1761">
        <v>4</v>
      </c>
      <c r="U1761">
        <v>840</v>
      </c>
      <c r="V1761">
        <v>0.06</v>
      </c>
      <c r="W1761" t="str">
        <f>VLOOKUP(Q1761,stores_imp!$A$2:$K$100,3,FALSE)</f>
        <v>NORTH</v>
      </c>
      <c r="X1761" t="str">
        <f>VLOOKUP(Q1761,stores_imp!$A$2:$K$100,2,TRUE)</f>
        <v>Holloway Ltd</v>
      </c>
      <c r="Y1761" t="str">
        <f>VLOOKUP(Q1761,stores_imp!$A$2:$E$22,4,FALSE)</f>
        <v>Bensonhaven</v>
      </c>
      <c r="Z1761" t="str">
        <f>VLOOKUP(Q1761,stores_imp!$A$2:$K$22,5,FALSE)</f>
        <v>Flagship</v>
      </c>
      <c r="AA1761" t="str">
        <f>_xlfn.IFS(sale[[#All],[Age]]&lt;19,"Teens",sale[[#All],[Age]]&lt;30,"Adults",sale[[#All],[Age]]&lt;70,"Elders")</f>
        <v>Elders</v>
      </c>
      <c r="AB1761" t="str">
        <f>VLOOKUP(C1761,customer_imp!$A$2:$H$505,8,FALSE)</f>
        <v>Silver</v>
      </c>
    </row>
    <row r="1762" spans="1:28" x14ac:dyDescent="0.25">
      <c r="A1762" t="s">
        <v>6466</v>
      </c>
      <c r="B1762" s="2">
        <v>45402</v>
      </c>
      <c r="C1762" t="s">
        <v>4134</v>
      </c>
      <c r="D1762" t="str">
        <f>VLOOKUP(C1762,customer_imp!$A$2:$H$502,2,FALSE)</f>
        <v>Maria Sanchez</v>
      </c>
      <c r="E1762">
        <f>VLOOKUP(C1762,customer_imp!$A$2:$H$502,3,FALSE)</f>
        <v>46</v>
      </c>
      <c r="F1762" t="str">
        <f>VLOOKUP(C1762,customer_imp!$A$2:$H$502,4,FALSE)</f>
        <v>Male</v>
      </c>
      <c r="G1762" t="str">
        <f>VLOOKUP(C1762,customer_imp!$A$2:$H$502,5,FALSE)</f>
        <v>East Peterbury</v>
      </c>
      <c r="H1762" t="str">
        <f>VLOOKUP(C1762,customer_imp!$A$2:$H$502,6,FALSE)</f>
        <v>North Dakota</v>
      </c>
      <c r="I1762" t="str">
        <f>VLOOKUP(C1762,customer_imp!$A$2:$H$502,7,FALSE)</f>
        <v>USA</v>
      </c>
      <c r="J1762" t="s">
        <v>4607</v>
      </c>
      <c r="K1762" t="str">
        <f>VLOOKUP($J1762,prod_imp!$A$2:$I$102,2,FALSE)</f>
        <v>Laptop Cooling Pad</v>
      </c>
      <c r="L1762" t="str">
        <f>VLOOKUP(J1762,prod_imp!$A$2:$I$102,3,FALSE)</f>
        <v>Electronics</v>
      </c>
      <c r="M1762" t="str">
        <f>VLOOKUP(J1762,prod_imp!$A$2:$I$102,4,FALSE)</f>
        <v>Computer</v>
      </c>
      <c r="N1762" t="str">
        <f>VLOOKUP(J1762,prod_imp!$A$2:$I$102,5,FALSE)</f>
        <v>Murray, Gould And Ware</v>
      </c>
      <c r="O1762">
        <f>VLOOKUP(J1762,prod_imp!$A$2:$I$102,6,FALSE)</f>
        <v>86</v>
      </c>
      <c r="P1762">
        <f>VLOOKUP(J1762,prod_imp!$A$2:$I$102,7,FALSE)</f>
        <v>222</v>
      </c>
      <c r="Q1762" t="s">
        <v>4698</v>
      </c>
      <c r="R1762" t="s">
        <v>1959</v>
      </c>
      <c r="S1762" s="5">
        <v>545.68079999999998</v>
      </c>
      <c r="T1762">
        <v>3</v>
      </c>
      <c r="U1762">
        <v>253</v>
      </c>
      <c r="V1762">
        <v>0.13</v>
      </c>
      <c r="W1762" t="str">
        <f>VLOOKUP(Q1762,stores_imp!$A$2:$K$100,3,FALSE)</f>
        <v>NORTH</v>
      </c>
      <c r="X1762" t="str">
        <f>VLOOKUP(Q1762,stores_imp!$A$2:$K$100,2,TRUE)</f>
        <v>Shelton Plc</v>
      </c>
      <c r="Y1762" t="str">
        <f>VLOOKUP(Q1762,stores_imp!$A$2:$E$22,4,FALSE)</f>
        <v>East Jenniferstad</v>
      </c>
      <c r="Z1762" t="str">
        <f>VLOOKUP(Q1762,stores_imp!$A$2:$K$22,5,FALSE)</f>
        <v>Flagship</v>
      </c>
      <c r="AA1762" t="str">
        <f>_xlfn.IFS(sale[[#All],[Age]]&lt;19,"Teens",sale[[#All],[Age]]&lt;30,"Adults",sale[[#All],[Age]]&lt;70,"Elders")</f>
        <v>Elders</v>
      </c>
      <c r="AB1762" t="str">
        <f>VLOOKUP(C1762,customer_imp!$A$2:$H$505,8,FALSE)</f>
        <v>Bronze</v>
      </c>
    </row>
    <row r="1763" spans="1:28" x14ac:dyDescent="0.25">
      <c r="A1763" t="s">
        <v>6467</v>
      </c>
      <c r="B1763" s="2">
        <v>45581</v>
      </c>
      <c r="C1763" t="s">
        <v>4237</v>
      </c>
      <c r="D1763" t="str">
        <f>VLOOKUP(C1763,customer_imp!$A$2:$H$502,2,FALSE)</f>
        <v>Damon Perez</v>
      </c>
      <c r="E1763">
        <f>VLOOKUP(C1763,customer_imp!$A$2:$H$502,3,FALSE)</f>
        <v>21</v>
      </c>
      <c r="F1763" t="str">
        <f>VLOOKUP(C1763,customer_imp!$A$2:$H$502,4,FALSE)</f>
        <v>Male</v>
      </c>
      <c r="G1763" t="str">
        <f>VLOOKUP(C1763,customer_imp!$A$2:$H$502,5,FALSE)</f>
        <v>Jasonton</v>
      </c>
      <c r="H1763" t="str">
        <f>VLOOKUP(C1763,customer_imp!$A$2:$H$502,6,FALSE)</f>
        <v>Ohio</v>
      </c>
      <c r="I1763" t="str">
        <f>VLOOKUP(C1763,customer_imp!$A$2:$H$502,7,FALSE)</f>
        <v>USA</v>
      </c>
      <c r="J1763" t="s">
        <v>4637</v>
      </c>
      <c r="K1763" t="str">
        <f>VLOOKUP($J1763,prod_imp!$A$2:$I$102,2,FALSE)</f>
        <v>Decorative Lamp Shade</v>
      </c>
      <c r="L1763" t="str">
        <f>VLOOKUP(J1763,prod_imp!$A$2:$I$102,3,FALSE)</f>
        <v>Home</v>
      </c>
      <c r="M1763" t="str">
        <f>VLOOKUP(J1763,prod_imp!$A$2:$I$102,4,FALSE)</f>
        <v>Lighting</v>
      </c>
      <c r="N1763" t="str">
        <f>VLOOKUP(J1763,prod_imp!$A$2:$I$102,5,FALSE)</f>
        <v>Ramirez-Hanson</v>
      </c>
      <c r="O1763">
        <f>VLOOKUP(J1763,prod_imp!$A$2:$I$102,6,FALSE)</f>
        <v>229</v>
      </c>
      <c r="P1763">
        <f>VLOOKUP(J1763,prod_imp!$A$2:$I$102,7,FALSE)</f>
        <v>469</v>
      </c>
      <c r="Q1763" t="s">
        <v>4703</v>
      </c>
      <c r="R1763" t="s">
        <v>1959</v>
      </c>
      <c r="S1763" s="5">
        <v>99.269199999999998</v>
      </c>
      <c r="T1763">
        <v>2</v>
      </c>
      <c r="U1763">
        <v>61</v>
      </c>
      <c r="V1763">
        <v>0.28000000000000003</v>
      </c>
      <c r="W1763" t="str">
        <f>VLOOKUP(Q1763,stores_imp!$A$2:$K$100,3,FALSE)</f>
        <v>EAST</v>
      </c>
      <c r="X1763" t="str">
        <f>VLOOKUP(Q1763,stores_imp!$A$2:$K$100,2,TRUE)</f>
        <v>Mann-Austin</v>
      </c>
      <c r="Y1763" t="str">
        <f>VLOOKUP(Q1763,stores_imp!$A$2:$E$22,4,FALSE)</f>
        <v>Vasquezborough</v>
      </c>
      <c r="Z1763" t="str">
        <f>VLOOKUP(Q1763,stores_imp!$A$2:$K$22,5,FALSE)</f>
        <v>Online</v>
      </c>
      <c r="AA1763" t="str">
        <f>_xlfn.IFS(sale[[#All],[Age]]&lt;19,"Teens",sale[[#All],[Age]]&lt;30,"Adults",sale[[#All],[Age]]&lt;70,"Elders")</f>
        <v>Adults</v>
      </c>
      <c r="AB1763" t="str">
        <f>VLOOKUP(C1763,customer_imp!$A$2:$H$505,8,FALSE)</f>
        <v>Gold</v>
      </c>
    </row>
    <row r="1764" spans="1:28" x14ac:dyDescent="0.25">
      <c r="A1764" t="s">
        <v>6468</v>
      </c>
      <c r="B1764" s="2">
        <v>45610</v>
      </c>
      <c r="C1764" t="s">
        <v>4028</v>
      </c>
      <c r="D1764" t="str">
        <f>VLOOKUP(C1764,customer_imp!$A$2:$H$502,2,FALSE)</f>
        <v>Katherine Dorsey</v>
      </c>
      <c r="E1764">
        <f>VLOOKUP(C1764,customer_imp!$A$2:$H$502,3,FALSE)</f>
        <v>24</v>
      </c>
      <c r="F1764" t="str">
        <f>VLOOKUP(C1764,customer_imp!$A$2:$H$502,4,FALSE)</f>
        <v>Male</v>
      </c>
      <c r="G1764" t="str">
        <f>VLOOKUP(C1764,customer_imp!$A$2:$H$502,5,FALSE)</f>
        <v>Christopherland</v>
      </c>
      <c r="H1764" t="str">
        <f>VLOOKUP(C1764,customer_imp!$A$2:$H$502,6,FALSE)</f>
        <v>Oklahoma</v>
      </c>
      <c r="I1764" t="str">
        <f>VLOOKUP(C1764,customer_imp!$A$2:$H$502,7,FALSE)</f>
        <v>USA</v>
      </c>
      <c r="J1764" t="s">
        <v>4642</v>
      </c>
      <c r="K1764" t="str">
        <f>VLOOKUP($J1764,prod_imp!$A$2:$I$102,2,FALSE)</f>
        <v>Wooden Bookshelf</v>
      </c>
      <c r="L1764" t="str">
        <f>VLOOKUP(J1764,prod_imp!$A$2:$I$102,3,FALSE)</f>
        <v>Home</v>
      </c>
      <c r="M1764" t="str">
        <f>VLOOKUP(J1764,prod_imp!$A$2:$I$102,4,FALSE)</f>
        <v>Furniture</v>
      </c>
      <c r="N1764" t="str">
        <f>VLOOKUP(J1764,prod_imp!$A$2:$I$102,5,FALSE)</f>
        <v>Collins-Stephenson</v>
      </c>
      <c r="O1764">
        <f>VLOOKUP(J1764,prod_imp!$A$2:$I$102,6,FALSE)</f>
        <v>388</v>
      </c>
      <c r="P1764">
        <f>VLOOKUP(J1764,prod_imp!$A$2:$I$102,7,FALSE)</f>
        <v>208</v>
      </c>
      <c r="Q1764" t="s">
        <v>4695</v>
      </c>
      <c r="R1764" t="s">
        <v>1959</v>
      </c>
      <c r="S1764" s="5">
        <v>1025.8499999999999</v>
      </c>
      <c r="T1764">
        <v>4</v>
      </c>
      <c r="U1764">
        <v>342</v>
      </c>
      <c r="V1764">
        <v>0.18</v>
      </c>
      <c r="W1764" t="str">
        <f>VLOOKUP(Q1764,stores_imp!$A$2:$K$100,3,FALSE)</f>
        <v>EAST</v>
      </c>
      <c r="X1764" t="str">
        <f>VLOOKUP(Q1764,stores_imp!$A$2:$K$100,2,TRUE)</f>
        <v>Gardner, Humphrey And Contreras</v>
      </c>
      <c r="Y1764" t="str">
        <f>VLOOKUP(Q1764,stores_imp!$A$2:$E$22,4,FALSE)</f>
        <v>Johnsonville</v>
      </c>
      <c r="Z1764" t="str">
        <f>VLOOKUP(Q1764,stores_imp!$A$2:$K$22,5,FALSE)</f>
        <v>Flagship</v>
      </c>
      <c r="AA1764" t="str">
        <f>_xlfn.IFS(sale[[#All],[Age]]&lt;19,"Teens",sale[[#All],[Age]]&lt;30,"Adults",sale[[#All],[Age]]&lt;70,"Elders")</f>
        <v>Adults</v>
      </c>
      <c r="AB1764" t="str">
        <f>VLOOKUP(C1764,customer_imp!$A$2:$H$505,8,FALSE)</f>
        <v>Platinum</v>
      </c>
    </row>
    <row r="1765" spans="1:28" x14ac:dyDescent="0.25">
      <c r="A1765" t="s">
        <v>6469</v>
      </c>
      <c r="B1765" s="2">
        <v>45438</v>
      </c>
      <c r="C1765" t="s">
        <v>4266</v>
      </c>
      <c r="D1765" t="str">
        <f>VLOOKUP(C1765,customer_imp!$A$2:$H$502,2,FALSE)</f>
        <v>Bryan Garcia</v>
      </c>
      <c r="E1765">
        <f>VLOOKUP(C1765,customer_imp!$A$2:$H$502,3,FALSE)</f>
        <v>54</v>
      </c>
      <c r="F1765" t="str">
        <f>VLOOKUP(C1765,customer_imp!$A$2:$H$502,4,FALSE)</f>
        <v>Female</v>
      </c>
      <c r="G1765" t="str">
        <f>VLOOKUP(C1765,customer_imp!$A$2:$H$502,5,FALSE)</f>
        <v>Garciaborough</v>
      </c>
      <c r="H1765" t="str">
        <f>VLOOKUP(C1765,customer_imp!$A$2:$H$502,6,FALSE)</f>
        <v>Wyoming</v>
      </c>
      <c r="I1765" t="str">
        <f>VLOOKUP(C1765,customer_imp!$A$2:$H$502,7,FALSE)</f>
        <v>USA</v>
      </c>
      <c r="J1765" t="s">
        <v>4535</v>
      </c>
      <c r="K1765" t="str">
        <f>VLOOKUP($J1765,prod_imp!$A$2:$I$102,2,FALSE)</f>
        <v>Carbon Fiber Tennis Racket</v>
      </c>
      <c r="L1765" t="str">
        <f>VLOOKUP(J1765,prod_imp!$A$2:$I$102,3,FALSE)</f>
        <v>Sports</v>
      </c>
      <c r="M1765" t="str">
        <f>VLOOKUP(J1765,prod_imp!$A$2:$I$102,4,FALSE)</f>
        <v>Equipment</v>
      </c>
      <c r="N1765" t="str">
        <f>VLOOKUP(J1765,prod_imp!$A$2:$I$102,5,FALSE)</f>
        <v>Flores, Pineda And Rodriguez</v>
      </c>
      <c r="O1765">
        <f>VLOOKUP(J1765,prod_imp!$A$2:$I$102,6,FALSE)</f>
        <v>485</v>
      </c>
      <c r="P1765">
        <f>VLOOKUP(J1765,prod_imp!$A$2:$I$102,7,FALSE)</f>
        <v>432</v>
      </c>
      <c r="Q1765" t="s">
        <v>4700</v>
      </c>
      <c r="R1765" t="s">
        <v>4706</v>
      </c>
      <c r="S1765" s="5">
        <v>1140.4559999999999</v>
      </c>
      <c r="T1765">
        <v>4</v>
      </c>
      <c r="U1765">
        <v>300</v>
      </c>
      <c r="V1765">
        <v>0.25</v>
      </c>
      <c r="W1765" t="str">
        <f>VLOOKUP(Q1765,stores_imp!$A$2:$K$100,3,FALSE)</f>
        <v>WEST</v>
      </c>
      <c r="X1765" t="str">
        <f>VLOOKUP(Q1765,stores_imp!$A$2:$K$100,2,TRUE)</f>
        <v>Frederick-Wright</v>
      </c>
      <c r="Y1765" t="str">
        <f>VLOOKUP(Q1765,stores_imp!$A$2:$E$22,4,FALSE)</f>
        <v>New Jimmymouth</v>
      </c>
      <c r="Z1765" t="str">
        <f>VLOOKUP(Q1765,stores_imp!$A$2:$K$22,5,FALSE)</f>
        <v>Flagship</v>
      </c>
      <c r="AA1765" t="str">
        <f>_xlfn.IFS(sale[[#All],[Age]]&lt;19,"Teens",sale[[#All],[Age]]&lt;30,"Adults",sale[[#All],[Age]]&lt;70,"Elders")</f>
        <v>Elders</v>
      </c>
      <c r="AB1765" t="str">
        <f>VLOOKUP(C1765,customer_imp!$A$2:$H$505,8,FALSE)</f>
        <v>Silver</v>
      </c>
    </row>
    <row r="1766" spans="1:28" x14ac:dyDescent="0.25">
      <c r="A1766" t="s">
        <v>6470</v>
      </c>
      <c r="B1766" s="2">
        <v>45705</v>
      </c>
      <c r="C1766" t="s">
        <v>4091</v>
      </c>
      <c r="D1766" t="str">
        <f>VLOOKUP(C1766,customer_imp!$A$2:$H$502,2,FALSE)</f>
        <v>Tyler Conrad</v>
      </c>
      <c r="E1766">
        <f>VLOOKUP(C1766,customer_imp!$A$2:$H$502,3,FALSE)</f>
        <v>53</v>
      </c>
      <c r="F1766" t="str">
        <f>VLOOKUP(C1766,customer_imp!$A$2:$H$502,4,FALSE)</f>
        <v>Female</v>
      </c>
      <c r="G1766" t="str">
        <f>VLOOKUP(C1766,customer_imp!$A$2:$H$502,5,FALSE)</f>
        <v>North Curtischester</v>
      </c>
      <c r="H1766" t="str">
        <f>VLOOKUP(C1766,customer_imp!$A$2:$H$502,6,FALSE)</f>
        <v>North Dakota</v>
      </c>
      <c r="I1766" t="str">
        <f>VLOOKUP(C1766,customer_imp!$A$2:$H$502,7,FALSE)</f>
        <v>USA</v>
      </c>
      <c r="J1766" t="s">
        <v>4547</v>
      </c>
      <c r="K1766" t="str">
        <f>VLOOKUP($J1766,prod_imp!$A$2:$I$102,2,FALSE)</f>
        <v>Sports Stopwatch Timer</v>
      </c>
      <c r="L1766" t="str">
        <f>VLOOKUP(J1766,prod_imp!$A$2:$I$102,3,FALSE)</f>
        <v>Sports</v>
      </c>
      <c r="M1766" t="str">
        <f>VLOOKUP(J1766,prod_imp!$A$2:$I$102,4,FALSE)</f>
        <v>Accessories</v>
      </c>
      <c r="N1766" t="str">
        <f>VLOOKUP(J1766,prod_imp!$A$2:$I$102,5,FALSE)</f>
        <v>Burns-Hansen</v>
      </c>
      <c r="O1766">
        <f>VLOOKUP(J1766,prod_imp!$A$2:$I$102,6,FALSE)</f>
        <v>39</v>
      </c>
      <c r="P1766">
        <f>VLOOKUP(J1766,prod_imp!$A$2:$I$102,7,FALSE)</f>
        <v>137</v>
      </c>
      <c r="Q1766" t="s">
        <v>4701</v>
      </c>
      <c r="R1766" t="s">
        <v>4709</v>
      </c>
      <c r="S1766" s="5">
        <v>508.88639999999998</v>
      </c>
      <c r="T1766">
        <v>2</v>
      </c>
      <c r="U1766">
        <v>289</v>
      </c>
      <c r="V1766">
        <v>0.05</v>
      </c>
      <c r="W1766" t="str">
        <f>VLOOKUP(Q1766,stores_imp!$A$2:$K$100,3,FALSE)</f>
        <v>NORTH</v>
      </c>
      <c r="X1766" t="str">
        <f>VLOOKUP(Q1766,stores_imp!$A$2:$K$100,2,TRUE)</f>
        <v>Holloway Ltd</v>
      </c>
      <c r="Y1766" t="str">
        <f>VLOOKUP(Q1766,stores_imp!$A$2:$E$22,4,FALSE)</f>
        <v>Bensonhaven</v>
      </c>
      <c r="Z1766" t="str">
        <f>VLOOKUP(Q1766,stores_imp!$A$2:$K$22,5,FALSE)</f>
        <v>Flagship</v>
      </c>
      <c r="AA1766" t="str">
        <f>_xlfn.IFS(sale[[#All],[Age]]&lt;19,"Teens",sale[[#All],[Age]]&lt;30,"Adults",sale[[#All],[Age]]&lt;70,"Elders")</f>
        <v>Elders</v>
      </c>
      <c r="AB1766" t="str">
        <f>VLOOKUP(C1766,customer_imp!$A$2:$H$505,8,FALSE)</f>
        <v>Platinum</v>
      </c>
    </row>
    <row r="1767" spans="1:28" x14ac:dyDescent="0.25">
      <c r="A1767" t="s">
        <v>6471</v>
      </c>
      <c r="B1767" s="2">
        <v>45695</v>
      </c>
      <c r="C1767" t="s">
        <v>4017</v>
      </c>
      <c r="D1767" t="str">
        <f>VLOOKUP(C1767,customer_imp!$A$2:$H$502,2,FALSE)</f>
        <v>Jordan Jackson Dds</v>
      </c>
      <c r="E1767">
        <f>VLOOKUP(C1767,customer_imp!$A$2:$H$502,3,FALSE)</f>
        <v>54</v>
      </c>
      <c r="F1767" t="str">
        <f>VLOOKUP(C1767,customer_imp!$A$2:$H$502,4,FALSE)</f>
        <v>Male</v>
      </c>
      <c r="G1767" t="str">
        <f>VLOOKUP(C1767,customer_imp!$A$2:$H$502,5,FALSE)</f>
        <v>North Johnview</v>
      </c>
      <c r="H1767" t="str">
        <f>VLOOKUP(C1767,customer_imp!$A$2:$H$502,6,FALSE)</f>
        <v>Arizona</v>
      </c>
      <c r="I1767" t="str">
        <f>VLOOKUP(C1767,customer_imp!$A$2:$H$502,7,FALSE)</f>
        <v>USA</v>
      </c>
      <c r="J1767" t="s">
        <v>4541</v>
      </c>
      <c r="K1767" t="str">
        <f>VLOOKUP($J1767,prod_imp!$A$2:$I$102,2,FALSE)</f>
        <v>Women'S Scarf Set</v>
      </c>
      <c r="L1767" t="str">
        <f>VLOOKUP(J1767,prod_imp!$A$2:$I$102,3,FALSE)</f>
        <v>Clothing</v>
      </c>
      <c r="M1767" t="str">
        <f>VLOOKUP(J1767,prod_imp!$A$2:$I$102,4,FALSE)</f>
        <v>Accessories</v>
      </c>
      <c r="N1767" t="str">
        <f>VLOOKUP(J1767,prod_imp!$A$2:$I$102,5,FALSE)</f>
        <v>Brown And Sons</v>
      </c>
      <c r="O1767">
        <f>VLOOKUP(J1767,prod_imp!$A$2:$I$102,6,FALSE)</f>
        <v>174</v>
      </c>
      <c r="P1767">
        <f>VLOOKUP(J1767,prod_imp!$A$2:$I$102,7,FALSE)</f>
        <v>268</v>
      </c>
      <c r="Q1767" t="s">
        <v>4673</v>
      </c>
      <c r="R1767" t="s">
        <v>4706</v>
      </c>
      <c r="S1767" s="5">
        <v>1181.7431999999999</v>
      </c>
      <c r="T1767">
        <v>2</v>
      </c>
      <c r="U1767">
        <v>597</v>
      </c>
      <c r="V1767">
        <v>0.12</v>
      </c>
      <c r="W1767" t="str">
        <f>VLOOKUP(Q1767,stores_imp!$A$2:$K$100,3,FALSE)</f>
        <v>EAST</v>
      </c>
      <c r="X1767" t="str">
        <f>VLOOKUP(Q1767,stores_imp!$A$2:$K$100,2,TRUE)</f>
        <v>Rivera-Warner</v>
      </c>
      <c r="Y1767" t="str">
        <f>VLOOKUP(Q1767,stores_imp!$A$2:$E$22,4,FALSE)</f>
        <v>Washingtonfurt</v>
      </c>
      <c r="Z1767" t="str">
        <f>VLOOKUP(Q1767,stores_imp!$A$2:$K$22,5,FALSE)</f>
        <v>Flagship</v>
      </c>
      <c r="AA1767" t="str">
        <f>_xlfn.IFS(sale[[#All],[Age]]&lt;19,"Teens",sale[[#All],[Age]]&lt;30,"Adults",sale[[#All],[Age]]&lt;70,"Elders")</f>
        <v>Elders</v>
      </c>
      <c r="AB1767" t="str">
        <f>VLOOKUP(C1767,customer_imp!$A$2:$H$505,8,FALSE)</f>
        <v>Gold</v>
      </c>
    </row>
    <row r="1768" spans="1:28" x14ac:dyDescent="0.25">
      <c r="A1768" t="s">
        <v>6472</v>
      </c>
      <c r="B1768" s="2">
        <v>45571</v>
      </c>
      <c r="C1768" t="s">
        <v>4428</v>
      </c>
      <c r="D1768" t="str">
        <f>VLOOKUP(C1768,customer_imp!$A$2:$H$502,2,FALSE)</f>
        <v>Sharon Simpson</v>
      </c>
      <c r="E1768">
        <f>VLOOKUP(C1768,customer_imp!$A$2:$H$502,3,FALSE)</f>
        <v>61</v>
      </c>
      <c r="F1768" t="str">
        <f>VLOOKUP(C1768,customer_imp!$A$2:$H$502,4,FALSE)</f>
        <v>Male</v>
      </c>
      <c r="G1768" t="str">
        <f>VLOOKUP(C1768,customer_imp!$A$2:$H$502,5,FALSE)</f>
        <v>South Michellebury</v>
      </c>
      <c r="H1768" t="str">
        <f>VLOOKUP(C1768,customer_imp!$A$2:$H$502,6,FALSE)</f>
        <v>South Dakota</v>
      </c>
      <c r="I1768" t="str">
        <f>VLOOKUP(C1768,customer_imp!$A$2:$H$502,7,FALSE)</f>
        <v>USA</v>
      </c>
      <c r="J1768" t="s">
        <v>4532</v>
      </c>
      <c r="K1768" t="str">
        <f>VLOOKUP($J1768,prod_imp!$A$2:$I$102,2,FALSE)</f>
        <v>Knee Support Brace</v>
      </c>
      <c r="L1768" t="str">
        <f>VLOOKUP(J1768,prod_imp!$A$2:$I$102,3,FALSE)</f>
        <v>Sports</v>
      </c>
      <c r="M1768" t="str">
        <f>VLOOKUP(J1768,prod_imp!$A$2:$I$102,4,FALSE)</f>
        <v>Equipment</v>
      </c>
      <c r="N1768" t="str">
        <f>VLOOKUP(J1768,prod_imp!$A$2:$I$102,5,FALSE)</f>
        <v>May-Reese</v>
      </c>
      <c r="O1768">
        <f>VLOOKUP(J1768,prod_imp!$A$2:$I$102,6,FALSE)</f>
        <v>21</v>
      </c>
      <c r="P1768">
        <f>VLOOKUP(J1768,prod_imp!$A$2:$I$102,7,FALSE)</f>
        <v>65</v>
      </c>
      <c r="Q1768" t="s">
        <v>4685</v>
      </c>
      <c r="R1768" t="s">
        <v>1959</v>
      </c>
      <c r="S1768" s="5">
        <v>1566.5663999999999</v>
      </c>
      <c r="T1768">
        <v>4</v>
      </c>
      <c r="U1768">
        <v>466</v>
      </c>
      <c r="V1768">
        <v>0.01</v>
      </c>
      <c r="W1768" t="str">
        <f>VLOOKUP(Q1768,stores_imp!$A$2:$K$100,3,FALSE)</f>
        <v>WEST</v>
      </c>
      <c r="X1768" t="str">
        <f>VLOOKUP(Q1768,stores_imp!$A$2:$K$100,2,TRUE)</f>
        <v>Mann-Austin</v>
      </c>
      <c r="Y1768" t="str">
        <f>VLOOKUP(Q1768,stores_imp!$A$2:$E$22,4,FALSE)</f>
        <v>Thompsonborough</v>
      </c>
      <c r="Z1768" t="str">
        <f>VLOOKUP(Q1768,stores_imp!$A$2:$K$22,5,FALSE)</f>
        <v>Online</v>
      </c>
      <c r="AA1768" t="str">
        <f>_xlfn.IFS(sale[[#All],[Age]]&lt;19,"Teens",sale[[#All],[Age]]&lt;30,"Adults",sale[[#All],[Age]]&lt;70,"Elders")</f>
        <v>Elders</v>
      </c>
      <c r="AB1768" t="str">
        <f>VLOOKUP(C1768,customer_imp!$A$2:$H$505,8,FALSE)</f>
        <v>Gold</v>
      </c>
    </row>
    <row r="1769" spans="1:28" x14ac:dyDescent="0.25">
      <c r="A1769" t="s">
        <v>6473</v>
      </c>
      <c r="B1769" s="2">
        <v>45544</v>
      </c>
      <c r="C1769" t="s">
        <v>4233</v>
      </c>
      <c r="D1769" t="str">
        <f>VLOOKUP(C1769,customer_imp!$A$2:$H$502,2,FALSE)</f>
        <v>John Mccoy</v>
      </c>
      <c r="E1769">
        <f>VLOOKUP(C1769,customer_imp!$A$2:$H$502,3,FALSE)</f>
        <v>26</v>
      </c>
      <c r="F1769" t="str">
        <f>VLOOKUP(C1769,customer_imp!$A$2:$H$502,4,FALSE)</f>
        <v>Male</v>
      </c>
      <c r="G1769" t="str">
        <f>VLOOKUP(C1769,customer_imp!$A$2:$H$502,5,FALSE)</f>
        <v>Robinborough</v>
      </c>
      <c r="H1769" t="str">
        <f>VLOOKUP(C1769,customer_imp!$A$2:$H$502,6,FALSE)</f>
        <v>South Dakota</v>
      </c>
      <c r="I1769" t="str">
        <f>VLOOKUP(C1769,customer_imp!$A$2:$H$502,7,FALSE)</f>
        <v>USA</v>
      </c>
      <c r="J1769" t="s">
        <v>4521</v>
      </c>
      <c r="K1769" t="str">
        <f>VLOOKUP($J1769,prod_imp!$A$2:$I$102,2,FALSE)</f>
        <v>Usb-C Fast Charger</v>
      </c>
      <c r="L1769" t="str">
        <f>VLOOKUP(J1769,prod_imp!$A$2:$I$102,3,FALSE)</f>
        <v>Electronics</v>
      </c>
      <c r="M1769" t="str">
        <f>VLOOKUP(J1769,prod_imp!$A$2:$I$102,4,FALSE)</f>
        <v>Accessories</v>
      </c>
      <c r="N1769" t="str">
        <f>VLOOKUP(J1769,prod_imp!$A$2:$I$102,5,FALSE)</f>
        <v>Dawson-Perkins</v>
      </c>
      <c r="O1769">
        <f>VLOOKUP(J1769,prod_imp!$A$2:$I$102,6,FALSE)</f>
        <v>242</v>
      </c>
      <c r="P1769">
        <f>VLOOKUP(J1769,prod_imp!$A$2:$I$102,7,FALSE)</f>
        <v>453</v>
      </c>
      <c r="Q1769" t="s">
        <v>4700</v>
      </c>
      <c r="R1769" t="s">
        <v>1959</v>
      </c>
      <c r="S1769" s="5">
        <v>568.61479999999995</v>
      </c>
      <c r="T1769">
        <v>2</v>
      </c>
      <c r="U1769">
        <v>331</v>
      </c>
      <c r="V1769">
        <v>0.16</v>
      </c>
      <c r="W1769" t="str">
        <f>VLOOKUP(Q1769,stores_imp!$A$2:$K$100,3,FALSE)</f>
        <v>WEST</v>
      </c>
      <c r="X1769" t="str">
        <f>VLOOKUP(Q1769,stores_imp!$A$2:$K$100,2,TRUE)</f>
        <v>Frederick-Wright</v>
      </c>
      <c r="Y1769" t="str">
        <f>VLOOKUP(Q1769,stores_imp!$A$2:$E$22,4,FALSE)</f>
        <v>New Jimmymouth</v>
      </c>
      <c r="Z1769" t="str">
        <f>VLOOKUP(Q1769,stores_imp!$A$2:$K$22,5,FALSE)</f>
        <v>Flagship</v>
      </c>
      <c r="AA1769" t="str">
        <f>_xlfn.IFS(sale[[#All],[Age]]&lt;19,"Teens",sale[[#All],[Age]]&lt;30,"Adults",sale[[#All],[Age]]&lt;70,"Elders")</f>
        <v>Adults</v>
      </c>
      <c r="AB1769" t="str">
        <f>VLOOKUP(C1769,customer_imp!$A$2:$H$505,8,FALSE)</f>
        <v>Silver</v>
      </c>
    </row>
    <row r="1770" spans="1:28" x14ac:dyDescent="0.25">
      <c r="A1770" t="s">
        <v>6474</v>
      </c>
      <c r="B1770" s="2">
        <v>45654</v>
      </c>
      <c r="C1770" t="s">
        <v>4486</v>
      </c>
      <c r="D1770" t="str">
        <f>VLOOKUP(C1770,customer_imp!$A$2:$H$502,2,FALSE)</f>
        <v>Amanda Powell</v>
      </c>
      <c r="E1770">
        <f>VLOOKUP(C1770,customer_imp!$A$2:$H$502,3,FALSE)</f>
        <v>28</v>
      </c>
      <c r="F1770" t="str">
        <f>VLOOKUP(C1770,customer_imp!$A$2:$H$502,4,FALSE)</f>
        <v>Male</v>
      </c>
      <c r="G1770" t="str">
        <f>VLOOKUP(C1770,customer_imp!$A$2:$H$502,5,FALSE)</f>
        <v>South William</v>
      </c>
      <c r="H1770" t="str">
        <f>VLOOKUP(C1770,customer_imp!$A$2:$H$502,6,FALSE)</f>
        <v>Alabama</v>
      </c>
      <c r="I1770" t="str">
        <f>VLOOKUP(C1770,customer_imp!$A$2:$H$502,7,FALSE)</f>
        <v>USA</v>
      </c>
      <c r="J1770" t="s">
        <v>4535</v>
      </c>
      <c r="K1770" t="str">
        <f>VLOOKUP($J1770,prod_imp!$A$2:$I$102,2,FALSE)</f>
        <v>Carbon Fiber Tennis Racket</v>
      </c>
      <c r="L1770" t="str">
        <f>VLOOKUP(J1770,prod_imp!$A$2:$I$102,3,FALSE)</f>
        <v>Sports</v>
      </c>
      <c r="M1770" t="str">
        <f>VLOOKUP(J1770,prod_imp!$A$2:$I$102,4,FALSE)</f>
        <v>Equipment</v>
      </c>
      <c r="N1770" t="str">
        <f>VLOOKUP(J1770,prod_imp!$A$2:$I$102,5,FALSE)</f>
        <v>Flores, Pineda And Rodriguez</v>
      </c>
      <c r="O1770">
        <f>VLOOKUP(J1770,prod_imp!$A$2:$I$102,6,FALSE)</f>
        <v>485</v>
      </c>
      <c r="P1770">
        <f>VLOOKUP(J1770,prod_imp!$A$2:$I$102,7,FALSE)</f>
        <v>432</v>
      </c>
      <c r="Q1770" t="s">
        <v>4683</v>
      </c>
      <c r="R1770" t="s">
        <v>4709</v>
      </c>
      <c r="S1770" s="5">
        <v>1208.2028</v>
      </c>
      <c r="T1770">
        <v>2</v>
      </c>
      <c r="U1770">
        <v>616</v>
      </c>
      <c r="V1770">
        <v>0.14000000000000001</v>
      </c>
      <c r="W1770" t="str">
        <f>VLOOKUP(Q1770,stores_imp!$A$2:$K$100,3,FALSE)</f>
        <v>EAST</v>
      </c>
      <c r="X1770" t="str">
        <f>VLOOKUP(Q1770,stores_imp!$A$2:$K$100,2,TRUE)</f>
        <v>Mann-Austin</v>
      </c>
      <c r="Y1770" t="str">
        <f>VLOOKUP(Q1770,stores_imp!$A$2:$E$22,4,FALSE)</f>
        <v>Port Josephberg</v>
      </c>
      <c r="Z1770" t="str">
        <f>VLOOKUP(Q1770,stores_imp!$A$2:$K$22,5,FALSE)</f>
        <v>Online</v>
      </c>
      <c r="AA1770" t="str">
        <f>_xlfn.IFS(sale[[#All],[Age]]&lt;19,"Teens",sale[[#All],[Age]]&lt;30,"Adults",sale[[#All],[Age]]&lt;70,"Elders")</f>
        <v>Adults</v>
      </c>
      <c r="AB1770" t="str">
        <f>VLOOKUP(C1770,customer_imp!$A$2:$H$505,8,FALSE)</f>
        <v>Silver</v>
      </c>
    </row>
    <row r="1771" spans="1:28" x14ac:dyDescent="0.25">
      <c r="A1771" t="s">
        <v>6475</v>
      </c>
      <c r="B1771" s="2">
        <v>45589</v>
      </c>
      <c r="C1771" t="s">
        <v>4393</v>
      </c>
      <c r="D1771" t="str">
        <f>VLOOKUP(C1771,customer_imp!$A$2:$H$502,2,FALSE)</f>
        <v>Justin Ingram</v>
      </c>
      <c r="E1771">
        <f>VLOOKUP(C1771,customer_imp!$A$2:$H$502,3,FALSE)</f>
        <v>34</v>
      </c>
      <c r="F1771" t="str">
        <f>VLOOKUP(C1771,customer_imp!$A$2:$H$502,4,FALSE)</f>
        <v>Male</v>
      </c>
      <c r="G1771" t="str">
        <f>VLOOKUP(C1771,customer_imp!$A$2:$H$502,5,FALSE)</f>
        <v>Lake Lisaland</v>
      </c>
      <c r="H1771" t="str">
        <f>VLOOKUP(C1771,customer_imp!$A$2:$H$502,6,FALSE)</f>
        <v>Louisiana</v>
      </c>
      <c r="I1771" t="str">
        <f>VLOOKUP(C1771,customer_imp!$A$2:$H$502,7,FALSE)</f>
        <v>USA</v>
      </c>
      <c r="J1771" t="s">
        <v>4609</v>
      </c>
      <c r="K1771" t="str">
        <f>VLOOKUP($J1771,prod_imp!$A$2:$I$102,2,FALSE)</f>
        <v>Organic Sunscreen Lotion</v>
      </c>
      <c r="L1771" t="str">
        <f>VLOOKUP(J1771,prod_imp!$A$2:$I$102,3,FALSE)</f>
        <v>Beauty</v>
      </c>
      <c r="M1771" t="str">
        <f>VLOOKUP(J1771,prod_imp!$A$2:$I$102,4,FALSE)</f>
        <v>Skincare</v>
      </c>
      <c r="N1771" t="str">
        <f>VLOOKUP(J1771,prod_imp!$A$2:$I$102,5,FALSE)</f>
        <v>Anderson-Riley</v>
      </c>
      <c r="O1771">
        <f>VLOOKUP(J1771,prod_imp!$A$2:$I$102,6,FALSE)</f>
        <v>267</v>
      </c>
      <c r="P1771">
        <f>VLOOKUP(J1771,prod_imp!$A$2:$I$102,7,FALSE)</f>
        <v>458</v>
      </c>
      <c r="Q1771" t="s">
        <v>4683</v>
      </c>
      <c r="R1771" t="s">
        <v>4706</v>
      </c>
      <c r="S1771" s="5">
        <v>493.64280000000002</v>
      </c>
      <c r="T1771">
        <v>3</v>
      </c>
      <c r="U1771">
        <v>196</v>
      </c>
      <c r="V1771">
        <v>0.02</v>
      </c>
      <c r="W1771" t="str">
        <f>VLOOKUP(Q1771,stores_imp!$A$2:$K$100,3,FALSE)</f>
        <v>EAST</v>
      </c>
      <c r="X1771" t="str">
        <f>VLOOKUP(Q1771,stores_imp!$A$2:$K$100,2,TRUE)</f>
        <v>Mann-Austin</v>
      </c>
      <c r="Y1771" t="str">
        <f>VLOOKUP(Q1771,stores_imp!$A$2:$E$22,4,FALSE)</f>
        <v>Port Josephberg</v>
      </c>
      <c r="Z1771" t="str">
        <f>VLOOKUP(Q1771,stores_imp!$A$2:$K$22,5,FALSE)</f>
        <v>Online</v>
      </c>
      <c r="AA1771" t="str">
        <f>_xlfn.IFS(sale[[#All],[Age]]&lt;19,"Teens",sale[[#All],[Age]]&lt;30,"Adults",sale[[#All],[Age]]&lt;70,"Elders")</f>
        <v>Elders</v>
      </c>
      <c r="AB1771" t="str">
        <f>VLOOKUP(C1771,customer_imp!$A$2:$H$505,8,FALSE)</f>
        <v>Bronze</v>
      </c>
    </row>
    <row r="1772" spans="1:28" x14ac:dyDescent="0.25">
      <c r="A1772" t="s">
        <v>6476</v>
      </c>
      <c r="B1772" s="2">
        <v>45487</v>
      </c>
      <c r="C1772" t="s">
        <v>4329</v>
      </c>
      <c r="D1772" t="str">
        <f>VLOOKUP(C1772,customer_imp!$A$2:$H$502,2,FALSE)</f>
        <v>Ryan Moore</v>
      </c>
      <c r="E1772">
        <f>VLOOKUP(C1772,customer_imp!$A$2:$H$502,3,FALSE)</f>
        <v>38</v>
      </c>
      <c r="F1772" t="str">
        <f>VLOOKUP(C1772,customer_imp!$A$2:$H$502,4,FALSE)</f>
        <v>Male</v>
      </c>
      <c r="G1772" t="str">
        <f>VLOOKUP(C1772,customer_imp!$A$2:$H$502,5,FALSE)</f>
        <v>Cartershire</v>
      </c>
      <c r="H1772" t="str">
        <f>VLOOKUP(C1772,customer_imp!$A$2:$H$502,6,FALSE)</f>
        <v>Virginia</v>
      </c>
      <c r="I1772" t="str">
        <f>VLOOKUP(C1772,customer_imp!$A$2:$H$502,7,FALSE)</f>
        <v>USA</v>
      </c>
      <c r="J1772" t="s">
        <v>4509</v>
      </c>
      <c r="K1772" t="str">
        <f>VLOOKUP($J1772,prod_imp!$A$2:$I$102,2,FALSE)</f>
        <v>Led Table Lamp</v>
      </c>
      <c r="L1772" t="str">
        <f>VLOOKUP(J1772,prod_imp!$A$2:$I$102,3,FALSE)</f>
        <v>Home</v>
      </c>
      <c r="M1772" t="str">
        <f>VLOOKUP(J1772,prod_imp!$A$2:$I$102,4,FALSE)</f>
        <v>Lighting</v>
      </c>
      <c r="N1772" t="str">
        <f>VLOOKUP(J1772,prod_imp!$A$2:$I$102,5,FALSE)</f>
        <v>Harrell Llc</v>
      </c>
      <c r="O1772">
        <f>VLOOKUP(J1772,prod_imp!$A$2:$I$102,6,FALSE)</f>
        <v>219</v>
      </c>
      <c r="P1772">
        <f>VLOOKUP(J1772,prod_imp!$A$2:$I$102,7,FALSE)</f>
        <v>170</v>
      </c>
      <c r="Q1772" t="s">
        <v>4690</v>
      </c>
      <c r="R1772" t="s">
        <v>1959</v>
      </c>
      <c r="S1772" s="5">
        <v>2065.5936000000002</v>
      </c>
      <c r="T1772">
        <v>4</v>
      </c>
      <c r="U1772">
        <v>615</v>
      </c>
      <c r="V1772">
        <v>0.16</v>
      </c>
      <c r="W1772" t="str">
        <f>VLOOKUP(Q1772,stores_imp!$A$2:$K$100,3,FALSE)</f>
        <v>EAST</v>
      </c>
      <c r="X1772" t="str">
        <f>VLOOKUP(Q1772,stores_imp!$A$2:$K$100,2,TRUE)</f>
        <v>Martinez, Adkins And Johnson</v>
      </c>
      <c r="Y1772" t="str">
        <f>VLOOKUP(Q1772,stores_imp!$A$2:$E$22,4,FALSE)</f>
        <v>East Davidville</v>
      </c>
      <c r="Z1772" t="str">
        <f>VLOOKUP(Q1772,stores_imp!$A$2:$K$22,5,FALSE)</f>
        <v>Online</v>
      </c>
      <c r="AA1772" t="str">
        <f>_xlfn.IFS(sale[[#All],[Age]]&lt;19,"Teens",sale[[#All],[Age]]&lt;30,"Adults",sale[[#All],[Age]]&lt;70,"Elders")</f>
        <v>Elders</v>
      </c>
      <c r="AB1772" t="str">
        <f>VLOOKUP(C1772,customer_imp!$A$2:$H$505,8,FALSE)</f>
        <v>Bronze</v>
      </c>
    </row>
    <row r="1773" spans="1:28" x14ac:dyDescent="0.25">
      <c r="A1773" t="s">
        <v>6477</v>
      </c>
      <c r="B1773" s="2">
        <v>45418</v>
      </c>
      <c r="C1773" t="s">
        <v>4394</v>
      </c>
      <c r="D1773" t="str">
        <f>VLOOKUP(C1773,customer_imp!$A$2:$H$502,2,FALSE)</f>
        <v>David Ross</v>
      </c>
      <c r="E1773">
        <f>VLOOKUP(C1773,customer_imp!$A$2:$H$502,3,FALSE)</f>
        <v>22</v>
      </c>
      <c r="F1773" t="str">
        <f>VLOOKUP(C1773,customer_imp!$A$2:$H$502,4,FALSE)</f>
        <v>Female</v>
      </c>
      <c r="G1773" t="str">
        <f>VLOOKUP(C1773,customer_imp!$A$2:$H$502,5,FALSE)</f>
        <v>South Angela</v>
      </c>
      <c r="H1773" t="str">
        <f>VLOOKUP(C1773,customer_imp!$A$2:$H$502,6,FALSE)</f>
        <v>Arkansas</v>
      </c>
      <c r="I1773" t="str">
        <f>VLOOKUP(C1773,customer_imp!$A$2:$H$502,7,FALSE)</f>
        <v>USA</v>
      </c>
      <c r="J1773" t="s">
        <v>4637</v>
      </c>
      <c r="K1773" t="str">
        <f>VLOOKUP($J1773,prod_imp!$A$2:$I$102,2,FALSE)</f>
        <v>Decorative Lamp Shade</v>
      </c>
      <c r="L1773" t="str">
        <f>VLOOKUP(J1773,prod_imp!$A$2:$I$102,3,FALSE)</f>
        <v>Home</v>
      </c>
      <c r="M1773" t="str">
        <f>VLOOKUP(J1773,prod_imp!$A$2:$I$102,4,FALSE)</f>
        <v>Lighting</v>
      </c>
      <c r="N1773" t="str">
        <f>VLOOKUP(J1773,prod_imp!$A$2:$I$102,5,FALSE)</f>
        <v>Ramirez-Hanson</v>
      </c>
      <c r="O1773">
        <f>VLOOKUP(J1773,prod_imp!$A$2:$I$102,6,FALSE)</f>
        <v>229</v>
      </c>
      <c r="P1773">
        <f>VLOOKUP(J1773,prod_imp!$A$2:$I$102,7,FALSE)</f>
        <v>469</v>
      </c>
      <c r="Q1773" t="s">
        <v>4684</v>
      </c>
      <c r="R1773" t="s">
        <v>4706</v>
      </c>
      <c r="S1773" s="5">
        <v>199.7961</v>
      </c>
      <c r="T1773">
        <v>1</v>
      </c>
      <c r="U1773">
        <v>224</v>
      </c>
      <c r="V1773">
        <v>0.16</v>
      </c>
      <c r="W1773" t="str">
        <f>VLOOKUP(Q1773,stores_imp!$A$2:$K$100,3,FALSE)</f>
        <v>SOUTH</v>
      </c>
      <c r="X1773" t="str">
        <f>VLOOKUP(Q1773,stores_imp!$A$2:$K$100,2,TRUE)</f>
        <v>Mann-Austin</v>
      </c>
      <c r="Y1773" t="str">
        <f>VLOOKUP(Q1773,stores_imp!$A$2:$E$22,4,FALSE)</f>
        <v>Williamsfurt</v>
      </c>
      <c r="Z1773" t="str">
        <f>VLOOKUP(Q1773,stores_imp!$A$2:$K$22,5,FALSE)</f>
        <v>Online</v>
      </c>
      <c r="AA1773" t="str">
        <f>_xlfn.IFS(sale[[#All],[Age]]&lt;19,"Teens",sale[[#All],[Age]]&lt;30,"Adults",sale[[#All],[Age]]&lt;70,"Elders")</f>
        <v>Adults</v>
      </c>
      <c r="AB1773" t="str">
        <f>VLOOKUP(C1773,customer_imp!$A$2:$H$505,8,FALSE)</f>
        <v>Silver</v>
      </c>
    </row>
    <row r="1774" spans="1:28" x14ac:dyDescent="0.25">
      <c r="A1774" t="s">
        <v>6478</v>
      </c>
      <c r="B1774" s="2">
        <v>45338</v>
      </c>
      <c r="C1774" t="s">
        <v>4344</v>
      </c>
      <c r="D1774" t="str">
        <f>VLOOKUP(C1774,customer_imp!$A$2:$H$502,2,FALSE)</f>
        <v>Steve Hunt</v>
      </c>
      <c r="E1774">
        <f>VLOOKUP(C1774,customer_imp!$A$2:$H$502,3,FALSE)</f>
        <v>54</v>
      </c>
      <c r="F1774" t="str">
        <f>VLOOKUP(C1774,customer_imp!$A$2:$H$502,4,FALSE)</f>
        <v>Male</v>
      </c>
      <c r="G1774" t="str">
        <f>VLOOKUP(C1774,customer_imp!$A$2:$H$502,5,FALSE)</f>
        <v>North Richard</v>
      </c>
      <c r="H1774" t="str">
        <f>VLOOKUP(C1774,customer_imp!$A$2:$H$502,6,FALSE)</f>
        <v>Virginia</v>
      </c>
      <c r="I1774" t="str">
        <f>VLOOKUP(C1774,customer_imp!$A$2:$H$502,7,FALSE)</f>
        <v>USA</v>
      </c>
      <c r="J1774" t="s">
        <v>4594</v>
      </c>
      <c r="K1774" t="str">
        <f>VLOOKUP($J1774,prod_imp!$A$2:$I$102,2,FALSE)</f>
        <v>Ceramic Plant Pot</v>
      </c>
      <c r="L1774" t="str">
        <f>VLOOKUP(J1774,prod_imp!$A$2:$I$102,3,FALSE)</f>
        <v>Home</v>
      </c>
      <c r="M1774" t="str">
        <f>VLOOKUP(J1774,prod_imp!$A$2:$I$102,4,FALSE)</f>
        <v>Decor</v>
      </c>
      <c r="N1774" t="str">
        <f>VLOOKUP(J1774,prod_imp!$A$2:$I$102,5,FALSE)</f>
        <v>Hatfield, Baird And Torres</v>
      </c>
      <c r="O1774">
        <f>VLOOKUP(J1774,prod_imp!$A$2:$I$102,6,FALSE)</f>
        <v>82</v>
      </c>
      <c r="P1774">
        <f>VLOOKUP(J1774,prod_imp!$A$2:$I$102,7,FALSE)</f>
        <v>275</v>
      </c>
      <c r="Q1774" t="s">
        <v>4693</v>
      </c>
      <c r="R1774" t="s">
        <v>1959</v>
      </c>
      <c r="S1774" s="5">
        <v>880.66160000000002</v>
      </c>
      <c r="T1774">
        <v>1</v>
      </c>
      <c r="U1774">
        <v>968</v>
      </c>
      <c r="V1774">
        <v>0.11</v>
      </c>
      <c r="W1774" t="str">
        <f>VLOOKUP(Q1774,stores_imp!$A$2:$K$100,3,FALSE)</f>
        <v>NORTH</v>
      </c>
      <c r="X1774" t="str">
        <f>VLOOKUP(Q1774,stores_imp!$A$2:$K$100,2,TRUE)</f>
        <v>Thomas, Bridges And Harris</v>
      </c>
      <c r="Y1774" t="str">
        <f>VLOOKUP(Q1774,stores_imp!$A$2:$E$22,4,FALSE)</f>
        <v>Sabrinatown</v>
      </c>
      <c r="Z1774" t="str">
        <f>VLOOKUP(Q1774,stores_imp!$A$2:$K$22,5,FALSE)</f>
        <v>Online</v>
      </c>
      <c r="AA1774" t="str">
        <f>_xlfn.IFS(sale[[#All],[Age]]&lt;19,"Teens",sale[[#All],[Age]]&lt;30,"Adults",sale[[#All],[Age]]&lt;70,"Elders")</f>
        <v>Elders</v>
      </c>
      <c r="AB1774" t="str">
        <f>VLOOKUP(C1774,customer_imp!$A$2:$H$505,8,FALSE)</f>
        <v>Bronze</v>
      </c>
    </row>
    <row r="1775" spans="1:28" x14ac:dyDescent="0.25">
      <c r="A1775" t="s">
        <v>6479</v>
      </c>
      <c r="B1775" s="2">
        <v>45507</v>
      </c>
      <c r="C1775" t="s">
        <v>4041</v>
      </c>
      <c r="D1775" t="str">
        <f>VLOOKUP(C1775,customer_imp!$A$2:$H$502,2,FALSE)</f>
        <v>Amber Mcclain</v>
      </c>
      <c r="E1775">
        <f>VLOOKUP(C1775,customer_imp!$A$2:$H$502,3,FALSE)</f>
        <v>58</v>
      </c>
      <c r="F1775" t="str">
        <f>VLOOKUP(C1775,customer_imp!$A$2:$H$502,4,FALSE)</f>
        <v>Male</v>
      </c>
      <c r="G1775" t="str">
        <f>VLOOKUP(C1775,customer_imp!$A$2:$H$502,5,FALSE)</f>
        <v>Brendaburgh</v>
      </c>
      <c r="H1775" t="str">
        <f>VLOOKUP(C1775,customer_imp!$A$2:$H$502,6,FALSE)</f>
        <v>Florida</v>
      </c>
      <c r="I1775" t="str">
        <f>VLOOKUP(C1775,customer_imp!$A$2:$H$502,7,FALSE)</f>
        <v>USA</v>
      </c>
      <c r="J1775" t="s">
        <v>4566</v>
      </c>
      <c r="K1775" t="str">
        <f>VLOOKUP($J1775,prod_imp!$A$2:$I$102,2,FALSE)</f>
        <v>Yoga Exercise Mat</v>
      </c>
      <c r="L1775" t="str">
        <f>VLOOKUP(J1775,prod_imp!$A$2:$I$102,3,FALSE)</f>
        <v>Sports</v>
      </c>
      <c r="M1775" t="str">
        <f>VLOOKUP(J1775,prod_imp!$A$2:$I$102,4,FALSE)</f>
        <v>Fitness</v>
      </c>
      <c r="N1775" t="str">
        <f>VLOOKUP(J1775,prod_imp!$A$2:$I$102,5,FALSE)</f>
        <v>Carroll, Long And Mendoza</v>
      </c>
      <c r="O1775">
        <f>VLOOKUP(J1775,prod_imp!$A$2:$I$102,6,FALSE)</f>
        <v>313</v>
      </c>
      <c r="P1775">
        <f>VLOOKUP(J1775,prod_imp!$A$2:$I$102,7,FALSE)</f>
        <v>369</v>
      </c>
      <c r="Q1775" t="s">
        <v>4703</v>
      </c>
      <c r="R1775" t="s">
        <v>4706</v>
      </c>
      <c r="S1775" s="5">
        <v>93.8232</v>
      </c>
      <c r="T1775">
        <v>2</v>
      </c>
      <c r="U1775">
        <v>57</v>
      </c>
      <c r="V1775">
        <v>0.09</v>
      </c>
      <c r="W1775" t="str">
        <f>VLOOKUP(Q1775,stores_imp!$A$2:$K$100,3,FALSE)</f>
        <v>EAST</v>
      </c>
      <c r="X1775" t="str">
        <f>VLOOKUP(Q1775,stores_imp!$A$2:$K$100,2,TRUE)</f>
        <v>Mann-Austin</v>
      </c>
      <c r="Y1775" t="str">
        <f>VLOOKUP(Q1775,stores_imp!$A$2:$E$22,4,FALSE)</f>
        <v>Vasquezborough</v>
      </c>
      <c r="Z1775" t="str">
        <f>VLOOKUP(Q1775,stores_imp!$A$2:$K$22,5,FALSE)</f>
        <v>Online</v>
      </c>
      <c r="AA1775" t="str">
        <f>_xlfn.IFS(sale[[#All],[Age]]&lt;19,"Teens",sale[[#All],[Age]]&lt;30,"Adults",sale[[#All],[Age]]&lt;70,"Elders")</f>
        <v>Elders</v>
      </c>
      <c r="AB1775" t="str">
        <f>VLOOKUP(C1775,customer_imp!$A$2:$H$505,8,FALSE)</f>
        <v>Silver</v>
      </c>
    </row>
    <row r="1776" spans="1:28" x14ac:dyDescent="0.25">
      <c r="A1776" t="s">
        <v>6480</v>
      </c>
      <c r="B1776" s="2">
        <v>45275</v>
      </c>
      <c r="C1776" t="s">
        <v>4483</v>
      </c>
      <c r="D1776" t="str">
        <f>VLOOKUP(C1776,customer_imp!$A$2:$H$502,2,FALSE)</f>
        <v>Scott Harris</v>
      </c>
      <c r="E1776">
        <f>VLOOKUP(C1776,customer_imp!$A$2:$H$502,3,FALSE)</f>
        <v>23</v>
      </c>
      <c r="F1776" t="str">
        <f>VLOOKUP(C1776,customer_imp!$A$2:$H$502,4,FALSE)</f>
        <v>Male</v>
      </c>
      <c r="G1776" t="str">
        <f>VLOOKUP(C1776,customer_imp!$A$2:$H$502,5,FALSE)</f>
        <v>North Nataliemouth</v>
      </c>
      <c r="H1776" t="str">
        <f>VLOOKUP(C1776,customer_imp!$A$2:$H$502,6,FALSE)</f>
        <v>Maryland</v>
      </c>
      <c r="I1776" t="str">
        <f>VLOOKUP(C1776,customer_imp!$A$2:$H$502,7,FALSE)</f>
        <v>USA</v>
      </c>
      <c r="J1776" t="s">
        <v>4617</v>
      </c>
      <c r="K1776" t="str">
        <f>VLOOKUP($J1776,prod_imp!$A$2:$I$102,2,FALSE)</f>
        <v>Smart Led Light Strip</v>
      </c>
      <c r="L1776" t="str">
        <f>VLOOKUP(J1776,prod_imp!$A$2:$I$102,3,FALSE)</f>
        <v>Electronics</v>
      </c>
      <c r="M1776" t="str">
        <f>VLOOKUP(J1776,prod_imp!$A$2:$I$102,4,FALSE)</f>
        <v>Accessories</v>
      </c>
      <c r="N1776" t="str">
        <f>VLOOKUP(J1776,prod_imp!$A$2:$I$102,5,FALSE)</f>
        <v>Flores-Davis</v>
      </c>
      <c r="O1776">
        <f>VLOOKUP(J1776,prod_imp!$A$2:$I$102,6,FALSE)</f>
        <v>349</v>
      </c>
      <c r="P1776">
        <f>VLOOKUP(J1776,prod_imp!$A$2:$I$102,7,FALSE)</f>
        <v>476</v>
      </c>
      <c r="Q1776" t="s">
        <v>4675</v>
      </c>
      <c r="R1776" t="s">
        <v>1959</v>
      </c>
      <c r="S1776" s="5">
        <v>3539.8656000000001</v>
      </c>
      <c r="T1776">
        <v>4</v>
      </c>
      <c r="U1776">
        <v>922</v>
      </c>
      <c r="V1776">
        <v>0.17</v>
      </c>
      <c r="W1776" t="str">
        <f>VLOOKUP(Q1776,stores_imp!$A$2:$K$100,3,FALSE)</f>
        <v>NORTH</v>
      </c>
      <c r="X1776" t="str">
        <f>VLOOKUP(Q1776,stores_imp!$A$2:$K$100,2,TRUE)</f>
        <v>Martinez, Adkins And Johnson</v>
      </c>
      <c r="Y1776" t="str">
        <f>VLOOKUP(Q1776,stores_imp!$A$2:$E$22,4,FALSE)</f>
        <v>Danielmouth</v>
      </c>
      <c r="Z1776" t="str">
        <f>VLOOKUP(Q1776,stores_imp!$A$2:$K$22,5,FALSE)</f>
        <v>Flagship</v>
      </c>
      <c r="AA1776" t="str">
        <f>_xlfn.IFS(sale[[#All],[Age]]&lt;19,"Teens",sale[[#All],[Age]]&lt;30,"Adults",sale[[#All],[Age]]&lt;70,"Elders")</f>
        <v>Adults</v>
      </c>
      <c r="AB1776" t="str">
        <f>VLOOKUP(C1776,customer_imp!$A$2:$H$505,8,FALSE)</f>
        <v>Platinum</v>
      </c>
    </row>
    <row r="1777" spans="1:28" x14ac:dyDescent="0.25">
      <c r="A1777" t="s">
        <v>6481</v>
      </c>
      <c r="B1777" s="2">
        <v>45319</v>
      </c>
      <c r="C1777" t="s">
        <v>4314</v>
      </c>
      <c r="D1777" t="str">
        <f>VLOOKUP(C1777,customer_imp!$A$2:$H$502,2,FALSE)</f>
        <v>Mario Harvey Jr.</v>
      </c>
      <c r="E1777">
        <f>VLOOKUP(C1777,customer_imp!$A$2:$H$502,3,FALSE)</f>
        <v>46</v>
      </c>
      <c r="F1777" t="str">
        <f>VLOOKUP(C1777,customer_imp!$A$2:$H$502,4,FALSE)</f>
        <v>Male</v>
      </c>
      <c r="G1777" t="str">
        <f>VLOOKUP(C1777,customer_imp!$A$2:$H$502,5,FALSE)</f>
        <v>Jessicaport</v>
      </c>
      <c r="H1777" t="str">
        <f>VLOOKUP(C1777,customer_imp!$A$2:$H$502,6,FALSE)</f>
        <v>Minnesota</v>
      </c>
      <c r="I1777" t="str">
        <f>VLOOKUP(C1777,customer_imp!$A$2:$H$502,7,FALSE)</f>
        <v>USA</v>
      </c>
      <c r="J1777" t="s">
        <v>4645</v>
      </c>
      <c r="K1777" t="str">
        <f>VLOOKUP($J1777,prod_imp!$A$2:$I$102,2,FALSE)</f>
        <v>Kitchen Cutting Board</v>
      </c>
      <c r="L1777" t="str">
        <f>VLOOKUP(J1777,prod_imp!$A$2:$I$102,3,FALSE)</f>
        <v>Home</v>
      </c>
      <c r="M1777" t="str">
        <f>VLOOKUP(J1777,prod_imp!$A$2:$I$102,4,FALSE)</f>
        <v>Kitchen</v>
      </c>
      <c r="N1777" t="str">
        <f>VLOOKUP(J1777,prod_imp!$A$2:$I$102,5,FALSE)</f>
        <v>Taylor, Dodson And Johnston</v>
      </c>
      <c r="O1777">
        <f>VLOOKUP(J1777,prod_imp!$A$2:$I$102,6,FALSE)</f>
        <v>176</v>
      </c>
      <c r="P1777">
        <f>VLOOKUP(J1777,prod_imp!$A$2:$I$102,7,FALSE)</f>
        <v>82</v>
      </c>
      <c r="Q1777" t="s">
        <v>4700</v>
      </c>
      <c r="R1777" t="s">
        <v>1959</v>
      </c>
      <c r="S1777" s="5">
        <v>1595.0952</v>
      </c>
      <c r="T1777">
        <v>3</v>
      </c>
      <c r="U1777">
        <v>738</v>
      </c>
      <c r="V1777">
        <v>0.04</v>
      </c>
      <c r="W1777" t="str">
        <f>VLOOKUP(Q1777,stores_imp!$A$2:$K$100,3,FALSE)</f>
        <v>WEST</v>
      </c>
      <c r="X1777" t="str">
        <f>VLOOKUP(Q1777,stores_imp!$A$2:$K$100,2,TRUE)</f>
        <v>Frederick-Wright</v>
      </c>
      <c r="Y1777" t="str">
        <f>VLOOKUP(Q1777,stores_imp!$A$2:$E$22,4,FALSE)</f>
        <v>New Jimmymouth</v>
      </c>
      <c r="Z1777" t="str">
        <f>VLOOKUP(Q1777,stores_imp!$A$2:$K$22,5,FALSE)</f>
        <v>Flagship</v>
      </c>
      <c r="AA1777" t="str">
        <f>_xlfn.IFS(sale[[#All],[Age]]&lt;19,"Teens",sale[[#All],[Age]]&lt;30,"Adults",sale[[#All],[Age]]&lt;70,"Elders")</f>
        <v>Elders</v>
      </c>
      <c r="AB1777" t="str">
        <f>VLOOKUP(C1777,customer_imp!$A$2:$H$505,8,FALSE)</f>
        <v>Platinum</v>
      </c>
    </row>
    <row r="1778" spans="1:28" x14ac:dyDescent="0.25">
      <c r="A1778" t="s">
        <v>6482</v>
      </c>
      <c r="B1778" s="2">
        <v>45620</v>
      </c>
      <c r="C1778" t="s">
        <v>4314</v>
      </c>
      <c r="D1778" t="str">
        <f>VLOOKUP(C1778,customer_imp!$A$2:$H$502,2,FALSE)</f>
        <v>Mario Harvey Jr.</v>
      </c>
      <c r="E1778">
        <f>VLOOKUP(C1778,customer_imp!$A$2:$H$502,3,FALSE)</f>
        <v>46</v>
      </c>
      <c r="F1778" t="str">
        <f>VLOOKUP(C1778,customer_imp!$A$2:$H$502,4,FALSE)</f>
        <v>Male</v>
      </c>
      <c r="G1778" t="str">
        <f>VLOOKUP(C1778,customer_imp!$A$2:$H$502,5,FALSE)</f>
        <v>Jessicaport</v>
      </c>
      <c r="H1778" t="str">
        <f>VLOOKUP(C1778,customer_imp!$A$2:$H$502,6,FALSE)</f>
        <v>Minnesota</v>
      </c>
      <c r="I1778" t="str">
        <f>VLOOKUP(C1778,customer_imp!$A$2:$H$502,7,FALSE)</f>
        <v>USA</v>
      </c>
      <c r="J1778" t="s">
        <v>4504</v>
      </c>
      <c r="K1778" t="str">
        <f>VLOOKUP($J1778,prod_imp!$A$2:$I$102,2,FALSE)</f>
        <v>Men'S Leather Belt</v>
      </c>
      <c r="L1778" t="str">
        <f>VLOOKUP(J1778,prod_imp!$A$2:$I$102,3,FALSE)</f>
        <v>Clothing</v>
      </c>
      <c r="M1778" t="str">
        <f>VLOOKUP(J1778,prod_imp!$A$2:$I$102,4,FALSE)</f>
        <v>Accessories</v>
      </c>
      <c r="N1778" t="str">
        <f>VLOOKUP(J1778,prod_imp!$A$2:$I$102,5,FALSE)</f>
        <v>Baldwin, Garza And Gonzalez</v>
      </c>
      <c r="O1778">
        <f>VLOOKUP(J1778,prod_imp!$A$2:$I$102,6,FALSE)</f>
        <v>261</v>
      </c>
      <c r="P1778">
        <f>VLOOKUP(J1778,prod_imp!$A$2:$I$102,7,FALSE)</f>
        <v>59</v>
      </c>
      <c r="Q1778" t="s">
        <v>4673</v>
      </c>
      <c r="R1778" t="s">
        <v>4709</v>
      </c>
      <c r="S1778" s="5">
        <v>1815.7539999999999</v>
      </c>
      <c r="T1778">
        <v>4</v>
      </c>
      <c r="U1778">
        <v>478</v>
      </c>
      <c r="V1778">
        <v>0.28000000000000003</v>
      </c>
      <c r="W1778" t="str">
        <f>VLOOKUP(Q1778,stores_imp!$A$2:$K$100,3,FALSE)</f>
        <v>EAST</v>
      </c>
      <c r="X1778" t="str">
        <f>VLOOKUP(Q1778,stores_imp!$A$2:$K$100,2,TRUE)</f>
        <v>Rivera-Warner</v>
      </c>
      <c r="Y1778" t="str">
        <f>VLOOKUP(Q1778,stores_imp!$A$2:$E$22,4,FALSE)</f>
        <v>Washingtonfurt</v>
      </c>
      <c r="Z1778" t="str">
        <f>VLOOKUP(Q1778,stores_imp!$A$2:$K$22,5,FALSE)</f>
        <v>Flagship</v>
      </c>
      <c r="AA1778" t="str">
        <f>_xlfn.IFS(sale[[#All],[Age]]&lt;19,"Teens",sale[[#All],[Age]]&lt;30,"Adults",sale[[#All],[Age]]&lt;70,"Elders")</f>
        <v>Elders</v>
      </c>
      <c r="AB1778" t="str">
        <f>VLOOKUP(C1778,customer_imp!$A$2:$H$505,8,FALSE)</f>
        <v>Platinum</v>
      </c>
    </row>
    <row r="1779" spans="1:28" x14ac:dyDescent="0.25">
      <c r="A1779" t="s">
        <v>6483</v>
      </c>
      <c r="B1779" s="2">
        <v>45831</v>
      </c>
      <c r="C1779" t="s">
        <v>4146</v>
      </c>
      <c r="D1779" t="str">
        <f>VLOOKUP(C1779,customer_imp!$A$2:$H$502,2,FALSE)</f>
        <v>Daniel Contreras</v>
      </c>
      <c r="E1779">
        <f>VLOOKUP(C1779,customer_imp!$A$2:$H$502,3,FALSE)</f>
        <v>36</v>
      </c>
      <c r="F1779" t="str">
        <f>VLOOKUP(C1779,customer_imp!$A$2:$H$502,4,FALSE)</f>
        <v>Female</v>
      </c>
      <c r="G1779" t="str">
        <f>VLOOKUP(C1779,customer_imp!$A$2:$H$502,5,FALSE)</f>
        <v>Robertview</v>
      </c>
      <c r="H1779" t="str">
        <f>VLOOKUP(C1779,customer_imp!$A$2:$H$502,6,FALSE)</f>
        <v>Florida</v>
      </c>
      <c r="I1779" t="str">
        <f>VLOOKUP(C1779,customer_imp!$A$2:$H$502,7,FALSE)</f>
        <v>USA</v>
      </c>
      <c r="J1779" t="s">
        <v>4568</v>
      </c>
      <c r="K1779" t="str">
        <f>VLOOKUP($J1779,prod_imp!$A$2:$I$102,2,FALSE)</f>
        <v>Smart Home Wifi Camera</v>
      </c>
      <c r="L1779" t="str">
        <f>VLOOKUP(J1779,prod_imp!$A$2:$I$102,3,FALSE)</f>
        <v>Electronics</v>
      </c>
      <c r="M1779" t="str">
        <f>VLOOKUP(J1779,prod_imp!$A$2:$I$102,4,FALSE)</f>
        <v>Accessories</v>
      </c>
      <c r="N1779" t="str">
        <f>VLOOKUP(J1779,prod_imp!$A$2:$I$102,5,FALSE)</f>
        <v>Holmes Llc</v>
      </c>
      <c r="O1779">
        <f>VLOOKUP(J1779,prod_imp!$A$2:$I$102,6,FALSE)</f>
        <v>451</v>
      </c>
      <c r="P1779">
        <f>VLOOKUP(J1779,prod_imp!$A$2:$I$102,7,FALSE)</f>
        <v>389</v>
      </c>
      <c r="Q1779" t="s">
        <v>4693</v>
      </c>
      <c r="R1779" t="s">
        <v>4709</v>
      </c>
      <c r="S1779" s="5">
        <v>1308.5927999999999</v>
      </c>
      <c r="T1779">
        <v>3</v>
      </c>
      <c r="U1779">
        <v>606</v>
      </c>
      <c r="V1779">
        <v>0.05</v>
      </c>
      <c r="W1779" t="str">
        <f>VLOOKUP(Q1779,stores_imp!$A$2:$K$100,3,FALSE)</f>
        <v>NORTH</v>
      </c>
      <c r="X1779" t="str">
        <f>VLOOKUP(Q1779,stores_imp!$A$2:$K$100,2,TRUE)</f>
        <v>Thomas, Bridges And Harris</v>
      </c>
      <c r="Y1779" t="str">
        <f>VLOOKUP(Q1779,stores_imp!$A$2:$E$22,4,FALSE)</f>
        <v>Sabrinatown</v>
      </c>
      <c r="Z1779" t="str">
        <f>VLOOKUP(Q1779,stores_imp!$A$2:$K$22,5,FALSE)</f>
        <v>Online</v>
      </c>
      <c r="AA1779" t="str">
        <f>_xlfn.IFS(sale[[#All],[Age]]&lt;19,"Teens",sale[[#All],[Age]]&lt;30,"Adults",sale[[#All],[Age]]&lt;70,"Elders")</f>
        <v>Elders</v>
      </c>
      <c r="AB1779" t="str">
        <f>VLOOKUP(C1779,customer_imp!$A$2:$H$505,8,FALSE)</f>
        <v>Platinum</v>
      </c>
    </row>
    <row r="1780" spans="1:28" x14ac:dyDescent="0.25">
      <c r="A1780" t="s">
        <v>6484</v>
      </c>
      <c r="B1780" s="2">
        <v>45373</v>
      </c>
      <c r="C1780" t="s">
        <v>4041</v>
      </c>
      <c r="D1780" t="str">
        <f>VLOOKUP(C1780,customer_imp!$A$2:$H$502,2,FALSE)</f>
        <v>Amber Mcclain</v>
      </c>
      <c r="E1780">
        <f>VLOOKUP(C1780,customer_imp!$A$2:$H$502,3,FALSE)</f>
        <v>58</v>
      </c>
      <c r="F1780" t="str">
        <f>VLOOKUP(C1780,customer_imp!$A$2:$H$502,4,FALSE)</f>
        <v>Male</v>
      </c>
      <c r="G1780" t="str">
        <f>VLOOKUP(C1780,customer_imp!$A$2:$H$502,5,FALSE)</f>
        <v>Brendaburgh</v>
      </c>
      <c r="H1780" t="str">
        <f>VLOOKUP(C1780,customer_imp!$A$2:$H$502,6,FALSE)</f>
        <v>Florida</v>
      </c>
      <c r="I1780" t="str">
        <f>VLOOKUP(C1780,customer_imp!$A$2:$H$502,7,FALSE)</f>
        <v>USA</v>
      </c>
      <c r="J1780" t="s">
        <v>4571</v>
      </c>
      <c r="K1780" t="str">
        <f>VLOOKUP($J1780,prod_imp!$A$2:$I$102,2,FALSE)</f>
        <v>Usb External Hard Drive</v>
      </c>
      <c r="L1780" t="str">
        <f>VLOOKUP(J1780,prod_imp!$A$2:$I$102,3,FALSE)</f>
        <v>Electronics</v>
      </c>
      <c r="M1780" t="str">
        <f>VLOOKUP(J1780,prod_imp!$A$2:$I$102,4,FALSE)</f>
        <v>Computer</v>
      </c>
      <c r="N1780" t="str">
        <f>VLOOKUP(J1780,prod_imp!$A$2:$I$102,5,FALSE)</f>
        <v>Robinson Inc</v>
      </c>
      <c r="O1780">
        <f>VLOOKUP(J1780,prod_imp!$A$2:$I$102,6,FALSE)</f>
        <v>253</v>
      </c>
      <c r="P1780">
        <f>VLOOKUP(J1780,prod_imp!$A$2:$I$102,7,FALSE)</f>
        <v>266</v>
      </c>
      <c r="Q1780" t="s">
        <v>4680</v>
      </c>
      <c r="R1780" t="s">
        <v>4709</v>
      </c>
      <c r="S1780" s="5">
        <v>782.16</v>
      </c>
      <c r="T1780">
        <v>2</v>
      </c>
      <c r="U1780">
        <v>521</v>
      </c>
      <c r="V1780">
        <v>0.28000000000000003</v>
      </c>
      <c r="W1780" t="str">
        <f>VLOOKUP(Q1780,stores_imp!$A$2:$K$100,3,FALSE)</f>
        <v>NORTH</v>
      </c>
      <c r="X1780" t="str">
        <f>VLOOKUP(Q1780,stores_imp!$A$2:$K$100,2,TRUE)</f>
        <v>Mann-Austin</v>
      </c>
      <c r="Y1780" t="str">
        <f>VLOOKUP(Q1780,stores_imp!$A$2:$E$22,4,FALSE)</f>
        <v>Hoodberg</v>
      </c>
      <c r="Z1780" t="str">
        <f>VLOOKUP(Q1780,stores_imp!$A$2:$K$22,5,FALSE)</f>
        <v>Outlet</v>
      </c>
      <c r="AA1780" t="str">
        <f>_xlfn.IFS(sale[[#All],[Age]]&lt;19,"Teens",sale[[#All],[Age]]&lt;30,"Adults",sale[[#All],[Age]]&lt;70,"Elders")</f>
        <v>Elders</v>
      </c>
      <c r="AB1780" t="str">
        <f>VLOOKUP(C1780,customer_imp!$A$2:$H$505,8,FALSE)</f>
        <v>Silver</v>
      </c>
    </row>
    <row r="1781" spans="1:28" x14ac:dyDescent="0.25">
      <c r="A1781" t="s">
        <v>6485</v>
      </c>
      <c r="B1781" s="2">
        <v>45863</v>
      </c>
      <c r="C1781" t="s">
        <v>4362</v>
      </c>
      <c r="D1781" t="str">
        <f>VLOOKUP(C1781,customer_imp!$A$2:$H$502,2,FALSE)</f>
        <v>James Orozco</v>
      </c>
      <c r="E1781">
        <f>VLOOKUP(C1781,customer_imp!$A$2:$H$502,3,FALSE)</f>
        <v>37</v>
      </c>
      <c r="F1781" t="str">
        <f>VLOOKUP(C1781,customer_imp!$A$2:$H$502,4,FALSE)</f>
        <v>Female</v>
      </c>
      <c r="G1781" t="str">
        <f>VLOOKUP(C1781,customer_imp!$A$2:$H$502,5,FALSE)</f>
        <v>Simpsonfort</v>
      </c>
      <c r="H1781" t="str">
        <f>VLOOKUP(C1781,customer_imp!$A$2:$H$502,6,FALSE)</f>
        <v>Maine</v>
      </c>
      <c r="I1781" t="str">
        <f>VLOOKUP(C1781,customer_imp!$A$2:$H$502,7,FALSE)</f>
        <v>USA</v>
      </c>
      <c r="J1781" t="s">
        <v>4515</v>
      </c>
      <c r="K1781" t="str">
        <f>VLOOKUP($J1781,prod_imp!$A$2:$I$102,2,FALSE)</f>
        <v>Ceramic Kitchen Bowl Set</v>
      </c>
      <c r="L1781" t="str">
        <f>VLOOKUP(J1781,prod_imp!$A$2:$I$102,3,FALSE)</f>
        <v>Home</v>
      </c>
      <c r="M1781" t="str">
        <f>VLOOKUP(J1781,prod_imp!$A$2:$I$102,4,FALSE)</f>
        <v>Kitchen</v>
      </c>
      <c r="N1781" t="str">
        <f>VLOOKUP(J1781,prod_imp!$A$2:$I$102,5,FALSE)</f>
        <v>Hamilton Group</v>
      </c>
      <c r="O1781">
        <f>VLOOKUP(J1781,prod_imp!$A$2:$I$102,6,FALSE)</f>
        <v>299</v>
      </c>
      <c r="P1781">
        <f>VLOOKUP(J1781,prod_imp!$A$2:$I$102,7,FALSE)</f>
        <v>308</v>
      </c>
      <c r="Q1781" t="s">
        <v>4684</v>
      </c>
      <c r="R1781" t="s">
        <v>1959</v>
      </c>
      <c r="S1781" s="5">
        <v>1876.3152</v>
      </c>
      <c r="T1781">
        <v>4</v>
      </c>
      <c r="U1781">
        <v>499</v>
      </c>
      <c r="V1781">
        <v>0.25</v>
      </c>
      <c r="W1781" t="str">
        <f>VLOOKUP(Q1781,stores_imp!$A$2:$K$100,3,FALSE)</f>
        <v>SOUTH</v>
      </c>
      <c r="X1781" t="str">
        <f>VLOOKUP(Q1781,stores_imp!$A$2:$K$100,2,TRUE)</f>
        <v>Mann-Austin</v>
      </c>
      <c r="Y1781" t="str">
        <f>VLOOKUP(Q1781,stores_imp!$A$2:$E$22,4,FALSE)</f>
        <v>Williamsfurt</v>
      </c>
      <c r="Z1781" t="str">
        <f>VLOOKUP(Q1781,stores_imp!$A$2:$K$22,5,FALSE)</f>
        <v>Online</v>
      </c>
      <c r="AA1781" t="str">
        <f>_xlfn.IFS(sale[[#All],[Age]]&lt;19,"Teens",sale[[#All],[Age]]&lt;30,"Adults",sale[[#All],[Age]]&lt;70,"Elders")</f>
        <v>Elders</v>
      </c>
      <c r="AB1781" t="str">
        <f>VLOOKUP(C1781,customer_imp!$A$2:$H$505,8,FALSE)</f>
        <v>Gold</v>
      </c>
    </row>
    <row r="1782" spans="1:28" x14ac:dyDescent="0.25">
      <c r="A1782" t="s">
        <v>6486</v>
      </c>
      <c r="B1782" s="2">
        <v>45758</v>
      </c>
      <c r="C1782" t="s">
        <v>4131</v>
      </c>
      <c r="D1782" t="str">
        <f>VLOOKUP(C1782,customer_imp!$A$2:$H$502,2,FALSE)</f>
        <v>Joseph Faulkner</v>
      </c>
      <c r="E1782">
        <f>VLOOKUP(C1782,customer_imp!$A$2:$H$502,3,FALSE)</f>
        <v>31</v>
      </c>
      <c r="F1782" t="str">
        <f>VLOOKUP(C1782,customer_imp!$A$2:$H$502,4,FALSE)</f>
        <v>Male</v>
      </c>
      <c r="G1782" t="str">
        <f>VLOOKUP(C1782,customer_imp!$A$2:$H$502,5,FALSE)</f>
        <v>New Leahfurt</v>
      </c>
      <c r="H1782" t="str">
        <f>VLOOKUP(C1782,customer_imp!$A$2:$H$502,6,FALSE)</f>
        <v>North Dakota</v>
      </c>
      <c r="I1782" t="str">
        <f>VLOOKUP(C1782,customer_imp!$A$2:$H$502,7,FALSE)</f>
        <v>USA</v>
      </c>
      <c r="J1782" t="s">
        <v>4502</v>
      </c>
      <c r="K1782" t="str">
        <f>VLOOKUP($J1782,prod_imp!$A$2:$I$102,2,FALSE)</f>
        <v>Women'S Yoga Pants</v>
      </c>
      <c r="L1782" t="str">
        <f>VLOOKUP(J1782,prod_imp!$A$2:$I$102,3,FALSE)</f>
        <v>Clothing</v>
      </c>
      <c r="M1782" t="str">
        <f>VLOOKUP(J1782,prod_imp!$A$2:$I$102,4,FALSE)</f>
        <v>Bottoms</v>
      </c>
      <c r="N1782" t="str">
        <f>VLOOKUP(J1782,prod_imp!$A$2:$I$102,5,FALSE)</f>
        <v>Gonzales-Davis</v>
      </c>
      <c r="O1782">
        <f>VLOOKUP(J1782,prod_imp!$A$2:$I$102,6,FALSE)</f>
        <v>306</v>
      </c>
      <c r="P1782">
        <f>VLOOKUP(J1782,prod_imp!$A$2:$I$102,7,FALSE)</f>
        <v>487</v>
      </c>
      <c r="Q1782" t="s">
        <v>4702</v>
      </c>
      <c r="R1782" t="s">
        <v>4709</v>
      </c>
      <c r="S1782" s="5">
        <v>982.22879999999998</v>
      </c>
      <c r="T1782">
        <v>4</v>
      </c>
      <c r="U1782">
        <v>299</v>
      </c>
      <c r="V1782">
        <v>0.06</v>
      </c>
      <c r="W1782" t="str">
        <f>VLOOKUP(Q1782,stores_imp!$A$2:$K$100,3,FALSE)</f>
        <v>EAST</v>
      </c>
      <c r="X1782" t="str">
        <f>VLOOKUP(Q1782,stores_imp!$A$2:$K$100,2,TRUE)</f>
        <v>Guerrero-Schmitt</v>
      </c>
      <c r="Y1782" t="str">
        <f>VLOOKUP(Q1782,stores_imp!$A$2:$E$22,4,FALSE)</f>
        <v>East Stevechester</v>
      </c>
      <c r="Z1782" t="str">
        <f>VLOOKUP(Q1782,stores_imp!$A$2:$K$22,5,FALSE)</f>
        <v>Flagship</v>
      </c>
      <c r="AA1782" t="str">
        <f>_xlfn.IFS(sale[[#All],[Age]]&lt;19,"Teens",sale[[#All],[Age]]&lt;30,"Adults",sale[[#All],[Age]]&lt;70,"Elders")</f>
        <v>Elders</v>
      </c>
      <c r="AB1782" t="str">
        <f>VLOOKUP(C1782,customer_imp!$A$2:$H$505,8,FALSE)</f>
        <v>Bronze</v>
      </c>
    </row>
    <row r="1783" spans="1:28" x14ac:dyDescent="0.25">
      <c r="A1783" t="s">
        <v>6487</v>
      </c>
      <c r="B1783" s="2">
        <v>45285</v>
      </c>
      <c r="C1783" t="s">
        <v>4449</v>
      </c>
      <c r="D1783" t="str">
        <f>VLOOKUP(C1783,customer_imp!$A$2:$H$502,2,FALSE)</f>
        <v>Christina Robertson</v>
      </c>
      <c r="E1783">
        <f>VLOOKUP(C1783,customer_imp!$A$2:$H$502,3,FALSE)</f>
        <v>59</v>
      </c>
      <c r="F1783" t="str">
        <f>VLOOKUP(C1783,customer_imp!$A$2:$H$502,4,FALSE)</f>
        <v>Male</v>
      </c>
      <c r="G1783" t="str">
        <f>VLOOKUP(C1783,customer_imp!$A$2:$H$502,5,FALSE)</f>
        <v>Hubbardborough</v>
      </c>
      <c r="H1783" t="str">
        <f>VLOOKUP(C1783,customer_imp!$A$2:$H$502,6,FALSE)</f>
        <v>Kentucky</v>
      </c>
      <c r="I1783" t="str">
        <f>VLOOKUP(C1783,customer_imp!$A$2:$H$502,7,FALSE)</f>
        <v>USA</v>
      </c>
      <c r="J1783" t="s">
        <v>4563</v>
      </c>
      <c r="K1783" t="str">
        <f>VLOOKUP($J1783,prod_imp!$A$2:$I$102,2,FALSE)</f>
        <v>Portable Power Bank</v>
      </c>
      <c r="L1783" t="str">
        <f>VLOOKUP(J1783,prod_imp!$A$2:$I$102,3,FALSE)</f>
        <v>Electronics</v>
      </c>
      <c r="M1783" t="str">
        <f>VLOOKUP(J1783,prod_imp!$A$2:$I$102,4,FALSE)</f>
        <v>Mobile</v>
      </c>
      <c r="N1783" t="str">
        <f>VLOOKUP(J1783,prod_imp!$A$2:$I$102,5,FALSE)</f>
        <v>Cummings And Sons</v>
      </c>
      <c r="O1783">
        <f>VLOOKUP(J1783,prod_imp!$A$2:$I$102,6,FALSE)</f>
        <v>326</v>
      </c>
      <c r="P1783">
        <f>VLOOKUP(J1783,prod_imp!$A$2:$I$102,7,FALSE)</f>
        <v>301</v>
      </c>
      <c r="Q1783" t="s">
        <v>4673</v>
      </c>
      <c r="R1783" t="s">
        <v>1959</v>
      </c>
      <c r="S1783" s="5">
        <v>517.89649999999995</v>
      </c>
      <c r="T1783">
        <v>1</v>
      </c>
      <c r="U1783">
        <v>609</v>
      </c>
      <c r="V1783">
        <v>0.18</v>
      </c>
      <c r="W1783" t="str">
        <f>VLOOKUP(Q1783,stores_imp!$A$2:$K$100,3,FALSE)</f>
        <v>EAST</v>
      </c>
      <c r="X1783" t="str">
        <f>VLOOKUP(Q1783,stores_imp!$A$2:$K$100,2,TRUE)</f>
        <v>Rivera-Warner</v>
      </c>
      <c r="Y1783" t="str">
        <f>VLOOKUP(Q1783,stores_imp!$A$2:$E$22,4,FALSE)</f>
        <v>Washingtonfurt</v>
      </c>
      <c r="Z1783" t="str">
        <f>VLOOKUP(Q1783,stores_imp!$A$2:$K$22,5,FALSE)</f>
        <v>Flagship</v>
      </c>
      <c r="AA1783" t="str">
        <f>_xlfn.IFS(sale[[#All],[Age]]&lt;19,"Teens",sale[[#All],[Age]]&lt;30,"Adults",sale[[#All],[Age]]&lt;70,"Elders")</f>
        <v>Elders</v>
      </c>
      <c r="AB1783" t="str">
        <f>VLOOKUP(C1783,customer_imp!$A$2:$H$505,8,FALSE)</f>
        <v>Platinum</v>
      </c>
    </row>
    <row r="1784" spans="1:28" x14ac:dyDescent="0.25">
      <c r="A1784" t="s">
        <v>6488</v>
      </c>
      <c r="B1784" s="2">
        <v>45656</v>
      </c>
      <c r="C1784" t="s">
        <v>4077</v>
      </c>
      <c r="D1784" t="str">
        <f>VLOOKUP(C1784,customer_imp!$A$2:$H$502,2,FALSE)</f>
        <v>Colleen Maynard</v>
      </c>
      <c r="E1784">
        <f>VLOOKUP(C1784,customer_imp!$A$2:$H$502,3,FALSE)</f>
        <v>29</v>
      </c>
      <c r="F1784" t="str">
        <f>VLOOKUP(C1784,customer_imp!$A$2:$H$502,4,FALSE)</f>
        <v>Male</v>
      </c>
      <c r="G1784" t="str">
        <f>VLOOKUP(C1784,customer_imp!$A$2:$H$502,5,FALSE)</f>
        <v>Singletonmouth</v>
      </c>
      <c r="H1784" t="str">
        <f>VLOOKUP(C1784,customer_imp!$A$2:$H$502,6,FALSE)</f>
        <v>Utah</v>
      </c>
      <c r="I1784" t="str">
        <f>VLOOKUP(C1784,customer_imp!$A$2:$H$502,7,FALSE)</f>
        <v>USA</v>
      </c>
      <c r="J1784" t="s">
        <v>4498</v>
      </c>
      <c r="K1784" t="str">
        <f>VLOOKUP($J1784,prod_imp!$A$2:$I$102,2,FALSE)</f>
        <v>Women'S Casual Hoodie</v>
      </c>
      <c r="L1784" t="str">
        <f>VLOOKUP(J1784,prod_imp!$A$2:$I$102,3,FALSE)</f>
        <v>Clothing</v>
      </c>
      <c r="M1784" t="str">
        <f>VLOOKUP(J1784,prod_imp!$A$2:$I$102,4,FALSE)</f>
        <v>Outerwear</v>
      </c>
      <c r="N1784" t="str">
        <f>VLOOKUP(J1784,prod_imp!$A$2:$I$102,5,FALSE)</f>
        <v>Sims Inc</v>
      </c>
      <c r="O1784">
        <f>VLOOKUP(J1784,prod_imp!$A$2:$I$102,6,FALSE)</f>
        <v>317</v>
      </c>
      <c r="P1784">
        <f>VLOOKUP(J1784,prod_imp!$A$2:$I$102,7,FALSE)</f>
        <v>352</v>
      </c>
      <c r="Q1784" t="s">
        <v>4685</v>
      </c>
      <c r="R1784" t="s">
        <v>4709</v>
      </c>
      <c r="S1784" s="5">
        <v>198.7782</v>
      </c>
      <c r="T1784">
        <v>1</v>
      </c>
      <c r="U1784">
        <v>214</v>
      </c>
      <c r="V1784">
        <v>0.15</v>
      </c>
      <c r="W1784" t="str">
        <f>VLOOKUP(Q1784,stores_imp!$A$2:$K$100,3,FALSE)</f>
        <v>WEST</v>
      </c>
      <c r="X1784" t="str">
        <f>VLOOKUP(Q1784,stores_imp!$A$2:$K$100,2,TRUE)</f>
        <v>Mann-Austin</v>
      </c>
      <c r="Y1784" t="str">
        <f>VLOOKUP(Q1784,stores_imp!$A$2:$E$22,4,FALSE)</f>
        <v>Thompsonborough</v>
      </c>
      <c r="Z1784" t="str">
        <f>VLOOKUP(Q1784,stores_imp!$A$2:$K$22,5,FALSE)</f>
        <v>Online</v>
      </c>
      <c r="AA1784" t="str">
        <f>_xlfn.IFS(sale[[#All],[Age]]&lt;19,"Teens",sale[[#All],[Age]]&lt;30,"Adults",sale[[#All],[Age]]&lt;70,"Elders")</f>
        <v>Adults</v>
      </c>
      <c r="AB1784" t="str">
        <f>VLOOKUP(C1784,customer_imp!$A$2:$H$505,8,FALSE)</f>
        <v>Gold</v>
      </c>
    </row>
    <row r="1785" spans="1:28" x14ac:dyDescent="0.25">
      <c r="A1785" t="s">
        <v>6489</v>
      </c>
      <c r="B1785" s="2">
        <v>45718</v>
      </c>
      <c r="C1785" t="s">
        <v>4131</v>
      </c>
      <c r="D1785" t="str">
        <f>VLOOKUP(C1785,customer_imp!$A$2:$H$502,2,FALSE)</f>
        <v>Joseph Faulkner</v>
      </c>
      <c r="E1785">
        <f>VLOOKUP(C1785,customer_imp!$A$2:$H$502,3,FALSE)</f>
        <v>31</v>
      </c>
      <c r="F1785" t="str">
        <f>VLOOKUP(C1785,customer_imp!$A$2:$H$502,4,FALSE)</f>
        <v>Male</v>
      </c>
      <c r="G1785" t="str">
        <f>VLOOKUP(C1785,customer_imp!$A$2:$H$502,5,FALSE)</f>
        <v>New Leahfurt</v>
      </c>
      <c r="H1785" t="str">
        <f>VLOOKUP(C1785,customer_imp!$A$2:$H$502,6,FALSE)</f>
        <v>North Dakota</v>
      </c>
      <c r="I1785" t="str">
        <f>VLOOKUP(C1785,customer_imp!$A$2:$H$502,7,FALSE)</f>
        <v>USA</v>
      </c>
      <c r="J1785" t="s">
        <v>4594</v>
      </c>
      <c r="K1785" t="str">
        <f>VLOOKUP($J1785,prod_imp!$A$2:$I$102,2,FALSE)</f>
        <v>Ceramic Plant Pot</v>
      </c>
      <c r="L1785" t="str">
        <f>VLOOKUP(J1785,prod_imp!$A$2:$I$102,3,FALSE)</f>
        <v>Home</v>
      </c>
      <c r="M1785" t="str">
        <f>VLOOKUP(J1785,prod_imp!$A$2:$I$102,4,FALSE)</f>
        <v>Decor</v>
      </c>
      <c r="N1785" t="str">
        <f>VLOOKUP(J1785,prod_imp!$A$2:$I$102,5,FALSE)</f>
        <v>Hatfield, Baird And Torres</v>
      </c>
      <c r="O1785">
        <f>VLOOKUP(J1785,prod_imp!$A$2:$I$102,6,FALSE)</f>
        <v>82</v>
      </c>
      <c r="P1785">
        <f>VLOOKUP(J1785,prod_imp!$A$2:$I$102,7,FALSE)</f>
        <v>275</v>
      </c>
      <c r="Q1785" t="s">
        <v>4700</v>
      </c>
      <c r="R1785" t="s">
        <v>1959</v>
      </c>
      <c r="S1785" s="5">
        <v>1814.9831999999999</v>
      </c>
      <c r="T1785">
        <v>4</v>
      </c>
      <c r="U1785">
        <v>613</v>
      </c>
      <c r="V1785">
        <v>7.0000000000000007E-2</v>
      </c>
      <c r="W1785" t="str">
        <f>VLOOKUP(Q1785,stores_imp!$A$2:$K$100,3,FALSE)</f>
        <v>WEST</v>
      </c>
      <c r="X1785" t="str">
        <f>VLOOKUP(Q1785,stores_imp!$A$2:$K$100,2,TRUE)</f>
        <v>Frederick-Wright</v>
      </c>
      <c r="Y1785" t="str">
        <f>VLOOKUP(Q1785,stores_imp!$A$2:$E$22,4,FALSE)</f>
        <v>New Jimmymouth</v>
      </c>
      <c r="Z1785" t="str">
        <f>VLOOKUP(Q1785,stores_imp!$A$2:$K$22,5,FALSE)</f>
        <v>Flagship</v>
      </c>
      <c r="AA1785" t="str">
        <f>_xlfn.IFS(sale[[#All],[Age]]&lt;19,"Teens",sale[[#All],[Age]]&lt;30,"Adults",sale[[#All],[Age]]&lt;70,"Elders")</f>
        <v>Elders</v>
      </c>
      <c r="AB1785" t="str">
        <f>VLOOKUP(C1785,customer_imp!$A$2:$H$505,8,FALSE)</f>
        <v>Bronze</v>
      </c>
    </row>
    <row r="1786" spans="1:28" x14ac:dyDescent="0.25">
      <c r="A1786" t="s">
        <v>6490</v>
      </c>
      <c r="B1786" s="2">
        <v>45293</v>
      </c>
      <c r="C1786" t="s">
        <v>4345</v>
      </c>
      <c r="D1786" t="str">
        <f>VLOOKUP(C1786,customer_imp!$A$2:$H$502,2,FALSE)</f>
        <v>Manuel Castillo</v>
      </c>
      <c r="E1786">
        <f>VLOOKUP(C1786,customer_imp!$A$2:$H$502,3,FALSE)</f>
        <v>41</v>
      </c>
      <c r="F1786" t="str">
        <f>VLOOKUP(C1786,customer_imp!$A$2:$H$502,4,FALSE)</f>
        <v>Male</v>
      </c>
      <c r="G1786" t="str">
        <f>VLOOKUP(C1786,customer_imp!$A$2:$H$502,5,FALSE)</f>
        <v>Nealview</v>
      </c>
      <c r="H1786" t="str">
        <f>VLOOKUP(C1786,customer_imp!$A$2:$H$502,6,FALSE)</f>
        <v>Tennessee</v>
      </c>
      <c r="I1786" t="str">
        <f>VLOOKUP(C1786,customer_imp!$A$2:$H$502,7,FALSE)</f>
        <v>USA</v>
      </c>
      <c r="J1786" t="s">
        <v>4601</v>
      </c>
      <c r="K1786" t="str">
        <f>VLOOKUP($J1786,prod_imp!$A$2:$I$102,2,FALSE)</f>
        <v>Men'S Hair Styling Gel</v>
      </c>
      <c r="L1786" t="str">
        <f>VLOOKUP(J1786,prod_imp!$A$2:$I$102,3,FALSE)</f>
        <v>Beauty</v>
      </c>
      <c r="M1786" t="str">
        <f>VLOOKUP(J1786,prod_imp!$A$2:$I$102,4,FALSE)</f>
        <v>Haircare</v>
      </c>
      <c r="N1786" t="str">
        <f>VLOOKUP(J1786,prod_imp!$A$2:$I$102,5,FALSE)</f>
        <v>Cline-Mccarthy</v>
      </c>
      <c r="O1786">
        <f>VLOOKUP(J1786,prod_imp!$A$2:$I$102,6,FALSE)</f>
        <v>17</v>
      </c>
      <c r="P1786">
        <f>VLOOKUP(J1786,prod_imp!$A$2:$I$102,7,FALSE)</f>
        <v>399</v>
      </c>
      <c r="Q1786" t="s">
        <v>4692</v>
      </c>
      <c r="R1786" t="s">
        <v>4709</v>
      </c>
      <c r="S1786" s="5">
        <v>1278.4896000000001</v>
      </c>
      <c r="T1786">
        <v>2</v>
      </c>
      <c r="U1786">
        <v>687</v>
      </c>
      <c r="V1786">
        <v>0.26</v>
      </c>
      <c r="W1786" t="str">
        <f>VLOOKUP(Q1786,stores_imp!$A$2:$K$100,3,FALSE)</f>
        <v>SOUTH</v>
      </c>
      <c r="X1786" t="str">
        <f>VLOOKUP(Q1786,stores_imp!$A$2:$K$100,2,TRUE)</f>
        <v>Aguirre-Keller</v>
      </c>
      <c r="Y1786" t="str">
        <f>VLOOKUP(Q1786,stores_imp!$A$2:$E$22,4,FALSE)</f>
        <v>Lake Michael</v>
      </c>
      <c r="Z1786" t="str">
        <f>VLOOKUP(Q1786,stores_imp!$A$2:$K$22,5,FALSE)</f>
        <v>Online</v>
      </c>
      <c r="AA1786" t="str">
        <f>_xlfn.IFS(sale[[#All],[Age]]&lt;19,"Teens",sale[[#All],[Age]]&lt;30,"Adults",sale[[#All],[Age]]&lt;70,"Elders")</f>
        <v>Elders</v>
      </c>
      <c r="AB1786" t="str">
        <f>VLOOKUP(C1786,customer_imp!$A$2:$H$505,8,FALSE)</f>
        <v>Gold</v>
      </c>
    </row>
    <row r="1787" spans="1:28" x14ac:dyDescent="0.25">
      <c r="A1787" t="s">
        <v>6491</v>
      </c>
      <c r="B1787" s="2">
        <v>45915</v>
      </c>
      <c r="C1787" t="s">
        <v>4312</v>
      </c>
      <c r="D1787" t="str">
        <f>VLOOKUP(C1787,customer_imp!$A$2:$H$502,2,FALSE)</f>
        <v>Robert King</v>
      </c>
      <c r="E1787">
        <f>VLOOKUP(C1787,customer_imp!$A$2:$H$502,3,FALSE)</f>
        <v>58</v>
      </c>
      <c r="F1787" t="str">
        <f>VLOOKUP(C1787,customer_imp!$A$2:$H$502,4,FALSE)</f>
        <v>Female</v>
      </c>
      <c r="G1787" t="str">
        <f>VLOOKUP(C1787,customer_imp!$A$2:$H$502,5,FALSE)</f>
        <v>Cindyton</v>
      </c>
      <c r="H1787" t="str">
        <f>VLOOKUP(C1787,customer_imp!$A$2:$H$502,6,FALSE)</f>
        <v>Rhode Island</v>
      </c>
      <c r="I1787" t="str">
        <f>VLOOKUP(C1787,customer_imp!$A$2:$H$502,7,FALSE)</f>
        <v>USA</v>
      </c>
      <c r="J1787" t="s">
        <v>4617</v>
      </c>
      <c r="K1787" t="str">
        <f>VLOOKUP($J1787,prod_imp!$A$2:$I$102,2,FALSE)</f>
        <v>Smart Led Light Strip</v>
      </c>
      <c r="L1787" t="str">
        <f>VLOOKUP(J1787,prod_imp!$A$2:$I$102,3,FALSE)</f>
        <v>Electronics</v>
      </c>
      <c r="M1787" t="str">
        <f>VLOOKUP(J1787,prod_imp!$A$2:$I$102,4,FALSE)</f>
        <v>Accessories</v>
      </c>
      <c r="N1787" t="str">
        <f>VLOOKUP(J1787,prod_imp!$A$2:$I$102,5,FALSE)</f>
        <v>Flores-Davis</v>
      </c>
      <c r="O1787">
        <f>VLOOKUP(J1787,prod_imp!$A$2:$I$102,6,FALSE)</f>
        <v>349</v>
      </c>
      <c r="P1787">
        <f>VLOOKUP(J1787,prod_imp!$A$2:$I$102,7,FALSE)</f>
        <v>476</v>
      </c>
      <c r="Q1787" t="s">
        <v>4695</v>
      </c>
      <c r="R1787" t="s">
        <v>4706</v>
      </c>
      <c r="S1787" s="5">
        <v>339.2466</v>
      </c>
      <c r="T1787">
        <v>3</v>
      </c>
      <c r="U1787">
        <v>115</v>
      </c>
      <c r="V1787">
        <v>7.0000000000000007E-2</v>
      </c>
      <c r="W1787" t="str">
        <f>VLOOKUP(Q1787,stores_imp!$A$2:$K$100,3,FALSE)</f>
        <v>EAST</v>
      </c>
      <c r="X1787" t="str">
        <f>VLOOKUP(Q1787,stores_imp!$A$2:$K$100,2,TRUE)</f>
        <v>Gardner, Humphrey And Contreras</v>
      </c>
      <c r="Y1787" t="str">
        <f>VLOOKUP(Q1787,stores_imp!$A$2:$E$22,4,FALSE)</f>
        <v>Johnsonville</v>
      </c>
      <c r="Z1787" t="str">
        <f>VLOOKUP(Q1787,stores_imp!$A$2:$K$22,5,FALSE)</f>
        <v>Flagship</v>
      </c>
      <c r="AA1787" t="str">
        <f>_xlfn.IFS(sale[[#All],[Age]]&lt;19,"Teens",sale[[#All],[Age]]&lt;30,"Adults",sale[[#All],[Age]]&lt;70,"Elders")</f>
        <v>Elders</v>
      </c>
      <c r="AB1787" t="str">
        <f>VLOOKUP(C1787,customer_imp!$A$2:$H$505,8,FALSE)</f>
        <v>Gold</v>
      </c>
    </row>
    <row r="1788" spans="1:28" x14ac:dyDescent="0.25">
      <c r="A1788" t="s">
        <v>6492</v>
      </c>
      <c r="B1788" s="2">
        <v>45359</v>
      </c>
      <c r="C1788" t="s">
        <v>4158</v>
      </c>
      <c r="D1788" t="str">
        <f>VLOOKUP(C1788,customer_imp!$A$2:$H$502,2,FALSE)</f>
        <v>Nicholas Bradshaw</v>
      </c>
      <c r="E1788">
        <f>VLOOKUP(C1788,customer_imp!$A$2:$H$502,3,FALSE)</f>
        <v>43</v>
      </c>
      <c r="F1788" t="str">
        <f>VLOOKUP(C1788,customer_imp!$A$2:$H$502,4,FALSE)</f>
        <v>Female</v>
      </c>
      <c r="G1788" t="str">
        <f>VLOOKUP(C1788,customer_imp!$A$2:$H$502,5,FALSE)</f>
        <v>Murphyfurt</v>
      </c>
      <c r="H1788" t="str">
        <f>VLOOKUP(C1788,customer_imp!$A$2:$H$502,6,FALSE)</f>
        <v>Utah</v>
      </c>
      <c r="I1788" t="str">
        <f>VLOOKUP(C1788,customer_imp!$A$2:$H$502,7,FALSE)</f>
        <v>USA</v>
      </c>
      <c r="J1788" t="s">
        <v>4540</v>
      </c>
      <c r="K1788" t="str">
        <f>VLOOKUP($J1788,prod_imp!$A$2:$I$102,2,FALSE)</f>
        <v>Foldable Camping Chair</v>
      </c>
      <c r="L1788" t="str">
        <f>VLOOKUP(J1788,prod_imp!$A$2:$I$102,3,FALSE)</f>
        <v>Sports</v>
      </c>
      <c r="M1788" t="str">
        <f>VLOOKUP(J1788,prod_imp!$A$2:$I$102,4,FALSE)</f>
        <v>Outdoor</v>
      </c>
      <c r="N1788" t="str">
        <f>VLOOKUP(J1788,prod_imp!$A$2:$I$102,5,FALSE)</f>
        <v>Cook Ltd</v>
      </c>
      <c r="O1788">
        <f>VLOOKUP(J1788,prod_imp!$A$2:$I$102,6,FALSE)</f>
        <v>166</v>
      </c>
      <c r="P1788">
        <f>VLOOKUP(J1788,prod_imp!$A$2:$I$102,7,FALSE)</f>
        <v>340</v>
      </c>
      <c r="Q1788" t="s">
        <v>4693</v>
      </c>
      <c r="R1788" t="s">
        <v>1959</v>
      </c>
      <c r="S1788" s="5">
        <v>1343.0316</v>
      </c>
      <c r="T1788">
        <v>2</v>
      </c>
      <c r="U1788">
        <v>722</v>
      </c>
      <c r="V1788">
        <v>0.02</v>
      </c>
      <c r="W1788" t="str">
        <f>VLOOKUP(Q1788,stores_imp!$A$2:$K$100,3,FALSE)</f>
        <v>NORTH</v>
      </c>
      <c r="X1788" t="str">
        <f>VLOOKUP(Q1788,stores_imp!$A$2:$K$100,2,TRUE)</f>
        <v>Thomas, Bridges And Harris</v>
      </c>
      <c r="Y1788" t="str">
        <f>VLOOKUP(Q1788,stores_imp!$A$2:$E$22,4,FALSE)</f>
        <v>Sabrinatown</v>
      </c>
      <c r="Z1788" t="str">
        <f>VLOOKUP(Q1788,stores_imp!$A$2:$K$22,5,FALSE)</f>
        <v>Online</v>
      </c>
      <c r="AA1788" t="str">
        <f>_xlfn.IFS(sale[[#All],[Age]]&lt;19,"Teens",sale[[#All],[Age]]&lt;30,"Adults",sale[[#All],[Age]]&lt;70,"Elders")</f>
        <v>Elders</v>
      </c>
      <c r="AB1788" t="str">
        <f>VLOOKUP(C1788,customer_imp!$A$2:$H$505,8,FALSE)</f>
        <v>Silver</v>
      </c>
    </row>
    <row r="1789" spans="1:28" x14ac:dyDescent="0.25">
      <c r="A1789" t="s">
        <v>6493</v>
      </c>
      <c r="B1789" s="2">
        <v>45652</v>
      </c>
      <c r="C1789" t="s">
        <v>4417</v>
      </c>
      <c r="D1789" t="str">
        <f>VLOOKUP(C1789,customer_imp!$A$2:$H$502,2,FALSE)</f>
        <v>Bryce Hawkins</v>
      </c>
      <c r="E1789">
        <f>VLOOKUP(C1789,customer_imp!$A$2:$H$502,3,FALSE)</f>
        <v>40</v>
      </c>
      <c r="F1789" t="str">
        <f>VLOOKUP(C1789,customer_imp!$A$2:$H$502,4,FALSE)</f>
        <v>Male</v>
      </c>
      <c r="G1789" t="str">
        <f>VLOOKUP(C1789,customer_imp!$A$2:$H$502,5,FALSE)</f>
        <v>Lake Monique</v>
      </c>
      <c r="H1789" t="str">
        <f>VLOOKUP(C1789,customer_imp!$A$2:$H$502,6,FALSE)</f>
        <v>Utah</v>
      </c>
      <c r="I1789" t="str">
        <f>VLOOKUP(C1789,customer_imp!$A$2:$H$502,7,FALSE)</f>
        <v>USA</v>
      </c>
      <c r="J1789" t="s">
        <v>4509</v>
      </c>
      <c r="K1789" t="str">
        <f>VLOOKUP($J1789,prod_imp!$A$2:$I$102,2,FALSE)</f>
        <v>Led Table Lamp</v>
      </c>
      <c r="L1789" t="str">
        <f>VLOOKUP(J1789,prod_imp!$A$2:$I$102,3,FALSE)</f>
        <v>Home</v>
      </c>
      <c r="M1789" t="str">
        <f>VLOOKUP(J1789,prod_imp!$A$2:$I$102,4,FALSE)</f>
        <v>Lighting</v>
      </c>
      <c r="N1789" t="str">
        <f>VLOOKUP(J1789,prod_imp!$A$2:$I$102,5,FALSE)</f>
        <v>Harrell Llc</v>
      </c>
      <c r="O1789">
        <f>VLOOKUP(J1789,prod_imp!$A$2:$I$102,6,FALSE)</f>
        <v>219</v>
      </c>
      <c r="P1789">
        <f>VLOOKUP(J1789,prod_imp!$A$2:$I$102,7,FALSE)</f>
        <v>170</v>
      </c>
      <c r="Q1789" t="s">
        <v>4698</v>
      </c>
      <c r="R1789" t="s">
        <v>4706</v>
      </c>
      <c r="S1789" s="5">
        <v>361.49579999999997</v>
      </c>
      <c r="T1789">
        <v>1</v>
      </c>
      <c r="U1789">
        <v>385</v>
      </c>
      <c r="V1789">
        <v>7.0000000000000007E-2</v>
      </c>
      <c r="W1789" t="str">
        <f>VLOOKUP(Q1789,stores_imp!$A$2:$K$100,3,FALSE)</f>
        <v>NORTH</v>
      </c>
      <c r="X1789" t="str">
        <f>VLOOKUP(Q1789,stores_imp!$A$2:$K$100,2,TRUE)</f>
        <v>Shelton Plc</v>
      </c>
      <c r="Y1789" t="str">
        <f>VLOOKUP(Q1789,stores_imp!$A$2:$E$22,4,FALSE)</f>
        <v>East Jenniferstad</v>
      </c>
      <c r="Z1789" t="str">
        <f>VLOOKUP(Q1789,stores_imp!$A$2:$K$22,5,FALSE)</f>
        <v>Flagship</v>
      </c>
      <c r="AA1789" t="str">
        <f>_xlfn.IFS(sale[[#All],[Age]]&lt;19,"Teens",sale[[#All],[Age]]&lt;30,"Adults",sale[[#All],[Age]]&lt;70,"Elders")</f>
        <v>Elders</v>
      </c>
      <c r="AB1789" t="str">
        <f>VLOOKUP(C1789,customer_imp!$A$2:$H$505,8,FALSE)</f>
        <v>Bronze</v>
      </c>
    </row>
    <row r="1790" spans="1:28" x14ac:dyDescent="0.25">
      <c r="A1790" t="s">
        <v>6494</v>
      </c>
      <c r="B1790" s="2">
        <v>45735</v>
      </c>
      <c r="C1790" t="s">
        <v>4189</v>
      </c>
      <c r="D1790" t="str">
        <f>VLOOKUP(C1790,customer_imp!$A$2:$H$502,2,FALSE)</f>
        <v>Antonio Jones</v>
      </c>
      <c r="E1790">
        <f>VLOOKUP(C1790,customer_imp!$A$2:$H$502,3,FALSE)</f>
        <v>48</v>
      </c>
      <c r="F1790" t="str">
        <f>VLOOKUP(C1790,customer_imp!$A$2:$H$502,4,FALSE)</f>
        <v>Male</v>
      </c>
      <c r="G1790" t="str">
        <f>VLOOKUP(C1790,customer_imp!$A$2:$H$502,5,FALSE)</f>
        <v>Matthewborough</v>
      </c>
      <c r="H1790" t="str">
        <f>VLOOKUP(C1790,customer_imp!$A$2:$H$502,6,FALSE)</f>
        <v>Georgia</v>
      </c>
      <c r="I1790" t="str">
        <f>VLOOKUP(C1790,customer_imp!$A$2:$H$502,7,FALSE)</f>
        <v>USA</v>
      </c>
      <c r="J1790" t="s">
        <v>4512</v>
      </c>
      <c r="K1790" t="str">
        <f>VLOOKUP($J1790,prod_imp!$A$2:$I$102,2,FALSE)</f>
        <v>Wireless Bluetooth Earbuds</v>
      </c>
      <c r="L1790" t="str">
        <f>VLOOKUP(J1790,prod_imp!$A$2:$I$102,3,FALSE)</f>
        <v>Electronics</v>
      </c>
      <c r="M1790" t="str">
        <f>VLOOKUP(J1790,prod_imp!$A$2:$I$102,4,FALSE)</f>
        <v>Audio</v>
      </c>
      <c r="N1790" t="str">
        <f>VLOOKUP(J1790,prod_imp!$A$2:$I$102,5,FALSE)</f>
        <v>Perez-Johnston</v>
      </c>
      <c r="O1790">
        <f>VLOOKUP(J1790,prod_imp!$A$2:$I$102,6,FALSE)</f>
        <v>439</v>
      </c>
      <c r="P1790">
        <f>VLOOKUP(J1790,prod_imp!$A$2:$I$102,7,FALSE)</f>
        <v>142</v>
      </c>
      <c r="Q1790" t="s">
        <v>4695</v>
      </c>
      <c r="R1790" t="s">
        <v>4706</v>
      </c>
      <c r="S1790" s="5">
        <v>318.30759999999998</v>
      </c>
      <c r="T1790">
        <v>2</v>
      </c>
      <c r="U1790">
        <v>194</v>
      </c>
      <c r="V1790">
        <v>0.06</v>
      </c>
      <c r="W1790" t="str">
        <f>VLOOKUP(Q1790,stores_imp!$A$2:$K$100,3,FALSE)</f>
        <v>EAST</v>
      </c>
      <c r="X1790" t="str">
        <f>VLOOKUP(Q1790,stores_imp!$A$2:$K$100,2,TRUE)</f>
        <v>Gardner, Humphrey And Contreras</v>
      </c>
      <c r="Y1790" t="str">
        <f>VLOOKUP(Q1790,stores_imp!$A$2:$E$22,4,FALSE)</f>
        <v>Johnsonville</v>
      </c>
      <c r="Z1790" t="str">
        <f>VLOOKUP(Q1790,stores_imp!$A$2:$K$22,5,FALSE)</f>
        <v>Flagship</v>
      </c>
      <c r="AA1790" t="str">
        <f>_xlfn.IFS(sale[[#All],[Age]]&lt;19,"Teens",sale[[#All],[Age]]&lt;30,"Adults",sale[[#All],[Age]]&lt;70,"Elders")</f>
        <v>Elders</v>
      </c>
      <c r="AB1790" t="str">
        <f>VLOOKUP(C1790,customer_imp!$A$2:$H$505,8,FALSE)</f>
        <v>Silver</v>
      </c>
    </row>
    <row r="1791" spans="1:28" x14ac:dyDescent="0.25">
      <c r="A1791" t="s">
        <v>6495</v>
      </c>
      <c r="B1791" s="2">
        <v>45579</v>
      </c>
      <c r="C1791" t="s">
        <v>4151</v>
      </c>
      <c r="D1791" t="str">
        <f>VLOOKUP(C1791,customer_imp!$A$2:$H$502,2,FALSE)</f>
        <v>Thomas Rhodes</v>
      </c>
      <c r="E1791">
        <f>VLOOKUP(C1791,customer_imp!$A$2:$H$502,3,FALSE)</f>
        <v>41</v>
      </c>
      <c r="F1791" t="str">
        <f>VLOOKUP(C1791,customer_imp!$A$2:$H$502,4,FALSE)</f>
        <v>Female</v>
      </c>
      <c r="G1791" t="str">
        <f>VLOOKUP(C1791,customer_imp!$A$2:$H$502,5,FALSE)</f>
        <v>Port Richard</v>
      </c>
      <c r="H1791" t="str">
        <f>VLOOKUP(C1791,customer_imp!$A$2:$H$502,6,FALSE)</f>
        <v>West Virginia</v>
      </c>
      <c r="I1791" t="str">
        <f>VLOOKUP(C1791,customer_imp!$A$2:$H$502,7,FALSE)</f>
        <v>USA</v>
      </c>
      <c r="J1791" t="s">
        <v>4650</v>
      </c>
      <c r="K1791" t="str">
        <f>VLOOKUP($J1791,prod_imp!$A$2:$I$102,2,FALSE)</f>
        <v>Sports Wrist Sweatbands</v>
      </c>
      <c r="L1791" t="str">
        <f>VLOOKUP(J1791,prod_imp!$A$2:$I$102,3,FALSE)</f>
        <v>Sports</v>
      </c>
      <c r="M1791" t="str">
        <f>VLOOKUP(J1791,prod_imp!$A$2:$I$102,4,FALSE)</f>
        <v>Accessories</v>
      </c>
      <c r="N1791" t="str">
        <f>VLOOKUP(J1791,prod_imp!$A$2:$I$102,5,FALSE)</f>
        <v>Olsen-Daniels</v>
      </c>
      <c r="O1791">
        <f>VLOOKUP(J1791,prod_imp!$A$2:$I$102,6,FALSE)</f>
        <v>131</v>
      </c>
      <c r="P1791">
        <f>VLOOKUP(J1791,prod_imp!$A$2:$I$102,7,FALSE)</f>
        <v>232</v>
      </c>
      <c r="Q1791" t="s">
        <v>4680</v>
      </c>
      <c r="R1791" t="s">
        <v>1959</v>
      </c>
      <c r="S1791" s="5">
        <v>751.27260000000001</v>
      </c>
      <c r="T1791">
        <v>2</v>
      </c>
      <c r="U1791">
        <v>404</v>
      </c>
      <c r="V1791">
        <v>0.18</v>
      </c>
      <c r="W1791" t="str">
        <f>VLOOKUP(Q1791,stores_imp!$A$2:$K$100,3,FALSE)</f>
        <v>NORTH</v>
      </c>
      <c r="X1791" t="str">
        <f>VLOOKUP(Q1791,stores_imp!$A$2:$K$100,2,TRUE)</f>
        <v>Mann-Austin</v>
      </c>
      <c r="Y1791" t="str">
        <f>VLOOKUP(Q1791,stores_imp!$A$2:$E$22,4,FALSE)</f>
        <v>Hoodberg</v>
      </c>
      <c r="Z1791" t="str">
        <f>VLOOKUP(Q1791,stores_imp!$A$2:$K$22,5,FALSE)</f>
        <v>Outlet</v>
      </c>
      <c r="AA1791" t="str">
        <f>_xlfn.IFS(sale[[#All],[Age]]&lt;19,"Teens",sale[[#All],[Age]]&lt;30,"Adults",sale[[#All],[Age]]&lt;70,"Elders")</f>
        <v>Elders</v>
      </c>
      <c r="AB1791" t="str">
        <f>VLOOKUP(C1791,customer_imp!$A$2:$H$505,8,FALSE)</f>
        <v>Bronze</v>
      </c>
    </row>
    <row r="1792" spans="1:28" x14ac:dyDescent="0.25">
      <c r="A1792" t="s">
        <v>6496</v>
      </c>
      <c r="B1792" s="2">
        <v>45721</v>
      </c>
      <c r="C1792" t="s">
        <v>4050</v>
      </c>
      <c r="D1792" t="str">
        <f>VLOOKUP(C1792,customer_imp!$A$2:$H$502,2,FALSE)</f>
        <v>Nathan Campbell</v>
      </c>
      <c r="E1792">
        <f>VLOOKUP(C1792,customer_imp!$A$2:$H$502,3,FALSE)</f>
        <v>37</v>
      </c>
      <c r="F1792" t="str">
        <f>VLOOKUP(C1792,customer_imp!$A$2:$H$502,4,FALSE)</f>
        <v>Male</v>
      </c>
      <c r="G1792" t="str">
        <f>VLOOKUP(C1792,customer_imp!$A$2:$H$502,5,FALSE)</f>
        <v>Rodrigueztown</v>
      </c>
      <c r="H1792" t="str">
        <f>VLOOKUP(C1792,customer_imp!$A$2:$H$502,6,FALSE)</f>
        <v>Oklahoma</v>
      </c>
      <c r="I1792" t="str">
        <f>VLOOKUP(C1792,customer_imp!$A$2:$H$502,7,FALSE)</f>
        <v>USA</v>
      </c>
      <c r="J1792" t="s">
        <v>4528</v>
      </c>
      <c r="K1792" t="str">
        <f>VLOOKUP($J1792,prod_imp!$A$2:$I$102,2,FALSE)</f>
        <v>Soccer Training Cone Set</v>
      </c>
      <c r="L1792" t="str">
        <f>VLOOKUP(J1792,prod_imp!$A$2:$I$102,3,FALSE)</f>
        <v>Sports</v>
      </c>
      <c r="M1792" t="str">
        <f>VLOOKUP(J1792,prod_imp!$A$2:$I$102,4,FALSE)</f>
        <v>Accessories</v>
      </c>
      <c r="N1792" t="str">
        <f>VLOOKUP(J1792,prod_imp!$A$2:$I$102,5,FALSE)</f>
        <v>Ford, Murphy And Wilson</v>
      </c>
      <c r="O1792">
        <f>VLOOKUP(J1792,prod_imp!$A$2:$I$102,6,FALSE)</f>
        <v>145</v>
      </c>
      <c r="P1792">
        <f>VLOOKUP(J1792,prod_imp!$A$2:$I$102,7,FALSE)</f>
        <v>367</v>
      </c>
      <c r="Q1792" t="s">
        <v>4697</v>
      </c>
      <c r="R1792" t="s">
        <v>4706</v>
      </c>
      <c r="S1792" s="5">
        <v>615.08299999999997</v>
      </c>
      <c r="T1792">
        <v>1</v>
      </c>
      <c r="U1792">
        <v>879</v>
      </c>
      <c r="V1792">
        <v>7.0000000000000007E-2</v>
      </c>
      <c r="W1792" t="str">
        <f>VLOOKUP(Q1792,stores_imp!$A$2:$K$100,3,FALSE)</f>
        <v>SOUTH</v>
      </c>
      <c r="X1792" t="str">
        <f>VLOOKUP(Q1792,stores_imp!$A$2:$K$100,2,TRUE)</f>
        <v>Mcdonald Inc</v>
      </c>
      <c r="Y1792" t="str">
        <f>VLOOKUP(Q1792,stores_imp!$A$2:$E$22,4,FALSE)</f>
        <v>Christopherland</v>
      </c>
      <c r="Z1792" t="str">
        <f>VLOOKUP(Q1792,stores_imp!$A$2:$K$22,5,FALSE)</f>
        <v>Outlet</v>
      </c>
      <c r="AA1792" t="str">
        <f>_xlfn.IFS(sale[[#All],[Age]]&lt;19,"Teens",sale[[#All],[Age]]&lt;30,"Adults",sale[[#All],[Age]]&lt;70,"Elders")</f>
        <v>Elders</v>
      </c>
      <c r="AB1792" t="str">
        <f>VLOOKUP(C1792,customer_imp!$A$2:$H$505,8,FALSE)</f>
        <v>Gold</v>
      </c>
    </row>
    <row r="1793" spans="1:28" x14ac:dyDescent="0.25">
      <c r="A1793" t="s">
        <v>6497</v>
      </c>
      <c r="B1793" s="2">
        <v>45446</v>
      </c>
      <c r="C1793" t="s">
        <v>4370</v>
      </c>
      <c r="D1793" t="str">
        <f>VLOOKUP(C1793,customer_imp!$A$2:$H$502,2,FALSE)</f>
        <v>Erika Padilla</v>
      </c>
      <c r="E1793">
        <f>VLOOKUP(C1793,customer_imp!$A$2:$H$502,3,FALSE)</f>
        <v>50</v>
      </c>
      <c r="F1793" t="str">
        <f>VLOOKUP(C1793,customer_imp!$A$2:$H$502,4,FALSE)</f>
        <v>Male</v>
      </c>
      <c r="G1793" t="str">
        <f>VLOOKUP(C1793,customer_imp!$A$2:$H$502,5,FALSE)</f>
        <v>Andrewsland</v>
      </c>
      <c r="H1793" t="str">
        <f>VLOOKUP(C1793,customer_imp!$A$2:$H$502,6,FALSE)</f>
        <v>Alabama</v>
      </c>
      <c r="I1793" t="str">
        <f>VLOOKUP(C1793,customer_imp!$A$2:$H$502,7,FALSE)</f>
        <v>USA</v>
      </c>
      <c r="J1793" t="s">
        <v>4553</v>
      </c>
      <c r="K1793" t="str">
        <f>VLOOKUP($J1793,prod_imp!$A$2:$I$102,2,FALSE)</f>
        <v>Modern Wall Clock</v>
      </c>
      <c r="L1793" t="str">
        <f>VLOOKUP(J1793,prod_imp!$A$2:$I$102,3,FALSE)</f>
        <v>Home</v>
      </c>
      <c r="M1793" t="str">
        <f>VLOOKUP(J1793,prod_imp!$A$2:$I$102,4,FALSE)</f>
        <v>Decor</v>
      </c>
      <c r="N1793" t="str">
        <f>VLOOKUP(J1793,prod_imp!$A$2:$I$102,5,FALSE)</f>
        <v>Weiss-Watson</v>
      </c>
      <c r="O1793">
        <f>VLOOKUP(J1793,prod_imp!$A$2:$I$102,6,FALSE)</f>
        <v>180</v>
      </c>
      <c r="P1793">
        <f>VLOOKUP(J1793,prod_imp!$A$2:$I$102,7,FALSE)</f>
        <v>305</v>
      </c>
      <c r="Q1793" t="s">
        <v>4698</v>
      </c>
      <c r="R1793" t="s">
        <v>1959</v>
      </c>
      <c r="S1793" s="5">
        <v>153.11150000000001</v>
      </c>
      <c r="T1793">
        <v>1</v>
      </c>
      <c r="U1793">
        <v>161</v>
      </c>
      <c r="V1793">
        <v>0.3</v>
      </c>
      <c r="W1793" t="str">
        <f>VLOOKUP(Q1793,stores_imp!$A$2:$K$100,3,FALSE)</f>
        <v>NORTH</v>
      </c>
      <c r="X1793" t="str">
        <f>VLOOKUP(Q1793,stores_imp!$A$2:$K$100,2,TRUE)</f>
        <v>Shelton Plc</v>
      </c>
      <c r="Y1793" t="str">
        <f>VLOOKUP(Q1793,stores_imp!$A$2:$E$22,4,FALSE)</f>
        <v>East Jenniferstad</v>
      </c>
      <c r="Z1793" t="str">
        <f>VLOOKUP(Q1793,stores_imp!$A$2:$K$22,5,FALSE)</f>
        <v>Flagship</v>
      </c>
      <c r="AA1793" t="str">
        <f>_xlfn.IFS(sale[[#All],[Age]]&lt;19,"Teens",sale[[#All],[Age]]&lt;30,"Adults",sale[[#All],[Age]]&lt;70,"Elders")</f>
        <v>Elders</v>
      </c>
      <c r="AB1793" t="str">
        <f>VLOOKUP(C1793,customer_imp!$A$2:$H$505,8,FALSE)</f>
        <v>Silver</v>
      </c>
    </row>
    <row r="1794" spans="1:28" x14ac:dyDescent="0.25">
      <c r="A1794" t="s">
        <v>6498</v>
      </c>
      <c r="B1794" s="2">
        <v>45387</v>
      </c>
      <c r="C1794" t="s">
        <v>4193</v>
      </c>
      <c r="D1794" t="str">
        <f>VLOOKUP(C1794,customer_imp!$A$2:$H$502,2,FALSE)</f>
        <v>Eric Todd</v>
      </c>
      <c r="E1794">
        <f>VLOOKUP(C1794,customer_imp!$A$2:$H$502,3,FALSE)</f>
        <v>61</v>
      </c>
      <c r="F1794" t="str">
        <f>VLOOKUP(C1794,customer_imp!$A$2:$H$502,4,FALSE)</f>
        <v>Male</v>
      </c>
      <c r="G1794" t="str">
        <f>VLOOKUP(C1794,customer_imp!$A$2:$H$502,5,FALSE)</f>
        <v>Danielstad</v>
      </c>
      <c r="H1794" t="str">
        <f>VLOOKUP(C1794,customer_imp!$A$2:$H$502,6,FALSE)</f>
        <v>Montana</v>
      </c>
      <c r="I1794" t="str">
        <f>VLOOKUP(C1794,customer_imp!$A$2:$H$502,7,FALSE)</f>
        <v>USA</v>
      </c>
      <c r="J1794" t="s">
        <v>4627</v>
      </c>
      <c r="K1794" t="str">
        <f>VLOOKUP($J1794,prod_imp!$A$2:$I$102,2,FALSE)</f>
        <v>Shin Guards – Adult</v>
      </c>
      <c r="L1794" t="str">
        <f>VLOOKUP(J1794,prod_imp!$A$2:$I$102,3,FALSE)</f>
        <v>Sports</v>
      </c>
      <c r="M1794" t="str">
        <f>VLOOKUP(J1794,prod_imp!$A$2:$I$102,4,FALSE)</f>
        <v>Team Sports</v>
      </c>
      <c r="N1794" t="str">
        <f>VLOOKUP(J1794,prod_imp!$A$2:$I$102,5,FALSE)</f>
        <v>French Ltd</v>
      </c>
      <c r="O1794">
        <f>VLOOKUP(J1794,prod_imp!$A$2:$I$102,6,FALSE)</f>
        <v>107</v>
      </c>
      <c r="P1794">
        <f>VLOOKUP(J1794,prod_imp!$A$2:$I$102,7,FALSE)</f>
        <v>359</v>
      </c>
      <c r="Q1794" t="s">
        <v>4697</v>
      </c>
      <c r="R1794" t="s">
        <v>4709</v>
      </c>
      <c r="S1794" s="5">
        <v>1123.434</v>
      </c>
      <c r="T1794">
        <v>2</v>
      </c>
      <c r="U1794">
        <v>720</v>
      </c>
      <c r="V1794">
        <v>0.05</v>
      </c>
      <c r="W1794" t="str">
        <f>VLOOKUP(Q1794,stores_imp!$A$2:$K$100,3,FALSE)</f>
        <v>SOUTH</v>
      </c>
      <c r="X1794" t="str">
        <f>VLOOKUP(Q1794,stores_imp!$A$2:$K$100,2,TRUE)</f>
        <v>Mcdonald Inc</v>
      </c>
      <c r="Y1794" t="str">
        <f>VLOOKUP(Q1794,stores_imp!$A$2:$E$22,4,FALSE)</f>
        <v>Christopherland</v>
      </c>
      <c r="Z1794" t="str">
        <f>VLOOKUP(Q1794,stores_imp!$A$2:$K$22,5,FALSE)</f>
        <v>Outlet</v>
      </c>
      <c r="AA1794" t="str">
        <f>_xlfn.IFS(sale[[#All],[Age]]&lt;19,"Teens",sale[[#All],[Age]]&lt;30,"Adults",sale[[#All],[Age]]&lt;70,"Elders")</f>
        <v>Elders</v>
      </c>
      <c r="AB1794" t="str">
        <f>VLOOKUP(C1794,customer_imp!$A$2:$H$505,8,FALSE)</f>
        <v>Gold</v>
      </c>
    </row>
    <row r="1795" spans="1:28" x14ac:dyDescent="0.25">
      <c r="A1795" t="s">
        <v>6499</v>
      </c>
      <c r="B1795" s="2">
        <v>45222</v>
      </c>
      <c r="C1795" t="s">
        <v>4333</v>
      </c>
      <c r="D1795" t="str">
        <f>VLOOKUP(C1795,customer_imp!$A$2:$H$502,2,FALSE)</f>
        <v>Justin Mason Dds</v>
      </c>
      <c r="E1795">
        <f>VLOOKUP(C1795,customer_imp!$A$2:$H$502,3,FALSE)</f>
        <v>39</v>
      </c>
      <c r="F1795" t="str">
        <f>VLOOKUP(C1795,customer_imp!$A$2:$H$502,4,FALSE)</f>
        <v>Female</v>
      </c>
      <c r="G1795" t="str">
        <f>VLOOKUP(C1795,customer_imp!$A$2:$H$502,5,FALSE)</f>
        <v>Peggystad</v>
      </c>
      <c r="H1795" t="str">
        <f>VLOOKUP(C1795,customer_imp!$A$2:$H$502,6,FALSE)</f>
        <v>Connecticut</v>
      </c>
      <c r="I1795" t="str">
        <f>VLOOKUP(C1795,customer_imp!$A$2:$H$502,7,FALSE)</f>
        <v>USA</v>
      </c>
      <c r="J1795" t="s">
        <v>4544</v>
      </c>
      <c r="K1795" t="str">
        <f>VLOOKUP($J1795,prod_imp!$A$2:$I$102,2,FALSE)</f>
        <v>Wireless Bluetooth Speaker</v>
      </c>
      <c r="L1795" t="str">
        <f>VLOOKUP(J1795,prod_imp!$A$2:$I$102,3,FALSE)</f>
        <v>Electronics</v>
      </c>
      <c r="M1795" t="str">
        <f>VLOOKUP(J1795,prod_imp!$A$2:$I$102,4,FALSE)</f>
        <v>Audio</v>
      </c>
      <c r="N1795" t="str">
        <f>VLOOKUP(J1795,prod_imp!$A$2:$I$102,5,FALSE)</f>
        <v>Reed-Schmidt</v>
      </c>
      <c r="O1795">
        <f>VLOOKUP(J1795,prod_imp!$A$2:$I$102,6,FALSE)</f>
        <v>322</v>
      </c>
      <c r="P1795">
        <f>VLOOKUP(J1795,prod_imp!$A$2:$I$102,7,FALSE)</f>
        <v>213</v>
      </c>
      <c r="Q1795" t="s">
        <v>4685</v>
      </c>
      <c r="R1795" t="s">
        <v>4709</v>
      </c>
      <c r="S1795" s="5">
        <v>354.56400000000002</v>
      </c>
      <c r="T1795">
        <v>1</v>
      </c>
      <c r="U1795">
        <v>362</v>
      </c>
      <c r="V1795">
        <v>0.22</v>
      </c>
      <c r="W1795" t="str">
        <f>VLOOKUP(Q1795,stores_imp!$A$2:$K$100,3,FALSE)</f>
        <v>WEST</v>
      </c>
      <c r="X1795" t="str">
        <f>VLOOKUP(Q1795,stores_imp!$A$2:$K$100,2,TRUE)</f>
        <v>Mann-Austin</v>
      </c>
      <c r="Y1795" t="str">
        <f>VLOOKUP(Q1795,stores_imp!$A$2:$E$22,4,FALSE)</f>
        <v>Thompsonborough</v>
      </c>
      <c r="Z1795" t="str">
        <f>VLOOKUP(Q1795,stores_imp!$A$2:$K$22,5,FALSE)</f>
        <v>Online</v>
      </c>
      <c r="AA1795" t="str">
        <f>_xlfn.IFS(sale[[#All],[Age]]&lt;19,"Teens",sale[[#All],[Age]]&lt;30,"Adults",sale[[#All],[Age]]&lt;70,"Elders")</f>
        <v>Elders</v>
      </c>
      <c r="AB1795" t="str">
        <f>VLOOKUP(C1795,customer_imp!$A$2:$H$505,8,FALSE)</f>
        <v>Gold</v>
      </c>
    </row>
    <row r="1796" spans="1:28" x14ac:dyDescent="0.25">
      <c r="A1796" t="s">
        <v>6500</v>
      </c>
      <c r="B1796" s="2">
        <v>45402</v>
      </c>
      <c r="C1796" t="s">
        <v>4211</v>
      </c>
      <c r="D1796" t="str">
        <f>VLOOKUP(C1796,customer_imp!$A$2:$H$502,2,FALSE)</f>
        <v>Timothy Sanders</v>
      </c>
      <c r="E1796">
        <f>VLOOKUP(C1796,customer_imp!$A$2:$H$502,3,FALSE)</f>
        <v>29</v>
      </c>
      <c r="F1796" t="str">
        <f>VLOOKUP(C1796,customer_imp!$A$2:$H$502,4,FALSE)</f>
        <v>Male</v>
      </c>
      <c r="G1796" t="str">
        <f>VLOOKUP(C1796,customer_imp!$A$2:$H$502,5,FALSE)</f>
        <v>Aaronmouth</v>
      </c>
      <c r="H1796" t="str">
        <f>VLOOKUP(C1796,customer_imp!$A$2:$H$502,6,FALSE)</f>
        <v>Florida</v>
      </c>
      <c r="I1796" t="str">
        <f>VLOOKUP(C1796,customer_imp!$A$2:$H$502,7,FALSE)</f>
        <v>USA</v>
      </c>
      <c r="J1796" t="s">
        <v>4663</v>
      </c>
      <c r="K1796" t="str">
        <f>VLOOKUP($J1796,prod_imp!$A$2:$I$102,2,FALSE)</f>
        <v>Sports Stopwatch Basic</v>
      </c>
      <c r="L1796" t="str">
        <f>VLOOKUP(J1796,prod_imp!$A$2:$I$102,3,FALSE)</f>
        <v>Sports</v>
      </c>
      <c r="M1796" t="str">
        <f>VLOOKUP(J1796,prod_imp!$A$2:$I$102,4,FALSE)</f>
        <v>Accessories</v>
      </c>
      <c r="N1796" t="str">
        <f>VLOOKUP(J1796,prod_imp!$A$2:$I$102,5,FALSE)</f>
        <v>Wilson Group</v>
      </c>
      <c r="O1796">
        <f>VLOOKUP(J1796,prod_imp!$A$2:$I$102,6,FALSE)</f>
        <v>61</v>
      </c>
      <c r="P1796">
        <f>VLOOKUP(J1796,prod_imp!$A$2:$I$102,7,FALSE)</f>
        <v>75</v>
      </c>
      <c r="Q1796" t="s">
        <v>4683</v>
      </c>
      <c r="R1796" t="s">
        <v>4706</v>
      </c>
      <c r="S1796" s="5">
        <v>553.68640000000005</v>
      </c>
      <c r="T1796">
        <v>1</v>
      </c>
      <c r="U1796">
        <v>780</v>
      </c>
      <c r="V1796">
        <v>0.02</v>
      </c>
      <c r="W1796" t="str">
        <f>VLOOKUP(Q1796,stores_imp!$A$2:$K$100,3,FALSE)</f>
        <v>EAST</v>
      </c>
      <c r="X1796" t="str">
        <f>VLOOKUP(Q1796,stores_imp!$A$2:$K$100,2,TRUE)</f>
        <v>Mann-Austin</v>
      </c>
      <c r="Y1796" t="str">
        <f>VLOOKUP(Q1796,stores_imp!$A$2:$E$22,4,FALSE)</f>
        <v>Port Josephberg</v>
      </c>
      <c r="Z1796" t="str">
        <f>VLOOKUP(Q1796,stores_imp!$A$2:$K$22,5,FALSE)</f>
        <v>Online</v>
      </c>
      <c r="AA1796" t="str">
        <f>_xlfn.IFS(sale[[#All],[Age]]&lt;19,"Teens",sale[[#All],[Age]]&lt;30,"Adults",sale[[#All],[Age]]&lt;70,"Elders")</f>
        <v>Adults</v>
      </c>
      <c r="AB1796" t="str">
        <f>VLOOKUP(C1796,customer_imp!$A$2:$H$505,8,FALSE)</f>
        <v>Bronze</v>
      </c>
    </row>
    <row r="1797" spans="1:28" x14ac:dyDescent="0.25">
      <c r="A1797" t="s">
        <v>6501</v>
      </c>
      <c r="B1797" s="2">
        <v>45455</v>
      </c>
      <c r="C1797" t="s">
        <v>3974</v>
      </c>
      <c r="D1797" t="str">
        <f>VLOOKUP(C1797,customer_imp!$A$2:$H$502,2,FALSE)</f>
        <v>Caroline Collins</v>
      </c>
      <c r="E1797">
        <f>VLOOKUP(C1797,customer_imp!$A$2:$H$502,3,FALSE)</f>
        <v>64</v>
      </c>
      <c r="F1797" t="str">
        <f>VLOOKUP(C1797,customer_imp!$A$2:$H$502,4,FALSE)</f>
        <v>Female</v>
      </c>
      <c r="G1797" t="str">
        <f>VLOOKUP(C1797,customer_imp!$A$2:$H$502,5,FALSE)</f>
        <v>Nicholasshire</v>
      </c>
      <c r="H1797" t="str">
        <f>VLOOKUP(C1797,customer_imp!$A$2:$H$502,6,FALSE)</f>
        <v>California</v>
      </c>
      <c r="I1797" t="str">
        <f>VLOOKUP(C1797,customer_imp!$A$2:$H$502,7,FALSE)</f>
        <v>USA</v>
      </c>
      <c r="J1797" t="s">
        <v>4664</v>
      </c>
      <c r="K1797" t="str">
        <f>VLOOKUP($J1797,prod_imp!$A$2:$I$102,2,FALSE)</f>
        <v>Women'S Formal Blazer</v>
      </c>
      <c r="L1797" t="str">
        <f>VLOOKUP(J1797,prod_imp!$A$2:$I$102,3,FALSE)</f>
        <v>Clothing</v>
      </c>
      <c r="M1797" t="str">
        <f>VLOOKUP(J1797,prod_imp!$A$2:$I$102,4,FALSE)</f>
        <v>Outerwear</v>
      </c>
      <c r="N1797" t="str">
        <f>VLOOKUP(J1797,prod_imp!$A$2:$I$102,5,FALSE)</f>
        <v>Phillips And Sons</v>
      </c>
      <c r="O1797">
        <f>VLOOKUP(J1797,prod_imp!$A$2:$I$102,6,FALSE)</f>
        <v>358</v>
      </c>
      <c r="P1797">
        <f>VLOOKUP(J1797,prod_imp!$A$2:$I$102,7,FALSE)</f>
        <v>143</v>
      </c>
      <c r="Q1797" t="s">
        <v>4681</v>
      </c>
      <c r="R1797" t="s">
        <v>4709</v>
      </c>
      <c r="S1797" s="5">
        <v>1078.8173999999999</v>
      </c>
      <c r="T1797">
        <v>2</v>
      </c>
      <c r="U1797">
        <v>650</v>
      </c>
      <c r="V1797">
        <v>0.28999999999999998</v>
      </c>
      <c r="W1797" t="str">
        <f>VLOOKUP(Q1797,stores_imp!$A$2:$K$100,3,FALSE)</f>
        <v>SOUTH</v>
      </c>
      <c r="X1797" t="str">
        <f>VLOOKUP(Q1797,stores_imp!$A$2:$K$100,2,TRUE)</f>
        <v>Mann-Austin</v>
      </c>
      <c r="Y1797" t="str">
        <f>VLOOKUP(Q1797,stores_imp!$A$2:$E$22,4,FALSE)</f>
        <v>Port Sharon</v>
      </c>
      <c r="Z1797" t="str">
        <f>VLOOKUP(Q1797,stores_imp!$A$2:$K$22,5,FALSE)</f>
        <v>Online</v>
      </c>
      <c r="AA1797" t="str">
        <f>_xlfn.IFS(sale[[#All],[Age]]&lt;19,"Teens",sale[[#All],[Age]]&lt;30,"Adults",sale[[#All],[Age]]&lt;70,"Elders")</f>
        <v>Elders</v>
      </c>
      <c r="AB1797" t="str">
        <f>VLOOKUP(C1797,customer_imp!$A$2:$H$505,8,FALSE)</f>
        <v>Silver</v>
      </c>
    </row>
    <row r="1798" spans="1:28" x14ac:dyDescent="0.25">
      <c r="A1798" t="s">
        <v>6502</v>
      </c>
      <c r="B1798" s="2">
        <v>45877</v>
      </c>
      <c r="C1798" t="s">
        <v>4183</v>
      </c>
      <c r="D1798" t="str">
        <f>VLOOKUP(C1798,customer_imp!$A$2:$H$502,2,FALSE)</f>
        <v>Tiffany Herrera</v>
      </c>
      <c r="E1798">
        <f>VLOOKUP(C1798,customer_imp!$A$2:$H$502,3,FALSE)</f>
        <v>52</v>
      </c>
      <c r="F1798" t="str">
        <f>VLOOKUP(C1798,customer_imp!$A$2:$H$502,4,FALSE)</f>
        <v>Male</v>
      </c>
      <c r="G1798" t="str">
        <f>VLOOKUP(C1798,customer_imp!$A$2:$H$502,5,FALSE)</f>
        <v>New Dianebury</v>
      </c>
      <c r="H1798" t="str">
        <f>VLOOKUP(C1798,customer_imp!$A$2:$H$502,6,FALSE)</f>
        <v>Virginia</v>
      </c>
      <c r="I1798" t="str">
        <f>VLOOKUP(C1798,customer_imp!$A$2:$H$502,7,FALSE)</f>
        <v>USA</v>
      </c>
      <c r="J1798" t="s">
        <v>4590</v>
      </c>
      <c r="K1798" t="str">
        <f>VLOOKUP($J1798,prod_imp!$A$2:$I$102,2,FALSE)</f>
        <v>Men'S Track Pants</v>
      </c>
      <c r="L1798" t="str">
        <f>VLOOKUP(J1798,prod_imp!$A$2:$I$102,3,FALSE)</f>
        <v>Clothing</v>
      </c>
      <c r="M1798" t="str">
        <f>VLOOKUP(J1798,prod_imp!$A$2:$I$102,4,FALSE)</f>
        <v>Bottoms</v>
      </c>
      <c r="N1798" t="str">
        <f>VLOOKUP(J1798,prod_imp!$A$2:$I$102,5,FALSE)</f>
        <v>Hamilton, Woods And Walker</v>
      </c>
      <c r="O1798">
        <f>VLOOKUP(J1798,prod_imp!$A$2:$I$102,6,FALSE)</f>
        <v>387</v>
      </c>
      <c r="P1798">
        <f>VLOOKUP(J1798,prod_imp!$A$2:$I$102,7,FALSE)</f>
        <v>125</v>
      </c>
      <c r="Q1798" t="s">
        <v>4683</v>
      </c>
      <c r="R1798" t="s">
        <v>1959</v>
      </c>
      <c r="S1798" s="5">
        <v>790.76589999999999</v>
      </c>
      <c r="T1798">
        <v>1</v>
      </c>
      <c r="U1798">
        <v>953</v>
      </c>
      <c r="V1798">
        <v>0.17</v>
      </c>
      <c r="W1798" t="str">
        <f>VLOOKUP(Q1798,stores_imp!$A$2:$K$100,3,FALSE)</f>
        <v>EAST</v>
      </c>
      <c r="X1798" t="str">
        <f>VLOOKUP(Q1798,stores_imp!$A$2:$K$100,2,TRUE)</f>
        <v>Mann-Austin</v>
      </c>
      <c r="Y1798" t="str">
        <f>VLOOKUP(Q1798,stores_imp!$A$2:$E$22,4,FALSE)</f>
        <v>Port Josephberg</v>
      </c>
      <c r="Z1798" t="str">
        <f>VLOOKUP(Q1798,stores_imp!$A$2:$K$22,5,FALSE)</f>
        <v>Online</v>
      </c>
      <c r="AA1798" t="str">
        <f>_xlfn.IFS(sale[[#All],[Age]]&lt;19,"Teens",sale[[#All],[Age]]&lt;30,"Adults",sale[[#All],[Age]]&lt;70,"Elders")</f>
        <v>Elders</v>
      </c>
      <c r="AB1798" t="str">
        <f>VLOOKUP(C1798,customer_imp!$A$2:$H$505,8,FALSE)</f>
        <v>Platinum</v>
      </c>
    </row>
    <row r="1799" spans="1:28" x14ac:dyDescent="0.25">
      <c r="A1799" t="s">
        <v>6503</v>
      </c>
      <c r="B1799" s="2">
        <v>45875</v>
      </c>
      <c r="C1799" t="s">
        <v>4058</v>
      </c>
      <c r="D1799" t="str">
        <f>VLOOKUP(C1799,customer_imp!$A$2:$H$502,2,FALSE)</f>
        <v>Christy Hoffman</v>
      </c>
      <c r="E1799">
        <f>VLOOKUP(C1799,customer_imp!$A$2:$H$502,3,FALSE)</f>
        <v>26</v>
      </c>
      <c r="F1799" t="str">
        <f>VLOOKUP(C1799,customer_imp!$A$2:$H$502,4,FALSE)</f>
        <v>Female</v>
      </c>
      <c r="G1799" t="str">
        <f>VLOOKUP(C1799,customer_imp!$A$2:$H$502,5,FALSE)</f>
        <v>Garyberg</v>
      </c>
      <c r="H1799" t="str">
        <f>VLOOKUP(C1799,customer_imp!$A$2:$H$502,6,FALSE)</f>
        <v>Indiana</v>
      </c>
      <c r="I1799" t="str">
        <f>VLOOKUP(C1799,customer_imp!$A$2:$H$502,7,FALSE)</f>
        <v>USA</v>
      </c>
      <c r="J1799" t="s">
        <v>4670</v>
      </c>
      <c r="K1799" t="str">
        <f>VLOOKUP($J1799,prod_imp!$A$2:$I$102,2,FALSE)</f>
        <v>Stainless Steel Cookware Set</v>
      </c>
      <c r="L1799" t="str">
        <f>VLOOKUP(J1799,prod_imp!$A$2:$I$102,3,FALSE)</f>
        <v>Home</v>
      </c>
      <c r="M1799" t="str">
        <f>VLOOKUP(J1799,prod_imp!$A$2:$I$102,4,FALSE)</f>
        <v>Kitchen</v>
      </c>
      <c r="N1799" t="str">
        <f>VLOOKUP(J1799,prod_imp!$A$2:$I$102,5,FALSE)</f>
        <v>Campbell Ltd</v>
      </c>
      <c r="O1799">
        <f>VLOOKUP(J1799,prod_imp!$A$2:$I$102,6,FALSE)</f>
        <v>201</v>
      </c>
      <c r="P1799">
        <f>VLOOKUP(J1799,prod_imp!$A$2:$I$102,7,FALSE)</f>
        <v>146</v>
      </c>
      <c r="Q1799" t="s">
        <v>4700</v>
      </c>
      <c r="R1799" t="s">
        <v>1959</v>
      </c>
      <c r="S1799" s="5">
        <v>2462.34</v>
      </c>
      <c r="T1799">
        <v>4</v>
      </c>
      <c r="U1799">
        <v>821</v>
      </c>
      <c r="V1799">
        <v>0.17</v>
      </c>
      <c r="W1799" t="str">
        <f>VLOOKUP(Q1799,stores_imp!$A$2:$K$100,3,FALSE)</f>
        <v>WEST</v>
      </c>
      <c r="X1799" t="str">
        <f>VLOOKUP(Q1799,stores_imp!$A$2:$K$100,2,TRUE)</f>
        <v>Frederick-Wright</v>
      </c>
      <c r="Y1799" t="str">
        <f>VLOOKUP(Q1799,stores_imp!$A$2:$E$22,4,FALSE)</f>
        <v>New Jimmymouth</v>
      </c>
      <c r="Z1799" t="str">
        <f>VLOOKUP(Q1799,stores_imp!$A$2:$K$22,5,FALSE)</f>
        <v>Flagship</v>
      </c>
      <c r="AA1799" t="str">
        <f>_xlfn.IFS(sale[[#All],[Age]]&lt;19,"Teens",sale[[#All],[Age]]&lt;30,"Adults",sale[[#All],[Age]]&lt;70,"Elders")</f>
        <v>Adults</v>
      </c>
      <c r="AB1799" t="str">
        <f>VLOOKUP(C1799,customer_imp!$A$2:$H$505,8,FALSE)</f>
        <v>Platinum</v>
      </c>
    </row>
    <row r="1800" spans="1:28" x14ac:dyDescent="0.25">
      <c r="A1800" t="s">
        <v>6504</v>
      </c>
      <c r="B1800" s="2">
        <v>45592</v>
      </c>
      <c r="C1800" t="s">
        <v>4328</v>
      </c>
      <c r="D1800" t="str">
        <f>VLOOKUP(C1800,customer_imp!$A$2:$H$502,2,FALSE)</f>
        <v>Michelle Cunningham</v>
      </c>
      <c r="E1800">
        <f>VLOOKUP(C1800,customer_imp!$A$2:$H$502,3,FALSE)</f>
        <v>30</v>
      </c>
      <c r="F1800" t="str">
        <f>VLOOKUP(C1800,customer_imp!$A$2:$H$502,4,FALSE)</f>
        <v>Female</v>
      </c>
      <c r="G1800" t="str">
        <f>VLOOKUP(C1800,customer_imp!$A$2:$H$502,5,FALSE)</f>
        <v>Amandaborough</v>
      </c>
      <c r="H1800" t="str">
        <f>VLOOKUP(C1800,customer_imp!$A$2:$H$502,6,FALSE)</f>
        <v>Connecticut</v>
      </c>
      <c r="I1800" t="str">
        <f>VLOOKUP(C1800,customer_imp!$A$2:$H$502,7,FALSE)</f>
        <v>USA</v>
      </c>
      <c r="J1800" t="s">
        <v>4562</v>
      </c>
      <c r="K1800" t="str">
        <f>VLOOKUP($J1800,prod_imp!$A$2:$I$102,2,FALSE)</f>
        <v>Sports Water Hydration Pack</v>
      </c>
      <c r="L1800" t="str">
        <f>VLOOKUP(J1800,prod_imp!$A$2:$I$102,3,FALSE)</f>
        <v>Sports</v>
      </c>
      <c r="M1800" t="str">
        <f>VLOOKUP(J1800,prod_imp!$A$2:$I$102,4,FALSE)</f>
        <v>Outdoor</v>
      </c>
      <c r="N1800" t="str">
        <f>VLOOKUP(J1800,prod_imp!$A$2:$I$102,5,FALSE)</f>
        <v>Sims-Smith</v>
      </c>
      <c r="O1800">
        <f>VLOOKUP(J1800,prod_imp!$A$2:$I$102,6,FALSE)</f>
        <v>136</v>
      </c>
      <c r="P1800">
        <f>VLOOKUP(J1800,prod_imp!$A$2:$I$102,7,FALSE)</f>
        <v>394</v>
      </c>
      <c r="Q1800" t="s">
        <v>4680</v>
      </c>
      <c r="R1800" t="s">
        <v>1959</v>
      </c>
      <c r="S1800" s="5">
        <v>940.69</v>
      </c>
      <c r="T1800">
        <v>4</v>
      </c>
      <c r="U1800">
        <v>248</v>
      </c>
      <c r="V1800">
        <v>0.25</v>
      </c>
      <c r="W1800" t="str">
        <f>VLOOKUP(Q1800,stores_imp!$A$2:$K$100,3,FALSE)</f>
        <v>NORTH</v>
      </c>
      <c r="X1800" t="str">
        <f>VLOOKUP(Q1800,stores_imp!$A$2:$K$100,2,TRUE)</f>
        <v>Mann-Austin</v>
      </c>
      <c r="Y1800" t="str">
        <f>VLOOKUP(Q1800,stores_imp!$A$2:$E$22,4,FALSE)</f>
        <v>Hoodberg</v>
      </c>
      <c r="Z1800" t="str">
        <f>VLOOKUP(Q1800,stores_imp!$A$2:$K$22,5,FALSE)</f>
        <v>Outlet</v>
      </c>
      <c r="AA1800" t="str">
        <f>_xlfn.IFS(sale[[#All],[Age]]&lt;19,"Teens",sale[[#All],[Age]]&lt;30,"Adults",sale[[#All],[Age]]&lt;70,"Elders")</f>
        <v>Elders</v>
      </c>
      <c r="AB1800" t="str">
        <f>VLOOKUP(C1800,customer_imp!$A$2:$H$505,8,FALSE)</f>
        <v>Bronze</v>
      </c>
    </row>
    <row r="1801" spans="1:28" x14ac:dyDescent="0.25">
      <c r="A1801" t="s">
        <v>6505</v>
      </c>
      <c r="B1801" s="2">
        <v>45369</v>
      </c>
      <c r="C1801" t="s">
        <v>4208</v>
      </c>
      <c r="D1801" t="str">
        <f>VLOOKUP(C1801,customer_imp!$A$2:$H$502,2,FALSE)</f>
        <v>Gregory Pham</v>
      </c>
      <c r="E1801">
        <f>VLOOKUP(C1801,customer_imp!$A$2:$H$502,3,FALSE)</f>
        <v>63</v>
      </c>
      <c r="F1801" t="str">
        <f>VLOOKUP(C1801,customer_imp!$A$2:$H$502,4,FALSE)</f>
        <v>Female</v>
      </c>
      <c r="G1801" t="str">
        <f>VLOOKUP(C1801,customer_imp!$A$2:$H$502,5,FALSE)</f>
        <v>Pollardton</v>
      </c>
      <c r="H1801" t="str">
        <f>VLOOKUP(C1801,customer_imp!$A$2:$H$502,6,FALSE)</f>
        <v>Kansas</v>
      </c>
      <c r="I1801" t="str">
        <f>VLOOKUP(C1801,customer_imp!$A$2:$H$502,7,FALSE)</f>
        <v>USA</v>
      </c>
      <c r="J1801" t="s">
        <v>4670</v>
      </c>
      <c r="K1801" t="str">
        <f>VLOOKUP($J1801,prod_imp!$A$2:$I$102,2,FALSE)</f>
        <v>Stainless Steel Cookware Set</v>
      </c>
      <c r="L1801" t="str">
        <f>VLOOKUP(J1801,prod_imp!$A$2:$I$102,3,FALSE)</f>
        <v>Home</v>
      </c>
      <c r="M1801" t="str">
        <f>VLOOKUP(J1801,prod_imp!$A$2:$I$102,4,FALSE)</f>
        <v>Kitchen</v>
      </c>
      <c r="N1801" t="str">
        <f>VLOOKUP(J1801,prod_imp!$A$2:$I$102,5,FALSE)</f>
        <v>Campbell Ltd</v>
      </c>
      <c r="O1801">
        <f>VLOOKUP(J1801,prod_imp!$A$2:$I$102,6,FALSE)</f>
        <v>201</v>
      </c>
      <c r="P1801">
        <f>VLOOKUP(J1801,prod_imp!$A$2:$I$102,7,FALSE)</f>
        <v>146</v>
      </c>
      <c r="Q1801" t="s">
        <v>4685</v>
      </c>
      <c r="R1801" t="s">
        <v>4709</v>
      </c>
      <c r="S1801" s="5">
        <v>1347.4559999999999</v>
      </c>
      <c r="T1801">
        <v>3</v>
      </c>
      <c r="U1801">
        <v>561</v>
      </c>
      <c r="V1801">
        <v>0.05</v>
      </c>
      <c r="W1801" t="str">
        <f>VLOOKUP(Q1801,stores_imp!$A$2:$K$100,3,FALSE)</f>
        <v>WEST</v>
      </c>
      <c r="X1801" t="str">
        <f>VLOOKUP(Q1801,stores_imp!$A$2:$K$100,2,TRUE)</f>
        <v>Mann-Austin</v>
      </c>
      <c r="Y1801" t="str">
        <f>VLOOKUP(Q1801,stores_imp!$A$2:$E$22,4,FALSE)</f>
        <v>Thompsonborough</v>
      </c>
      <c r="Z1801" t="str">
        <f>VLOOKUP(Q1801,stores_imp!$A$2:$K$22,5,FALSE)</f>
        <v>Online</v>
      </c>
      <c r="AA1801" t="str">
        <f>_xlfn.IFS(sale[[#All],[Age]]&lt;19,"Teens",sale[[#All],[Age]]&lt;30,"Adults",sale[[#All],[Age]]&lt;70,"Elders")</f>
        <v>Elders</v>
      </c>
      <c r="AB1801" t="str">
        <f>VLOOKUP(C1801,customer_imp!$A$2:$H$505,8,FALSE)</f>
        <v>Gold</v>
      </c>
    </row>
    <row r="1802" spans="1:28" x14ac:dyDescent="0.25">
      <c r="A1802" t="s">
        <v>6506</v>
      </c>
      <c r="B1802" s="2">
        <v>45249</v>
      </c>
      <c r="C1802" t="s">
        <v>4264</v>
      </c>
      <c r="D1802" t="str">
        <f>VLOOKUP(C1802,customer_imp!$A$2:$H$502,2,FALSE)</f>
        <v>Brittany Watson</v>
      </c>
      <c r="E1802">
        <f>VLOOKUP(C1802,customer_imp!$A$2:$H$502,3,FALSE)</f>
        <v>59</v>
      </c>
      <c r="F1802" t="str">
        <f>VLOOKUP(C1802,customer_imp!$A$2:$H$502,4,FALSE)</f>
        <v>Male</v>
      </c>
      <c r="G1802" t="str">
        <f>VLOOKUP(C1802,customer_imp!$A$2:$H$502,5,FALSE)</f>
        <v>North Joshualand</v>
      </c>
      <c r="H1802" t="str">
        <f>VLOOKUP(C1802,customer_imp!$A$2:$H$502,6,FALSE)</f>
        <v>Connecticut</v>
      </c>
      <c r="I1802" t="str">
        <f>VLOOKUP(C1802,customer_imp!$A$2:$H$502,7,FALSE)</f>
        <v>USA</v>
      </c>
      <c r="J1802" t="s">
        <v>4625</v>
      </c>
      <c r="K1802" t="str">
        <f>VLOOKUP($J1802,prod_imp!$A$2:$I$102,2,FALSE)</f>
        <v>Professional Jump Rope</v>
      </c>
      <c r="L1802" t="str">
        <f>VLOOKUP(J1802,prod_imp!$A$2:$I$102,3,FALSE)</f>
        <v>Sports</v>
      </c>
      <c r="M1802" t="str">
        <f>VLOOKUP(J1802,prod_imp!$A$2:$I$102,4,FALSE)</f>
        <v>Fitness</v>
      </c>
      <c r="N1802" t="str">
        <f>VLOOKUP(J1802,prod_imp!$A$2:$I$102,5,FALSE)</f>
        <v>Davis Plc</v>
      </c>
      <c r="O1802">
        <f>VLOOKUP(J1802,prod_imp!$A$2:$I$102,6,FALSE)</f>
        <v>478</v>
      </c>
      <c r="P1802">
        <f>VLOOKUP(J1802,prod_imp!$A$2:$I$102,7,FALSE)</f>
        <v>300</v>
      </c>
      <c r="Q1802" t="s">
        <v>4685</v>
      </c>
      <c r="R1802" t="s">
        <v>4709</v>
      </c>
      <c r="S1802" s="5">
        <v>763.15719999999999</v>
      </c>
      <c r="T1802">
        <v>4</v>
      </c>
      <c r="U1802">
        <v>214</v>
      </c>
      <c r="V1802">
        <v>0.2</v>
      </c>
      <c r="W1802" t="str">
        <f>VLOOKUP(Q1802,stores_imp!$A$2:$K$100,3,FALSE)</f>
        <v>WEST</v>
      </c>
      <c r="X1802" t="str">
        <f>VLOOKUP(Q1802,stores_imp!$A$2:$K$100,2,TRUE)</f>
        <v>Mann-Austin</v>
      </c>
      <c r="Y1802" t="str">
        <f>VLOOKUP(Q1802,stores_imp!$A$2:$E$22,4,FALSE)</f>
        <v>Thompsonborough</v>
      </c>
      <c r="Z1802" t="str">
        <f>VLOOKUP(Q1802,stores_imp!$A$2:$K$22,5,FALSE)</f>
        <v>Online</v>
      </c>
      <c r="AA1802" t="str">
        <f>_xlfn.IFS(sale[[#All],[Age]]&lt;19,"Teens",sale[[#All],[Age]]&lt;30,"Adults",sale[[#All],[Age]]&lt;70,"Elders")</f>
        <v>Elders</v>
      </c>
      <c r="AB1802" t="str">
        <f>VLOOKUP(C1802,customer_imp!$A$2:$H$505,8,FALSE)</f>
        <v>Platinum</v>
      </c>
    </row>
    <row r="1803" spans="1:28" x14ac:dyDescent="0.25">
      <c r="A1803" t="s">
        <v>6507</v>
      </c>
      <c r="B1803" s="2">
        <v>45741</v>
      </c>
      <c r="C1803" t="s">
        <v>4407</v>
      </c>
      <c r="D1803" t="str">
        <f>VLOOKUP(C1803,customer_imp!$A$2:$H$502,2,FALSE)</f>
        <v>Karen King</v>
      </c>
      <c r="E1803">
        <f>VLOOKUP(C1803,customer_imp!$A$2:$H$502,3,FALSE)</f>
        <v>64</v>
      </c>
      <c r="F1803" t="str">
        <f>VLOOKUP(C1803,customer_imp!$A$2:$H$502,4,FALSE)</f>
        <v>Female</v>
      </c>
      <c r="G1803" t="str">
        <f>VLOOKUP(C1803,customer_imp!$A$2:$H$502,5,FALSE)</f>
        <v>Kimburgh</v>
      </c>
      <c r="H1803" t="str">
        <f>VLOOKUP(C1803,customer_imp!$A$2:$H$502,6,FALSE)</f>
        <v>North Carolina</v>
      </c>
      <c r="I1803" t="str">
        <f>VLOOKUP(C1803,customer_imp!$A$2:$H$502,7,FALSE)</f>
        <v>USA</v>
      </c>
      <c r="J1803" t="s">
        <v>4528</v>
      </c>
      <c r="K1803" t="str">
        <f>VLOOKUP($J1803,prod_imp!$A$2:$I$102,2,FALSE)</f>
        <v>Soccer Training Cone Set</v>
      </c>
      <c r="L1803" t="str">
        <f>VLOOKUP(J1803,prod_imp!$A$2:$I$102,3,FALSE)</f>
        <v>Sports</v>
      </c>
      <c r="M1803" t="str">
        <f>VLOOKUP(J1803,prod_imp!$A$2:$I$102,4,FALSE)</f>
        <v>Accessories</v>
      </c>
      <c r="N1803" t="str">
        <f>VLOOKUP(J1803,prod_imp!$A$2:$I$102,5,FALSE)</f>
        <v>Ford, Murphy And Wilson</v>
      </c>
      <c r="O1803">
        <f>VLOOKUP(J1803,prod_imp!$A$2:$I$102,6,FALSE)</f>
        <v>145</v>
      </c>
      <c r="P1803">
        <f>VLOOKUP(J1803,prod_imp!$A$2:$I$102,7,FALSE)</f>
        <v>367</v>
      </c>
      <c r="Q1803" t="s">
        <v>4700</v>
      </c>
      <c r="R1803" t="s">
        <v>4706</v>
      </c>
      <c r="S1803" s="5">
        <v>285.83940000000001</v>
      </c>
      <c r="T1803">
        <v>3</v>
      </c>
      <c r="U1803">
        <v>124</v>
      </c>
      <c r="V1803">
        <v>0.11</v>
      </c>
      <c r="W1803" t="str">
        <f>VLOOKUP(Q1803,stores_imp!$A$2:$K$100,3,FALSE)</f>
        <v>WEST</v>
      </c>
      <c r="X1803" t="str">
        <f>VLOOKUP(Q1803,stores_imp!$A$2:$K$100,2,TRUE)</f>
        <v>Frederick-Wright</v>
      </c>
      <c r="Y1803" t="str">
        <f>VLOOKUP(Q1803,stores_imp!$A$2:$E$22,4,FALSE)</f>
        <v>New Jimmymouth</v>
      </c>
      <c r="Z1803" t="str">
        <f>VLOOKUP(Q1803,stores_imp!$A$2:$K$22,5,FALSE)</f>
        <v>Flagship</v>
      </c>
      <c r="AA1803" t="str">
        <f>_xlfn.IFS(sale[[#All],[Age]]&lt;19,"Teens",sale[[#All],[Age]]&lt;30,"Adults",sale[[#All],[Age]]&lt;70,"Elders")</f>
        <v>Elders</v>
      </c>
      <c r="AB1803" t="str">
        <f>VLOOKUP(C1803,customer_imp!$A$2:$H$505,8,FALSE)</f>
        <v>Bronze</v>
      </c>
    </row>
    <row r="1804" spans="1:28" x14ac:dyDescent="0.25">
      <c r="A1804" t="s">
        <v>6508</v>
      </c>
      <c r="B1804" s="2">
        <v>45427</v>
      </c>
      <c r="C1804" t="s">
        <v>3983</v>
      </c>
      <c r="D1804" t="str">
        <f>VLOOKUP(C1804,customer_imp!$A$2:$H$502,2,FALSE)</f>
        <v>Nathan Hernandez</v>
      </c>
      <c r="E1804">
        <f>VLOOKUP(C1804,customer_imp!$A$2:$H$502,3,FALSE)</f>
        <v>32</v>
      </c>
      <c r="F1804" t="str">
        <f>VLOOKUP(C1804,customer_imp!$A$2:$H$502,4,FALSE)</f>
        <v>Female</v>
      </c>
      <c r="G1804" t="str">
        <f>VLOOKUP(C1804,customer_imp!$A$2:$H$502,5,FALSE)</f>
        <v>New Becky</v>
      </c>
      <c r="H1804" t="str">
        <f>VLOOKUP(C1804,customer_imp!$A$2:$H$502,6,FALSE)</f>
        <v>Montana</v>
      </c>
      <c r="I1804" t="str">
        <f>VLOOKUP(C1804,customer_imp!$A$2:$H$502,7,FALSE)</f>
        <v>USA</v>
      </c>
      <c r="J1804" t="s">
        <v>4617</v>
      </c>
      <c r="K1804" t="str">
        <f>VLOOKUP($J1804,prod_imp!$A$2:$I$102,2,FALSE)</f>
        <v>Smart Led Light Strip</v>
      </c>
      <c r="L1804" t="str">
        <f>VLOOKUP(J1804,prod_imp!$A$2:$I$102,3,FALSE)</f>
        <v>Electronics</v>
      </c>
      <c r="M1804" t="str">
        <f>VLOOKUP(J1804,prod_imp!$A$2:$I$102,4,FALSE)</f>
        <v>Accessories</v>
      </c>
      <c r="N1804" t="str">
        <f>VLOOKUP(J1804,prod_imp!$A$2:$I$102,5,FALSE)</f>
        <v>Flores-Davis</v>
      </c>
      <c r="O1804">
        <f>VLOOKUP(J1804,prod_imp!$A$2:$I$102,6,FALSE)</f>
        <v>349</v>
      </c>
      <c r="P1804">
        <f>VLOOKUP(J1804,prod_imp!$A$2:$I$102,7,FALSE)</f>
        <v>476</v>
      </c>
      <c r="Q1804" t="s">
        <v>4692</v>
      </c>
      <c r="R1804" t="s">
        <v>4706</v>
      </c>
      <c r="S1804" s="5">
        <v>2324.556</v>
      </c>
      <c r="T1804">
        <v>4</v>
      </c>
      <c r="U1804">
        <v>646</v>
      </c>
      <c r="V1804">
        <v>0.23</v>
      </c>
      <c r="W1804" t="str">
        <f>VLOOKUP(Q1804,stores_imp!$A$2:$K$100,3,FALSE)</f>
        <v>SOUTH</v>
      </c>
      <c r="X1804" t="str">
        <f>VLOOKUP(Q1804,stores_imp!$A$2:$K$100,2,TRUE)</f>
        <v>Aguirre-Keller</v>
      </c>
      <c r="Y1804" t="str">
        <f>VLOOKUP(Q1804,stores_imp!$A$2:$E$22,4,FALSE)</f>
        <v>Lake Michael</v>
      </c>
      <c r="Z1804" t="str">
        <f>VLOOKUP(Q1804,stores_imp!$A$2:$K$22,5,FALSE)</f>
        <v>Online</v>
      </c>
      <c r="AA1804" t="str">
        <f>_xlfn.IFS(sale[[#All],[Age]]&lt;19,"Teens",sale[[#All],[Age]]&lt;30,"Adults",sale[[#All],[Age]]&lt;70,"Elders")</f>
        <v>Elders</v>
      </c>
      <c r="AB1804" t="str">
        <f>VLOOKUP(C1804,customer_imp!$A$2:$H$505,8,FALSE)</f>
        <v>Silver</v>
      </c>
    </row>
    <row r="1805" spans="1:28" x14ac:dyDescent="0.25">
      <c r="A1805" t="s">
        <v>6509</v>
      </c>
      <c r="B1805" s="2">
        <v>45736</v>
      </c>
      <c r="C1805" t="s">
        <v>4004</v>
      </c>
      <c r="D1805" t="str">
        <f>VLOOKUP(C1805,customer_imp!$A$2:$H$502,2,FALSE)</f>
        <v>Robert Jones Dds</v>
      </c>
      <c r="E1805">
        <f>VLOOKUP(C1805,customer_imp!$A$2:$H$502,3,FALSE)</f>
        <v>25</v>
      </c>
      <c r="F1805" t="str">
        <f>VLOOKUP(C1805,customer_imp!$A$2:$H$502,4,FALSE)</f>
        <v>Male</v>
      </c>
      <c r="G1805" t="str">
        <f>VLOOKUP(C1805,customer_imp!$A$2:$H$502,5,FALSE)</f>
        <v>Tristanton</v>
      </c>
      <c r="H1805" t="str">
        <f>VLOOKUP(C1805,customer_imp!$A$2:$H$502,6,FALSE)</f>
        <v>Oklahoma</v>
      </c>
      <c r="I1805" t="str">
        <f>VLOOKUP(C1805,customer_imp!$A$2:$H$502,7,FALSE)</f>
        <v>USA</v>
      </c>
      <c r="J1805" t="s">
        <v>4534</v>
      </c>
      <c r="K1805" t="str">
        <f>VLOOKUP($J1805,prod_imp!$A$2:$I$102,2,FALSE)</f>
        <v>Multi-Purpose Storage Box</v>
      </c>
      <c r="L1805" t="str">
        <f>VLOOKUP(J1805,prod_imp!$A$2:$I$102,3,FALSE)</f>
        <v>Home</v>
      </c>
      <c r="M1805" t="str">
        <f>VLOOKUP(J1805,prod_imp!$A$2:$I$102,4,FALSE)</f>
        <v>Storage</v>
      </c>
      <c r="N1805" t="str">
        <f>VLOOKUP(J1805,prod_imp!$A$2:$I$102,5,FALSE)</f>
        <v>Gardner-Montes</v>
      </c>
      <c r="O1805">
        <f>VLOOKUP(J1805,prod_imp!$A$2:$I$102,6,FALSE)</f>
        <v>123</v>
      </c>
      <c r="P1805">
        <f>VLOOKUP(J1805,prod_imp!$A$2:$I$102,7,FALSE)</f>
        <v>76</v>
      </c>
      <c r="Q1805" t="s">
        <v>4693</v>
      </c>
      <c r="R1805" t="s">
        <v>1959</v>
      </c>
      <c r="S1805" s="5">
        <v>1232.952</v>
      </c>
      <c r="T1805">
        <v>3</v>
      </c>
      <c r="U1805">
        <v>587</v>
      </c>
      <c r="V1805">
        <v>0.1</v>
      </c>
      <c r="W1805" t="str">
        <f>VLOOKUP(Q1805,stores_imp!$A$2:$K$100,3,FALSE)</f>
        <v>NORTH</v>
      </c>
      <c r="X1805" t="str">
        <f>VLOOKUP(Q1805,stores_imp!$A$2:$K$100,2,TRUE)</f>
        <v>Thomas, Bridges And Harris</v>
      </c>
      <c r="Y1805" t="str">
        <f>VLOOKUP(Q1805,stores_imp!$A$2:$E$22,4,FALSE)</f>
        <v>Sabrinatown</v>
      </c>
      <c r="Z1805" t="str">
        <f>VLOOKUP(Q1805,stores_imp!$A$2:$K$22,5,FALSE)</f>
        <v>Online</v>
      </c>
      <c r="AA1805" t="str">
        <f>_xlfn.IFS(sale[[#All],[Age]]&lt;19,"Teens",sale[[#All],[Age]]&lt;30,"Adults",sale[[#All],[Age]]&lt;70,"Elders")</f>
        <v>Adults</v>
      </c>
      <c r="AB1805" t="str">
        <f>VLOOKUP(C1805,customer_imp!$A$2:$H$505,8,FALSE)</f>
        <v>Platinum</v>
      </c>
    </row>
    <row r="1806" spans="1:28" x14ac:dyDescent="0.25">
      <c r="A1806" t="s">
        <v>6510</v>
      </c>
      <c r="B1806" s="2">
        <v>45941</v>
      </c>
      <c r="C1806" t="s">
        <v>4222</v>
      </c>
      <c r="D1806" t="str">
        <f>VLOOKUP(C1806,customer_imp!$A$2:$H$502,2,FALSE)</f>
        <v>Mr. William Horton</v>
      </c>
      <c r="E1806">
        <f>VLOOKUP(C1806,customer_imp!$A$2:$H$502,3,FALSE)</f>
        <v>31</v>
      </c>
      <c r="F1806" t="str">
        <f>VLOOKUP(C1806,customer_imp!$A$2:$H$502,4,FALSE)</f>
        <v>Male</v>
      </c>
      <c r="G1806" t="str">
        <f>VLOOKUP(C1806,customer_imp!$A$2:$H$502,5,FALSE)</f>
        <v>Dawsonchester</v>
      </c>
      <c r="H1806" t="str">
        <f>VLOOKUP(C1806,customer_imp!$A$2:$H$502,6,FALSE)</f>
        <v>Virginia</v>
      </c>
      <c r="I1806" t="str">
        <f>VLOOKUP(C1806,customer_imp!$A$2:$H$502,7,FALSE)</f>
        <v>USA</v>
      </c>
      <c r="J1806" t="s">
        <v>4541</v>
      </c>
      <c r="K1806" t="str">
        <f>VLOOKUP($J1806,prod_imp!$A$2:$I$102,2,FALSE)</f>
        <v>Women'S Scarf Set</v>
      </c>
      <c r="L1806" t="str">
        <f>VLOOKUP(J1806,prod_imp!$A$2:$I$102,3,FALSE)</f>
        <v>Clothing</v>
      </c>
      <c r="M1806" t="str">
        <f>VLOOKUP(J1806,prod_imp!$A$2:$I$102,4,FALSE)</f>
        <v>Accessories</v>
      </c>
      <c r="N1806" t="str">
        <f>VLOOKUP(J1806,prod_imp!$A$2:$I$102,5,FALSE)</f>
        <v>Brown And Sons</v>
      </c>
      <c r="O1806">
        <f>VLOOKUP(J1806,prod_imp!$A$2:$I$102,6,FALSE)</f>
        <v>174</v>
      </c>
      <c r="P1806">
        <f>VLOOKUP(J1806,prod_imp!$A$2:$I$102,7,FALSE)</f>
        <v>268</v>
      </c>
      <c r="Q1806" t="s">
        <v>4702</v>
      </c>
      <c r="R1806" t="s">
        <v>4709</v>
      </c>
      <c r="S1806" s="5">
        <v>341.00299999999999</v>
      </c>
      <c r="T1806">
        <v>1</v>
      </c>
      <c r="U1806">
        <v>401</v>
      </c>
      <c r="V1806">
        <v>0.3</v>
      </c>
      <c r="W1806" t="str">
        <f>VLOOKUP(Q1806,stores_imp!$A$2:$K$100,3,FALSE)</f>
        <v>EAST</v>
      </c>
      <c r="X1806" t="str">
        <f>VLOOKUP(Q1806,stores_imp!$A$2:$K$100,2,TRUE)</f>
        <v>Guerrero-Schmitt</v>
      </c>
      <c r="Y1806" t="str">
        <f>VLOOKUP(Q1806,stores_imp!$A$2:$E$22,4,FALSE)</f>
        <v>East Stevechester</v>
      </c>
      <c r="Z1806" t="str">
        <f>VLOOKUP(Q1806,stores_imp!$A$2:$K$22,5,FALSE)</f>
        <v>Flagship</v>
      </c>
      <c r="AA1806" t="str">
        <f>_xlfn.IFS(sale[[#All],[Age]]&lt;19,"Teens",sale[[#All],[Age]]&lt;30,"Adults",sale[[#All],[Age]]&lt;70,"Elders")</f>
        <v>Elders</v>
      </c>
      <c r="AB1806" t="str">
        <f>VLOOKUP(C1806,customer_imp!$A$2:$H$505,8,FALSE)</f>
        <v>Platinum</v>
      </c>
    </row>
    <row r="1807" spans="1:28" x14ac:dyDescent="0.25">
      <c r="A1807" t="s">
        <v>6511</v>
      </c>
      <c r="B1807" s="2">
        <v>45486</v>
      </c>
      <c r="C1807" t="s">
        <v>4355</v>
      </c>
      <c r="D1807" t="str">
        <f>VLOOKUP(C1807,customer_imp!$A$2:$H$502,2,FALSE)</f>
        <v>Mallory Allen</v>
      </c>
      <c r="E1807">
        <f>VLOOKUP(C1807,customer_imp!$A$2:$H$502,3,FALSE)</f>
        <v>40</v>
      </c>
      <c r="F1807" t="str">
        <f>VLOOKUP(C1807,customer_imp!$A$2:$H$502,4,FALSE)</f>
        <v>Female</v>
      </c>
      <c r="G1807" t="str">
        <f>VLOOKUP(C1807,customer_imp!$A$2:$H$502,5,FALSE)</f>
        <v>North Theresa</v>
      </c>
      <c r="H1807" t="str">
        <f>VLOOKUP(C1807,customer_imp!$A$2:$H$502,6,FALSE)</f>
        <v>Alabama</v>
      </c>
      <c r="I1807" t="str">
        <f>VLOOKUP(C1807,customer_imp!$A$2:$H$502,7,FALSE)</f>
        <v>USA</v>
      </c>
      <c r="J1807" t="s">
        <v>4600</v>
      </c>
      <c r="K1807" t="str">
        <f>VLOOKUP($J1807,prod_imp!$A$2:$I$102,2,FALSE)</f>
        <v>Womens Cotton Scarf</v>
      </c>
      <c r="L1807" t="str">
        <f>VLOOKUP(J1807,prod_imp!$A$2:$I$102,3,FALSE)</f>
        <v>Clothing</v>
      </c>
      <c r="M1807" t="str">
        <f>VLOOKUP(J1807,prod_imp!$A$2:$I$102,4,FALSE)</f>
        <v>Accessories</v>
      </c>
      <c r="N1807" t="str">
        <f>VLOOKUP(J1807,prod_imp!$A$2:$I$102,5,FALSE)</f>
        <v>Shepherd-Gould</v>
      </c>
      <c r="O1807">
        <f>VLOOKUP(J1807,prod_imp!$A$2:$I$102,6,FALSE)</f>
        <v>114</v>
      </c>
      <c r="P1807">
        <f>VLOOKUP(J1807,prod_imp!$A$2:$I$102,7,FALSE)</f>
        <v>485</v>
      </c>
      <c r="Q1807" t="s">
        <v>4702</v>
      </c>
      <c r="R1807" t="s">
        <v>4709</v>
      </c>
      <c r="S1807" s="5">
        <v>1737.9911999999999</v>
      </c>
      <c r="T1807">
        <v>3</v>
      </c>
      <c r="U1807">
        <v>658</v>
      </c>
      <c r="V1807">
        <v>0.15</v>
      </c>
      <c r="W1807" t="str">
        <f>VLOOKUP(Q1807,stores_imp!$A$2:$K$100,3,FALSE)</f>
        <v>EAST</v>
      </c>
      <c r="X1807" t="str">
        <f>VLOOKUP(Q1807,stores_imp!$A$2:$K$100,2,TRUE)</f>
        <v>Guerrero-Schmitt</v>
      </c>
      <c r="Y1807" t="str">
        <f>VLOOKUP(Q1807,stores_imp!$A$2:$E$22,4,FALSE)</f>
        <v>East Stevechester</v>
      </c>
      <c r="Z1807" t="str">
        <f>VLOOKUP(Q1807,stores_imp!$A$2:$K$22,5,FALSE)</f>
        <v>Flagship</v>
      </c>
      <c r="AA1807" t="str">
        <f>_xlfn.IFS(sale[[#All],[Age]]&lt;19,"Teens",sale[[#All],[Age]]&lt;30,"Adults",sale[[#All],[Age]]&lt;70,"Elders")</f>
        <v>Elders</v>
      </c>
      <c r="AB1807" t="str">
        <f>VLOOKUP(C1807,customer_imp!$A$2:$H$505,8,FALSE)</f>
        <v>Platinum</v>
      </c>
    </row>
    <row r="1808" spans="1:28" x14ac:dyDescent="0.25">
      <c r="A1808" t="s">
        <v>6512</v>
      </c>
      <c r="B1808" s="2">
        <v>45474</v>
      </c>
      <c r="C1808" t="s">
        <v>4180</v>
      </c>
      <c r="D1808" t="str">
        <f>VLOOKUP(C1808,customer_imp!$A$2:$H$502,2,FALSE)</f>
        <v>Mary Boyd</v>
      </c>
      <c r="E1808">
        <f>VLOOKUP(C1808,customer_imp!$A$2:$H$502,3,FALSE)</f>
        <v>25</v>
      </c>
      <c r="F1808" t="str">
        <f>VLOOKUP(C1808,customer_imp!$A$2:$H$502,4,FALSE)</f>
        <v>Female</v>
      </c>
      <c r="G1808" t="str">
        <f>VLOOKUP(C1808,customer_imp!$A$2:$H$502,5,FALSE)</f>
        <v>New Logan</v>
      </c>
      <c r="H1808" t="str">
        <f>VLOOKUP(C1808,customer_imp!$A$2:$H$502,6,FALSE)</f>
        <v>Michigan</v>
      </c>
      <c r="I1808" t="str">
        <f>VLOOKUP(C1808,customer_imp!$A$2:$H$502,7,FALSE)</f>
        <v>USA</v>
      </c>
      <c r="J1808" t="s">
        <v>4582</v>
      </c>
      <c r="K1808" t="str">
        <f>VLOOKUP($J1808,prod_imp!$A$2:$I$102,2,FALSE)</f>
        <v>Men'S Roll-On Perfume</v>
      </c>
      <c r="L1808" t="str">
        <f>VLOOKUP(J1808,prod_imp!$A$2:$I$102,3,FALSE)</f>
        <v>Beauty</v>
      </c>
      <c r="M1808" t="str">
        <f>VLOOKUP(J1808,prod_imp!$A$2:$I$102,4,FALSE)</f>
        <v>Fragrance</v>
      </c>
      <c r="N1808" t="str">
        <f>VLOOKUP(J1808,prod_imp!$A$2:$I$102,5,FALSE)</f>
        <v>Sullivan And Sons</v>
      </c>
      <c r="O1808">
        <f>VLOOKUP(J1808,prod_imp!$A$2:$I$102,6,FALSE)</f>
        <v>43</v>
      </c>
      <c r="P1808">
        <f>VLOOKUP(J1808,prod_imp!$A$2:$I$102,7,FALSE)</f>
        <v>267</v>
      </c>
      <c r="Q1808" t="s">
        <v>4692</v>
      </c>
      <c r="R1808" t="s">
        <v>1959</v>
      </c>
      <c r="S1808" s="5">
        <v>1765.1759999999999</v>
      </c>
      <c r="T1808">
        <v>4</v>
      </c>
      <c r="U1808">
        <v>450</v>
      </c>
      <c r="V1808">
        <v>0.12</v>
      </c>
      <c r="W1808" t="str">
        <f>VLOOKUP(Q1808,stores_imp!$A$2:$K$100,3,FALSE)</f>
        <v>SOUTH</v>
      </c>
      <c r="X1808" t="str">
        <f>VLOOKUP(Q1808,stores_imp!$A$2:$K$100,2,TRUE)</f>
        <v>Aguirre-Keller</v>
      </c>
      <c r="Y1808" t="str">
        <f>VLOOKUP(Q1808,stores_imp!$A$2:$E$22,4,FALSE)</f>
        <v>Lake Michael</v>
      </c>
      <c r="Z1808" t="str">
        <f>VLOOKUP(Q1808,stores_imp!$A$2:$K$22,5,FALSE)</f>
        <v>Online</v>
      </c>
      <c r="AA1808" t="str">
        <f>_xlfn.IFS(sale[[#All],[Age]]&lt;19,"Teens",sale[[#All],[Age]]&lt;30,"Adults",sale[[#All],[Age]]&lt;70,"Elders")</f>
        <v>Adults</v>
      </c>
      <c r="AB1808" t="str">
        <f>VLOOKUP(C1808,customer_imp!$A$2:$H$505,8,FALSE)</f>
        <v>Bronze</v>
      </c>
    </row>
    <row r="1809" spans="1:28" x14ac:dyDescent="0.25">
      <c r="A1809" t="s">
        <v>6513</v>
      </c>
      <c r="B1809" s="2">
        <v>45757</v>
      </c>
      <c r="C1809" t="s">
        <v>4123</v>
      </c>
      <c r="D1809" t="str">
        <f>VLOOKUP(C1809,customer_imp!$A$2:$H$502,2,FALSE)</f>
        <v>Cameron Simpson</v>
      </c>
      <c r="E1809">
        <f>VLOOKUP(C1809,customer_imp!$A$2:$H$502,3,FALSE)</f>
        <v>46</v>
      </c>
      <c r="F1809" t="str">
        <f>VLOOKUP(C1809,customer_imp!$A$2:$H$502,4,FALSE)</f>
        <v>Male</v>
      </c>
      <c r="G1809" t="str">
        <f>VLOOKUP(C1809,customer_imp!$A$2:$H$502,5,FALSE)</f>
        <v>Michaelfort</v>
      </c>
      <c r="H1809" t="str">
        <f>VLOOKUP(C1809,customer_imp!$A$2:$H$502,6,FALSE)</f>
        <v>Indiana</v>
      </c>
      <c r="I1809" t="str">
        <f>VLOOKUP(C1809,customer_imp!$A$2:$H$502,7,FALSE)</f>
        <v>USA</v>
      </c>
      <c r="J1809" t="s">
        <v>4662</v>
      </c>
      <c r="K1809" t="str">
        <f>VLOOKUP($J1809,prod_imp!$A$2:$I$102,2,FALSE)</f>
        <v>Vitamin E Body Lotion</v>
      </c>
      <c r="L1809" t="str">
        <f>VLOOKUP(J1809,prod_imp!$A$2:$I$102,3,FALSE)</f>
        <v>Beauty</v>
      </c>
      <c r="M1809" t="str">
        <f>VLOOKUP(J1809,prod_imp!$A$2:$I$102,4,FALSE)</f>
        <v>Skincare</v>
      </c>
      <c r="N1809" t="str">
        <f>VLOOKUP(J1809,prod_imp!$A$2:$I$102,5,FALSE)</f>
        <v>Hoffman-Williams</v>
      </c>
      <c r="O1809">
        <f>VLOOKUP(J1809,prod_imp!$A$2:$I$102,6,FALSE)</f>
        <v>358</v>
      </c>
      <c r="P1809">
        <f>VLOOKUP(J1809,prod_imp!$A$2:$I$102,7,FALSE)</f>
        <v>213</v>
      </c>
      <c r="Q1809" t="s">
        <v>4690</v>
      </c>
      <c r="R1809" t="s">
        <v>1959</v>
      </c>
      <c r="S1809" s="5">
        <v>127.794</v>
      </c>
      <c r="T1809">
        <v>4</v>
      </c>
      <c r="U1809">
        <v>34</v>
      </c>
      <c r="V1809">
        <v>0.02</v>
      </c>
      <c r="W1809" t="str">
        <f>VLOOKUP(Q1809,stores_imp!$A$2:$K$100,3,FALSE)</f>
        <v>EAST</v>
      </c>
      <c r="X1809" t="str">
        <f>VLOOKUP(Q1809,stores_imp!$A$2:$K$100,2,TRUE)</f>
        <v>Martinez, Adkins And Johnson</v>
      </c>
      <c r="Y1809" t="str">
        <f>VLOOKUP(Q1809,stores_imp!$A$2:$E$22,4,FALSE)</f>
        <v>East Davidville</v>
      </c>
      <c r="Z1809" t="str">
        <f>VLOOKUP(Q1809,stores_imp!$A$2:$K$22,5,FALSE)</f>
        <v>Online</v>
      </c>
      <c r="AA1809" t="str">
        <f>_xlfn.IFS(sale[[#All],[Age]]&lt;19,"Teens",sale[[#All],[Age]]&lt;30,"Adults",sale[[#All],[Age]]&lt;70,"Elders")</f>
        <v>Elders</v>
      </c>
      <c r="AB1809" t="str">
        <f>VLOOKUP(C1809,customer_imp!$A$2:$H$505,8,FALSE)</f>
        <v>Platinum</v>
      </c>
    </row>
    <row r="1810" spans="1:28" x14ac:dyDescent="0.25">
      <c r="A1810" t="s">
        <v>6514</v>
      </c>
      <c r="B1810" s="2">
        <v>45475</v>
      </c>
      <c r="C1810" t="s">
        <v>4007</v>
      </c>
      <c r="D1810" t="str">
        <f>VLOOKUP(C1810,customer_imp!$A$2:$H$502,2,FALSE)</f>
        <v>Rachel Myers</v>
      </c>
      <c r="E1810">
        <f>VLOOKUP(C1810,customer_imp!$A$2:$H$502,3,FALSE)</f>
        <v>52</v>
      </c>
      <c r="F1810" t="str">
        <f>VLOOKUP(C1810,customer_imp!$A$2:$H$502,4,FALSE)</f>
        <v>Male</v>
      </c>
      <c r="G1810" t="str">
        <f>VLOOKUP(C1810,customer_imp!$A$2:$H$502,5,FALSE)</f>
        <v>Robertberg</v>
      </c>
      <c r="H1810" t="str">
        <f>VLOOKUP(C1810,customer_imp!$A$2:$H$502,6,FALSE)</f>
        <v>North Dakota</v>
      </c>
      <c r="I1810" t="str">
        <f>VLOOKUP(C1810,customer_imp!$A$2:$H$502,7,FALSE)</f>
        <v>USA</v>
      </c>
      <c r="J1810" t="s">
        <v>4527</v>
      </c>
      <c r="K1810" t="str">
        <f>VLOOKUP($J1810,prod_imp!$A$2:$I$102,2,FALSE)</f>
        <v>Beard Grooming Kit</v>
      </c>
      <c r="L1810" t="str">
        <f>VLOOKUP(J1810,prod_imp!$A$2:$I$102,3,FALSE)</f>
        <v>Beauty</v>
      </c>
      <c r="M1810" t="str">
        <f>VLOOKUP(J1810,prod_imp!$A$2:$I$102,4,FALSE)</f>
        <v>Grooming</v>
      </c>
      <c r="N1810" t="str">
        <f>VLOOKUP(J1810,prod_imp!$A$2:$I$102,5,FALSE)</f>
        <v>Erickson-Green</v>
      </c>
      <c r="O1810">
        <f>VLOOKUP(J1810,prod_imp!$A$2:$I$102,6,FALSE)</f>
        <v>337</v>
      </c>
      <c r="P1810">
        <f>VLOOKUP(J1810,prod_imp!$A$2:$I$102,7,FALSE)</f>
        <v>256</v>
      </c>
      <c r="Q1810" t="s">
        <v>4673</v>
      </c>
      <c r="R1810" t="s">
        <v>4709</v>
      </c>
      <c r="S1810" s="5">
        <v>491.4699</v>
      </c>
      <c r="T1810">
        <v>3</v>
      </c>
      <c r="U1810">
        <v>169</v>
      </c>
      <c r="V1810">
        <v>0.05</v>
      </c>
      <c r="W1810" t="str">
        <f>VLOOKUP(Q1810,stores_imp!$A$2:$K$100,3,FALSE)</f>
        <v>EAST</v>
      </c>
      <c r="X1810" t="str">
        <f>VLOOKUP(Q1810,stores_imp!$A$2:$K$100,2,TRUE)</f>
        <v>Rivera-Warner</v>
      </c>
      <c r="Y1810" t="str">
        <f>VLOOKUP(Q1810,stores_imp!$A$2:$E$22,4,FALSE)</f>
        <v>Washingtonfurt</v>
      </c>
      <c r="Z1810" t="str">
        <f>VLOOKUP(Q1810,stores_imp!$A$2:$K$22,5,FALSE)</f>
        <v>Flagship</v>
      </c>
      <c r="AA1810" t="str">
        <f>_xlfn.IFS(sale[[#All],[Age]]&lt;19,"Teens",sale[[#All],[Age]]&lt;30,"Adults",sale[[#All],[Age]]&lt;70,"Elders")</f>
        <v>Elders</v>
      </c>
      <c r="AB1810" t="str">
        <f>VLOOKUP(C1810,customer_imp!$A$2:$H$505,8,FALSE)</f>
        <v>Silver</v>
      </c>
    </row>
    <row r="1811" spans="1:28" x14ac:dyDescent="0.25">
      <c r="A1811" t="s">
        <v>6515</v>
      </c>
      <c r="B1811" s="2">
        <v>45546</v>
      </c>
      <c r="C1811" t="s">
        <v>4071</v>
      </c>
      <c r="D1811" t="str">
        <f>VLOOKUP(C1811,customer_imp!$A$2:$H$502,2,FALSE)</f>
        <v>Amy Fowler</v>
      </c>
      <c r="E1811">
        <f>VLOOKUP(C1811,customer_imp!$A$2:$H$502,3,FALSE)</f>
        <v>62</v>
      </c>
      <c r="F1811" t="str">
        <f>VLOOKUP(C1811,customer_imp!$A$2:$H$502,4,FALSE)</f>
        <v>Female</v>
      </c>
      <c r="G1811" t="str">
        <f>VLOOKUP(C1811,customer_imp!$A$2:$H$502,5,FALSE)</f>
        <v>West Bobbyshire</v>
      </c>
      <c r="H1811" t="str">
        <f>VLOOKUP(C1811,customer_imp!$A$2:$H$502,6,FALSE)</f>
        <v>New York</v>
      </c>
      <c r="I1811" t="str">
        <f>VLOOKUP(C1811,customer_imp!$A$2:$H$502,7,FALSE)</f>
        <v>USA</v>
      </c>
      <c r="J1811" t="s">
        <v>4603</v>
      </c>
      <c r="K1811" t="str">
        <f>VLOOKUP($J1811,prod_imp!$A$2:$I$102,2,FALSE)</f>
        <v>Luxury Perfume Spray</v>
      </c>
      <c r="L1811" t="str">
        <f>VLOOKUP(J1811,prod_imp!$A$2:$I$102,3,FALSE)</f>
        <v>Beauty</v>
      </c>
      <c r="M1811" t="str">
        <f>VLOOKUP(J1811,prod_imp!$A$2:$I$102,4,FALSE)</f>
        <v>Fragrance</v>
      </c>
      <c r="N1811" t="str">
        <f>VLOOKUP(J1811,prod_imp!$A$2:$I$102,5,FALSE)</f>
        <v>Gibson, Green And Lopez</v>
      </c>
      <c r="O1811">
        <f>VLOOKUP(J1811,prod_imp!$A$2:$I$102,6,FALSE)</f>
        <v>483</v>
      </c>
      <c r="P1811">
        <f>VLOOKUP(J1811,prod_imp!$A$2:$I$102,7,FALSE)</f>
        <v>444</v>
      </c>
      <c r="Q1811" t="s">
        <v>4692</v>
      </c>
      <c r="R1811" t="s">
        <v>4706</v>
      </c>
      <c r="S1811" s="5">
        <v>133.339</v>
      </c>
      <c r="T1811">
        <v>1</v>
      </c>
      <c r="U1811">
        <v>142</v>
      </c>
      <c r="V1811">
        <v>0.03</v>
      </c>
      <c r="W1811" t="str">
        <f>VLOOKUP(Q1811,stores_imp!$A$2:$K$100,3,FALSE)</f>
        <v>SOUTH</v>
      </c>
      <c r="X1811" t="str">
        <f>VLOOKUP(Q1811,stores_imp!$A$2:$K$100,2,TRUE)</f>
        <v>Aguirre-Keller</v>
      </c>
      <c r="Y1811" t="str">
        <f>VLOOKUP(Q1811,stores_imp!$A$2:$E$22,4,FALSE)</f>
        <v>Lake Michael</v>
      </c>
      <c r="Z1811" t="str">
        <f>VLOOKUP(Q1811,stores_imp!$A$2:$K$22,5,FALSE)</f>
        <v>Online</v>
      </c>
      <c r="AA1811" t="str">
        <f>_xlfn.IFS(sale[[#All],[Age]]&lt;19,"Teens",sale[[#All],[Age]]&lt;30,"Adults",sale[[#All],[Age]]&lt;70,"Elders")</f>
        <v>Elders</v>
      </c>
      <c r="AB1811" t="str">
        <f>VLOOKUP(C1811,customer_imp!$A$2:$H$505,8,FALSE)</f>
        <v>Platinum</v>
      </c>
    </row>
    <row r="1812" spans="1:28" x14ac:dyDescent="0.25">
      <c r="A1812" t="s">
        <v>6516</v>
      </c>
      <c r="B1812" s="2">
        <v>45520</v>
      </c>
      <c r="C1812" t="s">
        <v>4291</v>
      </c>
      <c r="D1812" t="str">
        <f>VLOOKUP(C1812,customer_imp!$A$2:$H$502,2,FALSE)</f>
        <v>Angela Robinson</v>
      </c>
      <c r="E1812">
        <f>VLOOKUP(C1812,customer_imp!$A$2:$H$502,3,FALSE)</f>
        <v>44</v>
      </c>
      <c r="F1812" t="str">
        <f>VLOOKUP(C1812,customer_imp!$A$2:$H$502,4,FALSE)</f>
        <v>Male</v>
      </c>
      <c r="G1812" t="str">
        <f>VLOOKUP(C1812,customer_imp!$A$2:$H$502,5,FALSE)</f>
        <v>New Nicholasstad</v>
      </c>
      <c r="H1812" t="str">
        <f>VLOOKUP(C1812,customer_imp!$A$2:$H$502,6,FALSE)</f>
        <v>Tennessee</v>
      </c>
      <c r="I1812" t="str">
        <f>VLOOKUP(C1812,customer_imp!$A$2:$H$502,7,FALSE)</f>
        <v>USA</v>
      </c>
      <c r="J1812" t="s">
        <v>4556</v>
      </c>
      <c r="K1812" t="str">
        <f>VLOOKUP($J1812,prod_imp!$A$2:$I$102,2,FALSE)</f>
        <v>Bedroom Table Lamp</v>
      </c>
      <c r="L1812" t="str">
        <f>VLOOKUP(J1812,prod_imp!$A$2:$I$102,3,FALSE)</f>
        <v>Home</v>
      </c>
      <c r="M1812" t="str">
        <f>VLOOKUP(J1812,prod_imp!$A$2:$I$102,4,FALSE)</f>
        <v>Lighting</v>
      </c>
      <c r="N1812" t="str">
        <f>VLOOKUP(J1812,prod_imp!$A$2:$I$102,5,FALSE)</f>
        <v>Jones Llc</v>
      </c>
      <c r="O1812">
        <f>VLOOKUP(J1812,prod_imp!$A$2:$I$102,6,FALSE)</f>
        <v>382</v>
      </c>
      <c r="P1812">
        <f>VLOOKUP(J1812,prod_imp!$A$2:$I$102,7,FALSE)</f>
        <v>329</v>
      </c>
      <c r="Q1812" t="s">
        <v>4684</v>
      </c>
      <c r="R1812" t="s">
        <v>1959</v>
      </c>
      <c r="S1812" s="5">
        <v>487.74599999999998</v>
      </c>
      <c r="T1812">
        <v>1</v>
      </c>
      <c r="U1812">
        <v>617</v>
      </c>
      <c r="V1812">
        <v>0.06</v>
      </c>
      <c r="W1812" t="str">
        <f>VLOOKUP(Q1812,stores_imp!$A$2:$K$100,3,FALSE)</f>
        <v>SOUTH</v>
      </c>
      <c r="X1812" t="str">
        <f>VLOOKUP(Q1812,stores_imp!$A$2:$K$100,2,TRUE)</f>
        <v>Mann-Austin</v>
      </c>
      <c r="Y1812" t="str">
        <f>VLOOKUP(Q1812,stores_imp!$A$2:$E$22,4,FALSE)</f>
        <v>Williamsfurt</v>
      </c>
      <c r="Z1812" t="str">
        <f>VLOOKUP(Q1812,stores_imp!$A$2:$K$22,5,FALSE)</f>
        <v>Online</v>
      </c>
      <c r="AA1812" t="str">
        <f>_xlfn.IFS(sale[[#All],[Age]]&lt;19,"Teens",sale[[#All],[Age]]&lt;30,"Adults",sale[[#All],[Age]]&lt;70,"Elders")</f>
        <v>Elders</v>
      </c>
      <c r="AB1812" t="str">
        <f>VLOOKUP(C1812,customer_imp!$A$2:$H$505,8,FALSE)</f>
        <v>Platinum</v>
      </c>
    </row>
    <row r="1813" spans="1:28" x14ac:dyDescent="0.25">
      <c r="A1813" t="s">
        <v>6517</v>
      </c>
      <c r="B1813" s="2">
        <v>45534</v>
      </c>
      <c r="C1813" t="s">
        <v>4125</v>
      </c>
      <c r="D1813" t="str">
        <f>VLOOKUP(C1813,customer_imp!$A$2:$H$502,2,FALSE)</f>
        <v>Rhonda Young</v>
      </c>
      <c r="E1813">
        <f>VLOOKUP(C1813,customer_imp!$A$2:$H$502,3,FALSE)</f>
        <v>49</v>
      </c>
      <c r="F1813" t="str">
        <f>VLOOKUP(C1813,customer_imp!$A$2:$H$502,4,FALSE)</f>
        <v>Female</v>
      </c>
      <c r="G1813" t="str">
        <f>VLOOKUP(C1813,customer_imp!$A$2:$H$502,5,FALSE)</f>
        <v>Lake Nathanfort</v>
      </c>
      <c r="H1813" t="str">
        <f>VLOOKUP(C1813,customer_imp!$A$2:$H$502,6,FALSE)</f>
        <v>Alaska</v>
      </c>
      <c r="I1813" t="str">
        <f>VLOOKUP(C1813,customer_imp!$A$2:$H$502,7,FALSE)</f>
        <v>USA</v>
      </c>
      <c r="J1813" t="s">
        <v>4590</v>
      </c>
      <c r="K1813" t="str">
        <f>VLOOKUP($J1813,prod_imp!$A$2:$I$102,2,FALSE)</f>
        <v>Men'S Track Pants</v>
      </c>
      <c r="L1813" t="str">
        <f>VLOOKUP(J1813,prod_imp!$A$2:$I$102,3,FALSE)</f>
        <v>Clothing</v>
      </c>
      <c r="M1813" t="str">
        <f>VLOOKUP(J1813,prod_imp!$A$2:$I$102,4,FALSE)</f>
        <v>Bottoms</v>
      </c>
      <c r="N1813" t="str">
        <f>VLOOKUP(J1813,prod_imp!$A$2:$I$102,5,FALSE)</f>
        <v>Hamilton, Woods And Walker</v>
      </c>
      <c r="O1813">
        <f>VLOOKUP(J1813,prod_imp!$A$2:$I$102,6,FALSE)</f>
        <v>387</v>
      </c>
      <c r="P1813">
        <f>VLOOKUP(J1813,prod_imp!$A$2:$I$102,7,FALSE)</f>
        <v>125</v>
      </c>
      <c r="Q1813" t="s">
        <v>4675</v>
      </c>
      <c r="R1813" t="s">
        <v>4709</v>
      </c>
      <c r="S1813" s="5">
        <v>2145.7485000000001</v>
      </c>
      <c r="T1813">
        <v>3</v>
      </c>
      <c r="U1813">
        <v>841</v>
      </c>
      <c r="V1813">
        <v>0.21</v>
      </c>
      <c r="W1813" t="str">
        <f>VLOOKUP(Q1813,stores_imp!$A$2:$K$100,3,FALSE)</f>
        <v>NORTH</v>
      </c>
      <c r="X1813" t="str">
        <f>VLOOKUP(Q1813,stores_imp!$A$2:$K$100,2,TRUE)</f>
        <v>Martinez, Adkins And Johnson</v>
      </c>
      <c r="Y1813" t="str">
        <f>VLOOKUP(Q1813,stores_imp!$A$2:$E$22,4,FALSE)</f>
        <v>Danielmouth</v>
      </c>
      <c r="Z1813" t="str">
        <f>VLOOKUP(Q1813,stores_imp!$A$2:$K$22,5,FALSE)</f>
        <v>Flagship</v>
      </c>
      <c r="AA1813" t="str">
        <f>_xlfn.IFS(sale[[#All],[Age]]&lt;19,"Teens",sale[[#All],[Age]]&lt;30,"Adults",sale[[#All],[Age]]&lt;70,"Elders")</f>
        <v>Elders</v>
      </c>
      <c r="AB1813" t="str">
        <f>VLOOKUP(C1813,customer_imp!$A$2:$H$505,8,FALSE)</f>
        <v>Platinum</v>
      </c>
    </row>
    <row r="1814" spans="1:28" x14ac:dyDescent="0.25">
      <c r="A1814" t="s">
        <v>6518</v>
      </c>
      <c r="B1814" s="2">
        <v>45334</v>
      </c>
      <c r="C1814" t="s">
        <v>4033</v>
      </c>
      <c r="D1814" t="str">
        <f>VLOOKUP(C1814,customer_imp!$A$2:$H$502,2,FALSE)</f>
        <v>Alyssa Vargas</v>
      </c>
      <c r="E1814">
        <f>VLOOKUP(C1814,customer_imp!$A$2:$H$502,3,FALSE)</f>
        <v>53</v>
      </c>
      <c r="F1814" t="str">
        <f>VLOOKUP(C1814,customer_imp!$A$2:$H$502,4,FALSE)</f>
        <v>Male</v>
      </c>
      <c r="G1814" t="str">
        <f>VLOOKUP(C1814,customer_imp!$A$2:$H$502,5,FALSE)</f>
        <v>New Kathrynland</v>
      </c>
      <c r="H1814" t="str">
        <f>VLOOKUP(C1814,customer_imp!$A$2:$H$502,6,FALSE)</f>
        <v>Montana</v>
      </c>
      <c r="I1814" t="str">
        <f>VLOOKUP(C1814,customer_imp!$A$2:$H$502,7,FALSE)</f>
        <v>USA</v>
      </c>
      <c r="J1814" t="s">
        <v>4534</v>
      </c>
      <c r="K1814" t="str">
        <f>VLOOKUP($J1814,prod_imp!$A$2:$I$102,2,FALSE)</f>
        <v>Multi-Purpose Storage Box</v>
      </c>
      <c r="L1814" t="str">
        <f>VLOOKUP(J1814,prod_imp!$A$2:$I$102,3,FALSE)</f>
        <v>Home</v>
      </c>
      <c r="M1814" t="str">
        <f>VLOOKUP(J1814,prod_imp!$A$2:$I$102,4,FALSE)</f>
        <v>Storage</v>
      </c>
      <c r="N1814" t="str">
        <f>VLOOKUP(J1814,prod_imp!$A$2:$I$102,5,FALSE)</f>
        <v>Gardner-Montes</v>
      </c>
      <c r="O1814">
        <f>VLOOKUP(J1814,prod_imp!$A$2:$I$102,6,FALSE)</f>
        <v>123</v>
      </c>
      <c r="P1814">
        <f>VLOOKUP(J1814,prod_imp!$A$2:$I$102,7,FALSE)</f>
        <v>76</v>
      </c>
      <c r="Q1814" t="s">
        <v>4695</v>
      </c>
      <c r="R1814" t="s">
        <v>1959</v>
      </c>
      <c r="S1814" s="5">
        <v>1575.0724</v>
      </c>
      <c r="T1814">
        <v>2</v>
      </c>
      <c r="U1814">
        <v>960</v>
      </c>
      <c r="V1814">
        <v>0.15</v>
      </c>
      <c r="W1814" t="str">
        <f>VLOOKUP(Q1814,stores_imp!$A$2:$K$100,3,FALSE)</f>
        <v>EAST</v>
      </c>
      <c r="X1814" t="str">
        <f>VLOOKUP(Q1814,stores_imp!$A$2:$K$100,2,TRUE)</f>
        <v>Gardner, Humphrey And Contreras</v>
      </c>
      <c r="Y1814" t="str">
        <f>VLOOKUP(Q1814,stores_imp!$A$2:$E$22,4,FALSE)</f>
        <v>Johnsonville</v>
      </c>
      <c r="Z1814" t="str">
        <f>VLOOKUP(Q1814,stores_imp!$A$2:$K$22,5,FALSE)</f>
        <v>Flagship</v>
      </c>
      <c r="AA1814" t="str">
        <f>_xlfn.IFS(sale[[#All],[Age]]&lt;19,"Teens",sale[[#All],[Age]]&lt;30,"Adults",sale[[#All],[Age]]&lt;70,"Elders")</f>
        <v>Elders</v>
      </c>
      <c r="AB1814" t="str">
        <f>VLOOKUP(C1814,customer_imp!$A$2:$H$505,8,FALSE)</f>
        <v>Platinum</v>
      </c>
    </row>
    <row r="1815" spans="1:28" x14ac:dyDescent="0.25">
      <c r="A1815" t="s">
        <v>6519</v>
      </c>
      <c r="B1815" s="2">
        <v>45289</v>
      </c>
      <c r="C1815" t="s">
        <v>4443</v>
      </c>
      <c r="D1815" t="str">
        <f>VLOOKUP(C1815,customer_imp!$A$2:$H$502,2,FALSE)</f>
        <v>Ashley Roberts</v>
      </c>
      <c r="E1815">
        <f>VLOOKUP(C1815,customer_imp!$A$2:$H$502,3,FALSE)</f>
        <v>46</v>
      </c>
      <c r="F1815" t="str">
        <f>VLOOKUP(C1815,customer_imp!$A$2:$H$502,4,FALSE)</f>
        <v>Male</v>
      </c>
      <c r="G1815" t="str">
        <f>VLOOKUP(C1815,customer_imp!$A$2:$H$502,5,FALSE)</f>
        <v>Josephmouth</v>
      </c>
      <c r="H1815" t="str">
        <f>VLOOKUP(C1815,customer_imp!$A$2:$H$502,6,FALSE)</f>
        <v>New Mexico</v>
      </c>
      <c r="I1815" t="str">
        <f>VLOOKUP(C1815,customer_imp!$A$2:$H$502,7,FALSE)</f>
        <v>USA</v>
      </c>
      <c r="J1815" t="s">
        <v>4629</v>
      </c>
      <c r="K1815" t="str">
        <f>VLOOKUP($J1815,prod_imp!$A$2:$I$102,2,FALSE)</f>
        <v>Women'S Ankle Boots</v>
      </c>
      <c r="L1815" t="str">
        <f>VLOOKUP(J1815,prod_imp!$A$2:$I$102,3,FALSE)</f>
        <v>Clothing</v>
      </c>
      <c r="M1815" t="str">
        <f>VLOOKUP(J1815,prod_imp!$A$2:$I$102,4,FALSE)</f>
        <v>Footwear</v>
      </c>
      <c r="N1815" t="str">
        <f>VLOOKUP(J1815,prod_imp!$A$2:$I$102,5,FALSE)</f>
        <v>Poole Plc</v>
      </c>
      <c r="O1815">
        <f>VLOOKUP(J1815,prod_imp!$A$2:$I$102,6,FALSE)</f>
        <v>158</v>
      </c>
      <c r="P1815">
        <f>VLOOKUP(J1815,prod_imp!$A$2:$I$102,7,FALSE)</f>
        <v>82</v>
      </c>
      <c r="Q1815" t="s">
        <v>4702</v>
      </c>
      <c r="R1815" t="s">
        <v>4706</v>
      </c>
      <c r="S1815" s="5">
        <v>1635.2616</v>
      </c>
      <c r="T1815">
        <v>3</v>
      </c>
      <c r="U1815">
        <v>717</v>
      </c>
      <c r="V1815">
        <v>0.18</v>
      </c>
      <c r="W1815" t="str">
        <f>VLOOKUP(Q1815,stores_imp!$A$2:$K$100,3,FALSE)</f>
        <v>EAST</v>
      </c>
      <c r="X1815" t="str">
        <f>VLOOKUP(Q1815,stores_imp!$A$2:$K$100,2,TRUE)</f>
        <v>Guerrero-Schmitt</v>
      </c>
      <c r="Y1815" t="str">
        <f>VLOOKUP(Q1815,stores_imp!$A$2:$E$22,4,FALSE)</f>
        <v>East Stevechester</v>
      </c>
      <c r="Z1815" t="str">
        <f>VLOOKUP(Q1815,stores_imp!$A$2:$K$22,5,FALSE)</f>
        <v>Flagship</v>
      </c>
      <c r="AA1815" t="str">
        <f>_xlfn.IFS(sale[[#All],[Age]]&lt;19,"Teens",sale[[#All],[Age]]&lt;30,"Adults",sale[[#All],[Age]]&lt;70,"Elders")</f>
        <v>Elders</v>
      </c>
      <c r="AB1815" t="str">
        <f>VLOOKUP(C1815,customer_imp!$A$2:$H$505,8,FALSE)</f>
        <v>Gold</v>
      </c>
    </row>
    <row r="1816" spans="1:28" x14ac:dyDescent="0.25">
      <c r="A1816" t="s">
        <v>6520</v>
      </c>
      <c r="B1816" s="2">
        <v>45832</v>
      </c>
      <c r="C1816" t="s">
        <v>4091</v>
      </c>
      <c r="D1816" t="str">
        <f>VLOOKUP(C1816,customer_imp!$A$2:$H$502,2,FALSE)</f>
        <v>Tyler Conrad</v>
      </c>
      <c r="E1816">
        <f>VLOOKUP(C1816,customer_imp!$A$2:$H$502,3,FALSE)</f>
        <v>53</v>
      </c>
      <c r="F1816" t="str">
        <f>VLOOKUP(C1816,customer_imp!$A$2:$H$502,4,FALSE)</f>
        <v>Female</v>
      </c>
      <c r="G1816" t="str">
        <f>VLOOKUP(C1816,customer_imp!$A$2:$H$502,5,FALSE)</f>
        <v>North Curtischester</v>
      </c>
      <c r="H1816" t="str">
        <f>VLOOKUP(C1816,customer_imp!$A$2:$H$502,6,FALSE)</f>
        <v>North Dakota</v>
      </c>
      <c r="I1816" t="str">
        <f>VLOOKUP(C1816,customer_imp!$A$2:$H$502,7,FALSE)</f>
        <v>USA</v>
      </c>
      <c r="J1816" t="s">
        <v>4519</v>
      </c>
      <c r="K1816" t="str">
        <f>VLOOKUP($J1816,prod_imp!$A$2:$I$102,2,FALSE)</f>
        <v>Hair Strengthening Shampoo</v>
      </c>
      <c r="L1816" t="str">
        <f>VLOOKUP(J1816,prod_imp!$A$2:$I$102,3,FALSE)</f>
        <v>Beauty</v>
      </c>
      <c r="M1816" t="str">
        <f>VLOOKUP(J1816,prod_imp!$A$2:$I$102,4,FALSE)</f>
        <v>Haircare</v>
      </c>
      <c r="N1816" t="str">
        <f>VLOOKUP(J1816,prod_imp!$A$2:$I$102,5,FALSE)</f>
        <v>Rice Llc</v>
      </c>
      <c r="O1816">
        <f>VLOOKUP(J1816,prod_imp!$A$2:$I$102,6,FALSE)</f>
        <v>116</v>
      </c>
      <c r="P1816">
        <f>VLOOKUP(J1816,prod_imp!$A$2:$I$102,7,FALSE)</f>
        <v>460</v>
      </c>
      <c r="Q1816" t="s">
        <v>4673</v>
      </c>
      <c r="R1816" t="s">
        <v>4709</v>
      </c>
      <c r="S1816" s="5">
        <v>236.7372</v>
      </c>
      <c r="T1816">
        <v>1</v>
      </c>
      <c r="U1816">
        <v>282</v>
      </c>
      <c r="V1816">
        <v>0.24</v>
      </c>
      <c r="W1816" t="str">
        <f>VLOOKUP(Q1816,stores_imp!$A$2:$K$100,3,FALSE)</f>
        <v>EAST</v>
      </c>
      <c r="X1816" t="str">
        <f>VLOOKUP(Q1816,stores_imp!$A$2:$K$100,2,TRUE)</f>
        <v>Rivera-Warner</v>
      </c>
      <c r="Y1816" t="str">
        <f>VLOOKUP(Q1816,stores_imp!$A$2:$E$22,4,FALSE)</f>
        <v>Washingtonfurt</v>
      </c>
      <c r="Z1816" t="str">
        <f>VLOOKUP(Q1816,stores_imp!$A$2:$K$22,5,FALSE)</f>
        <v>Flagship</v>
      </c>
      <c r="AA1816" t="str">
        <f>_xlfn.IFS(sale[[#All],[Age]]&lt;19,"Teens",sale[[#All],[Age]]&lt;30,"Adults",sale[[#All],[Age]]&lt;70,"Elders")</f>
        <v>Elders</v>
      </c>
      <c r="AB1816" t="str">
        <f>VLOOKUP(C1816,customer_imp!$A$2:$H$505,8,FALSE)</f>
        <v>Platinum</v>
      </c>
    </row>
    <row r="1817" spans="1:28" x14ac:dyDescent="0.25">
      <c r="A1817" t="s">
        <v>6521</v>
      </c>
      <c r="B1817" s="2">
        <v>45400</v>
      </c>
      <c r="C1817" t="s">
        <v>4183</v>
      </c>
      <c r="D1817" t="str">
        <f>VLOOKUP(C1817,customer_imp!$A$2:$H$502,2,FALSE)</f>
        <v>Tiffany Herrera</v>
      </c>
      <c r="E1817">
        <f>VLOOKUP(C1817,customer_imp!$A$2:$H$502,3,FALSE)</f>
        <v>52</v>
      </c>
      <c r="F1817" t="str">
        <f>VLOOKUP(C1817,customer_imp!$A$2:$H$502,4,FALSE)</f>
        <v>Male</v>
      </c>
      <c r="G1817" t="str">
        <f>VLOOKUP(C1817,customer_imp!$A$2:$H$502,5,FALSE)</f>
        <v>New Dianebury</v>
      </c>
      <c r="H1817" t="str">
        <f>VLOOKUP(C1817,customer_imp!$A$2:$H$502,6,FALSE)</f>
        <v>Virginia</v>
      </c>
      <c r="I1817" t="str">
        <f>VLOOKUP(C1817,customer_imp!$A$2:$H$502,7,FALSE)</f>
        <v>USA</v>
      </c>
      <c r="J1817" t="s">
        <v>4601</v>
      </c>
      <c r="K1817" t="str">
        <f>VLOOKUP($J1817,prod_imp!$A$2:$I$102,2,FALSE)</f>
        <v>Men'S Hair Styling Gel</v>
      </c>
      <c r="L1817" t="str">
        <f>VLOOKUP(J1817,prod_imp!$A$2:$I$102,3,FALSE)</f>
        <v>Beauty</v>
      </c>
      <c r="M1817" t="str">
        <f>VLOOKUP(J1817,prod_imp!$A$2:$I$102,4,FALSE)</f>
        <v>Haircare</v>
      </c>
      <c r="N1817" t="str">
        <f>VLOOKUP(J1817,prod_imp!$A$2:$I$102,5,FALSE)</f>
        <v>Cline-Mccarthy</v>
      </c>
      <c r="O1817">
        <f>VLOOKUP(J1817,prod_imp!$A$2:$I$102,6,FALSE)</f>
        <v>17</v>
      </c>
      <c r="P1817">
        <f>VLOOKUP(J1817,prod_imp!$A$2:$I$102,7,FALSE)</f>
        <v>399</v>
      </c>
      <c r="Q1817" t="s">
        <v>4697</v>
      </c>
      <c r="R1817" t="s">
        <v>4706</v>
      </c>
      <c r="S1817" s="5">
        <v>488.71679999999998</v>
      </c>
      <c r="T1817">
        <v>1</v>
      </c>
      <c r="U1817">
        <v>509</v>
      </c>
      <c r="V1817">
        <v>0.16</v>
      </c>
      <c r="W1817" t="str">
        <f>VLOOKUP(Q1817,stores_imp!$A$2:$K$100,3,FALSE)</f>
        <v>SOUTH</v>
      </c>
      <c r="X1817" t="str">
        <f>VLOOKUP(Q1817,stores_imp!$A$2:$K$100,2,TRUE)</f>
        <v>Mcdonald Inc</v>
      </c>
      <c r="Y1817" t="str">
        <f>VLOOKUP(Q1817,stores_imp!$A$2:$E$22,4,FALSE)</f>
        <v>Christopherland</v>
      </c>
      <c r="Z1817" t="str">
        <f>VLOOKUP(Q1817,stores_imp!$A$2:$K$22,5,FALSE)</f>
        <v>Outlet</v>
      </c>
      <c r="AA1817" t="str">
        <f>_xlfn.IFS(sale[[#All],[Age]]&lt;19,"Teens",sale[[#All],[Age]]&lt;30,"Adults",sale[[#All],[Age]]&lt;70,"Elders")</f>
        <v>Elders</v>
      </c>
      <c r="AB1817" t="str">
        <f>VLOOKUP(C1817,customer_imp!$A$2:$H$505,8,FALSE)</f>
        <v>Platinum</v>
      </c>
    </row>
    <row r="1818" spans="1:28" x14ac:dyDescent="0.25">
      <c r="A1818" t="s">
        <v>6522</v>
      </c>
      <c r="B1818" s="2">
        <v>45930</v>
      </c>
      <c r="C1818" t="s">
        <v>4390</v>
      </c>
      <c r="D1818" t="str">
        <f>VLOOKUP(C1818,customer_imp!$A$2:$H$502,2,FALSE)</f>
        <v>Mark Rogers</v>
      </c>
      <c r="E1818">
        <f>VLOOKUP(C1818,customer_imp!$A$2:$H$502,3,FALSE)</f>
        <v>57</v>
      </c>
      <c r="F1818" t="str">
        <f>VLOOKUP(C1818,customer_imp!$A$2:$H$502,4,FALSE)</f>
        <v>Female</v>
      </c>
      <c r="G1818" t="str">
        <f>VLOOKUP(C1818,customer_imp!$A$2:$H$502,5,FALSE)</f>
        <v>Bookertown</v>
      </c>
      <c r="H1818" t="str">
        <f>VLOOKUP(C1818,customer_imp!$A$2:$H$502,6,FALSE)</f>
        <v>Oklahoma</v>
      </c>
      <c r="I1818" t="str">
        <f>VLOOKUP(C1818,customer_imp!$A$2:$H$502,7,FALSE)</f>
        <v>USA</v>
      </c>
      <c r="J1818" t="s">
        <v>4664</v>
      </c>
      <c r="K1818" t="str">
        <f>VLOOKUP($J1818,prod_imp!$A$2:$I$102,2,FALSE)</f>
        <v>Women'S Formal Blazer</v>
      </c>
      <c r="L1818" t="str">
        <f>VLOOKUP(J1818,prod_imp!$A$2:$I$102,3,FALSE)</f>
        <v>Clothing</v>
      </c>
      <c r="M1818" t="str">
        <f>VLOOKUP(J1818,prod_imp!$A$2:$I$102,4,FALSE)</f>
        <v>Outerwear</v>
      </c>
      <c r="N1818" t="str">
        <f>VLOOKUP(J1818,prod_imp!$A$2:$I$102,5,FALSE)</f>
        <v>Phillips And Sons</v>
      </c>
      <c r="O1818">
        <f>VLOOKUP(J1818,prod_imp!$A$2:$I$102,6,FALSE)</f>
        <v>358</v>
      </c>
      <c r="P1818">
        <f>VLOOKUP(J1818,prod_imp!$A$2:$I$102,7,FALSE)</f>
        <v>143</v>
      </c>
      <c r="Q1818" t="s">
        <v>4678</v>
      </c>
      <c r="R1818" t="s">
        <v>1959</v>
      </c>
      <c r="S1818" s="5">
        <v>2315.8519999999999</v>
      </c>
      <c r="T1818">
        <v>4</v>
      </c>
      <c r="U1818">
        <v>827</v>
      </c>
      <c r="V1818">
        <v>0.04</v>
      </c>
      <c r="W1818" t="str">
        <f>VLOOKUP(Q1818,stores_imp!$A$2:$K$100,3,FALSE)</f>
        <v>SOUTH</v>
      </c>
      <c r="X1818" t="str">
        <f>VLOOKUP(Q1818,stores_imp!$A$2:$K$100,2,TRUE)</f>
        <v>Mann-Austin</v>
      </c>
      <c r="Y1818" t="str">
        <f>VLOOKUP(Q1818,stores_imp!$A$2:$E$22,4,FALSE)</f>
        <v>North Nancyview</v>
      </c>
      <c r="Z1818" t="str">
        <f>VLOOKUP(Q1818,stores_imp!$A$2:$K$22,5,FALSE)</f>
        <v>Outlet</v>
      </c>
      <c r="AA1818" t="str">
        <f>_xlfn.IFS(sale[[#All],[Age]]&lt;19,"Teens",sale[[#All],[Age]]&lt;30,"Adults",sale[[#All],[Age]]&lt;70,"Elders")</f>
        <v>Elders</v>
      </c>
      <c r="AB1818" t="str">
        <f>VLOOKUP(C1818,customer_imp!$A$2:$H$505,8,FALSE)</f>
        <v>Platinum</v>
      </c>
    </row>
    <row r="1819" spans="1:28" x14ac:dyDescent="0.25">
      <c r="A1819" t="s">
        <v>6523</v>
      </c>
      <c r="B1819" s="2">
        <v>45935</v>
      </c>
      <c r="C1819" t="s">
        <v>4189</v>
      </c>
      <c r="D1819" t="str">
        <f>VLOOKUP(C1819,customer_imp!$A$2:$H$502,2,FALSE)</f>
        <v>Antonio Jones</v>
      </c>
      <c r="E1819">
        <f>VLOOKUP(C1819,customer_imp!$A$2:$H$502,3,FALSE)</f>
        <v>48</v>
      </c>
      <c r="F1819" t="str">
        <f>VLOOKUP(C1819,customer_imp!$A$2:$H$502,4,FALSE)</f>
        <v>Male</v>
      </c>
      <c r="G1819" t="str">
        <f>VLOOKUP(C1819,customer_imp!$A$2:$H$502,5,FALSE)</f>
        <v>Matthewborough</v>
      </c>
      <c r="H1819" t="str">
        <f>VLOOKUP(C1819,customer_imp!$A$2:$H$502,6,FALSE)</f>
        <v>Georgia</v>
      </c>
      <c r="I1819" t="str">
        <f>VLOOKUP(C1819,customer_imp!$A$2:$H$502,7,FALSE)</f>
        <v>USA</v>
      </c>
      <c r="J1819" t="s">
        <v>4548</v>
      </c>
      <c r="K1819" t="str">
        <f>VLOOKUP($J1819,prod_imp!$A$2:$I$102,2,FALSE)</f>
        <v>Fabric Sofa Throw Blanket</v>
      </c>
      <c r="L1819" t="str">
        <f>VLOOKUP(J1819,prod_imp!$A$2:$I$102,3,FALSE)</f>
        <v>Home</v>
      </c>
      <c r="M1819" t="str">
        <f>VLOOKUP(J1819,prod_imp!$A$2:$I$102,4,FALSE)</f>
        <v>Decor</v>
      </c>
      <c r="N1819" t="str">
        <f>VLOOKUP(J1819,prod_imp!$A$2:$I$102,5,FALSE)</f>
        <v>Hoffman Group</v>
      </c>
      <c r="O1819">
        <f>VLOOKUP(J1819,prod_imp!$A$2:$I$102,6,FALSE)</f>
        <v>218</v>
      </c>
      <c r="P1819">
        <f>VLOOKUP(J1819,prod_imp!$A$2:$I$102,7,FALSE)</f>
        <v>276</v>
      </c>
      <c r="Q1819" t="s">
        <v>4681</v>
      </c>
      <c r="R1819" t="s">
        <v>1959</v>
      </c>
      <c r="S1819" s="5">
        <v>1267.9744000000001</v>
      </c>
      <c r="T1819">
        <v>2</v>
      </c>
      <c r="U1819">
        <v>823</v>
      </c>
      <c r="V1819">
        <v>0.3</v>
      </c>
      <c r="W1819" t="str">
        <f>VLOOKUP(Q1819,stores_imp!$A$2:$K$100,3,FALSE)</f>
        <v>SOUTH</v>
      </c>
      <c r="X1819" t="str">
        <f>VLOOKUP(Q1819,stores_imp!$A$2:$K$100,2,TRUE)</f>
        <v>Mann-Austin</v>
      </c>
      <c r="Y1819" t="str">
        <f>VLOOKUP(Q1819,stores_imp!$A$2:$E$22,4,FALSE)</f>
        <v>Port Sharon</v>
      </c>
      <c r="Z1819" t="str">
        <f>VLOOKUP(Q1819,stores_imp!$A$2:$K$22,5,FALSE)</f>
        <v>Online</v>
      </c>
      <c r="AA1819" t="str">
        <f>_xlfn.IFS(sale[[#All],[Age]]&lt;19,"Teens",sale[[#All],[Age]]&lt;30,"Adults",sale[[#All],[Age]]&lt;70,"Elders")</f>
        <v>Elders</v>
      </c>
      <c r="AB1819" t="str">
        <f>VLOOKUP(C1819,customer_imp!$A$2:$H$505,8,FALSE)</f>
        <v>Silver</v>
      </c>
    </row>
    <row r="1820" spans="1:28" x14ac:dyDescent="0.25">
      <c r="A1820" t="s">
        <v>6524</v>
      </c>
      <c r="B1820" s="2">
        <v>45814</v>
      </c>
      <c r="C1820" t="s">
        <v>4115</v>
      </c>
      <c r="D1820" t="str">
        <f>VLOOKUP(C1820,customer_imp!$A$2:$H$502,2,FALSE)</f>
        <v>Rick Dominguez</v>
      </c>
      <c r="E1820">
        <f>VLOOKUP(C1820,customer_imp!$A$2:$H$502,3,FALSE)</f>
        <v>55</v>
      </c>
      <c r="F1820" t="str">
        <f>VLOOKUP(C1820,customer_imp!$A$2:$H$502,4,FALSE)</f>
        <v>Female</v>
      </c>
      <c r="G1820" t="str">
        <f>VLOOKUP(C1820,customer_imp!$A$2:$H$502,5,FALSE)</f>
        <v>North Johnbury</v>
      </c>
      <c r="H1820" t="str">
        <f>VLOOKUP(C1820,customer_imp!$A$2:$H$502,6,FALSE)</f>
        <v>Ohio</v>
      </c>
      <c r="I1820" t="str">
        <f>VLOOKUP(C1820,customer_imp!$A$2:$H$502,7,FALSE)</f>
        <v>USA</v>
      </c>
      <c r="J1820" t="s">
        <v>4544</v>
      </c>
      <c r="K1820" t="str">
        <f>VLOOKUP($J1820,prod_imp!$A$2:$I$102,2,FALSE)</f>
        <v>Wireless Bluetooth Speaker</v>
      </c>
      <c r="L1820" t="str">
        <f>VLOOKUP(J1820,prod_imp!$A$2:$I$102,3,FALSE)</f>
        <v>Electronics</v>
      </c>
      <c r="M1820" t="str">
        <f>VLOOKUP(J1820,prod_imp!$A$2:$I$102,4,FALSE)</f>
        <v>Audio</v>
      </c>
      <c r="N1820" t="str">
        <f>VLOOKUP(J1820,prod_imp!$A$2:$I$102,5,FALSE)</f>
        <v>Reed-Schmidt</v>
      </c>
      <c r="O1820">
        <f>VLOOKUP(J1820,prod_imp!$A$2:$I$102,6,FALSE)</f>
        <v>322</v>
      </c>
      <c r="P1820">
        <f>VLOOKUP(J1820,prod_imp!$A$2:$I$102,7,FALSE)</f>
        <v>213</v>
      </c>
      <c r="Q1820" t="s">
        <v>4682</v>
      </c>
      <c r="R1820" t="s">
        <v>4709</v>
      </c>
      <c r="S1820" s="5">
        <v>981.9864</v>
      </c>
      <c r="T1820">
        <v>4</v>
      </c>
      <c r="U1820">
        <v>282</v>
      </c>
      <c r="V1820">
        <v>0.23</v>
      </c>
      <c r="W1820" t="str">
        <f>VLOOKUP(Q1820,stores_imp!$A$2:$K$100,3,FALSE)</f>
        <v>NORTH</v>
      </c>
      <c r="X1820" t="str">
        <f>VLOOKUP(Q1820,stores_imp!$A$2:$K$100,2,TRUE)</f>
        <v>Mann-Austin</v>
      </c>
      <c r="Y1820" t="str">
        <f>VLOOKUP(Q1820,stores_imp!$A$2:$E$22,4,FALSE)</f>
        <v>New Michaelchester</v>
      </c>
      <c r="Z1820" t="str">
        <f>VLOOKUP(Q1820,stores_imp!$A$2:$K$22,5,FALSE)</f>
        <v>Outlet</v>
      </c>
      <c r="AA1820" t="str">
        <f>_xlfn.IFS(sale[[#All],[Age]]&lt;19,"Teens",sale[[#All],[Age]]&lt;30,"Adults",sale[[#All],[Age]]&lt;70,"Elders")</f>
        <v>Elders</v>
      </c>
      <c r="AB1820" t="str">
        <f>VLOOKUP(C1820,customer_imp!$A$2:$H$505,8,FALSE)</f>
        <v>Platinum</v>
      </c>
    </row>
    <row r="1821" spans="1:28" x14ac:dyDescent="0.25">
      <c r="A1821" t="s">
        <v>6525</v>
      </c>
      <c r="B1821" s="2">
        <v>45323</v>
      </c>
      <c r="C1821" t="s">
        <v>4151</v>
      </c>
      <c r="D1821" t="str">
        <f>VLOOKUP(C1821,customer_imp!$A$2:$H$502,2,FALSE)</f>
        <v>Thomas Rhodes</v>
      </c>
      <c r="E1821">
        <f>VLOOKUP(C1821,customer_imp!$A$2:$H$502,3,FALSE)</f>
        <v>41</v>
      </c>
      <c r="F1821" t="str">
        <f>VLOOKUP(C1821,customer_imp!$A$2:$H$502,4,FALSE)</f>
        <v>Female</v>
      </c>
      <c r="G1821" t="str">
        <f>VLOOKUP(C1821,customer_imp!$A$2:$H$502,5,FALSE)</f>
        <v>Port Richard</v>
      </c>
      <c r="H1821" t="str">
        <f>VLOOKUP(C1821,customer_imp!$A$2:$H$502,6,FALSE)</f>
        <v>West Virginia</v>
      </c>
      <c r="I1821" t="str">
        <f>VLOOKUP(C1821,customer_imp!$A$2:$H$502,7,FALSE)</f>
        <v>USA</v>
      </c>
      <c r="J1821" t="s">
        <v>4534</v>
      </c>
      <c r="K1821" t="str">
        <f>VLOOKUP($J1821,prod_imp!$A$2:$I$102,2,FALSE)</f>
        <v>Multi-Purpose Storage Box</v>
      </c>
      <c r="L1821" t="str">
        <f>VLOOKUP(J1821,prod_imp!$A$2:$I$102,3,FALSE)</f>
        <v>Home</v>
      </c>
      <c r="M1821" t="str">
        <f>VLOOKUP(J1821,prod_imp!$A$2:$I$102,4,FALSE)</f>
        <v>Storage</v>
      </c>
      <c r="N1821" t="str">
        <f>VLOOKUP(J1821,prod_imp!$A$2:$I$102,5,FALSE)</f>
        <v>Gardner-Montes</v>
      </c>
      <c r="O1821">
        <f>VLOOKUP(J1821,prod_imp!$A$2:$I$102,6,FALSE)</f>
        <v>123</v>
      </c>
      <c r="P1821">
        <f>VLOOKUP(J1821,prod_imp!$A$2:$I$102,7,FALSE)</f>
        <v>76</v>
      </c>
      <c r="Q1821" t="s">
        <v>4675</v>
      </c>
      <c r="R1821" t="s">
        <v>4709</v>
      </c>
      <c r="S1821" s="5">
        <v>442.61489999999998</v>
      </c>
      <c r="T1821">
        <v>1</v>
      </c>
      <c r="U1821">
        <v>486</v>
      </c>
      <c r="V1821">
        <v>0.13</v>
      </c>
      <c r="W1821" t="str">
        <f>VLOOKUP(Q1821,stores_imp!$A$2:$K$100,3,FALSE)</f>
        <v>NORTH</v>
      </c>
      <c r="X1821" t="str">
        <f>VLOOKUP(Q1821,stores_imp!$A$2:$K$100,2,TRUE)</f>
        <v>Martinez, Adkins And Johnson</v>
      </c>
      <c r="Y1821" t="str">
        <f>VLOOKUP(Q1821,stores_imp!$A$2:$E$22,4,FALSE)</f>
        <v>Danielmouth</v>
      </c>
      <c r="Z1821" t="str">
        <f>VLOOKUP(Q1821,stores_imp!$A$2:$K$22,5,FALSE)</f>
        <v>Flagship</v>
      </c>
      <c r="AA1821" t="str">
        <f>_xlfn.IFS(sale[[#All],[Age]]&lt;19,"Teens",sale[[#All],[Age]]&lt;30,"Adults",sale[[#All],[Age]]&lt;70,"Elders")</f>
        <v>Elders</v>
      </c>
      <c r="AB1821" t="str">
        <f>VLOOKUP(C1821,customer_imp!$A$2:$H$505,8,FALSE)</f>
        <v>Bronze</v>
      </c>
    </row>
    <row r="1822" spans="1:28" x14ac:dyDescent="0.25">
      <c r="A1822" t="s">
        <v>6526</v>
      </c>
      <c r="B1822" s="2">
        <v>45312</v>
      </c>
      <c r="C1822" t="s">
        <v>4016</v>
      </c>
      <c r="D1822" t="str">
        <f>VLOOKUP(C1822,customer_imp!$A$2:$H$502,2,FALSE)</f>
        <v>Denise Williams</v>
      </c>
      <c r="E1822">
        <f>VLOOKUP(C1822,customer_imp!$A$2:$H$502,3,FALSE)</f>
        <v>34</v>
      </c>
      <c r="F1822" t="str">
        <f>VLOOKUP(C1822,customer_imp!$A$2:$H$502,4,FALSE)</f>
        <v>Male</v>
      </c>
      <c r="G1822" t="str">
        <f>VLOOKUP(C1822,customer_imp!$A$2:$H$502,5,FALSE)</f>
        <v>Christianstad</v>
      </c>
      <c r="H1822" t="str">
        <f>VLOOKUP(C1822,customer_imp!$A$2:$H$502,6,FALSE)</f>
        <v>Hawaii</v>
      </c>
      <c r="I1822" t="str">
        <f>VLOOKUP(C1822,customer_imp!$A$2:$H$502,7,FALSE)</f>
        <v>USA</v>
      </c>
      <c r="J1822" t="s">
        <v>4530</v>
      </c>
      <c r="K1822" t="str">
        <f>VLOOKUP($J1822,prod_imp!$A$2:$I$102,2,FALSE)</f>
        <v>Women'S Denim Jeans</v>
      </c>
      <c r="L1822" t="str">
        <f>VLOOKUP(J1822,prod_imp!$A$2:$I$102,3,FALSE)</f>
        <v>Clothing</v>
      </c>
      <c r="M1822" t="str">
        <f>VLOOKUP(J1822,prod_imp!$A$2:$I$102,4,FALSE)</f>
        <v>Bottoms</v>
      </c>
      <c r="N1822" t="str">
        <f>VLOOKUP(J1822,prod_imp!$A$2:$I$102,5,FALSE)</f>
        <v>Guerra-Hendrix</v>
      </c>
      <c r="O1822">
        <f>VLOOKUP(J1822,prod_imp!$A$2:$I$102,6,FALSE)</f>
        <v>317</v>
      </c>
      <c r="P1822">
        <f>VLOOKUP(J1822,prod_imp!$A$2:$I$102,7,FALSE)</f>
        <v>343</v>
      </c>
      <c r="Q1822" t="s">
        <v>4680</v>
      </c>
      <c r="R1822" t="s">
        <v>4709</v>
      </c>
      <c r="S1822" s="5">
        <v>989.93679999999995</v>
      </c>
      <c r="T1822">
        <v>2</v>
      </c>
      <c r="U1822">
        <v>604</v>
      </c>
      <c r="V1822">
        <v>0.09</v>
      </c>
      <c r="W1822" t="str">
        <f>VLOOKUP(Q1822,stores_imp!$A$2:$K$100,3,FALSE)</f>
        <v>NORTH</v>
      </c>
      <c r="X1822" t="str">
        <f>VLOOKUP(Q1822,stores_imp!$A$2:$K$100,2,TRUE)</f>
        <v>Mann-Austin</v>
      </c>
      <c r="Y1822" t="str">
        <f>VLOOKUP(Q1822,stores_imp!$A$2:$E$22,4,FALSE)</f>
        <v>Hoodberg</v>
      </c>
      <c r="Z1822" t="str">
        <f>VLOOKUP(Q1822,stores_imp!$A$2:$K$22,5,FALSE)</f>
        <v>Outlet</v>
      </c>
      <c r="AA1822" t="str">
        <f>_xlfn.IFS(sale[[#All],[Age]]&lt;19,"Teens",sale[[#All],[Age]]&lt;30,"Adults",sale[[#All],[Age]]&lt;70,"Elders")</f>
        <v>Elders</v>
      </c>
      <c r="AB1822" t="str">
        <f>VLOOKUP(C1822,customer_imp!$A$2:$H$505,8,FALSE)</f>
        <v>Bronze</v>
      </c>
    </row>
    <row r="1823" spans="1:28" x14ac:dyDescent="0.25">
      <c r="A1823" t="s">
        <v>6527</v>
      </c>
      <c r="B1823" s="2">
        <v>45554</v>
      </c>
      <c r="C1823" t="s">
        <v>4125</v>
      </c>
      <c r="D1823" t="str">
        <f>VLOOKUP(C1823,customer_imp!$A$2:$H$502,2,FALSE)</f>
        <v>Rhonda Young</v>
      </c>
      <c r="E1823">
        <f>VLOOKUP(C1823,customer_imp!$A$2:$H$502,3,FALSE)</f>
        <v>49</v>
      </c>
      <c r="F1823" t="str">
        <f>VLOOKUP(C1823,customer_imp!$A$2:$H$502,4,FALSE)</f>
        <v>Female</v>
      </c>
      <c r="G1823" t="str">
        <f>VLOOKUP(C1823,customer_imp!$A$2:$H$502,5,FALSE)</f>
        <v>Lake Nathanfort</v>
      </c>
      <c r="H1823" t="str">
        <f>VLOOKUP(C1823,customer_imp!$A$2:$H$502,6,FALSE)</f>
        <v>Alaska</v>
      </c>
      <c r="I1823" t="str">
        <f>VLOOKUP(C1823,customer_imp!$A$2:$H$502,7,FALSE)</f>
        <v>USA</v>
      </c>
      <c r="J1823" t="s">
        <v>4560</v>
      </c>
      <c r="K1823" t="str">
        <f>VLOOKUP($J1823,prod_imp!$A$2:$I$102,2,FALSE)</f>
        <v>Men'S Casual Sneakers</v>
      </c>
      <c r="L1823" t="str">
        <f>VLOOKUP(J1823,prod_imp!$A$2:$I$102,3,FALSE)</f>
        <v>Clothing</v>
      </c>
      <c r="M1823" t="str">
        <f>VLOOKUP(J1823,prod_imp!$A$2:$I$102,4,FALSE)</f>
        <v>Footwear</v>
      </c>
      <c r="N1823" t="str">
        <f>VLOOKUP(J1823,prod_imp!$A$2:$I$102,5,FALSE)</f>
        <v>Hogan-Lee</v>
      </c>
      <c r="O1823">
        <f>VLOOKUP(J1823,prod_imp!$A$2:$I$102,6,FALSE)</f>
        <v>353</v>
      </c>
      <c r="P1823">
        <f>VLOOKUP(J1823,prod_imp!$A$2:$I$102,7,FALSE)</f>
        <v>214</v>
      </c>
      <c r="Q1823" t="s">
        <v>4685</v>
      </c>
      <c r="R1823" t="s">
        <v>4706</v>
      </c>
      <c r="S1823" s="5">
        <v>551.25900000000001</v>
      </c>
      <c r="T1823">
        <v>3</v>
      </c>
      <c r="U1823">
        <v>204</v>
      </c>
      <c r="V1823">
        <v>0.18</v>
      </c>
      <c r="W1823" t="str">
        <f>VLOOKUP(Q1823,stores_imp!$A$2:$K$100,3,FALSE)</f>
        <v>WEST</v>
      </c>
      <c r="X1823" t="str">
        <f>VLOOKUP(Q1823,stores_imp!$A$2:$K$100,2,TRUE)</f>
        <v>Mann-Austin</v>
      </c>
      <c r="Y1823" t="str">
        <f>VLOOKUP(Q1823,stores_imp!$A$2:$E$22,4,FALSE)</f>
        <v>Thompsonborough</v>
      </c>
      <c r="Z1823" t="str">
        <f>VLOOKUP(Q1823,stores_imp!$A$2:$K$22,5,FALSE)</f>
        <v>Online</v>
      </c>
      <c r="AA1823" t="str">
        <f>_xlfn.IFS(sale[[#All],[Age]]&lt;19,"Teens",sale[[#All],[Age]]&lt;30,"Adults",sale[[#All],[Age]]&lt;70,"Elders")</f>
        <v>Elders</v>
      </c>
      <c r="AB1823" t="str">
        <f>VLOOKUP(C1823,customer_imp!$A$2:$H$505,8,FALSE)</f>
        <v>Platinum</v>
      </c>
    </row>
    <row r="1824" spans="1:28" x14ac:dyDescent="0.25">
      <c r="A1824" t="s">
        <v>6528</v>
      </c>
      <c r="B1824" s="2">
        <v>45310</v>
      </c>
      <c r="C1824" t="s">
        <v>4115</v>
      </c>
      <c r="D1824" t="str">
        <f>VLOOKUP(C1824,customer_imp!$A$2:$H$502,2,FALSE)</f>
        <v>Rick Dominguez</v>
      </c>
      <c r="E1824">
        <f>VLOOKUP(C1824,customer_imp!$A$2:$H$502,3,FALSE)</f>
        <v>55</v>
      </c>
      <c r="F1824" t="str">
        <f>VLOOKUP(C1824,customer_imp!$A$2:$H$502,4,FALSE)</f>
        <v>Female</v>
      </c>
      <c r="G1824" t="str">
        <f>VLOOKUP(C1824,customer_imp!$A$2:$H$502,5,FALSE)</f>
        <v>North Johnbury</v>
      </c>
      <c r="H1824" t="str">
        <f>VLOOKUP(C1824,customer_imp!$A$2:$H$502,6,FALSE)</f>
        <v>Ohio</v>
      </c>
      <c r="I1824" t="str">
        <f>VLOOKUP(C1824,customer_imp!$A$2:$H$502,7,FALSE)</f>
        <v>USA</v>
      </c>
      <c r="J1824" t="s">
        <v>4512</v>
      </c>
      <c r="K1824" t="str">
        <f>VLOOKUP($J1824,prod_imp!$A$2:$I$102,2,FALSE)</f>
        <v>Wireless Bluetooth Earbuds</v>
      </c>
      <c r="L1824" t="str">
        <f>VLOOKUP(J1824,prod_imp!$A$2:$I$102,3,FALSE)</f>
        <v>Electronics</v>
      </c>
      <c r="M1824" t="str">
        <f>VLOOKUP(J1824,prod_imp!$A$2:$I$102,4,FALSE)</f>
        <v>Audio</v>
      </c>
      <c r="N1824" t="str">
        <f>VLOOKUP(J1824,prod_imp!$A$2:$I$102,5,FALSE)</f>
        <v>Perez-Johnston</v>
      </c>
      <c r="O1824">
        <f>VLOOKUP(J1824,prod_imp!$A$2:$I$102,6,FALSE)</f>
        <v>439</v>
      </c>
      <c r="P1824">
        <f>VLOOKUP(J1824,prod_imp!$A$2:$I$102,7,FALSE)</f>
        <v>142</v>
      </c>
      <c r="Q1824" t="s">
        <v>4698</v>
      </c>
      <c r="R1824" t="s">
        <v>4709</v>
      </c>
      <c r="S1824" s="5">
        <v>43.144199999999998</v>
      </c>
      <c r="T1824">
        <v>1</v>
      </c>
      <c r="U1824">
        <v>44</v>
      </c>
      <c r="V1824">
        <v>0.1</v>
      </c>
      <c r="W1824" t="str">
        <f>VLOOKUP(Q1824,stores_imp!$A$2:$K$100,3,FALSE)</f>
        <v>NORTH</v>
      </c>
      <c r="X1824" t="str">
        <f>VLOOKUP(Q1824,stores_imp!$A$2:$K$100,2,TRUE)</f>
        <v>Shelton Plc</v>
      </c>
      <c r="Y1824" t="str">
        <f>VLOOKUP(Q1824,stores_imp!$A$2:$E$22,4,FALSE)</f>
        <v>East Jenniferstad</v>
      </c>
      <c r="Z1824" t="str">
        <f>VLOOKUP(Q1824,stores_imp!$A$2:$K$22,5,FALSE)</f>
        <v>Flagship</v>
      </c>
      <c r="AA1824" t="str">
        <f>_xlfn.IFS(sale[[#All],[Age]]&lt;19,"Teens",sale[[#All],[Age]]&lt;30,"Adults",sale[[#All],[Age]]&lt;70,"Elders")</f>
        <v>Elders</v>
      </c>
      <c r="AB1824" t="str">
        <f>VLOOKUP(C1824,customer_imp!$A$2:$H$505,8,FALSE)</f>
        <v>Platinum</v>
      </c>
    </row>
    <row r="1825" spans="1:28" x14ac:dyDescent="0.25">
      <c r="A1825" t="s">
        <v>6529</v>
      </c>
      <c r="B1825" s="2">
        <v>45594</v>
      </c>
      <c r="C1825" t="s">
        <v>4318</v>
      </c>
      <c r="D1825" t="str">
        <f>VLOOKUP(C1825,customer_imp!$A$2:$H$502,2,FALSE)</f>
        <v>Dr. Lindsay Hanna</v>
      </c>
      <c r="E1825">
        <f>VLOOKUP(C1825,customer_imp!$A$2:$H$502,3,FALSE)</f>
        <v>34</v>
      </c>
      <c r="F1825" t="str">
        <f>VLOOKUP(C1825,customer_imp!$A$2:$H$502,4,FALSE)</f>
        <v>Female</v>
      </c>
      <c r="G1825" t="str">
        <f>VLOOKUP(C1825,customer_imp!$A$2:$H$502,5,FALSE)</f>
        <v>New Paulstad</v>
      </c>
      <c r="H1825" t="str">
        <f>VLOOKUP(C1825,customer_imp!$A$2:$H$502,6,FALSE)</f>
        <v>Hawaii</v>
      </c>
      <c r="I1825" t="str">
        <f>VLOOKUP(C1825,customer_imp!$A$2:$H$502,7,FALSE)</f>
        <v>USA</v>
      </c>
      <c r="J1825" t="s">
        <v>4579</v>
      </c>
      <c r="K1825" t="str">
        <f>VLOOKUP($J1825,prod_imp!$A$2:$I$102,2,FALSE)</f>
        <v>Makeup Brush Set</v>
      </c>
      <c r="L1825" t="str">
        <f>VLOOKUP(J1825,prod_imp!$A$2:$I$102,3,FALSE)</f>
        <v>Beauty</v>
      </c>
      <c r="M1825" t="str">
        <f>VLOOKUP(J1825,prod_imp!$A$2:$I$102,4,FALSE)</f>
        <v>Makeup</v>
      </c>
      <c r="N1825" t="str">
        <f>VLOOKUP(J1825,prod_imp!$A$2:$I$102,5,FALSE)</f>
        <v>Cook Inc</v>
      </c>
      <c r="O1825">
        <f>VLOOKUP(J1825,prod_imp!$A$2:$I$102,6,FALSE)</f>
        <v>317</v>
      </c>
      <c r="P1825">
        <f>VLOOKUP(J1825,prod_imp!$A$2:$I$102,7,FALSE)</f>
        <v>431</v>
      </c>
      <c r="Q1825" t="s">
        <v>4678</v>
      </c>
      <c r="R1825" t="s">
        <v>4706</v>
      </c>
      <c r="S1825" s="5">
        <v>1210.8714</v>
      </c>
      <c r="T1825">
        <v>3</v>
      </c>
      <c r="U1825">
        <v>469</v>
      </c>
      <c r="V1825">
        <v>0.01</v>
      </c>
      <c r="W1825" t="str">
        <f>VLOOKUP(Q1825,stores_imp!$A$2:$K$100,3,FALSE)</f>
        <v>SOUTH</v>
      </c>
      <c r="X1825" t="str">
        <f>VLOOKUP(Q1825,stores_imp!$A$2:$K$100,2,TRUE)</f>
        <v>Mann-Austin</v>
      </c>
      <c r="Y1825" t="str">
        <f>VLOOKUP(Q1825,stores_imp!$A$2:$E$22,4,FALSE)</f>
        <v>North Nancyview</v>
      </c>
      <c r="Z1825" t="str">
        <f>VLOOKUP(Q1825,stores_imp!$A$2:$K$22,5,FALSE)</f>
        <v>Outlet</v>
      </c>
      <c r="AA1825" t="str">
        <f>_xlfn.IFS(sale[[#All],[Age]]&lt;19,"Teens",sale[[#All],[Age]]&lt;30,"Adults",sale[[#All],[Age]]&lt;70,"Elders")</f>
        <v>Elders</v>
      </c>
      <c r="AB1825" t="str">
        <f>VLOOKUP(C1825,customer_imp!$A$2:$H$505,8,FALSE)</f>
        <v>Bronze</v>
      </c>
    </row>
    <row r="1826" spans="1:28" x14ac:dyDescent="0.25">
      <c r="A1826" t="s">
        <v>6530</v>
      </c>
      <c r="B1826" s="2">
        <v>45840</v>
      </c>
      <c r="C1826" t="s">
        <v>4188</v>
      </c>
      <c r="D1826" t="str">
        <f>VLOOKUP(C1826,customer_imp!$A$2:$H$502,2,FALSE)</f>
        <v>Joan Johnson</v>
      </c>
      <c r="E1826">
        <f>VLOOKUP(C1826,customer_imp!$A$2:$H$502,3,FALSE)</f>
        <v>50</v>
      </c>
      <c r="F1826" t="str">
        <f>VLOOKUP(C1826,customer_imp!$A$2:$H$502,4,FALSE)</f>
        <v>Female</v>
      </c>
      <c r="G1826" t="str">
        <f>VLOOKUP(C1826,customer_imp!$A$2:$H$502,5,FALSE)</f>
        <v>Lake Josephport</v>
      </c>
      <c r="H1826" t="str">
        <f>VLOOKUP(C1826,customer_imp!$A$2:$H$502,6,FALSE)</f>
        <v>Maine</v>
      </c>
      <c r="I1826" t="str">
        <f>VLOOKUP(C1826,customer_imp!$A$2:$H$502,7,FALSE)</f>
        <v>USA</v>
      </c>
      <c r="J1826" t="s">
        <v>4512</v>
      </c>
      <c r="K1826" t="str">
        <f>VLOOKUP($J1826,prod_imp!$A$2:$I$102,2,FALSE)</f>
        <v>Wireless Bluetooth Earbuds</v>
      </c>
      <c r="L1826" t="str">
        <f>VLOOKUP(J1826,prod_imp!$A$2:$I$102,3,FALSE)</f>
        <v>Electronics</v>
      </c>
      <c r="M1826" t="str">
        <f>VLOOKUP(J1826,prod_imp!$A$2:$I$102,4,FALSE)</f>
        <v>Audio</v>
      </c>
      <c r="N1826" t="str">
        <f>VLOOKUP(J1826,prod_imp!$A$2:$I$102,5,FALSE)</f>
        <v>Perez-Johnston</v>
      </c>
      <c r="O1826">
        <f>VLOOKUP(J1826,prod_imp!$A$2:$I$102,6,FALSE)</f>
        <v>439</v>
      </c>
      <c r="P1826">
        <f>VLOOKUP(J1826,prod_imp!$A$2:$I$102,7,FALSE)</f>
        <v>142</v>
      </c>
      <c r="Q1826" t="s">
        <v>4685</v>
      </c>
      <c r="R1826" t="s">
        <v>1959</v>
      </c>
      <c r="S1826" s="5">
        <v>2943.5295999999998</v>
      </c>
      <c r="T1826">
        <v>4</v>
      </c>
      <c r="U1826">
        <v>836</v>
      </c>
      <c r="V1826">
        <v>0.14000000000000001</v>
      </c>
      <c r="W1826" t="str">
        <f>VLOOKUP(Q1826,stores_imp!$A$2:$K$100,3,FALSE)</f>
        <v>WEST</v>
      </c>
      <c r="X1826" t="str">
        <f>VLOOKUP(Q1826,stores_imp!$A$2:$K$100,2,TRUE)</f>
        <v>Mann-Austin</v>
      </c>
      <c r="Y1826" t="str">
        <f>VLOOKUP(Q1826,stores_imp!$A$2:$E$22,4,FALSE)</f>
        <v>Thompsonborough</v>
      </c>
      <c r="Z1826" t="str">
        <f>VLOOKUP(Q1826,stores_imp!$A$2:$K$22,5,FALSE)</f>
        <v>Online</v>
      </c>
      <c r="AA1826" t="str">
        <f>_xlfn.IFS(sale[[#All],[Age]]&lt;19,"Teens",sale[[#All],[Age]]&lt;30,"Adults",sale[[#All],[Age]]&lt;70,"Elders")</f>
        <v>Elders</v>
      </c>
      <c r="AB1826" t="str">
        <f>VLOOKUP(C1826,customer_imp!$A$2:$H$505,8,FALSE)</f>
        <v>Platinum</v>
      </c>
    </row>
    <row r="1827" spans="1:28" x14ac:dyDescent="0.25">
      <c r="A1827" t="s">
        <v>6531</v>
      </c>
      <c r="B1827" s="2">
        <v>45549</v>
      </c>
      <c r="C1827" t="s">
        <v>4157</v>
      </c>
      <c r="D1827" t="str">
        <f>VLOOKUP(C1827,customer_imp!$A$2:$H$502,2,FALSE)</f>
        <v>Michelle Myers</v>
      </c>
      <c r="E1827">
        <f>VLOOKUP(C1827,customer_imp!$A$2:$H$502,3,FALSE)</f>
        <v>33</v>
      </c>
      <c r="F1827" t="str">
        <f>VLOOKUP(C1827,customer_imp!$A$2:$H$502,4,FALSE)</f>
        <v>Female</v>
      </c>
      <c r="G1827" t="str">
        <f>VLOOKUP(C1827,customer_imp!$A$2:$H$502,5,FALSE)</f>
        <v>West Daniel</v>
      </c>
      <c r="H1827" t="str">
        <f>VLOOKUP(C1827,customer_imp!$A$2:$H$502,6,FALSE)</f>
        <v>South Carolina</v>
      </c>
      <c r="I1827" t="str">
        <f>VLOOKUP(C1827,customer_imp!$A$2:$H$502,7,FALSE)</f>
        <v>USA</v>
      </c>
      <c r="J1827" t="s">
        <v>4617</v>
      </c>
      <c r="K1827" t="str">
        <f>VLOOKUP($J1827,prod_imp!$A$2:$I$102,2,FALSE)</f>
        <v>Smart Led Light Strip</v>
      </c>
      <c r="L1827" t="str">
        <f>VLOOKUP(J1827,prod_imp!$A$2:$I$102,3,FALSE)</f>
        <v>Electronics</v>
      </c>
      <c r="M1827" t="str">
        <f>VLOOKUP(J1827,prod_imp!$A$2:$I$102,4,FALSE)</f>
        <v>Accessories</v>
      </c>
      <c r="N1827" t="str">
        <f>VLOOKUP(J1827,prod_imp!$A$2:$I$102,5,FALSE)</f>
        <v>Flores-Davis</v>
      </c>
      <c r="O1827">
        <f>VLOOKUP(J1827,prod_imp!$A$2:$I$102,6,FALSE)</f>
        <v>349</v>
      </c>
      <c r="P1827">
        <f>VLOOKUP(J1827,prod_imp!$A$2:$I$102,7,FALSE)</f>
        <v>476</v>
      </c>
      <c r="Q1827" t="s">
        <v>4703</v>
      </c>
      <c r="R1827" t="s">
        <v>4706</v>
      </c>
      <c r="S1827" s="5">
        <v>1058.4480000000001</v>
      </c>
      <c r="T1827">
        <v>2</v>
      </c>
      <c r="U1827">
        <v>662</v>
      </c>
      <c r="V1827">
        <v>0.12</v>
      </c>
      <c r="W1827" t="str">
        <f>VLOOKUP(Q1827,stores_imp!$A$2:$K$100,3,FALSE)</f>
        <v>EAST</v>
      </c>
      <c r="X1827" t="str">
        <f>VLOOKUP(Q1827,stores_imp!$A$2:$K$100,2,TRUE)</f>
        <v>Mann-Austin</v>
      </c>
      <c r="Y1827" t="str">
        <f>VLOOKUP(Q1827,stores_imp!$A$2:$E$22,4,FALSE)</f>
        <v>Vasquezborough</v>
      </c>
      <c r="Z1827" t="str">
        <f>VLOOKUP(Q1827,stores_imp!$A$2:$K$22,5,FALSE)</f>
        <v>Online</v>
      </c>
      <c r="AA1827" t="str">
        <f>_xlfn.IFS(sale[[#All],[Age]]&lt;19,"Teens",sale[[#All],[Age]]&lt;30,"Adults",sale[[#All],[Age]]&lt;70,"Elders")</f>
        <v>Elders</v>
      </c>
      <c r="AB1827" t="str">
        <f>VLOOKUP(C1827,customer_imp!$A$2:$H$505,8,FALSE)</f>
        <v>Bronze</v>
      </c>
    </row>
    <row r="1828" spans="1:28" x14ac:dyDescent="0.25">
      <c r="A1828" t="s">
        <v>6532</v>
      </c>
      <c r="B1828" s="2">
        <v>45903</v>
      </c>
      <c r="C1828" t="s">
        <v>4094</v>
      </c>
      <c r="D1828" t="str">
        <f>VLOOKUP(C1828,customer_imp!$A$2:$H$502,2,FALSE)</f>
        <v>Earl Allen</v>
      </c>
      <c r="E1828">
        <f>VLOOKUP(C1828,customer_imp!$A$2:$H$502,3,FALSE)</f>
        <v>36</v>
      </c>
      <c r="F1828" t="str">
        <f>VLOOKUP(C1828,customer_imp!$A$2:$H$502,4,FALSE)</f>
        <v>Male</v>
      </c>
      <c r="G1828" t="str">
        <f>VLOOKUP(C1828,customer_imp!$A$2:$H$502,5,FALSE)</f>
        <v>New Jenniferburgh</v>
      </c>
      <c r="H1828" t="str">
        <f>VLOOKUP(C1828,customer_imp!$A$2:$H$502,6,FALSE)</f>
        <v>Nebraska</v>
      </c>
      <c r="I1828" t="str">
        <f>VLOOKUP(C1828,customer_imp!$A$2:$H$502,7,FALSE)</f>
        <v>USA</v>
      </c>
      <c r="J1828" t="s">
        <v>4596</v>
      </c>
      <c r="K1828" t="str">
        <f>VLOOKUP($J1828,prod_imp!$A$2:$I$102,2,FALSE)</f>
        <v>Premium Blanket Throw</v>
      </c>
      <c r="L1828" t="str">
        <f>VLOOKUP(J1828,prod_imp!$A$2:$I$102,3,FALSE)</f>
        <v>Home</v>
      </c>
      <c r="M1828" t="str">
        <f>VLOOKUP(J1828,prod_imp!$A$2:$I$102,4,FALSE)</f>
        <v>Decor</v>
      </c>
      <c r="N1828" t="str">
        <f>VLOOKUP(J1828,prod_imp!$A$2:$I$102,5,FALSE)</f>
        <v>Hernandez, Kennedy And Porter</v>
      </c>
      <c r="O1828">
        <f>VLOOKUP(J1828,prod_imp!$A$2:$I$102,6,FALSE)</f>
        <v>461</v>
      </c>
      <c r="P1828">
        <f>VLOOKUP(J1828,prod_imp!$A$2:$I$102,7,FALSE)</f>
        <v>190</v>
      </c>
      <c r="Q1828" t="s">
        <v>4700</v>
      </c>
      <c r="R1828" t="s">
        <v>4706</v>
      </c>
      <c r="S1828" s="5">
        <v>1695.3074999999999</v>
      </c>
      <c r="T1828">
        <v>3</v>
      </c>
      <c r="U1828">
        <v>753</v>
      </c>
      <c r="V1828">
        <v>0.2</v>
      </c>
      <c r="W1828" t="str">
        <f>VLOOKUP(Q1828,stores_imp!$A$2:$K$100,3,FALSE)</f>
        <v>WEST</v>
      </c>
      <c r="X1828" t="str">
        <f>VLOOKUP(Q1828,stores_imp!$A$2:$K$100,2,TRUE)</f>
        <v>Frederick-Wright</v>
      </c>
      <c r="Y1828" t="str">
        <f>VLOOKUP(Q1828,stores_imp!$A$2:$E$22,4,FALSE)</f>
        <v>New Jimmymouth</v>
      </c>
      <c r="Z1828" t="str">
        <f>VLOOKUP(Q1828,stores_imp!$A$2:$K$22,5,FALSE)</f>
        <v>Flagship</v>
      </c>
      <c r="AA1828" t="str">
        <f>_xlfn.IFS(sale[[#All],[Age]]&lt;19,"Teens",sale[[#All],[Age]]&lt;30,"Adults",sale[[#All],[Age]]&lt;70,"Elders")</f>
        <v>Elders</v>
      </c>
      <c r="AB1828" t="str">
        <f>VLOOKUP(C1828,customer_imp!$A$2:$H$505,8,FALSE)</f>
        <v>Platinum</v>
      </c>
    </row>
    <row r="1829" spans="1:28" x14ac:dyDescent="0.25">
      <c r="A1829" t="s">
        <v>6533</v>
      </c>
      <c r="B1829" s="2">
        <v>45673</v>
      </c>
      <c r="C1829" t="s">
        <v>4134</v>
      </c>
      <c r="D1829" t="str">
        <f>VLOOKUP(C1829,customer_imp!$A$2:$H$502,2,FALSE)</f>
        <v>Maria Sanchez</v>
      </c>
      <c r="E1829">
        <f>VLOOKUP(C1829,customer_imp!$A$2:$H$502,3,FALSE)</f>
        <v>46</v>
      </c>
      <c r="F1829" t="str">
        <f>VLOOKUP(C1829,customer_imp!$A$2:$H$502,4,FALSE)</f>
        <v>Male</v>
      </c>
      <c r="G1829" t="str">
        <f>VLOOKUP(C1829,customer_imp!$A$2:$H$502,5,FALSE)</f>
        <v>East Peterbury</v>
      </c>
      <c r="H1829" t="str">
        <f>VLOOKUP(C1829,customer_imp!$A$2:$H$502,6,FALSE)</f>
        <v>North Dakota</v>
      </c>
      <c r="I1829" t="str">
        <f>VLOOKUP(C1829,customer_imp!$A$2:$H$502,7,FALSE)</f>
        <v>USA</v>
      </c>
      <c r="J1829" t="s">
        <v>4610</v>
      </c>
      <c r="K1829" t="str">
        <f>VLOOKUP($J1829,prod_imp!$A$2:$I$102,2,FALSE)</f>
        <v>Matte Lipstick Set</v>
      </c>
      <c r="L1829" t="str">
        <f>VLOOKUP(J1829,prod_imp!$A$2:$I$102,3,FALSE)</f>
        <v>Beauty</v>
      </c>
      <c r="M1829" t="str">
        <f>VLOOKUP(J1829,prod_imp!$A$2:$I$102,4,FALSE)</f>
        <v>Makeup</v>
      </c>
      <c r="N1829" t="str">
        <f>VLOOKUP(J1829,prod_imp!$A$2:$I$102,5,FALSE)</f>
        <v>Zhang Inc</v>
      </c>
      <c r="O1829">
        <f>VLOOKUP(J1829,prod_imp!$A$2:$I$102,6,FALSE)</f>
        <v>299</v>
      </c>
      <c r="P1829">
        <f>VLOOKUP(J1829,prod_imp!$A$2:$I$102,7,FALSE)</f>
        <v>118</v>
      </c>
      <c r="Q1829" t="s">
        <v>4673</v>
      </c>
      <c r="R1829" t="s">
        <v>1959</v>
      </c>
      <c r="S1829" s="5">
        <v>2141.85</v>
      </c>
      <c r="T1829">
        <v>3</v>
      </c>
      <c r="U1829">
        <v>714</v>
      </c>
      <c r="V1829">
        <v>0.25</v>
      </c>
      <c r="W1829" t="str">
        <f>VLOOKUP(Q1829,stores_imp!$A$2:$K$100,3,FALSE)</f>
        <v>EAST</v>
      </c>
      <c r="X1829" t="str">
        <f>VLOOKUP(Q1829,stores_imp!$A$2:$K$100,2,TRUE)</f>
        <v>Rivera-Warner</v>
      </c>
      <c r="Y1829" t="str">
        <f>VLOOKUP(Q1829,stores_imp!$A$2:$E$22,4,FALSE)</f>
        <v>Washingtonfurt</v>
      </c>
      <c r="Z1829" t="str">
        <f>VLOOKUP(Q1829,stores_imp!$A$2:$K$22,5,FALSE)</f>
        <v>Flagship</v>
      </c>
      <c r="AA1829" t="str">
        <f>_xlfn.IFS(sale[[#All],[Age]]&lt;19,"Teens",sale[[#All],[Age]]&lt;30,"Adults",sale[[#All],[Age]]&lt;70,"Elders")</f>
        <v>Elders</v>
      </c>
      <c r="AB1829" t="str">
        <f>VLOOKUP(C1829,customer_imp!$A$2:$H$505,8,FALSE)</f>
        <v>Bronze</v>
      </c>
    </row>
    <row r="1830" spans="1:28" x14ac:dyDescent="0.25">
      <c r="A1830" t="s">
        <v>6534</v>
      </c>
      <c r="B1830" s="2">
        <v>45395</v>
      </c>
      <c r="C1830" t="s">
        <v>4075</v>
      </c>
      <c r="D1830" t="str">
        <f>VLOOKUP(C1830,customer_imp!$A$2:$H$502,2,FALSE)</f>
        <v>Sheila Wilson</v>
      </c>
      <c r="E1830">
        <f>VLOOKUP(C1830,customer_imp!$A$2:$H$502,3,FALSE)</f>
        <v>35</v>
      </c>
      <c r="F1830" t="str">
        <f>VLOOKUP(C1830,customer_imp!$A$2:$H$502,4,FALSE)</f>
        <v>Male</v>
      </c>
      <c r="G1830" t="str">
        <f>VLOOKUP(C1830,customer_imp!$A$2:$H$502,5,FALSE)</f>
        <v>South Dustin</v>
      </c>
      <c r="H1830" t="str">
        <f>VLOOKUP(C1830,customer_imp!$A$2:$H$502,6,FALSE)</f>
        <v>Tennessee</v>
      </c>
      <c r="I1830" t="str">
        <f>VLOOKUP(C1830,customer_imp!$A$2:$H$502,7,FALSE)</f>
        <v>USA</v>
      </c>
      <c r="J1830" t="s">
        <v>4516</v>
      </c>
      <c r="K1830" t="str">
        <f>VLOOKUP($J1830,prod_imp!$A$2:$I$102,2,FALSE)</f>
        <v>Hd Smart Tv Stick</v>
      </c>
      <c r="L1830" t="str">
        <f>VLOOKUP(J1830,prod_imp!$A$2:$I$102,3,FALSE)</f>
        <v>Electronics</v>
      </c>
      <c r="M1830" t="str">
        <f>VLOOKUP(J1830,prod_imp!$A$2:$I$102,4,FALSE)</f>
        <v>Accessories</v>
      </c>
      <c r="N1830" t="str">
        <f>VLOOKUP(J1830,prod_imp!$A$2:$I$102,5,FALSE)</f>
        <v>Gibson, Hobbs And Weaver</v>
      </c>
      <c r="O1830">
        <f>VLOOKUP(J1830,prod_imp!$A$2:$I$102,6,FALSE)</f>
        <v>449</v>
      </c>
      <c r="P1830">
        <f>VLOOKUP(J1830,prod_imp!$A$2:$I$102,7,FALSE)</f>
        <v>275</v>
      </c>
      <c r="Q1830" t="s">
        <v>4682</v>
      </c>
      <c r="R1830" t="s">
        <v>4709</v>
      </c>
      <c r="S1830" s="5">
        <v>1287.3599999999999</v>
      </c>
      <c r="T1830">
        <v>3</v>
      </c>
      <c r="U1830">
        <v>596</v>
      </c>
      <c r="V1830">
        <v>0</v>
      </c>
      <c r="W1830" t="str">
        <f>VLOOKUP(Q1830,stores_imp!$A$2:$K$100,3,FALSE)</f>
        <v>NORTH</v>
      </c>
      <c r="X1830" t="str">
        <f>VLOOKUP(Q1830,stores_imp!$A$2:$K$100,2,TRUE)</f>
        <v>Mann-Austin</v>
      </c>
      <c r="Y1830" t="str">
        <f>VLOOKUP(Q1830,stores_imp!$A$2:$E$22,4,FALSE)</f>
        <v>New Michaelchester</v>
      </c>
      <c r="Z1830" t="str">
        <f>VLOOKUP(Q1830,stores_imp!$A$2:$K$22,5,FALSE)</f>
        <v>Outlet</v>
      </c>
      <c r="AA1830" t="str">
        <f>_xlfn.IFS(sale[[#All],[Age]]&lt;19,"Teens",sale[[#All],[Age]]&lt;30,"Adults",sale[[#All],[Age]]&lt;70,"Elders")</f>
        <v>Elders</v>
      </c>
      <c r="AB1830" t="str">
        <f>VLOOKUP(C1830,customer_imp!$A$2:$H$505,8,FALSE)</f>
        <v>Silver</v>
      </c>
    </row>
    <row r="1831" spans="1:28" x14ac:dyDescent="0.25">
      <c r="A1831" t="s">
        <v>6535</v>
      </c>
      <c r="B1831" s="2">
        <v>45379</v>
      </c>
      <c r="C1831" t="s">
        <v>4320</v>
      </c>
      <c r="D1831" t="str">
        <f>VLOOKUP(C1831,customer_imp!$A$2:$H$502,2,FALSE)</f>
        <v>Mr. Christopher Sims</v>
      </c>
      <c r="E1831">
        <f>VLOOKUP(C1831,customer_imp!$A$2:$H$502,3,FALSE)</f>
        <v>50</v>
      </c>
      <c r="F1831" t="str">
        <f>VLOOKUP(C1831,customer_imp!$A$2:$H$502,4,FALSE)</f>
        <v>Female</v>
      </c>
      <c r="G1831" t="str">
        <f>VLOOKUP(C1831,customer_imp!$A$2:$H$502,5,FALSE)</f>
        <v>Donaldsontown</v>
      </c>
      <c r="H1831" t="str">
        <f>VLOOKUP(C1831,customer_imp!$A$2:$H$502,6,FALSE)</f>
        <v>Connecticut</v>
      </c>
      <c r="I1831" t="str">
        <f>VLOOKUP(C1831,customer_imp!$A$2:$H$502,7,FALSE)</f>
        <v>USA</v>
      </c>
      <c r="J1831" t="s">
        <v>4513</v>
      </c>
      <c r="K1831" t="str">
        <f>VLOOKUP($J1831,prod_imp!$A$2:$I$102,2,FALSE)</f>
        <v>Adjustable Dumbbell Set</v>
      </c>
      <c r="L1831" t="str">
        <f>VLOOKUP(J1831,prod_imp!$A$2:$I$102,3,FALSE)</f>
        <v>Sports</v>
      </c>
      <c r="M1831" t="str">
        <f>VLOOKUP(J1831,prod_imp!$A$2:$I$102,4,FALSE)</f>
        <v>Fitness</v>
      </c>
      <c r="N1831" t="str">
        <f>VLOOKUP(J1831,prod_imp!$A$2:$I$102,5,FALSE)</f>
        <v>Hill Plc</v>
      </c>
      <c r="O1831">
        <f>VLOOKUP(J1831,prod_imp!$A$2:$I$102,6,FALSE)</f>
        <v>496</v>
      </c>
      <c r="P1831">
        <f>VLOOKUP(J1831,prod_imp!$A$2:$I$102,7,FALSE)</f>
        <v>323</v>
      </c>
      <c r="Q1831" t="s">
        <v>4688</v>
      </c>
      <c r="R1831" t="s">
        <v>4706</v>
      </c>
      <c r="S1831" s="5">
        <v>328.75240000000002</v>
      </c>
      <c r="T1831">
        <v>2</v>
      </c>
      <c r="U1831">
        <v>169</v>
      </c>
      <c r="V1831">
        <v>0.28000000000000003</v>
      </c>
      <c r="W1831" t="str">
        <f>VLOOKUP(Q1831,stores_imp!$A$2:$K$100,3,FALSE)</f>
        <v>SOUTH</v>
      </c>
      <c r="X1831" t="str">
        <f>VLOOKUP(Q1831,stores_imp!$A$2:$K$100,2,TRUE)</f>
        <v>Mann-Austin</v>
      </c>
      <c r="Y1831" t="str">
        <f>VLOOKUP(Q1831,stores_imp!$A$2:$E$22,4,FALSE)</f>
        <v>East Johnstad</v>
      </c>
      <c r="Z1831" t="str">
        <f>VLOOKUP(Q1831,stores_imp!$A$2:$K$22,5,FALSE)</f>
        <v>Flagship</v>
      </c>
      <c r="AA1831" t="str">
        <f>_xlfn.IFS(sale[[#All],[Age]]&lt;19,"Teens",sale[[#All],[Age]]&lt;30,"Adults",sale[[#All],[Age]]&lt;70,"Elders")</f>
        <v>Elders</v>
      </c>
      <c r="AB1831" t="str">
        <f>VLOOKUP(C1831,customer_imp!$A$2:$H$505,8,FALSE)</f>
        <v>Silver</v>
      </c>
    </row>
    <row r="1832" spans="1:28" x14ac:dyDescent="0.25">
      <c r="A1832" t="s">
        <v>6536</v>
      </c>
      <c r="B1832" s="2">
        <v>45860</v>
      </c>
      <c r="C1832" t="s">
        <v>4284</v>
      </c>
      <c r="D1832" t="str">
        <f>VLOOKUP(C1832,customer_imp!$A$2:$H$502,2,FALSE)</f>
        <v>Matthew Avery</v>
      </c>
      <c r="E1832">
        <f>VLOOKUP(C1832,customer_imp!$A$2:$H$502,3,FALSE)</f>
        <v>29</v>
      </c>
      <c r="F1832" t="str">
        <f>VLOOKUP(C1832,customer_imp!$A$2:$H$502,4,FALSE)</f>
        <v>Male</v>
      </c>
      <c r="G1832" t="str">
        <f>VLOOKUP(C1832,customer_imp!$A$2:$H$502,5,FALSE)</f>
        <v>Lake Melissashire</v>
      </c>
      <c r="H1832" t="str">
        <f>VLOOKUP(C1832,customer_imp!$A$2:$H$502,6,FALSE)</f>
        <v>Oregon</v>
      </c>
      <c r="I1832" t="str">
        <f>VLOOKUP(C1832,customer_imp!$A$2:$H$502,7,FALSE)</f>
        <v>USA</v>
      </c>
      <c r="J1832" t="s">
        <v>4611</v>
      </c>
      <c r="K1832" t="str">
        <f>VLOOKUP($J1832,prod_imp!$A$2:$I$102,2,FALSE)</f>
        <v>Adjustable Dumbbells 20Kg</v>
      </c>
      <c r="L1832" t="str">
        <f>VLOOKUP(J1832,prod_imp!$A$2:$I$102,3,FALSE)</f>
        <v>Sports</v>
      </c>
      <c r="M1832" t="str">
        <f>VLOOKUP(J1832,prod_imp!$A$2:$I$102,4,FALSE)</f>
        <v>Fitness</v>
      </c>
      <c r="N1832" t="str">
        <f>VLOOKUP(J1832,prod_imp!$A$2:$I$102,5,FALSE)</f>
        <v>Montgomery, Benton And Miller</v>
      </c>
      <c r="O1832">
        <f>VLOOKUP(J1832,prod_imp!$A$2:$I$102,6,FALSE)</f>
        <v>241</v>
      </c>
      <c r="P1832">
        <f>VLOOKUP(J1832,prod_imp!$A$2:$I$102,7,FALSE)</f>
        <v>423</v>
      </c>
      <c r="Q1832" t="s">
        <v>4697</v>
      </c>
      <c r="R1832" t="s">
        <v>4706</v>
      </c>
      <c r="S1832" s="5">
        <v>1958.144</v>
      </c>
      <c r="T1832">
        <v>4</v>
      </c>
      <c r="U1832">
        <v>612</v>
      </c>
      <c r="V1832">
        <v>0.03</v>
      </c>
      <c r="W1832" t="str">
        <f>VLOOKUP(Q1832,stores_imp!$A$2:$K$100,3,FALSE)</f>
        <v>SOUTH</v>
      </c>
      <c r="X1832" t="str">
        <f>VLOOKUP(Q1832,stores_imp!$A$2:$K$100,2,TRUE)</f>
        <v>Mcdonald Inc</v>
      </c>
      <c r="Y1832" t="str">
        <f>VLOOKUP(Q1832,stores_imp!$A$2:$E$22,4,FALSE)</f>
        <v>Christopherland</v>
      </c>
      <c r="Z1832" t="str">
        <f>VLOOKUP(Q1832,stores_imp!$A$2:$K$22,5,FALSE)</f>
        <v>Outlet</v>
      </c>
      <c r="AA1832" t="str">
        <f>_xlfn.IFS(sale[[#All],[Age]]&lt;19,"Teens",sale[[#All],[Age]]&lt;30,"Adults",sale[[#All],[Age]]&lt;70,"Elders")</f>
        <v>Adults</v>
      </c>
      <c r="AB1832" t="str">
        <f>VLOOKUP(C1832,customer_imp!$A$2:$H$505,8,FALSE)</f>
        <v>Silver</v>
      </c>
    </row>
    <row r="1833" spans="1:28" x14ac:dyDescent="0.25">
      <c r="A1833" t="s">
        <v>6537</v>
      </c>
      <c r="B1833" s="2">
        <v>45704</v>
      </c>
      <c r="C1833" t="s">
        <v>3972</v>
      </c>
      <c r="D1833" t="str">
        <f>VLOOKUP(C1833,customer_imp!$A$2:$H$502,2,FALSE)</f>
        <v>Jeremy Harris</v>
      </c>
      <c r="E1833">
        <f>VLOOKUP(C1833,customer_imp!$A$2:$H$502,3,FALSE)</f>
        <v>59</v>
      </c>
      <c r="F1833" t="str">
        <f>VLOOKUP(C1833,customer_imp!$A$2:$H$502,4,FALSE)</f>
        <v>Female</v>
      </c>
      <c r="G1833" t="str">
        <f>VLOOKUP(C1833,customer_imp!$A$2:$H$502,5,FALSE)</f>
        <v>Thomastown</v>
      </c>
      <c r="H1833" t="str">
        <f>VLOOKUP(C1833,customer_imp!$A$2:$H$502,6,FALSE)</f>
        <v>Ohio</v>
      </c>
      <c r="I1833" t="str">
        <f>VLOOKUP(C1833,customer_imp!$A$2:$H$502,7,FALSE)</f>
        <v>USA</v>
      </c>
      <c r="J1833" t="s">
        <v>4628</v>
      </c>
      <c r="K1833" t="str">
        <f>VLOOKUP($J1833,prod_imp!$A$2:$I$102,2,FALSE)</f>
        <v>Bluetooth Car Audio System</v>
      </c>
      <c r="L1833" t="str">
        <f>VLOOKUP(J1833,prod_imp!$A$2:$I$102,3,FALSE)</f>
        <v>Electronics</v>
      </c>
      <c r="M1833" t="str">
        <f>VLOOKUP(J1833,prod_imp!$A$2:$I$102,4,FALSE)</f>
        <v>Audio</v>
      </c>
      <c r="N1833" t="str">
        <f>VLOOKUP(J1833,prod_imp!$A$2:$I$102,5,FALSE)</f>
        <v>Bruce-Bowen</v>
      </c>
      <c r="O1833">
        <f>VLOOKUP(J1833,prod_imp!$A$2:$I$102,6,FALSE)</f>
        <v>404</v>
      </c>
      <c r="P1833">
        <f>VLOOKUP(J1833,prod_imp!$A$2:$I$102,7,FALSE)</f>
        <v>159</v>
      </c>
      <c r="Q1833" t="s">
        <v>4698</v>
      </c>
      <c r="R1833" t="s">
        <v>1959</v>
      </c>
      <c r="S1833" s="5">
        <v>39.973999999999997</v>
      </c>
      <c r="T1833">
        <v>2</v>
      </c>
      <c r="U1833">
        <v>25</v>
      </c>
      <c r="V1833">
        <v>0.2</v>
      </c>
      <c r="W1833" t="str">
        <f>VLOOKUP(Q1833,stores_imp!$A$2:$K$100,3,FALSE)</f>
        <v>NORTH</v>
      </c>
      <c r="X1833" t="str">
        <f>VLOOKUP(Q1833,stores_imp!$A$2:$K$100,2,TRUE)</f>
        <v>Shelton Plc</v>
      </c>
      <c r="Y1833" t="str">
        <f>VLOOKUP(Q1833,stores_imp!$A$2:$E$22,4,FALSE)</f>
        <v>East Jenniferstad</v>
      </c>
      <c r="Z1833" t="str">
        <f>VLOOKUP(Q1833,stores_imp!$A$2:$K$22,5,FALSE)</f>
        <v>Flagship</v>
      </c>
      <c r="AA1833" t="str">
        <f>_xlfn.IFS(sale[[#All],[Age]]&lt;19,"Teens",sale[[#All],[Age]]&lt;30,"Adults",sale[[#All],[Age]]&lt;70,"Elders")</f>
        <v>Elders</v>
      </c>
      <c r="AB1833" t="str">
        <f>VLOOKUP(C1833,customer_imp!$A$2:$H$505,8,FALSE)</f>
        <v>Bronze</v>
      </c>
    </row>
    <row r="1834" spans="1:28" x14ac:dyDescent="0.25">
      <c r="A1834" t="s">
        <v>6538</v>
      </c>
      <c r="B1834" s="2">
        <v>45327</v>
      </c>
      <c r="C1834" t="s">
        <v>4425</v>
      </c>
      <c r="D1834" t="str">
        <f>VLOOKUP(C1834,customer_imp!$A$2:$H$502,2,FALSE)</f>
        <v>Thomas Moore</v>
      </c>
      <c r="E1834">
        <f>VLOOKUP(C1834,customer_imp!$A$2:$H$502,3,FALSE)</f>
        <v>51</v>
      </c>
      <c r="F1834" t="str">
        <f>VLOOKUP(C1834,customer_imp!$A$2:$H$502,4,FALSE)</f>
        <v>Female</v>
      </c>
      <c r="G1834" t="str">
        <f>VLOOKUP(C1834,customer_imp!$A$2:$H$502,5,FALSE)</f>
        <v>Williamsberg</v>
      </c>
      <c r="H1834" t="str">
        <f>VLOOKUP(C1834,customer_imp!$A$2:$H$502,6,FALSE)</f>
        <v>New York</v>
      </c>
      <c r="I1834" t="str">
        <f>VLOOKUP(C1834,customer_imp!$A$2:$H$502,7,FALSE)</f>
        <v>USA</v>
      </c>
      <c r="J1834" t="s">
        <v>4627</v>
      </c>
      <c r="K1834" t="str">
        <f>VLOOKUP($J1834,prod_imp!$A$2:$I$102,2,FALSE)</f>
        <v>Shin Guards – Adult</v>
      </c>
      <c r="L1834" t="str">
        <f>VLOOKUP(J1834,prod_imp!$A$2:$I$102,3,FALSE)</f>
        <v>Sports</v>
      </c>
      <c r="M1834" t="str">
        <f>VLOOKUP(J1834,prod_imp!$A$2:$I$102,4,FALSE)</f>
        <v>Team Sports</v>
      </c>
      <c r="N1834" t="str">
        <f>VLOOKUP(J1834,prod_imp!$A$2:$I$102,5,FALSE)</f>
        <v>French Ltd</v>
      </c>
      <c r="O1834">
        <f>VLOOKUP(J1834,prod_imp!$A$2:$I$102,6,FALSE)</f>
        <v>107</v>
      </c>
      <c r="P1834">
        <f>VLOOKUP(J1834,prod_imp!$A$2:$I$102,7,FALSE)</f>
        <v>359</v>
      </c>
      <c r="Q1834" t="s">
        <v>4690</v>
      </c>
      <c r="R1834" t="s">
        <v>4706</v>
      </c>
      <c r="S1834" s="5">
        <v>654.36559999999997</v>
      </c>
      <c r="T1834">
        <v>4</v>
      </c>
      <c r="U1834">
        <v>167</v>
      </c>
      <c r="V1834">
        <v>0.21</v>
      </c>
      <c r="W1834" t="str">
        <f>VLOOKUP(Q1834,stores_imp!$A$2:$K$100,3,FALSE)</f>
        <v>EAST</v>
      </c>
      <c r="X1834" t="str">
        <f>VLOOKUP(Q1834,stores_imp!$A$2:$K$100,2,TRUE)</f>
        <v>Martinez, Adkins And Johnson</v>
      </c>
      <c r="Y1834" t="str">
        <f>VLOOKUP(Q1834,stores_imp!$A$2:$E$22,4,FALSE)</f>
        <v>East Davidville</v>
      </c>
      <c r="Z1834" t="str">
        <f>VLOOKUP(Q1834,stores_imp!$A$2:$K$22,5,FALSE)</f>
        <v>Online</v>
      </c>
      <c r="AA1834" t="str">
        <f>_xlfn.IFS(sale[[#All],[Age]]&lt;19,"Teens",sale[[#All],[Age]]&lt;30,"Adults",sale[[#All],[Age]]&lt;70,"Elders")</f>
        <v>Elders</v>
      </c>
      <c r="AB1834" t="str">
        <f>VLOOKUP(C1834,customer_imp!$A$2:$H$505,8,FALSE)</f>
        <v>Silver</v>
      </c>
    </row>
    <row r="1835" spans="1:28" x14ac:dyDescent="0.25">
      <c r="A1835" t="s">
        <v>6539</v>
      </c>
      <c r="B1835" s="2">
        <v>45721</v>
      </c>
      <c r="C1835" t="s">
        <v>4263</v>
      </c>
      <c r="D1835" t="str">
        <f>VLOOKUP(C1835,customer_imp!$A$2:$H$502,2,FALSE)</f>
        <v>Antonio Leon</v>
      </c>
      <c r="E1835">
        <f>VLOOKUP(C1835,customer_imp!$A$2:$H$502,3,FALSE)</f>
        <v>48</v>
      </c>
      <c r="F1835" t="str">
        <f>VLOOKUP(C1835,customer_imp!$A$2:$H$502,4,FALSE)</f>
        <v>Male</v>
      </c>
      <c r="G1835" t="str">
        <f>VLOOKUP(C1835,customer_imp!$A$2:$H$502,5,FALSE)</f>
        <v>Morrisville</v>
      </c>
      <c r="H1835" t="str">
        <f>VLOOKUP(C1835,customer_imp!$A$2:$H$502,6,FALSE)</f>
        <v>Hawaii</v>
      </c>
      <c r="I1835" t="str">
        <f>VLOOKUP(C1835,customer_imp!$A$2:$H$502,7,FALSE)</f>
        <v>USA</v>
      </c>
      <c r="J1835" t="s">
        <v>4603</v>
      </c>
      <c r="K1835" t="str">
        <f>VLOOKUP($J1835,prod_imp!$A$2:$I$102,2,FALSE)</f>
        <v>Luxury Perfume Spray</v>
      </c>
      <c r="L1835" t="str">
        <f>VLOOKUP(J1835,prod_imp!$A$2:$I$102,3,FALSE)</f>
        <v>Beauty</v>
      </c>
      <c r="M1835" t="str">
        <f>VLOOKUP(J1835,prod_imp!$A$2:$I$102,4,FALSE)</f>
        <v>Fragrance</v>
      </c>
      <c r="N1835" t="str">
        <f>VLOOKUP(J1835,prod_imp!$A$2:$I$102,5,FALSE)</f>
        <v>Gibson, Green And Lopez</v>
      </c>
      <c r="O1835">
        <f>VLOOKUP(J1835,prod_imp!$A$2:$I$102,6,FALSE)</f>
        <v>483</v>
      </c>
      <c r="P1835">
        <f>VLOOKUP(J1835,prod_imp!$A$2:$I$102,7,FALSE)</f>
        <v>444</v>
      </c>
      <c r="Q1835" t="s">
        <v>4692</v>
      </c>
      <c r="R1835" t="s">
        <v>1959</v>
      </c>
      <c r="S1835" s="5">
        <v>3032.6559999999999</v>
      </c>
      <c r="T1835">
        <v>4</v>
      </c>
      <c r="U1835">
        <v>862</v>
      </c>
      <c r="V1835">
        <v>0.02</v>
      </c>
      <c r="W1835" t="str">
        <f>VLOOKUP(Q1835,stores_imp!$A$2:$K$100,3,FALSE)</f>
        <v>SOUTH</v>
      </c>
      <c r="X1835" t="str">
        <f>VLOOKUP(Q1835,stores_imp!$A$2:$K$100,2,TRUE)</f>
        <v>Aguirre-Keller</v>
      </c>
      <c r="Y1835" t="str">
        <f>VLOOKUP(Q1835,stores_imp!$A$2:$E$22,4,FALSE)</f>
        <v>Lake Michael</v>
      </c>
      <c r="Z1835" t="str">
        <f>VLOOKUP(Q1835,stores_imp!$A$2:$K$22,5,FALSE)</f>
        <v>Online</v>
      </c>
      <c r="AA1835" t="str">
        <f>_xlfn.IFS(sale[[#All],[Age]]&lt;19,"Teens",sale[[#All],[Age]]&lt;30,"Adults",sale[[#All],[Age]]&lt;70,"Elders")</f>
        <v>Elders</v>
      </c>
      <c r="AB1835" t="str">
        <f>VLOOKUP(C1835,customer_imp!$A$2:$H$505,8,FALSE)</f>
        <v>Bronze</v>
      </c>
    </row>
    <row r="1836" spans="1:28" x14ac:dyDescent="0.25">
      <c r="A1836" t="s">
        <v>6540</v>
      </c>
      <c r="B1836" s="2">
        <v>45842</v>
      </c>
      <c r="C1836" t="s">
        <v>4348</v>
      </c>
      <c r="D1836" t="str">
        <f>VLOOKUP(C1836,customer_imp!$A$2:$H$502,2,FALSE)</f>
        <v>Denise Tate</v>
      </c>
      <c r="E1836">
        <f>VLOOKUP(C1836,customer_imp!$A$2:$H$502,3,FALSE)</f>
        <v>34</v>
      </c>
      <c r="F1836" t="str">
        <f>VLOOKUP(C1836,customer_imp!$A$2:$H$502,4,FALSE)</f>
        <v>Male</v>
      </c>
      <c r="G1836" t="str">
        <f>VLOOKUP(C1836,customer_imp!$A$2:$H$502,5,FALSE)</f>
        <v>Andersonside</v>
      </c>
      <c r="H1836" t="str">
        <f>VLOOKUP(C1836,customer_imp!$A$2:$H$502,6,FALSE)</f>
        <v>Arkansas</v>
      </c>
      <c r="I1836" t="str">
        <f>VLOOKUP(C1836,customer_imp!$A$2:$H$502,7,FALSE)</f>
        <v>USA</v>
      </c>
      <c r="J1836" t="s">
        <v>4571</v>
      </c>
      <c r="K1836" t="str">
        <f>VLOOKUP($J1836,prod_imp!$A$2:$I$102,2,FALSE)</f>
        <v>Usb External Hard Drive</v>
      </c>
      <c r="L1836" t="str">
        <f>VLOOKUP(J1836,prod_imp!$A$2:$I$102,3,FALSE)</f>
        <v>Electronics</v>
      </c>
      <c r="M1836" t="str">
        <f>VLOOKUP(J1836,prod_imp!$A$2:$I$102,4,FALSE)</f>
        <v>Computer</v>
      </c>
      <c r="N1836" t="str">
        <f>VLOOKUP(J1836,prod_imp!$A$2:$I$102,5,FALSE)</f>
        <v>Robinson Inc</v>
      </c>
      <c r="O1836">
        <f>VLOOKUP(J1836,prod_imp!$A$2:$I$102,6,FALSE)</f>
        <v>253</v>
      </c>
      <c r="P1836">
        <f>VLOOKUP(J1836,prod_imp!$A$2:$I$102,7,FALSE)</f>
        <v>266</v>
      </c>
      <c r="Q1836" t="s">
        <v>4682</v>
      </c>
      <c r="R1836" t="s">
        <v>4709</v>
      </c>
      <c r="S1836" s="5">
        <v>166.82490000000001</v>
      </c>
      <c r="T1836">
        <v>3</v>
      </c>
      <c r="U1836">
        <v>56</v>
      </c>
      <c r="V1836">
        <v>0.12</v>
      </c>
      <c r="W1836" t="str">
        <f>VLOOKUP(Q1836,stores_imp!$A$2:$K$100,3,FALSE)</f>
        <v>NORTH</v>
      </c>
      <c r="X1836" t="str">
        <f>VLOOKUP(Q1836,stores_imp!$A$2:$K$100,2,TRUE)</f>
        <v>Mann-Austin</v>
      </c>
      <c r="Y1836" t="str">
        <f>VLOOKUP(Q1836,stores_imp!$A$2:$E$22,4,FALSE)</f>
        <v>New Michaelchester</v>
      </c>
      <c r="Z1836" t="str">
        <f>VLOOKUP(Q1836,stores_imp!$A$2:$K$22,5,FALSE)</f>
        <v>Outlet</v>
      </c>
      <c r="AA1836" t="str">
        <f>_xlfn.IFS(sale[[#All],[Age]]&lt;19,"Teens",sale[[#All],[Age]]&lt;30,"Adults",sale[[#All],[Age]]&lt;70,"Elders")</f>
        <v>Elders</v>
      </c>
      <c r="AB1836" t="str">
        <f>VLOOKUP(C1836,customer_imp!$A$2:$H$505,8,FALSE)</f>
        <v>Platinum</v>
      </c>
    </row>
    <row r="1837" spans="1:28" x14ac:dyDescent="0.25">
      <c r="A1837" t="s">
        <v>6541</v>
      </c>
      <c r="B1837" s="2">
        <v>45862</v>
      </c>
      <c r="C1837" t="s">
        <v>4248</v>
      </c>
      <c r="D1837" t="str">
        <f>VLOOKUP(C1837,customer_imp!$A$2:$H$502,2,FALSE)</f>
        <v>Cynthia Payne</v>
      </c>
      <c r="E1837">
        <f>VLOOKUP(C1837,customer_imp!$A$2:$H$502,3,FALSE)</f>
        <v>32</v>
      </c>
      <c r="F1837" t="str">
        <f>VLOOKUP(C1837,customer_imp!$A$2:$H$502,4,FALSE)</f>
        <v>Female</v>
      </c>
      <c r="G1837" t="str">
        <f>VLOOKUP(C1837,customer_imp!$A$2:$H$502,5,FALSE)</f>
        <v>South Gina</v>
      </c>
      <c r="H1837" t="str">
        <f>VLOOKUP(C1837,customer_imp!$A$2:$H$502,6,FALSE)</f>
        <v>Kentucky</v>
      </c>
      <c r="I1837" t="str">
        <f>VLOOKUP(C1837,customer_imp!$A$2:$H$502,7,FALSE)</f>
        <v>USA</v>
      </c>
      <c r="J1837" t="s">
        <v>4525</v>
      </c>
      <c r="K1837" t="str">
        <f>VLOOKUP($J1837,prod_imp!$A$2:$I$102,2,FALSE)</f>
        <v>4K Home Projector</v>
      </c>
      <c r="L1837" t="str">
        <f>VLOOKUP(J1837,prod_imp!$A$2:$I$102,3,FALSE)</f>
        <v>Electronics</v>
      </c>
      <c r="M1837" t="str">
        <f>VLOOKUP(J1837,prod_imp!$A$2:$I$102,4,FALSE)</f>
        <v>Appliances</v>
      </c>
      <c r="N1837" t="str">
        <f>VLOOKUP(J1837,prod_imp!$A$2:$I$102,5,FALSE)</f>
        <v>Thomas Llc</v>
      </c>
      <c r="O1837">
        <f>VLOOKUP(J1837,prod_imp!$A$2:$I$102,6,FALSE)</f>
        <v>465</v>
      </c>
      <c r="P1837">
        <f>VLOOKUP(J1837,prod_imp!$A$2:$I$102,7,FALSE)</f>
        <v>301</v>
      </c>
      <c r="Q1837" t="s">
        <v>4703</v>
      </c>
      <c r="R1837" t="s">
        <v>1959</v>
      </c>
      <c r="S1837" s="5">
        <v>465.83199999999999</v>
      </c>
      <c r="T1837">
        <v>1</v>
      </c>
      <c r="U1837">
        <v>582</v>
      </c>
      <c r="V1837">
        <v>0.01</v>
      </c>
      <c r="W1837" t="str">
        <f>VLOOKUP(Q1837,stores_imp!$A$2:$K$100,3,FALSE)</f>
        <v>EAST</v>
      </c>
      <c r="X1837" t="str">
        <f>VLOOKUP(Q1837,stores_imp!$A$2:$K$100,2,TRUE)</f>
        <v>Mann-Austin</v>
      </c>
      <c r="Y1837" t="str">
        <f>VLOOKUP(Q1837,stores_imp!$A$2:$E$22,4,FALSE)</f>
        <v>Vasquezborough</v>
      </c>
      <c r="Z1837" t="str">
        <f>VLOOKUP(Q1837,stores_imp!$A$2:$K$22,5,FALSE)</f>
        <v>Online</v>
      </c>
      <c r="AA1837" t="str">
        <f>_xlfn.IFS(sale[[#All],[Age]]&lt;19,"Teens",sale[[#All],[Age]]&lt;30,"Adults",sale[[#All],[Age]]&lt;70,"Elders")</f>
        <v>Elders</v>
      </c>
      <c r="AB1837" t="str">
        <f>VLOOKUP(C1837,customer_imp!$A$2:$H$505,8,FALSE)</f>
        <v>Bronze</v>
      </c>
    </row>
    <row r="1838" spans="1:28" x14ac:dyDescent="0.25">
      <c r="A1838" t="s">
        <v>6542</v>
      </c>
      <c r="B1838" s="2">
        <v>45681</v>
      </c>
      <c r="C1838" t="s">
        <v>4243</v>
      </c>
      <c r="D1838" t="str">
        <f>VLOOKUP(C1838,customer_imp!$A$2:$H$502,2,FALSE)</f>
        <v>Carol Bishop</v>
      </c>
      <c r="E1838">
        <f>VLOOKUP(C1838,customer_imp!$A$2:$H$502,3,FALSE)</f>
        <v>27</v>
      </c>
      <c r="F1838" t="str">
        <f>VLOOKUP(C1838,customer_imp!$A$2:$H$502,4,FALSE)</f>
        <v>Female</v>
      </c>
      <c r="G1838" t="str">
        <f>VLOOKUP(C1838,customer_imp!$A$2:$H$502,5,FALSE)</f>
        <v>Lake Saramouth</v>
      </c>
      <c r="H1838" t="str">
        <f>VLOOKUP(C1838,customer_imp!$A$2:$H$502,6,FALSE)</f>
        <v>Oregon</v>
      </c>
      <c r="I1838" t="str">
        <f>VLOOKUP(C1838,customer_imp!$A$2:$H$502,7,FALSE)</f>
        <v>USA</v>
      </c>
      <c r="J1838" t="s">
        <v>4641</v>
      </c>
      <c r="K1838" t="str">
        <f>VLOOKUP($J1838,prod_imp!$A$2:$I$102,2,FALSE)</f>
        <v>Hydrating Face Cleanser</v>
      </c>
      <c r="L1838" t="str">
        <f>VLOOKUP(J1838,prod_imp!$A$2:$I$102,3,FALSE)</f>
        <v>Beauty</v>
      </c>
      <c r="M1838" t="str">
        <f>VLOOKUP(J1838,prod_imp!$A$2:$I$102,4,FALSE)</f>
        <v>Skincare</v>
      </c>
      <c r="N1838" t="str">
        <f>VLOOKUP(J1838,prod_imp!$A$2:$I$102,5,FALSE)</f>
        <v>Butler Group</v>
      </c>
      <c r="O1838">
        <f>VLOOKUP(J1838,prod_imp!$A$2:$I$102,6,FALSE)</f>
        <v>317</v>
      </c>
      <c r="P1838">
        <f>VLOOKUP(J1838,prod_imp!$A$2:$I$102,7,FALSE)</f>
        <v>159</v>
      </c>
      <c r="Q1838" t="s">
        <v>4673</v>
      </c>
      <c r="R1838" t="s">
        <v>1959</v>
      </c>
      <c r="S1838" s="5">
        <v>188.04239999999999</v>
      </c>
      <c r="T1838">
        <v>3</v>
      </c>
      <c r="U1838">
        <v>64</v>
      </c>
      <c r="V1838">
        <v>0.2</v>
      </c>
      <c r="W1838" t="str">
        <f>VLOOKUP(Q1838,stores_imp!$A$2:$K$100,3,FALSE)</f>
        <v>EAST</v>
      </c>
      <c r="X1838" t="str">
        <f>VLOOKUP(Q1838,stores_imp!$A$2:$K$100,2,TRUE)</f>
        <v>Rivera-Warner</v>
      </c>
      <c r="Y1838" t="str">
        <f>VLOOKUP(Q1838,stores_imp!$A$2:$E$22,4,FALSE)</f>
        <v>Washingtonfurt</v>
      </c>
      <c r="Z1838" t="str">
        <f>VLOOKUP(Q1838,stores_imp!$A$2:$K$22,5,FALSE)</f>
        <v>Flagship</v>
      </c>
      <c r="AA1838" t="str">
        <f>_xlfn.IFS(sale[[#All],[Age]]&lt;19,"Teens",sale[[#All],[Age]]&lt;30,"Adults",sale[[#All],[Age]]&lt;70,"Elders")</f>
        <v>Adults</v>
      </c>
      <c r="AB1838" t="str">
        <f>VLOOKUP(C1838,customer_imp!$A$2:$H$505,8,FALSE)</f>
        <v>Silver</v>
      </c>
    </row>
    <row r="1839" spans="1:28" x14ac:dyDescent="0.25">
      <c r="A1839" t="s">
        <v>6543</v>
      </c>
      <c r="B1839" s="2">
        <v>45392</v>
      </c>
      <c r="C1839" t="s">
        <v>4039</v>
      </c>
      <c r="D1839" t="str">
        <f>VLOOKUP(C1839,customer_imp!$A$2:$H$502,2,FALSE)</f>
        <v>Michael Thomas</v>
      </c>
      <c r="E1839">
        <f>VLOOKUP(C1839,customer_imp!$A$2:$H$502,3,FALSE)</f>
        <v>21</v>
      </c>
      <c r="F1839" t="str">
        <f>VLOOKUP(C1839,customer_imp!$A$2:$H$502,4,FALSE)</f>
        <v>Female</v>
      </c>
      <c r="G1839" t="str">
        <f>VLOOKUP(C1839,customer_imp!$A$2:$H$502,5,FALSE)</f>
        <v>Woodmouth</v>
      </c>
      <c r="H1839" t="str">
        <f>VLOOKUP(C1839,customer_imp!$A$2:$H$502,6,FALSE)</f>
        <v>Nevada</v>
      </c>
      <c r="I1839" t="str">
        <f>VLOOKUP(C1839,customer_imp!$A$2:$H$502,7,FALSE)</f>
        <v>USA</v>
      </c>
      <c r="J1839" t="s">
        <v>4513</v>
      </c>
      <c r="K1839" t="str">
        <f>VLOOKUP($J1839,prod_imp!$A$2:$I$102,2,FALSE)</f>
        <v>Adjustable Dumbbell Set</v>
      </c>
      <c r="L1839" t="str">
        <f>VLOOKUP(J1839,prod_imp!$A$2:$I$102,3,FALSE)</f>
        <v>Sports</v>
      </c>
      <c r="M1839" t="str">
        <f>VLOOKUP(J1839,prod_imp!$A$2:$I$102,4,FALSE)</f>
        <v>Fitness</v>
      </c>
      <c r="N1839" t="str">
        <f>VLOOKUP(J1839,prod_imp!$A$2:$I$102,5,FALSE)</f>
        <v>Hill Plc</v>
      </c>
      <c r="O1839">
        <f>VLOOKUP(J1839,prod_imp!$A$2:$I$102,6,FALSE)</f>
        <v>496</v>
      </c>
      <c r="P1839">
        <f>VLOOKUP(J1839,prod_imp!$A$2:$I$102,7,FALSE)</f>
        <v>323</v>
      </c>
      <c r="Q1839" t="s">
        <v>4693</v>
      </c>
      <c r="R1839" t="s">
        <v>4709</v>
      </c>
      <c r="S1839" s="5">
        <v>614.07420000000002</v>
      </c>
      <c r="T1839">
        <v>1</v>
      </c>
      <c r="U1839">
        <v>830</v>
      </c>
      <c r="V1839">
        <v>0.02</v>
      </c>
      <c r="W1839" t="str">
        <f>VLOOKUP(Q1839,stores_imp!$A$2:$K$100,3,FALSE)</f>
        <v>NORTH</v>
      </c>
      <c r="X1839" t="str">
        <f>VLOOKUP(Q1839,stores_imp!$A$2:$K$100,2,TRUE)</f>
        <v>Thomas, Bridges And Harris</v>
      </c>
      <c r="Y1839" t="str">
        <f>VLOOKUP(Q1839,stores_imp!$A$2:$E$22,4,FALSE)</f>
        <v>Sabrinatown</v>
      </c>
      <c r="Z1839" t="str">
        <f>VLOOKUP(Q1839,stores_imp!$A$2:$K$22,5,FALSE)</f>
        <v>Online</v>
      </c>
      <c r="AA1839" t="str">
        <f>_xlfn.IFS(sale[[#All],[Age]]&lt;19,"Teens",sale[[#All],[Age]]&lt;30,"Adults",sale[[#All],[Age]]&lt;70,"Elders")</f>
        <v>Adults</v>
      </c>
      <c r="AB1839" t="str">
        <f>VLOOKUP(C1839,customer_imp!$A$2:$H$505,8,FALSE)</f>
        <v>Silver</v>
      </c>
    </row>
    <row r="1840" spans="1:28" x14ac:dyDescent="0.25">
      <c r="A1840" t="s">
        <v>6544</v>
      </c>
      <c r="B1840" s="2">
        <v>45586</v>
      </c>
      <c r="C1840" t="s">
        <v>4359</v>
      </c>
      <c r="D1840" t="str">
        <f>VLOOKUP(C1840,customer_imp!$A$2:$H$502,2,FALSE)</f>
        <v>James Holloway Jr.</v>
      </c>
      <c r="E1840">
        <f>VLOOKUP(C1840,customer_imp!$A$2:$H$502,3,FALSE)</f>
        <v>45</v>
      </c>
      <c r="F1840" t="str">
        <f>VLOOKUP(C1840,customer_imp!$A$2:$H$502,4,FALSE)</f>
        <v>Male</v>
      </c>
      <c r="G1840" t="str">
        <f>VLOOKUP(C1840,customer_imp!$A$2:$H$502,5,FALSE)</f>
        <v>Millston</v>
      </c>
      <c r="H1840" t="str">
        <f>VLOOKUP(C1840,customer_imp!$A$2:$H$502,6,FALSE)</f>
        <v>Indiana</v>
      </c>
      <c r="I1840" t="str">
        <f>VLOOKUP(C1840,customer_imp!$A$2:$H$502,7,FALSE)</f>
        <v>USA</v>
      </c>
      <c r="J1840" t="s">
        <v>4554</v>
      </c>
      <c r="K1840" t="str">
        <f>VLOOKUP($J1840,prod_imp!$A$2:$I$102,2,FALSE)</f>
        <v>Gaming Mechanical Keyboard</v>
      </c>
      <c r="L1840" t="str">
        <f>VLOOKUP(J1840,prod_imp!$A$2:$I$102,3,FALSE)</f>
        <v>Electronics</v>
      </c>
      <c r="M1840" t="str">
        <f>VLOOKUP(J1840,prod_imp!$A$2:$I$102,4,FALSE)</f>
        <v>Computer</v>
      </c>
      <c r="N1840" t="str">
        <f>VLOOKUP(J1840,prod_imp!$A$2:$I$102,5,FALSE)</f>
        <v>Lucero Llc</v>
      </c>
      <c r="O1840">
        <f>VLOOKUP(J1840,prod_imp!$A$2:$I$102,6,FALSE)</f>
        <v>419</v>
      </c>
      <c r="P1840">
        <f>VLOOKUP(J1840,prod_imp!$A$2:$I$102,7,FALSE)</f>
        <v>86</v>
      </c>
      <c r="Q1840" t="s">
        <v>4700</v>
      </c>
      <c r="R1840" t="s">
        <v>1959</v>
      </c>
      <c r="S1840" s="5">
        <v>1664.8109999999999</v>
      </c>
      <c r="T1840">
        <v>2</v>
      </c>
      <c r="U1840">
        <v>858</v>
      </c>
      <c r="V1840">
        <v>0.26</v>
      </c>
      <c r="W1840" t="str">
        <f>VLOOKUP(Q1840,stores_imp!$A$2:$K$100,3,FALSE)</f>
        <v>WEST</v>
      </c>
      <c r="X1840" t="str">
        <f>VLOOKUP(Q1840,stores_imp!$A$2:$K$100,2,TRUE)</f>
        <v>Frederick-Wright</v>
      </c>
      <c r="Y1840" t="str">
        <f>VLOOKUP(Q1840,stores_imp!$A$2:$E$22,4,FALSE)</f>
        <v>New Jimmymouth</v>
      </c>
      <c r="Z1840" t="str">
        <f>VLOOKUP(Q1840,stores_imp!$A$2:$K$22,5,FALSE)</f>
        <v>Flagship</v>
      </c>
      <c r="AA1840" t="str">
        <f>_xlfn.IFS(sale[[#All],[Age]]&lt;19,"Teens",sale[[#All],[Age]]&lt;30,"Adults",sale[[#All],[Age]]&lt;70,"Elders")</f>
        <v>Elders</v>
      </c>
      <c r="AB1840" t="str">
        <f>VLOOKUP(C1840,customer_imp!$A$2:$H$505,8,FALSE)</f>
        <v>Silver</v>
      </c>
    </row>
    <row r="1841" spans="1:28" x14ac:dyDescent="0.25">
      <c r="A1841" t="s">
        <v>6545</v>
      </c>
      <c r="B1841" s="2">
        <v>45340</v>
      </c>
      <c r="C1841" t="s">
        <v>4347</v>
      </c>
      <c r="D1841" t="str">
        <f>VLOOKUP(C1841,customer_imp!$A$2:$H$502,2,FALSE)</f>
        <v>Melanie Lam</v>
      </c>
      <c r="E1841">
        <f>VLOOKUP(C1841,customer_imp!$A$2:$H$502,3,FALSE)</f>
        <v>32</v>
      </c>
      <c r="F1841" t="str">
        <f>VLOOKUP(C1841,customer_imp!$A$2:$H$502,4,FALSE)</f>
        <v>Male</v>
      </c>
      <c r="G1841" t="str">
        <f>VLOOKUP(C1841,customer_imp!$A$2:$H$502,5,FALSE)</f>
        <v>East Michaelton</v>
      </c>
      <c r="H1841" t="str">
        <f>VLOOKUP(C1841,customer_imp!$A$2:$H$502,6,FALSE)</f>
        <v>Kansas</v>
      </c>
      <c r="I1841" t="str">
        <f>VLOOKUP(C1841,customer_imp!$A$2:$H$502,7,FALSE)</f>
        <v>USA</v>
      </c>
      <c r="J1841" t="s">
        <v>4627</v>
      </c>
      <c r="K1841" t="str">
        <f>VLOOKUP($J1841,prod_imp!$A$2:$I$102,2,FALSE)</f>
        <v>Shin Guards – Adult</v>
      </c>
      <c r="L1841" t="str">
        <f>VLOOKUP(J1841,prod_imp!$A$2:$I$102,3,FALSE)</f>
        <v>Sports</v>
      </c>
      <c r="M1841" t="str">
        <f>VLOOKUP(J1841,prod_imp!$A$2:$I$102,4,FALSE)</f>
        <v>Team Sports</v>
      </c>
      <c r="N1841" t="str">
        <f>VLOOKUP(J1841,prod_imp!$A$2:$I$102,5,FALSE)</f>
        <v>French Ltd</v>
      </c>
      <c r="O1841">
        <f>VLOOKUP(J1841,prod_imp!$A$2:$I$102,6,FALSE)</f>
        <v>107</v>
      </c>
      <c r="P1841">
        <f>VLOOKUP(J1841,prod_imp!$A$2:$I$102,7,FALSE)</f>
        <v>359</v>
      </c>
      <c r="Q1841" t="s">
        <v>4695</v>
      </c>
      <c r="R1841" t="s">
        <v>4709</v>
      </c>
      <c r="S1841" s="5">
        <v>1657.0092</v>
      </c>
      <c r="T1841">
        <v>3</v>
      </c>
      <c r="U1841">
        <v>717</v>
      </c>
      <c r="V1841">
        <v>0.03</v>
      </c>
      <c r="W1841" t="str">
        <f>VLOOKUP(Q1841,stores_imp!$A$2:$K$100,3,FALSE)</f>
        <v>EAST</v>
      </c>
      <c r="X1841" t="str">
        <f>VLOOKUP(Q1841,stores_imp!$A$2:$K$100,2,TRUE)</f>
        <v>Gardner, Humphrey And Contreras</v>
      </c>
      <c r="Y1841" t="str">
        <f>VLOOKUP(Q1841,stores_imp!$A$2:$E$22,4,FALSE)</f>
        <v>Johnsonville</v>
      </c>
      <c r="Z1841" t="str">
        <f>VLOOKUP(Q1841,stores_imp!$A$2:$K$22,5,FALSE)</f>
        <v>Flagship</v>
      </c>
      <c r="AA1841" t="str">
        <f>_xlfn.IFS(sale[[#All],[Age]]&lt;19,"Teens",sale[[#All],[Age]]&lt;30,"Adults",sale[[#All],[Age]]&lt;70,"Elders")</f>
        <v>Elders</v>
      </c>
      <c r="AB1841" t="str">
        <f>VLOOKUP(C1841,customer_imp!$A$2:$H$505,8,FALSE)</f>
        <v>Silver</v>
      </c>
    </row>
    <row r="1842" spans="1:28" x14ac:dyDescent="0.25">
      <c r="A1842" t="s">
        <v>6546</v>
      </c>
      <c r="B1842" s="2">
        <v>45853</v>
      </c>
      <c r="C1842" t="s">
        <v>4420</v>
      </c>
      <c r="D1842" t="str">
        <f>VLOOKUP(C1842,customer_imp!$A$2:$H$502,2,FALSE)</f>
        <v>Samuel Mullins</v>
      </c>
      <c r="E1842">
        <f>VLOOKUP(C1842,customer_imp!$A$2:$H$502,3,FALSE)</f>
        <v>27</v>
      </c>
      <c r="F1842" t="str">
        <f>VLOOKUP(C1842,customer_imp!$A$2:$H$502,4,FALSE)</f>
        <v>Female</v>
      </c>
      <c r="G1842" t="str">
        <f>VLOOKUP(C1842,customer_imp!$A$2:$H$502,5,FALSE)</f>
        <v>Hartmouth</v>
      </c>
      <c r="H1842" t="str">
        <f>VLOOKUP(C1842,customer_imp!$A$2:$H$502,6,FALSE)</f>
        <v>Louisiana</v>
      </c>
      <c r="I1842" t="str">
        <f>VLOOKUP(C1842,customer_imp!$A$2:$H$502,7,FALSE)</f>
        <v>USA</v>
      </c>
      <c r="J1842" t="s">
        <v>4641</v>
      </c>
      <c r="K1842" t="str">
        <f>VLOOKUP($J1842,prod_imp!$A$2:$I$102,2,FALSE)</f>
        <v>Hydrating Face Cleanser</v>
      </c>
      <c r="L1842" t="str">
        <f>VLOOKUP(J1842,prod_imp!$A$2:$I$102,3,FALSE)</f>
        <v>Beauty</v>
      </c>
      <c r="M1842" t="str">
        <f>VLOOKUP(J1842,prod_imp!$A$2:$I$102,4,FALSE)</f>
        <v>Skincare</v>
      </c>
      <c r="N1842" t="str">
        <f>VLOOKUP(J1842,prod_imp!$A$2:$I$102,5,FALSE)</f>
        <v>Butler Group</v>
      </c>
      <c r="O1842">
        <f>VLOOKUP(J1842,prod_imp!$A$2:$I$102,6,FALSE)</f>
        <v>317</v>
      </c>
      <c r="P1842">
        <f>VLOOKUP(J1842,prod_imp!$A$2:$I$102,7,FALSE)</f>
        <v>159</v>
      </c>
      <c r="Q1842" t="s">
        <v>4693</v>
      </c>
      <c r="R1842" t="s">
        <v>4706</v>
      </c>
      <c r="S1842" s="5">
        <v>127.29600000000001</v>
      </c>
      <c r="T1842">
        <v>1</v>
      </c>
      <c r="U1842">
        <v>163</v>
      </c>
      <c r="V1842">
        <v>0.23</v>
      </c>
      <c r="W1842" t="str">
        <f>VLOOKUP(Q1842,stores_imp!$A$2:$K$100,3,FALSE)</f>
        <v>NORTH</v>
      </c>
      <c r="X1842" t="str">
        <f>VLOOKUP(Q1842,stores_imp!$A$2:$K$100,2,TRUE)</f>
        <v>Thomas, Bridges And Harris</v>
      </c>
      <c r="Y1842" t="str">
        <f>VLOOKUP(Q1842,stores_imp!$A$2:$E$22,4,FALSE)</f>
        <v>Sabrinatown</v>
      </c>
      <c r="Z1842" t="str">
        <f>VLOOKUP(Q1842,stores_imp!$A$2:$K$22,5,FALSE)</f>
        <v>Online</v>
      </c>
      <c r="AA1842" t="str">
        <f>_xlfn.IFS(sale[[#All],[Age]]&lt;19,"Teens",sale[[#All],[Age]]&lt;30,"Adults",sale[[#All],[Age]]&lt;70,"Elders")</f>
        <v>Adults</v>
      </c>
      <c r="AB1842" t="str">
        <f>VLOOKUP(C1842,customer_imp!$A$2:$H$505,8,FALSE)</f>
        <v>Bronze</v>
      </c>
    </row>
    <row r="1843" spans="1:28" x14ac:dyDescent="0.25">
      <c r="A1843" t="s">
        <v>6547</v>
      </c>
      <c r="B1843" s="2">
        <v>45489</v>
      </c>
      <c r="C1843" t="s">
        <v>4103</v>
      </c>
      <c r="D1843" t="str">
        <f>VLOOKUP(C1843,customer_imp!$A$2:$H$502,2,FALSE)</f>
        <v>James Wolfe</v>
      </c>
      <c r="E1843">
        <f>VLOOKUP(C1843,customer_imp!$A$2:$H$502,3,FALSE)</f>
        <v>62</v>
      </c>
      <c r="F1843" t="str">
        <f>VLOOKUP(C1843,customer_imp!$A$2:$H$502,4,FALSE)</f>
        <v>Female</v>
      </c>
      <c r="G1843" t="str">
        <f>VLOOKUP(C1843,customer_imp!$A$2:$H$502,5,FALSE)</f>
        <v>Benjaminton</v>
      </c>
      <c r="H1843" t="str">
        <f>VLOOKUP(C1843,customer_imp!$A$2:$H$502,6,FALSE)</f>
        <v>Arizona</v>
      </c>
      <c r="I1843" t="str">
        <f>VLOOKUP(C1843,customer_imp!$A$2:$H$502,7,FALSE)</f>
        <v>USA</v>
      </c>
      <c r="J1843" t="s">
        <v>4639</v>
      </c>
      <c r="K1843" t="str">
        <f>VLOOKUP($J1843,prod_imp!$A$2:$I$102,2,FALSE)</f>
        <v>Badminton Racket Set</v>
      </c>
      <c r="L1843" t="str">
        <f>VLOOKUP(J1843,prod_imp!$A$2:$I$102,3,FALSE)</f>
        <v>Sports</v>
      </c>
      <c r="M1843" t="str">
        <f>VLOOKUP(J1843,prod_imp!$A$2:$I$102,4,FALSE)</f>
        <v>Equipment</v>
      </c>
      <c r="N1843" t="str">
        <f>VLOOKUP(J1843,prod_imp!$A$2:$I$102,5,FALSE)</f>
        <v>Robinson-Brown</v>
      </c>
      <c r="O1843">
        <f>VLOOKUP(J1843,prod_imp!$A$2:$I$102,6,FALSE)</f>
        <v>286</v>
      </c>
      <c r="P1843">
        <f>VLOOKUP(J1843,prod_imp!$A$2:$I$102,7,FALSE)</f>
        <v>358</v>
      </c>
      <c r="Q1843" t="s">
        <v>4693</v>
      </c>
      <c r="R1843" t="s">
        <v>1959</v>
      </c>
      <c r="S1843" s="5">
        <v>1720.7438</v>
      </c>
      <c r="T1843">
        <v>2</v>
      </c>
      <c r="U1843">
        <v>967</v>
      </c>
      <c r="V1843">
        <v>0.22</v>
      </c>
      <c r="W1843" t="str">
        <f>VLOOKUP(Q1843,stores_imp!$A$2:$K$100,3,FALSE)</f>
        <v>NORTH</v>
      </c>
      <c r="X1843" t="str">
        <f>VLOOKUP(Q1843,stores_imp!$A$2:$K$100,2,TRUE)</f>
        <v>Thomas, Bridges And Harris</v>
      </c>
      <c r="Y1843" t="str">
        <f>VLOOKUP(Q1843,stores_imp!$A$2:$E$22,4,FALSE)</f>
        <v>Sabrinatown</v>
      </c>
      <c r="Z1843" t="str">
        <f>VLOOKUP(Q1843,stores_imp!$A$2:$K$22,5,FALSE)</f>
        <v>Online</v>
      </c>
      <c r="AA1843" t="str">
        <f>_xlfn.IFS(sale[[#All],[Age]]&lt;19,"Teens",sale[[#All],[Age]]&lt;30,"Adults",sale[[#All],[Age]]&lt;70,"Elders")</f>
        <v>Elders</v>
      </c>
      <c r="AB1843" t="str">
        <f>VLOOKUP(C1843,customer_imp!$A$2:$H$505,8,FALSE)</f>
        <v>Gold</v>
      </c>
    </row>
    <row r="1844" spans="1:28" x14ac:dyDescent="0.25">
      <c r="A1844" t="s">
        <v>6548</v>
      </c>
      <c r="B1844" s="2">
        <v>45761</v>
      </c>
      <c r="C1844" t="s">
        <v>4335</v>
      </c>
      <c r="D1844" t="str">
        <f>VLOOKUP(C1844,customer_imp!$A$2:$H$502,2,FALSE)</f>
        <v>Sherry Cabrera</v>
      </c>
      <c r="E1844">
        <f>VLOOKUP(C1844,customer_imp!$A$2:$H$502,3,FALSE)</f>
        <v>55</v>
      </c>
      <c r="F1844" t="str">
        <f>VLOOKUP(C1844,customer_imp!$A$2:$H$502,4,FALSE)</f>
        <v>Male</v>
      </c>
      <c r="G1844" t="str">
        <f>VLOOKUP(C1844,customer_imp!$A$2:$H$502,5,FALSE)</f>
        <v>Shannonview</v>
      </c>
      <c r="H1844" t="str">
        <f>VLOOKUP(C1844,customer_imp!$A$2:$H$502,6,FALSE)</f>
        <v>Pennsylvania</v>
      </c>
      <c r="I1844" t="str">
        <f>VLOOKUP(C1844,customer_imp!$A$2:$H$502,7,FALSE)</f>
        <v>USA</v>
      </c>
      <c r="J1844" t="s">
        <v>4556</v>
      </c>
      <c r="K1844" t="str">
        <f>VLOOKUP($J1844,prod_imp!$A$2:$I$102,2,FALSE)</f>
        <v>Bedroom Table Lamp</v>
      </c>
      <c r="L1844" t="str">
        <f>VLOOKUP(J1844,prod_imp!$A$2:$I$102,3,FALSE)</f>
        <v>Home</v>
      </c>
      <c r="M1844" t="str">
        <f>VLOOKUP(J1844,prod_imp!$A$2:$I$102,4,FALSE)</f>
        <v>Lighting</v>
      </c>
      <c r="N1844" t="str">
        <f>VLOOKUP(J1844,prod_imp!$A$2:$I$102,5,FALSE)</f>
        <v>Jones Llc</v>
      </c>
      <c r="O1844">
        <f>VLOOKUP(J1844,prod_imp!$A$2:$I$102,6,FALSE)</f>
        <v>382</v>
      </c>
      <c r="P1844">
        <f>VLOOKUP(J1844,prod_imp!$A$2:$I$102,7,FALSE)</f>
        <v>329</v>
      </c>
      <c r="Q1844" t="s">
        <v>4695</v>
      </c>
      <c r="R1844" t="s">
        <v>4709</v>
      </c>
      <c r="S1844" s="5">
        <v>1503.1768</v>
      </c>
      <c r="T1844">
        <v>2</v>
      </c>
      <c r="U1844">
        <v>874</v>
      </c>
      <c r="V1844">
        <v>0.11</v>
      </c>
      <c r="W1844" t="str">
        <f>VLOOKUP(Q1844,stores_imp!$A$2:$K$100,3,FALSE)</f>
        <v>EAST</v>
      </c>
      <c r="X1844" t="str">
        <f>VLOOKUP(Q1844,stores_imp!$A$2:$K$100,2,TRUE)</f>
        <v>Gardner, Humphrey And Contreras</v>
      </c>
      <c r="Y1844" t="str">
        <f>VLOOKUP(Q1844,stores_imp!$A$2:$E$22,4,FALSE)</f>
        <v>Johnsonville</v>
      </c>
      <c r="Z1844" t="str">
        <f>VLOOKUP(Q1844,stores_imp!$A$2:$K$22,5,FALSE)</f>
        <v>Flagship</v>
      </c>
      <c r="AA1844" t="str">
        <f>_xlfn.IFS(sale[[#All],[Age]]&lt;19,"Teens",sale[[#All],[Age]]&lt;30,"Adults",sale[[#All],[Age]]&lt;70,"Elders")</f>
        <v>Elders</v>
      </c>
      <c r="AB1844" t="str">
        <f>VLOOKUP(C1844,customer_imp!$A$2:$H$505,8,FALSE)</f>
        <v>Silver</v>
      </c>
    </row>
    <row r="1845" spans="1:28" x14ac:dyDescent="0.25">
      <c r="A1845" t="s">
        <v>6549</v>
      </c>
      <c r="B1845" s="2">
        <v>45379</v>
      </c>
      <c r="C1845" t="s">
        <v>4127</v>
      </c>
      <c r="D1845" t="str">
        <f>VLOOKUP(C1845,customer_imp!$A$2:$H$502,2,FALSE)</f>
        <v>Denise Griffin</v>
      </c>
      <c r="E1845">
        <f>VLOOKUP(C1845,customer_imp!$A$2:$H$502,3,FALSE)</f>
        <v>33</v>
      </c>
      <c r="F1845" t="str">
        <f>VLOOKUP(C1845,customer_imp!$A$2:$H$502,4,FALSE)</f>
        <v>Male</v>
      </c>
      <c r="G1845" t="str">
        <f>VLOOKUP(C1845,customer_imp!$A$2:$H$502,5,FALSE)</f>
        <v>West Markhaven</v>
      </c>
      <c r="H1845" t="str">
        <f>VLOOKUP(C1845,customer_imp!$A$2:$H$502,6,FALSE)</f>
        <v>Florida</v>
      </c>
      <c r="I1845" t="str">
        <f>VLOOKUP(C1845,customer_imp!$A$2:$H$502,7,FALSE)</f>
        <v>USA</v>
      </c>
      <c r="J1845" t="s">
        <v>4495</v>
      </c>
      <c r="K1845" t="str">
        <f>VLOOKUP($J1845,prod_imp!$A$2:$I$102,2,FALSE)</f>
        <v>Brother Laser Printer</v>
      </c>
      <c r="L1845" t="str">
        <f>VLOOKUP(J1845,prod_imp!$A$2:$I$102,3,FALSE)</f>
        <v>Electronics</v>
      </c>
      <c r="M1845" t="str">
        <f>VLOOKUP(J1845,prod_imp!$A$2:$I$102,4,FALSE)</f>
        <v>Computer</v>
      </c>
      <c r="N1845" t="str">
        <f>VLOOKUP(J1845,prod_imp!$A$2:$I$102,5,FALSE)</f>
        <v>Hunt Inc</v>
      </c>
      <c r="O1845">
        <f>VLOOKUP(J1845,prod_imp!$A$2:$I$102,6,FALSE)</f>
        <v>112</v>
      </c>
      <c r="P1845">
        <f>VLOOKUP(J1845,prod_imp!$A$2:$I$102,7,FALSE)</f>
        <v>416</v>
      </c>
      <c r="Q1845" t="s">
        <v>4680</v>
      </c>
      <c r="R1845" t="s">
        <v>1959</v>
      </c>
      <c r="S1845" s="5">
        <v>102.37520000000001</v>
      </c>
      <c r="T1845">
        <v>1</v>
      </c>
      <c r="U1845">
        <v>140</v>
      </c>
      <c r="V1845">
        <v>0.14000000000000001</v>
      </c>
      <c r="W1845" t="str">
        <f>VLOOKUP(Q1845,stores_imp!$A$2:$K$100,3,FALSE)</f>
        <v>NORTH</v>
      </c>
      <c r="X1845" t="str">
        <f>VLOOKUP(Q1845,stores_imp!$A$2:$K$100,2,TRUE)</f>
        <v>Mann-Austin</v>
      </c>
      <c r="Y1845" t="str">
        <f>VLOOKUP(Q1845,stores_imp!$A$2:$E$22,4,FALSE)</f>
        <v>Hoodberg</v>
      </c>
      <c r="Z1845" t="str">
        <f>VLOOKUP(Q1845,stores_imp!$A$2:$K$22,5,FALSE)</f>
        <v>Outlet</v>
      </c>
      <c r="AA1845" t="str">
        <f>_xlfn.IFS(sale[[#All],[Age]]&lt;19,"Teens",sale[[#All],[Age]]&lt;30,"Adults",sale[[#All],[Age]]&lt;70,"Elders")</f>
        <v>Elders</v>
      </c>
      <c r="AB1845" t="str">
        <f>VLOOKUP(C1845,customer_imp!$A$2:$H$505,8,FALSE)</f>
        <v>Platinum</v>
      </c>
    </row>
    <row r="1846" spans="1:28" x14ac:dyDescent="0.25">
      <c r="A1846" t="s">
        <v>6550</v>
      </c>
      <c r="B1846" s="2">
        <v>45716</v>
      </c>
      <c r="C1846" t="s">
        <v>4180</v>
      </c>
      <c r="D1846" t="str">
        <f>VLOOKUP(C1846,customer_imp!$A$2:$H$502,2,FALSE)</f>
        <v>Mary Boyd</v>
      </c>
      <c r="E1846">
        <f>VLOOKUP(C1846,customer_imp!$A$2:$H$502,3,FALSE)</f>
        <v>25</v>
      </c>
      <c r="F1846" t="str">
        <f>VLOOKUP(C1846,customer_imp!$A$2:$H$502,4,FALSE)</f>
        <v>Female</v>
      </c>
      <c r="G1846" t="str">
        <f>VLOOKUP(C1846,customer_imp!$A$2:$H$502,5,FALSE)</f>
        <v>New Logan</v>
      </c>
      <c r="H1846" t="str">
        <f>VLOOKUP(C1846,customer_imp!$A$2:$H$502,6,FALSE)</f>
        <v>Michigan</v>
      </c>
      <c r="I1846" t="str">
        <f>VLOOKUP(C1846,customer_imp!$A$2:$H$502,7,FALSE)</f>
        <v>USA</v>
      </c>
      <c r="J1846" t="s">
        <v>4571</v>
      </c>
      <c r="K1846" t="str">
        <f>VLOOKUP($J1846,prod_imp!$A$2:$I$102,2,FALSE)</f>
        <v>Usb External Hard Drive</v>
      </c>
      <c r="L1846" t="str">
        <f>VLOOKUP(J1846,prod_imp!$A$2:$I$102,3,FALSE)</f>
        <v>Electronics</v>
      </c>
      <c r="M1846" t="str">
        <f>VLOOKUP(J1846,prod_imp!$A$2:$I$102,4,FALSE)</f>
        <v>Computer</v>
      </c>
      <c r="N1846" t="str">
        <f>VLOOKUP(J1846,prod_imp!$A$2:$I$102,5,FALSE)</f>
        <v>Robinson Inc</v>
      </c>
      <c r="O1846">
        <f>VLOOKUP(J1846,prod_imp!$A$2:$I$102,6,FALSE)</f>
        <v>253</v>
      </c>
      <c r="P1846">
        <f>VLOOKUP(J1846,prod_imp!$A$2:$I$102,7,FALSE)</f>
        <v>266</v>
      </c>
      <c r="Q1846" t="s">
        <v>4682</v>
      </c>
      <c r="R1846" t="s">
        <v>1959</v>
      </c>
      <c r="S1846" s="5">
        <v>791.88480000000004</v>
      </c>
      <c r="T1846">
        <v>2</v>
      </c>
      <c r="U1846">
        <v>550</v>
      </c>
      <c r="V1846">
        <v>0.27</v>
      </c>
      <c r="W1846" t="str">
        <f>VLOOKUP(Q1846,stores_imp!$A$2:$K$100,3,FALSE)</f>
        <v>NORTH</v>
      </c>
      <c r="X1846" t="str">
        <f>VLOOKUP(Q1846,stores_imp!$A$2:$K$100,2,TRUE)</f>
        <v>Mann-Austin</v>
      </c>
      <c r="Y1846" t="str">
        <f>VLOOKUP(Q1846,stores_imp!$A$2:$E$22,4,FALSE)</f>
        <v>New Michaelchester</v>
      </c>
      <c r="Z1846" t="str">
        <f>VLOOKUP(Q1846,stores_imp!$A$2:$K$22,5,FALSE)</f>
        <v>Outlet</v>
      </c>
      <c r="AA1846" t="str">
        <f>_xlfn.IFS(sale[[#All],[Age]]&lt;19,"Teens",sale[[#All],[Age]]&lt;30,"Adults",sale[[#All],[Age]]&lt;70,"Elders")</f>
        <v>Adults</v>
      </c>
      <c r="AB1846" t="str">
        <f>VLOOKUP(C1846,customer_imp!$A$2:$H$505,8,FALSE)</f>
        <v>Bronze</v>
      </c>
    </row>
    <row r="1847" spans="1:28" x14ac:dyDescent="0.25">
      <c r="A1847" t="s">
        <v>6551</v>
      </c>
      <c r="B1847" s="2">
        <v>45364</v>
      </c>
      <c r="C1847" t="s">
        <v>4087</v>
      </c>
      <c r="D1847" t="str">
        <f>VLOOKUP(C1847,customer_imp!$A$2:$H$502,2,FALSE)</f>
        <v>Julie Farmer</v>
      </c>
      <c r="E1847">
        <f>VLOOKUP(C1847,customer_imp!$A$2:$H$502,3,FALSE)</f>
        <v>18</v>
      </c>
      <c r="F1847" t="str">
        <f>VLOOKUP(C1847,customer_imp!$A$2:$H$502,4,FALSE)</f>
        <v>Female</v>
      </c>
      <c r="G1847" t="str">
        <f>VLOOKUP(C1847,customer_imp!$A$2:$H$502,5,FALSE)</f>
        <v>Rodriguezmouth</v>
      </c>
      <c r="H1847" t="str">
        <f>VLOOKUP(C1847,customer_imp!$A$2:$H$502,6,FALSE)</f>
        <v>Arizona</v>
      </c>
      <c r="I1847" t="str">
        <f>VLOOKUP(C1847,customer_imp!$A$2:$H$502,7,FALSE)</f>
        <v>USA</v>
      </c>
      <c r="J1847" t="s">
        <v>4528</v>
      </c>
      <c r="K1847" t="str">
        <f>VLOOKUP($J1847,prod_imp!$A$2:$I$102,2,FALSE)</f>
        <v>Soccer Training Cone Set</v>
      </c>
      <c r="L1847" t="str">
        <f>VLOOKUP(J1847,prod_imp!$A$2:$I$102,3,FALSE)</f>
        <v>Sports</v>
      </c>
      <c r="M1847" t="str">
        <f>VLOOKUP(J1847,prod_imp!$A$2:$I$102,4,FALSE)</f>
        <v>Accessories</v>
      </c>
      <c r="N1847" t="str">
        <f>VLOOKUP(J1847,prod_imp!$A$2:$I$102,5,FALSE)</f>
        <v>Ford, Murphy And Wilson</v>
      </c>
      <c r="O1847">
        <f>VLOOKUP(J1847,prod_imp!$A$2:$I$102,6,FALSE)</f>
        <v>145</v>
      </c>
      <c r="P1847">
        <f>VLOOKUP(J1847,prod_imp!$A$2:$I$102,7,FALSE)</f>
        <v>367</v>
      </c>
      <c r="Q1847" t="s">
        <v>4682</v>
      </c>
      <c r="R1847" t="s">
        <v>4706</v>
      </c>
      <c r="S1847" s="5">
        <v>2319.4512</v>
      </c>
      <c r="T1847">
        <v>4</v>
      </c>
      <c r="U1847">
        <v>716</v>
      </c>
      <c r="V1847">
        <v>0.28000000000000003</v>
      </c>
      <c r="W1847" t="str">
        <f>VLOOKUP(Q1847,stores_imp!$A$2:$K$100,3,FALSE)</f>
        <v>NORTH</v>
      </c>
      <c r="X1847" t="str">
        <f>VLOOKUP(Q1847,stores_imp!$A$2:$K$100,2,TRUE)</f>
        <v>Mann-Austin</v>
      </c>
      <c r="Y1847" t="str">
        <f>VLOOKUP(Q1847,stores_imp!$A$2:$E$22,4,FALSE)</f>
        <v>New Michaelchester</v>
      </c>
      <c r="Z1847" t="str">
        <f>VLOOKUP(Q1847,stores_imp!$A$2:$K$22,5,FALSE)</f>
        <v>Outlet</v>
      </c>
      <c r="AA1847" t="str">
        <f>_xlfn.IFS(sale[[#All],[Age]]&lt;19,"Teens",sale[[#All],[Age]]&lt;30,"Adults",sale[[#All],[Age]]&lt;70,"Elders")</f>
        <v>Teens</v>
      </c>
      <c r="AB1847" t="str">
        <f>VLOOKUP(C1847,customer_imp!$A$2:$H$505,8,FALSE)</f>
        <v>Platinum</v>
      </c>
    </row>
    <row r="1848" spans="1:28" x14ac:dyDescent="0.25">
      <c r="A1848" t="s">
        <v>6552</v>
      </c>
      <c r="B1848" s="2">
        <v>45752</v>
      </c>
      <c r="C1848" t="s">
        <v>4360</v>
      </c>
      <c r="D1848" t="str">
        <f>VLOOKUP(C1848,customer_imp!$A$2:$H$502,2,FALSE)</f>
        <v>Michael Garner</v>
      </c>
      <c r="E1848">
        <f>VLOOKUP(C1848,customer_imp!$A$2:$H$502,3,FALSE)</f>
        <v>21</v>
      </c>
      <c r="F1848" t="str">
        <f>VLOOKUP(C1848,customer_imp!$A$2:$H$502,4,FALSE)</f>
        <v>Female</v>
      </c>
      <c r="G1848" t="str">
        <f>VLOOKUP(C1848,customer_imp!$A$2:$H$502,5,FALSE)</f>
        <v>Port Crystal</v>
      </c>
      <c r="H1848" t="str">
        <f>VLOOKUP(C1848,customer_imp!$A$2:$H$502,6,FALSE)</f>
        <v>New Hampshire</v>
      </c>
      <c r="I1848" t="str">
        <f>VLOOKUP(C1848,customer_imp!$A$2:$H$502,7,FALSE)</f>
        <v>USA</v>
      </c>
      <c r="J1848" t="s">
        <v>4498</v>
      </c>
      <c r="K1848" t="str">
        <f>VLOOKUP($J1848,prod_imp!$A$2:$I$102,2,FALSE)</f>
        <v>Women'S Casual Hoodie</v>
      </c>
      <c r="L1848" t="str">
        <f>VLOOKUP(J1848,prod_imp!$A$2:$I$102,3,FALSE)</f>
        <v>Clothing</v>
      </c>
      <c r="M1848" t="str">
        <f>VLOOKUP(J1848,prod_imp!$A$2:$I$102,4,FALSE)</f>
        <v>Outerwear</v>
      </c>
      <c r="N1848" t="str">
        <f>VLOOKUP(J1848,prod_imp!$A$2:$I$102,5,FALSE)</f>
        <v>Sims Inc</v>
      </c>
      <c r="O1848">
        <f>VLOOKUP(J1848,prod_imp!$A$2:$I$102,6,FALSE)</f>
        <v>317</v>
      </c>
      <c r="P1848">
        <f>VLOOKUP(J1848,prod_imp!$A$2:$I$102,7,FALSE)</f>
        <v>352</v>
      </c>
      <c r="Q1848" t="s">
        <v>4685</v>
      </c>
      <c r="R1848" t="s">
        <v>1959</v>
      </c>
      <c r="S1848" s="5">
        <v>1296.261</v>
      </c>
      <c r="T1848">
        <v>3</v>
      </c>
      <c r="U1848">
        <v>592</v>
      </c>
      <c r="V1848">
        <v>0.19</v>
      </c>
      <c r="W1848" t="str">
        <f>VLOOKUP(Q1848,stores_imp!$A$2:$K$100,3,FALSE)</f>
        <v>WEST</v>
      </c>
      <c r="X1848" t="str">
        <f>VLOOKUP(Q1848,stores_imp!$A$2:$K$100,2,TRUE)</f>
        <v>Mann-Austin</v>
      </c>
      <c r="Y1848" t="str">
        <f>VLOOKUP(Q1848,stores_imp!$A$2:$E$22,4,FALSE)</f>
        <v>Thompsonborough</v>
      </c>
      <c r="Z1848" t="str">
        <f>VLOOKUP(Q1848,stores_imp!$A$2:$K$22,5,FALSE)</f>
        <v>Online</v>
      </c>
      <c r="AA1848" t="str">
        <f>_xlfn.IFS(sale[[#All],[Age]]&lt;19,"Teens",sale[[#All],[Age]]&lt;30,"Adults",sale[[#All],[Age]]&lt;70,"Elders")</f>
        <v>Adults</v>
      </c>
      <c r="AB1848" t="str">
        <f>VLOOKUP(C1848,customer_imp!$A$2:$H$505,8,FALSE)</f>
        <v>Platinum</v>
      </c>
    </row>
    <row r="1849" spans="1:28" x14ac:dyDescent="0.25">
      <c r="A1849" t="s">
        <v>6553</v>
      </c>
      <c r="B1849" s="2">
        <v>45883</v>
      </c>
      <c r="C1849" t="s">
        <v>4364</v>
      </c>
      <c r="D1849" t="str">
        <f>VLOOKUP(C1849,customer_imp!$A$2:$H$502,2,FALSE)</f>
        <v>Joshua Bell</v>
      </c>
      <c r="E1849">
        <f>VLOOKUP(C1849,customer_imp!$A$2:$H$502,3,FALSE)</f>
        <v>26</v>
      </c>
      <c r="F1849" t="str">
        <f>VLOOKUP(C1849,customer_imp!$A$2:$H$502,4,FALSE)</f>
        <v>Male</v>
      </c>
      <c r="G1849" t="str">
        <f>VLOOKUP(C1849,customer_imp!$A$2:$H$502,5,FALSE)</f>
        <v>Port Richardshire</v>
      </c>
      <c r="H1849" t="str">
        <f>VLOOKUP(C1849,customer_imp!$A$2:$H$502,6,FALSE)</f>
        <v>Minnesota</v>
      </c>
      <c r="I1849" t="str">
        <f>VLOOKUP(C1849,customer_imp!$A$2:$H$502,7,FALSE)</f>
        <v>USA</v>
      </c>
      <c r="J1849" t="s">
        <v>4535</v>
      </c>
      <c r="K1849" t="str">
        <f>VLOOKUP($J1849,prod_imp!$A$2:$I$102,2,FALSE)</f>
        <v>Carbon Fiber Tennis Racket</v>
      </c>
      <c r="L1849" t="str">
        <f>VLOOKUP(J1849,prod_imp!$A$2:$I$102,3,FALSE)</f>
        <v>Sports</v>
      </c>
      <c r="M1849" t="str">
        <f>VLOOKUP(J1849,prod_imp!$A$2:$I$102,4,FALSE)</f>
        <v>Equipment</v>
      </c>
      <c r="N1849" t="str">
        <f>VLOOKUP(J1849,prod_imp!$A$2:$I$102,5,FALSE)</f>
        <v>Flores, Pineda And Rodriguez</v>
      </c>
      <c r="O1849">
        <f>VLOOKUP(J1849,prod_imp!$A$2:$I$102,6,FALSE)</f>
        <v>485</v>
      </c>
      <c r="P1849">
        <f>VLOOKUP(J1849,prod_imp!$A$2:$I$102,7,FALSE)</f>
        <v>432</v>
      </c>
      <c r="Q1849" t="s">
        <v>4690</v>
      </c>
      <c r="R1849" t="s">
        <v>4706</v>
      </c>
      <c r="S1849" s="5">
        <v>910.2636</v>
      </c>
      <c r="T1849">
        <v>2</v>
      </c>
      <c r="U1849">
        <v>523</v>
      </c>
      <c r="V1849">
        <v>0.27</v>
      </c>
      <c r="W1849" t="str">
        <f>VLOOKUP(Q1849,stores_imp!$A$2:$K$100,3,FALSE)</f>
        <v>EAST</v>
      </c>
      <c r="X1849" t="str">
        <f>VLOOKUP(Q1849,stores_imp!$A$2:$K$100,2,TRUE)</f>
        <v>Martinez, Adkins And Johnson</v>
      </c>
      <c r="Y1849" t="str">
        <f>VLOOKUP(Q1849,stores_imp!$A$2:$E$22,4,FALSE)</f>
        <v>East Davidville</v>
      </c>
      <c r="Z1849" t="str">
        <f>VLOOKUP(Q1849,stores_imp!$A$2:$K$22,5,FALSE)</f>
        <v>Online</v>
      </c>
      <c r="AA1849" t="str">
        <f>_xlfn.IFS(sale[[#All],[Age]]&lt;19,"Teens",sale[[#All],[Age]]&lt;30,"Adults",sale[[#All],[Age]]&lt;70,"Elders")</f>
        <v>Adults</v>
      </c>
      <c r="AB1849" t="str">
        <f>VLOOKUP(C1849,customer_imp!$A$2:$H$505,8,FALSE)</f>
        <v>Platinum</v>
      </c>
    </row>
    <row r="1850" spans="1:28" x14ac:dyDescent="0.25">
      <c r="A1850" t="s">
        <v>6554</v>
      </c>
      <c r="B1850" s="2">
        <v>45477</v>
      </c>
      <c r="C1850" t="s">
        <v>4207</v>
      </c>
      <c r="D1850" t="str">
        <f>VLOOKUP(C1850,customer_imp!$A$2:$H$502,2,FALSE)</f>
        <v>Alexis Castaneda</v>
      </c>
      <c r="E1850">
        <f>VLOOKUP(C1850,customer_imp!$A$2:$H$502,3,FALSE)</f>
        <v>54</v>
      </c>
      <c r="F1850" t="str">
        <f>VLOOKUP(C1850,customer_imp!$A$2:$H$502,4,FALSE)</f>
        <v>Male</v>
      </c>
      <c r="G1850" t="str">
        <f>VLOOKUP(C1850,customer_imp!$A$2:$H$502,5,FALSE)</f>
        <v>Morrisbury</v>
      </c>
      <c r="H1850" t="str">
        <f>VLOOKUP(C1850,customer_imp!$A$2:$H$502,6,FALSE)</f>
        <v>Alaska</v>
      </c>
      <c r="I1850" t="str">
        <f>VLOOKUP(C1850,customer_imp!$A$2:$H$502,7,FALSE)</f>
        <v>USA</v>
      </c>
      <c r="J1850" t="s">
        <v>4621</v>
      </c>
      <c r="K1850" t="str">
        <f>VLOOKUP($J1850,prod_imp!$A$2:$I$102,2,FALSE)</f>
        <v>Men'S Sports Shorts</v>
      </c>
      <c r="L1850" t="str">
        <f>VLOOKUP(J1850,prod_imp!$A$2:$I$102,3,FALSE)</f>
        <v>Clothing</v>
      </c>
      <c r="M1850" t="str">
        <f>VLOOKUP(J1850,prod_imp!$A$2:$I$102,4,FALSE)</f>
        <v>Bottoms</v>
      </c>
      <c r="N1850" t="str">
        <f>VLOOKUP(J1850,prod_imp!$A$2:$I$102,5,FALSE)</f>
        <v>Fitzpatrick Ltd</v>
      </c>
      <c r="O1850">
        <f>VLOOKUP(J1850,prod_imp!$A$2:$I$102,6,FALSE)</f>
        <v>218</v>
      </c>
      <c r="P1850">
        <f>VLOOKUP(J1850,prod_imp!$A$2:$I$102,7,FALSE)</f>
        <v>224</v>
      </c>
      <c r="Q1850" t="s">
        <v>4697</v>
      </c>
      <c r="R1850" t="s">
        <v>4709</v>
      </c>
      <c r="S1850" s="5">
        <v>794.50919999999996</v>
      </c>
      <c r="T1850">
        <v>2</v>
      </c>
      <c r="U1850">
        <v>479</v>
      </c>
      <c r="V1850">
        <v>0.13</v>
      </c>
      <c r="W1850" t="str">
        <f>VLOOKUP(Q1850,stores_imp!$A$2:$K$100,3,FALSE)</f>
        <v>SOUTH</v>
      </c>
      <c r="X1850" t="str">
        <f>VLOOKUP(Q1850,stores_imp!$A$2:$K$100,2,TRUE)</f>
        <v>Mcdonald Inc</v>
      </c>
      <c r="Y1850" t="str">
        <f>VLOOKUP(Q1850,stores_imp!$A$2:$E$22,4,FALSE)</f>
        <v>Christopherland</v>
      </c>
      <c r="Z1850" t="str">
        <f>VLOOKUP(Q1850,stores_imp!$A$2:$K$22,5,FALSE)</f>
        <v>Outlet</v>
      </c>
      <c r="AA1850" t="str">
        <f>_xlfn.IFS(sale[[#All],[Age]]&lt;19,"Teens",sale[[#All],[Age]]&lt;30,"Adults",sale[[#All],[Age]]&lt;70,"Elders")</f>
        <v>Elders</v>
      </c>
      <c r="AB1850" t="str">
        <f>VLOOKUP(C1850,customer_imp!$A$2:$H$505,8,FALSE)</f>
        <v>Gold</v>
      </c>
    </row>
    <row r="1851" spans="1:28" x14ac:dyDescent="0.25">
      <c r="A1851" t="s">
        <v>6555</v>
      </c>
      <c r="B1851" s="2">
        <v>45556</v>
      </c>
      <c r="C1851" t="s">
        <v>4283</v>
      </c>
      <c r="D1851" t="str">
        <f>VLOOKUP(C1851,customer_imp!$A$2:$H$502,2,FALSE)</f>
        <v>Stephanie Jacobs</v>
      </c>
      <c r="E1851">
        <f>VLOOKUP(C1851,customer_imp!$A$2:$H$502,3,FALSE)</f>
        <v>48</v>
      </c>
      <c r="F1851" t="str">
        <f>VLOOKUP(C1851,customer_imp!$A$2:$H$502,4,FALSE)</f>
        <v>Female</v>
      </c>
      <c r="G1851" t="str">
        <f>VLOOKUP(C1851,customer_imp!$A$2:$H$502,5,FALSE)</f>
        <v>West Robinmouth</v>
      </c>
      <c r="H1851" t="str">
        <f>VLOOKUP(C1851,customer_imp!$A$2:$H$502,6,FALSE)</f>
        <v>Louisiana</v>
      </c>
      <c r="I1851" t="str">
        <f>VLOOKUP(C1851,customer_imp!$A$2:$H$502,7,FALSE)</f>
        <v>USA</v>
      </c>
      <c r="J1851" t="s">
        <v>4640</v>
      </c>
      <c r="K1851" t="str">
        <f>VLOOKUP($J1851,prod_imp!$A$2:$I$102,2,FALSE)</f>
        <v>Fitness Resistance Bands</v>
      </c>
      <c r="L1851" t="str">
        <f>VLOOKUP(J1851,prod_imp!$A$2:$I$102,3,FALSE)</f>
        <v>Sports</v>
      </c>
      <c r="M1851" t="str">
        <f>VLOOKUP(J1851,prod_imp!$A$2:$I$102,4,FALSE)</f>
        <v>Fitness</v>
      </c>
      <c r="N1851" t="str">
        <f>VLOOKUP(J1851,prod_imp!$A$2:$I$102,5,FALSE)</f>
        <v>Reese-Watson</v>
      </c>
      <c r="O1851">
        <f>VLOOKUP(J1851,prod_imp!$A$2:$I$102,6,FALSE)</f>
        <v>153</v>
      </c>
      <c r="P1851">
        <f>VLOOKUP(J1851,prod_imp!$A$2:$I$102,7,FALSE)</f>
        <v>281</v>
      </c>
      <c r="Q1851" t="s">
        <v>4675</v>
      </c>
      <c r="R1851" t="s">
        <v>4706</v>
      </c>
      <c r="S1851" s="5">
        <v>2458.46</v>
      </c>
      <c r="T1851">
        <v>4</v>
      </c>
      <c r="U1851">
        <v>740</v>
      </c>
      <c r="V1851">
        <v>0.17</v>
      </c>
      <c r="W1851" t="str">
        <f>VLOOKUP(Q1851,stores_imp!$A$2:$K$100,3,FALSE)</f>
        <v>NORTH</v>
      </c>
      <c r="X1851" t="str">
        <f>VLOOKUP(Q1851,stores_imp!$A$2:$K$100,2,TRUE)</f>
        <v>Martinez, Adkins And Johnson</v>
      </c>
      <c r="Y1851" t="str">
        <f>VLOOKUP(Q1851,stores_imp!$A$2:$E$22,4,FALSE)</f>
        <v>Danielmouth</v>
      </c>
      <c r="Z1851" t="str">
        <f>VLOOKUP(Q1851,stores_imp!$A$2:$K$22,5,FALSE)</f>
        <v>Flagship</v>
      </c>
      <c r="AA1851" t="str">
        <f>_xlfn.IFS(sale[[#All],[Age]]&lt;19,"Teens",sale[[#All],[Age]]&lt;30,"Adults",sale[[#All],[Age]]&lt;70,"Elders")</f>
        <v>Elders</v>
      </c>
      <c r="AB1851" t="str">
        <f>VLOOKUP(C1851,customer_imp!$A$2:$H$505,8,FALSE)</f>
        <v>Platinum</v>
      </c>
    </row>
    <row r="1852" spans="1:28" x14ac:dyDescent="0.25">
      <c r="A1852" t="s">
        <v>6556</v>
      </c>
      <c r="B1852" s="2">
        <v>45465</v>
      </c>
      <c r="C1852" t="s">
        <v>4088</v>
      </c>
      <c r="D1852" t="str">
        <f>VLOOKUP(C1852,customer_imp!$A$2:$H$502,2,FALSE)</f>
        <v>David Cole</v>
      </c>
      <c r="E1852">
        <f>VLOOKUP(C1852,customer_imp!$A$2:$H$502,3,FALSE)</f>
        <v>27</v>
      </c>
      <c r="F1852" t="str">
        <f>VLOOKUP(C1852,customer_imp!$A$2:$H$502,4,FALSE)</f>
        <v>Female</v>
      </c>
      <c r="G1852" t="str">
        <f>VLOOKUP(C1852,customer_imp!$A$2:$H$502,5,FALSE)</f>
        <v>Lake Michael</v>
      </c>
      <c r="H1852" t="str">
        <f>VLOOKUP(C1852,customer_imp!$A$2:$H$502,6,FALSE)</f>
        <v>Michigan</v>
      </c>
      <c r="I1852" t="str">
        <f>VLOOKUP(C1852,customer_imp!$A$2:$H$502,7,FALSE)</f>
        <v>USA</v>
      </c>
      <c r="J1852" t="s">
        <v>4576</v>
      </c>
      <c r="K1852" t="str">
        <f>VLOOKUP($J1852,prod_imp!$A$2:$I$102,2,FALSE)</f>
        <v>Men'S Winter Jacket</v>
      </c>
      <c r="L1852" t="str">
        <f>VLOOKUP(J1852,prod_imp!$A$2:$I$102,3,FALSE)</f>
        <v>Clothing</v>
      </c>
      <c r="M1852" t="str">
        <f>VLOOKUP(J1852,prod_imp!$A$2:$I$102,4,FALSE)</f>
        <v>Outerwear</v>
      </c>
      <c r="N1852" t="str">
        <f>VLOOKUP(J1852,prod_imp!$A$2:$I$102,5,FALSE)</f>
        <v>Kelly, Smith And Perez</v>
      </c>
      <c r="O1852">
        <f>VLOOKUP(J1852,prod_imp!$A$2:$I$102,6,FALSE)</f>
        <v>167</v>
      </c>
      <c r="P1852">
        <f>VLOOKUP(J1852,prod_imp!$A$2:$I$102,7,FALSE)</f>
        <v>296</v>
      </c>
      <c r="Q1852" t="s">
        <v>4678</v>
      </c>
      <c r="R1852" t="s">
        <v>4709</v>
      </c>
      <c r="S1852" s="5">
        <v>749.03039999999999</v>
      </c>
      <c r="T1852">
        <v>1</v>
      </c>
      <c r="U1852">
        <v>780</v>
      </c>
      <c r="V1852">
        <v>0.17</v>
      </c>
      <c r="W1852" t="str">
        <f>VLOOKUP(Q1852,stores_imp!$A$2:$K$100,3,FALSE)</f>
        <v>SOUTH</v>
      </c>
      <c r="X1852" t="str">
        <f>VLOOKUP(Q1852,stores_imp!$A$2:$K$100,2,TRUE)</f>
        <v>Mann-Austin</v>
      </c>
      <c r="Y1852" t="str">
        <f>VLOOKUP(Q1852,stores_imp!$A$2:$E$22,4,FALSE)</f>
        <v>North Nancyview</v>
      </c>
      <c r="Z1852" t="str">
        <f>VLOOKUP(Q1852,stores_imp!$A$2:$K$22,5,FALSE)</f>
        <v>Outlet</v>
      </c>
      <c r="AA1852" t="str">
        <f>_xlfn.IFS(sale[[#All],[Age]]&lt;19,"Teens",sale[[#All],[Age]]&lt;30,"Adults",sale[[#All],[Age]]&lt;70,"Elders")</f>
        <v>Adults</v>
      </c>
      <c r="AB1852" t="str">
        <f>VLOOKUP(C1852,customer_imp!$A$2:$H$505,8,FALSE)</f>
        <v>Silver</v>
      </c>
    </row>
    <row r="1853" spans="1:28" x14ac:dyDescent="0.25">
      <c r="A1853" t="s">
        <v>6557</v>
      </c>
      <c r="B1853" s="2">
        <v>45552</v>
      </c>
      <c r="C1853" t="s">
        <v>4083</v>
      </c>
      <c r="D1853" t="str">
        <f>VLOOKUP(C1853,customer_imp!$A$2:$H$502,2,FALSE)</f>
        <v>Erica Carney</v>
      </c>
      <c r="E1853">
        <f>VLOOKUP(C1853,customer_imp!$A$2:$H$502,3,FALSE)</f>
        <v>62</v>
      </c>
      <c r="F1853" t="str">
        <f>VLOOKUP(C1853,customer_imp!$A$2:$H$502,4,FALSE)</f>
        <v>Female</v>
      </c>
      <c r="G1853" t="str">
        <f>VLOOKUP(C1853,customer_imp!$A$2:$H$502,5,FALSE)</f>
        <v>North Justin</v>
      </c>
      <c r="H1853" t="str">
        <f>VLOOKUP(C1853,customer_imp!$A$2:$H$502,6,FALSE)</f>
        <v>North Dakota</v>
      </c>
      <c r="I1853" t="str">
        <f>VLOOKUP(C1853,customer_imp!$A$2:$H$502,7,FALSE)</f>
        <v>USA</v>
      </c>
      <c r="J1853" t="s">
        <v>4623</v>
      </c>
      <c r="K1853" t="str">
        <f>VLOOKUP($J1853,prod_imp!$A$2:$I$102,2,FALSE)</f>
        <v>Kitchen Storage Rack</v>
      </c>
      <c r="L1853" t="str">
        <f>VLOOKUP(J1853,prod_imp!$A$2:$I$102,3,FALSE)</f>
        <v>Home</v>
      </c>
      <c r="M1853" t="str">
        <f>VLOOKUP(J1853,prod_imp!$A$2:$I$102,4,FALSE)</f>
        <v>Storage</v>
      </c>
      <c r="N1853" t="str">
        <f>VLOOKUP(J1853,prod_imp!$A$2:$I$102,5,FALSE)</f>
        <v>Duran Group</v>
      </c>
      <c r="O1853">
        <f>VLOOKUP(J1853,prod_imp!$A$2:$I$102,6,FALSE)</f>
        <v>138</v>
      </c>
      <c r="P1853">
        <f>VLOOKUP(J1853,prod_imp!$A$2:$I$102,7,FALSE)</f>
        <v>89</v>
      </c>
      <c r="Q1853" t="s">
        <v>4700</v>
      </c>
      <c r="R1853" t="s">
        <v>4709</v>
      </c>
      <c r="S1853" s="5">
        <v>2224.2815999999998</v>
      </c>
      <c r="T1853">
        <v>4</v>
      </c>
      <c r="U1853">
        <v>579</v>
      </c>
      <c r="V1853">
        <v>0.04</v>
      </c>
      <c r="W1853" t="str">
        <f>VLOOKUP(Q1853,stores_imp!$A$2:$K$100,3,FALSE)</f>
        <v>WEST</v>
      </c>
      <c r="X1853" t="str">
        <f>VLOOKUP(Q1853,stores_imp!$A$2:$K$100,2,TRUE)</f>
        <v>Frederick-Wright</v>
      </c>
      <c r="Y1853" t="str">
        <f>VLOOKUP(Q1853,stores_imp!$A$2:$E$22,4,FALSE)</f>
        <v>New Jimmymouth</v>
      </c>
      <c r="Z1853" t="str">
        <f>VLOOKUP(Q1853,stores_imp!$A$2:$K$22,5,FALSE)</f>
        <v>Flagship</v>
      </c>
      <c r="AA1853" t="str">
        <f>_xlfn.IFS(sale[[#All],[Age]]&lt;19,"Teens",sale[[#All],[Age]]&lt;30,"Adults",sale[[#All],[Age]]&lt;70,"Elders")</f>
        <v>Elders</v>
      </c>
      <c r="AB1853" t="str">
        <f>VLOOKUP(C1853,customer_imp!$A$2:$H$505,8,FALSE)</f>
        <v>Platinum</v>
      </c>
    </row>
    <row r="1854" spans="1:28" x14ac:dyDescent="0.25">
      <c r="A1854" t="s">
        <v>6558</v>
      </c>
      <c r="B1854" s="2">
        <v>45635</v>
      </c>
      <c r="C1854" t="s">
        <v>4360</v>
      </c>
      <c r="D1854" t="str">
        <f>VLOOKUP(C1854,customer_imp!$A$2:$H$502,2,FALSE)</f>
        <v>Michael Garner</v>
      </c>
      <c r="E1854">
        <f>VLOOKUP(C1854,customer_imp!$A$2:$H$502,3,FALSE)</f>
        <v>21</v>
      </c>
      <c r="F1854" t="str">
        <f>VLOOKUP(C1854,customer_imp!$A$2:$H$502,4,FALSE)</f>
        <v>Female</v>
      </c>
      <c r="G1854" t="str">
        <f>VLOOKUP(C1854,customer_imp!$A$2:$H$502,5,FALSE)</f>
        <v>Port Crystal</v>
      </c>
      <c r="H1854" t="str">
        <f>VLOOKUP(C1854,customer_imp!$A$2:$H$502,6,FALSE)</f>
        <v>New Hampshire</v>
      </c>
      <c r="I1854" t="str">
        <f>VLOOKUP(C1854,customer_imp!$A$2:$H$502,7,FALSE)</f>
        <v>USA</v>
      </c>
      <c r="J1854" t="s">
        <v>4496</v>
      </c>
      <c r="K1854" t="str">
        <f>VLOOKUP($J1854,prod_imp!$A$2:$I$102,2,FALSE)</f>
        <v>Men'S Graphic T-Shirt</v>
      </c>
      <c r="L1854" t="str">
        <f>VLOOKUP(J1854,prod_imp!$A$2:$I$102,3,FALSE)</f>
        <v>Clothing</v>
      </c>
      <c r="M1854" t="str">
        <f>VLOOKUP(J1854,prod_imp!$A$2:$I$102,4,FALSE)</f>
        <v>Tops</v>
      </c>
      <c r="N1854" t="str">
        <f>VLOOKUP(J1854,prod_imp!$A$2:$I$102,5,FALSE)</f>
        <v>Terry-Moore</v>
      </c>
      <c r="O1854">
        <f>VLOOKUP(J1854,prod_imp!$A$2:$I$102,6,FALSE)</f>
        <v>343</v>
      </c>
      <c r="P1854">
        <f>VLOOKUP(J1854,prod_imp!$A$2:$I$102,7,FALSE)</f>
        <v>181</v>
      </c>
      <c r="Q1854" t="s">
        <v>4678</v>
      </c>
      <c r="R1854" t="s">
        <v>4706</v>
      </c>
      <c r="S1854" s="5">
        <v>774.57600000000002</v>
      </c>
      <c r="T1854">
        <v>3</v>
      </c>
      <c r="U1854">
        <v>269</v>
      </c>
      <c r="V1854">
        <v>0.04</v>
      </c>
      <c r="W1854" t="str">
        <f>VLOOKUP(Q1854,stores_imp!$A$2:$K$100,3,FALSE)</f>
        <v>SOUTH</v>
      </c>
      <c r="X1854" t="str">
        <f>VLOOKUP(Q1854,stores_imp!$A$2:$K$100,2,TRUE)</f>
        <v>Mann-Austin</v>
      </c>
      <c r="Y1854" t="str">
        <f>VLOOKUP(Q1854,stores_imp!$A$2:$E$22,4,FALSE)</f>
        <v>North Nancyview</v>
      </c>
      <c r="Z1854" t="str">
        <f>VLOOKUP(Q1854,stores_imp!$A$2:$K$22,5,FALSE)</f>
        <v>Outlet</v>
      </c>
      <c r="AA1854" t="str">
        <f>_xlfn.IFS(sale[[#All],[Age]]&lt;19,"Teens",sale[[#All],[Age]]&lt;30,"Adults",sale[[#All],[Age]]&lt;70,"Elders")</f>
        <v>Adults</v>
      </c>
      <c r="AB1854" t="str">
        <f>VLOOKUP(C1854,customer_imp!$A$2:$H$505,8,FALSE)</f>
        <v>Platinum</v>
      </c>
    </row>
    <row r="1855" spans="1:28" x14ac:dyDescent="0.25">
      <c r="A1855" t="s">
        <v>6559</v>
      </c>
      <c r="B1855" s="2">
        <v>45740</v>
      </c>
      <c r="C1855" t="s">
        <v>4290</v>
      </c>
      <c r="D1855" t="str">
        <f>VLOOKUP(C1855,customer_imp!$A$2:$H$502,2,FALSE)</f>
        <v>Roberta Green</v>
      </c>
      <c r="E1855">
        <f>VLOOKUP(C1855,customer_imp!$A$2:$H$502,3,FALSE)</f>
        <v>64</v>
      </c>
      <c r="F1855" t="str">
        <f>VLOOKUP(C1855,customer_imp!$A$2:$H$502,4,FALSE)</f>
        <v>Male</v>
      </c>
      <c r="G1855" t="str">
        <f>VLOOKUP(C1855,customer_imp!$A$2:$H$502,5,FALSE)</f>
        <v>West Joseph</v>
      </c>
      <c r="H1855" t="str">
        <f>VLOOKUP(C1855,customer_imp!$A$2:$H$502,6,FALSE)</f>
        <v>Washington</v>
      </c>
      <c r="I1855" t="str">
        <f>VLOOKUP(C1855,customer_imp!$A$2:$H$502,7,FALSE)</f>
        <v>USA</v>
      </c>
      <c r="J1855" t="s">
        <v>4504</v>
      </c>
      <c r="K1855" t="str">
        <f>VLOOKUP($J1855,prod_imp!$A$2:$I$102,2,FALSE)</f>
        <v>Men'S Leather Belt</v>
      </c>
      <c r="L1855" t="str">
        <f>VLOOKUP(J1855,prod_imp!$A$2:$I$102,3,FALSE)</f>
        <v>Clothing</v>
      </c>
      <c r="M1855" t="str">
        <f>VLOOKUP(J1855,prod_imp!$A$2:$I$102,4,FALSE)</f>
        <v>Accessories</v>
      </c>
      <c r="N1855" t="str">
        <f>VLOOKUP(J1855,prod_imp!$A$2:$I$102,5,FALSE)</f>
        <v>Baldwin, Garza And Gonzalez</v>
      </c>
      <c r="O1855">
        <f>VLOOKUP(J1855,prod_imp!$A$2:$I$102,6,FALSE)</f>
        <v>261</v>
      </c>
      <c r="P1855">
        <f>VLOOKUP(J1855,prod_imp!$A$2:$I$102,7,FALSE)</f>
        <v>59</v>
      </c>
      <c r="Q1855" t="s">
        <v>4681</v>
      </c>
      <c r="R1855" t="s">
        <v>1959</v>
      </c>
      <c r="S1855" s="5">
        <v>34.178400000000003</v>
      </c>
      <c r="T1855">
        <v>1</v>
      </c>
      <c r="U1855">
        <v>47</v>
      </c>
      <c r="V1855">
        <v>0.04</v>
      </c>
      <c r="W1855" t="str">
        <f>VLOOKUP(Q1855,stores_imp!$A$2:$K$100,3,FALSE)</f>
        <v>SOUTH</v>
      </c>
      <c r="X1855" t="str">
        <f>VLOOKUP(Q1855,stores_imp!$A$2:$K$100,2,TRUE)</f>
        <v>Mann-Austin</v>
      </c>
      <c r="Y1855" t="str">
        <f>VLOOKUP(Q1855,stores_imp!$A$2:$E$22,4,FALSE)</f>
        <v>Port Sharon</v>
      </c>
      <c r="Z1855" t="str">
        <f>VLOOKUP(Q1855,stores_imp!$A$2:$K$22,5,FALSE)</f>
        <v>Online</v>
      </c>
      <c r="AA1855" t="str">
        <f>_xlfn.IFS(sale[[#All],[Age]]&lt;19,"Teens",sale[[#All],[Age]]&lt;30,"Adults",sale[[#All],[Age]]&lt;70,"Elders")</f>
        <v>Elders</v>
      </c>
      <c r="AB1855" t="str">
        <f>VLOOKUP(C1855,customer_imp!$A$2:$H$505,8,FALSE)</f>
        <v>Platinum</v>
      </c>
    </row>
    <row r="1856" spans="1:28" x14ac:dyDescent="0.25">
      <c r="A1856" t="s">
        <v>6560</v>
      </c>
      <c r="B1856" s="2">
        <v>45796</v>
      </c>
      <c r="C1856" t="s">
        <v>4239</v>
      </c>
      <c r="D1856" t="str">
        <f>VLOOKUP(C1856,customer_imp!$A$2:$H$502,2,FALSE)</f>
        <v>Christopher David</v>
      </c>
      <c r="E1856">
        <f>VLOOKUP(C1856,customer_imp!$A$2:$H$502,3,FALSE)</f>
        <v>42</v>
      </c>
      <c r="F1856" t="str">
        <f>VLOOKUP(C1856,customer_imp!$A$2:$H$502,4,FALSE)</f>
        <v>Male</v>
      </c>
      <c r="G1856" t="str">
        <f>VLOOKUP(C1856,customer_imp!$A$2:$H$502,5,FALSE)</f>
        <v>Karenmouth</v>
      </c>
      <c r="H1856" t="str">
        <f>VLOOKUP(C1856,customer_imp!$A$2:$H$502,6,FALSE)</f>
        <v>Massachusetts</v>
      </c>
      <c r="I1856" t="str">
        <f>VLOOKUP(C1856,customer_imp!$A$2:$H$502,7,FALSE)</f>
        <v>USA</v>
      </c>
      <c r="J1856" t="s">
        <v>4553</v>
      </c>
      <c r="K1856" t="str">
        <f>VLOOKUP($J1856,prod_imp!$A$2:$I$102,2,FALSE)</f>
        <v>Modern Wall Clock</v>
      </c>
      <c r="L1856" t="str">
        <f>VLOOKUP(J1856,prod_imp!$A$2:$I$102,3,FALSE)</f>
        <v>Home</v>
      </c>
      <c r="M1856" t="str">
        <f>VLOOKUP(J1856,prod_imp!$A$2:$I$102,4,FALSE)</f>
        <v>Decor</v>
      </c>
      <c r="N1856" t="str">
        <f>VLOOKUP(J1856,prod_imp!$A$2:$I$102,5,FALSE)</f>
        <v>Weiss-Watson</v>
      </c>
      <c r="O1856">
        <f>VLOOKUP(J1856,prod_imp!$A$2:$I$102,6,FALSE)</f>
        <v>180</v>
      </c>
      <c r="P1856">
        <f>VLOOKUP(J1856,prod_imp!$A$2:$I$102,7,FALSE)</f>
        <v>305</v>
      </c>
      <c r="Q1856" t="s">
        <v>4701</v>
      </c>
      <c r="R1856" t="s">
        <v>1959</v>
      </c>
      <c r="S1856" s="5">
        <v>2396.0799000000002</v>
      </c>
      <c r="T1856">
        <v>3</v>
      </c>
      <c r="U1856">
        <v>859</v>
      </c>
      <c r="V1856">
        <v>0.28000000000000003</v>
      </c>
      <c r="W1856" t="str">
        <f>VLOOKUP(Q1856,stores_imp!$A$2:$K$100,3,FALSE)</f>
        <v>NORTH</v>
      </c>
      <c r="X1856" t="str">
        <f>VLOOKUP(Q1856,stores_imp!$A$2:$K$100,2,TRUE)</f>
        <v>Holloway Ltd</v>
      </c>
      <c r="Y1856" t="str">
        <f>VLOOKUP(Q1856,stores_imp!$A$2:$E$22,4,FALSE)</f>
        <v>Bensonhaven</v>
      </c>
      <c r="Z1856" t="str">
        <f>VLOOKUP(Q1856,stores_imp!$A$2:$K$22,5,FALSE)</f>
        <v>Flagship</v>
      </c>
      <c r="AA1856" t="str">
        <f>_xlfn.IFS(sale[[#All],[Age]]&lt;19,"Teens",sale[[#All],[Age]]&lt;30,"Adults",sale[[#All],[Age]]&lt;70,"Elders")</f>
        <v>Elders</v>
      </c>
      <c r="AB1856" t="str">
        <f>VLOOKUP(C1856,customer_imp!$A$2:$H$505,8,FALSE)</f>
        <v>Silver</v>
      </c>
    </row>
    <row r="1857" spans="1:28" x14ac:dyDescent="0.25">
      <c r="A1857" t="s">
        <v>6561</v>
      </c>
      <c r="B1857" s="2">
        <v>45710</v>
      </c>
      <c r="C1857" t="s">
        <v>4295</v>
      </c>
      <c r="D1857" t="str">
        <f>VLOOKUP(C1857,customer_imp!$A$2:$H$502,2,FALSE)</f>
        <v>Kara Dodson</v>
      </c>
      <c r="E1857">
        <f>VLOOKUP(C1857,customer_imp!$A$2:$H$502,3,FALSE)</f>
        <v>20</v>
      </c>
      <c r="F1857" t="str">
        <f>VLOOKUP(C1857,customer_imp!$A$2:$H$502,4,FALSE)</f>
        <v>Male</v>
      </c>
      <c r="G1857" t="str">
        <f>VLOOKUP(C1857,customer_imp!$A$2:$H$502,5,FALSE)</f>
        <v>Joelside</v>
      </c>
      <c r="H1857" t="str">
        <f>VLOOKUP(C1857,customer_imp!$A$2:$H$502,6,FALSE)</f>
        <v>Vermont</v>
      </c>
      <c r="I1857" t="str">
        <f>VLOOKUP(C1857,customer_imp!$A$2:$H$502,7,FALSE)</f>
        <v>USA</v>
      </c>
      <c r="J1857" t="s">
        <v>4532</v>
      </c>
      <c r="K1857" t="str">
        <f>VLOOKUP($J1857,prod_imp!$A$2:$I$102,2,FALSE)</f>
        <v>Knee Support Brace</v>
      </c>
      <c r="L1857" t="str">
        <f>VLOOKUP(J1857,prod_imp!$A$2:$I$102,3,FALSE)</f>
        <v>Sports</v>
      </c>
      <c r="M1857" t="str">
        <f>VLOOKUP(J1857,prod_imp!$A$2:$I$102,4,FALSE)</f>
        <v>Equipment</v>
      </c>
      <c r="N1857" t="str">
        <f>VLOOKUP(J1857,prod_imp!$A$2:$I$102,5,FALSE)</f>
        <v>May-Reese</v>
      </c>
      <c r="O1857">
        <f>VLOOKUP(J1857,prod_imp!$A$2:$I$102,6,FALSE)</f>
        <v>21</v>
      </c>
      <c r="P1857">
        <f>VLOOKUP(J1857,prod_imp!$A$2:$I$102,7,FALSE)</f>
        <v>65</v>
      </c>
      <c r="Q1857" t="s">
        <v>4690</v>
      </c>
      <c r="R1857" t="s">
        <v>1959</v>
      </c>
      <c r="S1857" s="5">
        <v>1624.443</v>
      </c>
      <c r="T1857">
        <v>3</v>
      </c>
      <c r="U1857">
        <v>570</v>
      </c>
      <c r="V1857">
        <v>7.0000000000000007E-2</v>
      </c>
      <c r="W1857" t="str">
        <f>VLOOKUP(Q1857,stores_imp!$A$2:$K$100,3,FALSE)</f>
        <v>EAST</v>
      </c>
      <c r="X1857" t="str">
        <f>VLOOKUP(Q1857,stores_imp!$A$2:$K$100,2,TRUE)</f>
        <v>Martinez, Adkins And Johnson</v>
      </c>
      <c r="Y1857" t="str">
        <f>VLOOKUP(Q1857,stores_imp!$A$2:$E$22,4,FALSE)</f>
        <v>East Davidville</v>
      </c>
      <c r="Z1857" t="str">
        <f>VLOOKUP(Q1857,stores_imp!$A$2:$K$22,5,FALSE)</f>
        <v>Online</v>
      </c>
      <c r="AA1857" t="str">
        <f>_xlfn.IFS(sale[[#All],[Age]]&lt;19,"Teens",sale[[#All],[Age]]&lt;30,"Adults",sale[[#All],[Age]]&lt;70,"Elders")</f>
        <v>Adults</v>
      </c>
      <c r="AB1857" t="str">
        <f>VLOOKUP(C1857,customer_imp!$A$2:$H$505,8,FALSE)</f>
        <v>Silver</v>
      </c>
    </row>
    <row r="1858" spans="1:28" x14ac:dyDescent="0.25">
      <c r="A1858" t="s">
        <v>6562</v>
      </c>
      <c r="B1858" s="2">
        <v>45596</v>
      </c>
      <c r="C1858" t="s">
        <v>4313</v>
      </c>
      <c r="D1858" t="str">
        <f>VLOOKUP(C1858,customer_imp!$A$2:$H$502,2,FALSE)</f>
        <v>Reginald Willis</v>
      </c>
      <c r="E1858">
        <f>VLOOKUP(C1858,customer_imp!$A$2:$H$502,3,FALSE)</f>
        <v>62</v>
      </c>
      <c r="F1858" t="str">
        <f>VLOOKUP(C1858,customer_imp!$A$2:$H$502,4,FALSE)</f>
        <v>Female</v>
      </c>
      <c r="G1858" t="str">
        <f>VLOOKUP(C1858,customer_imp!$A$2:$H$502,5,FALSE)</f>
        <v>Kellybury</v>
      </c>
      <c r="H1858" t="str">
        <f>VLOOKUP(C1858,customer_imp!$A$2:$H$502,6,FALSE)</f>
        <v>New York</v>
      </c>
      <c r="I1858" t="str">
        <f>VLOOKUP(C1858,customer_imp!$A$2:$H$502,7,FALSE)</f>
        <v>USA</v>
      </c>
      <c r="J1858" t="s">
        <v>4628</v>
      </c>
      <c r="K1858" t="str">
        <f>VLOOKUP($J1858,prod_imp!$A$2:$I$102,2,FALSE)</f>
        <v>Bluetooth Car Audio System</v>
      </c>
      <c r="L1858" t="str">
        <f>VLOOKUP(J1858,prod_imp!$A$2:$I$102,3,FALSE)</f>
        <v>Electronics</v>
      </c>
      <c r="M1858" t="str">
        <f>VLOOKUP(J1858,prod_imp!$A$2:$I$102,4,FALSE)</f>
        <v>Audio</v>
      </c>
      <c r="N1858" t="str">
        <f>VLOOKUP(J1858,prod_imp!$A$2:$I$102,5,FALSE)</f>
        <v>Bruce-Bowen</v>
      </c>
      <c r="O1858">
        <f>VLOOKUP(J1858,prod_imp!$A$2:$I$102,6,FALSE)</f>
        <v>404</v>
      </c>
      <c r="P1858">
        <f>VLOOKUP(J1858,prod_imp!$A$2:$I$102,7,FALSE)</f>
        <v>159</v>
      </c>
      <c r="Q1858" t="s">
        <v>4693</v>
      </c>
      <c r="R1858" t="s">
        <v>4709</v>
      </c>
      <c r="S1858" s="5">
        <v>910.36440000000005</v>
      </c>
      <c r="T1858">
        <v>3</v>
      </c>
      <c r="U1858">
        <v>307</v>
      </c>
      <c r="V1858">
        <v>0.05</v>
      </c>
      <c r="W1858" t="str">
        <f>VLOOKUP(Q1858,stores_imp!$A$2:$K$100,3,FALSE)</f>
        <v>NORTH</v>
      </c>
      <c r="X1858" t="str">
        <f>VLOOKUP(Q1858,stores_imp!$A$2:$K$100,2,TRUE)</f>
        <v>Thomas, Bridges And Harris</v>
      </c>
      <c r="Y1858" t="str">
        <f>VLOOKUP(Q1858,stores_imp!$A$2:$E$22,4,FALSE)</f>
        <v>Sabrinatown</v>
      </c>
      <c r="Z1858" t="str">
        <f>VLOOKUP(Q1858,stores_imp!$A$2:$K$22,5,FALSE)</f>
        <v>Online</v>
      </c>
      <c r="AA1858" t="str">
        <f>_xlfn.IFS(sale[[#All],[Age]]&lt;19,"Teens",sale[[#All],[Age]]&lt;30,"Adults",sale[[#All],[Age]]&lt;70,"Elders")</f>
        <v>Elders</v>
      </c>
      <c r="AB1858" t="str">
        <f>VLOOKUP(C1858,customer_imp!$A$2:$H$505,8,FALSE)</f>
        <v>Bronze</v>
      </c>
    </row>
    <row r="1859" spans="1:28" x14ac:dyDescent="0.25">
      <c r="A1859" t="s">
        <v>6563</v>
      </c>
      <c r="B1859" s="2">
        <v>45354</v>
      </c>
      <c r="C1859" t="s">
        <v>4038</v>
      </c>
      <c r="D1859" t="str">
        <f>VLOOKUP(C1859,customer_imp!$A$2:$H$502,2,FALSE)</f>
        <v>Mr. Mason Butler</v>
      </c>
      <c r="E1859">
        <f>VLOOKUP(C1859,customer_imp!$A$2:$H$502,3,FALSE)</f>
        <v>33</v>
      </c>
      <c r="F1859" t="str">
        <f>VLOOKUP(C1859,customer_imp!$A$2:$H$502,4,FALSE)</f>
        <v>Male</v>
      </c>
      <c r="G1859" t="str">
        <f>VLOOKUP(C1859,customer_imp!$A$2:$H$502,5,FALSE)</f>
        <v>Port Kathrynhaven</v>
      </c>
      <c r="H1859" t="str">
        <f>VLOOKUP(C1859,customer_imp!$A$2:$H$502,6,FALSE)</f>
        <v>Arizona</v>
      </c>
      <c r="I1859" t="str">
        <f>VLOOKUP(C1859,customer_imp!$A$2:$H$502,7,FALSE)</f>
        <v>USA</v>
      </c>
      <c r="J1859" t="s">
        <v>4596</v>
      </c>
      <c r="K1859" t="str">
        <f>VLOOKUP($J1859,prod_imp!$A$2:$I$102,2,FALSE)</f>
        <v>Premium Blanket Throw</v>
      </c>
      <c r="L1859" t="str">
        <f>VLOOKUP(J1859,prod_imp!$A$2:$I$102,3,FALSE)</f>
        <v>Home</v>
      </c>
      <c r="M1859" t="str">
        <f>VLOOKUP(J1859,prod_imp!$A$2:$I$102,4,FALSE)</f>
        <v>Decor</v>
      </c>
      <c r="N1859" t="str">
        <f>VLOOKUP(J1859,prod_imp!$A$2:$I$102,5,FALSE)</f>
        <v>Hernandez, Kennedy And Porter</v>
      </c>
      <c r="O1859">
        <f>VLOOKUP(J1859,prod_imp!$A$2:$I$102,6,FALSE)</f>
        <v>461</v>
      </c>
      <c r="P1859">
        <f>VLOOKUP(J1859,prod_imp!$A$2:$I$102,7,FALSE)</f>
        <v>190</v>
      </c>
      <c r="Q1859" t="s">
        <v>4695</v>
      </c>
      <c r="R1859" t="s">
        <v>4709</v>
      </c>
      <c r="S1859" s="5">
        <v>537.38969999999995</v>
      </c>
      <c r="T1859">
        <v>3</v>
      </c>
      <c r="U1859">
        <v>185</v>
      </c>
      <c r="V1859">
        <v>0.01</v>
      </c>
      <c r="W1859" t="str">
        <f>VLOOKUP(Q1859,stores_imp!$A$2:$K$100,3,FALSE)</f>
        <v>EAST</v>
      </c>
      <c r="X1859" t="str">
        <f>VLOOKUP(Q1859,stores_imp!$A$2:$K$100,2,TRUE)</f>
        <v>Gardner, Humphrey And Contreras</v>
      </c>
      <c r="Y1859" t="str">
        <f>VLOOKUP(Q1859,stores_imp!$A$2:$E$22,4,FALSE)</f>
        <v>Johnsonville</v>
      </c>
      <c r="Z1859" t="str">
        <f>VLOOKUP(Q1859,stores_imp!$A$2:$K$22,5,FALSE)</f>
        <v>Flagship</v>
      </c>
      <c r="AA1859" t="str">
        <f>_xlfn.IFS(sale[[#All],[Age]]&lt;19,"Teens",sale[[#All],[Age]]&lt;30,"Adults",sale[[#All],[Age]]&lt;70,"Elders")</f>
        <v>Elders</v>
      </c>
      <c r="AB1859" t="str">
        <f>VLOOKUP(C1859,customer_imp!$A$2:$H$505,8,FALSE)</f>
        <v>Gold</v>
      </c>
    </row>
    <row r="1860" spans="1:28" x14ac:dyDescent="0.25">
      <c r="A1860" t="s">
        <v>6564</v>
      </c>
      <c r="B1860" s="2">
        <v>45428</v>
      </c>
      <c r="C1860" t="s">
        <v>4475</v>
      </c>
      <c r="D1860" t="str">
        <f>VLOOKUP(C1860,customer_imp!$A$2:$H$502,2,FALSE)</f>
        <v>Sheri Joyce</v>
      </c>
      <c r="E1860">
        <f>VLOOKUP(C1860,customer_imp!$A$2:$H$502,3,FALSE)</f>
        <v>26</v>
      </c>
      <c r="F1860" t="str">
        <f>VLOOKUP(C1860,customer_imp!$A$2:$H$502,4,FALSE)</f>
        <v>Male</v>
      </c>
      <c r="G1860" t="str">
        <f>VLOOKUP(C1860,customer_imp!$A$2:$H$502,5,FALSE)</f>
        <v>West Tylerfort</v>
      </c>
      <c r="H1860" t="str">
        <f>VLOOKUP(C1860,customer_imp!$A$2:$H$502,6,FALSE)</f>
        <v>Kentucky</v>
      </c>
      <c r="I1860" t="str">
        <f>VLOOKUP(C1860,customer_imp!$A$2:$H$502,7,FALSE)</f>
        <v>USA</v>
      </c>
      <c r="J1860" t="s">
        <v>4544</v>
      </c>
      <c r="K1860" t="str">
        <f>VLOOKUP($J1860,prod_imp!$A$2:$I$102,2,FALSE)</f>
        <v>Wireless Bluetooth Speaker</v>
      </c>
      <c r="L1860" t="str">
        <f>VLOOKUP(J1860,prod_imp!$A$2:$I$102,3,FALSE)</f>
        <v>Electronics</v>
      </c>
      <c r="M1860" t="str">
        <f>VLOOKUP(J1860,prod_imp!$A$2:$I$102,4,FALSE)</f>
        <v>Audio</v>
      </c>
      <c r="N1860" t="str">
        <f>VLOOKUP(J1860,prod_imp!$A$2:$I$102,5,FALSE)</f>
        <v>Reed-Schmidt</v>
      </c>
      <c r="O1860">
        <f>VLOOKUP(J1860,prod_imp!$A$2:$I$102,6,FALSE)</f>
        <v>322</v>
      </c>
      <c r="P1860">
        <f>VLOOKUP(J1860,prod_imp!$A$2:$I$102,7,FALSE)</f>
        <v>213</v>
      </c>
      <c r="Q1860" t="s">
        <v>4682</v>
      </c>
      <c r="R1860" t="s">
        <v>4709</v>
      </c>
      <c r="S1860" s="5">
        <v>758.24</v>
      </c>
      <c r="T1860">
        <v>4</v>
      </c>
      <c r="U1860">
        <v>190</v>
      </c>
      <c r="V1860">
        <v>0.03</v>
      </c>
      <c r="W1860" t="str">
        <f>VLOOKUP(Q1860,stores_imp!$A$2:$K$100,3,FALSE)</f>
        <v>NORTH</v>
      </c>
      <c r="X1860" t="str">
        <f>VLOOKUP(Q1860,stores_imp!$A$2:$K$100,2,TRUE)</f>
        <v>Mann-Austin</v>
      </c>
      <c r="Y1860" t="str">
        <f>VLOOKUP(Q1860,stores_imp!$A$2:$E$22,4,FALSE)</f>
        <v>New Michaelchester</v>
      </c>
      <c r="Z1860" t="str">
        <f>VLOOKUP(Q1860,stores_imp!$A$2:$K$22,5,FALSE)</f>
        <v>Outlet</v>
      </c>
      <c r="AA1860" t="str">
        <f>_xlfn.IFS(sale[[#All],[Age]]&lt;19,"Teens",sale[[#All],[Age]]&lt;30,"Adults",sale[[#All],[Age]]&lt;70,"Elders")</f>
        <v>Adults</v>
      </c>
      <c r="AB1860" t="str">
        <f>VLOOKUP(C1860,customer_imp!$A$2:$H$505,8,FALSE)</f>
        <v>Platinum</v>
      </c>
    </row>
    <row r="1861" spans="1:28" x14ac:dyDescent="0.25">
      <c r="A1861" t="s">
        <v>6565</v>
      </c>
      <c r="B1861" s="2">
        <v>45511</v>
      </c>
      <c r="C1861" t="s">
        <v>4187</v>
      </c>
      <c r="D1861" t="str">
        <f>VLOOKUP(C1861,customer_imp!$A$2:$H$502,2,FALSE)</f>
        <v>John Perez</v>
      </c>
      <c r="E1861">
        <f>VLOOKUP(C1861,customer_imp!$A$2:$H$502,3,FALSE)</f>
        <v>54</v>
      </c>
      <c r="F1861" t="str">
        <f>VLOOKUP(C1861,customer_imp!$A$2:$H$502,4,FALSE)</f>
        <v>Male</v>
      </c>
      <c r="G1861" t="str">
        <f>VLOOKUP(C1861,customer_imp!$A$2:$H$502,5,FALSE)</f>
        <v>Kathrynview</v>
      </c>
      <c r="H1861" t="str">
        <f>VLOOKUP(C1861,customer_imp!$A$2:$H$502,6,FALSE)</f>
        <v>Louisiana</v>
      </c>
      <c r="I1861" t="str">
        <f>VLOOKUP(C1861,customer_imp!$A$2:$H$502,7,FALSE)</f>
        <v>USA</v>
      </c>
      <c r="J1861" t="s">
        <v>4629</v>
      </c>
      <c r="K1861" t="str">
        <f>VLOOKUP($J1861,prod_imp!$A$2:$I$102,2,FALSE)</f>
        <v>Women'S Ankle Boots</v>
      </c>
      <c r="L1861" t="str">
        <f>VLOOKUP(J1861,prod_imp!$A$2:$I$102,3,FALSE)</f>
        <v>Clothing</v>
      </c>
      <c r="M1861" t="str">
        <f>VLOOKUP(J1861,prod_imp!$A$2:$I$102,4,FALSE)</f>
        <v>Footwear</v>
      </c>
      <c r="N1861" t="str">
        <f>VLOOKUP(J1861,prod_imp!$A$2:$I$102,5,FALSE)</f>
        <v>Poole Plc</v>
      </c>
      <c r="O1861">
        <f>VLOOKUP(J1861,prod_imp!$A$2:$I$102,6,FALSE)</f>
        <v>158</v>
      </c>
      <c r="P1861">
        <f>VLOOKUP(J1861,prod_imp!$A$2:$I$102,7,FALSE)</f>
        <v>82</v>
      </c>
      <c r="Q1861" t="s">
        <v>4682</v>
      </c>
      <c r="R1861" t="s">
        <v>4706</v>
      </c>
      <c r="S1861" s="5">
        <v>773.03039999999999</v>
      </c>
      <c r="T1861">
        <v>1</v>
      </c>
      <c r="U1861">
        <v>805</v>
      </c>
      <c r="V1861">
        <v>0</v>
      </c>
      <c r="W1861" t="str">
        <f>VLOOKUP(Q1861,stores_imp!$A$2:$K$100,3,FALSE)</f>
        <v>NORTH</v>
      </c>
      <c r="X1861" t="str">
        <f>VLOOKUP(Q1861,stores_imp!$A$2:$K$100,2,TRUE)</f>
        <v>Mann-Austin</v>
      </c>
      <c r="Y1861" t="str">
        <f>VLOOKUP(Q1861,stores_imp!$A$2:$E$22,4,FALSE)</f>
        <v>New Michaelchester</v>
      </c>
      <c r="Z1861" t="str">
        <f>VLOOKUP(Q1861,stores_imp!$A$2:$K$22,5,FALSE)</f>
        <v>Outlet</v>
      </c>
      <c r="AA1861" t="str">
        <f>_xlfn.IFS(sale[[#All],[Age]]&lt;19,"Teens",sale[[#All],[Age]]&lt;30,"Adults",sale[[#All],[Age]]&lt;70,"Elders")</f>
        <v>Elders</v>
      </c>
      <c r="AB1861" t="str">
        <f>VLOOKUP(C1861,customer_imp!$A$2:$H$505,8,FALSE)</f>
        <v>Platinum</v>
      </c>
    </row>
    <row r="1862" spans="1:28" x14ac:dyDescent="0.25">
      <c r="A1862" t="s">
        <v>6566</v>
      </c>
      <c r="B1862" s="2">
        <v>45549</v>
      </c>
      <c r="C1862" t="s">
        <v>4167</v>
      </c>
      <c r="D1862" t="str">
        <f>VLOOKUP(C1862,customer_imp!$A$2:$H$502,2,FALSE)</f>
        <v>Kimberly Brooks</v>
      </c>
      <c r="E1862">
        <f>VLOOKUP(C1862,customer_imp!$A$2:$H$502,3,FALSE)</f>
        <v>42</v>
      </c>
      <c r="F1862" t="str">
        <f>VLOOKUP(C1862,customer_imp!$A$2:$H$502,4,FALSE)</f>
        <v>Male</v>
      </c>
      <c r="G1862" t="str">
        <f>VLOOKUP(C1862,customer_imp!$A$2:$H$502,5,FALSE)</f>
        <v>Kingfort</v>
      </c>
      <c r="H1862" t="str">
        <f>VLOOKUP(C1862,customer_imp!$A$2:$H$502,6,FALSE)</f>
        <v>New Mexico</v>
      </c>
      <c r="I1862" t="str">
        <f>VLOOKUP(C1862,customer_imp!$A$2:$H$502,7,FALSE)</f>
        <v>USA</v>
      </c>
      <c r="J1862" t="s">
        <v>4593</v>
      </c>
      <c r="K1862" t="str">
        <f>VLOOKUP($J1862,prod_imp!$A$2:$I$102,2,FALSE)</f>
        <v>Sports Stopwatch Pro</v>
      </c>
      <c r="L1862" t="str">
        <f>VLOOKUP(J1862,prod_imp!$A$2:$I$102,3,FALSE)</f>
        <v>Sports</v>
      </c>
      <c r="M1862" t="str">
        <f>VLOOKUP(J1862,prod_imp!$A$2:$I$102,4,FALSE)</f>
        <v>Accessories</v>
      </c>
      <c r="N1862" t="str">
        <f>VLOOKUP(J1862,prod_imp!$A$2:$I$102,5,FALSE)</f>
        <v>Thompson-French</v>
      </c>
      <c r="O1862">
        <f>VLOOKUP(J1862,prod_imp!$A$2:$I$102,6,FALSE)</f>
        <v>435</v>
      </c>
      <c r="P1862">
        <f>VLOOKUP(J1862,prod_imp!$A$2:$I$102,7,FALSE)</f>
        <v>185</v>
      </c>
      <c r="Q1862" t="s">
        <v>4701</v>
      </c>
      <c r="R1862" t="s">
        <v>1959</v>
      </c>
      <c r="S1862" s="5">
        <v>1558.9272000000001</v>
      </c>
      <c r="T1862">
        <v>3</v>
      </c>
      <c r="U1862">
        <v>684</v>
      </c>
      <c r="V1862">
        <v>0.04</v>
      </c>
      <c r="W1862" t="str">
        <f>VLOOKUP(Q1862,stores_imp!$A$2:$K$100,3,FALSE)</f>
        <v>NORTH</v>
      </c>
      <c r="X1862" t="str">
        <f>VLOOKUP(Q1862,stores_imp!$A$2:$K$100,2,TRUE)</f>
        <v>Holloway Ltd</v>
      </c>
      <c r="Y1862" t="str">
        <f>VLOOKUP(Q1862,stores_imp!$A$2:$E$22,4,FALSE)</f>
        <v>Bensonhaven</v>
      </c>
      <c r="Z1862" t="str">
        <f>VLOOKUP(Q1862,stores_imp!$A$2:$K$22,5,FALSE)</f>
        <v>Flagship</v>
      </c>
      <c r="AA1862" t="str">
        <f>_xlfn.IFS(sale[[#All],[Age]]&lt;19,"Teens",sale[[#All],[Age]]&lt;30,"Adults",sale[[#All],[Age]]&lt;70,"Elders")</f>
        <v>Elders</v>
      </c>
      <c r="AB1862" t="str">
        <f>VLOOKUP(C1862,customer_imp!$A$2:$H$505,8,FALSE)</f>
        <v>Silver</v>
      </c>
    </row>
    <row r="1863" spans="1:28" x14ac:dyDescent="0.25">
      <c r="A1863" t="s">
        <v>6567</v>
      </c>
      <c r="B1863" s="2">
        <v>45573</v>
      </c>
      <c r="C1863" t="s">
        <v>4189</v>
      </c>
      <c r="D1863" t="str">
        <f>VLOOKUP(C1863,customer_imp!$A$2:$H$502,2,FALSE)</f>
        <v>Antonio Jones</v>
      </c>
      <c r="E1863">
        <f>VLOOKUP(C1863,customer_imp!$A$2:$H$502,3,FALSE)</f>
        <v>48</v>
      </c>
      <c r="F1863" t="str">
        <f>VLOOKUP(C1863,customer_imp!$A$2:$H$502,4,FALSE)</f>
        <v>Male</v>
      </c>
      <c r="G1863" t="str">
        <f>VLOOKUP(C1863,customer_imp!$A$2:$H$502,5,FALSE)</f>
        <v>Matthewborough</v>
      </c>
      <c r="H1863" t="str">
        <f>VLOOKUP(C1863,customer_imp!$A$2:$H$502,6,FALSE)</f>
        <v>Georgia</v>
      </c>
      <c r="I1863" t="str">
        <f>VLOOKUP(C1863,customer_imp!$A$2:$H$502,7,FALSE)</f>
        <v>USA</v>
      </c>
      <c r="J1863" t="s">
        <v>4596</v>
      </c>
      <c r="K1863" t="str">
        <f>VLOOKUP($J1863,prod_imp!$A$2:$I$102,2,FALSE)</f>
        <v>Premium Blanket Throw</v>
      </c>
      <c r="L1863" t="str">
        <f>VLOOKUP(J1863,prod_imp!$A$2:$I$102,3,FALSE)</f>
        <v>Home</v>
      </c>
      <c r="M1863" t="str">
        <f>VLOOKUP(J1863,prod_imp!$A$2:$I$102,4,FALSE)</f>
        <v>Decor</v>
      </c>
      <c r="N1863" t="str">
        <f>VLOOKUP(J1863,prod_imp!$A$2:$I$102,5,FALSE)</f>
        <v>Hernandez, Kennedy And Porter</v>
      </c>
      <c r="O1863">
        <f>VLOOKUP(J1863,prod_imp!$A$2:$I$102,6,FALSE)</f>
        <v>461</v>
      </c>
      <c r="P1863">
        <f>VLOOKUP(J1863,prod_imp!$A$2:$I$102,7,FALSE)</f>
        <v>190</v>
      </c>
      <c r="Q1863" t="s">
        <v>4702</v>
      </c>
      <c r="R1863" t="s">
        <v>4709</v>
      </c>
      <c r="S1863" s="5">
        <v>948.69359999999995</v>
      </c>
      <c r="T1863">
        <v>3</v>
      </c>
      <c r="U1863">
        <v>439</v>
      </c>
      <c r="V1863">
        <v>0.24</v>
      </c>
      <c r="W1863" t="str">
        <f>VLOOKUP(Q1863,stores_imp!$A$2:$K$100,3,FALSE)</f>
        <v>EAST</v>
      </c>
      <c r="X1863" t="str">
        <f>VLOOKUP(Q1863,stores_imp!$A$2:$K$100,2,TRUE)</f>
        <v>Guerrero-Schmitt</v>
      </c>
      <c r="Y1863" t="str">
        <f>VLOOKUP(Q1863,stores_imp!$A$2:$E$22,4,FALSE)</f>
        <v>East Stevechester</v>
      </c>
      <c r="Z1863" t="str">
        <f>VLOOKUP(Q1863,stores_imp!$A$2:$K$22,5,FALSE)</f>
        <v>Flagship</v>
      </c>
      <c r="AA1863" t="str">
        <f>_xlfn.IFS(sale[[#All],[Age]]&lt;19,"Teens",sale[[#All],[Age]]&lt;30,"Adults",sale[[#All],[Age]]&lt;70,"Elders")</f>
        <v>Elders</v>
      </c>
      <c r="AB1863" t="str">
        <f>VLOOKUP(C1863,customer_imp!$A$2:$H$505,8,FALSE)</f>
        <v>Silver</v>
      </c>
    </row>
    <row r="1864" spans="1:28" x14ac:dyDescent="0.25">
      <c r="A1864" t="s">
        <v>6568</v>
      </c>
      <c r="B1864" s="2">
        <v>45904</v>
      </c>
      <c r="C1864" t="s">
        <v>4095</v>
      </c>
      <c r="D1864" t="str">
        <f>VLOOKUP(C1864,customer_imp!$A$2:$H$502,2,FALSE)</f>
        <v>Michael Jones</v>
      </c>
      <c r="E1864">
        <f>VLOOKUP(C1864,customer_imp!$A$2:$H$502,3,FALSE)</f>
        <v>40</v>
      </c>
      <c r="F1864" t="str">
        <f>VLOOKUP(C1864,customer_imp!$A$2:$H$502,4,FALSE)</f>
        <v>Male</v>
      </c>
      <c r="G1864" t="str">
        <f>VLOOKUP(C1864,customer_imp!$A$2:$H$502,5,FALSE)</f>
        <v>North Edwardton</v>
      </c>
      <c r="H1864" t="str">
        <f>VLOOKUP(C1864,customer_imp!$A$2:$H$502,6,FALSE)</f>
        <v>Tennessee</v>
      </c>
      <c r="I1864" t="str">
        <f>VLOOKUP(C1864,customer_imp!$A$2:$H$502,7,FALSE)</f>
        <v>USA</v>
      </c>
      <c r="J1864" t="s">
        <v>4614</v>
      </c>
      <c r="K1864" t="str">
        <f>VLOOKUP($J1864,prod_imp!$A$2:$I$102,2,FALSE)</f>
        <v>Women'S Hair Dryer Brush</v>
      </c>
      <c r="L1864" t="str">
        <f>VLOOKUP(J1864,prod_imp!$A$2:$I$102,3,FALSE)</f>
        <v>Beauty</v>
      </c>
      <c r="M1864" t="str">
        <f>VLOOKUP(J1864,prod_imp!$A$2:$I$102,4,FALSE)</f>
        <v>Haircare</v>
      </c>
      <c r="N1864" t="str">
        <f>VLOOKUP(J1864,prod_imp!$A$2:$I$102,5,FALSE)</f>
        <v>Torres, Spencer And Potter</v>
      </c>
      <c r="O1864">
        <f>VLOOKUP(J1864,prod_imp!$A$2:$I$102,6,FALSE)</f>
        <v>340</v>
      </c>
      <c r="P1864">
        <f>VLOOKUP(J1864,prod_imp!$A$2:$I$102,7,FALSE)</f>
        <v>177</v>
      </c>
      <c r="Q1864" t="s">
        <v>4683</v>
      </c>
      <c r="R1864" t="s">
        <v>4709</v>
      </c>
      <c r="S1864" s="5">
        <v>96.459199999999996</v>
      </c>
      <c r="T1864">
        <v>1</v>
      </c>
      <c r="U1864">
        <v>127</v>
      </c>
      <c r="V1864">
        <v>0.28000000000000003</v>
      </c>
      <c r="W1864" t="str">
        <f>VLOOKUP(Q1864,stores_imp!$A$2:$K$100,3,FALSE)</f>
        <v>EAST</v>
      </c>
      <c r="X1864" t="str">
        <f>VLOOKUP(Q1864,stores_imp!$A$2:$K$100,2,TRUE)</f>
        <v>Mann-Austin</v>
      </c>
      <c r="Y1864" t="str">
        <f>VLOOKUP(Q1864,stores_imp!$A$2:$E$22,4,FALSE)</f>
        <v>Port Josephberg</v>
      </c>
      <c r="Z1864" t="str">
        <f>VLOOKUP(Q1864,stores_imp!$A$2:$K$22,5,FALSE)</f>
        <v>Online</v>
      </c>
      <c r="AA1864" t="str">
        <f>_xlfn.IFS(sale[[#All],[Age]]&lt;19,"Teens",sale[[#All],[Age]]&lt;30,"Adults",sale[[#All],[Age]]&lt;70,"Elders")</f>
        <v>Elders</v>
      </c>
      <c r="AB1864" t="str">
        <f>VLOOKUP(C1864,customer_imp!$A$2:$H$505,8,FALSE)</f>
        <v>Bronze</v>
      </c>
    </row>
    <row r="1865" spans="1:28" x14ac:dyDescent="0.25">
      <c r="A1865" t="s">
        <v>6569</v>
      </c>
      <c r="B1865" s="2">
        <v>45489</v>
      </c>
      <c r="C1865" t="s">
        <v>3974</v>
      </c>
      <c r="D1865" t="str">
        <f>VLOOKUP(C1865,customer_imp!$A$2:$H$502,2,FALSE)</f>
        <v>Caroline Collins</v>
      </c>
      <c r="E1865">
        <f>VLOOKUP(C1865,customer_imp!$A$2:$H$502,3,FALSE)</f>
        <v>64</v>
      </c>
      <c r="F1865" t="str">
        <f>VLOOKUP(C1865,customer_imp!$A$2:$H$502,4,FALSE)</f>
        <v>Female</v>
      </c>
      <c r="G1865" t="str">
        <f>VLOOKUP(C1865,customer_imp!$A$2:$H$502,5,FALSE)</f>
        <v>Nicholasshire</v>
      </c>
      <c r="H1865" t="str">
        <f>VLOOKUP(C1865,customer_imp!$A$2:$H$502,6,FALSE)</f>
        <v>California</v>
      </c>
      <c r="I1865" t="str">
        <f>VLOOKUP(C1865,customer_imp!$A$2:$H$502,7,FALSE)</f>
        <v>USA</v>
      </c>
      <c r="J1865" t="s">
        <v>4627</v>
      </c>
      <c r="K1865" t="str">
        <f>VLOOKUP($J1865,prod_imp!$A$2:$I$102,2,FALSE)</f>
        <v>Shin Guards – Adult</v>
      </c>
      <c r="L1865" t="str">
        <f>VLOOKUP(J1865,prod_imp!$A$2:$I$102,3,FALSE)</f>
        <v>Sports</v>
      </c>
      <c r="M1865" t="str">
        <f>VLOOKUP(J1865,prod_imp!$A$2:$I$102,4,FALSE)</f>
        <v>Team Sports</v>
      </c>
      <c r="N1865" t="str">
        <f>VLOOKUP(J1865,prod_imp!$A$2:$I$102,5,FALSE)</f>
        <v>French Ltd</v>
      </c>
      <c r="O1865">
        <f>VLOOKUP(J1865,prod_imp!$A$2:$I$102,6,FALSE)</f>
        <v>107</v>
      </c>
      <c r="P1865">
        <f>VLOOKUP(J1865,prod_imp!$A$2:$I$102,7,FALSE)</f>
        <v>359</v>
      </c>
      <c r="Q1865" t="s">
        <v>4681</v>
      </c>
      <c r="R1865" t="s">
        <v>1959</v>
      </c>
      <c r="S1865" s="5">
        <v>2871.3679999999999</v>
      </c>
      <c r="T1865">
        <v>4</v>
      </c>
      <c r="U1865">
        <v>835</v>
      </c>
      <c r="V1865">
        <v>0.24</v>
      </c>
      <c r="W1865" t="str">
        <f>VLOOKUP(Q1865,stores_imp!$A$2:$K$100,3,FALSE)</f>
        <v>SOUTH</v>
      </c>
      <c r="X1865" t="str">
        <f>VLOOKUP(Q1865,stores_imp!$A$2:$K$100,2,TRUE)</f>
        <v>Mann-Austin</v>
      </c>
      <c r="Y1865" t="str">
        <f>VLOOKUP(Q1865,stores_imp!$A$2:$E$22,4,FALSE)</f>
        <v>Port Sharon</v>
      </c>
      <c r="Z1865" t="str">
        <f>VLOOKUP(Q1865,stores_imp!$A$2:$K$22,5,FALSE)</f>
        <v>Online</v>
      </c>
      <c r="AA1865" t="str">
        <f>_xlfn.IFS(sale[[#All],[Age]]&lt;19,"Teens",sale[[#All],[Age]]&lt;30,"Adults",sale[[#All],[Age]]&lt;70,"Elders")</f>
        <v>Elders</v>
      </c>
      <c r="AB1865" t="str">
        <f>VLOOKUP(C1865,customer_imp!$A$2:$H$505,8,FALSE)</f>
        <v>Silver</v>
      </c>
    </row>
    <row r="1866" spans="1:28" x14ac:dyDescent="0.25">
      <c r="A1866" t="s">
        <v>6570</v>
      </c>
      <c r="B1866" s="2">
        <v>45909</v>
      </c>
      <c r="C1866" t="s">
        <v>4327</v>
      </c>
      <c r="D1866" t="str">
        <f>VLOOKUP(C1866,customer_imp!$A$2:$H$502,2,FALSE)</f>
        <v>Angela Williams</v>
      </c>
      <c r="E1866">
        <f>VLOOKUP(C1866,customer_imp!$A$2:$H$502,3,FALSE)</f>
        <v>56</v>
      </c>
      <c r="F1866" t="str">
        <f>VLOOKUP(C1866,customer_imp!$A$2:$H$502,4,FALSE)</f>
        <v>Female</v>
      </c>
      <c r="G1866" t="str">
        <f>VLOOKUP(C1866,customer_imp!$A$2:$H$502,5,FALSE)</f>
        <v>Lake Alyssaburgh</v>
      </c>
      <c r="H1866" t="str">
        <f>VLOOKUP(C1866,customer_imp!$A$2:$H$502,6,FALSE)</f>
        <v>Illinois</v>
      </c>
      <c r="I1866" t="str">
        <f>VLOOKUP(C1866,customer_imp!$A$2:$H$502,7,FALSE)</f>
        <v>USA</v>
      </c>
      <c r="J1866" t="s">
        <v>4568</v>
      </c>
      <c r="K1866" t="str">
        <f>VLOOKUP($J1866,prod_imp!$A$2:$I$102,2,FALSE)</f>
        <v>Smart Home Wifi Camera</v>
      </c>
      <c r="L1866" t="str">
        <f>VLOOKUP(J1866,prod_imp!$A$2:$I$102,3,FALSE)</f>
        <v>Electronics</v>
      </c>
      <c r="M1866" t="str">
        <f>VLOOKUP(J1866,prod_imp!$A$2:$I$102,4,FALSE)</f>
        <v>Accessories</v>
      </c>
      <c r="N1866" t="str">
        <f>VLOOKUP(J1866,prod_imp!$A$2:$I$102,5,FALSE)</f>
        <v>Holmes Llc</v>
      </c>
      <c r="O1866">
        <f>VLOOKUP(J1866,prod_imp!$A$2:$I$102,6,FALSE)</f>
        <v>451</v>
      </c>
      <c r="P1866">
        <f>VLOOKUP(J1866,prod_imp!$A$2:$I$102,7,FALSE)</f>
        <v>389</v>
      </c>
      <c r="Q1866" t="s">
        <v>4692</v>
      </c>
      <c r="R1866" t="s">
        <v>4709</v>
      </c>
      <c r="S1866" s="5">
        <v>483.94639999999998</v>
      </c>
      <c r="T1866">
        <v>2</v>
      </c>
      <c r="U1866">
        <v>272</v>
      </c>
      <c r="V1866">
        <v>0.14000000000000001</v>
      </c>
      <c r="W1866" t="str">
        <f>VLOOKUP(Q1866,stores_imp!$A$2:$K$100,3,FALSE)</f>
        <v>SOUTH</v>
      </c>
      <c r="X1866" t="str">
        <f>VLOOKUP(Q1866,stores_imp!$A$2:$K$100,2,TRUE)</f>
        <v>Aguirre-Keller</v>
      </c>
      <c r="Y1866" t="str">
        <f>VLOOKUP(Q1866,stores_imp!$A$2:$E$22,4,FALSE)</f>
        <v>Lake Michael</v>
      </c>
      <c r="Z1866" t="str">
        <f>VLOOKUP(Q1866,stores_imp!$A$2:$K$22,5,FALSE)</f>
        <v>Online</v>
      </c>
      <c r="AA1866" t="str">
        <f>_xlfn.IFS(sale[[#All],[Age]]&lt;19,"Teens",sale[[#All],[Age]]&lt;30,"Adults",sale[[#All],[Age]]&lt;70,"Elders")</f>
        <v>Elders</v>
      </c>
      <c r="AB1866" t="str">
        <f>VLOOKUP(C1866,customer_imp!$A$2:$H$505,8,FALSE)</f>
        <v>Bronze</v>
      </c>
    </row>
    <row r="1867" spans="1:28" x14ac:dyDescent="0.25">
      <c r="A1867" t="s">
        <v>6571</v>
      </c>
      <c r="B1867" s="2">
        <v>45720</v>
      </c>
      <c r="C1867" t="s">
        <v>4473</v>
      </c>
      <c r="D1867" t="str">
        <f>VLOOKUP(C1867,customer_imp!$A$2:$H$502,2,FALSE)</f>
        <v>Jordan Medina</v>
      </c>
      <c r="E1867">
        <f>VLOOKUP(C1867,customer_imp!$A$2:$H$502,3,FALSE)</f>
        <v>33</v>
      </c>
      <c r="F1867" t="str">
        <f>VLOOKUP(C1867,customer_imp!$A$2:$H$502,4,FALSE)</f>
        <v>Male</v>
      </c>
      <c r="G1867" t="str">
        <f>VLOOKUP(C1867,customer_imp!$A$2:$H$502,5,FALSE)</f>
        <v>Robinchester</v>
      </c>
      <c r="H1867" t="str">
        <f>VLOOKUP(C1867,customer_imp!$A$2:$H$502,6,FALSE)</f>
        <v>Florida</v>
      </c>
      <c r="I1867" t="str">
        <f>VLOOKUP(C1867,customer_imp!$A$2:$H$502,7,FALSE)</f>
        <v>USA</v>
      </c>
      <c r="J1867" t="s">
        <v>4516</v>
      </c>
      <c r="K1867" t="str">
        <f>VLOOKUP($J1867,prod_imp!$A$2:$I$102,2,FALSE)</f>
        <v>Hd Smart Tv Stick</v>
      </c>
      <c r="L1867" t="str">
        <f>VLOOKUP(J1867,prod_imp!$A$2:$I$102,3,FALSE)</f>
        <v>Electronics</v>
      </c>
      <c r="M1867" t="str">
        <f>VLOOKUP(J1867,prod_imp!$A$2:$I$102,4,FALSE)</f>
        <v>Accessories</v>
      </c>
      <c r="N1867" t="str">
        <f>VLOOKUP(J1867,prod_imp!$A$2:$I$102,5,FALSE)</f>
        <v>Gibson, Hobbs And Weaver</v>
      </c>
      <c r="O1867">
        <f>VLOOKUP(J1867,prod_imp!$A$2:$I$102,6,FALSE)</f>
        <v>449</v>
      </c>
      <c r="P1867">
        <f>VLOOKUP(J1867,prod_imp!$A$2:$I$102,7,FALSE)</f>
        <v>275</v>
      </c>
      <c r="Q1867" t="s">
        <v>4675</v>
      </c>
      <c r="R1867" t="s">
        <v>1959</v>
      </c>
      <c r="S1867" s="5">
        <v>2916.42</v>
      </c>
      <c r="T1867">
        <v>4</v>
      </c>
      <c r="U1867">
        <v>972</v>
      </c>
      <c r="V1867">
        <v>0.11</v>
      </c>
      <c r="W1867" t="str">
        <f>VLOOKUP(Q1867,stores_imp!$A$2:$K$100,3,FALSE)</f>
        <v>NORTH</v>
      </c>
      <c r="X1867" t="str">
        <f>VLOOKUP(Q1867,stores_imp!$A$2:$K$100,2,TRUE)</f>
        <v>Martinez, Adkins And Johnson</v>
      </c>
      <c r="Y1867" t="str">
        <f>VLOOKUP(Q1867,stores_imp!$A$2:$E$22,4,FALSE)</f>
        <v>Danielmouth</v>
      </c>
      <c r="Z1867" t="str">
        <f>VLOOKUP(Q1867,stores_imp!$A$2:$K$22,5,FALSE)</f>
        <v>Flagship</v>
      </c>
      <c r="AA1867" t="str">
        <f>_xlfn.IFS(sale[[#All],[Age]]&lt;19,"Teens",sale[[#All],[Age]]&lt;30,"Adults",sale[[#All],[Age]]&lt;70,"Elders")</f>
        <v>Elders</v>
      </c>
      <c r="AB1867" t="str">
        <f>VLOOKUP(C1867,customer_imp!$A$2:$H$505,8,FALSE)</f>
        <v>Bronze</v>
      </c>
    </row>
    <row r="1868" spans="1:28" x14ac:dyDescent="0.25">
      <c r="A1868" t="s">
        <v>6572</v>
      </c>
      <c r="B1868" s="2">
        <v>45831</v>
      </c>
      <c r="C1868" t="s">
        <v>4069</v>
      </c>
      <c r="D1868" t="str">
        <f>VLOOKUP(C1868,customer_imp!$A$2:$H$502,2,FALSE)</f>
        <v>Christy Vasquez</v>
      </c>
      <c r="E1868">
        <f>VLOOKUP(C1868,customer_imp!$A$2:$H$502,3,FALSE)</f>
        <v>28</v>
      </c>
      <c r="F1868" t="str">
        <f>VLOOKUP(C1868,customer_imp!$A$2:$H$502,4,FALSE)</f>
        <v>Female</v>
      </c>
      <c r="G1868" t="str">
        <f>VLOOKUP(C1868,customer_imp!$A$2:$H$502,5,FALSE)</f>
        <v>Port Travisstad</v>
      </c>
      <c r="H1868" t="str">
        <f>VLOOKUP(C1868,customer_imp!$A$2:$H$502,6,FALSE)</f>
        <v>South Carolina</v>
      </c>
      <c r="I1868" t="str">
        <f>VLOOKUP(C1868,customer_imp!$A$2:$H$502,7,FALSE)</f>
        <v>USA</v>
      </c>
      <c r="J1868" t="s">
        <v>4571</v>
      </c>
      <c r="K1868" t="str">
        <f>VLOOKUP($J1868,prod_imp!$A$2:$I$102,2,FALSE)</f>
        <v>Usb External Hard Drive</v>
      </c>
      <c r="L1868" t="str">
        <f>VLOOKUP(J1868,prod_imp!$A$2:$I$102,3,FALSE)</f>
        <v>Electronics</v>
      </c>
      <c r="M1868" t="str">
        <f>VLOOKUP(J1868,prod_imp!$A$2:$I$102,4,FALSE)</f>
        <v>Computer</v>
      </c>
      <c r="N1868" t="str">
        <f>VLOOKUP(J1868,prod_imp!$A$2:$I$102,5,FALSE)</f>
        <v>Robinson Inc</v>
      </c>
      <c r="O1868">
        <f>VLOOKUP(J1868,prod_imp!$A$2:$I$102,6,FALSE)</f>
        <v>253</v>
      </c>
      <c r="P1868">
        <f>VLOOKUP(J1868,prod_imp!$A$2:$I$102,7,FALSE)</f>
        <v>266</v>
      </c>
      <c r="Q1868" t="s">
        <v>4681</v>
      </c>
      <c r="R1868" t="s">
        <v>4706</v>
      </c>
      <c r="S1868" s="5">
        <v>1146.8154</v>
      </c>
      <c r="T1868">
        <v>3</v>
      </c>
      <c r="U1868">
        <v>524</v>
      </c>
      <c r="V1868">
        <v>0.25</v>
      </c>
      <c r="W1868" t="str">
        <f>VLOOKUP(Q1868,stores_imp!$A$2:$K$100,3,FALSE)</f>
        <v>SOUTH</v>
      </c>
      <c r="X1868" t="str">
        <f>VLOOKUP(Q1868,stores_imp!$A$2:$K$100,2,TRUE)</f>
        <v>Mann-Austin</v>
      </c>
      <c r="Y1868" t="str">
        <f>VLOOKUP(Q1868,stores_imp!$A$2:$E$22,4,FALSE)</f>
        <v>Port Sharon</v>
      </c>
      <c r="Z1868" t="str">
        <f>VLOOKUP(Q1868,stores_imp!$A$2:$K$22,5,FALSE)</f>
        <v>Online</v>
      </c>
      <c r="AA1868" t="str">
        <f>_xlfn.IFS(sale[[#All],[Age]]&lt;19,"Teens",sale[[#All],[Age]]&lt;30,"Adults",sale[[#All],[Age]]&lt;70,"Elders")</f>
        <v>Adults</v>
      </c>
      <c r="AB1868" t="str">
        <f>VLOOKUP(C1868,customer_imp!$A$2:$H$505,8,FALSE)</f>
        <v>Gold</v>
      </c>
    </row>
    <row r="1869" spans="1:28" x14ac:dyDescent="0.25">
      <c r="A1869" t="s">
        <v>6573</v>
      </c>
      <c r="B1869" s="2">
        <v>45602</v>
      </c>
      <c r="C1869" t="s">
        <v>4126</v>
      </c>
      <c r="D1869" t="str">
        <f>VLOOKUP(C1869,customer_imp!$A$2:$H$502,2,FALSE)</f>
        <v>Theresa Campbell</v>
      </c>
      <c r="E1869">
        <f>VLOOKUP(C1869,customer_imp!$A$2:$H$502,3,FALSE)</f>
        <v>42</v>
      </c>
      <c r="F1869" t="str">
        <f>VLOOKUP(C1869,customer_imp!$A$2:$H$502,4,FALSE)</f>
        <v>Female</v>
      </c>
      <c r="G1869" t="str">
        <f>VLOOKUP(C1869,customer_imp!$A$2:$H$502,5,FALSE)</f>
        <v>New Brian</v>
      </c>
      <c r="H1869" t="str">
        <f>VLOOKUP(C1869,customer_imp!$A$2:$H$502,6,FALSE)</f>
        <v>Wisconsin</v>
      </c>
      <c r="I1869" t="str">
        <f>VLOOKUP(C1869,customer_imp!$A$2:$H$502,7,FALSE)</f>
        <v>USA</v>
      </c>
      <c r="J1869" t="s">
        <v>4610</v>
      </c>
      <c r="K1869" t="str">
        <f>VLOOKUP($J1869,prod_imp!$A$2:$I$102,2,FALSE)</f>
        <v>Matte Lipstick Set</v>
      </c>
      <c r="L1869" t="str">
        <f>VLOOKUP(J1869,prod_imp!$A$2:$I$102,3,FALSE)</f>
        <v>Beauty</v>
      </c>
      <c r="M1869" t="str">
        <f>VLOOKUP(J1869,prod_imp!$A$2:$I$102,4,FALSE)</f>
        <v>Makeup</v>
      </c>
      <c r="N1869" t="str">
        <f>VLOOKUP(J1869,prod_imp!$A$2:$I$102,5,FALSE)</f>
        <v>Zhang Inc</v>
      </c>
      <c r="O1869">
        <f>VLOOKUP(J1869,prod_imp!$A$2:$I$102,6,FALSE)</f>
        <v>299</v>
      </c>
      <c r="P1869">
        <f>VLOOKUP(J1869,prod_imp!$A$2:$I$102,7,FALSE)</f>
        <v>118</v>
      </c>
      <c r="Q1869" t="s">
        <v>4678</v>
      </c>
      <c r="R1869" t="s">
        <v>1959</v>
      </c>
      <c r="S1869" s="5">
        <v>2819.0064000000002</v>
      </c>
      <c r="T1869">
        <v>4</v>
      </c>
      <c r="U1869">
        <v>839</v>
      </c>
      <c r="V1869">
        <v>0.27</v>
      </c>
      <c r="W1869" t="str">
        <f>VLOOKUP(Q1869,stores_imp!$A$2:$K$100,3,FALSE)</f>
        <v>SOUTH</v>
      </c>
      <c r="X1869" t="str">
        <f>VLOOKUP(Q1869,stores_imp!$A$2:$K$100,2,TRUE)</f>
        <v>Mann-Austin</v>
      </c>
      <c r="Y1869" t="str">
        <f>VLOOKUP(Q1869,stores_imp!$A$2:$E$22,4,FALSE)</f>
        <v>North Nancyview</v>
      </c>
      <c r="Z1869" t="str">
        <f>VLOOKUP(Q1869,stores_imp!$A$2:$K$22,5,FALSE)</f>
        <v>Outlet</v>
      </c>
      <c r="AA1869" t="str">
        <f>_xlfn.IFS(sale[[#All],[Age]]&lt;19,"Teens",sale[[#All],[Age]]&lt;30,"Adults",sale[[#All],[Age]]&lt;70,"Elders")</f>
        <v>Elders</v>
      </c>
      <c r="AB1869" t="str">
        <f>VLOOKUP(C1869,customer_imp!$A$2:$H$505,8,FALSE)</f>
        <v>Bronze</v>
      </c>
    </row>
    <row r="1870" spans="1:28" x14ac:dyDescent="0.25">
      <c r="A1870" t="s">
        <v>6574</v>
      </c>
      <c r="B1870" s="2">
        <v>45722</v>
      </c>
      <c r="C1870" t="s">
        <v>4113</v>
      </c>
      <c r="D1870" t="str">
        <f>VLOOKUP(C1870,customer_imp!$A$2:$H$502,2,FALSE)</f>
        <v>Matthew Hanna</v>
      </c>
      <c r="E1870">
        <f>VLOOKUP(C1870,customer_imp!$A$2:$H$502,3,FALSE)</f>
        <v>33</v>
      </c>
      <c r="F1870" t="str">
        <f>VLOOKUP(C1870,customer_imp!$A$2:$H$502,4,FALSE)</f>
        <v>Female</v>
      </c>
      <c r="G1870" t="str">
        <f>VLOOKUP(C1870,customer_imp!$A$2:$H$502,5,FALSE)</f>
        <v>Gonzalezbury</v>
      </c>
      <c r="H1870" t="str">
        <f>VLOOKUP(C1870,customer_imp!$A$2:$H$502,6,FALSE)</f>
        <v>Michigan</v>
      </c>
      <c r="I1870" t="str">
        <f>VLOOKUP(C1870,customer_imp!$A$2:$H$502,7,FALSE)</f>
        <v>USA</v>
      </c>
      <c r="J1870" t="s">
        <v>4516</v>
      </c>
      <c r="K1870" t="str">
        <f>VLOOKUP($J1870,prod_imp!$A$2:$I$102,2,FALSE)</f>
        <v>Hd Smart Tv Stick</v>
      </c>
      <c r="L1870" t="str">
        <f>VLOOKUP(J1870,prod_imp!$A$2:$I$102,3,FALSE)</f>
        <v>Electronics</v>
      </c>
      <c r="M1870" t="str">
        <f>VLOOKUP(J1870,prod_imp!$A$2:$I$102,4,FALSE)</f>
        <v>Accessories</v>
      </c>
      <c r="N1870" t="str">
        <f>VLOOKUP(J1870,prod_imp!$A$2:$I$102,5,FALSE)</f>
        <v>Gibson, Hobbs And Weaver</v>
      </c>
      <c r="O1870">
        <f>VLOOKUP(J1870,prod_imp!$A$2:$I$102,6,FALSE)</f>
        <v>449</v>
      </c>
      <c r="P1870">
        <f>VLOOKUP(J1870,prod_imp!$A$2:$I$102,7,FALSE)</f>
        <v>275</v>
      </c>
      <c r="Q1870" t="s">
        <v>4701</v>
      </c>
      <c r="R1870" t="s">
        <v>4709</v>
      </c>
      <c r="S1870" s="5">
        <v>2650.2919999999999</v>
      </c>
      <c r="T1870">
        <v>4</v>
      </c>
      <c r="U1870">
        <v>839</v>
      </c>
      <c r="V1870">
        <v>0.16</v>
      </c>
      <c r="W1870" t="str">
        <f>VLOOKUP(Q1870,stores_imp!$A$2:$K$100,3,FALSE)</f>
        <v>NORTH</v>
      </c>
      <c r="X1870" t="str">
        <f>VLOOKUP(Q1870,stores_imp!$A$2:$K$100,2,TRUE)</f>
        <v>Holloway Ltd</v>
      </c>
      <c r="Y1870" t="str">
        <f>VLOOKUP(Q1870,stores_imp!$A$2:$E$22,4,FALSE)</f>
        <v>Bensonhaven</v>
      </c>
      <c r="Z1870" t="str">
        <f>VLOOKUP(Q1870,stores_imp!$A$2:$K$22,5,FALSE)</f>
        <v>Flagship</v>
      </c>
      <c r="AA1870" t="str">
        <f>_xlfn.IFS(sale[[#All],[Age]]&lt;19,"Teens",sale[[#All],[Age]]&lt;30,"Adults",sale[[#All],[Age]]&lt;70,"Elders")</f>
        <v>Elders</v>
      </c>
      <c r="AB1870" t="str">
        <f>VLOOKUP(C1870,customer_imp!$A$2:$H$505,8,FALSE)</f>
        <v>Platinum</v>
      </c>
    </row>
    <row r="1871" spans="1:28" x14ac:dyDescent="0.25">
      <c r="A1871" t="s">
        <v>6575</v>
      </c>
      <c r="B1871" s="2">
        <v>45794</v>
      </c>
      <c r="C1871" t="s">
        <v>4410</v>
      </c>
      <c r="D1871" t="str">
        <f>VLOOKUP(C1871,customer_imp!$A$2:$H$502,2,FALSE)</f>
        <v>Dr. Tamara White Md</v>
      </c>
      <c r="E1871">
        <f>VLOOKUP(C1871,customer_imp!$A$2:$H$502,3,FALSE)</f>
        <v>60</v>
      </c>
      <c r="F1871" t="str">
        <f>VLOOKUP(C1871,customer_imp!$A$2:$H$502,4,FALSE)</f>
        <v>Male</v>
      </c>
      <c r="G1871" t="str">
        <f>VLOOKUP(C1871,customer_imp!$A$2:$H$502,5,FALSE)</f>
        <v>New Benjamin</v>
      </c>
      <c r="H1871" t="str">
        <f>VLOOKUP(C1871,customer_imp!$A$2:$H$502,6,FALSE)</f>
        <v>North Carolina</v>
      </c>
      <c r="I1871" t="str">
        <f>VLOOKUP(C1871,customer_imp!$A$2:$H$502,7,FALSE)</f>
        <v>USA</v>
      </c>
      <c r="J1871" t="s">
        <v>4628</v>
      </c>
      <c r="K1871" t="str">
        <f>VLOOKUP($J1871,prod_imp!$A$2:$I$102,2,FALSE)</f>
        <v>Bluetooth Car Audio System</v>
      </c>
      <c r="L1871" t="str">
        <f>VLOOKUP(J1871,prod_imp!$A$2:$I$102,3,FALSE)</f>
        <v>Electronics</v>
      </c>
      <c r="M1871" t="str">
        <f>VLOOKUP(J1871,prod_imp!$A$2:$I$102,4,FALSE)</f>
        <v>Audio</v>
      </c>
      <c r="N1871" t="str">
        <f>VLOOKUP(J1871,prod_imp!$A$2:$I$102,5,FALSE)</f>
        <v>Bruce-Bowen</v>
      </c>
      <c r="O1871">
        <f>VLOOKUP(J1871,prod_imp!$A$2:$I$102,6,FALSE)</f>
        <v>404</v>
      </c>
      <c r="P1871">
        <f>VLOOKUP(J1871,prod_imp!$A$2:$I$102,7,FALSE)</f>
        <v>159</v>
      </c>
      <c r="Q1871" t="s">
        <v>4685</v>
      </c>
      <c r="R1871" t="s">
        <v>1959</v>
      </c>
      <c r="S1871" s="5">
        <v>2235.4787999999999</v>
      </c>
      <c r="T1871">
        <v>3</v>
      </c>
      <c r="U1871">
        <v>943</v>
      </c>
      <c r="V1871">
        <v>0.21</v>
      </c>
      <c r="W1871" t="str">
        <f>VLOOKUP(Q1871,stores_imp!$A$2:$K$100,3,FALSE)</f>
        <v>WEST</v>
      </c>
      <c r="X1871" t="str">
        <f>VLOOKUP(Q1871,stores_imp!$A$2:$K$100,2,TRUE)</f>
        <v>Mann-Austin</v>
      </c>
      <c r="Y1871" t="str">
        <f>VLOOKUP(Q1871,stores_imp!$A$2:$E$22,4,FALSE)</f>
        <v>Thompsonborough</v>
      </c>
      <c r="Z1871" t="str">
        <f>VLOOKUP(Q1871,stores_imp!$A$2:$K$22,5,FALSE)</f>
        <v>Online</v>
      </c>
      <c r="AA1871" t="str">
        <f>_xlfn.IFS(sale[[#All],[Age]]&lt;19,"Teens",sale[[#All],[Age]]&lt;30,"Adults",sale[[#All],[Age]]&lt;70,"Elders")</f>
        <v>Elders</v>
      </c>
      <c r="AB1871" t="str">
        <f>VLOOKUP(C1871,customer_imp!$A$2:$H$505,8,FALSE)</f>
        <v>Bronze</v>
      </c>
    </row>
    <row r="1872" spans="1:28" x14ac:dyDescent="0.25">
      <c r="A1872" t="s">
        <v>6576</v>
      </c>
      <c r="B1872" s="2">
        <v>45659</v>
      </c>
      <c r="C1872" t="s">
        <v>4283</v>
      </c>
      <c r="D1872" t="str">
        <f>VLOOKUP(C1872,customer_imp!$A$2:$H$502,2,FALSE)</f>
        <v>Stephanie Jacobs</v>
      </c>
      <c r="E1872">
        <f>VLOOKUP(C1872,customer_imp!$A$2:$H$502,3,FALSE)</f>
        <v>48</v>
      </c>
      <c r="F1872" t="str">
        <f>VLOOKUP(C1872,customer_imp!$A$2:$H$502,4,FALSE)</f>
        <v>Female</v>
      </c>
      <c r="G1872" t="str">
        <f>VLOOKUP(C1872,customer_imp!$A$2:$H$502,5,FALSE)</f>
        <v>West Robinmouth</v>
      </c>
      <c r="H1872" t="str">
        <f>VLOOKUP(C1872,customer_imp!$A$2:$H$502,6,FALSE)</f>
        <v>Louisiana</v>
      </c>
      <c r="I1872" t="str">
        <f>VLOOKUP(C1872,customer_imp!$A$2:$H$502,7,FALSE)</f>
        <v>USA</v>
      </c>
      <c r="J1872" t="s">
        <v>4495</v>
      </c>
      <c r="K1872" t="str">
        <f>VLOOKUP($J1872,prod_imp!$A$2:$I$102,2,FALSE)</f>
        <v>Brother Laser Printer</v>
      </c>
      <c r="L1872" t="str">
        <f>VLOOKUP(J1872,prod_imp!$A$2:$I$102,3,FALSE)</f>
        <v>Electronics</v>
      </c>
      <c r="M1872" t="str">
        <f>VLOOKUP(J1872,prod_imp!$A$2:$I$102,4,FALSE)</f>
        <v>Computer</v>
      </c>
      <c r="N1872" t="str">
        <f>VLOOKUP(J1872,prod_imp!$A$2:$I$102,5,FALSE)</f>
        <v>Hunt Inc</v>
      </c>
      <c r="O1872">
        <f>VLOOKUP(J1872,prod_imp!$A$2:$I$102,6,FALSE)</f>
        <v>112</v>
      </c>
      <c r="P1872">
        <f>VLOOKUP(J1872,prod_imp!$A$2:$I$102,7,FALSE)</f>
        <v>416</v>
      </c>
      <c r="Q1872" t="s">
        <v>4701</v>
      </c>
      <c r="R1872" t="s">
        <v>1959</v>
      </c>
      <c r="S1872" s="5">
        <v>459.28840000000002</v>
      </c>
      <c r="T1872">
        <v>2</v>
      </c>
      <c r="U1872">
        <v>310</v>
      </c>
      <c r="V1872">
        <v>0.21</v>
      </c>
      <c r="W1872" t="str">
        <f>VLOOKUP(Q1872,stores_imp!$A$2:$K$100,3,FALSE)</f>
        <v>NORTH</v>
      </c>
      <c r="X1872" t="str">
        <f>VLOOKUP(Q1872,stores_imp!$A$2:$K$100,2,TRUE)</f>
        <v>Holloway Ltd</v>
      </c>
      <c r="Y1872" t="str">
        <f>VLOOKUP(Q1872,stores_imp!$A$2:$E$22,4,FALSE)</f>
        <v>Bensonhaven</v>
      </c>
      <c r="Z1872" t="str">
        <f>VLOOKUP(Q1872,stores_imp!$A$2:$K$22,5,FALSE)</f>
        <v>Flagship</v>
      </c>
      <c r="AA1872" t="str">
        <f>_xlfn.IFS(sale[[#All],[Age]]&lt;19,"Teens",sale[[#All],[Age]]&lt;30,"Adults",sale[[#All],[Age]]&lt;70,"Elders")</f>
        <v>Elders</v>
      </c>
      <c r="AB1872" t="str">
        <f>VLOOKUP(C1872,customer_imp!$A$2:$H$505,8,FALSE)</f>
        <v>Platinum</v>
      </c>
    </row>
    <row r="1873" spans="1:28" x14ac:dyDescent="0.25">
      <c r="A1873" t="s">
        <v>6577</v>
      </c>
      <c r="B1873" s="2">
        <v>45501</v>
      </c>
      <c r="C1873" t="s">
        <v>4332</v>
      </c>
      <c r="D1873" t="str">
        <f>VLOOKUP(C1873,customer_imp!$A$2:$H$502,2,FALSE)</f>
        <v>John Jordan</v>
      </c>
      <c r="E1873">
        <f>VLOOKUP(C1873,customer_imp!$A$2:$H$502,3,FALSE)</f>
        <v>58</v>
      </c>
      <c r="F1873" t="str">
        <f>VLOOKUP(C1873,customer_imp!$A$2:$H$502,4,FALSE)</f>
        <v>Female</v>
      </c>
      <c r="G1873" t="str">
        <f>VLOOKUP(C1873,customer_imp!$A$2:$H$502,5,FALSE)</f>
        <v>Port Crystalberg</v>
      </c>
      <c r="H1873" t="str">
        <f>VLOOKUP(C1873,customer_imp!$A$2:$H$502,6,FALSE)</f>
        <v>Tennessee</v>
      </c>
      <c r="I1873" t="str">
        <f>VLOOKUP(C1873,customer_imp!$A$2:$H$502,7,FALSE)</f>
        <v>USA</v>
      </c>
      <c r="J1873" t="s">
        <v>4574</v>
      </c>
      <c r="K1873" t="str">
        <f>VLOOKUP($J1873,prod_imp!$A$2:$I$102,2,FALSE)</f>
        <v>High-Grip Football</v>
      </c>
      <c r="L1873" t="str">
        <f>VLOOKUP(J1873,prod_imp!$A$2:$I$102,3,FALSE)</f>
        <v>Sports</v>
      </c>
      <c r="M1873" t="str">
        <f>VLOOKUP(J1873,prod_imp!$A$2:$I$102,4,FALSE)</f>
        <v>Team Sports</v>
      </c>
      <c r="N1873" t="str">
        <f>VLOOKUP(J1873,prod_imp!$A$2:$I$102,5,FALSE)</f>
        <v>Bridges, Banks And Cummings</v>
      </c>
      <c r="O1873">
        <f>VLOOKUP(J1873,prod_imp!$A$2:$I$102,6,FALSE)</f>
        <v>319</v>
      </c>
      <c r="P1873">
        <f>VLOOKUP(J1873,prod_imp!$A$2:$I$102,7,FALSE)</f>
        <v>114</v>
      </c>
      <c r="Q1873" t="s">
        <v>4673</v>
      </c>
      <c r="R1873" t="s">
        <v>4706</v>
      </c>
      <c r="S1873" s="5">
        <v>464.4255</v>
      </c>
      <c r="T1873">
        <v>3</v>
      </c>
      <c r="U1873">
        <v>201</v>
      </c>
      <c r="V1873">
        <v>0.26</v>
      </c>
      <c r="W1873" t="str">
        <f>VLOOKUP(Q1873,stores_imp!$A$2:$K$100,3,FALSE)</f>
        <v>EAST</v>
      </c>
      <c r="X1873" t="str">
        <f>VLOOKUP(Q1873,stores_imp!$A$2:$K$100,2,TRUE)</f>
        <v>Rivera-Warner</v>
      </c>
      <c r="Y1873" t="str">
        <f>VLOOKUP(Q1873,stores_imp!$A$2:$E$22,4,FALSE)</f>
        <v>Washingtonfurt</v>
      </c>
      <c r="Z1873" t="str">
        <f>VLOOKUP(Q1873,stores_imp!$A$2:$K$22,5,FALSE)</f>
        <v>Flagship</v>
      </c>
      <c r="AA1873" t="str">
        <f>_xlfn.IFS(sale[[#All],[Age]]&lt;19,"Teens",sale[[#All],[Age]]&lt;30,"Adults",sale[[#All],[Age]]&lt;70,"Elders")</f>
        <v>Elders</v>
      </c>
      <c r="AB1873" t="str">
        <f>VLOOKUP(C1873,customer_imp!$A$2:$H$505,8,FALSE)</f>
        <v>Platinum</v>
      </c>
    </row>
    <row r="1874" spans="1:28" x14ac:dyDescent="0.25">
      <c r="A1874" t="s">
        <v>6578</v>
      </c>
      <c r="B1874" s="2">
        <v>45408</v>
      </c>
      <c r="C1874" t="s">
        <v>4233</v>
      </c>
      <c r="D1874" t="str">
        <f>VLOOKUP(C1874,customer_imp!$A$2:$H$502,2,FALSE)</f>
        <v>John Mccoy</v>
      </c>
      <c r="E1874">
        <f>VLOOKUP(C1874,customer_imp!$A$2:$H$502,3,FALSE)</f>
        <v>26</v>
      </c>
      <c r="F1874" t="str">
        <f>VLOOKUP(C1874,customer_imp!$A$2:$H$502,4,FALSE)</f>
        <v>Male</v>
      </c>
      <c r="G1874" t="str">
        <f>VLOOKUP(C1874,customer_imp!$A$2:$H$502,5,FALSE)</f>
        <v>Robinborough</v>
      </c>
      <c r="H1874" t="str">
        <f>VLOOKUP(C1874,customer_imp!$A$2:$H$502,6,FALSE)</f>
        <v>South Dakota</v>
      </c>
      <c r="I1874" t="str">
        <f>VLOOKUP(C1874,customer_imp!$A$2:$H$502,7,FALSE)</f>
        <v>USA</v>
      </c>
      <c r="J1874" t="s">
        <v>4600</v>
      </c>
      <c r="K1874" t="str">
        <f>VLOOKUP($J1874,prod_imp!$A$2:$I$102,2,FALSE)</f>
        <v>Womens Cotton Scarf</v>
      </c>
      <c r="L1874" t="str">
        <f>VLOOKUP(J1874,prod_imp!$A$2:$I$102,3,FALSE)</f>
        <v>Clothing</v>
      </c>
      <c r="M1874" t="str">
        <f>VLOOKUP(J1874,prod_imp!$A$2:$I$102,4,FALSE)</f>
        <v>Accessories</v>
      </c>
      <c r="N1874" t="str">
        <f>VLOOKUP(J1874,prod_imp!$A$2:$I$102,5,FALSE)</f>
        <v>Shepherd-Gould</v>
      </c>
      <c r="O1874">
        <f>VLOOKUP(J1874,prod_imp!$A$2:$I$102,6,FALSE)</f>
        <v>114</v>
      </c>
      <c r="P1874">
        <f>VLOOKUP(J1874,prod_imp!$A$2:$I$102,7,FALSE)</f>
        <v>485</v>
      </c>
      <c r="Q1874" t="s">
        <v>4701</v>
      </c>
      <c r="R1874" t="s">
        <v>4706</v>
      </c>
      <c r="S1874" s="5">
        <v>562.35900000000004</v>
      </c>
      <c r="T1874">
        <v>1</v>
      </c>
      <c r="U1874">
        <v>803</v>
      </c>
      <c r="V1874">
        <v>0.23</v>
      </c>
      <c r="W1874" t="str">
        <f>VLOOKUP(Q1874,stores_imp!$A$2:$K$100,3,FALSE)</f>
        <v>NORTH</v>
      </c>
      <c r="X1874" t="str">
        <f>VLOOKUP(Q1874,stores_imp!$A$2:$K$100,2,TRUE)</f>
        <v>Holloway Ltd</v>
      </c>
      <c r="Y1874" t="str">
        <f>VLOOKUP(Q1874,stores_imp!$A$2:$E$22,4,FALSE)</f>
        <v>Bensonhaven</v>
      </c>
      <c r="Z1874" t="str">
        <f>VLOOKUP(Q1874,stores_imp!$A$2:$K$22,5,FALSE)</f>
        <v>Flagship</v>
      </c>
      <c r="AA1874" t="str">
        <f>_xlfn.IFS(sale[[#All],[Age]]&lt;19,"Teens",sale[[#All],[Age]]&lt;30,"Adults",sale[[#All],[Age]]&lt;70,"Elders")</f>
        <v>Adults</v>
      </c>
      <c r="AB1874" t="str">
        <f>VLOOKUP(C1874,customer_imp!$A$2:$H$505,8,FALSE)</f>
        <v>Silver</v>
      </c>
    </row>
    <row r="1875" spans="1:28" x14ac:dyDescent="0.25">
      <c r="A1875" t="s">
        <v>6579</v>
      </c>
      <c r="B1875" s="2">
        <v>45886</v>
      </c>
      <c r="C1875" t="s">
        <v>4008</v>
      </c>
      <c r="D1875" t="str">
        <f>VLOOKUP(C1875,customer_imp!$A$2:$H$502,2,FALSE)</f>
        <v>Thomas Phillips</v>
      </c>
      <c r="E1875">
        <f>VLOOKUP(C1875,customer_imp!$A$2:$H$502,3,FALSE)</f>
        <v>20</v>
      </c>
      <c r="F1875" t="str">
        <f>VLOOKUP(C1875,customer_imp!$A$2:$H$502,4,FALSE)</f>
        <v>Female</v>
      </c>
      <c r="G1875" t="str">
        <f>VLOOKUP(C1875,customer_imp!$A$2:$H$502,5,FALSE)</f>
        <v>Luisfurt</v>
      </c>
      <c r="H1875" t="str">
        <f>VLOOKUP(C1875,customer_imp!$A$2:$H$502,6,FALSE)</f>
        <v>Georgia</v>
      </c>
      <c r="I1875" t="str">
        <f>VLOOKUP(C1875,customer_imp!$A$2:$H$502,7,FALSE)</f>
        <v>USA</v>
      </c>
      <c r="J1875" t="s">
        <v>4605</v>
      </c>
      <c r="K1875" t="str">
        <f>VLOOKUP($J1875,prod_imp!$A$2:$I$102,2,FALSE)</f>
        <v>Tennis Ball 3-Pack</v>
      </c>
      <c r="L1875" t="str">
        <f>VLOOKUP(J1875,prod_imp!$A$2:$I$102,3,FALSE)</f>
        <v>Sports</v>
      </c>
      <c r="M1875" t="str">
        <f>VLOOKUP(J1875,prod_imp!$A$2:$I$102,4,FALSE)</f>
        <v>Equipment</v>
      </c>
      <c r="N1875" t="str">
        <f>VLOOKUP(J1875,prod_imp!$A$2:$I$102,5,FALSE)</f>
        <v>Lopez Llc</v>
      </c>
      <c r="O1875">
        <f>VLOOKUP(J1875,prod_imp!$A$2:$I$102,6,FALSE)</f>
        <v>103</v>
      </c>
      <c r="P1875">
        <f>VLOOKUP(J1875,prod_imp!$A$2:$I$102,7,FALSE)</f>
        <v>465</v>
      </c>
      <c r="Q1875" t="s">
        <v>4698</v>
      </c>
      <c r="R1875" t="s">
        <v>4709</v>
      </c>
      <c r="S1875" s="5">
        <v>725.3442</v>
      </c>
      <c r="T1875">
        <v>3</v>
      </c>
      <c r="U1875">
        <v>260</v>
      </c>
      <c r="V1875">
        <v>0.3</v>
      </c>
      <c r="W1875" t="str">
        <f>VLOOKUP(Q1875,stores_imp!$A$2:$K$100,3,FALSE)</f>
        <v>NORTH</v>
      </c>
      <c r="X1875" t="str">
        <f>VLOOKUP(Q1875,stores_imp!$A$2:$K$100,2,TRUE)</f>
        <v>Shelton Plc</v>
      </c>
      <c r="Y1875" t="str">
        <f>VLOOKUP(Q1875,stores_imp!$A$2:$E$22,4,FALSE)</f>
        <v>East Jenniferstad</v>
      </c>
      <c r="Z1875" t="str">
        <f>VLOOKUP(Q1875,stores_imp!$A$2:$K$22,5,FALSE)</f>
        <v>Flagship</v>
      </c>
      <c r="AA1875" t="str">
        <f>_xlfn.IFS(sale[[#All],[Age]]&lt;19,"Teens",sale[[#All],[Age]]&lt;30,"Adults",sale[[#All],[Age]]&lt;70,"Elders")</f>
        <v>Adults</v>
      </c>
      <c r="AB1875" t="str">
        <f>VLOOKUP(C1875,customer_imp!$A$2:$H$505,8,FALSE)</f>
        <v>Gold</v>
      </c>
    </row>
    <row r="1876" spans="1:28" x14ac:dyDescent="0.25">
      <c r="A1876" t="s">
        <v>6580</v>
      </c>
      <c r="B1876" s="2">
        <v>45426</v>
      </c>
      <c r="C1876" t="s">
        <v>4101</v>
      </c>
      <c r="D1876" t="str">
        <f>VLOOKUP(C1876,customer_imp!$A$2:$H$502,2,FALSE)</f>
        <v>Donald Lee</v>
      </c>
      <c r="E1876">
        <f>VLOOKUP(C1876,customer_imp!$A$2:$H$502,3,FALSE)</f>
        <v>26</v>
      </c>
      <c r="F1876" t="str">
        <f>VLOOKUP(C1876,customer_imp!$A$2:$H$502,4,FALSE)</f>
        <v>Male</v>
      </c>
      <c r="G1876" t="str">
        <f>VLOOKUP(C1876,customer_imp!$A$2:$H$502,5,FALSE)</f>
        <v>Wongberg</v>
      </c>
      <c r="H1876" t="str">
        <f>VLOOKUP(C1876,customer_imp!$A$2:$H$502,6,FALSE)</f>
        <v>Illinois</v>
      </c>
      <c r="I1876" t="str">
        <f>VLOOKUP(C1876,customer_imp!$A$2:$H$502,7,FALSE)</f>
        <v>USA</v>
      </c>
      <c r="J1876" t="s">
        <v>4498</v>
      </c>
      <c r="K1876" t="str">
        <f>VLOOKUP($J1876,prod_imp!$A$2:$I$102,2,FALSE)</f>
        <v>Women'S Casual Hoodie</v>
      </c>
      <c r="L1876" t="str">
        <f>VLOOKUP(J1876,prod_imp!$A$2:$I$102,3,FALSE)</f>
        <v>Clothing</v>
      </c>
      <c r="M1876" t="str">
        <f>VLOOKUP(J1876,prod_imp!$A$2:$I$102,4,FALSE)</f>
        <v>Outerwear</v>
      </c>
      <c r="N1876" t="str">
        <f>VLOOKUP(J1876,prod_imp!$A$2:$I$102,5,FALSE)</f>
        <v>Sims Inc</v>
      </c>
      <c r="O1876">
        <f>VLOOKUP(J1876,prod_imp!$A$2:$I$102,6,FALSE)</f>
        <v>317</v>
      </c>
      <c r="P1876">
        <f>VLOOKUP(J1876,prod_imp!$A$2:$I$102,7,FALSE)</f>
        <v>352</v>
      </c>
      <c r="Q1876" t="s">
        <v>4680</v>
      </c>
      <c r="R1876" t="s">
        <v>4706</v>
      </c>
      <c r="S1876" s="5">
        <v>1894.08</v>
      </c>
      <c r="T1876">
        <v>4</v>
      </c>
      <c r="U1876">
        <v>592</v>
      </c>
      <c r="V1876">
        <v>7.0000000000000007E-2</v>
      </c>
      <c r="W1876" t="str">
        <f>VLOOKUP(Q1876,stores_imp!$A$2:$K$100,3,FALSE)</f>
        <v>NORTH</v>
      </c>
      <c r="X1876" t="str">
        <f>VLOOKUP(Q1876,stores_imp!$A$2:$K$100,2,TRUE)</f>
        <v>Mann-Austin</v>
      </c>
      <c r="Y1876" t="str">
        <f>VLOOKUP(Q1876,stores_imp!$A$2:$E$22,4,FALSE)</f>
        <v>Hoodberg</v>
      </c>
      <c r="Z1876" t="str">
        <f>VLOOKUP(Q1876,stores_imp!$A$2:$K$22,5,FALSE)</f>
        <v>Outlet</v>
      </c>
      <c r="AA1876" t="str">
        <f>_xlfn.IFS(sale[[#All],[Age]]&lt;19,"Teens",sale[[#All],[Age]]&lt;30,"Adults",sale[[#All],[Age]]&lt;70,"Elders")</f>
        <v>Adults</v>
      </c>
      <c r="AB1876" t="str">
        <f>VLOOKUP(C1876,customer_imp!$A$2:$H$505,8,FALSE)</f>
        <v>Bronze</v>
      </c>
    </row>
    <row r="1877" spans="1:28" x14ac:dyDescent="0.25">
      <c r="A1877" t="s">
        <v>6581</v>
      </c>
      <c r="B1877" s="2">
        <v>45730</v>
      </c>
      <c r="C1877" t="s">
        <v>4002</v>
      </c>
      <c r="D1877" t="str">
        <f>VLOOKUP(C1877,customer_imp!$A$2:$H$502,2,FALSE)</f>
        <v>Sarah Vance</v>
      </c>
      <c r="E1877">
        <f>VLOOKUP(C1877,customer_imp!$A$2:$H$502,3,FALSE)</f>
        <v>41</v>
      </c>
      <c r="F1877" t="str">
        <f>VLOOKUP(C1877,customer_imp!$A$2:$H$502,4,FALSE)</f>
        <v>Male</v>
      </c>
      <c r="G1877" t="str">
        <f>VLOOKUP(C1877,customer_imp!$A$2:$H$502,5,FALSE)</f>
        <v>Johnsonville</v>
      </c>
      <c r="H1877" t="str">
        <f>VLOOKUP(C1877,customer_imp!$A$2:$H$502,6,FALSE)</f>
        <v>Oregon</v>
      </c>
      <c r="I1877" t="str">
        <f>VLOOKUP(C1877,customer_imp!$A$2:$H$502,7,FALSE)</f>
        <v>USA</v>
      </c>
      <c r="J1877" t="s">
        <v>4603</v>
      </c>
      <c r="K1877" t="str">
        <f>VLOOKUP($J1877,prod_imp!$A$2:$I$102,2,FALSE)</f>
        <v>Luxury Perfume Spray</v>
      </c>
      <c r="L1877" t="str">
        <f>VLOOKUP(J1877,prod_imp!$A$2:$I$102,3,FALSE)</f>
        <v>Beauty</v>
      </c>
      <c r="M1877" t="str">
        <f>VLOOKUP(J1877,prod_imp!$A$2:$I$102,4,FALSE)</f>
        <v>Fragrance</v>
      </c>
      <c r="N1877" t="str">
        <f>VLOOKUP(J1877,prod_imp!$A$2:$I$102,5,FALSE)</f>
        <v>Gibson, Green And Lopez</v>
      </c>
      <c r="O1877">
        <f>VLOOKUP(J1877,prod_imp!$A$2:$I$102,6,FALSE)</f>
        <v>483</v>
      </c>
      <c r="P1877">
        <f>VLOOKUP(J1877,prod_imp!$A$2:$I$102,7,FALSE)</f>
        <v>444</v>
      </c>
      <c r="Q1877" t="s">
        <v>4693</v>
      </c>
      <c r="R1877" t="s">
        <v>4706</v>
      </c>
      <c r="S1877" s="5">
        <v>650.91600000000005</v>
      </c>
      <c r="T1877">
        <v>2</v>
      </c>
      <c r="U1877">
        <v>397</v>
      </c>
      <c r="V1877">
        <v>0.2</v>
      </c>
      <c r="W1877" t="str">
        <f>VLOOKUP(Q1877,stores_imp!$A$2:$K$100,3,FALSE)</f>
        <v>NORTH</v>
      </c>
      <c r="X1877" t="str">
        <f>VLOOKUP(Q1877,stores_imp!$A$2:$K$100,2,TRUE)</f>
        <v>Thomas, Bridges And Harris</v>
      </c>
      <c r="Y1877" t="str">
        <f>VLOOKUP(Q1877,stores_imp!$A$2:$E$22,4,FALSE)</f>
        <v>Sabrinatown</v>
      </c>
      <c r="Z1877" t="str">
        <f>VLOOKUP(Q1877,stores_imp!$A$2:$K$22,5,FALSE)</f>
        <v>Online</v>
      </c>
      <c r="AA1877" t="str">
        <f>_xlfn.IFS(sale[[#All],[Age]]&lt;19,"Teens",sale[[#All],[Age]]&lt;30,"Adults",sale[[#All],[Age]]&lt;70,"Elders")</f>
        <v>Elders</v>
      </c>
      <c r="AB1877" t="str">
        <f>VLOOKUP(C1877,customer_imp!$A$2:$H$505,8,FALSE)</f>
        <v>Silver</v>
      </c>
    </row>
    <row r="1878" spans="1:28" x14ac:dyDescent="0.25">
      <c r="A1878" t="s">
        <v>6582</v>
      </c>
      <c r="B1878" s="2">
        <v>45731</v>
      </c>
      <c r="C1878" t="s">
        <v>4445</v>
      </c>
      <c r="D1878" t="str">
        <f>VLOOKUP(C1878,customer_imp!$A$2:$H$502,2,FALSE)</f>
        <v>April Phillips</v>
      </c>
      <c r="E1878">
        <f>VLOOKUP(C1878,customer_imp!$A$2:$H$502,3,FALSE)</f>
        <v>62</v>
      </c>
      <c r="F1878" t="str">
        <f>VLOOKUP(C1878,customer_imp!$A$2:$H$502,4,FALSE)</f>
        <v>Female</v>
      </c>
      <c r="G1878" t="str">
        <f>VLOOKUP(C1878,customer_imp!$A$2:$H$502,5,FALSE)</f>
        <v>Lake Carolyn</v>
      </c>
      <c r="H1878" t="str">
        <f>VLOOKUP(C1878,customer_imp!$A$2:$H$502,6,FALSE)</f>
        <v>Hawaii</v>
      </c>
      <c r="I1878" t="str">
        <f>VLOOKUP(C1878,customer_imp!$A$2:$H$502,7,FALSE)</f>
        <v>USA</v>
      </c>
      <c r="J1878" t="s">
        <v>4669</v>
      </c>
      <c r="K1878" t="str">
        <f>VLOOKUP($J1878,prod_imp!$A$2:$I$102,2,FALSE)</f>
        <v>Portable Bluetooth Speaker</v>
      </c>
      <c r="L1878" t="str">
        <f>VLOOKUP(J1878,prod_imp!$A$2:$I$102,3,FALSE)</f>
        <v>Electronics</v>
      </c>
      <c r="M1878" t="str">
        <f>VLOOKUP(J1878,prod_imp!$A$2:$I$102,4,FALSE)</f>
        <v>Audio</v>
      </c>
      <c r="N1878" t="str">
        <f>VLOOKUP(J1878,prod_imp!$A$2:$I$102,5,FALSE)</f>
        <v>Flores-King</v>
      </c>
      <c r="O1878">
        <f>VLOOKUP(J1878,prod_imp!$A$2:$I$102,6,FALSE)</f>
        <v>432</v>
      </c>
      <c r="P1878">
        <f>VLOOKUP(J1878,prod_imp!$A$2:$I$102,7,FALSE)</f>
        <v>73</v>
      </c>
      <c r="Q1878" t="s">
        <v>4678</v>
      </c>
      <c r="R1878" t="s">
        <v>1959</v>
      </c>
      <c r="S1878" s="5">
        <v>143.24039999999999</v>
      </c>
      <c r="T1878">
        <v>1</v>
      </c>
      <c r="U1878">
        <v>177</v>
      </c>
      <c r="V1878">
        <v>0.18</v>
      </c>
      <c r="W1878" t="str">
        <f>VLOOKUP(Q1878,stores_imp!$A$2:$K$100,3,FALSE)</f>
        <v>SOUTH</v>
      </c>
      <c r="X1878" t="str">
        <f>VLOOKUP(Q1878,stores_imp!$A$2:$K$100,2,TRUE)</f>
        <v>Mann-Austin</v>
      </c>
      <c r="Y1878" t="str">
        <f>VLOOKUP(Q1878,stores_imp!$A$2:$E$22,4,FALSE)</f>
        <v>North Nancyview</v>
      </c>
      <c r="Z1878" t="str">
        <f>VLOOKUP(Q1878,stores_imp!$A$2:$K$22,5,FALSE)</f>
        <v>Outlet</v>
      </c>
      <c r="AA1878" t="str">
        <f>_xlfn.IFS(sale[[#All],[Age]]&lt;19,"Teens",sale[[#All],[Age]]&lt;30,"Adults",sale[[#All],[Age]]&lt;70,"Elders")</f>
        <v>Elders</v>
      </c>
      <c r="AB1878" t="str">
        <f>VLOOKUP(C1878,customer_imp!$A$2:$H$505,8,FALSE)</f>
        <v>Platinum</v>
      </c>
    </row>
    <row r="1879" spans="1:28" x14ac:dyDescent="0.25">
      <c r="A1879" t="s">
        <v>6583</v>
      </c>
      <c r="B1879" s="2">
        <v>45272</v>
      </c>
      <c r="C1879" t="s">
        <v>4236</v>
      </c>
      <c r="D1879" t="str">
        <f>VLOOKUP(C1879,customer_imp!$A$2:$H$502,2,FALSE)</f>
        <v>Linda Kline</v>
      </c>
      <c r="E1879">
        <f>VLOOKUP(C1879,customer_imp!$A$2:$H$502,3,FALSE)</f>
        <v>34</v>
      </c>
      <c r="F1879" t="str">
        <f>VLOOKUP(C1879,customer_imp!$A$2:$H$502,4,FALSE)</f>
        <v>Male</v>
      </c>
      <c r="G1879" t="str">
        <f>VLOOKUP(C1879,customer_imp!$A$2:$H$502,5,FALSE)</f>
        <v>Masseyland</v>
      </c>
      <c r="H1879" t="str">
        <f>VLOOKUP(C1879,customer_imp!$A$2:$H$502,6,FALSE)</f>
        <v>Alaska</v>
      </c>
      <c r="I1879" t="str">
        <f>VLOOKUP(C1879,customer_imp!$A$2:$H$502,7,FALSE)</f>
        <v>USA</v>
      </c>
      <c r="J1879" t="s">
        <v>4544</v>
      </c>
      <c r="K1879" t="str">
        <f>VLOOKUP($J1879,prod_imp!$A$2:$I$102,2,FALSE)</f>
        <v>Wireless Bluetooth Speaker</v>
      </c>
      <c r="L1879" t="str">
        <f>VLOOKUP(J1879,prod_imp!$A$2:$I$102,3,FALSE)</f>
        <v>Electronics</v>
      </c>
      <c r="M1879" t="str">
        <f>VLOOKUP(J1879,prod_imp!$A$2:$I$102,4,FALSE)</f>
        <v>Audio</v>
      </c>
      <c r="N1879" t="str">
        <f>VLOOKUP(J1879,prod_imp!$A$2:$I$102,5,FALSE)</f>
        <v>Reed-Schmidt</v>
      </c>
      <c r="O1879">
        <f>VLOOKUP(J1879,prod_imp!$A$2:$I$102,6,FALSE)</f>
        <v>322</v>
      </c>
      <c r="P1879">
        <f>VLOOKUP(J1879,prod_imp!$A$2:$I$102,7,FALSE)</f>
        <v>213</v>
      </c>
      <c r="Q1879" t="s">
        <v>4673</v>
      </c>
      <c r="R1879" t="s">
        <v>4706</v>
      </c>
      <c r="S1879" s="5">
        <v>1093.2937999999999</v>
      </c>
      <c r="T1879">
        <v>2</v>
      </c>
      <c r="U1879">
        <v>614</v>
      </c>
      <c r="V1879">
        <v>0.19</v>
      </c>
      <c r="W1879" t="str">
        <f>VLOOKUP(Q1879,stores_imp!$A$2:$K$100,3,FALSE)</f>
        <v>EAST</v>
      </c>
      <c r="X1879" t="str">
        <f>VLOOKUP(Q1879,stores_imp!$A$2:$K$100,2,TRUE)</f>
        <v>Rivera-Warner</v>
      </c>
      <c r="Y1879" t="str">
        <f>VLOOKUP(Q1879,stores_imp!$A$2:$E$22,4,FALSE)</f>
        <v>Washingtonfurt</v>
      </c>
      <c r="Z1879" t="str">
        <f>VLOOKUP(Q1879,stores_imp!$A$2:$K$22,5,FALSE)</f>
        <v>Flagship</v>
      </c>
      <c r="AA1879" t="str">
        <f>_xlfn.IFS(sale[[#All],[Age]]&lt;19,"Teens",sale[[#All],[Age]]&lt;30,"Adults",sale[[#All],[Age]]&lt;70,"Elders")</f>
        <v>Elders</v>
      </c>
      <c r="AB1879" t="str">
        <f>VLOOKUP(C1879,customer_imp!$A$2:$H$505,8,FALSE)</f>
        <v>Silver</v>
      </c>
    </row>
    <row r="1880" spans="1:28" x14ac:dyDescent="0.25">
      <c r="A1880" t="s">
        <v>6584</v>
      </c>
      <c r="B1880" s="2">
        <v>45584</v>
      </c>
      <c r="C1880" t="s">
        <v>4084</v>
      </c>
      <c r="D1880" t="str">
        <f>VLOOKUP(C1880,customer_imp!$A$2:$H$502,2,FALSE)</f>
        <v>Travis Holland</v>
      </c>
      <c r="E1880">
        <f>VLOOKUP(C1880,customer_imp!$A$2:$H$502,3,FALSE)</f>
        <v>38</v>
      </c>
      <c r="F1880" t="str">
        <f>VLOOKUP(C1880,customer_imp!$A$2:$H$502,4,FALSE)</f>
        <v>Male</v>
      </c>
      <c r="G1880" t="str">
        <f>VLOOKUP(C1880,customer_imp!$A$2:$H$502,5,FALSE)</f>
        <v>Webstermouth</v>
      </c>
      <c r="H1880" t="str">
        <f>VLOOKUP(C1880,customer_imp!$A$2:$H$502,6,FALSE)</f>
        <v>New Hampshire</v>
      </c>
      <c r="I1880" t="str">
        <f>VLOOKUP(C1880,customer_imp!$A$2:$H$502,7,FALSE)</f>
        <v>USA</v>
      </c>
      <c r="J1880" t="s">
        <v>4500</v>
      </c>
      <c r="K1880" t="str">
        <f>VLOOKUP($J1880,prod_imp!$A$2:$I$102,2,FALSE)</f>
        <v>Men'S Running Jacket</v>
      </c>
      <c r="L1880" t="str">
        <f>VLOOKUP(J1880,prod_imp!$A$2:$I$102,3,FALSE)</f>
        <v>Clothing</v>
      </c>
      <c r="M1880" t="str">
        <f>VLOOKUP(J1880,prod_imp!$A$2:$I$102,4,FALSE)</f>
        <v>Outerwear</v>
      </c>
      <c r="N1880" t="str">
        <f>VLOOKUP(J1880,prod_imp!$A$2:$I$102,5,FALSE)</f>
        <v>Pineda Ltd</v>
      </c>
      <c r="O1880">
        <f>VLOOKUP(J1880,prod_imp!$A$2:$I$102,6,FALSE)</f>
        <v>365</v>
      </c>
      <c r="P1880">
        <f>VLOOKUP(J1880,prod_imp!$A$2:$I$102,7,FALSE)</f>
        <v>452</v>
      </c>
      <c r="Q1880" t="s">
        <v>4684</v>
      </c>
      <c r="R1880" t="s">
        <v>4709</v>
      </c>
      <c r="S1880" s="5">
        <v>1487.4636</v>
      </c>
      <c r="T1880">
        <v>3</v>
      </c>
      <c r="U1880">
        <v>605</v>
      </c>
      <c r="V1880">
        <v>0.11</v>
      </c>
      <c r="W1880" t="str">
        <f>VLOOKUP(Q1880,stores_imp!$A$2:$K$100,3,FALSE)</f>
        <v>SOUTH</v>
      </c>
      <c r="X1880" t="str">
        <f>VLOOKUP(Q1880,stores_imp!$A$2:$K$100,2,TRUE)</f>
        <v>Mann-Austin</v>
      </c>
      <c r="Y1880" t="str">
        <f>VLOOKUP(Q1880,stores_imp!$A$2:$E$22,4,FALSE)</f>
        <v>Williamsfurt</v>
      </c>
      <c r="Z1880" t="str">
        <f>VLOOKUP(Q1880,stores_imp!$A$2:$K$22,5,FALSE)</f>
        <v>Online</v>
      </c>
      <c r="AA1880" t="str">
        <f>_xlfn.IFS(sale[[#All],[Age]]&lt;19,"Teens",sale[[#All],[Age]]&lt;30,"Adults",sale[[#All],[Age]]&lt;70,"Elders")</f>
        <v>Elders</v>
      </c>
      <c r="AB1880" t="str">
        <f>VLOOKUP(C1880,customer_imp!$A$2:$H$505,8,FALSE)</f>
        <v>Bronze</v>
      </c>
    </row>
    <row r="1881" spans="1:28" x14ac:dyDescent="0.25">
      <c r="A1881" t="s">
        <v>6585</v>
      </c>
      <c r="B1881" s="2">
        <v>45534</v>
      </c>
      <c r="C1881" t="s">
        <v>4491</v>
      </c>
      <c r="D1881" t="str">
        <f>VLOOKUP(C1881,customer_imp!$A$2:$H$502,2,FALSE)</f>
        <v>Traci Gonzalez</v>
      </c>
      <c r="E1881">
        <f>VLOOKUP(C1881,customer_imp!$A$2:$H$502,3,FALSE)</f>
        <v>35</v>
      </c>
      <c r="F1881" t="str">
        <f>VLOOKUP(C1881,customer_imp!$A$2:$H$502,4,FALSE)</f>
        <v>Male</v>
      </c>
      <c r="G1881" t="str">
        <f>VLOOKUP(C1881,customer_imp!$A$2:$H$502,5,FALSE)</f>
        <v>Snyderfurt</v>
      </c>
      <c r="H1881" t="str">
        <f>VLOOKUP(C1881,customer_imp!$A$2:$H$502,6,FALSE)</f>
        <v>New Mexico</v>
      </c>
      <c r="I1881" t="str">
        <f>VLOOKUP(C1881,customer_imp!$A$2:$H$502,7,FALSE)</f>
        <v>USA</v>
      </c>
      <c r="J1881" t="s">
        <v>4498</v>
      </c>
      <c r="K1881" t="str">
        <f>VLOOKUP($J1881,prod_imp!$A$2:$I$102,2,FALSE)</f>
        <v>Women'S Casual Hoodie</v>
      </c>
      <c r="L1881" t="str">
        <f>VLOOKUP(J1881,prod_imp!$A$2:$I$102,3,FALSE)</f>
        <v>Clothing</v>
      </c>
      <c r="M1881" t="str">
        <f>VLOOKUP(J1881,prod_imp!$A$2:$I$102,4,FALSE)</f>
        <v>Outerwear</v>
      </c>
      <c r="N1881" t="str">
        <f>VLOOKUP(J1881,prod_imp!$A$2:$I$102,5,FALSE)</f>
        <v>Sims Inc</v>
      </c>
      <c r="O1881">
        <f>VLOOKUP(J1881,prod_imp!$A$2:$I$102,6,FALSE)</f>
        <v>317</v>
      </c>
      <c r="P1881">
        <f>VLOOKUP(J1881,prod_imp!$A$2:$I$102,7,FALSE)</f>
        <v>352</v>
      </c>
      <c r="Q1881" t="s">
        <v>4693</v>
      </c>
      <c r="R1881" t="s">
        <v>4706</v>
      </c>
      <c r="S1881" s="5">
        <v>64.125600000000006</v>
      </c>
      <c r="T1881">
        <v>3</v>
      </c>
      <c r="U1881">
        <v>24</v>
      </c>
      <c r="V1881">
        <v>0.18</v>
      </c>
      <c r="W1881" t="str">
        <f>VLOOKUP(Q1881,stores_imp!$A$2:$K$100,3,FALSE)</f>
        <v>NORTH</v>
      </c>
      <c r="X1881" t="str">
        <f>VLOOKUP(Q1881,stores_imp!$A$2:$K$100,2,TRUE)</f>
        <v>Thomas, Bridges And Harris</v>
      </c>
      <c r="Y1881" t="str">
        <f>VLOOKUP(Q1881,stores_imp!$A$2:$E$22,4,FALSE)</f>
        <v>Sabrinatown</v>
      </c>
      <c r="Z1881" t="str">
        <f>VLOOKUP(Q1881,stores_imp!$A$2:$K$22,5,FALSE)</f>
        <v>Online</v>
      </c>
      <c r="AA1881" t="str">
        <f>_xlfn.IFS(sale[[#All],[Age]]&lt;19,"Teens",sale[[#All],[Age]]&lt;30,"Adults",sale[[#All],[Age]]&lt;70,"Elders")</f>
        <v>Elders</v>
      </c>
      <c r="AB1881" t="str">
        <f>VLOOKUP(C1881,customer_imp!$A$2:$H$505,8,FALSE)</f>
        <v>Silver</v>
      </c>
    </row>
    <row r="1882" spans="1:28" x14ac:dyDescent="0.25">
      <c r="A1882" t="s">
        <v>6586</v>
      </c>
      <c r="B1882" s="2">
        <v>45482</v>
      </c>
      <c r="C1882" t="s">
        <v>4098</v>
      </c>
      <c r="D1882" t="str">
        <f>VLOOKUP(C1882,customer_imp!$A$2:$H$502,2,FALSE)</f>
        <v>Joel Robinson</v>
      </c>
      <c r="E1882">
        <f>VLOOKUP(C1882,customer_imp!$A$2:$H$502,3,FALSE)</f>
        <v>62</v>
      </c>
      <c r="F1882" t="str">
        <f>VLOOKUP(C1882,customer_imp!$A$2:$H$502,4,FALSE)</f>
        <v>Male</v>
      </c>
      <c r="G1882" t="str">
        <f>VLOOKUP(C1882,customer_imp!$A$2:$H$502,5,FALSE)</f>
        <v>Lake Danielport</v>
      </c>
      <c r="H1882" t="str">
        <f>VLOOKUP(C1882,customer_imp!$A$2:$H$502,6,FALSE)</f>
        <v>Hawaii</v>
      </c>
      <c r="I1882" t="str">
        <f>VLOOKUP(C1882,customer_imp!$A$2:$H$502,7,FALSE)</f>
        <v>USA</v>
      </c>
      <c r="J1882" t="s">
        <v>4609</v>
      </c>
      <c r="K1882" t="str">
        <f>VLOOKUP($J1882,prod_imp!$A$2:$I$102,2,FALSE)</f>
        <v>Organic Sunscreen Lotion</v>
      </c>
      <c r="L1882" t="str">
        <f>VLOOKUP(J1882,prod_imp!$A$2:$I$102,3,FALSE)</f>
        <v>Beauty</v>
      </c>
      <c r="M1882" t="str">
        <f>VLOOKUP(J1882,prod_imp!$A$2:$I$102,4,FALSE)</f>
        <v>Skincare</v>
      </c>
      <c r="N1882" t="str">
        <f>VLOOKUP(J1882,prod_imp!$A$2:$I$102,5,FALSE)</f>
        <v>Anderson-Riley</v>
      </c>
      <c r="O1882">
        <f>VLOOKUP(J1882,prod_imp!$A$2:$I$102,6,FALSE)</f>
        <v>267</v>
      </c>
      <c r="P1882">
        <f>VLOOKUP(J1882,prod_imp!$A$2:$I$102,7,FALSE)</f>
        <v>458</v>
      </c>
      <c r="Q1882" t="s">
        <v>4692</v>
      </c>
      <c r="R1882" t="s">
        <v>4706</v>
      </c>
      <c r="S1882" s="5">
        <v>383.00200000000001</v>
      </c>
      <c r="T1882">
        <v>1</v>
      </c>
      <c r="U1882">
        <v>504</v>
      </c>
      <c r="V1882">
        <v>0.12</v>
      </c>
      <c r="W1882" t="str">
        <f>VLOOKUP(Q1882,stores_imp!$A$2:$K$100,3,FALSE)</f>
        <v>SOUTH</v>
      </c>
      <c r="X1882" t="str">
        <f>VLOOKUP(Q1882,stores_imp!$A$2:$K$100,2,TRUE)</f>
        <v>Aguirre-Keller</v>
      </c>
      <c r="Y1882" t="str">
        <f>VLOOKUP(Q1882,stores_imp!$A$2:$E$22,4,FALSE)</f>
        <v>Lake Michael</v>
      </c>
      <c r="Z1882" t="str">
        <f>VLOOKUP(Q1882,stores_imp!$A$2:$K$22,5,FALSE)</f>
        <v>Online</v>
      </c>
      <c r="AA1882" t="str">
        <f>_xlfn.IFS(sale[[#All],[Age]]&lt;19,"Teens",sale[[#All],[Age]]&lt;30,"Adults",sale[[#All],[Age]]&lt;70,"Elders")</f>
        <v>Elders</v>
      </c>
      <c r="AB1882" t="str">
        <f>VLOOKUP(C1882,customer_imp!$A$2:$H$505,8,FALSE)</f>
        <v>Platinum</v>
      </c>
    </row>
    <row r="1883" spans="1:28" x14ac:dyDescent="0.25">
      <c r="A1883" t="s">
        <v>6587</v>
      </c>
      <c r="B1883" s="2">
        <v>45475</v>
      </c>
      <c r="C1883" t="s">
        <v>4304</v>
      </c>
      <c r="D1883" t="str">
        <f>VLOOKUP(C1883,customer_imp!$A$2:$H$502,2,FALSE)</f>
        <v>Casey Simpson</v>
      </c>
      <c r="E1883">
        <f>VLOOKUP(C1883,customer_imp!$A$2:$H$502,3,FALSE)</f>
        <v>54</v>
      </c>
      <c r="F1883" t="str">
        <f>VLOOKUP(C1883,customer_imp!$A$2:$H$502,4,FALSE)</f>
        <v>Male</v>
      </c>
      <c r="G1883" t="str">
        <f>VLOOKUP(C1883,customer_imp!$A$2:$H$502,5,FALSE)</f>
        <v>West Mathewside</v>
      </c>
      <c r="H1883" t="str">
        <f>VLOOKUP(C1883,customer_imp!$A$2:$H$502,6,FALSE)</f>
        <v>Mississippi</v>
      </c>
      <c r="I1883" t="str">
        <f>VLOOKUP(C1883,customer_imp!$A$2:$H$502,7,FALSE)</f>
        <v>USA</v>
      </c>
      <c r="J1883" t="s">
        <v>4586</v>
      </c>
      <c r="K1883" t="str">
        <f>VLOOKUP($J1883,prod_imp!$A$2:$I$102,2,FALSE)</f>
        <v>Hdmi Cable – 2M</v>
      </c>
      <c r="L1883" t="str">
        <f>VLOOKUP(J1883,prod_imp!$A$2:$I$102,3,FALSE)</f>
        <v>Electronics</v>
      </c>
      <c r="M1883" t="str">
        <f>VLOOKUP(J1883,prod_imp!$A$2:$I$102,4,FALSE)</f>
        <v>Accessories</v>
      </c>
      <c r="N1883" t="str">
        <f>VLOOKUP(J1883,prod_imp!$A$2:$I$102,5,FALSE)</f>
        <v>Bautista, Green And Hale</v>
      </c>
      <c r="O1883">
        <f>VLOOKUP(J1883,prod_imp!$A$2:$I$102,6,FALSE)</f>
        <v>88</v>
      </c>
      <c r="P1883">
        <f>VLOOKUP(J1883,prod_imp!$A$2:$I$102,7,FALSE)</f>
        <v>246</v>
      </c>
      <c r="Q1883" t="s">
        <v>4697</v>
      </c>
      <c r="R1883" t="s">
        <v>1959</v>
      </c>
      <c r="S1883" s="5">
        <v>3339.8263999999999</v>
      </c>
      <c r="T1883">
        <v>4</v>
      </c>
      <c r="U1883">
        <v>861</v>
      </c>
      <c r="V1883">
        <v>0.24</v>
      </c>
      <c r="W1883" t="str">
        <f>VLOOKUP(Q1883,stores_imp!$A$2:$K$100,3,FALSE)</f>
        <v>SOUTH</v>
      </c>
      <c r="X1883" t="str">
        <f>VLOOKUP(Q1883,stores_imp!$A$2:$K$100,2,TRUE)</f>
        <v>Mcdonald Inc</v>
      </c>
      <c r="Y1883" t="str">
        <f>VLOOKUP(Q1883,stores_imp!$A$2:$E$22,4,FALSE)</f>
        <v>Christopherland</v>
      </c>
      <c r="Z1883" t="str">
        <f>VLOOKUP(Q1883,stores_imp!$A$2:$K$22,5,FALSE)</f>
        <v>Outlet</v>
      </c>
      <c r="AA1883" t="str">
        <f>_xlfn.IFS(sale[[#All],[Age]]&lt;19,"Teens",sale[[#All],[Age]]&lt;30,"Adults",sale[[#All],[Age]]&lt;70,"Elders")</f>
        <v>Elders</v>
      </c>
      <c r="AB1883" t="str">
        <f>VLOOKUP(C1883,customer_imp!$A$2:$H$505,8,FALSE)</f>
        <v>Platinum</v>
      </c>
    </row>
    <row r="1884" spans="1:28" x14ac:dyDescent="0.25">
      <c r="A1884" t="s">
        <v>6588</v>
      </c>
      <c r="B1884" s="2">
        <v>45234</v>
      </c>
      <c r="C1884" t="s">
        <v>4176</v>
      </c>
      <c r="D1884" t="str">
        <f>VLOOKUP(C1884,customer_imp!$A$2:$H$502,2,FALSE)</f>
        <v>Andrea Jacobs</v>
      </c>
      <c r="E1884">
        <f>VLOOKUP(C1884,customer_imp!$A$2:$H$502,3,FALSE)</f>
        <v>45</v>
      </c>
      <c r="F1884" t="str">
        <f>VLOOKUP(C1884,customer_imp!$A$2:$H$502,4,FALSE)</f>
        <v>Female</v>
      </c>
      <c r="G1884" t="str">
        <f>VLOOKUP(C1884,customer_imp!$A$2:$H$502,5,FALSE)</f>
        <v>Christopherland</v>
      </c>
      <c r="H1884" t="str">
        <f>VLOOKUP(C1884,customer_imp!$A$2:$H$502,6,FALSE)</f>
        <v>Minnesota</v>
      </c>
      <c r="I1884" t="str">
        <f>VLOOKUP(C1884,customer_imp!$A$2:$H$502,7,FALSE)</f>
        <v>USA</v>
      </c>
      <c r="J1884" t="s">
        <v>4568</v>
      </c>
      <c r="K1884" t="str">
        <f>VLOOKUP($J1884,prod_imp!$A$2:$I$102,2,FALSE)</f>
        <v>Smart Home Wifi Camera</v>
      </c>
      <c r="L1884" t="str">
        <f>VLOOKUP(J1884,prod_imp!$A$2:$I$102,3,FALSE)</f>
        <v>Electronics</v>
      </c>
      <c r="M1884" t="str">
        <f>VLOOKUP(J1884,prod_imp!$A$2:$I$102,4,FALSE)</f>
        <v>Accessories</v>
      </c>
      <c r="N1884" t="str">
        <f>VLOOKUP(J1884,prod_imp!$A$2:$I$102,5,FALSE)</f>
        <v>Holmes Llc</v>
      </c>
      <c r="O1884">
        <f>VLOOKUP(J1884,prod_imp!$A$2:$I$102,6,FALSE)</f>
        <v>451</v>
      </c>
      <c r="P1884">
        <f>VLOOKUP(J1884,prod_imp!$A$2:$I$102,7,FALSE)</f>
        <v>389</v>
      </c>
      <c r="Q1884" t="s">
        <v>4680</v>
      </c>
      <c r="R1884" t="s">
        <v>4709</v>
      </c>
      <c r="S1884" s="5">
        <v>122.1327</v>
      </c>
      <c r="T1884">
        <v>3</v>
      </c>
      <c r="U1884">
        <v>42</v>
      </c>
      <c r="V1884">
        <v>0.03</v>
      </c>
      <c r="W1884" t="str">
        <f>VLOOKUP(Q1884,stores_imp!$A$2:$K$100,3,FALSE)</f>
        <v>NORTH</v>
      </c>
      <c r="X1884" t="str">
        <f>VLOOKUP(Q1884,stores_imp!$A$2:$K$100,2,TRUE)</f>
        <v>Mann-Austin</v>
      </c>
      <c r="Y1884" t="str">
        <f>VLOOKUP(Q1884,stores_imp!$A$2:$E$22,4,FALSE)</f>
        <v>Hoodberg</v>
      </c>
      <c r="Z1884" t="str">
        <f>VLOOKUP(Q1884,stores_imp!$A$2:$K$22,5,FALSE)</f>
        <v>Outlet</v>
      </c>
      <c r="AA1884" t="str">
        <f>_xlfn.IFS(sale[[#All],[Age]]&lt;19,"Teens",sale[[#All],[Age]]&lt;30,"Adults",sale[[#All],[Age]]&lt;70,"Elders")</f>
        <v>Elders</v>
      </c>
      <c r="AB1884" t="str">
        <f>VLOOKUP(C1884,customer_imp!$A$2:$H$505,8,FALSE)</f>
        <v>Platinum</v>
      </c>
    </row>
    <row r="1885" spans="1:28" x14ac:dyDescent="0.25">
      <c r="A1885" t="s">
        <v>6589</v>
      </c>
      <c r="B1885" s="2">
        <v>45397</v>
      </c>
      <c r="C1885" t="s">
        <v>4004</v>
      </c>
      <c r="D1885" t="str">
        <f>VLOOKUP(C1885,customer_imp!$A$2:$H$502,2,FALSE)</f>
        <v>Robert Jones Dds</v>
      </c>
      <c r="E1885">
        <f>VLOOKUP(C1885,customer_imp!$A$2:$H$502,3,FALSE)</f>
        <v>25</v>
      </c>
      <c r="F1885" t="str">
        <f>VLOOKUP(C1885,customer_imp!$A$2:$H$502,4,FALSE)</f>
        <v>Male</v>
      </c>
      <c r="G1885" t="str">
        <f>VLOOKUP(C1885,customer_imp!$A$2:$H$502,5,FALSE)</f>
        <v>Tristanton</v>
      </c>
      <c r="H1885" t="str">
        <f>VLOOKUP(C1885,customer_imp!$A$2:$H$502,6,FALSE)</f>
        <v>Oklahoma</v>
      </c>
      <c r="I1885" t="str">
        <f>VLOOKUP(C1885,customer_imp!$A$2:$H$502,7,FALSE)</f>
        <v>USA</v>
      </c>
      <c r="J1885" t="s">
        <v>4525</v>
      </c>
      <c r="K1885" t="str">
        <f>VLOOKUP($J1885,prod_imp!$A$2:$I$102,2,FALSE)</f>
        <v>4K Home Projector</v>
      </c>
      <c r="L1885" t="str">
        <f>VLOOKUP(J1885,prod_imp!$A$2:$I$102,3,FALSE)</f>
        <v>Electronics</v>
      </c>
      <c r="M1885" t="str">
        <f>VLOOKUP(J1885,prod_imp!$A$2:$I$102,4,FALSE)</f>
        <v>Appliances</v>
      </c>
      <c r="N1885" t="str">
        <f>VLOOKUP(J1885,prod_imp!$A$2:$I$102,5,FALSE)</f>
        <v>Thomas Llc</v>
      </c>
      <c r="O1885">
        <f>VLOOKUP(J1885,prod_imp!$A$2:$I$102,6,FALSE)</f>
        <v>465</v>
      </c>
      <c r="P1885">
        <f>VLOOKUP(J1885,prod_imp!$A$2:$I$102,7,FALSE)</f>
        <v>301</v>
      </c>
      <c r="Q1885" t="s">
        <v>4682</v>
      </c>
      <c r="R1885" t="s">
        <v>4709</v>
      </c>
      <c r="S1885" s="5">
        <v>571.63919999999996</v>
      </c>
      <c r="T1885">
        <v>1</v>
      </c>
      <c r="U1885">
        <v>650</v>
      </c>
      <c r="V1885">
        <v>0.03</v>
      </c>
      <c r="W1885" t="str">
        <f>VLOOKUP(Q1885,stores_imp!$A$2:$K$100,3,FALSE)</f>
        <v>NORTH</v>
      </c>
      <c r="X1885" t="str">
        <f>VLOOKUP(Q1885,stores_imp!$A$2:$K$100,2,TRUE)</f>
        <v>Mann-Austin</v>
      </c>
      <c r="Y1885" t="str">
        <f>VLOOKUP(Q1885,stores_imp!$A$2:$E$22,4,FALSE)</f>
        <v>New Michaelchester</v>
      </c>
      <c r="Z1885" t="str">
        <f>VLOOKUP(Q1885,stores_imp!$A$2:$K$22,5,FALSE)</f>
        <v>Outlet</v>
      </c>
      <c r="AA1885" t="str">
        <f>_xlfn.IFS(sale[[#All],[Age]]&lt;19,"Teens",sale[[#All],[Age]]&lt;30,"Adults",sale[[#All],[Age]]&lt;70,"Elders")</f>
        <v>Adults</v>
      </c>
      <c r="AB1885" t="str">
        <f>VLOOKUP(C1885,customer_imp!$A$2:$H$505,8,FALSE)</f>
        <v>Platinum</v>
      </c>
    </row>
    <row r="1886" spans="1:28" x14ac:dyDescent="0.25">
      <c r="A1886" t="s">
        <v>6590</v>
      </c>
      <c r="B1886" s="2">
        <v>45502</v>
      </c>
      <c r="C1886" t="s">
        <v>4027</v>
      </c>
      <c r="D1886" t="str">
        <f>VLOOKUP(C1886,customer_imp!$A$2:$H$502,2,FALSE)</f>
        <v>Sharon Brown</v>
      </c>
      <c r="E1886">
        <f>VLOOKUP(C1886,customer_imp!$A$2:$H$502,3,FALSE)</f>
        <v>37</v>
      </c>
      <c r="F1886" t="str">
        <f>VLOOKUP(C1886,customer_imp!$A$2:$H$502,4,FALSE)</f>
        <v>Female</v>
      </c>
      <c r="G1886" t="str">
        <f>VLOOKUP(C1886,customer_imp!$A$2:$H$502,5,FALSE)</f>
        <v>East Andrea</v>
      </c>
      <c r="H1886" t="str">
        <f>VLOOKUP(C1886,customer_imp!$A$2:$H$502,6,FALSE)</f>
        <v>Michigan</v>
      </c>
      <c r="I1886" t="str">
        <f>VLOOKUP(C1886,customer_imp!$A$2:$H$502,7,FALSE)</f>
        <v>USA</v>
      </c>
      <c r="J1886" t="s">
        <v>4609</v>
      </c>
      <c r="K1886" t="str">
        <f>VLOOKUP($J1886,prod_imp!$A$2:$I$102,2,FALSE)</f>
        <v>Organic Sunscreen Lotion</v>
      </c>
      <c r="L1886" t="str">
        <f>VLOOKUP(J1886,prod_imp!$A$2:$I$102,3,FALSE)</f>
        <v>Beauty</v>
      </c>
      <c r="M1886" t="str">
        <f>VLOOKUP(J1886,prod_imp!$A$2:$I$102,4,FALSE)</f>
        <v>Skincare</v>
      </c>
      <c r="N1886" t="str">
        <f>VLOOKUP(J1886,prod_imp!$A$2:$I$102,5,FALSE)</f>
        <v>Anderson-Riley</v>
      </c>
      <c r="O1886">
        <f>VLOOKUP(J1886,prod_imp!$A$2:$I$102,6,FALSE)</f>
        <v>267</v>
      </c>
      <c r="P1886">
        <f>VLOOKUP(J1886,prod_imp!$A$2:$I$102,7,FALSE)</f>
        <v>458</v>
      </c>
      <c r="Q1886" t="s">
        <v>4688</v>
      </c>
      <c r="R1886" t="s">
        <v>4706</v>
      </c>
      <c r="S1886" s="5">
        <v>625.46579999999994</v>
      </c>
      <c r="T1886">
        <v>2</v>
      </c>
      <c r="U1886">
        <v>386</v>
      </c>
      <c r="V1886">
        <v>0.12</v>
      </c>
      <c r="W1886" t="str">
        <f>VLOOKUP(Q1886,stores_imp!$A$2:$K$100,3,FALSE)</f>
        <v>SOUTH</v>
      </c>
      <c r="X1886" t="str">
        <f>VLOOKUP(Q1886,stores_imp!$A$2:$K$100,2,TRUE)</f>
        <v>Mann-Austin</v>
      </c>
      <c r="Y1886" t="str">
        <f>VLOOKUP(Q1886,stores_imp!$A$2:$E$22,4,FALSE)</f>
        <v>East Johnstad</v>
      </c>
      <c r="Z1886" t="str">
        <f>VLOOKUP(Q1886,stores_imp!$A$2:$K$22,5,FALSE)</f>
        <v>Flagship</v>
      </c>
      <c r="AA1886" t="str">
        <f>_xlfn.IFS(sale[[#All],[Age]]&lt;19,"Teens",sale[[#All],[Age]]&lt;30,"Adults",sale[[#All],[Age]]&lt;70,"Elders")</f>
        <v>Elders</v>
      </c>
      <c r="AB1886" t="str">
        <f>VLOOKUP(C1886,customer_imp!$A$2:$H$505,8,FALSE)</f>
        <v>Gold</v>
      </c>
    </row>
    <row r="1887" spans="1:28" x14ac:dyDescent="0.25">
      <c r="A1887" t="s">
        <v>6591</v>
      </c>
      <c r="B1887" s="2">
        <v>45644</v>
      </c>
      <c r="C1887" t="s">
        <v>4075</v>
      </c>
      <c r="D1887" t="str">
        <f>VLOOKUP(C1887,customer_imp!$A$2:$H$502,2,FALSE)</f>
        <v>Sheila Wilson</v>
      </c>
      <c r="E1887">
        <f>VLOOKUP(C1887,customer_imp!$A$2:$H$502,3,FALSE)</f>
        <v>35</v>
      </c>
      <c r="F1887" t="str">
        <f>VLOOKUP(C1887,customer_imp!$A$2:$H$502,4,FALSE)</f>
        <v>Male</v>
      </c>
      <c r="G1887" t="str">
        <f>VLOOKUP(C1887,customer_imp!$A$2:$H$502,5,FALSE)</f>
        <v>South Dustin</v>
      </c>
      <c r="H1887" t="str">
        <f>VLOOKUP(C1887,customer_imp!$A$2:$H$502,6,FALSE)</f>
        <v>Tennessee</v>
      </c>
      <c r="I1887" t="str">
        <f>VLOOKUP(C1887,customer_imp!$A$2:$H$502,7,FALSE)</f>
        <v>USA</v>
      </c>
      <c r="J1887" t="s">
        <v>4586</v>
      </c>
      <c r="K1887" t="str">
        <f>VLOOKUP($J1887,prod_imp!$A$2:$I$102,2,FALSE)</f>
        <v>Hdmi Cable – 2M</v>
      </c>
      <c r="L1887" t="str">
        <f>VLOOKUP(J1887,prod_imp!$A$2:$I$102,3,FALSE)</f>
        <v>Electronics</v>
      </c>
      <c r="M1887" t="str">
        <f>VLOOKUP(J1887,prod_imp!$A$2:$I$102,4,FALSE)</f>
        <v>Accessories</v>
      </c>
      <c r="N1887" t="str">
        <f>VLOOKUP(J1887,prod_imp!$A$2:$I$102,5,FALSE)</f>
        <v>Bautista, Green And Hale</v>
      </c>
      <c r="O1887">
        <f>VLOOKUP(J1887,prod_imp!$A$2:$I$102,6,FALSE)</f>
        <v>88</v>
      </c>
      <c r="P1887">
        <f>VLOOKUP(J1887,prod_imp!$A$2:$I$102,7,FALSE)</f>
        <v>246</v>
      </c>
      <c r="Q1887" t="s">
        <v>4693</v>
      </c>
      <c r="R1887" t="s">
        <v>4706</v>
      </c>
      <c r="S1887" s="5">
        <v>838.12279999999998</v>
      </c>
      <c r="T1887">
        <v>1</v>
      </c>
      <c r="U1887">
        <v>892</v>
      </c>
      <c r="V1887">
        <v>0.19</v>
      </c>
      <c r="W1887" t="str">
        <f>VLOOKUP(Q1887,stores_imp!$A$2:$K$100,3,FALSE)</f>
        <v>NORTH</v>
      </c>
      <c r="X1887" t="str">
        <f>VLOOKUP(Q1887,stores_imp!$A$2:$K$100,2,TRUE)</f>
        <v>Thomas, Bridges And Harris</v>
      </c>
      <c r="Y1887" t="str">
        <f>VLOOKUP(Q1887,stores_imp!$A$2:$E$22,4,FALSE)</f>
        <v>Sabrinatown</v>
      </c>
      <c r="Z1887" t="str">
        <f>VLOOKUP(Q1887,stores_imp!$A$2:$K$22,5,FALSE)</f>
        <v>Online</v>
      </c>
      <c r="AA1887" t="str">
        <f>_xlfn.IFS(sale[[#All],[Age]]&lt;19,"Teens",sale[[#All],[Age]]&lt;30,"Adults",sale[[#All],[Age]]&lt;70,"Elders")</f>
        <v>Elders</v>
      </c>
      <c r="AB1887" t="str">
        <f>VLOOKUP(C1887,customer_imp!$A$2:$H$505,8,FALSE)</f>
        <v>Silver</v>
      </c>
    </row>
    <row r="1888" spans="1:28" x14ac:dyDescent="0.25">
      <c r="A1888" t="s">
        <v>6592</v>
      </c>
      <c r="B1888" s="2">
        <v>45617</v>
      </c>
      <c r="C1888" t="s">
        <v>4370</v>
      </c>
      <c r="D1888" t="str">
        <f>VLOOKUP(C1888,customer_imp!$A$2:$H$502,2,FALSE)</f>
        <v>Erika Padilla</v>
      </c>
      <c r="E1888">
        <f>VLOOKUP(C1888,customer_imp!$A$2:$H$502,3,FALSE)</f>
        <v>50</v>
      </c>
      <c r="F1888" t="str">
        <f>VLOOKUP(C1888,customer_imp!$A$2:$H$502,4,FALSE)</f>
        <v>Male</v>
      </c>
      <c r="G1888" t="str">
        <f>VLOOKUP(C1888,customer_imp!$A$2:$H$502,5,FALSE)</f>
        <v>Andrewsland</v>
      </c>
      <c r="H1888" t="str">
        <f>VLOOKUP(C1888,customer_imp!$A$2:$H$502,6,FALSE)</f>
        <v>Alabama</v>
      </c>
      <c r="I1888" t="str">
        <f>VLOOKUP(C1888,customer_imp!$A$2:$H$502,7,FALSE)</f>
        <v>USA</v>
      </c>
      <c r="J1888" t="s">
        <v>4610</v>
      </c>
      <c r="K1888" t="str">
        <f>VLOOKUP($J1888,prod_imp!$A$2:$I$102,2,FALSE)</f>
        <v>Matte Lipstick Set</v>
      </c>
      <c r="L1888" t="str">
        <f>VLOOKUP(J1888,prod_imp!$A$2:$I$102,3,FALSE)</f>
        <v>Beauty</v>
      </c>
      <c r="M1888" t="str">
        <f>VLOOKUP(J1888,prod_imp!$A$2:$I$102,4,FALSE)</f>
        <v>Makeup</v>
      </c>
      <c r="N1888" t="str">
        <f>VLOOKUP(J1888,prod_imp!$A$2:$I$102,5,FALSE)</f>
        <v>Zhang Inc</v>
      </c>
      <c r="O1888">
        <f>VLOOKUP(J1888,prod_imp!$A$2:$I$102,6,FALSE)</f>
        <v>299</v>
      </c>
      <c r="P1888">
        <f>VLOOKUP(J1888,prod_imp!$A$2:$I$102,7,FALSE)</f>
        <v>118</v>
      </c>
      <c r="Q1888" t="s">
        <v>4698</v>
      </c>
      <c r="R1888" t="s">
        <v>4709</v>
      </c>
      <c r="S1888" s="5">
        <v>1061.9100000000001</v>
      </c>
      <c r="T1888">
        <v>2</v>
      </c>
      <c r="U1888">
        <v>559</v>
      </c>
      <c r="V1888">
        <v>0.06</v>
      </c>
      <c r="W1888" t="str">
        <f>VLOOKUP(Q1888,stores_imp!$A$2:$K$100,3,FALSE)</f>
        <v>NORTH</v>
      </c>
      <c r="X1888" t="str">
        <f>VLOOKUP(Q1888,stores_imp!$A$2:$K$100,2,TRUE)</f>
        <v>Shelton Plc</v>
      </c>
      <c r="Y1888" t="str">
        <f>VLOOKUP(Q1888,stores_imp!$A$2:$E$22,4,FALSE)</f>
        <v>East Jenniferstad</v>
      </c>
      <c r="Z1888" t="str">
        <f>VLOOKUP(Q1888,stores_imp!$A$2:$K$22,5,FALSE)</f>
        <v>Flagship</v>
      </c>
      <c r="AA1888" t="str">
        <f>_xlfn.IFS(sale[[#All],[Age]]&lt;19,"Teens",sale[[#All],[Age]]&lt;30,"Adults",sale[[#All],[Age]]&lt;70,"Elders")</f>
        <v>Elders</v>
      </c>
      <c r="AB1888" t="str">
        <f>VLOOKUP(C1888,customer_imp!$A$2:$H$505,8,FALSE)</f>
        <v>Silver</v>
      </c>
    </row>
    <row r="1889" spans="1:28" x14ac:dyDescent="0.25">
      <c r="A1889" t="s">
        <v>6593</v>
      </c>
      <c r="B1889" s="2">
        <v>45797</v>
      </c>
      <c r="C1889" t="s">
        <v>4339</v>
      </c>
      <c r="D1889" t="str">
        <f>VLOOKUP(C1889,customer_imp!$A$2:$H$502,2,FALSE)</f>
        <v>Michael Greene</v>
      </c>
      <c r="E1889">
        <f>VLOOKUP(C1889,customer_imp!$A$2:$H$502,3,FALSE)</f>
        <v>52</v>
      </c>
      <c r="F1889" t="str">
        <f>VLOOKUP(C1889,customer_imp!$A$2:$H$502,4,FALSE)</f>
        <v>Female</v>
      </c>
      <c r="G1889" t="str">
        <f>VLOOKUP(C1889,customer_imp!$A$2:$H$502,5,FALSE)</f>
        <v>Port Saramouth</v>
      </c>
      <c r="H1889" t="str">
        <f>VLOOKUP(C1889,customer_imp!$A$2:$H$502,6,FALSE)</f>
        <v>Wisconsin</v>
      </c>
      <c r="I1889" t="str">
        <f>VLOOKUP(C1889,customer_imp!$A$2:$H$502,7,FALSE)</f>
        <v>USA</v>
      </c>
      <c r="J1889" t="s">
        <v>4496</v>
      </c>
      <c r="K1889" t="str">
        <f>VLOOKUP($J1889,prod_imp!$A$2:$I$102,2,FALSE)</f>
        <v>Men'S Graphic T-Shirt</v>
      </c>
      <c r="L1889" t="str">
        <f>VLOOKUP(J1889,prod_imp!$A$2:$I$102,3,FALSE)</f>
        <v>Clothing</v>
      </c>
      <c r="M1889" t="str">
        <f>VLOOKUP(J1889,prod_imp!$A$2:$I$102,4,FALSE)</f>
        <v>Tops</v>
      </c>
      <c r="N1889" t="str">
        <f>VLOOKUP(J1889,prod_imp!$A$2:$I$102,5,FALSE)</f>
        <v>Terry-Moore</v>
      </c>
      <c r="O1889">
        <f>VLOOKUP(J1889,prod_imp!$A$2:$I$102,6,FALSE)</f>
        <v>343</v>
      </c>
      <c r="P1889">
        <f>VLOOKUP(J1889,prod_imp!$A$2:$I$102,7,FALSE)</f>
        <v>181</v>
      </c>
      <c r="Q1889" t="s">
        <v>4680</v>
      </c>
      <c r="R1889" t="s">
        <v>4709</v>
      </c>
      <c r="S1889" s="5">
        <v>146.57919999999999</v>
      </c>
      <c r="T1889">
        <v>2</v>
      </c>
      <c r="U1889">
        <v>99</v>
      </c>
      <c r="V1889">
        <v>0.05</v>
      </c>
      <c r="W1889" t="str">
        <f>VLOOKUP(Q1889,stores_imp!$A$2:$K$100,3,FALSE)</f>
        <v>NORTH</v>
      </c>
      <c r="X1889" t="str">
        <f>VLOOKUP(Q1889,stores_imp!$A$2:$K$100,2,TRUE)</f>
        <v>Mann-Austin</v>
      </c>
      <c r="Y1889" t="str">
        <f>VLOOKUP(Q1889,stores_imp!$A$2:$E$22,4,FALSE)</f>
        <v>Hoodberg</v>
      </c>
      <c r="Z1889" t="str">
        <f>VLOOKUP(Q1889,stores_imp!$A$2:$K$22,5,FALSE)</f>
        <v>Outlet</v>
      </c>
      <c r="AA1889" t="str">
        <f>_xlfn.IFS(sale[[#All],[Age]]&lt;19,"Teens",sale[[#All],[Age]]&lt;30,"Adults",sale[[#All],[Age]]&lt;70,"Elders")</f>
        <v>Elders</v>
      </c>
      <c r="AB1889" t="str">
        <f>VLOOKUP(C1889,customer_imp!$A$2:$H$505,8,FALSE)</f>
        <v>Silver</v>
      </c>
    </row>
    <row r="1890" spans="1:28" x14ac:dyDescent="0.25">
      <c r="A1890" t="s">
        <v>6594</v>
      </c>
      <c r="B1890" s="2">
        <v>45740</v>
      </c>
      <c r="C1890" t="s">
        <v>4275</v>
      </c>
      <c r="D1890" t="str">
        <f>VLOOKUP(C1890,customer_imp!$A$2:$H$502,2,FALSE)</f>
        <v>James Powell</v>
      </c>
      <c r="E1890">
        <f>VLOOKUP(C1890,customer_imp!$A$2:$H$502,3,FALSE)</f>
        <v>40</v>
      </c>
      <c r="F1890" t="str">
        <f>VLOOKUP(C1890,customer_imp!$A$2:$H$502,4,FALSE)</f>
        <v>Female</v>
      </c>
      <c r="G1890" t="str">
        <f>VLOOKUP(C1890,customer_imp!$A$2:$H$502,5,FALSE)</f>
        <v>West Beverlymouth</v>
      </c>
      <c r="H1890" t="str">
        <f>VLOOKUP(C1890,customer_imp!$A$2:$H$502,6,FALSE)</f>
        <v>Missouri</v>
      </c>
      <c r="I1890" t="str">
        <f>VLOOKUP(C1890,customer_imp!$A$2:$H$502,7,FALSE)</f>
        <v>USA</v>
      </c>
      <c r="J1890" t="s">
        <v>4500</v>
      </c>
      <c r="K1890" t="str">
        <f>VLOOKUP($J1890,prod_imp!$A$2:$I$102,2,FALSE)</f>
        <v>Men'S Running Jacket</v>
      </c>
      <c r="L1890" t="str">
        <f>VLOOKUP(J1890,prod_imp!$A$2:$I$102,3,FALSE)</f>
        <v>Clothing</v>
      </c>
      <c r="M1890" t="str">
        <f>VLOOKUP(J1890,prod_imp!$A$2:$I$102,4,FALSE)</f>
        <v>Outerwear</v>
      </c>
      <c r="N1890" t="str">
        <f>VLOOKUP(J1890,prod_imp!$A$2:$I$102,5,FALSE)</f>
        <v>Pineda Ltd</v>
      </c>
      <c r="O1890">
        <f>VLOOKUP(J1890,prod_imp!$A$2:$I$102,6,FALSE)</f>
        <v>365</v>
      </c>
      <c r="P1890">
        <f>VLOOKUP(J1890,prod_imp!$A$2:$I$102,7,FALSE)</f>
        <v>452</v>
      </c>
      <c r="Q1890" t="s">
        <v>4685</v>
      </c>
      <c r="R1890" t="s">
        <v>1959</v>
      </c>
      <c r="S1890" s="5">
        <v>2350.4888000000001</v>
      </c>
      <c r="T1890">
        <v>4</v>
      </c>
      <c r="U1890">
        <v>625</v>
      </c>
      <c r="V1890">
        <v>0.26</v>
      </c>
      <c r="W1890" t="str">
        <f>VLOOKUP(Q1890,stores_imp!$A$2:$K$100,3,FALSE)</f>
        <v>WEST</v>
      </c>
      <c r="X1890" t="str">
        <f>VLOOKUP(Q1890,stores_imp!$A$2:$K$100,2,TRUE)</f>
        <v>Mann-Austin</v>
      </c>
      <c r="Y1890" t="str">
        <f>VLOOKUP(Q1890,stores_imp!$A$2:$E$22,4,FALSE)</f>
        <v>Thompsonborough</v>
      </c>
      <c r="Z1890" t="str">
        <f>VLOOKUP(Q1890,stores_imp!$A$2:$K$22,5,FALSE)</f>
        <v>Online</v>
      </c>
      <c r="AA1890" t="str">
        <f>_xlfn.IFS(sale[[#All],[Age]]&lt;19,"Teens",sale[[#All],[Age]]&lt;30,"Adults",sale[[#All],[Age]]&lt;70,"Elders")</f>
        <v>Elders</v>
      </c>
      <c r="AB1890" t="str">
        <f>VLOOKUP(C1890,customer_imp!$A$2:$H$505,8,FALSE)</f>
        <v>Bronze</v>
      </c>
    </row>
    <row r="1891" spans="1:28" x14ac:dyDescent="0.25">
      <c r="A1891" t="s">
        <v>6595</v>
      </c>
      <c r="B1891" s="2">
        <v>45824</v>
      </c>
      <c r="C1891" t="s">
        <v>4008</v>
      </c>
      <c r="D1891" t="str">
        <f>VLOOKUP(C1891,customer_imp!$A$2:$H$502,2,FALSE)</f>
        <v>Thomas Phillips</v>
      </c>
      <c r="E1891">
        <f>VLOOKUP(C1891,customer_imp!$A$2:$H$502,3,FALSE)</f>
        <v>20</v>
      </c>
      <c r="F1891" t="str">
        <f>VLOOKUP(C1891,customer_imp!$A$2:$H$502,4,FALSE)</f>
        <v>Female</v>
      </c>
      <c r="G1891" t="str">
        <f>VLOOKUP(C1891,customer_imp!$A$2:$H$502,5,FALSE)</f>
        <v>Luisfurt</v>
      </c>
      <c r="H1891" t="str">
        <f>VLOOKUP(C1891,customer_imp!$A$2:$H$502,6,FALSE)</f>
        <v>Georgia</v>
      </c>
      <c r="I1891" t="str">
        <f>VLOOKUP(C1891,customer_imp!$A$2:$H$502,7,FALSE)</f>
        <v>USA</v>
      </c>
      <c r="J1891" t="s">
        <v>4565</v>
      </c>
      <c r="K1891" t="str">
        <f>VLOOKUP($J1891,prod_imp!$A$2:$I$102,2,FALSE)</f>
        <v>Noise-Canceling Headphones</v>
      </c>
      <c r="L1891" t="str">
        <f>VLOOKUP(J1891,prod_imp!$A$2:$I$102,3,FALSE)</f>
        <v>Electronics</v>
      </c>
      <c r="M1891" t="str">
        <f>VLOOKUP(J1891,prod_imp!$A$2:$I$102,4,FALSE)</f>
        <v>Audio</v>
      </c>
      <c r="N1891" t="str">
        <f>VLOOKUP(J1891,prod_imp!$A$2:$I$102,5,FALSE)</f>
        <v>Taylor-Hart</v>
      </c>
      <c r="O1891">
        <f>VLOOKUP(J1891,prod_imp!$A$2:$I$102,6,FALSE)</f>
        <v>39</v>
      </c>
      <c r="P1891">
        <f>VLOOKUP(J1891,prod_imp!$A$2:$I$102,7,FALSE)</f>
        <v>378</v>
      </c>
      <c r="Q1891" t="s">
        <v>4702</v>
      </c>
      <c r="R1891" t="s">
        <v>4709</v>
      </c>
      <c r="S1891" s="5">
        <v>128.95679999999999</v>
      </c>
      <c r="T1891">
        <v>4</v>
      </c>
      <c r="U1891">
        <v>38</v>
      </c>
      <c r="V1891">
        <v>0.06</v>
      </c>
      <c r="W1891" t="str">
        <f>VLOOKUP(Q1891,stores_imp!$A$2:$K$100,3,FALSE)</f>
        <v>EAST</v>
      </c>
      <c r="X1891" t="str">
        <f>VLOOKUP(Q1891,stores_imp!$A$2:$K$100,2,TRUE)</f>
        <v>Guerrero-Schmitt</v>
      </c>
      <c r="Y1891" t="str">
        <f>VLOOKUP(Q1891,stores_imp!$A$2:$E$22,4,FALSE)</f>
        <v>East Stevechester</v>
      </c>
      <c r="Z1891" t="str">
        <f>VLOOKUP(Q1891,stores_imp!$A$2:$K$22,5,FALSE)</f>
        <v>Flagship</v>
      </c>
      <c r="AA1891" t="str">
        <f>_xlfn.IFS(sale[[#All],[Age]]&lt;19,"Teens",sale[[#All],[Age]]&lt;30,"Adults",sale[[#All],[Age]]&lt;70,"Elders")</f>
        <v>Adults</v>
      </c>
      <c r="AB1891" t="str">
        <f>VLOOKUP(C1891,customer_imp!$A$2:$H$505,8,FALSE)</f>
        <v>Gold</v>
      </c>
    </row>
    <row r="1892" spans="1:28" x14ac:dyDescent="0.25">
      <c r="A1892" t="s">
        <v>6596</v>
      </c>
      <c r="B1892" s="2">
        <v>45404</v>
      </c>
      <c r="C1892" t="s">
        <v>4485</v>
      </c>
      <c r="D1892" t="str">
        <f>VLOOKUP(C1892,customer_imp!$A$2:$H$502,2,FALSE)</f>
        <v>Darrell Miller</v>
      </c>
      <c r="E1892">
        <f>VLOOKUP(C1892,customer_imp!$A$2:$H$502,3,FALSE)</f>
        <v>59</v>
      </c>
      <c r="F1892" t="str">
        <f>VLOOKUP(C1892,customer_imp!$A$2:$H$502,4,FALSE)</f>
        <v>Female</v>
      </c>
      <c r="G1892" t="str">
        <f>VLOOKUP(C1892,customer_imp!$A$2:$H$502,5,FALSE)</f>
        <v>Port Carol</v>
      </c>
      <c r="H1892" t="str">
        <f>VLOOKUP(C1892,customer_imp!$A$2:$H$502,6,FALSE)</f>
        <v>Florida</v>
      </c>
      <c r="I1892" t="str">
        <f>VLOOKUP(C1892,customer_imp!$A$2:$H$502,7,FALSE)</f>
        <v>USA</v>
      </c>
      <c r="J1892" t="s">
        <v>4662</v>
      </c>
      <c r="K1892" t="str">
        <f>VLOOKUP($J1892,prod_imp!$A$2:$I$102,2,FALSE)</f>
        <v>Vitamin E Body Lotion</v>
      </c>
      <c r="L1892" t="str">
        <f>VLOOKUP(J1892,prod_imp!$A$2:$I$102,3,FALSE)</f>
        <v>Beauty</v>
      </c>
      <c r="M1892" t="str">
        <f>VLOOKUP(J1892,prod_imp!$A$2:$I$102,4,FALSE)</f>
        <v>Skincare</v>
      </c>
      <c r="N1892" t="str">
        <f>VLOOKUP(J1892,prod_imp!$A$2:$I$102,5,FALSE)</f>
        <v>Hoffman-Williams</v>
      </c>
      <c r="O1892">
        <f>VLOOKUP(J1892,prod_imp!$A$2:$I$102,6,FALSE)</f>
        <v>358</v>
      </c>
      <c r="P1892">
        <f>VLOOKUP(J1892,prod_imp!$A$2:$I$102,7,FALSE)</f>
        <v>213</v>
      </c>
      <c r="Q1892" t="s">
        <v>4690</v>
      </c>
      <c r="R1892" t="s">
        <v>4709</v>
      </c>
      <c r="S1892" s="5">
        <v>2282.9663999999998</v>
      </c>
      <c r="T1892">
        <v>4</v>
      </c>
      <c r="U1892">
        <v>732</v>
      </c>
      <c r="V1892">
        <v>0.16</v>
      </c>
      <c r="W1892" t="str">
        <f>VLOOKUP(Q1892,stores_imp!$A$2:$K$100,3,FALSE)</f>
        <v>EAST</v>
      </c>
      <c r="X1892" t="str">
        <f>VLOOKUP(Q1892,stores_imp!$A$2:$K$100,2,TRUE)</f>
        <v>Martinez, Adkins And Johnson</v>
      </c>
      <c r="Y1892" t="str">
        <f>VLOOKUP(Q1892,stores_imp!$A$2:$E$22,4,FALSE)</f>
        <v>East Davidville</v>
      </c>
      <c r="Z1892" t="str">
        <f>VLOOKUP(Q1892,stores_imp!$A$2:$K$22,5,FALSE)</f>
        <v>Online</v>
      </c>
      <c r="AA1892" t="str">
        <f>_xlfn.IFS(sale[[#All],[Age]]&lt;19,"Teens",sale[[#All],[Age]]&lt;30,"Adults",sale[[#All],[Age]]&lt;70,"Elders")</f>
        <v>Elders</v>
      </c>
      <c r="AB1892" t="str">
        <f>VLOOKUP(C1892,customer_imp!$A$2:$H$505,8,FALSE)</f>
        <v>Platinum</v>
      </c>
    </row>
    <row r="1893" spans="1:28" x14ac:dyDescent="0.25">
      <c r="A1893" t="s">
        <v>6597</v>
      </c>
      <c r="B1893" s="2">
        <v>45916</v>
      </c>
      <c r="C1893" t="s">
        <v>4449</v>
      </c>
      <c r="D1893" t="str">
        <f>VLOOKUP(C1893,customer_imp!$A$2:$H$502,2,FALSE)</f>
        <v>Christina Robertson</v>
      </c>
      <c r="E1893">
        <f>VLOOKUP(C1893,customer_imp!$A$2:$H$502,3,FALSE)</f>
        <v>59</v>
      </c>
      <c r="F1893" t="str">
        <f>VLOOKUP(C1893,customer_imp!$A$2:$H$502,4,FALSE)</f>
        <v>Male</v>
      </c>
      <c r="G1893" t="str">
        <f>VLOOKUP(C1893,customer_imp!$A$2:$H$502,5,FALSE)</f>
        <v>Hubbardborough</v>
      </c>
      <c r="H1893" t="str">
        <f>VLOOKUP(C1893,customer_imp!$A$2:$H$502,6,FALSE)</f>
        <v>Kentucky</v>
      </c>
      <c r="I1893" t="str">
        <f>VLOOKUP(C1893,customer_imp!$A$2:$H$502,7,FALSE)</f>
        <v>USA</v>
      </c>
      <c r="J1893" t="s">
        <v>4639</v>
      </c>
      <c r="K1893" t="str">
        <f>VLOOKUP($J1893,prod_imp!$A$2:$I$102,2,FALSE)</f>
        <v>Badminton Racket Set</v>
      </c>
      <c r="L1893" t="str">
        <f>VLOOKUP(J1893,prod_imp!$A$2:$I$102,3,FALSE)</f>
        <v>Sports</v>
      </c>
      <c r="M1893" t="str">
        <f>VLOOKUP(J1893,prod_imp!$A$2:$I$102,4,FALSE)</f>
        <v>Equipment</v>
      </c>
      <c r="N1893" t="str">
        <f>VLOOKUP(J1893,prod_imp!$A$2:$I$102,5,FALSE)</f>
        <v>Robinson-Brown</v>
      </c>
      <c r="O1893">
        <f>VLOOKUP(J1893,prod_imp!$A$2:$I$102,6,FALSE)</f>
        <v>286</v>
      </c>
      <c r="P1893">
        <f>VLOOKUP(J1893,prod_imp!$A$2:$I$102,7,FALSE)</f>
        <v>358</v>
      </c>
      <c r="Q1893" t="s">
        <v>4703</v>
      </c>
      <c r="R1893" t="s">
        <v>1959</v>
      </c>
      <c r="S1893" s="5">
        <v>1956.0320999999999</v>
      </c>
      <c r="T1893">
        <v>3</v>
      </c>
      <c r="U1893">
        <v>825</v>
      </c>
      <c r="V1893">
        <v>0.22</v>
      </c>
      <c r="W1893" t="str">
        <f>VLOOKUP(Q1893,stores_imp!$A$2:$K$100,3,FALSE)</f>
        <v>EAST</v>
      </c>
      <c r="X1893" t="str">
        <f>VLOOKUP(Q1893,stores_imp!$A$2:$K$100,2,TRUE)</f>
        <v>Mann-Austin</v>
      </c>
      <c r="Y1893" t="str">
        <f>VLOOKUP(Q1893,stores_imp!$A$2:$E$22,4,FALSE)</f>
        <v>Vasquezborough</v>
      </c>
      <c r="Z1893" t="str">
        <f>VLOOKUP(Q1893,stores_imp!$A$2:$K$22,5,FALSE)</f>
        <v>Online</v>
      </c>
      <c r="AA1893" t="str">
        <f>_xlfn.IFS(sale[[#All],[Age]]&lt;19,"Teens",sale[[#All],[Age]]&lt;30,"Adults",sale[[#All],[Age]]&lt;70,"Elders")</f>
        <v>Elders</v>
      </c>
      <c r="AB1893" t="str">
        <f>VLOOKUP(C1893,customer_imp!$A$2:$H$505,8,FALSE)</f>
        <v>Platinum</v>
      </c>
    </row>
    <row r="1894" spans="1:28" x14ac:dyDescent="0.25">
      <c r="A1894" t="s">
        <v>6598</v>
      </c>
      <c r="B1894" s="2">
        <v>45269</v>
      </c>
      <c r="C1894" t="s">
        <v>4033</v>
      </c>
      <c r="D1894" t="str">
        <f>VLOOKUP(C1894,customer_imp!$A$2:$H$502,2,FALSE)</f>
        <v>Alyssa Vargas</v>
      </c>
      <c r="E1894">
        <f>VLOOKUP(C1894,customer_imp!$A$2:$H$502,3,FALSE)</f>
        <v>53</v>
      </c>
      <c r="F1894" t="str">
        <f>VLOOKUP(C1894,customer_imp!$A$2:$H$502,4,FALSE)</f>
        <v>Male</v>
      </c>
      <c r="G1894" t="str">
        <f>VLOOKUP(C1894,customer_imp!$A$2:$H$502,5,FALSE)</f>
        <v>New Kathrynland</v>
      </c>
      <c r="H1894" t="str">
        <f>VLOOKUP(C1894,customer_imp!$A$2:$H$502,6,FALSE)</f>
        <v>Montana</v>
      </c>
      <c r="I1894" t="str">
        <f>VLOOKUP(C1894,customer_imp!$A$2:$H$502,7,FALSE)</f>
        <v>USA</v>
      </c>
      <c r="J1894" t="s">
        <v>4623</v>
      </c>
      <c r="K1894" t="str">
        <f>VLOOKUP($J1894,prod_imp!$A$2:$I$102,2,FALSE)</f>
        <v>Kitchen Storage Rack</v>
      </c>
      <c r="L1894" t="str">
        <f>VLOOKUP(J1894,prod_imp!$A$2:$I$102,3,FALSE)</f>
        <v>Home</v>
      </c>
      <c r="M1894" t="str">
        <f>VLOOKUP(J1894,prod_imp!$A$2:$I$102,4,FALSE)</f>
        <v>Storage</v>
      </c>
      <c r="N1894" t="str">
        <f>VLOOKUP(J1894,prod_imp!$A$2:$I$102,5,FALSE)</f>
        <v>Duran Group</v>
      </c>
      <c r="O1894">
        <f>VLOOKUP(J1894,prod_imp!$A$2:$I$102,6,FALSE)</f>
        <v>138</v>
      </c>
      <c r="P1894">
        <f>VLOOKUP(J1894,prod_imp!$A$2:$I$102,7,FALSE)</f>
        <v>89</v>
      </c>
      <c r="Q1894" t="s">
        <v>4697</v>
      </c>
      <c r="R1894" t="s">
        <v>4706</v>
      </c>
      <c r="S1894" s="5">
        <v>93.653999999999996</v>
      </c>
      <c r="T1894">
        <v>2</v>
      </c>
      <c r="U1894">
        <v>47</v>
      </c>
      <c r="V1894">
        <v>0.21</v>
      </c>
      <c r="W1894" t="str">
        <f>VLOOKUP(Q1894,stores_imp!$A$2:$K$100,3,FALSE)</f>
        <v>SOUTH</v>
      </c>
      <c r="X1894" t="str">
        <f>VLOOKUP(Q1894,stores_imp!$A$2:$K$100,2,TRUE)</f>
        <v>Mcdonald Inc</v>
      </c>
      <c r="Y1894" t="str">
        <f>VLOOKUP(Q1894,stores_imp!$A$2:$E$22,4,FALSE)</f>
        <v>Christopherland</v>
      </c>
      <c r="Z1894" t="str">
        <f>VLOOKUP(Q1894,stores_imp!$A$2:$K$22,5,FALSE)</f>
        <v>Outlet</v>
      </c>
      <c r="AA1894" t="str">
        <f>_xlfn.IFS(sale[[#All],[Age]]&lt;19,"Teens",sale[[#All],[Age]]&lt;30,"Adults",sale[[#All],[Age]]&lt;70,"Elders")</f>
        <v>Elders</v>
      </c>
      <c r="AB1894" t="str">
        <f>VLOOKUP(C1894,customer_imp!$A$2:$H$505,8,FALSE)</f>
        <v>Platinum</v>
      </c>
    </row>
    <row r="1895" spans="1:28" x14ac:dyDescent="0.25">
      <c r="A1895" t="s">
        <v>6599</v>
      </c>
      <c r="B1895" s="2">
        <v>45493</v>
      </c>
      <c r="C1895" t="s">
        <v>4150</v>
      </c>
      <c r="D1895" t="str">
        <f>VLOOKUP(C1895,customer_imp!$A$2:$H$502,2,FALSE)</f>
        <v>Amy Wilson</v>
      </c>
      <c r="E1895">
        <f>VLOOKUP(C1895,customer_imp!$A$2:$H$502,3,FALSE)</f>
        <v>44</v>
      </c>
      <c r="F1895" t="str">
        <f>VLOOKUP(C1895,customer_imp!$A$2:$H$502,4,FALSE)</f>
        <v>Female</v>
      </c>
      <c r="G1895" t="str">
        <f>VLOOKUP(C1895,customer_imp!$A$2:$H$502,5,FALSE)</f>
        <v>Morrisburgh</v>
      </c>
      <c r="H1895" t="str">
        <f>VLOOKUP(C1895,customer_imp!$A$2:$H$502,6,FALSE)</f>
        <v>Indiana</v>
      </c>
      <c r="I1895" t="str">
        <f>VLOOKUP(C1895,customer_imp!$A$2:$H$502,7,FALSE)</f>
        <v>USA</v>
      </c>
      <c r="J1895" t="s">
        <v>4625</v>
      </c>
      <c r="K1895" t="str">
        <f>VLOOKUP($J1895,prod_imp!$A$2:$I$102,2,FALSE)</f>
        <v>Professional Jump Rope</v>
      </c>
      <c r="L1895" t="str">
        <f>VLOOKUP(J1895,prod_imp!$A$2:$I$102,3,FALSE)</f>
        <v>Sports</v>
      </c>
      <c r="M1895" t="str">
        <f>VLOOKUP(J1895,prod_imp!$A$2:$I$102,4,FALSE)</f>
        <v>Fitness</v>
      </c>
      <c r="N1895" t="str">
        <f>VLOOKUP(J1895,prod_imp!$A$2:$I$102,5,FALSE)</f>
        <v>Davis Plc</v>
      </c>
      <c r="O1895">
        <f>VLOOKUP(J1895,prod_imp!$A$2:$I$102,6,FALSE)</f>
        <v>478</v>
      </c>
      <c r="P1895">
        <f>VLOOKUP(J1895,prod_imp!$A$2:$I$102,7,FALSE)</f>
        <v>300</v>
      </c>
      <c r="Q1895" t="s">
        <v>4701</v>
      </c>
      <c r="R1895" t="s">
        <v>4706</v>
      </c>
      <c r="S1895" s="5">
        <v>319.07839999999999</v>
      </c>
      <c r="T1895">
        <v>1</v>
      </c>
      <c r="U1895">
        <v>389</v>
      </c>
      <c r="V1895">
        <v>0.01</v>
      </c>
      <c r="W1895" t="str">
        <f>VLOOKUP(Q1895,stores_imp!$A$2:$K$100,3,FALSE)</f>
        <v>NORTH</v>
      </c>
      <c r="X1895" t="str">
        <f>VLOOKUP(Q1895,stores_imp!$A$2:$K$100,2,TRUE)</f>
        <v>Holloway Ltd</v>
      </c>
      <c r="Y1895" t="str">
        <f>VLOOKUP(Q1895,stores_imp!$A$2:$E$22,4,FALSE)</f>
        <v>Bensonhaven</v>
      </c>
      <c r="Z1895" t="str">
        <f>VLOOKUP(Q1895,stores_imp!$A$2:$K$22,5,FALSE)</f>
        <v>Flagship</v>
      </c>
      <c r="AA1895" t="str">
        <f>_xlfn.IFS(sale[[#All],[Age]]&lt;19,"Teens",sale[[#All],[Age]]&lt;30,"Adults",sale[[#All],[Age]]&lt;70,"Elders")</f>
        <v>Elders</v>
      </c>
      <c r="AB1895" t="str">
        <f>VLOOKUP(C1895,customer_imp!$A$2:$H$505,8,FALSE)</f>
        <v>Platinum</v>
      </c>
    </row>
    <row r="1896" spans="1:28" x14ac:dyDescent="0.25">
      <c r="A1896" t="s">
        <v>6600</v>
      </c>
      <c r="B1896" s="2">
        <v>45558</v>
      </c>
      <c r="C1896" t="s">
        <v>4450</v>
      </c>
      <c r="D1896" t="str">
        <f>VLOOKUP(C1896,customer_imp!$A$2:$H$502,2,FALSE)</f>
        <v>Kelly Garrett</v>
      </c>
      <c r="E1896">
        <f>VLOOKUP(C1896,customer_imp!$A$2:$H$502,3,FALSE)</f>
        <v>62</v>
      </c>
      <c r="F1896" t="str">
        <f>VLOOKUP(C1896,customer_imp!$A$2:$H$502,4,FALSE)</f>
        <v>Female</v>
      </c>
      <c r="G1896" t="str">
        <f>VLOOKUP(C1896,customer_imp!$A$2:$H$502,5,FALSE)</f>
        <v>Port Taylorberg</v>
      </c>
      <c r="H1896" t="str">
        <f>VLOOKUP(C1896,customer_imp!$A$2:$H$502,6,FALSE)</f>
        <v>Pennsylvania</v>
      </c>
      <c r="I1896" t="str">
        <f>VLOOKUP(C1896,customer_imp!$A$2:$H$502,7,FALSE)</f>
        <v>USA</v>
      </c>
      <c r="J1896" t="s">
        <v>4640</v>
      </c>
      <c r="K1896" t="str">
        <f>VLOOKUP($J1896,prod_imp!$A$2:$I$102,2,FALSE)</f>
        <v>Fitness Resistance Bands</v>
      </c>
      <c r="L1896" t="str">
        <f>VLOOKUP(J1896,prod_imp!$A$2:$I$102,3,FALSE)</f>
        <v>Sports</v>
      </c>
      <c r="M1896" t="str">
        <f>VLOOKUP(J1896,prod_imp!$A$2:$I$102,4,FALSE)</f>
        <v>Fitness</v>
      </c>
      <c r="N1896" t="str">
        <f>VLOOKUP(J1896,prod_imp!$A$2:$I$102,5,FALSE)</f>
        <v>Reese-Watson</v>
      </c>
      <c r="O1896">
        <f>VLOOKUP(J1896,prod_imp!$A$2:$I$102,6,FALSE)</f>
        <v>153</v>
      </c>
      <c r="P1896">
        <f>VLOOKUP(J1896,prod_imp!$A$2:$I$102,7,FALSE)</f>
        <v>281</v>
      </c>
      <c r="Q1896" t="s">
        <v>4702</v>
      </c>
      <c r="R1896" t="s">
        <v>1959</v>
      </c>
      <c r="S1896" s="5">
        <v>1549.9155000000001</v>
      </c>
      <c r="T1896">
        <v>3</v>
      </c>
      <c r="U1896">
        <v>544</v>
      </c>
      <c r="V1896">
        <v>0.18</v>
      </c>
      <c r="W1896" t="str">
        <f>VLOOKUP(Q1896,stores_imp!$A$2:$K$100,3,FALSE)</f>
        <v>EAST</v>
      </c>
      <c r="X1896" t="str">
        <f>VLOOKUP(Q1896,stores_imp!$A$2:$K$100,2,TRUE)</f>
        <v>Guerrero-Schmitt</v>
      </c>
      <c r="Y1896" t="str">
        <f>VLOOKUP(Q1896,stores_imp!$A$2:$E$22,4,FALSE)</f>
        <v>East Stevechester</v>
      </c>
      <c r="Z1896" t="str">
        <f>VLOOKUP(Q1896,stores_imp!$A$2:$K$22,5,FALSE)</f>
        <v>Flagship</v>
      </c>
      <c r="AA1896" t="str">
        <f>_xlfn.IFS(sale[[#All],[Age]]&lt;19,"Teens",sale[[#All],[Age]]&lt;30,"Adults",sale[[#All],[Age]]&lt;70,"Elders")</f>
        <v>Elders</v>
      </c>
      <c r="AB1896" t="str">
        <f>VLOOKUP(C1896,customer_imp!$A$2:$H$505,8,FALSE)</f>
        <v>Silver</v>
      </c>
    </row>
    <row r="1897" spans="1:28" x14ac:dyDescent="0.25">
      <c r="A1897" t="s">
        <v>6601</v>
      </c>
      <c r="B1897" s="2">
        <v>45423</v>
      </c>
      <c r="C1897" t="s">
        <v>3995</v>
      </c>
      <c r="D1897" t="str">
        <f>VLOOKUP(C1897,customer_imp!$A$2:$H$502,2,FALSE)</f>
        <v>Heather Collins</v>
      </c>
      <c r="E1897">
        <f>VLOOKUP(C1897,customer_imp!$A$2:$H$502,3,FALSE)</f>
        <v>40</v>
      </c>
      <c r="F1897" t="str">
        <f>VLOOKUP(C1897,customer_imp!$A$2:$H$502,4,FALSE)</f>
        <v>Male</v>
      </c>
      <c r="G1897" t="str">
        <f>VLOOKUP(C1897,customer_imp!$A$2:$H$502,5,FALSE)</f>
        <v>Rogerschester</v>
      </c>
      <c r="H1897" t="str">
        <f>VLOOKUP(C1897,customer_imp!$A$2:$H$502,6,FALSE)</f>
        <v>Idaho</v>
      </c>
      <c r="I1897" t="str">
        <f>VLOOKUP(C1897,customer_imp!$A$2:$H$502,7,FALSE)</f>
        <v>USA</v>
      </c>
      <c r="J1897" t="s">
        <v>4523</v>
      </c>
      <c r="K1897" t="str">
        <f>VLOOKUP($J1897,prod_imp!$A$2:$I$102,2,FALSE)</f>
        <v>Decorative Wall Mirror</v>
      </c>
      <c r="L1897" t="str">
        <f>VLOOKUP(J1897,prod_imp!$A$2:$I$102,3,FALSE)</f>
        <v>Home</v>
      </c>
      <c r="M1897" t="str">
        <f>VLOOKUP(J1897,prod_imp!$A$2:$I$102,4,FALSE)</f>
        <v>Decor</v>
      </c>
      <c r="N1897" t="str">
        <f>VLOOKUP(J1897,prod_imp!$A$2:$I$102,5,FALSE)</f>
        <v>Luna, Anderson And Bowman</v>
      </c>
      <c r="O1897">
        <f>VLOOKUP(J1897,prod_imp!$A$2:$I$102,6,FALSE)</f>
        <v>48</v>
      </c>
      <c r="P1897">
        <f>VLOOKUP(J1897,prod_imp!$A$2:$I$102,7,FALSE)</f>
        <v>439</v>
      </c>
      <c r="Q1897" t="s">
        <v>4675</v>
      </c>
      <c r="R1897" t="s">
        <v>4706</v>
      </c>
      <c r="S1897" s="5">
        <v>1307.3345999999999</v>
      </c>
      <c r="T1897">
        <v>2</v>
      </c>
      <c r="U1897">
        <v>660</v>
      </c>
      <c r="V1897">
        <v>0.05</v>
      </c>
      <c r="W1897" t="str">
        <f>VLOOKUP(Q1897,stores_imp!$A$2:$K$100,3,FALSE)</f>
        <v>NORTH</v>
      </c>
      <c r="X1897" t="str">
        <f>VLOOKUP(Q1897,stores_imp!$A$2:$K$100,2,TRUE)</f>
        <v>Martinez, Adkins And Johnson</v>
      </c>
      <c r="Y1897" t="str">
        <f>VLOOKUP(Q1897,stores_imp!$A$2:$E$22,4,FALSE)</f>
        <v>Danielmouth</v>
      </c>
      <c r="Z1897" t="str">
        <f>VLOOKUP(Q1897,stores_imp!$A$2:$K$22,5,FALSE)</f>
        <v>Flagship</v>
      </c>
      <c r="AA1897" t="str">
        <f>_xlfn.IFS(sale[[#All],[Age]]&lt;19,"Teens",sale[[#All],[Age]]&lt;30,"Adults",sale[[#All],[Age]]&lt;70,"Elders")</f>
        <v>Elders</v>
      </c>
      <c r="AB1897" t="str">
        <f>VLOOKUP(C1897,customer_imp!$A$2:$H$505,8,FALSE)</f>
        <v>Platinum</v>
      </c>
    </row>
    <row r="1898" spans="1:28" x14ac:dyDescent="0.25">
      <c r="A1898" t="s">
        <v>6602</v>
      </c>
      <c r="B1898" s="2">
        <v>45780</v>
      </c>
      <c r="C1898" t="s">
        <v>4426</v>
      </c>
      <c r="D1898" t="str">
        <f>VLOOKUP(C1898,customer_imp!$A$2:$H$502,2,FALSE)</f>
        <v>Monique Castro</v>
      </c>
      <c r="E1898">
        <f>VLOOKUP(C1898,customer_imp!$A$2:$H$502,3,FALSE)</f>
        <v>48</v>
      </c>
      <c r="F1898" t="str">
        <f>VLOOKUP(C1898,customer_imp!$A$2:$H$502,4,FALSE)</f>
        <v>Female</v>
      </c>
      <c r="G1898" t="str">
        <f>VLOOKUP(C1898,customer_imp!$A$2:$H$502,5,FALSE)</f>
        <v>New Sarah</v>
      </c>
      <c r="H1898" t="str">
        <f>VLOOKUP(C1898,customer_imp!$A$2:$H$502,6,FALSE)</f>
        <v>Indiana</v>
      </c>
      <c r="I1898" t="str">
        <f>VLOOKUP(C1898,customer_imp!$A$2:$H$502,7,FALSE)</f>
        <v>USA</v>
      </c>
      <c r="J1898" t="s">
        <v>4521</v>
      </c>
      <c r="K1898" t="str">
        <f>VLOOKUP($J1898,prod_imp!$A$2:$I$102,2,FALSE)</f>
        <v>Usb-C Fast Charger</v>
      </c>
      <c r="L1898" t="str">
        <f>VLOOKUP(J1898,prod_imp!$A$2:$I$102,3,FALSE)</f>
        <v>Electronics</v>
      </c>
      <c r="M1898" t="str">
        <f>VLOOKUP(J1898,prod_imp!$A$2:$I$102,4,FALSE)</f>
        <v>Accessories</v>
      </c>
      <c r="N1898" t="str">
        <f>VLOOKUP(J1898,prod_imp!$A$2:$I$102,5,FALSE)</f>
        <v>Dawson-Perkins</v>
      </c>
      <c r="O1898">
        <f>VLOOKUP(J1898,prod_imp!$A$2:$I$102,6,FALSE)</f>
        <v>242</v>
      </c>
      <c r="P1898">
        <f>VLOOKUP(J1898,prod_imp!$A$2:$I$102,7,FALSE)</f>
        <v>453</v>
      </c>
      <c r="Q1898" t="s">
        <v>4685</v>
      </c>
      <c r="R1898" t="s">
        <v>1959</v>
      </c>
      <c r="S1898" s="5">
        <v>2829.7228</v>
      </c>
      <c r="T1898">
        <v>4</v>
      </c>
      <c r="U1898">
        <v>729</v>
      </c>
      <c r="V1898">
        <v>0.01</v>
      </c>
      <c r="W1898" t="str">
        <f>VLOOKUP(Q1898,stores_imp!$A$2:$K$100,3,FALSE)</f>
        <v>WEST</v>
      </c>
      <c r="X1898" t="str">
        <f>VLOOKUP(Q1898,stores_imp!$A$2:$K$100,2,TRUE)</f>
        <v>Mann-Austin</v>
      </c>
      <c r="Y1898" t="str">
        <f>VLOOKUP(Q1898,stores_imp!$A$2:$E$22,4,FALSE)</f>
        <v>Thompsonborough</v>
      </c>
      <c r="Z1898" t="str">
        <f>VLOOKUP(Q1898,stores_imp!$A$2:$K$22,5,FALSE)</f>
        <v>Online</v>
      </c>
      <c r="AA1898" t="str">
        <f>_xlfn.IFS(sale[[#All],[Age]]&lt;19,"Teens",sale[[#All],[Age]]&lt;30,"Adults",sale[[#All],[Age]]&lt;70,"Elders")</f>
        <v>Elders</v>
      </c>
      <c r="AB1898" t="str">
        <f>VLOOKUP(C1898,customer_imp!$A$2:$H$505,8,FALSE)</f>
        <v>Gold</v>
      </c>
    </row>
    <row r="1899" spans="1:28" x14ac:dyDescent="0.25">
      <c r="A1899" t="s">
        <v>6603</v>
      </c>
      <c r="B1899" s="2">
        <v>45345</v>
      </c>
      <c r="C1899" t="s">
        <v>4412</v>
      </c>
      <c r="D1899" t="str">
        <f>VLOOKUP(C1899,customer_imp!$A$2:$H$502,2,FALSE)</f>
        <v>Holly Robinson</v>
      </c>
      <c r="E1899">
        <f>VLOOKUP(C1899,customer_imp!$A$2:$H$502,3,FALSE)</f>
        <v>45</v>
      </c>
      <c r="F1899" t="str">
        <f>VLOOKUP(C1899,customer_imp!$A$2:$H$502,4,FALSE)</f>
        <v>Female</v>
      </c>
      <c r="G1899" t="str">
        <f>VLOOKUP(C1899,customer_imp!$A$2:$H$502,5,FALSE)</f>
        <v>East Amy</v>
      </c>
      <c r="H1899" t="str">
        <f>VLOOKUP(C1899,customer_imp!$A$2:$H$502,6,FALSE)</f>
        <v>Washington</v>
      </c>
      <c r="I1899" t="str">
        <f>VLOOKUP(C1899,customer_imp!$A$2:$H$502,7,FALSE)</f>
        <v>USA</v>
      </c>
      <c r="J1899" t="s">
        <v>4647</v>
      </c>
      <c r="K1899" t="str">
        <f>VLOOKUP($J1899,prod_imp!$A$2:$I$102,2,FALSE)</f>
        <v>Led Bedside Lamp</v>
      </c>
      <c r="L1899" t="str">
        <f>VLOOKUP(J1899,prod_imp!$A$2:$I$102,3,FALSE)</f>
        <v>Home</v>
      </c>
      <c r="M1899" t="str">
        <f>VLOOKUP(J1899,prod_imp!$A$2:$I$102,4,FALSE)</f>
        <v>Lighting</v>
      </c>
      <c r="N1899" t="str">
        <f>VLOOKUP(J1899,prod_imp!$A$2:$I$102,5,FALSE)</f>
        <v>Aguilar, Horton And Lewis</v>
      </c>
      <c r="O1899">
        <f>VLOOKUP(J1899,prod_imp!$A$2:$I$102,6,FALSE)</f>
        <v>371</v>
      </c>
      <c r="P1899">
        <f>VLOOKUP(J1899,prod_imp!$A$2:$I$102,7,FALSE)</f>
        <v>220</v>
      </c>
      <c r="Q1899" t="s">
        <v>4683</v>
      </c>
      <c r="R1899" t="s">
        <v>4706</v>
      </c>
      <c r="S1899" s="5">
        <v>232.42320000000001</v>
      </c>
      <c r="T1899">
        <v>2</v>
      </c>
      <c r="U1899">
        <v>153</v>
      </c>
      <c r="V1899">
        <v>0.03</v>
      </c>
      <c r="W1899" t="str">
        <f>VLOOKUP(Q1899,stores_imp!$A$2:$K$100,3,FALSE)</f>
        <v>EAST</v>
      </c>
      <c r="X1899" t="str">
        <f>VLOOKUP(Q1899,stores_imp!$A$2:$K$100,2,TRUE)</f>
        <v>Mann-Austin</v>
      </c>
      <c r="Y1899" t="str">
        <f>VLOOKUP(Q1899,stores_imp!$A$2:$E$22,4,FALSE)</f>
        <v>Port Josephberg</v>
      </c>
      <c r="Z1899" t="str">
        <f>VLOOKUP(Q1899,stores_imp!$A$2:$K$22,5,FALSE)</f>
        <v>Online</v>
      </c>
      <c r="AA1899" t="str">
        <f>_xlfn.IFS(sale[[#All],[Age]]&lt;19,"Teens",sale[[#All],[Age]]&lt;30,"Adults",sale[[#All],[Age]]&lt;70,"Elders")</f>
        <v>Elders</v>
      </c>
      <c r="AB1899" t="str">
        <f>VLOOKUP(C1899,customer_imp!$A$2:$H$505,8,FALSE)</f>
        <v>Platinum</v>
      </c>
    </row>
    <row r="1900" spans="1:28" x14ac:dyDescent="0.25">
      <c r="A1900" t="s">
        <v>6604</v>
      </c>
      <c r="B1900" s="2">
        <v>45344</v>
      </c>
      <c r="C1900" t="s">
        <v>4453</v>
      </c>
      <c r="D1900" t="str">
        <f>VLOOKUP(C1900,customer_imp!$A$2:$H$502,2,FALSE)</f>
        <v>Paul Cox</v>
      </c>
      <c r="E1900">
        <f>VLOOKUP(C1900,customer_imp!$A$2:$H$502,3,FALSE)</f>
        <v>60</v>
      </c>
      <c r="F1900" t="str">
        <f>VLOOKUP(C1900,customer_imp!$A$2:$H$502,4,FALSE)</f>
        <v>Female</v>
      </c>
      <c r="G1900" t="str">
        <f>VLOOKUP(C1900,customer_imp!$A$2:$H$502,5,FALSE)</f>
        <v>East Julie</v>
      </c>
      <c r="H1900" t="str">
        <f>VLOOKUP(C1900,customer_imp!$A$2:$H$502,6,FALSE)</f>
        <v>Kansas</v>
      </c>
      <c r="I1900" t="str">
        <f>VLOOKUP(C1900,customer_imp!$A$2:$H$502,7,FALSE)</f>
        <v>USA</v>
      </c>
      <c r="J1900" t="s">
        <v>4628</v>
      </c>
      <c r="K1900" t="str">
        <f>VLOOKUP($J1900,prod_imp!$A$2:$I$102,2,FALSE)</f>
        <v>Bluetooth Car Audio System</v>
      </c>
      <c r="L1900" t="str">
        <f>VLOOKUP(J1900,prod_imp!$A$2:$I$102,3,FALSE)</f>
        <v>Electronics</v>
      </c>
      <c r="M1900" t="str">
        <f>VLOOKUP(J1900,prod_imp!$A$2:$I$102,4,FALSE)</f>
        <v>Audio</v>
      </c>
      <c r="N1900" t="str">
        <f>VLOOKUP(J1900,prod_imp!$A$2:$I$102,5,FALSE)</f>
        <v>Bruce-Bowen</v>
      </c>
      <c r="O1900">
        <f>VLOOKUP(J1900,prod_imp!$A$2:$I$102,6,FALSE)</f>
        <v>404</v>
      </c>
      <c r="P1900">
        <f>VLOOKUP(J1900,prod_imp!$A$2:$I$102,7,FALSE)</f>
        <v>159</v>
      </c>
      <c r="Q1900" t="s">
        <v>4698</v>
      </c>
      <c r="R1900" t="s">
        <v>4709</v>
      </c>
      <c r="S1900" s="5">
        <v>2084.3328000000001</v>
      </c>
      <c r="T1900">
        <v>4</v>
      </c>
      <c r="U1900">
        <v>592</v>
      </c>
      <c r="V1900">
        <v>0.24</v>
      </c>
      <c r="W1900" t="str">
        <f>VLOOKUP(Q1900,stores_imp!$A$2:$K$100,3,FALSE)</f>
        <v>NORTH</v>
      </c>
      <c r="X1900" t="str">
        <f>VLOOKUP(Q1900,stores_imp!$A$2:$K$100,2,TRUE)</f>
        <v>Shelton Plc</v>
      </c>
      <c r="Y1900" t="str">
        <f>VLOOKUP(Q1900,stores_imp!$A$2:$E$22,4,FALSE)</f>
        <v>East Jenniferstad</v>
      </c>
      <c r="Z1900" t="str">
        <f>VLOOKUP(Q1900,stores_imp!$A$2:$K$22,5,FALSE)</f>
        <v>Flagship</v>
      </c>
      <c r="AA1900" t="str">
        <f>_xlfn.IFS(sale[[#All],[Age]]&lt;19,"Teens",sale[[#All],[Age]]&lt;30,"Adults",sale[[#All],[Age]]&lt;70,"Elders")</f>
        <v>Elders</v>
      </c>
      <c r="AB1900" t="str">
        <f>VLOOKUP(C1900,customer_imp!$A$2:$H$505,8,FALSE)</f>
        <v>Silver</v>
      </c>
    </row>
    <row r="1901" spans="1:28" x14ac:dyDescent="0.25">
      <c r="A1901" t="s">
        <v>6605</v>
      </c>
      <c r="B1901" s="2">
        <v>45525</v>
      </c>
      <c r="C1901" t="s">
        <v>4036</v>
      </c>
      <c r="D1901" t="str">
        <f>VLOOKUP(C1901,customer_imp!$A$2:$H$502,2,FALSE)</f>
        <v>James Bean</v>
      </c>
      <c r="E1901">
        <f>VLOOKUP(C1901,customer_imp!$A$2:$H$502,3,FALSE)</f>
        <v>50</v>
      </c>
      <c r="F1901" t="str">
        <f>VLOOKUP(C1901,customer_imp!$A$2:$H$502,4,FALSE)</f>
        <v>Male</v>
      </c>
      <c r="G1901" t="str">
        <f>VLOOKUP(C1901,customer_imp!$A$2:$H$502,5,FALSE)</f>
        <v>Stevensonton</v>
      </c>
      <c r="H1901" t="str">
        <f>VLOOKUP(C1901,customer_imp!$A$2:$H$502,6,FALSE)</f>
        <v>New Mexico</v>
      </c>
      <c r="I1901" t="str">
        <f>VLOOKUP(C1901,customer_imp!$A$2:$H$502,7,FALSE)</f>
        <v>USA</v>
      </c>
      <c r="J1901" t="s">
        <v>4636</v>
      </c>
      <c r="K1901" t="str">
        <f>VLOOKUP($J1901,prod_imp!$A$2:$I$102,2,FALSE)</f>
        <v>Essential Oil Diffuser</v>
      </c>
      <c r="L1901" t="str">
        <f>VLOOKUP(J1901,prod_imp!$A$2:$I$102,3,FALSE)</f>
        <v>Home</v>
      </c>
      <c r="M1901" t="str">
        <f>VLOOKUP(J1901,prod_imp!$A$2:$I$102,4,FALSE)</f>
        <v>Decor</v>
      </c>
      <c r="N1901" t="str">
        <f>VLOOKUP(J1901,prod_imp!$A$2:$I$102,5,FALSE)</f>
        <v>Hernandez Inc</v>
      </c>
      <c r="O1901">
        <f>VLOOKUP(J1901,prod_imp!$A$2:$I$102,6,FALSE)</f>
        <v>325</v>
      </c>
      <c r="P1901">
        <f>VLOOKUP(J1901,prod_imp!$A$2:$I$102,7,FALSE)</f>
        <v>400</v>
      </c>
      <c r="Q1901" t="s">
        <v>4693</v>
      </c>
      <c r="R1901" t="s">
        <v>4706</v>
      </c>
      <c r="S1901" s="5">
        <v>984.37</v>
      </c>
      <c r="T1901">
        <v>1</v>
      </c>
      <c r="U1901">
        <v>984</v>
      </c>
      <c r="V1901">
        <v>0.12</v>
      </c>
      <c r="W1901" t="str">
        <f>VLOOKUP(Q1901,stores_imp!$A$2:$K$100,3,FALSE)</f>
        <v>NORTH</v>
      </c>
      <c r="X1901" t="str">
        <f>VLOOKUP(Q1901,stores_imp!$A$2:$K$100,2,TRUE)</f>
        <v>Thomas, Bridges And Harris</v>
      </c>
      <c r="Y1901" t="str">
        <f>VLOOKUP(Q1901,stores_imp!$A$2:$E$22,4,FALSE)</f>
        <v>Sabrinatown</v>
      </c>
      <c r="Z1901" t="str">
        <f>VLOOKUP(Q1901,stores_imp!$A$2:$K$22,5,FALSE)</f>
        <v>Online</v>
      </c>
      <c r="AA1901" t="str">
        <f>_xlfn.IFS(sale[[#All],[Age]]&lt;19,"Teens",sale[[#All],[Age]]&lt;30,"Adults",sale[[#All],[Age]]&lt;70,"Elders")</f>
        <v>Elders</v>
      </c>
      <c r="AB1901" t="str">
        <f>VLOOKUP(C1901,customer_imp!$A$2:$H$505,8,FALSE)</f>
        <v>Bronze</v>
      </c>
    </row>
    <row r="1902" spans="1:28" x14ac:dyDescent="0.25">
      <c r="A1902" t="s">
        <v>6606</v>
      </c>
      <c r="B1902" s="2">
        <v>45329</v>
      </c>
      <c r="C1902" t="s">
        <v>4276</v>
      </c>
      <c r="D1902" t="str">
        <f>VLOOKUP(C1902,customer_imp!$A$2:$H$502,2,FALSE)</f>
        <v>Ricardo Jones</v>
      </c>
      <c r="E1902">
        <f>VLOOKUP(C1902,customer_imp!$A$2:$H$502,3,FALSE)</f>
        <v>30</v>
      </c>
      <c r="F1902" t="str">
        <f>VLOOKUP(C1902,customer_imp!$A$2:$H$502,4,FALSE)</f>
        <v>Male</v>
      </c>
      <c r="G1902" t="str">
        <f>VLOOKUP(C1902,customer_imp!$A$2:$H$502,5,FALSE)</f>
        <v>Danielland</v>
      </c>
      <c r="H1902" t="str">
        <f>VLOOKUP(C1902,customer_imp!$A$2:$H$502,6,FALSE)</f>
        <v>Minnesota</v>
      </c>
      <c r="I1902" t="str">
        <f>VLOOKUP(C1902,customer_imp!$A$2:$H$502,7,FALSE)</f>
        <v>USA</v>
      </c>
      <c r="J1902" t="s">
        <v>4496</v>
      </c>
      <c r="K1902" t="str">
        <f>VLOOKUP($J1902,prod_imp!$A$2:$I$102,2,FALSE)</f>
        <v>Men'S Graphic T-Shirt</v>
      </c>
      <c r="L1902" t="str">
        <f>VLOOKUP(J1902,prod_imp!$A$2:$I$102,3,FALSE)</f>
        <v>Clothing</v>
      </c>
      <c r="M1902" t="str">
        <f>VLOOKUP(J1902,prod_imp!$A$2:$I$102,4,FALSE)</f>
        <v>Tops</v>
      </c>
      <c r="N1902" t="str">
        <f>VLOOKUP(J1902,prod_imp!$A$2:$I$102,5,FALSE)</f>
        <v>Terry-Moore</v>
      </c>
      <c r="O1902">
        <f>VLOOKUP(J1902,prod_imp!$A$2:$I$102,6,FALSE)</f>
        <v>343</v>
      </c>
      <c r="P1902">
        <f>VLOOKUP(J1902,prod_imp!$A$2:$I$102,7,FALSE)</f>
        <v>181</v>
      </c>
      <c r="Q1902" t="s">
        <v>4693</v>
      </c>
      <c r="R1902" t="s">
        <v>1959</v>
      </c>
      <c r="S1902" s="5">
        <v>418.15839999999997</v>
      </c>
      <c r="T1902">
        <v>2</v>
      </c>
      <c r="U1902">
        <v>238</v>
      </c>
      <c r="V1902">
        <v>0</v>
      </c>
      <c r="W1902" t="str">
        <f>VLOOKUP(Q1902,stores_imp!$A$2:$K$100,3,FALSE)</f>
        <v>NORTH</v>
      </c>
      <c r="X1902" t="str">
        <f>VLOOKUP(Q1902,stores_imp!$A$2:$K$100,2,TRUE)</f>
        <v>Thomas, Bridges And Harris</v>
      </c>
      <c r="Y1902" t="str">
        <f>VLOOKUP(Q1902,stores_imp!$A$2:$E$22,4,FALSE)</f>
        <v>Sabrinatown</v>
      </c>
      <c r="Z1902" t="str">
        <f>VLOOKUP(Q1902,stores_imp!$A$2:$K$22,5,FALSE)</f>
        <v>Online</v>
      </c>
      <c r="AA1902" t="str">
        <f>_xlfn.IFS(sale[[#All],[Age]]&lt;19,"Teens",sale[[#All],[Age]]&lt;30,"Adults",sale[[#All],[Age]]&lt;70,"Elders")</f>
        <v>Elders</v>
      </c>
      <c r="AB1902" t="str">
        <f>VLOOKUP(C1902,customer_imp!$A$2:$H$505,8,FALSE)</f>
        <v>Silver</v>
      </c>
    </row>
    <row r="1903" spans="1:28" x14ac:dyDescent="0.25">
      <c r="A1903" t="s">
        <v>6607</v>
      </c>
      <c r="B1903" s="2">
        <v>45250</v>
      </c>
      <c r="C1903" t="s">
        <v>4423</v>
      </c>
      <c r="D1903" t="str">
        <f>VLOOKUP(C1903,customer_imp!$A$2:$H$502,2,FALSE)</f>
        <v>John Smith</v>
      </c>
      <c r="E1903">
        <f>VLOOKUP(C1903,customer_imp!$A$2:$H$502,3,FALSE)</f>
        <v>27</v>
      </c>
      <c r="F1903" t="str">
        <f>VLOOKUP(C1903,customer_imp!$A$2:$H$502,4,FALSE)</f>
        <v>Male</v>
      </c>
      <c r="G1903" t="str">
        <f>VLOOKUP(C1903,customer_imp!$A$2:$H$502,5,FALSE)</f>
        <v>South Andrewport</v>
      </c>
      <c r="H1903" t="str">
        <f>VLOOKUP(C1903,customer_imp!$A$2:$H$502,6,FALSE)</f>
        <v>California</v>
      </c>
      <c r="I1903" t="str">
        <f>VLOOKUP(C1903,customer_imp!$A$2:$H$502,7,FALSE)</f>
        <v>USA</v>
      </c>
      <c r="J1903" t="s">
        <v>4541</v>
      </c>
      <c r="K1903" t="str">
        <f>VLOOKUP($J1903,prod_imp!$A$2:$I$102,2,FALSE)</f>
        <v>Women'S Scarf Set</v>
      </c>
      <c r="L1903" t="str">
        <f>VLOOKUP(J1903,prod_imp!$A$2:$I$102,3,FALSE)</f>
        <v>Clothing</v>
      </c>
      <c r="M1903" t="str">
        <f>VLOOKUP(J1903,prod_imp!$A$2:$I$102,4,FALSE)</f>
        <v>Accessories</v>
      </c>
      <c r="N1903" t="str">
        <f>VLOOKUP(J1903,prod_imp!$A$2:$I$102,5,FALSE)</f>
        <v>Brown And Sons</v>
      </c>
      <c r="O1903">
        <f>VLOOKUP(J1903,prod_imp!$A$2:$I$102,6,FALSE)</f>
        <v>174</v>
      </c>
      <c r="P1903">
        <f>VLOOKUP(J1903,prod_imp!$A$2:$I$102,7,FALSE)</f>
        <v>268</v>
      </c>
      <c r="Q1903" t="s">
        <v>4685</v>
      </c>
      <c r="R1903" t="s">
        <v>4709</v>
      </c>
      <c r="S1903" s="5">
        <v>38.003799999999998</v>
      </c>
      <c r="T1903">
        <v>1</v>
      </c>
      <c r="U1903">
        <v>52</v>
      </c>
      <c r="V1903">
        <v>0.12</v>
      </c>
      <c r="W1903" t="str">
        <f>VLOOKUP(Q1903,stores_imp!$A$2:$K$100,3,FALSE)</f>
        <v>WEST</v>
      </c>
      <c r="X1903" t="str">
        <f>VLOOKUP(Q1903,stores_imp!$A$2:$K$100,2,TRUE)</f>
        <v>Mann-Austin</v>
      </c>
      <c r="Y1903" t="str">
        <f>VLOOKUP(Q1903,stores_imp!$A$2:$E$22,4,FALSE)</f>
        <v>Thompsonborough</v>
      </c>
      <c r="Z1903" t="str">
        <f>VLOOKUP(Q1903,stores_imp!$A$2:$K$22,5,FALSE)</f>
        <v>Online</v>
      </c>
      <c r="AA1903" t="str">
        <f>_xlfn.IFS(sale[[#All],[Age]]&lt;19,"Teens",sale[[#All],[Age]]&lt;30,"Adults",sale[[#All],[Age]]&lt;70,"Elders")</f>
        <v>Adults</v>
      </c>
      <c r="AB1903" t="str">
        <f>VLOOKUP(C1903,customer_imp!$A$2:$H$505,8,FALSE)</f>
        <v>Platinum</v>
      </c>
    </row>
    <row r="1904" spans="1:28" x14ac:dyDescent="0.25">
      <c r="A1904" t="s">
        <v>6608</v>
      </c>
      <c r="B1904" s="2">
        <v>45691</v>
      </c>
      <c r="C1904" t="s">
        <v>4447</v>
      </c>
      <c r="D1904" t="str">
        <f>VLOOKUP(C1904,customer_imp!$A$2:$H$502,2,FALSE)</f>
        <v>Tyler Weber</v>
      </c>
      <c r="E1904">
        <f>VLOOKUP(C1904,customer_imp!$A$2:$H$502,3,FALSE)</f>
        <v>54</v>
      </c>
      <c r="F1904" t="str">
        <f>VLOOKUP(C1904,customer_imp!$A$2:$H$502,4,FALSE)</f>
        <v>Male</v>
      </c>
      <c r="G1904" t="str">
        <f>VLOOKUP(C1904,customer_imp!$A$2:$H$502,5,FALSE)</f>
        <v>East Yvette</v>
      </c>
      <c r="H1904" t="str">
        <f>VLOOKUP(C1904,customer_imp!$A$2:$H$502,6,FALSE)</f>
        <v>Illinois</v>
      </c>
      <c r="I1904" t="str">
        <f>VLOOKUP(C1904,customer_imp!$A$2:$H$502,7,FALSE)</f>
        <v>USA</v>
      </c>
      <c r="J1904" t="s">
        <v>4500</v>
      </c>
      <c r="K1904" t="str">
        <f>VLOOKUP($J1904,prod_imp!$A$2:$I$102,2,FALSE)</f>
        <v>Men'S Running Jacket</v>
      </c>
      <c r="L1904" t="str">
        <f>VLOOKUP(J1904,prod_imp!$A$2:$I$102,3,FALSE)</f>
        <v>Clothing</v>
      </c>
      <c r="M1904" t="str">
        <f>VLOOKUP(J1904,prod_imp!$A$2:$I$102,4,FALSE)</f>
        <v>Outerwear</v>
      </c>
      <c r="N1904" t="str">
        <f>VLOOKUP(J1904,prod_imp!$A$2:$I$102,5,FALSE)</f>
        <v>Pineda Ltd</v>
      </c>
      <c r="O1904">
        <f>VLOOKUP(J1904,prod_imp!$A$2:$I$102,6,FALSE)</f>
        <v>365</v>
      </c>
      <c r="P1904">
        <f>VLOOKUP(J1904,prod_imp!$A$2:$I$102,7,FALSE)</f>
        <v>452</v>
      </c>
      <c r="Q1904" t="s">
        <v>4675</v>
      </c>
      <c r="R1904" t="s">
        <v>1959</v>
      </c>
      <c r="S1904" s="5">
        <v>1046.5488</v>
      </c>
      <c r="T1904">
        <v>2</v>
      </c>
      <c r="U1904">
        <v>595</v>
      </c>
      <c r="V1904">
        <v>0.27</v>
      </c>
      <c r="W1904" t="str">
        <f>VLOOKUP(Q1904,stores_imp!$A$2:$K$100,3,FALSE)</f>
        <v>NORTH</v>
      </c>
      <c r="X1904" t="str">
        <f>VLOOKUP(Q1904,stores_imp!$A$2:$K$100,2,TRUE)</f>
        <v>Martinez, Adkins And Johnson</v>
      </c>
      <c r="Y1904" t="str">
        <f>VLOOKUP(Q1904,stores_imp!$A$2:$E$22,4,FALSE)</f>
        <v>Danielmouth</v>
      </c>
      <c r="Z1904" t="str">
        <f>VLOOKUP(Q1904,stores_imp!$A$2:$K$22,5,FALSE)</f>
        <v>Flagship</v>
      </c>
      <c r="AA1904" t="str">
        <f>_xlfn.IFS(sale[[#All],[Age]]&lt;19,"Teens",sale[[#All],[Age]]&lt;30,"Adults",sale[[#All],[Age]]&lt;70,"Elders")</f>
        <v>Elders</v>
      </c>
      <c r="AB1904" t="str">
        <f>VLOOKUP(C1904,customer_imp!$A$2:$H$505,8,FALSE)</f>
        <v>Gold</v>
      </c>
    </row>
    <row r="1905" spans="1:28" x14ac:dyDescent="0.25">
      <c r="A1905" t="s">
        <v>6609</v>
      </c>
      <c r="B1905" s="2">
        <v>45644</v>
      </c>
      <c r="C1905" t="s">
        <v>4145</v>
      </c>
      <c r="D1905" t="str">
        <f>VLOOKUP(C1905,customer_imp!$A$2:$H$502,2,FALSE)</f>
        <v>Antonio Wade</v>
      </c>
      <c r="E1905">
        <f>VLOOKUP(C1905,customer_imp!$A$2:$H$502,3,FALSE)</f>
        <v>36</v>
      </c>
      <c r="F1905" t="str">
        <f>VLOOKUP(C1905,customer_imp!$A$2:$H$502,4,FALSE)</f>
        <v>Female</v>
      </c>
      <c r="G1905" t="str">
        <f>VLOOKUP(C1905,customer_imp!$A$2:$H$502,5,FALSE)</f>
        <v>New Jasonmouth</v>
      </c>
      <c r="H1905" t="str">
        <f>VLOOKUP(C1905,customer_imp!$A$2:$H$502,6,FALSE)</f>
        <v>Tennessee</v>
      </c>
      <c r="I1905" t="str">
        <f>VLOOKUP(C1905,customer_imp!$A$2:$H$502,7,FALSE)</f>
        <v>USA</v>
      </c>
      <c r="J1905" t="s">
        <v>4500</v>
      </c>
      <c r="K1905" t="str">
        <f>VLOOKUP($J1905,prod_imp!$A$2:$I$102,2,FALSE)</f>
        <v>Men'S Running Jacket</v>
      </c>
      <c r="L1905" t="str">
        <f>VLOOKUP(J1905,prod_imp!$A$2:$I$102,3,FALSE)</f>
        <v>Clothing</v>
      </c>
      <c r="M1905" t="str">
        <f>VLOOKUP(J1905,prod_imp!$A$2:$I$102,4,FALSE)</f>
        <v>Outerwear</v>
      </c>
      <c r="N1905" t="str">
        <f>VLOOKUP(J1905,prod_imp!$A$2:$I$102,5,FALSE)</f>
        <v>Pineda Ltd</v>
      </c>
      <c r="O1905">
        <f>VLOOKUP(J1905,prod_imp!$A$2:$I$102,6,FALSE)</f>
        <v>365</v>
      </c>
      <c r="P1905">
        <f>VLOOKUP(J1905,prod_imp!$A$2:$I$102,7,FALSE)</f>
        <v>452</v>
      </c>
      <c r="Q1905" t="s">
        <v>4673</v>
      </c>
      <c r="R1905" t="s">
        <v>4709</v>
      </c>
      <c r="S1905" s="5">
        <v>1356.885</v>
      </c>
      <c r="T1905">
        <v>3</v>
      </c>
      <c r="U1905">
        <v>476</v>
      </c>
      <c r="V1905">
        <v>0.12</v>
      </c>
      <c r="W1905" t="str">
        <f>VLOOKUP(Q1905,stores_imp!$A$2:$K$100,3,FALSE)</f>
        <v>EAST</v>
      </c>
      <c r="X1905" t="str">
        <f>VLOOKUP(Q1905,stores_imp!$A$2:$K$100,2,TRUE)</f>
        <v>Rivera-Warner</v>
      </c>
      <c r="Y1905" t="str">
        <f>VLOOKUP(Q1905,stores_imp!$A$2:$E$22,4,FALSE)</f>
        <v>Washingtonfurt</v>
      </c>
      <c r="Z1905" t="str">
        <f>VLOOKUP(Q1905,stores_imp!$A$2:$K$22,5,FALSE)</f>
        <v>Flagship</v>
      </c>
      <c r="AA1905" t="str">
        <f>_xlfn.IFS(sale[[#All],[Age]]&lt;19,"Teens",sale[[#All],[Age]]&lt;30,"Adults",sale[[#All],[Age]]&lt;70,"Elders")</f>
        <v>Elders</v>
      </c>
      <c r="AB1905" t="str">
        <f>VLOOKUP(C1905,customer_imp!$A$2:$H$505,8,FALSE)</f>
        <v>Gold</v>
      </c>
    </row>
    <row r="1906" spans="1:28" x14ac:dyDescent="0.25">
      <c r="A1906" t="s">
        <v>6610</v>
      </c>
      <c r="B1906" s="2">
        <v>45514</v>
      </c>
      <c r="C1906" t="s">
        <v>4035</v>
      </c>
      <c r="D1906" t="str">
        <f>VLOOKUP(C1906,customer_imp!$A$2:$H$502,2,FALSE)</f>
        <v>Kristin Stein</v>
      </c>
      <c r="E1906">
        <f>VLOOKUP(C1906,customer_imp!$A$2:$H$502,3,FALSE)</f>
        <v>23</v>
      </c>
      <c r="F1906" t="str">
        <f>VLOOKUP(C1906,customer_imp!$A$2:$H$502,4,FALSE)</f>
        <v>Male</v>
      </c>
      <c r="G1906" t="str">
        <f>VLOOKUP(C1906,customer_imp!$A$2:$H$502,5,FALSE)</f>
        <v>Jennifermouth</v>
      </c>
      <c r="H1906" t="str">
        <f>VLOOKUP(C1906,customer_imp!$A$2:$H$502,6,FALSE)</f>
        <v>Missouri</v>
      </c>
      <c r="I1906" t="str">
        <f>VLOOKUP(C1906,customer_imp!$A$2:$H$502,7,FALSE)</f>
        <v>USA</v>
      </c>
      <c r="J1906" t="s">
        <v>4605</v>
      </c>
      <c r="K1906" t="str">
        <f>VLOOKUP($J1906,prod_imp!$A$2:$I$102,2,FALSE)</f>
        <v>Tennis Ball 3-Pack</v>
      </c>
      <c r="L1906" t="str">
        <f>VLOOKUP(J1906,prod_imp!$A$2:$I$102,3,FALSE)</f>
        <v>Sports</v>
      </c>
      <c r="M1906" t="str">
        <f>VLOOKUP(J1906,prod_imp!$A$2:$I$102,4,FALSE)</f>
        <v>Equipment</v>
      </c>
      <c r="N1906" t="str">
        <f>VLOOKUP(J1906,prod_imp!$A$2:$I$102,5,FALSE)</f>
        <v>Lopez Llc</v>
      </c>
      <c r="O1906">
        <f>VLOOKUP(J1906,prod_imp!$A$2:$I$102,6,FALSE)</f>
        <v>103</v>
      </c>
      <c r="P1906">
        <f>VLOOKUP(J1906,prod_imp!$A$2:$I$102,7,FALSE)</f>
        <v>465</v>
      </c>
      <c r="Q1906" t="s">
        <v>4683</v>
      </c>
      <c r="R1906" t="s">
        <v>4709</v>
      </c>
      <c r="S1906" s="5">
        <v>502.75240000000002</v>
      </c>
      <c r="T1906">
        <v>1</v>
      </c>
      <c r="U1906">
        <v>546</v>
      </c>
      <c r="V1906">
        <v>0.05</v>
      </c>
      <c r="W1906" t="str">
        <f>VLOOKUP(Q1906,stores_imp!$A$2:$K$100,3,FALSE)</f>
        <v>EAST</v>
      </c>
      <c r="X1906" t="str">
        <f>VLOOKUP(Q1906,stores_imp!$A$2:$K$100,2,TRUE)</f>
        <v>Mann-Austin</v>
      </c>
      <c r="Y1906" t="str">
        <f>VLOOKUP(Q1906,stores_imp!$A$2:$E$22,4,FALSE)</f>
        <v>Port Josephberg</v>
      </c>
      <c r="Z1906" t="str">
        <f>VLOOKUP(Q1906,stores_imp!$A$2:$K$22,5,FALSE)</f>
        <v>Online</v>
      </c>
      <c r="AA1906" t="str">
        <f>_xlfn.IFS(sale[[#All],[Age]]&lt;19,"Teens",sale[[#All],[Age]]&lt;30,"Adults",sale[[#All],[Age]]&lt;70,"Elders")</f>
        <v>Adults</v>
      </c>
      <c r="AB1906" t="str">
        <f>VLOOKUP(C1906,customer_imp!$A$2:$H$505,8,FALSE)</f>
        <v>Silver</v>
      </c>
    </row>
    <row r="1907" spans="1:28" x14ac:dyDescent="0.25">
      <c r="A1907" t="s">
        <v>6611</v>
      </c>
      <c r="B1907" s="2">
        <v>45760</v>
      </c>
      <c r="C1907" t="s">
        <v>4155</v>
      </c>
      <c r="D1907" t="str">
        <f>VLOOKUP(C1907,customer_imp!$A$2:$H$502,2,FALSE)</f>
        <v>John Bradford</v>
      </c>
      <c r="E1907">
        <f>VLOOKUP(C1907,customer_imp!$A$2:$H$502,3,FALSE)</f>
        <v>48</v>
      </c>
      <c r="F1907" t="str">
        <f>VLOOKUP(C1907,customer_imp!$A$2:$H$502,4,FALSE)</f>
        <v>Male</v>
      </c>
      <c r="G1907" t="str">
        <f>VLOOKUP(C1907,customer_imp!$A$2:$H$502,5,FALSE)</f>
        <v>Anabury</v>
      </c>
      <c r="H1907" t="str">
        <f>VLOOKUP(C1907,customer_imp!$A$2:$H$502,6,FALSE)</f>
        <v>Vermont</v>
      </c>
      <c r="I1907" t="str">
        <f>VLOOKUP(C1907,customer_imp!$A$2:$H$502,7,FALSE)</f>
        <v>USA</v>
      </c>
      <c r="J1907" t="s">
        <v>4629</v>
      </c>
      <c r="K1907" t="str">
        <f>VLOOKUP($J1907,prod_imp!$A$2:$I$102,2,FALSE)</f>
        <v>Women'S Ankle Boots</v>
      </c>
      <c r="L1907" t="str">
        <f>VLOOKUP(J1907,prod_imp!$A$2:$I$102,3,FALSE)</f>
        <v>Clothing</v>
      </c>
      <c r="M1907" t="str">
        <f>VLOOKUP(J1907,prod_imp!$A$2:$I$102,4,FALSE)</f>
        <v>Footwear</v>
      </c>
      <c r="N1907" t="str">
        <f>VLOOKUP(J1907,prod_imp!$A$2:$I$102,5,FALSE)</f>
        <v>Poole Plc</v>
      </c>
      <c r="O1907">
        <f>VLOOKUP(J1907,prod_imp!$A$2:$I$102,6,FALSE)</f>
        <v>158</v>
      </c>
      <c r="P1907">
        <f>VLOOKUP(J1907,prod_imp!$A$2:$I$102,7,FALSE)</f>
        <v>82</v>
      </c>
      <c r="Q1907" t="s">
        <v>4693</v>
      </c>
      <c r="R1907" t="s">
        <v>4709</v>
      </c>
      <c r="S1907" s="5">
        <v>793.38689999999997</v>
      </c>
      <c r="T1907">
        <v>1</v>
      </c>
      <c r="U1907">
        <v>979</v>
      </c>
      <c r="V1907">
        <v>0.08</v>
      </c>
      <c r="W1907" t="str">
        <f>VLOOKUP(Q1907,stores_imp!$A$2:$K$100,3,FALSE)</f>
        <v>NORTH</v>
      </c>
      <c r="X1907" t="str">
        <f>VLOOKUP(Q1907,stores_imp!$A$2:$K$100,2,TRUE)</f>
        <v>Thomas, Bridges And Harris</v>
      </c>
      <c r="Y1907" t="str">
        <f>VLOOKUP(Q1907,stores_imp!$A$2:$E$22,4,FALSE)</f>
        <v>Sabrinatown</v>
      </c>
      <c r="Z1907" t="str">
        <f>VLOOKUP(Q1907,stores_imp!$A$2:$K$22,5,FALSE)</f>
        <v>Online</v>
      </c>
      <c r="AA1907" t="str">
        <f>_xlfn.IFS(sale[[#All],[Age]]&lt;19,"Teens",sale[[#All],[Age]]&lt;30,"Adults",sale[[#All],[Age]]&lt;70,"Elders")</f>
        <v>Elders</v>
      </c>
      <c r="AB1907" t="str">
        <f>VLOOKUP(C1907,customer_imp!$A$2:$H$505,8,FALSE)</f>
        <v>Silver</v>
      </c>
    </row>
    <row r="1908" spans="1:28" x14ac:dyDescent="0.25">
      <c r="A1908" t="s">
        <v>6612</v>
      </c>
      <c r="B1908" s="2">
        <v>45289</v>
      </c>
      <c r="C1908" t="s">
        <v>4172</v>
      </c>
      <c r="D1908" t="str">
        <f>VLOOKUP(C1908,customer_imp!$A$2:$H$502,2,FALSE)</f>
        <v>David Roberts</v>
      </c>
      <c r="E1908">
        <f>VLOOKUP(C1908,customer_imp!$A$2:$H$502,3,FALSE)</f>
        <v>38</v>
      </c>
      <c r="F1908" t="str">
        <f>VLOOKUP(C1908,customer_imp!$A$2:$H$502,4,FALSE)</f>
        <v>Male</v>
      </c>
      <c r="G1908" t="str">
        <f>VLOOKUP(C1908,customer_imp!$A$2:$H$502,5,FALSE)</f>
        <v>Port Amanda</v>
      </c>
      <c r="H1908" t="str">
        <f>VLOOKUP(C1908,customer_imp!$A$2:$H$502,6,FALSE)</f>
        <v>Georgia</v>
      </c>
      <c r="I1908" t="str">
        <f>VLOOKUP(C1908,customer_imp!$A$2:$H$502,7,FALSE)</f>
        <v>USA</v>
      </c>
      <c r="J1908" t="s">
        <v>4528</v>
      </c>
      <c r="K1908" t="str">
        <f>VLOOKUP($J1908,prod_imp!$A$2:$I$102,2,FALSE)</f>
        <v>Soccer Training Cone Set</v>
      </c>
      <c r="L1908" t="str">
        <f>VLOOKUP(J1908,prod_imp!$A$2:$I$102,3,FALSE)</f>
        <v>Sports</v>
      </c>
      <c r="M1908" t="str">
        <f>VLOOKUP(J1908,prod_imp!$A$2:$I$102,4,FALSE)</f>
        <v>Accessories</v>
      </c>
      <c r="N1908" t="str">
        <f>VLOOKUP(J1908,prod_imp!$A$2:$I$102,5,FALSE)</f>
        <v>Ford, Murphy And Wilson</v>
      </c>
      <c r="O1908">
        <f>VLOOKUP(J1908,prod_imp!$A$2:$I$102,6,FALSE)</f>
        <v>145</v>
      </c>
      <c r="P1908">
        <f>VLOOKUP(J1908,prod_imp!$A$2:$I$102,7,FALSE)</f>
        <v>367</v>
      </c>
      <c r="Q1908" t="s">
        <v>4678</v>
      </c>
      <c r="R1908" t="s">
        <v>4709</v>
      </c>
      <c r="S1908" s="5">
        <v>2075.913</v>
      </c>
      <c r="T1908">
        <v>3</v>
      </c>
      <c r="U1908">
        <v>989</v>
      </c>
      <c r="V1908">
        <v>0.19</v>
      </c>
      <c r="W1908" t="str">
        <f>VLOOKUP(Q1908,stores_imp!$A$2:$K$100,3,FALSE)</f>
        <v>SOUTH</v>
      </c>
      <c r="X1908" t="str">
        <f>VLOOKUP(Q1908,stores_imp!$A$2:$K$100,2,TRUE)</f>
        <v>Mann-Austin</v>
      </c>
      <c r="Y1908" t="str">
        <f>VLOOKUP(Q1908,stores_imp!$A$2:$E$22,4,FALSE)</f>
        <v>North Nancyview</v>
      </c>
      <c r="Z1908" t="str">
        <f>VLOOKUP(Q1908,stores_imp!$A$2:$K$22,5,FALSE)</f>
        <v>Outlet</v>
      </c>
      <c r="AA1908" t="str">
        <f>_xlfn.IFS(sale[[#All],[Age]]&lt;19,"Teens",sale[[#All],[Age]]&lt;30,"Adults",sale[[#All],[Age]]&lt;70,"Elders")</f>
        <v>Elders</v>
      </c>
      <c r="AB1908" t="str">
        <f>VLOOKUP(C1908,customer_imp!$A$2:$H$505,8,FALSE)</f>
        <v>Gold</v>
      </c>
    </row>
    <row r="1909" spans="1:28" x14ac:dyDescent="0.25">
      <c r="A1909" t="s">
        <v>6613</v>
      </c>
      <c r="B1909" s="2">
        <v>45704</v>
      </c>
      <c r="C1909" t="s">
        <v>4237</v>
      </c>
      <c r="D1909" t="str">
        <f>VLOOKUP(C1909,customer_imp!$A$2:$H$502,2,FALSE)</f>
        <v>Damon Perez</v>
      </c>
      <c r="E1909">
        <f>VLOOKUP(C1909,customer_imp!$A$2:$H$502,3,FALSE)</f>
        <v>21</v>
      </c>
      <c r="F1909" t="str">
        <f>VLOOKUP(C1909,customer_imp!$A$2:$H$502,4,FALSE)</f>
        <v>Male</v>
      </c>
      <c r="G1909" t="str">
        <f>VLOOKUP(C1909,customer_imp!$A$2:$H$502,5,FALSE)</f>
        <v>Jasonton</v>
      </c>
      <c r="H1909" t="str">
        <f>VLOOKUP(C1909,customer_imp!$A$2:$H$502,6,FALSE)</f>
        <v>Ohio</v>
      </c>
      <c r="I1909" t="str">
        <f>VLOOKUP(C1909,customer_imp!$A$2:$H$502,7,FALSE)</f>
        <v>USA</v>
      </c>
      <c r="J1909" t="s">
        <v>4632</v>
      </c>
      <c r="K1909" t="str">
        <f>VLOOKUP($J1909,prod_imp!$A$2:$I$102,2,FALSE)</f>
        <v>Wireless Mouse</v>
      </c>
      <c r="L1909" t="str">
        <f>VLOOKUP(J1909,prod_imp!$A$2:$I$102,3,FALSE)</f>
        <v>Electronics</v>
      </c>
      <c r="M1909" t="str">
        <f>VLOOKUP(J1909,prod_imp!$A$2:$I$102,4,FALSE)</f>
        <v>Computer</v>
      </c>
      <c r="N1909" t="str">
        <f>VLOOKUP(J1909,prod_imp!$A$2:$I$102,5,FALSE)</f>
        <v>Larson Ltd</v>
      </c>
      <c r="O1909">
        <f>VLOOKUP(J1909,prod_imp!$A$2:$I$102,6,FALSE)</f>
        <v>393</v>
      </c>
      <c r="P1909">
        <f>VLOOKUP(J1909,prod_imp!$A$2:$I$102,7,FALSE)</f>
        <v>320</v>
      </c>
      <c r="Q1909" t="s">
        <v>4680</v>
      </c>
      <c r="R1909" t="s">
        <v>1959</v>
      </c>
      <c r="S1909" s="5">
        <v>2513.8984</v>
      </c>
      <c r="T1909">
        <v>4</v>
      </c>
      <c r="U1909">
        <v>849</v>
      </c>
      <c r="V1909">
        <v>0.3</v>
      </c>
      <c r="W1909" t="str">
        <f>VLOOKUP(Q1909,stores_imp!$A$2:$K$100,3,FALSE)</f>
        <v>NORTH</v>
      </c>
      <c r="X1909" t="str">
        <f>VLOOKUP(Q1909,stores_imp!$A$2:$K$100,2,TRUE)</f>
        <v>Mann-Austin</v>
      </c>
      <c r="Y1909" t="str">
        <f>VLOOKUP(Q1909,stores_imp!$A$2:$E$22,4,FALSE)</f>
        <v>Hoodberg</v>
      </c>
      <c r="Z1909" t="str">
        <f>VLOOKUP(Q1909,stores_imp!$A$2:$K$22,5,FALSE)</f>
        <v>Outlet</v>
      </c>
      <c r="AA1909" t="str">
        <f>_xlfn.IFS(sale[[#All],[Age]]&lt;19,"Teens",sale[[#All],[Age]]&lt;30,"Adults",sale[[#All],[Age]]&lt;70,"Elders")</f>
        <v>Adults</v>
      </c>
      <c r="AB1909" t="str">
        <f>VLOOKUP(C1909,customer_imp!$A$2:$H$505,8,FALSE)</f>
        <v>Gold</v>
      </c>
    </row>
    <row r="1910" spans="1:28" x14ac:dyDescent="0.25">
      <c r="A1910" t="s">
        <v>6614</v>
      </c>
      <c r="B1910" s="2">
        <v>45318</v>
      </c>
      <c r="C1910" t="s">
        <v>4329</v>
      </c>
      <c r="D1910" t="str">
        <f>VLOOKUP(C1910,customer_imp!$A$2:$H$502,2,FALSE)</f>
        <v>Ryan Moore</v>
      </c>
      <c r="E1910">
        <f>VLOOKUP(C1910,customer_imp!$A$2:$H$502,3,FALSE)</f>
        <v>38</v>
      </c>
      <c r="F1910" t="str">
        <f>VLOOKUP(C1910,customer_imp!$A$2:$H$502,4,FALSE)</f>
        <v>Male</v>
      </c>
      <c r="G1910" t="str">
        <f>VLOOKUP(C1910,customer_imp!$A$2:$H$502,5,FALSE)</f>
        <v>Cartershire</v>
      </c>
      <c r="H1910" t="str">
        <f>VLOOKUP(C1910,customer_imp!$A$2:$H$502,6,FALSE)</f>
        <v>Virginia</v>
      </c>
      <c r="I1910" t="str">
        <f>VLOOKUP(C1910,customer_imp!$A$2:$H$502,7,FALSE)</f>
        <v>USA</v>
      </c>
      <c r="J1910" t="s">
        <v>4663</v>
      </c>
      <c r="K1910" t="str">
        <f>VLOOKUP($J1910,prod_imp!$A$2:$I$102,2,FALSE)</f>
        <v>Sports Stopwatch Basic</v>
      </c>
      <c r="L1910" t="str">
        <f>VLOOKUP(J1910,prod_imp!$A$2:$I$102,3,FALSE)</f>
        <v>Sports</v>
      </c>
      <c r="M1910" t="str">
        <f>VLOOKUP(J1910,prod_imp!$A$2:$I$102,4,FALSE)</f>
        <v>Accessories</v>
      </c>
      <c r="N1910" t="str">
        <f>VLOOKUP(J1910,prod_imp!$A$2:$I$102,5,FALSE)</f>
        <v>Wilson Group</v>
      </c>
      <c r="O1910">
        <f>VLOOKUP(J1910,prod_imp!$A$2:$I$102,6,FALSE)</f>
        <v>61</v>
      </c>
      <c r="P1910">
        <f>VLOOKUP(J1910,prod_imp!$A$2:$I$102,7,FALSE)</f>
        <v>75</v>
      </c>
      <c r="Q1910" t="s">
        <v>4697</v>
      </c>
      <c r="R1910" t="s">
        <v>4709</v>
      </c>
      <c r="S1910" s="5">
        <v>895.53420000000006</v>
      </c>
      <c r="T1910">
        <v>2</v>
      </c>
      <c r="U1910">
        <v>452</v>
      </c>
      <c r="V1910">
        <v>0.26</v>
      </c>
      <c r="W1910" t="str">
        <f>VLOOKUP(Q1910,stores_imp!$A$2:$K$100,3,FALSE)</f>
        <v>SOUTH</v>
      </c>
      <c r="X1910" t="str">
        <f>VLOOKUP(Q1910,stores_imp!$A$2:$K$100,2,TRUE)</f>
        <v>Mcdonald Inc</v>
      </c>
      <c r="Y1910" t="str">
        <f>VLOOKUP(Q1910,stores_imp!$A$2:$E$22,4,FALSE)</f>
        <v>Christopherland</v>
      </c>
      <c r="Z1910" t="str">
        <f>VLOOKUP(Q1910,stores_imp!$A$2:$K$22,5,FALSE)</f>
        <v>Outlet</v>
      </c>
      <c r="AA1910" t="str">
        <f>_xlfn.IFS(sale[[#All],[Age]]&lt;19,"Teens",sale[[#All],[Age]]&lt;30,"Adults",sale[[#All],[Age]]&lt;70,"Elders")</f>
        <v>Elders</v>
      </c>
      <c r="AB1910" t="str">
        <f>VLOOKUP(C1910,customer_imp!$A$2:$H$505,8,FALSE)</f>
        <v>Bronze</v>
      </c>
    </row>
    <row r="1911" spans="1:28" x14ac:dyDescent="0.25">
      <c r="A1911" t="s">
        <v>6615</v>
      </c>
      <c r="B1911" s="2">
        <v>45495</v>
      </c>
      <c r="C1911" t="s">
        <v>4437</v>
      </c>
      <c r="D1911" t="str">
        <f>VLOOKUP(C1911,customer_imp!$A$2:$H$502,2,FALSE)</f>
        <v>Gene Lee</v>
      </c>
      <c r="E1911">
        <f>VLOOKUP(C1911,customer_imp!$A$2:$H$502,3,FALSE)</f>
        <v>41</v>
      </c>
      <c r="F1911" t="str">
        <f>VLOOKUP(C1911,customer_imp!$A$2:$H$502,4,FALSE)</f>
        <v>Female</v>
      </c>
      <c r="G1911" t="str">
        <f>VLOOKUP(C1911,customer_imp!$A$2:$H$502,5,FALSE)</f>
        <v>Mcfarlandmouth</v>
      </c>
      <c r="H1911" t="str">
        <f>VLOOKUP(C1911,customer_imp!$A$2:$H$502,6,FALSE)</f>
        <v>Virginia</v>
      </c>
      <c r="I1911" t="str">
        <f>VLOOKUP(C1911,customer_imp!$A$2:$H$502,7,FALSE)</f>
        <v>USA</v>
      </c>
      <c r="J1911" t="s">
        <v>4593</v>
      </c>
      <c r="K1911" t="str">
        <f>VLOOKUP($J1911,prod_imp!$A$2:$I$102,2,FALSE)</f>
        <v>Sports Stopwatch Pro</v>
      </c>
      <c r="L1911" t="str">
        <f>VLOOKUP(J1911,prod_imp!$A$2:$I$102,3,FALSE)</f>
        <v>Sports</v>
      </c>
      <c r="M1911" t="str">
        <f>VLOOKUP(J1911,prod_imp!$A$2:$I$102,4,FALSE)</f>
        <v>Accessories</v>
      </c>
      <c r="N1911" t="str">
        <f>VLOOKUP(J1911,prod_imp!$A$2:$I$102,5,FALSE)</f>
        <v>Thompson-French</v>
      </c>
      <c r="O1911">
        <f>VLOOKUP(J1911,prod_imp!$A$2:$I$102,6,FALSE)</f>
        <v>435</v>
      </c>
      <c r="P1911">
        <f>VLOOKUP(J1911,prod_imp!$A$2:$I$102,7,FALSE)</f>
        <v>185</v>
      </c>
      <c r="Q1911" t="s">
        <v>4702</v>
      </c>
      <c r="R1911" t="s">
        <v>4709</v>
      </c>
      <c r="S1911" s="5">
        <v>1443.2418</v>
      </c>
      <c r="T1911">
        <v>2</v>
      </c>
      <c r="U1911">
        <v>811</v>
      </c>
      <c r="V1911">
        <v>0.01</v>
      </c>
      <c r="W1911" t="str">
        <f>VLOOKUP(Q1911,stores_imp!$A$2:$K$100,3,FALSE)</f>
        <v>EAST</v>
      </c>
      <c r="X1911" t="str">
        <f>VLOOKUP(Q1911,stores_imp!$A$2:$K$100,2,TRUE)</f>
        <v>Guerrero-Schmitt</v>
      </c>
      <c r="Y1911" t="str">
        <f>VLOOKUP(Q1911,stores_imp!$A$2:$E$22,4,FALSE)</f>
        <v>East Stevechester</v>
      </c>
      <c r="Z1911" t="str">
        <f>VLOOKUP(Q1911,stores_imp!$A$2:$K$22,5,FALSE)</f>
        <v>Flagship</v>
      </c>
      <c r="AA1911" t="str">
        <f>_xlfn.IFS(sale[[#All],[Age]]&lt;19,"Teens",sale[[#All],[Age]]&lt;30,"Adults",sale[[#All],[Age]]&lt;70,"Elders")</f>
        <v>Elders</v>
      </c>
      <c r="AB1911" t="str">
        <f>VLOOKUP(C1911,customer_imp!$A$2:$H$505,8,FALSE)</f>
        <v>Platinum</v>
      </c>
    </row>
    <row r="1912" spans="1:28" x14ac:dyDescent="0.25">
      <c r="A1912" t="s">
        <v>6616</v>
      </c>
      <c r="B1912" s="2">
        <v>45560</v>
      </c>
      <c r="C1912" t="s">
        <v>4002</v>
      </c>
      <c r="D1912" t="str">
        <f>VLOOKUP(C1912,customer_imp!$A$2:$H$502,2,FALSE)</f>
        <v>Sarah Vance</v>
      </c>
      <c r="E1912">
        <f>VLOOKUP(C1912,customer_imp!$A$2:$H$502,3,FALSE)</f>
        <v>41</v>
      </c>
      <c r="F1912" t="str">
        <f>VLOOKUP(C1912,customer_imp!$A$2:$H$502,4,FALSE)</f>
        <v>Male</v>
      </c>
      <c r="G1912" t="str">
        <f>VLOOKUP(C1912,customer_imp!$A$2:$H$502,5,FALSE)</f>
        <v>Johnsonville</v>
      </c>
      <c r="H1912" t="str">
        <f>VLOOKUP(C1912,customer_imp!$A$2:$H$502,6,FALSE)</f>
        <v>Oregon</v>
      </c>
      <c r="I1912" t="str">
        <f>VLOOKUP(C1912,customer_imp!$A$2:$H$502,7,FALSE)</f>
        <v>USA</v>
      </c>
      <c r="J1912" t="s">
        <v>4605</v>
      </c>
      <c r="K1912" t="str">
        <f>VLOOKUP($J1912,prod_imp!$A$2:$I$102,2,FALSE)</f>
        <v>Tennis Ball 3-Pack</v>
      </c>
      <c r="L1912" t="str">
        <f>VLOOKUP(J1912,prod_imp!$A$2:$I$102,3,FALSE)</f>
        <v>Sports</v>
      </c>
      <c r="M1912" t="str">
        <f>VLOOKUP(J1912,prod_imp!$A$2:$I$102,4,FALSE)</f>
        <v>Equipment</v>
      </c>
      <c r="N1912" t="str">
        <f>VLOOKUP(J1912,prod_imp!$A$2:$I$102,5,FALSE)</f>
        <v>Lopez Llc</v>
      </c>
      <c r="O1912">
        <f>VLOOKUP(J1912,prod_imp!$A$2:$I$102,6,FALSE)</f>
        <v>103</v>
      </c>
      <c r="P1912">
        <f>VLOOKUP(J1912,prod_imp!$A$2:$I$102,7,FALSE)</f>
        <v>465</v>
      </c>
      <c r="Q1912" t="s">
        <v>4685</v>
      </c>
      <c r="R1912" t="s">
        <v>4709</v>
      </c>
      <c r="S1912" s="5">
        <v>762.00300000000004</v>
      </c>
      <c r="T1912">
        <v>1</v>
      </c>
      <c r="U1912">
        <v>847</v>
      </c>
      <c r="V1912">
        <v>0.11</v>
      </c>
      <c r="W1912" t="str">
        <f>VLOOKUP(Q1912,stores_imp!$A$2:$K$100,3,FALSE)</f>
        <v>WEST</v>
      </c>
      <c r="X1912" t="str">
        <f>VLOOKUP(Q1912,stores_imp!$A$2:$K$100,2,TRUE)</f>
        <v>Mann-Austin</v>
      </c>
      <c r="Y1912" t="str">
        <f>VLOOKUP(Q1912,stores_imp!$A$2:$E$22,4,FALSE)</f>
        <v>Thompsonborough</v>
      </c>
      <c r="Z1912" t="str">
        <f>VLOOKUP(Q1912,stores_imp!$A$2:$K$22,5,FALSE)</f>
        <v>Online</v>
      </c>
      <c r="AA1912" t="str">
        <f>_xlfn.IFS(sale[[#All],[Age]]&lt;19,"Teens",sale[[#All],[Age]]&lt;30,"Adults",sale[[#All],[Age]]&lt;70,"Elders")</f>
        <v>Elders</v>
      </c>
      <c r="AB1912" t="str">
        <f>VLOOKUP(C1912,customer_imp!$A$2:$H$505,8,FALSE)</f>
        <v>Silver</v>
      </c>
    </row>
    <row r="1913" spans="1:28" x14ac:dyDescent="0.25">
      <c r="A1913" t="s">
        <v>6617</v>
      </c>
      <c r="B1913" s="2">
        <v>45367</v>
      </c>
      <c r="C1913" t="s">
        <v>3987</v>
      </c>
      <c r="D1913" t="str">
        <f>VLOOKUP(C1913,customer_imp!$A$2:$H$502,2,FALSE)</f>
        <v>Adam Cruz</v>
      </c>
      <c r="E1913">
        <f>VLOOKUP(C1913,customer_imp!$A$2:$H$502,3,FALSE)</f>
        <v>60</v>
      </c>
      <c r="F1913" t="str">
        <f>VLOOKUP(C1913,customer_imp!$A$2:$H$502,4,FALSE)</f>
        <v>Female</v>
      </c>
      <c r="G1913" t="str">
        <f>VLOOKUP(C1913,customer_imp!$A$2:$H$502,5,FALSE)</f>
        <v>Brandonville</v>
      </c>
      <c r="H1913" t="str">
        <f>VLOOKUP(C1913,customer_imp!$A$2:$H$502,6,FALSE)</f>
        <v>Georgia</v>
      </c>
      <c r="I1913" t="str">
        <f>VLOOKUP(C1913,customer_imp!$A$2:$H$502,7,FALSE)</f>
        <v>USA</v>
      </c>
      <c r="J1913" t="s">
        <v>4540</v>
      </c>
      <c r="K1913" t="str">
        <f>VLOOKUP($J1913,prod_imp!$A$2:$I$102,2,FALSE)</f>
        <v>Foldable Camping Chair</v>
      </c>
      <c r="L1913" t="str">
        <f>VLOOKUP(J1913,prod_imp!$A$2:$I$102,3,FALSE)</f>
        <v>Sports</v>
      </c>
      <c r="M1913" t="str">
        <f>VLOOKUP(J1913,prod_imp!$A$2:$I$102,4,FALSE)</f>
        <v>Outdoor</v>
      </c>
      <c r="N1913" t="str">
        <f>VLOOKUP(J1913,prod_imp!$A$2:$I$102,5,FALSE)</f>
        <v>Cook Ltd</v>
      </c>
      <c r="O1913">
        <f>VLOOKUP(J1913,prod_imp!$A$2:$I$102,6,FALSE)</f>
        <v>166</v>
      </c>
      <c r="P1913">
        <f>VLOOKUP(J1913,prod_imp!$A$2:$I$102,7,FALSE)</f>
        <v>340</v>
      </c>
      <c r="Q1913" t="s">
        <v>4683</v>
      </c>
      <c r="R1913" t="s">
        <v>4709</v>
      </c>
      <c r="S1913" s="5">
        <v>223.59200000000001</v>
      </c>
      <c r="T1913">
        <v>4</v>
      </c>
      <c r="U1913">
        <v>74</v>
      </c>
      <c r="V1913">
        <v>0.1</v>
      </c>
      <c r="W1913" t="str">
        <f>VLOOKUP(Q1913,stores_imp!$A$2:$K$100,3,FALSE)</f>
        <v>EAST</v>
      </c>
      <c r="X1913" t="str">
        <f>VLOOKUP(Q1913,stores_imp!$A$2:$K$100,2,TRUE)</f>
        <v>Mann-Austin</v>
      </c>
      <c r="Y1913" t="str">
        <f>VLOOKUP(Q1913,stores_imp!$A$2:$E$22,4,FALSE)</f>
        <v>Port Josephberg</v>
      </c>
      <c r="Z1913" t="str">
        <f>VLOOKUP(Q1913,stores_imp!$A$2:$K$22,5,FALSE)</f>
        <v>Online</v>
      </c>
      <c r="AA1913" t="str">
        <f>_xlfn.IFS(sale[[#All],[Age]]&lt;19,"Teens",sale[[#All],[Age]]&lt;30,"Adults",sale[[#All],[Age]]&lt;70,"Elders")</f>
        <v>Elders</v>
      </c>
      <c r="AB1913" t="str">
        <f>VLOOKUP(C1913,customer_imp!$A$2:$H$505,8,FALSE)</f>
        <v>Platinum</v>
      </c>
    </row>
    <row r="1914" spans="1:28" x14ac:dyDescent="0.25">
      <c r="A1914" t="s">
        <v>6618</v>
      </c>
      <c r="B1914" s="2">
        <v>45861</v>
      </c>
      <c r="C1914" t="s">
        <v>4261</v>
      </c>
      <c r="D1914" t="str">
        <f>VLOOKUP(C1914,customer_imp!$A$2:$H$502,2,FALSE)</f>
        <v>Stephen Fowler</v>
      </c>
      <c r="E1914">
        <f>VLOOKUP(C1914,customer_imp!$A$2:$H$502,3,FALSE)</f>
        <v>42</v>
      </c>
      <c r="F1914" t="str">
        <f>VLOOKUP(C1914,customer_imp!$A$2:$H$502,4,FALSE)</f>
        <v>Female</v>
      </c>
      <c r="G1914" t="str">
        <f>VLOOKUP(C1914,customer_imp!$A$2:$H$502,5,FALSE)</f>
        <v>Port Mariastad</v>
      </c>
      <c r="H1914" t="str">
        <f>VLOOKUP(C1914,customer_imp!$A$2:$H$502,6,FALSE)</f>
        <v>Rhode Island</v>
      </c>
      <c r="I1914" t="str">
        <f>VLOOKUP(C1914,customer_imp!$A$2:$H$502,7,FALSE)</f>
        <v>USA</v>
      </c>
      <c r="J1914" t="s">
        <v>4657</v>
      </c>
      <c r="K1914" t="str">
        <f>VLOOKUP($J1914,prod_imp!$A$2:$I$102,2,FALSE)</f>
        <v>Microwave Oven</v>
      </c>
      <c r="L1914" t="str">
        <f>VLOOKUP(J1914,prod_imp!$A$2:$I$102,3,FALSE)</f>
        <v>Home</v>
      </c>
      <c r="M1914" t="str">
        <f>VLOOKUP(J1914,prod_imp!$A$2:$I$102,4,FALSE)</f>
        <v>Appliances</v>
      </c>
      <c r="N1914" t="str">
        <f>VLOOKUP(J1914,prod_imp!$A$2:$I$102,5,FALSE)</f>
        <v>Green, Powell And Palmer</v>
      </c>
      <c r="O1914">
        <f>VLOOKUP(J1914,prod_imp!$A$2:$I$102,6,FALSE)</f>
        <v>447</v>
      </c>
      <c r="P1914">
        <f>VLOOKUP(J1914,prod_imp!$A$2:$I$102,7,FALSE)</f>
        <v>191</v>
      </c>
      <c r="Q1914" t="s">
        <v>4683</v>
      </c>
      <c r="R1914" t="s">
        <v>4709</v>
      </c>
      <c r="S1914" s="5">
        <v>846.74879999999996</v>
      </c>
      <c r="T1914">
        <v>1</v>
      </c>
      <c r="U1914">
        <v>882</v>
      </c>
      <c r="V1914">
        <v>0.24</v>
      </c>
      <c r="W1914" t="str">
        <f>VLOOKUP(Q1914,stores_imp!$A$2:$K$100,3,FALSE)</f>
        <v>EAST</v>
      </c>
      <c r="X1914" t="str">
        <f>VLOOKUP(Q1914,stores_imp!$A$2:$K$100,2,TRUE)</f>
        <v>Mann-Austin</v>
      </c>
      <c r="Y1914" t="str">
        <f>VLOOKUP(Q1914,stores_imp!$A$2:$E$22,4,FALSE)</f>
        <v>Port Josephberg</v>
      </c>
      <c r="Z1914" t="str">
        <f>VLOOKUP(Q1914,stores_imp!$A$2:$K$22,5,FALSE)</f>
        <v>Online</v>
      </c>
      <c r="AA1914" t="str">
        <f>_xlfn.IFS(sale[[#All],[Age]]&lt;19,"Teens",sale[[#All],[Age]]&lt;30,"Adults",sale[[#All],[Age]]&lt;70,"Elders")</f>
        <v>Elders</v>
      </c>
      <c r="AB1914" t="str">
        <f>VLOOKUP(C1914,customer_imp!$A$2:$H$505,8,FALSE)</f>
        <v>Platinum</v>
      </c>
    </row>
    <row r="1915" spans="1:28" x14ac:dyDescent="0.25">
      <c r="A1915" t="s">
        <v>6619</v>
      </c>
      <c r="B1915" s="2">
        <v>45589</v>
      </c>
      <c r="C1915" t="s">
        <v>3978</v>
      </c>
      <c r="D1915" t="str">
        <f>VLOOKUP(C1915,customer_imp!$A$2:$H$502,2,FALSE)</f>
        <v>Melissa Howard</v>
      </c>
      <c r="E1915">
        <f>VLOOKUP(C1915,customer_imp!$A$2:$H$502,3,FALSE)</f>
        <v>53</v>
      </c>
      <c r="F1915" t="str">
        <f>VLOOKUP(C1915,customer_imp!$A$2:$H$502,4,FALSE)</f>
        <v>Female</v>
      </c>
      <c r="G1915" t="str">
        <f>VLOOKUP(C1915,customer_imp!$A$2:$H$502,5,FALSE)</f>
        <v>Maynardton</v>
      </c>
      <c r="H1915" t="str">
        <f>VLOOKUP(C1915,customer_imp!$A$2:$H$502,6,FALSE)</f>
        <v>New Hampshire</v>
      </c>
      <c r="I1915" t="str">
        <f>VLOOKUP(C1915,customer_imp!$A$2:$H$502,7,FALSE)</f>
        <v>USA</v>
      </c>
      <c r="J1915" t="s">
        <v>4535</v>
      </c>
      <c r="K1915" t="str">
        <f>VLOOKUP($J1915,prod_imp!$A$2:$I$102,2,FALSE)</f>
        <v>Carbon Fiber Tennis Racket</v>
      </c>
      <c r="L1915" t="str">
        <f>VLOOKUP(J1915,prod_imp!$A$2:$I$102,3,FALSE)</f>
        <v>Sports</v>
      </c>
      <c r="M1915" t="str">
        <f>VLOOKUP(J1915,prod_imp!$A$2:$I$102,4,FALSE)</f>
        <v>Equipment</v>
      </c>
      <c r="N1915" t="str">
        <f>VLOOKUP(J1915,prod_imp!$A$2:$I$102,5,FALSE)</f>
        <v>Flores, Pineda And Rodriguez</v>
      </c>
      <c r="O1915">
        <f>VLOOKUP(J1915,prod_imp!$A$2:$I$102,6,FALSE)</f>
        <v>485</v>
      </c>
      <c r="P1915">
        <f>VLOOKUP(J1915,prod_imp!$A$2:$I$102,7,FALSE)</f>
        <v>432</v>
      </c>
      <c r="Q1915" t="s">
        <v>4697</v>
      </c>
      <c r="R1915" t="s">
        <v>1959</v>
      </c>
      <c r="S1915" s="5">
        <v>757.16759999999999</v>
      </c>
      <c r="T1915">
        <v>1</v>
      </c>
      <c r="U1915">
        <v>958</v>
      </c>
      <c r="V1915">
        <v>0.04</v>
      </c>
      <c r="W1915" t="str">
        <f>VLOOKUP(Q1915,stores_imp!$A$2:$K$100,3,FALSE)</f>
        <v>SOUTH</v>
      </c>
      <c r="X1915" t="str">
        <f>VLOOKUP(Q1915,stores_imp!$A$2:$K$100,2,TRUE)</f>
        <v>Mcdonald Inc</v>
      </c>
      <c r="Y1915" t="str">
        <f>VLOOKUP(Q1915,stores_imp!$A$2:$E$22,4,FALSE)</f>
        <v>Christopherland</v>
      </c>
      <c r="Z1915" t="str">
        <f>VLOOKUP(Q1915,stores_imp!$A$2:$K$22,5,FALSE)</f>
        <v>Outlet</v>
      </c>
      <c r="AA1915" t="str">
        <f>_xlfn.IFS(sale[[#All],[Age]]&lt;19,"Teens",sale[[#All],[Age]]&lt;30,"Adults",sale[[#All],[Age]]&lt;70,"Elders")</f>
        <v>Elders</v>
      </c>
      <c r="AB1915" t="str">
        <f>VLOOKUP(C1915,customer_imp!$A$2:$H$505,8,FALSE)</f>
        <v>Gold</v>
      </c>
    </row>
    <row r="1916" spans="1:28" x14ac:dyDescent="0.25">
      <c r="A1916" t="s">
        <v>6620</v>
      </c>
      <c r="B1916" s="2">
        <v>45560</v>
      </c>
      <c r="C1916" t="s">
        <v>3978</v>
      </c>
      <c r="D1916" t="str">
        <f>VLOOKUP(C1916,customer_imp!$A$2:$H$502,2,FALSE)</f>
        <v>Melissa Howard</v>
      </c>
      <c r="E1916">
        <f>VLOOKUP(C1916,customer_imp!$A$2:$H$502,3,FALSE)</f>
        <v>53</v>
      </c>
      <c r="F1916" t="str">
        <f>VLOOKUP(C1916,customer_imp!$A$2:$H$502,4,FALSE)</f>
        <v>Female</v>
      </c>
      <c r="G1916" t="str">
        <f>VLOOKUP(C1916,customer_imp!$A$2:$H$502,5,FALSE)</f>
        <v>Maynardton</v>
      </c>
      <c r="H1916" t="str">
        <f>VLOOKUP(C1916,customer_imp!$A$2:$H$502,6,FALSE)</f>
        <v>New Hampshire</v>
      </c>
      <c r="I1916" t="str">
        <f>VLOOKUP(C1916,customer_imp!$A$2:$H$502,7,FALSE)</f>
        <v>USA</v>
      </c>
      <c r="J1916" t="s">
        <v>4670</v>
      </c>
      <c r="K1916" t="str">
        <f>VLOOKUP($J1916,prod_imp!$A$2:$I$102,2,FALSE)</f>
        <v>Stainless Steel Cookware Set</v>
      </c>
      <c r="L1916" t="str">
        <f>VLOOKUP(J1916,prod_imp!$A$2:$I$102,3,FALSE)</f>
        <v>Home</v>
      </c>
      <c r="M1916" t="str">
        <f>VLOOKUP(J1916,prod_imp!$A$2:$I$102,4,FALSE)</f>
        <v>Kitchen</v>
      </c>
      <c r="N1916" t="str">
        <f>VLOOKUP(J1916,prod_imp!$A$2:$I$102,5,FALSE)</f>
        <v>Campbell Ltd</v>
      </c>
      <c r="O1916">
        <f>VLOOKUP(J1916,prod_imp!$A$2:$I$102,6,FALSE)</f>
        <v>201</v>
      </c>
      <c r="P1916">
        <f>VLOOKUP(J1916,prod_imp!$A$2:$I$102,7,FALSE)</f>
        <v>146</v>
      </c>
      <c r="Q1916" t="s">
        <v>4678</v>
      </c>
      <c r="R1916" t="s">
        <v>4706</v>
      </c>
      <c r="S1916" s="5">
        <v>709.12710000000004</v>
      </c>
      <c r="T1916">
        <v>1</v>
      </c>
      <c r="U1916">
        <v>716</v>
      </c>
      <c r="V1916">
        <v>0.21</v>
      </c>
      <c r="W1916" t="str">
        <f>VLOOKUP(Q1916,stores_imp!$A$2:$K$100,3,FALSE)</f>
        <v>SOUTH</v>
      </c>
      <c r="X1916" t="str">
        <f>VLOOKUP(Q1916,stores_imp!$A$2:$K$100,2,TRUE)</f>
        <v>Mann-Austin</v>
      </c>
      <c r="Y1916" t="str">
        <f>VLOOKUP(Q1916,stores_imp!$A$2:$E$22,4,FALSE)</f>
        <v>North Nancyview</v>
      </c>
      <c r="Z1916" t="str">
        <f>VLOOKUP(Q1916,stores_imp!$A$2:$K$22,5,FALSE)</f>
        <v>Outlet</v>
      </c>
      <c r="AA1916" t="str">
        <f>_xlfn.IFS(sale[[#All],[Age]]&lt;19,"Teens",sale[[#All],[Age]]&lt;30,"Adults",sale[[#All],[Age]]&lt;70,"Elders")</f>
        <v>Elders</v>
      </c>
      <c r="AB1916" t="str">
        <f>VLOOKUP(C1916,customer_imp!$A$2:$H$505,8,FALSE)</f>
        <v>Gold</v>
      </c>
    </row>
    <row r="1917" spans="1:28" x14ac:dyDescent="0.25">
      <c r="A1917" t="s">
        <v>6621</v>
      </c>
      <c r="B1917" s="2">
        <v>45408</v>
      </c>
      <c r="C1917" t="s">
        <v>4308</v>
      </c>
      <c r="D1917" t="str">
        <f>VLOOKUP(C1917,customer_imp!$A$2:$H$502,2,FALSE)</f>
        <v>Kristy Dunlap</v>
      </c>
      <c r="E1917">
        <f>VLOOKUP(C1917,customer_imp!$A$2:$H$502,3,FALSE)</f>
        <v>64</v>
      </c>
      <c r="F1917" t="str">
        <f>VLOOKUP(C1917,customer_imp!$A$2:$H$502,4,FALSE)</f>
        <v>Female</v>
      </c>
      <c r="G1917" t="str">
        <f>VLOOKUP(C1917,customer_imp!$A$2:$H$502,5,FALSE)</f>
        <v>Whiteport</v>
      </c>
      <c r="H1917" t="str">
        <f>VLOOKUP(C1917,customer_imp!$A$2:$H$502,6,FALSE)</f>
        <v>North Carolina</v>
      </c>
      <c r="I1917" t="str">
        <f>VLOOKUP(C1917,customer_imp!$A$2:$H$502,7,FALSE)</f>
        <v>USA</v>
      </c>
      <c r="J1917" t="s">
        <v>4513</v>
      </c>
      <c r="K1917" t="str">
        <f>VLOOKUP($J1917,prod_imp!$A$2:$I$102,2,FALSE)</f>
        <v>Adjustable Dumbbell Set</v>
      </c>
      <c r="L1917" t="str">
        <f>VLOOKUP(J1917,prod_imp!$A$2:$I$102,3,FALSE)</f>
        <v>Sports</v>
      </c>
      <c r="M1917" t="str">
        <f>VLOOKUP(J1917,prod_imp!$A$2:$I$102,4,FALSE)</f>
        <v>Fitness</v>
      </c>
      <c r="N1917" t="str">
        <f>VLOOKUP(J1917,prod_imp!$A$2:$I$102,5,FALSE)</f>
        <v>Hill Plc</v>
      </c>
      <c r="O1917">
        <f>VLOOKUP(J1917,prod_imp!$A$2:$I$102,6,FALSE)</f>
        <v>496</v>
      </c>
      <c r="P1917">
        <f>VLOOKUP(J1917,prod_imp!$A$2:$I$102,7,FALSE)</f>
        <v>323</v>
      </c>
      <c r="Q1917" t="s">
        <v>4700</v>
      </c>
      <c r="R1917" t="s">
        <v>4706</v>
      </c>
      <c r="S1917" s="5">
        <v>810.09720000000004</v>
      </c>
      <c r="T1917">
        <v>2</v>
      </c>
      <c r="U1917">
        <v>409</v>
      </c>
      <c r="V1917">
        <v>0.01</v>
      </c>
      <c r="W1917" t="str">
        <f>VLOOKUP(Q1917,stores_imp!$A$2:$K$100,3,FALSE)</f>
        <v>WEST</v>
      </c>
      <c r="X1917" t="str">
        <f>VLOOKUP(Q1917,stores_imp!$A$2:$K$100,2,TRUE)</f>
        <v>Frederick-Wright</v>
      </c>
      <c r="Y1917" t="str">
        <f>VLOOKUP(Q1917,stores_imp!$A$2:$E$22,4,FALSE)</f>
        <v>New Jimmymouth</v>
      </c>
      <c r="Z1917" t="str">
        <f>VLOOKUP(Q1917,stores_imp!$A$2:$K$22,5,FALSE)</f>
        <v>Flagship</v>
      </c>
      <c r="AA1917" t="str">
        <f>_xlfn.IFS(sale[[#All],[Age]]&lt;19,"Teens",sale[[#All],[Age]]&lt;30,"Adults",sale[[#All],[Age]]&lt;70,"Elders")</f>
        <v>Elders</v>
      </c>
      <c r="AB1917" t="str">
        <f>VLOOKUP(C1917,customer_imp!$A$2:$H$505,8,FALSE)</f>
        <v>Platinum</v>
      </c>
    </row>
    <row r="1918" spans="1:28" x14ac:dyDescent="0.25">
      <c r="A1918" t="s">
        <v>6622</v>
      </c>
      <c r="B1918" s="2">
        <v>45714</v>
      </c>
      <c r="C1918" t="s">
        <v>4058</v>
      </c>
      <c r="D1918" t="str">
        <f>VLOOKUP(C1918,customer_imp!$A$2:$H$502,2,FALSE)</f>
        <v>Christy Hoffman</v>
      </c>
      <c r="E1918">
        <f>VLOOKUP(C1918,customer_imp!$A$2:$H$502,3,FALSE)</f>
        <v>26</v>
      </c>
      <c r="F1918" t="str">
        <f>VLOOKUP(C1918,customer_imp!$A$2:$H$502,4,FALSE)</f>
        <v>Female</v>
      </c>
      <c r="G1918" t="str">
        <f>VLOOKUP(C1918,customer_imp!$A$2:$H$502,5,FALSE)</f>
        <v>Garyberg</v>
      </c>
      <c r="H1918" t="str">
        <f>VLOOKUP(C1918,customer_imp!$A$2:$H$502,6,FALSE)</f>
        <v>Indiana</v>
      </c>
      <c r="I1918" t="str">
        <f>VLOOKUP(C1918,customer_imp!$A$2:$H$502,7,FALSE)</f>
        <v>USA</v>
      </c>
      <c r="J1918" t="s">
        <v>4670</v>
      </c>
      <c r="K1918" t="str">
        <f>VLOOKUP($J1918,prod_imp!$A$2:$I$102,2,FALSE)</f>
        <v>Stainless Steel Cookware Set</v>
      </c>
      <c r="L1918" t="str">
        <f>VLOOKUP(J1918,prod_imp!$A$2:$I$102,3,FALSE)</f>
        <v>Home</v>
      </c>
      <c r="M1918" t="str">
        <f>VLOOKUP(J1918,prod_imp!$A$2:$I$102,4,FALSE)</f>
        <v>Kitchen</v>
      </c>
      <c r="N1918" t="str">
        <f>VLOOKUP(J1918,prod_imp!$A$2:$I$102,5,FALSE)</f>
        <v>Campbell Ltd</v>
      </c>
      <c r="O1918">
        <f>VLOOKUP(J1918,prod_imp!$A$2:$I$102,6,FALSE)</f>
        <v>201</v>
      </c>
      <c r="P1918">
        <f>VLOOKUP(J1918,prod_imp!$A$2:$I$102,7,FALSE)</f>
        <v>146</v>
      </c>
      <c r="Q1918" t="s">
        <v>4688</v>
      </c>
      <c r="R1918" t="s">
        <v>4706</v>
      </c>
      <c r="S1918" s="5">
        <v>942.22799999999995</v>
      </c>
      <c r="T1918">
        <v>4</v>
      </c>
      <c r="U1918">
        <v>262</v>
      </c>
      <c r="V1918">
        <v>0.01</v>
      </c>
      <c r="W1918" t="str">
        <f>VLOOKUP(Q1918,stores_imp!$A$2:$K$100,3,FALSE)</f>
        <v>SOUTH</v>
      </c>
      <c r="X1918" t="str">
        <f>VLOOKUP(Q1918,stores_imp!$A$2:$K$100,2,TRUE)</f>
        <v>Mann-Austin</v>
      </c>
      <c r="Y1918" t="str">
        <f>VLOOKUP(Q1918,stores_imp!$A$2:$E$22,4,FALSE)</f>
        <v>East Johnstad</v>
      </c>
      <c r="Z1918" t="str">
        <f>VLOOKUP(Q1918,stores_imp!$A$2:$K$22,5,FALSE)</f>
        <v>Flagship</v>
      </c>
      <c r="AA1918" t="str">
        <f>_xlfn.IFS(sale[[#All],[Age]]&lt;19,"Teens",sale[[#All],[Age]]&lt;30,"Adults",sale[[#All],[Age]]&lt;70,"Elders")</f>
        <v>Adults</v>
      </c>
      <c r="AB1918" t="str">
        <f>VLOOKUP(C1918,customer_imp!$A$2:$H$505,8,FALSE)</f>
        <v>Platinum</v>
      </c>
    </row>
    <row r="1919" spans="1:28" x14ac:dyDescent="0.25">
      <c r="A1919" t="s">
        <v>6623</v>
      </c>
      <c r="B1919" s="2">
        <v>45661</v>
      </c>
      <c r="C1919" t="s">
        <v>4458</v>
      </c>
      <c r="D1919" t="str">
        <f>VLOOKUP(C1919,customer_imp!$A$2:$H$502,2,FALSE)</f>
        <v>Cynthia Parrish</v>
      </c>
      <c r="E1919">
        <f>VLOOKUP(C1919,customer_imp!$A$2:$H$502,3,FALSE)</f>
        <v>18</v>
      </c>
      <c r="F1919" t="str">
        <f>VLOOKUP(C1919,customer_imp!$A$2:$H$502,4,FALSE)</f>
        <v>Male</v>
      </c>
      <c r="G1919" t="str">
        <f>VLOOKUP(C1919,customer_imp!$A$2:$H$502,5,FALSE)</f>
        <v>Espinozaberg</v>
      </c>
      <c r="H1919" t="str">
        <f>VLOOKUP(C1919,customer_imp!$A$2:$H$502,6,FALSE)</f>
        <v>Minnesota</v>
      </c>
      <c r="I1919" t="str">
        <f>VLOOKUP(C1919,customer_imp!$A$2:$H$502,7,FALSE)</f>
        <v>USA</v>
      </c>
      <c r="J1919" t="s">
        <v>4519</v>
      </c>
      <c r="K1919" t="str">
        <f>VLOOKUP($J1919,prod_imp!$A$2:$I$102,2,FALSE)</f>
        <v>Hair Strengthening Shampoo</v>
      </c>
      <c r="L1919" t="str">
        <f>VLOOKUP(J1919,prod_imp!$A$2:$I$102,3,FALSE)</f>
        <v>Beauty</v>
      </c>
      <c r="M1919" t="str">
        <f>VLOOKUP(J1919,prod_imp!$A$2:$I$102,4,FALSE)</f>
        <v>Haircare</v>
      </c>
      <c r="N1919" t="str">
        <f>VLOOKUP(J1919,prod_imp!$A$2:$I$102,5,FALSE)</f>
        <v>Rice Llc</v>
      </c>
      <c r="O1919">
        <f>VLOOKUP(J1919,prod_imp!$A$2:$I$102,6,FALSE)</f>
        <v>116</v>
      </c>
      <c r="P1919">
        <f>VLOOKUP(J1919,prod_imp!$A$2:$I$102,7,FALSE)</f>
        <v>460</v>
      </c>
      <c r="Q1919" t="s">
        <v>4673</v>
      </c>
      <c r="R1919" t="s">
        <v>4709</v>
      </c>
      <c r="S1919" s="5">
        <v>1099.76</v>
      </c>
      <c r="T1919">
        <v>2</v>
      </c>
      <c r="U1919">
        <v>687</v>
      </c>
      <c r="V1919">
        <v>0.1</v>
      </c>
      <c r="W1919" t="str">
        <f>VLOOKUP(Q1919,stores_imp!$A$2:$K$100,3,FALSE)</f>
        <v>EAST</v>
      </c>
      <c r="X1919" t="str">
        <f>VLOOKUP(Q1919,stores_imp!$A$2:$K$100,2,TRUE)</f>
        <v>Rivera-Warner</v>
      </c>
      <c r="Y1919" t="str">
        <f>VLOOKUP(Q1919,stores_imp!$A$2:$E$22,4,FALSE)</f>
        <v>Washingtonfurt</v>
      </c>
      <c r="Z1919" t="str">
        <f>VLOOKUP(Q1919,stores_imp!$A$2:$K$22,5,FALSE)</f>
        <v>Flagship</v>
      </c>
      <c r="AA1919" t="str">
        <f>_xlfn.IFS(sale[[#All],[Age]]&lt;19,"Teens",sale[[#All],[Age]]&lt;30,"Adults",sale[[#All],[Age]]&lt;70,"Elders")</f>
        <v>Teens</v>
      </c>
      <c r="AB1919" t="str">
        <f>VLOOKUP(C1919,customer_imp!$A$2:$H$505,8,FALSE)</f>
        <v>Silver</v>
      </c>
    </row>
    <row r="1920" spans="1:28" x14ac:dyDescent="0.25">
      <c r="A1920" t="s">
        <v>6624</v>
      </c>
      <c r="B1920" s="2">
        <v>45921</v>
      </c>
      <c r="C1920" t="s">
        <v>4186</v>
      </c>
      <c r="D1920" t="str">
        <f>VLOOKUP(C1920,customer_imp!$A$2:$H$502,2,FALSE)</f>
        <v>Jacqueline Pacheco</v>
      </c>
      <c r="E1920">
        <f>VLOOKUP(C1920,customer_imp!$A$2:$H$502,3,FALSE)</f>
        <v>28</v>
      </c>
      <c r="F1920" t="str">
        <f>VLOOKUP(C1920,customer_imp!$A$2:$H$502,4,FALSE)</f>
        <v>Female</v>
      </c>
      <c r="G1920" t="str">
        <f>VLOOKUP(C1920,customer_imp!$A$2:$H$502,5,FALSE)</f>
        <v>South Emily</v>
      </c>
      <c r="H1920" t="str">
        <f>VLOOKUP(C1920,customer_imp!$A$2:$H$502,6,FALSE)</f>
        <v>New Jersey</v>
      </c>
      <c r="I1920" t="str">
        <f>VLOOKUP(C1920,customer_imp!$A$2:$H$502,7,FALSE)</f>
        <v>USA</v>
      </c>
      <c r="J1920" t="s">
        <v>4642</v>
      </c>
      <c r="K1920" t="str">
        <f>VLOOKUP($J1920,prod_imp!$A$2:$I$102,2,FALSE)</f>
        <v>Wooden Bookshelf</v>
      </c>
      <c r="L1920" t="str">
        <f>VLOOKUP(J1920,prod_imp!$A$2:$I$102,3,FALSE)</f>
        <v>Home</v>
      </c>
      <c r="M1920" t="str">
        <f>VLOOKUP(J1920,prod_imp!$A$2:$I$102,4,FALSE)</f>
        <v>Furniture</v>
      </c>
      <c r="N1920" t="str">
        <f>VLOOKUP(J1920,prod_imp!$A$2:$I$102,5,FALSE)</f>
        <v>Collins-Stephenson</v>
      </c>
      <c r="O1920">
        <f>VLOOKUP(J1920,prod_imp!$A$2:$I$102,6,FALSE)</f>
        <v>388</v>
      </c>
      <c r="P1920">
        <f>VLOOKUP(J1920,prod_imp!$A$2:$I$102,7,FALSE)</f>
        <v>208</v>
      </c>
      <c r="Q1920" t="s">
        <v>4685</v>
      </c>
      <c r="R1920" t="s">
        <v>1959</v>
      </c>
      <c r="S1920" s="5">
        <v>47.621200000000002</v>
      </c>
      <c r="T1920">
        <v>2</v>
      </c>
      <c r="U1920">
        <v>30</v>
      </c>
      <c r="V1920">
        <v>0.2</v>
      </c>
      <c r="W1920" t="str">
        <f>VLOOKUP(Q1920,stores_imp!$A$2:$K$100,3,FALSE)</f>
        <v>WEST</v>
      </c>
      <c r="X1920" t="str">
        <f>VLOOKUP(Q1920,stores_imp!$A$2:$K$100,2,TRUE)</f>
        <v>Mann-Austin</v>
      </c>
      <c r="Y1920" t="str">
        <f>VLOOKUP(Q1920,stores_imp!$A$2:$E$22,4,FALSE)</f>
        <v>Thompsonborough</v>
      </c>
      <c r="Z1920" t="str">
        <f>VLOOKUP(Q1920,stores_imp!$A$2:$K$22,5,FALSE)</f>
        <v>Online</v>
      </c>
      <c r="AA1920" t="str">
        <f>_xlfn.IFS(sale[[#All],[Age]]&lt;19,"Teens",sale[[#All],[Age]]&lt;30,"Adults",sale[[#All],[Age]]&lt;70,"Elders")</f>
        <v>Adults</v>
      </c>
      <c r="AB1920" t="str">
        <f>VLOOKUP(C1920,customer_imp!$A$2:$H$505,8,FALSE)</f>
        <v>Bronze</v>
      </c>
    </row>
    <row r="1921" spans="1:28" x14ac:dyDescent="0.25">
      <c r="A1921" t="s">
        <v>6625</v>
      </c>
      <c r="B1921" s="2">
        <v>45651</v>
      </c>
      <c r="C1921" t="s">
        <v>4075</v>
      </c>
      <c r="D1921" t="str">
        <f>VLOOKUP(C1921,customer_imp!$A$2:$H$502,2,FALSE)</f>
        <v>Sheila Wilson</v>
      </c>
      <c r="E1921">
        <f>VLOOKUP(C1921,customer_imp!$A$2:$H$502,3,FALSE)</f>
        <v>35</v>
      </c>
      <c r="F1921" t="str">
        <f>VLOOKUP(C1921,customer_imp!$A$2:$H$502,4,FALSE)</f>
        <v>Male</v>
      </c>
      <c r="G1921" t="str">
        <f>VLOOKUP(C1921,customer_imp!$A$2:$H$502,5,FALSE)</f>
        <v>South Dustin</v>
      </c>
      <c r="H1921" t="str">
        <f>VLOOKUP(C1921,customer_imp!$A$2:$H$502,6,FALSE)</f>
        <v>Tennessee</v>
      </c>
      <c r="I1921" t="str">
        <f>VLOOKUP(C1921,customer_imp!$A$2:$H$502,7,FALSE)</f>
        <v>USA</v>
      </c>
      <c r="J1921" t="s">
        <v>4554</v>
      </c>
      <c r="K1921" t="str">
        <f>VLOOKUP($J1921,prod_imp!$A$2:$I$102,2,FALSE)</f>
        <v>Gaming Mechanical Keyboard</v>
      </c>
      <c r="L1921" t="str">
        <f>VLOOKUP(J1921,prod_imp!$A$2:$I$102,3,FALSE)</f>
        <v>Electronics</v>
      </c>
      <c r="M1921" t="str">
        <f>VLOOKUP(J1921,prod_imp!$A$2:$I$102,4,FALSE)</f>
        <v>Computer</v>
      </c>
      <c r="N1921" t="str">
        <f>VLOOKUP(J1921,prod_imp!$A$2:$I$102,5,FALSE)</f>
        <v>Lucero Llc</v>
      </c>
      <c r="O1921">
        <f>VLOOKUP(J1921,prod_imp!$A$2:$I$102,6,FALSE)</f>
        <v>419</v>
      </c>
      <c r="P1921">
        <f>VLOOKUP(J1921,prod_imp!$A$2:$I$102,7,FALSE)</f>
        <v>86</v>
      </c>
      <c r="Q1921" t="s">
        <v>4685</v>
      </c>
      <c r="R1921" t="s">
        <v>4706</v>
      </c>
      <c r="S1921" s="5">
        <v>1505.1168</v>
      </c>
      <c r="T1921">
        <v>3</v>
      </c>
      <c r="U1921">
        <v>570</v>
      </c>
      <c r="V1921">
        <v>0.21</v>
      </c>
      <c r="W1921" t="str">
        <f>VLOOKUP(Q1921,stores_imp!$A$2:$K$100,3,FALSE)</f>
        <v>WEST</v>
      </c>
      <c r="X1921" t="str">
        <f>VLOOKUP(Q1921,stores_imp!$A$2:$K$100,2,TRUE)</f>
        <v>Mann-Austin</v>
      </c>
      <c r="Y1921" t="str">
        <f>VLOOKUP(Q1921,stores_imp!$A$2:$E$22,4,FALSE)</f>
        <v>Thompsonborough</v>
      </c>
      <c r="Z1921" t="str">
        <f>VLOOKUP(Q1921,stores_imp!$A$2:$K$22,5,FALSE)</f>
        <v>Online</v>
      </c>
      <c r="AA1921" t="str">
        <f>_xlfn.IFS(sale[[#All],[Age]]&lt;19,"Teens",sale[[#All],[Age]]&lt;30,"Adults",sale[[#All],[Age]]&lt;70,"Elders")</f>
        <v>Elders</v>
      </c>
      <c r="AB1921" t="str">
        <f>VLOOKUP(C1921,customer_imp!$A$2:$H$505,8,FALSE)</f>
        <v>Silver</v>
      </c>
    </row>
    <row r="1922" spans="1:28" x14ac:dyDescent="0.25">
      <c r="A1922" t="s">
        <v>6626</v>
      </c>
      <c r="B1922" s="2">
        <v>45883</v>
      </c>
      <c r="C1922" t="s">
        <v>4264</v>
      </c>
      <c r="D1922" t="str">
        <f>VLOOKUP(C1922,customer_imp!$A$2:$H$502,2,FALSE)</f>
        <v>Brittany Watson</v>
      </c>
      <c r="E1922">
        <f>VLOOKUP(C1922,customer_imp!$A$2:$H$502,3,FALSE)</f>
        <v>59</v>
      </c>
      <c r="F1922" t="str">
        <f>VLOOKUP(C1922,customer_imp!$A$2:$H$502,4,FALSE)</f>
        <v>Male</v>
      </c>
      <c r="G1922" t="str">
        <f>VLOOKUP(C1922,customer_imp!$A$2:$H$502,5,FALSE)</f>
        <v>North Joshualand</v>
      </c>
      <c r="H1922" t="str">
        <f>VLOOKUP(C1922,customer_imp!$A$2:$H$502,6,FALSE)</f>
        <v>Connecticut</v>
      </c>
      <c r="I1922" t="str">
        <f>VLOOKUP(C1922,customer_imp!$A$2:$H$502,7,FALSE)</f>
        <v>USA</v>
      </c>
      <c r="J1922" t="s">
        <v>4633</v>
      </c>
      <c r="K1922" t="str">
        <f>VLOOKUP($J1922,prod_imp!$A$2:$I$102,2,FALSE)</f>
        <v>Wifi Mesh Router</v>
      </c>
      <c r="L1922" t="str">
        <f>VLOOKUP(J1922,prod_imp!$A$2:$I$102,3,FALSE)</f>
        <v>Electronics</v>
      </c>
      <c r="M1922" t="str">
        <f>VLOOKUP(J1922,prod_imp!$A$2:$I$102,4,FALSE)</f>
        <v>Appliances</v>
      </c>
      <c r="N1922" t="str">
        <f>VLOOKUP(J1922,prod_imp!$A$2:$I$102,5,FALSE)</f>
        <v>White, Reeves And Woods</v>
      </c>
      <c r="O1922">
        <f>VLOOKUP(J1922,prod_imp!$A$2:$I$102,6,FALSE)</f>
        <v>481</v>
      </c>
      <c r="P1922">
        <f>VLOOKUP(J1922,prod_imp!$A$2:$I$102,7,FALSE)</f>
        <v>104</v>
      </c>
      <c r="Q1922" t="s">
        <v>4703</v>
      </c>
      <c r="R1922" t="s">
        <v>4709</v>
      </c>
      <c r="S1922" s="5">
        <v>855.98310000000004</v>
      </c>
      <c r="T1922">
        <v>3</v>
      </c>
      <c r="U1922">
        <v>402</v>
      </c>
      <c r="V1922">
        <v>0.12</v>
      </c>
      <c r="W1922" t="str">
        <f>VLOOKUP(Q1922,stores_imp!$A$2:$K$100,3,FALSE)</f>
        <v>EAST</v>
      </c>
      <c r="X1922" t="str">
        <f>VLOOKUP(Q1922,stores_imp!$A$2:$K$100,2,TRUE)</f>
        <v>Mann-Austin</v>
      </c>
      <c r="Y1922" t="str">
        <f>VLOOKUP(Q1922,stores_imp!$A$2:$E$22,4,FALSE)</f>
        <v>Vasquezborough</v>
      </c>
      <c r="Z1922" t="str">
        <f>VLOOKUP(Q1922,stores_imp!$A$2:$K$22,5,FALSE)</f>
        <v>Online</v>
      </c>
      <c r="AA1922" t="str">
        <f>_xlfn.IFS(sale[[#All],[Age]]&lt;19,"Teens",sale[[#All],[Age]]&lt;30,"Adults",sale[[#All],[Age]]&lt;70,"Elders")</f>
        <v>Elders</v>
      </c>
      <c r="AB1922" t="str">
        <f>VLOOKUP(C1922,customer_imp!$A$2:$H$505,8,FALSE)</f>
        <v>Platinum</v>
      </c>
    </row>
    <row r="1923" spans="1:28" x14ac:dyDescent="0.25">
      <c r="A1923" t="s">
        <v>6627</v>
      </c>
      <c r="B1923" s="2">
        <v>45624</v>
      </c>
      <c r="C1923" t="s">
        <v>4489</v>
      </c>
      <c r="D1923" t="str">
        <f>VLOOKUP(C1923,customer_imp!$A$2:$H$502,2,FALSE)</f>
        <v>Christopher Ford</v>
      </c>
      <c r="E1923">
        <f>VLOOKUP(C1923,customer_imp!$A$2:$H$502,3,FALSE)</f>
        <v>56</v>
      </c>
      <c r="F1923" t="str">
        <f>VLOOKUP(C1923,customer_imp!$A$2:$H$502,4,FALSE)</f>
        <v>Male</v>
      </c>
      <c r="G1923" t="str">
        <f>VLOOKUP(C1923,customer_imp!$A$2:$H$502,5,FALSE)</f>
        <v>North Seanfurt</v>
      </c>
      <c r="H1923" t="str">
        <f>VLOOKUP(C1923,customer_imp!$A$2:$H$502,6,FALSE)</f>
        <v>Ohio</v>
      </c>
      <c r="I1923" t="str">
        <f>VLOOKUP(C1923,customer_imp!$A$2:$H$502,7,FALSE)</f>
        <v>USA</v>
      </c>
      <c r="J1923" t="s">
        <v>4637</v>
      </c>
      <c r="K1923" t="str">
        <f>VLOOKUP($J1923,prod_imp!$A$2:$I$102,2,FALSE)</f>
        <v>Decorative Lamp Shade</v>
      </c>
      <c r="L1923" t="str">
        <f>VLOOKUP(J1923,prod_imp!$A$2:$I$102,3,FALSE)</f>
        <v>Home</v>
      </c>
      <c r="M1923" t="str">
        <f>VLOOKUP(J1923,prod_imp!$A$2:$I$102,4,FALSE)</f>
        <v>Lighting</v>
      </c>
      <c r="N1923" t="str">
        <f>VLOOKUP(J1923,prod_imp!$A$2:$I$102,5,FALSE)</f>
        <v>Ramirez-Hanson</v>
      </c>
      <c r="O1923">
        <f>VLOOKUP(J1923,prod_imp!$A$2:$I$102,6,FALSE)</f>
        <v>229</v>
      </c>
      <c r="P1923">
        <f>VLOOKUP(J1923,prod_imp!$A$2:$I$102,7,FALSE)</f>
        <v>469</v>
      </c>
      <c r="Q1923" t="s">
        <v>4693</v>
      </c>
      <c r="R1923" t="s">
        <v>1959</v>
      </c>
      <c r="S1923" s="5">
        <v>1734.18</v>
      </c>
      <c r="T1923">
        <v>4</v>
      </c>
      <c r="U1923">
        <v>619</v>
      </c>
      <c r="V1923">
        <v>0.28999999999999998</v>
      </c>
      <c r="W1923" t="str">
        <f>VLOOKUP(Q1923,stores_imp!$A$2:$K$100,3,FALSE)</f>
        <v>NORTH</v>
      </c>
      <c r="X1923" t="str">
        <f>VLOOKUP(Q1923,stores_imp!$A$2:$K$100,2,TRUE)</f>
        <v>Thomas, Bridges And Harris</v>
      </c>
      <c r="Y1923" t="str">
        <f>VLOOKUP(Q1923,stores_imp!$A$2:$E$22,4,FALSE)</f>
        <v>Sabrinatown</v>
      </c>
      <c r="Z1923" t="str">
        <f>VLOOKUP(Q1923,stores_imp!$A$2:$K$22,5,FALSE)</f>
        <v>Online</v>
      </c>
      <c r="AA1923" t="str">
        <f>_xlfn.IFS(sale[[#All],[Age]]&lt;19,"Teens",sale[[#All],[Age]]&lt;30,"Adults",sale[[#All],[Age]]&lt;70,"Elders")</f>
        <v>Elders</v>
      </c>
      <c r="AB1923" t="str">
        <f>VLOOKUP(C1923,customer_imp!$A$2:$H$505,8,FALSE)</f>
        <v>Bronze</v>
      </c>
    </row>
    <row r="1924" spans="1:28" x14ac:dyDescent="0.25">
      <c r="A1924" t="s">
        <v>6628</v>
      </c>
      <c r="B1924" s="2">
        <v>45276</v>
      </c>
      <c r="C1924" t="s">
        <v>4228</v>
      </c>
      <c r="D1924" t="str">
        <f>VLOOKUP(C1924,customer_imp!$A$2:$H$502,2,FALSE)</f>
        <v>Douglas Rhodes</v>
      </c>
      <c r="E1924">
        <f>VLOOKUP(C1924,customer_imp!$A$2:$H$502,3,FALSE)</f>
        <v>32</v>
      </c>
      <c r="F1924" t="str">
        <f>VLOOKUP(C1924,customer_imp!$A$2:$H$502,4,FALSE)</f>
        <v>Male</v>
      </c>
      <c r="G1924" t="str">
        <f>VLOOKUP(C1924,customer_imp!$A$2:$H$502,5,FALSE)</f>
        <v>Mikehaven</v>
      </c>
      <c r="H1924" t="str">
        <f>VLOOKUP(C1924,customer_imp!$A$2:$H$502,6,FALSE)</f>
        <v>New Hampshire</v>
      </c>
      <c r="I1924" t="str">
        <f>VLOOKUP(C1924,customer_imp!$A$2:$H$502,7,FALSE)</f>
        <v>USA</v>
      </c>
      <c r="J1924" t="s">
        <v>4576</v>
      </c>
      <c r="K1924" t="str">
        <f>VLOOKUP($J1924,prod_imp!$A$2:$I$102,2,FALSE)</f>
        <v>Men'S Winter Jacket</v>
      </c>
      <c r="L1924" t="str">
        <f>VLOOKUP(J1924,prod_imp!$A$2:$I$102,3,FALSE)</f>
        <v>Clothing</v>
      </c>
      <c r="M1924" t="str">
        <f>VLOOKUP(J1924,prod_imp!$A$2:$I$102,4,FALSE)</f>
        <v>Outerwear</v>
      </c>
      <c r="N1924" t="str">
        <f>VLOOKUP(J1924,prod_imp!$A$2:$I$102,5,FALSE)</f>
        <v>Kelly, Smith And Perez</v>
      </c>
      <c r="O1924">
        <f>VLOOKUP(J1924,prod_imp!$A$2:$I$102,6,FALSE)</f>
        <v>167</v>
      </c>
      <c r="P1924">
        <f>VLOOKUP(J1924,prod_imp!$A$2:$I$102,7,FALSE)</f>
        <v>296</v>
      </c>
      <c r="Q1924" t="s">
        <v>4701</v>
      </c>
      <c r="R1924" t="s">
        <v>4706</v>
      </c>
      <c r="S1924" s="5">
        <v>1662.5311999999999</v>
      </c>
      <c r="T1924">
        <v>4</v>
      </c>
      <c r="U1924">
        <v>569</v>
      </c>
      <c r="V1924">
        <v>0.3</v>
      </c>
      <c r="W1924" t="str">
        <f>VLOOKUP(Q1924,stores_imp!$A$2:$K$100,3,FALSE)</f>
        <v>NORTH</v>
      </c>
      <c r="X1924" t="str">
        <f>VLOOKUP(Q1924,stores_imp!$A$2:$K$100,2,TRUE)</f>
        <v>Holloway Ltd</v>
      </c>
      <c r="Y1924" t="str">
        <f>VLOOKUP(Q1924,stores_imp!$A$2:$E$22,4,FALSE)</f>
        <v>Bensonhaven</v>
      </c>
      <c r="Z1924" t="str">
        <f>VLOOKUP(Q1924,stores_imp!$A$2:$K$22,5,FALSE)</f>
        <v>Flagship</v>
      </c>
      <c r="AA1924" t="str">
        <f>_xlfn.IFS(sale[[#All],[Age]]&lt;19,"Teens",sale[[#All],[Age]]&lt;30,"Adults",sale[[#All],[Age]]&lt;70,"Elders")</f>
        <v>Elders</v>
      </c>
      <c r="AB1924" t="str">
        <f>VLOOKUP(C1924,customer_imp!$A$2:$H$505,8,FALSE)</f>
        <v>Platinum</v>
      </c>
    </row>
    <row r="1925" spans="1:28" x14ac:dyDescent="0.25">
      <c r="A1925" t="s">
        <v>6629</v>
      </c>
      <c r="B1925" s="2">
        <v>45344</v>
      </c>
      <c r="C1925" t="s">
        <v>4468</v>
      </c>
      <c r="D1925" t="str">
        <f>VLOOKUP(C1925,customer_imp!$A$2:$H$502,2,FALSE)</f>
        <v>Elizabeth Foster</v>
      </c>
      <c r="E1925">
        <f>VLOOKUP(C1925,customer_imp!$A$2:$H$502,3,FALSE)</f>
        <v>33</v>
      </c>
      <c r="F1925" t="str">
        <f>VLOOKUP(C1925,customer_imp!$A$2:$H$502,4,FALSE)</f>
        <v>Female</v>
      </c>
      <c r="G1925" t="str">
        <f>VLOOKUP(C1925,customer_imp!$A$2:$H$502,5,FALSE)</f>
        <v>Anthonymouth</v>
      </c>
      <c r="H1925" t="str">
        <f>VLOOKUP(C1925,customer_imp!$A$2:$H$502,6,FALSE)</f>
        <v>Oklahoma</v>
      </c>
      <c r="I1925" t="str">
        <f>VLOOKUP(C1925,customer_imp!$A$2:$H$502,7,FALSE)</f>
        <v>USA</v>
      </c>
      <c r="J1925" t="s">
        <v>4545</v>
      </c>
      <c r="K1925" t="str">
        <f>VLOOKUP($J1925,prod_imp!$A$2:$I$102,2,FALSE)</f>
        <v>Decorative Floor Vase</v>
      </c>
      <c r="L1925" t="str">
        <f>VLOOKUP(J1925,prod_imp!$A$2:$I$102,3,FALSE)</f>
        <v>Home</v>
      </c>
      <c r="M1925" t="str">
        <f>VLOOKUP(J1925,prod_imp!$A$2:$I$102,4,FALSE)</f>
        <v>Decor</v>
      </c>
      <c r="N1925" t="str">
        <f>VLOOKUP(J1925,prod_imp!$A$2:$I$102,5,FALSE)</f>
        <v>Khan, Jones And Paul</v>
      </c>
      <c r="O1925">
        <f>VLOOKUP(J1925,prod_imp!$A$2:$I$102,6,FALSE)</f>
        <v>317</v>
      </c>
      <c r="P1925">
        <f>VLOOKUP(J1925,prod_imp!$A$2:$I$102,7,FALSE)</f>
        <v>378</v>
      </c>
      <c r="Q1925" t="s">
        <v>4681</v>
      </c>
      <c r="R1925" t="s">
        <v>4709</v>
      </c>
      <c r="S1925" s="5">
        <v>1184.8900000000001</v>
      </c>
      <c r="T1925">
        <v>2</v>
      </c>
      <c r="U1925">
        <v>846</v>
      </c>
      <c r="V1925">
        <v>0.27</v>
      </c>
      <c r="W1925" t="str">
        <f>VLOOKUP(Q1925,stores_imp!$A$2:$K$100,3,FALSE)</f>
        <v>SOUTH</v>
      </c>
      <c r="X1925" t="str">
        <f>VLOOKUP(Q1925,stores_imp!$A$2:$K$100,2,TRUE)</f>
        <v>Mann-Austin</v>
      </c>
      <c r="Y1925" t="str">
        <f>VLOOKUP(Q1925,stores_imp!$A$2:$E$22,4,FALSE)</f>
        <v>Port Sharon</v>
      </c>
      <c r="Z1925" t="str">
        <f>VLOOKUP(Q1925,stores_imp!$A$2:$K$22,5,FALSE)</f>
        <v>Online</v>
      </c>
      <c r="AA1925" t="str">
        <f>_xlfn.IFS(sale[[#All],[Age]]&lt;19,"Teens",sale[[#All],[Age]]&lt;30,"Adults",sale[[#All],[Age]]&lt;70,"Elders")</f>
        <v>Elders</v>
      </c>
      <c r="AB1925" t="str">
        <f>VLOOKUP(C1925,customer_imp!$A$2:$H$505,8,FALSE)</f>
        <v>Gold</v>
      </c>
    </row>
    <row r="1926" spans="1:28" x14ac:dyDescent="0.25">
      <c r="A1926" t="s">
        <v>6630</v>
      </c>
      <c r="B1926" s="2">
        <v>45849</v>
      </c>
      <c r="C1926" t="s">
        <v>4426</v>
      </c>
      <c r="D1926" t="str">
        <f>VLOOKUP(C1926,customer_imp!$A$2:$H$502,2,FALSE)</f>
        <v>Monique Castro</v>
      </c>
      <c r="E1926">
        <f>VLOOKUP(C1926,customer_imp!$A$2:$H$502,3,FALSE)</f>
        <v>48</v>
      </c>
      <c r="F1926" t="str">
        <f>VLOOKUP(C1926,customer_imp!$A$2:$H$502,4,FALSE)</f>
        <v>Female</v>
      </c>
      <c r="G1926" t="str">
        <f>VLOOKUP(C1926,customer_imp!$A$2:$H$502,5,FALSE)</f>
        <v>New Sarah</v>
      </c>
      <c r="H1926" t="str">
        <f>VLOOKUP(C1926,customer_imp!$A$2:$H$502,6,FALSE)</f>
        <v>Indiana</v>
      </c>
      <c r="I1926" t="str">
        <f>VLOOKUP(C1926,customer_imp!$A$2:$H$502,7,FALSE)</f>
        <v>USA</v>
      </c>
      <c r="J1926" t="s">
        <v>4549</v>
      </c>
      <c r="K1926" t="str">
        <f>VLOOKUP($J1926,prod_imp!$A$2:$I$102,2,FALSE)</f>
        <v>Stainless Steel Cutlery Set</v>
      </c>
      <c r="L1926" t="str">
        <f>VLOOKUP(J1926,prod_imp!$A$2:$I$102,3,FALSE)</f>
        <v>Home</v>
      </c>
      <c r="M1926" t="str">
        <f>VLOOKUP(J1926,prod_imp!$A$2:$I$102,4,FALSE)</f>
        <v>Kitchen</v>
      </c>
      <c r="N1926" t="str">
        <f>VLOOKUP(J1926,prod_imp!$A$2:$I$102,5,FALSE)</f>
        <v>Stevens, Fernandez And Martin</v>
      </c>
      <c r="O1926">
        <f>VLOOKUP(J1926,prod_imp!$A$2:$I$102,6,FALSE)</f>
        <v>20</v>
      </c>
      <c r="P1926">
        <f>VLOOKUP(J1926,prod_imp!$A$2:$I$102,7,FALSE)</f>
        <v>57</v>
      </c>
      <c r="Q1926" t="s">
        <v>4678</v>
      </c>
      <c r="R1926" t="s">
        <v>4706</v>
      </c>
      <c r="S1926" s="5">
        <v>559.79949999999997</v>
      </c>
      <c r="T1926">
        <v>1</v>
      </c>
      <c r="U1926">
        <v>788</v>
      </c>
      <c r="V1926">
        <v>0.3</v>
      </c>
      <c r="W1926" t="str">
        <f>VLOOKUP(Q1926,stores_imp!$A$2:$K$100,3,FALSE)</f>
        <v>SOUTH</v>
      </c>
      <c r="X1926" t="str">
        <f>VLOOKUP(Q1926,stores_imp!$A$2:$K$100,2,TRUE)</f>
        <v>Mann-Austin</v>
      </c>
      <c r="Y1926" t="str">
        <f>VLOOKUP(Q1926,stores_imp!$A$2:$E$22,4,FALSE)</f>
        <v>North Nancyview</v>
      </c>
      <c r="Z1926" t="str">
        <f>VLOOKUP(Q1926,stores_imp!$A$2:$K$22,5,FALSE)</f>
        <v>Outlet</v>
      </c>
      <c r="AA1926" t="str">
        <f>_xlfn.IFS(sale[[#All],[Age]]&lt;19,"Teens",sale[[#All],[Age]]&lt;30,"Adults",sale[[#All],[Age]]&lt;70,"Elders")</f>
        <v>Elders</v>
      </c>
      <c r="AB1926" t="str">
        <f>VLOOKUP(C1926,customer_imp!$A$2:$H$505,8,FALSE)</f>
        <v>Gold</v>
      </c>
    </row>
    <row r="1927" spans="1:28" x14ac:dyDescent="0.25">
      <c r="A1927" t="s">
        <v>6631</v>
      </c>
      <c r="B1927" s="2">
        <v>45880</v>
      </c>
      <c r="C1927" t="s">
        <v>4348</v>
      </c>
      <c r="D1927" t="str">
        <f>VLOOKUP(C1927,customer_imp!$A$2:$H$502,2,FALSE)</f>
        <v>Denise Tate</v>
      </c>
      <c r="E1927">
        <f>VLOOKUP(C1927,customer_imp!$A$2:$H$502,3,FALSE)</f>
        <v>34</v>
      </c>
      <c r="F1927" t="str">
        <f>VLOOKUP(C1927,customer_imp!$A$2:$H$502,4,FALSE)</f>
        <v>Male</v>
      </c>
      <c r="G1927" t="str">
        <f>VLOOKUP(C1927,customer_imp!$A$2:$H$502,5,FALSE)</f>
        <v>Andersonside</v>
      </c>
      <c r="H1927" t="str">
        <f>VLOOKUP(C1927,customer_imp!$A$2:$H$502,6,FALSE)</f>
        <v>Arkansas</v>
      </c>
      <c r="I1927" t="str">
        <f>VLOOKUP(C1927,customer_imp!$A$2:$H$502,7,FALSE)</f>
        <v>USA</v>
      </c>
      <c r="J1927" t="s">
        <v>4556</v>
      </c>
      <c r="K1927" t="str">
        <f>VLOOKUP($J1927,prod_imp!$A$2:$I$102,2,FALSE)</f>
        <v>Bedroom Table Lamp</v>
      </c>
      <c r="L1927" t="str">
        <f>VLOOKUP(J1927,prod_imp!$A$2:$I$102,3,FALSE)</f>
        <v>Home</v>
      </c>
      <c r="M1927" t="str">
        <f>VLOOKUP(J1927,prod_imp!$A$2:$I$102,4,FALSE)</f>
        <v>Lighting</v>
      </c>
      <c r="N1927" t="str">
        <f>VLOOKUP(J1927,prod_imp!$A$2:$I$102,5,FALSE)</f>
        <v>Jones Llc</v>
      </c>
      <c r="O1927">
        <f>VLOOKUP(J1927,prod_imp!$A$2:$I$102,6,FALSE)</f>
        <v>382</v>
      </c>
      <c r="P1927">
        <f>VLOOKUP(J1927,prod_imp!$A$2:$I$102,7,FALSE)</f>
        <v>329</v>
      </c>
      <c r="Q1927" t="s">
        <v>4693</v>
      </c>
      <c r="R1927" t="s">
        <v>4709</v>
      </c>
      <c r="S1927" s="5">
        <v>630.1866</v>
      </c>
      <c r="T1927">
        <v>2</v>
      </c>
      <c r="U1927">
        <v>339</v>
      </c>
      <c r="V1927">
        <v>0.28999999999999998</v>
      </c>
      <c r="W1927" t="str">
        <f>VLOOKUP(Q1927,stores_imp!$A$2:$K$100,3,FALSE)</f>
        <v>NORTH</v>
      </c>
      <c r="X1927" t="str">
        <f>VLOOKUP(Q1927,stores_imp!$A$2:$K$100,2,TRUE)</f>
        <v>Thomas, Bridges And Harris</v>
      </c>
      <c r="Y1927" t="str">
        <f>VLOOKUP(Q1927,stores_imp!$A$2:$E$22,4,FALSE)</f>
        <v>Sabrinatown</v>
      </c>
      <c r="Z1927" t="str">
        <f>VLOOKUP(Q1927,stores_imp!$A$2:$K$22,5,FALSE)</f>
        <v>Online</v>
      </c>
      <c r="AA1927" t="str">
        <f>_xlfn.IFS(sale[[#All],[Age]]&lt;19,"Teens",sale[[#All],[Age]]&lt;30,"Adults",sale[[#All],[Age]]&lt;70,"Elders")</f>
        <v>Elders</v>
      </c>
      <c r="AB1927" t="str">
        <f>VLOOKUP(C1927,customer_imp!$A$2:$H$505,8,FALSE)</f>
        <v>Platinum</v>
      </c>
    </row>
    <row r="1928" spans="1:28" x14ac:dyDescent="0.25">
      <c r="A1928" t="s">
        <v>6632</v>
      </c>
      <c r="B1928" s="2">
        <v>45907</v>
      </c>
      <c r="C1928" t="s">
        <v>3997</v>
      </c>
      <c r="D1928" t="str">
        <f>VLOOKUP(C1928,customer_imp!$A$2:$H$502,2,FALSE)</f>
        <v>Amber Carlson</v>
      </c>
      <c r="E1928">
        <f>VLOOKUP(C1928,customer_imp!$A$2:$H$502,3,FALSE)</f>
        <v>18</v>
      </c>
      <c r="F1928" t="str">
        <f>VLOOKUP(C1928,customer_imp!$A$2:$H$502,4,FALSE)</f>
        <v>Female</v>
      </c>
      <c r="G1928" t="str">
        <f>VLOOKUP(C1928,customer_imp!$A$2:$H$502,5,FALSE)</f>
        <v>East Michellemouth</v>
      </c>
      <c r="H1928" t="str">
        <f>VLOOKUP(C1928,customer_imp!$A$2:$H$502,6,FALSE)</f>
        <v>Missouri</v>
      </c>
      <c r="I1928" t="str">
        <f>VLOOKUP(C1928,customer_imp!$A$2:$H$502,7,FALSE)</f>
        <v>USA</v>
      </c>
      <c r="J1928" t="s">
        <v>4523</v>
      </c>
      <c r="K1928" t="str">
        <f>VLOOKUP($J1928,prod_imp!$A$2:$I$102,2,FALSE)</f>
        <v>Decorative Wall Mirror</v>
      </c>
      <c r="L1928" t="str">
        <f>VLOOKUP(J1928,prod_imp!$A$2:$I$102,3,FALSE)</f>
        <v>Home</v>
      </c>
      <c r="M1928" t="str">
        <f>VLOOKUP(J1928,prod_imp!$A$2:$I$102,4,FALSE)</f>
        <v>Decor</v>
      </c>
      <c r="N1928" t="str">
        <f>VLOOKUP(J1928,prod_imp!$A$2:$I$102,5,FALSE)</f>
        <v>Luna, Anderson And Bowman</v>
      </c>
      <c r="O1928">
        <f>VLOOKUP(J1928,prod_imp!$A$2:$I$102,6,FALSE)</f>
        <v>48</v>
      </c>
      <c r="P1928">
        <f>VLOOKUP(J1928,prod_imp!$A$2:$I$102,7,FALSE)</f>
        <v>439</v>
      </c>
      <c r="Q1928" t="s">
        <v>4682</v>
      </c>
      <c r="R1928" t="s">
        <v>4709</v>
      </c>
      <c r="S1928" s="5">
        <v>355.2448</v>
      </c>
      <c r="T1928">
        <v>4</v>
      </c>
      <c r="U1928">
        <v>94</v>
      </c>
      <c r="V1928">
        <v>7.0000000000000007E-2</v>
      </c>
      <c r="W1928" t="str">
        <f>VLOOKUP(Q1928,stores_imp!$A$2:$K$100,3,FALSE)</f>
        <v>NORTH</v>
      </c>
      <c r="X1928" t="str">
        <f>VLOOKUP(Q1928,stores_imp!$A$2:$K$100,2,TRUE)</f>
        <v>Mann-Austin</v>
      </c>
      <c r="Y1928" t="str">
        <f>VLOOKUP(Q1928,stores_imp!$A$2:$E$22,4,FALSE)</f>
        <v>New Michaelchester</v>
      </c>
      <c r="Z1928" t="str">
        <f>VLOOKUP(Q1928,stores_imp!$A$2:$K$22,5,FALSE)</f>
        <v>Outlet</v>
      </c>
      <c r="AA1928" t="str">
        <f>_xlfn.IFS(sale[[#All],[Age]]&lt;19,"Teens",sale[[#All],[Age]]&lt;30,"Adults",sale[[#All],[Age]]&lt;70,"Elders")</f>
        <v>Teens</v>
      </c>
      <c r="AB1928" t="str">
        <f>VLOOKUP(C1928,customer_imp!$A$2:$H$505,8,FALSE)</f>
        <v>Gold</v>
      </c>
    </row>
    <row r="1929" spans="1:28" x14ac:dyDescent="0.25">
      <c r="A1929" t="s">
        <v>6633</v>
      </c>
      <c r="B1929" s="2">
        <v>45545</v>
      </c>
      <c r="C1929" t="s">
        <v>4469</v>
      </c>
      <c r="D1929" t="str">
        <f>VLOOKUP(C1929,customer_imp!$A$2:$H$502,2,FALSE)</f>
        <v>Andrea Harris</v>
      </c>
      <c r="E1929">
        <f>VLOOKUP(C1929,customer_imp!$A$2:$H$502,3,FALSE)</f>
        <v>41</v>
      </c>
      <c r="F1929" t="str">
        <f>VLOOKUP(C1929,customer_imp!$A$2:$H$502,4,FALSE)</f>
        <v>Female</v>
      </c>
      <c r="G1929" t="str">
        <f>VLOOKUP(C1929,customer_imp!$A$2:$H$502,5,FALSE)</f>
        <v>West Kelseyberg</v>
      </c>
      <c r="H1929" t="str">
        <f>VLOOKUP(C1929,customer_imp!$A$2:$H$502,6,FALSE)</f>
        <v>Kansas</v>
      </c>
      <c r="I1929" t="str">
        <f>VLOOKUP(C1929,customer_imp!$A$2:$H$502,7,FALSE)</f>
        <v>USA</v>
      </c>
      <c r="J1929" t="s">
        <v>4532</v>
      </c>
      <c r="K1929" t="str">
        <f>VLOOKUP($J1929,prod_imp!$A$2:$I$102,2,FALSE)</f>
        <v>Knee Support Brace</v>
      </c>
      <c r="L1929" t="str">
        <f>VLOOKUP(J1929,prod_imp!$A$2:$I$102,3,FALSE)</f>
        <v>Sports</v>
      </c>
      <c r="M1929" t="str">
        <f>VLOOKUP(J1929,prod_imp!$A$2:$I$102,4,FALSE)</f>
        <v>Equipment</v>
      </c>
      <c r="N1929" t="str">
        <f>VLOOKUP(J1929,prod_imp!$A$2:$I$102,5,FALSE)</f>
        <v>May-Reese</v>
      </c>
      <c r="O1929">
        <f>VLOOKUP(J1929,prod_imp!$A$2:$I$102,6,FALSE)</f>
        <v>21</v>
      </c>
      <c r="P1929">
        <f>VLOOKUP(J1929,prod_imp!$A$2:$I$102,7,FALSE)</f>
        <v>65</v>
      </c>
      <c r="Q1929" t="s">
        <v>4695</v>
      </c>
      <c r="R1929" t="s">
        <v>4706</v>
      </c>
      <c r="S1929" s="5">
        <v>2373.462</v>
      </c>
      <c r="T1929">
        <v>3</v>
      </c>
      <c r="U1929">
        <v>942</v>
      </c>
      <c r="V1929">
        <v>0.06</v>
      </c>
      <c r="W1929" t="str">
        <f>VLOOKUP(Q1929,stores_imp!$A$2:$K$100,3,FALSE)</f>
        <v>EAST</v>
      </c>
      <c r="X1929" t="str">
        <f>VLOOKUP(Q1929,stores_imp!$A$2:$K$100,2,TRUE)</f>
        <v>Gardner, Humphrey And Contreras</v>
      </c>
      <c r="Y1929" t="str">
        <f>VLOOKUP(Q1929,stores_imp!$A$2:$E$22,4,FALSE)</f>
        <v>Johnsonville</v>
      </c>
      <c r="Z1929" t="str">
        <f>VLOOKUP(Q1929,stores_imp!$A$2:$K$22,5,FALSE)</f>
        <v>Flagship</v>
      </c>
      <c r="AA1929" t="str">
        <f>_xlfn.IFS(sale[[#All],[Age]]&lt;19,"Teens",sale[[#All],[Age]]&lt;30,"Adults",sale[[#All],[Age]]&lt;70,"Elders")</f>
        <v>Elders</v>
      </c>
      <c r="AB1929" t="str">
        <f>VLOOKUP(C1929,customer_imp!$A$2:$H$505,8,FALSE)</f>
        <v>Platinum</v>
      </c>
    </row>
    <row r="1930" spans="1:28" x14ac:dyDescent="0.25">
      <c r="A1930" t="s">
        <v>6634</v>
      </c>
      <c r="B1930" s="2">
        <v>45257</v>
      </c>
      <c r="C1930" t="s">
        <v>4139</v>
      </c>
      <c r="D1930" t="str">
        <f>VLOOKUP(C1930,customer_imp!$A$2:$H$502,2,FALSE)</f>
        <v>Cynthia Morris</v>
      </c>
      <c r="E1930">
        <f>VLOOKUP(C1930,customer_imp!$A$2:$H$502,3,FALSE)</f>
        <v>18</v>
      </c>
      <c r="F1930" t="str">
        <f>VLOOKUP(C1930,customer_imp!$A$2:$H$502,4,FALSE)</f>
        <v>Female</v>
      </c>
      <c r="G1930" t="str">
        <f>VLOOKUP(C1930,customer_imp!$A$2:$H$502,5,FALSE)</f>
        <v>Hessmouth</v>
      </c>
      <c r="H1930" t="str">
        <f>VLOOKUP(C1930,customer_imp!$A$2:$H$502,6,FALSE)</f>
        <v>Arizona</v>
      </c>
      <c r="I1930" t="str">
        <f>VLOOKUP(C1930,customer_imp!$A$2:$H$502,7,FALSE)</f>
        <v>USA</v>
      </c>
      <c r="J1930" t="s">
        <v>4574</v>
      </c>
      <c r="K1930" t="str">
        <f>VLOOKUP($J1930,prod_imp!$A$2:$I$102,2,FALSE)</f>
        <v>High-Grip Football</v>
      </c>
      <c r="L1930" t="str">
        <f>VLOOKUP(J1930,prod_imp!$A$2:$I$102,3,FALSE)</f>
        <v>Sports</v>
      </c>
      <c r="M1930" t="str">
        <f>VLOOKUP(J1930,prod_imp!$A$2:$I$102,4,FALSE)</f>
        <v>Team Sports</v>
      </c>
      <c r="N1930" t="str">
        <f>VLOOKUP(J1930,prod_imp!$A$2:$I$102,5,FALSE)</f>
        <v>Bridges, Banks And Cummings</v>
      </c>
      <c r="O1930">
        <f>VLOOKUP(J1930,prod_imp!$A$2:$I$102,6,FALSE)</f>
        <v>319</v>
      </c>
      <c r="P1930">
        <f>VLOOKUP(J1930,prod_imp!$A$2:$I$102,7,FALSE)</f>
        <v>114</v>
      </c>
      <c r="Q1930" t="s">
        <v>4682</v>
      </c>
      <c r="R1930" t="s">
        <v>4706</v>
      </c>
      <c r="S1930" s="5">
        <v>579.58839999999998</v>
      </c>
      <c r="T1930">
        <v>2</v>
      </c>
      <c r="U1930">
        <v>337</v>
      </c>
      <c r="V1930">
        <v>0.16</v>
      </c>
      <c r="W1930" t="str">
        <f>VLOOKUP(Q1930,stores_imp!$A$2:$K$100,3,FALSE)</f>
        <v>NORTH</v>
      </c>
      <c r="X1930" t="str">
        <f>VLOOKUP(Q1930,stores_imp!$A$2:$K$100,2,TRUE)</f>
        <v>Mann-Austin</v>
      </c>
      <c r="Y1930" t="str">
        <f>VLOOKUP(Q1930,stores_imp!$A$2:$E$22,4,FALSE)</f>
        <v>New Michaelchester</v>
      </c>
      <c r="Z1930" t="str">
        <f>VLOOKUP(Q1930,stores_imp!$A$2:$K$22,5,FALSE)</f>
        <v>Outlet</v>
      </c>
      <c r="AA1930" t="str">
        <f>_xlfn.IFS(sale[[#All],[Age]]&lt;19,"Teens",sale[[#All],[Age]]&lt;30,"Adults",sale[[#All],[Age]]&lt;70,"Elders")</f>
        <v>Teens</v>
      </c>
      <c r="AB1930" t="str">
        <f>VLOOKUP(C1930,customer_imp!$A$2:$H$505,8,FALSE)</f>
        <v>Silver</v>
      </c>
    </row>
    <row r="1931" spans="1:28" x14ac:dyDescent="0.25">
      <c r="A1931" t="s">
        <v>6635</v>
      </c>
      <c r="B1931" s="2">
        <v>45466</v>
      </c>
      <c r="C1931" t="s">
        <v>4295</v>
      </c>
      <c r="D1931" t="str">
        <f>VLOOKUP(C1931,customer_imp!$A$2:$H$502,2,FALSE)</f>
        <v>Kara Dodson</v>
      </c>
      <c r="E1931">
        <f>VLOOKUP(C1931,customer_imp!$A$2:$H$502,3,FALSE)</f>
        <v>20</v>
      </c>
      <c r="F1931" t="str">
        <f>VLOOKUP(C1931,customer_imp!$A$2:$H$502,4,FALSE)</f>
        <v>Male</v>
      </c>
      <c r="G1931" t="str">
        <f>VLOOKUP(C1931,customer_imp!$A$2:$H$502,5,FALSE)</f>
        <v>Joelside</v>
      </c>
      <c r="H1931" t="str">
        <f>VLOOKUP(C1931,customer_imp!$A$2:$H$502,6,FALSE)</f>
        <v>Vermont</v>
      </c>
      <c r="I1931" t="str">
        <f>VLOOKUP(C1931,customer_imp!$A$2:$H$502,7,FALSE)</f>
        <v>USA</v>
      </c>
      <c r="J1931" t="s">
        <v>4504</v>
      </c>
      <c r="K1931" t="str">
        <f>VLOOKUP($J1931,prod_imp!$A$2:$I$102,2,FALSE)</f>
        <v>Men'S Leather Belt</v>
      </c>
      <c r="L1931" t="str">
        <f>VLOOKUP(J1931,prod_imp!$A$2:$I$102,3,FALSE)</f>
        <v>Clothing</v>
      </c>
      <c r="M1931" t="str">
        <f>VLOOKUP(J1931,prod_imp!$A$2:$I$102,4,FALSE)</f>
        <v>Accessories</v>
      </c>
      <c r="N1931" t="str">
        <f>VLOOKUP(J1931,prod_imp!$A$2:$I$102,5,FALSE)</f>
        <v>Baldwin, Garza And Gonzalez</v>
      </c>
      <c r="O1931">
        <f>VLOOKUP(J1931,prod_imp!$A$2:$I$102,6,FALSE)</f>
        <v>261</v>
      </c>
      <c r="P1931">
        <f>VLOOKUP(J1931,prod_imp!$A$2:$I$102,7,FALSE)</f>
        <v>59</v>
      </c>
      <c r="Q1931" t="s">
        <v>4682</v>
      </c>
      <c r="R1931" t="s">
        <v>4706</v>
      </c>
      <c r="S1931" s="5">
        <v>626.37120000000004</v>
      </c>
      <c r="T1931">
        <v>2</v>
      </c>
      <c r="U1931">
        <v>344</v>
      </c>
      <c r="V1931">
        <v>0.14000000000000001</v>
      </c>
      <c r="W1931" t="str">
        <f>VLOOKUP(Q1931,stores_imp!$A$2:$K$100,3,FALSE)</f>
        <v>NORTH</v>
      </c>
      <c r="X1931" t="str">
        <f>VLOOKUP(Q1931,stores_imp!$A$2:$K$100,2,TRUE)</f>
        <v>Mann-Austin</v>
      </c>
      <c r="Y1931" t="str">
        <f>VLOOKUP(Q1931,stores_imp!$A$2:$E$22,4,FALSE)</f>
        <v>New Michaelchester</v>
      </c>
      <c r="Z1931" t="str">
        <f>VLOOKUP(Q1931,stores_imp!$A$2:$K$22,5,FALSE)</f>
        <v>Outlet</v>
      </c>
      <c r="AA1931" t="str">
        <f>_xlfn.IFS(sale[[#All],[Age]]&lt;19,"Teens",sale[[#All],[Age]]&lt;30,"Adults",sale[[#All],[Age]]&lt;70,"Elders")</f>
        <v>Adults</v>
      </c>
      <c r="AB1931" t="str">
        <f>VLOOKUP(C1931,customer_imp!$A$2:$H$505,8,FALSE)</f>
        <v>Silver</v>
      </c>
    </row>
    <row r="1932" spans="1:28" x14ac:dyDescent="0.25">
      <c r="A1932" t="s">
        <v>6636</v>
      </c>
      <c r="B1932" s="2">
        <v>45847</v>
      </c>
      <c r="C1932" t="s">
        <v>4284</v>
      </c>
      <c r="D1932" t="str">
        <f>VLOOKUP(C1932,customer_imp!$A$2:$H$502,2,FALSE)</f>
        <v>Matthew Avery</v>
      </c>
      <c r="E1932">
        <f>VLOOKUP(C1932,customer_imp!$A$2:$H$502,3,FALSE)</f>
        <v>29</v>
      </c>
      <c r="F1932" t="str">
        <f>VLOOKUP(C1932,customer_imp!$A$2:$H$502,4,FALSE)</f>
        <v>Male</v>
      </c>
      <c r="G1932" t="str">
        <f>VLOOKUP(C1932,customer_imp!$A$2:$H$502,5,FALSE)</f>
        <v>Lake Melissashire</v>
      </c>
      <c r="H1932" t="str">
        <f>VLOOKUP(C1932,customer_imp!$A$2:$H$502,6,FALSE)</f>
        <v>Oregon</v>
      </c>
      <c r="I1932" t="str">
        <f>VLOOKUP(C1932,customer_imp!$A$2:$H$502,7,FALSE)</f>
        <v>USA</v>
      </c>
      <c r="J1932" t="s">
        <v>4580</v>
      </c>
      <c r="K1932" t="str">
        <f>VLOOKUP($J1932,prod_imp!$A$2:$I$102,2,FALSE)</f>
        <v>Car Dashboard Phone Holder</v>
      </c>
      <c r="L1932" t="str">
        <f>VLOOKUP(J1932,prod_imp!$A$2:$I$102,3,FALSE)</f>
        <v>Electronics</v>
      </c>
      <c r="M1932" t="str">
        <f>VLOOKUP(J1932,prod_imp!$A$2:$I$102,4,FALSE)</f>
        <v>Accessories</v>
      </c>
      <c r="N1932" t="str">
        <f>VLOOKUP(J1932,prod_imp!$A$2:$I$102,5,FALSE)</f>
        <v>Byrd, Stewart And Valdez</v>
      </c>
      <c r="O1932">
        <f>VLOOKUP(J1932,prod_imp!$A$2:$I$102,6,FALSE)</f>
        <v>178</v>
      </c>
      <c r="P1932">
        <f>VLOOKUP(J1932,prod_imp!$A$2:$I$102,7,FALSE)</f>
        <v>103</v>
      </c>
      <c r="Q1932" t="s">
        <v>4688</v>
      </c>
      <c r="R1932" t="s">
        <v>1959</v>
      </c>
      <c r="S1932" s="5">
        <v>715.30050000000006</v>
      </c>
      <c r="T1932">
        <v>1</v>
      </c>
      <c r="U1932">
        <v>842</v>
      </c>
      <c r="V1932">
        <v>0.09</v>
      </c>
      <c r="W1932" t="str">
        <f>VLOOKUP(Q1932,stores_imp!$A$2:$K$100,3,FALSE)</f>
        <v>SOUTH</v>
      </c>
      <c r="X1932" t="str">
        <f>VLOOKUP(Q1932,stores_imp!$A$2:$K$100,2,TRUE)</f>
        <v>Mann-Austin</v>
      </c>
      <c r="Y1932" t="str">
        <f>VLOOKUP(Q1932,stores_imp!$A$2:$E$22,4,FALSE)</f>
        <v>East Johnstad</v>
      </c>
      <c r="Z1932" t="str">
        <f>VLOOKUP(Q1932,stores_imp!$A$2:$K$22,5,FALSE)</f>
        <v>Flagship</v>
      </c>
      <c r="AA1932" t="str">
        <f>_xlfn.IFS(sale[[#All],[Age]]&lt;19,"Teens",sale[[#All],[Age]]&lt;30,"Adults",sale[[#All],[Age]]&lt;70,"Elders")</f>
        <v>Adults</v>
      </c>
      <c r="AB1932" t="str">
        <f>VLOOKUP(C1932,customer_imp!$A$2:$H$505,8,FALSE)</f>
        <v>Silver</v>
      </c>
    </row>
    <row r="1933" spans="1:28" x14ac:dyDescent="0.25">
      <c r="A1933" t="s">
        <v>6637</v>
      </c>
      <c r="B1933" s="2">
        <v>45825</v>
      </c>
      <c r="C1933" t="s">
        <v>4416</v>
      </c>
      <c r="D1933" t="str">
        <f>VLOOKUP(C1933,customer_imp!$A$2:$H$502,2,FALSE)</f>
        <v>Edwin Barnes</v>
      </c>
      <c r="E1933">
        <f>VLOOKUP(C1933,customer_imp!$A$2:$H$502,3,FALSE)</f>
        <v>53</v>
      </c>
      <c r="F1933" t="str">
        <f>VLOOKUP(C1933,customer_imp!$A$2:$H$502,4,FALSE)</f>
        <v>Male</v>
      </c>
      <c r="G1933" t="str">
        <f>VLOOKUP(C1933,customer_imp!$A$2:$H$502,5,FALSE)</f>
        <v>Lake Alexandra</v>
      </c>
      <c r="H1933" t="str">
        <f>VLOOKUP(C1933,customer_imp!$A$2:$H$502,6,FALSE)</f>
        <v>North Carolina</v>
      </c>
      <c r="I1933" t="str">
        <f>VLOOKUP(C1933,customer_imp!$A$2:$H$502,7,FALSE)</f>
        <v>USA</v>
      </c>
      <c r="J1933" t="s">
        <v>4641</v>
      </c>
      <c r="K1933" t="str">
        <f>VLOOKUP($J1933,prod_imp!$A$2:$I$102,2,FALSE)</f>
        <v>Hydrating Face Cleanser</v>
      </c>
      <c r="L1933" t="str">
        <f>VLOOKUP(J1933,prod_imp!$A$2:$I$102,3,FALSE)</f>
        <v>Beauty</v>
      </c>
      <c r="M1933" t="str">
        <f>VLOOKUP(J1933,prod_imp!$A$2:$I$102,4,FALSE)</f>
        <v>Skincare</v>
      </c>
      <c r="N1933" t="str">
        <f>VLOOKUP(J1933,prod_imp!$A$2:$I$102,5,FALSE)</f>
        <v>Butler Group</v>
      </c>
      <c r="O1933">
        <f>VLOOKUP(J1933,prod_imp!$A$2:$I$102,6,FALSE)</f>
        <v>317</v>
      </c>
      <c r="P1933">
        <f>VLOOKUP(J1933,prod_imp!$A$2:$I$102,7,FALSE)</f>
        <v>159</v>
      </c>
      <c r="Q1933" t="s">
        <v>4701</v>
      </c>
      <c r="R1933" t="s">
        <v>4709</v>
      </c>
      <c r="S1933" s="5">
        <v>134.95679999999999</v>
      </c>
      <c r="T1933">
        <v>3</v>
      </c>
      <c r="U1933">
        <v>63</v>
      </c>
      <c r="V1933">
        <v>0.15</v>
      </c>
      <c r="W1933" t="str">
        <f>VLOOKUP(Q1933,stores_imp!$A$2:$K$100,3,FALSE)</f>
        <v>NORTH</v>
      </c>
      <c r="X1933" t="str">
        <f>VLOOKUP(Q1933,stores_imp!$A$2:$K$100,2,TRUE)</f>
        <v>Holloway Ltd</v>
      </c>
      <c r="Y1933" t="str">
        <f>VLOOKUP(Q1933,stores_imp!$A$2:$E$22,4,FALSE)</f>
        <v>Bensonhaven</v>
      </c>
      <c r="Z1933" t="str">
        <f>VLOOKUP(Q1933,stores_imp!$A$2:$K$22,5,FALSE)</f>
        <v>Flagship</v>
      </c>
      <c r="AA1933" t="str">
        <f>_xlfn.IFS(sale[[#All],[Age]]&lt;19,"Teens",sale[[#All],[Age]]&lt;30,"Adults",sale[[#All],[Age]]&lt;70,"Elders")</f>
        <v>Elders</v>
      </c>
      <c r="AB1933" t="str">
        <f>VLOOKUP(C1933,customer_imp!$A$2:$H$505,8,FALSE)</f>
        <v>Bronze</v>
      </c>
    </row>
    <row r="1934" spans="1:28" x14ac:dyDescent="0.25">
      <c r="A1934" t="s">
        <v>6638</v>
      </c>
      <c r="B1934" s="2">
        <v>45839</v>
      </c>
      <c r="C1934" t="s">
        <v>4489</v>
      </c>
      <c r="D1934" t="str">
        <f>VLOOKUP(C1934,customer_imp!$A$2:$H$502,2,FALSE)</f>
        <v>Christopher Ford</v>
      </c>
      <c r="E1934">
        <f>VLOOKUP(C1934,customer_imp!$A$2:$H$502,3,FALSE)</f>
        <v>56</v>
      </c>
      <c r="F1934" t="str">
        <f>VLOOKUP(C1934,customer_imp!$A$2:$H$502,4,FALSE)</f>
        <v>Male</v>
      </c>
      <c r="G1934" t="str">
        <f>VLOOKUP(C1934,customer_imp!$A$2:$H$502,5,FALSE)</f>
        <v>North Seanfurt</v>
      </c>
      <c r="H1934" t="str">
        <f>VLOOKUP(C1934,customer_imp!$A$2:$H$502,6,FALSE)</f>
        <v>Ohio</v>
      </c>
      <c r="I1934" t="str">
        <f>VLOOKUP(C1934,customer_imp!$A$2:$H$502,7,FALSE)</f>
        <v>USA</v>
      </c>
      <c r="J1934" t="s">
        <v>4636</v>
      </c>
      <c r="K1934" t="str">
        <f>VLOOKUP($J1934,prod_imp!$A$2:$I$102,2,FALSE)</f>
        <v>Essential Oil Diffuser</v>
      </c>
      <c r="L1934" t="str">
        <f>VLOOKUP(J1934,prod_imp!$A$2:$I$102,3,FALSE)</f>
        <v>Home</v>
      </c>
      <c r="M1934" t="str">
        <f>VLOOKUP(J1934,prod_imp!$A$2:$I$102,4,FALSE)</f>
        <v>Decor</v>
      </c>
      <c r="N1934" t="str">
        <f>VLOOKUP(J1934,prod_imp!$A$2:$I$102,5,FALSE)</f>
        <v>Hernandez Inc</v>
      </c>
      <c r="O1934">
        <f>VLOOKUP(J1934,prod_imp!$A$2:$I$102,6,FALSE)</f>
        <v>325</v>
      </c>
      <c r="P1934">
        <f>VLOOKUP(J1934,prod_imp!$A$2:$I$102,7,FALSE)</f>
        <v>400</v>
      </c>
      <c r="Q1934" t="s">
        <v>4685</v>
      </c>
      <c r="R1934" t="s">
        <v>1959</v>
      </c>
      <c r="S1934" s="5">
        <v>994.48199999999997</v>
      </c>
      <c r="T1934">
        <v>2</v>
      </c>
      <c r="U1934">
        <v>552</v>
      </c>
      <c r="V1934">
        <v>0.28999999999999998</v>
      </c>
      <c r="W1934" t="str">
        <f>VLOOKUP(Q1934,stores_imp!$A$2:$K$100,3,FALSE)</f>
        <v>WEST</v>
      </c>
      <c r="X1934" t="str">
        <f>VLOOKUP(Q1934,stores_imp!$A$2:$K$100,2,TRUE)</f>
        <v>Mann-Austin</v>
      </c>
      <c r="Y1934" t="str">
        <f>VLOOKUP(Q1934,stores_imp!$A$2:$E$22,4,FALSE)</f>
        <v>Thompsonborough</v>
      </c>
      <c r="Z1934" t="str">
        <f>VLOOKUP(Q1934,stores_imp!$A$2:$K$22,5,FALSE)</f>
        <v>Online</v>
      </c>
      <c r="AA1934" t="str">
        <f>_xlfn.IFS(sale[[#All],[Age]]&lt;19,"Teens",sale[[#All],[Age]]&lt;30,"Adults",sale[[#All],[Age]]&lt;70,"Elders")</f>
        <v>Elders</v>
      </c>
      <c r="AB1934" t="str">
        <f>VLOOKUP(C1934,customer_imp!$A$2:$H$505,8,FALSE)</f>
        <v>Bronze</v>
      </c>
    </row>
    <row r="1935" spans="1:28" x14ac:dyDescent="0.25">
      <c r="A1935" t="s">
        <v>6639</v>
      </c>
      <c r="B1935" s="2">
        <v>45720</v>
      </c>
      <c r="C1935" t="s">
        <v>4217</v>
      </c>
      <c r="D1935" t="str">
        <f>VLOOKUP(C1935,customer_imp!$A$2:$H$502,2,FALSE)</f>
        <v>Joshua Wilson</v>
      </c>
      <c r="E1935">
        <f>VLOOKUP(C1935,customer_imp!$A$2:$H$502,3,FALSE)</f>
        <v>42</v>
      </c>
      <c r="F1935" t="str">
        <f>VLOOKUP(C1935,customer_imp!$A$2:$H$502,4,FALSE)</f>
        <v>Female</v>
      </c>
      <c r="G1935" t="str">
        <f>VLOOKUP(C1935,customer_imp!$A$2:$H$502,5,FALSE)</f>
        <v>North Larryport</v>
      </c>
      <c r="H1935" t="str">
        <f>VLOOKUP(C1935,customer_imp!$A$2:$H$502,6,FALSE)</f>
        <v>Virginia</v>
      </c>
      <c r="I1935" t="str">
        <f>VLOOKUP(C1935,customer_imp!$A$2:$H$502,7,FALSE)</f>
        <v>USA</v>
      </c>
      <c r="J1935" t="s">
        <v>4540</v>
      </c>
      <c r="K1935" t="str">
        <f>VLOOKUP($J1935,prod_imp!$A$2:$I$102,2,FALSE)</f>
        <v>Foldable Camping Chair</v>
      </c>
      <c r="L1935" t="str">
        <f>VLOOKUP(J1935,prod_imp!$A$2:$I$102,3,FALSE)</f>
        <v>Sports</v>
      </c>
      <c r="M1935" t="str">
        <f>VLOOKUP(J1935,prod_imp!$A$2:$I$102,4,FALSE)</f>
        <v>Outdoor</v>
      </c>
      <c r="N1935" t="str">
        <f>VLOOKUP(J1935,prod_imp!$A$2:$I$102,5,FALSE)</f>
        <v>Cook Ltd</v>
      </c>
      <c r="O1935">
        <f>VLOOKUP(J1935,prod_imp!$A$2:$I$102,6,FALSE)</f>
        <v>166</v>
      </c>
      <c r="P1935">
        <f>VLOOKUP(J1935,prod_imp!$A$2:$I$102,7,FALSE)</f>
        <v>340</v>
      </c>
      <c r="Q1935" t="s">
        <v>4683</v>
      </c>
      <c r="R1935" t="s">
        <v>1959</v>
      </c>
      <c r="S1935" s="5">
        <v>1301.8758</v>
      </c>
      <c r="T1935">
        <v>3</v>
      </c>
      <c r="U1935">
        <v>447</v>
      </c>
      <c r="V1935">
        <v>0.1</v>
      </c>
      <c r="W1935" t="str">
        <f>VLOOKUP(Q1935,stores_imp!$A$2:$K$100,3,FALSE)</f>
        <v>EAST</v>
      </c>
      <c r="X1935" t="str">
        <f>VLOOKUP(Q1935,stores_imp!$A$2:$K$100,2,TRUE)</f>
        <v>Mann-Austin</v>
      </c>
      <c r="Y1935" t="str">
        <f>VLOOKUP(Q1935,stores_imp!$A$2:$E$22,4,FALSE)</f>
        <v>Port Josephberg</v>
      </c>
      <c r="Z1935" t="str">
        <f>VLOOKUP(Q1935,stores_imp!$A$2:$K$22,5,FALSE)</f>
        <v>Online</v>
      </c>
      <c r="AA1935" t="str">
        <f>_xlfn.IFS(sale[[#All],[Age]]&lt;19,"Teens",sale[[#All],[Age]]&lt;30,"Adults",sale[[#All],[Age]]&lt;70,"Elders")</f>
        <v>Elders</v>
      </c>
      <c r="AB1935" t="str">
        <f>VLOOKUP(C1935,customer_imp!$A$2:$H$505,8,FALSE)</f>
        <v>Bronze</v>
      </c>
    </row>
    <row r="1936" spans="1:28" x14ac:dyDescent="0.25">
      <c r="A1936" t="s">
        <v>6640</v>
      </c>
      <c r="B1936" s="2">
        <v>45250</v>
      </c>
      <c r="C1936" t="s">
        <v>4442</v>
      </c>
      <c r="D1936" t="str">
        <f>VLOOKUP(C1936,customer_imp!$A$2:$H$502,2,FALSE)</f>
        <v>Shane Mills</v>
      </c>
      <c r="E1936">
        <f>VLOOKUP(C1936,customer_imp!$A$2:$H$502,3,FALSE)</f>
        <v>59</v>
      </c>
      <c r="F1936" t="str">
        <f>VLOOKUP(C1936,customer_imp!$A$2:$H$502,4,FALSE)</f>
        <v>Male</v>
      </c>
      <c r="G1936" t="str">
        <f>VLOOKUP(C1936,customer_imp!$A$2:$H$502,5,FALSE)</f>
        <v>Lake Meganstad</v>
      </c>
      <c r="H1936" t="str">
        <f>VLOOKUP(C1936,customer_imp!$A$2:$H$502,6,FALSE)</f>
        <v>Nebraska</v>
      </c>
      <c r="I1936" t="str">
        <f>VLOOKUP(C1936,customer_imp!$A$2:$H$502,7,FALSE)</f>
        <v>USA</v>
      </c>
      <c r="J1936" t="s">
        <v>4627</v>
      </c>
      <c r="K1936" t="str">
        <f>VLOOKUP($J1936,prod_imp!$A$2:$I$102,2,FALSE)</f>
        <v>Shin Guards – Adult</v>
      </c>
      <c r="L1936" t="str">
        <f>VLOOKUP(J1936,prod_imp!$A$2:$I$102,3,FALSE)</f>
        <v>Sports</v>
      </c>
      <c r="M1936" t="str">
        <f>VLOOKUP(J1936,prod_imp!$A$2:$I$102,4,FALSE)</f>
        <v>Team Sports</v>
      </c>
      <c r="N1936" t="str">
        <f>VLOOKUP(J1936,prod_imp!$A$2:$I$102,5,FALSE)</f>
        <v>French Ltd</v>
      </c>
      <c r="O1936">
        <f>VLOOKUP(J1936,prod_imp!$A$2:$I$102,6,FALSE)</f>
        <v>107</v>
      </c>
      <c r="P1936">
        <f>VLOOKUP(J1936,prod_imp!$A$2:$I$102,7,FALSE)</f>
        <v>359</v>
      </c>
      <c r="Q1936" t="s">
        <v>4703</v>
      </c>
      <c r="R1936" t="s">
        <v>4709</v>
      </c>
      <c r="S1936" s="5">
        <v>574.88300000000004</v>
      </c>
      <c r="T1936">
        <v>1</v>
      </c>
      <c r="U1936">
        <v>728</v>
      </c>
      <c r="V1936">
        <v>0.03</v>
      </c>
      <c r="W1936" t="str">
        <f>VLOOKUP(Q1936,stores_imp!$A$2:$K$100,3,FALSE)</f>
        <v>EAST</v>
      </c>
      <c r="X1936" t="str">
        <f>VLOOKUP(Q1936,stores_imp!$A$2:$K$100,2,TRUE)</f>
        <v>Mann-Austin</v>
      </c>
      <c r="Y1936" t="str">
        <f>VLOOKUP(Q1936,stores_imp!$A$2:$E$22,4,FALSE)</f>
        <v>Vasquezborough</v>
      </c>
      <c r="Z1936" t="str">
        <f>VLOOKUP(Q1936,stores_imp!$A$2:$K$22,5,FALSE)</f>
        <v>Online</v>
      </c>
      <c r="AA1936" t="str">
        <f>_xlfn.IFS(sale[[#All],[Age]]&lt;19,"Teens",sale[[#All],[Age]]&lt;30,"Adults",sale[[#All],[Age]]&lt;70,"Elders")</f>
        <v>Elders</v>
      </c>
      <c r="AB1936" t="str">
        <f>VLOOKUP(C1936,customer_imp!$A$2:$H$505,8,FALSE)</f>
        <v>Bronze</v>
      </c>
    </row>
    <row r="1937" spans="1:28" x14ac:dyDescent="0.25">
      <c r="A1937" t="s">
        <v>6641</v>
      </c>
      <c r="B1937" s="2">
        <v>45258</v>
      </c>
      <c r="C1937" t="s">
        <v>4428</v>
      </c>
      <c r="D1937" t="str">
        <f>VLOOKUP(C1937,customer_imp!$A$2:$H$502,2,FALSE)</f>
        <v>Sharon Simpson</v>
      </c>
      <c r="E1937">
        <f>VLOOKUP(C1937,customer_imp!$A$2:$H$502,3,FALSE)</f>
        <v>61</v>
      </c>
      <c r="F1937" t="str">
        <f>VLOOKUP(C1937,customer_imp!$A$2:$H$502,4,FALSE)</f>
        <v>Male</v>
      </c>
      <c r="G1937" t="str">
        <f>VLOOKUP(C1937,customer_imp!$A$2:$H$502,5,FALSE)</f>
        <v>South Michellebury</v>
      </c>
      <c r="H1937" t="str">
        <f>VLOOKUP(C1937,customer_imp!$A$2:$H$502,6,FALSE)</f>
        <v>South Dakota</v>
      </c>
      <c r="I1937" t="str">
        <f>VLOOKUP(C1937,customer_imp!$A$2:$H$502,7,FALSE)</f>
        <v>USA</v>
      </c>
      <c r="J1937" t="s">
        <v>4586</v>
      </c>
      <c r="K1937" t="str">
        <f>VLOOKUP($J1937,prod_imp!$A$2:$I$102,2,FALSE)</f>
        <v>Hdmi Cable – 2M</v>
      </c>
      <c r="L1937" t="str">
        <f>VLOOKUP(J1937,prod_imp!$A$2:$I$102,3,FALSE)</f>
        <v>Electronics</v>
      </c>
      <c r="M1937" t="str">
        <f>VLOOKUP(J1937,prod_imp!$A$2:$I$102,4,FALSE)</f>
        <v>Accessories</v>
      </c>
      <c r="N1937" t="str">
        <f>VLOOKUP(J1937,prod_imp!$A$2:$I$102,5,FALSE)</f>
        <v>Bautista, Green And Hale</v>
      </c>
      <c r="O1937">
        <f>VLOOKUP(J1937,prod_imp!$A$2:$I$102,6,FALSE)</f>
        <v>88</v>
      </c>
      <c r="P1937">
        <f>VLOOKUP(J1937,prod_imp!$A$2:$I$102,7,FALSE)</f>
        <v>246</v>
      </c>
      <c r="Q1937" t="s">
        <v>4684</v>
      </c>
      <c r="R1937" t="s">
        <v>1959</v>
      </c>
      <c r="S1937" s="5">
        <v>2139.3312000000001</v>
      </c>
      <c r="T1937">
        <v>4</v>
      </c>
      <c r="U1937">
        <v>581</v>
      </c>
      <c r="V1937">
        <v>0.21</v>
      </c>
      <c r="W1937" t="str">
        <f>VLOOKUP(Q1937,stores_imp!$A$2:$K$100,3,FALSE)</f>
        <v>SOUTH</v>
      </c>
      <c r="X1937" t="str">
        <f>VLOOKUP(Q1937,stores_imp!$A$2:$K$100,2,TRUE)</f>
        <v>Mann-Austin</v>
      </c>
      <c r="Y1937" t="str">
        <f>VLOOKUP(Q1937,stores_imp!$A$2:$E$22,4,FALSE)</f>
        <v>Williamsfurt</v>
      </c>
      <c r="Z1937" t="str">
        <f>VLOOKUP(Q1937,stores_imp!$A$2:$K$22,5,FALSE)</f>
        <v>Online</v>
      </c>
      <c r="AA1937" t="str">
        <f>_xlfn.IFS(sale[[#All],[Age]]&lt;19,"Teens",sale[[#All],[Age]]&lt;30,"Adults",sale[[#All],[Age]]&lt;70,"Elders")</f>
        <v>Elders</v>
      </c>
      <c r="AB1937" t="str">
        <f>VLOOKUP(C1937,customer_imp!$A$2:$H$505,8,FALSE)</f>
        <v>Gold</v>
      </c>
    </row>
    <row r="1938" spans="1:28" x14ac:dyDescent="0.25">
      <c r="A1938" t="s">
        <v>6642</v>
      </c>
      <c r="B1938" s="2">
        <v>45793</v>
      </c>
      <c r="C1938" t="s">
        <v>4072</v>
      </c>
      <c r="D1938" t="str">
        <f>VLOOKUP(C1938,customer_imp!$A$2:$H$502,2,FALSE)</f>
        <v>Samantha Walker</v>
      </c>
      <c r="E1938">
        <f>VLOOKUP(C1938,customer_imp!$A$2:$H$502,3,FALSE)</f>
        <v>30</v>
      </c>
      <c r="F1938" t="str">
        <f>VLOOKUP(C1938,customer_imp!$A$2:$H$502,4,FALSE)</f>
        <v>Female</v>
      </c>
      <c r="G1938" t="str">
        <f>VLOOKUP(C1938,customer_imp!$A$2:$H$502,5,FALSE)</f>
        <v>Timothyburgh</v>
      </c>
      <c r="H1938" t="str">
        <f>VLOOKUP(C1938,customer_imp!$A$2:$H$502,6,FALSE)</f>
        <v>Louisiana</v>
      </c>
      <c r="I1938" t="str">
        <f>VLOOKUP(C1938,customer_imp!$A$2:$H$502,7,FALSE)</f>
        <v>USA</v>
      </c>
      <c r="J1938" t="s">
        <v>4614</v>
      </c>
      <c r="K1938" t="str">
        <f>VLOOKUP($J1938,prod_imp!$A$2:$I$102,2,FALSE)</f>
        <v>Women'S Hair Dryer Brush</v>
      </c>
      <c r="L1938" t="str">
        <f>VLOOKUP(J1938,prod_imp!$A$2:$I$102,3,FALSE)</f>
        <v>Beauty</v>
      </c>
      <c r="M1938" t="str">
        <f>VLOOKUP(J1938,prod_imp!$A$2:$I$102,4,FALSE)</f>
        <v>Haircare</v>
      </c>
      <c r="N1938" t="str">
        <f>VLOOKUP(J1938,prod_imp!$A$2:$I$102,5,FALSE)</f>
        <v>Torres, Spencer And Potter</v>
      </c>
      <c r="O1938">
        <f>VLOOKUP(J1938,prod_imp!$A$2:$I$102,6,FALSE)</f>
        <v>340</v>
      </c>
      <c r="P1938">
        <f>VLOOKUP(J1938,prod_imp!$A$2:$I$102,7,FALSE)</f>
        <v>177</v>
      </c>
      <c r="Q1938" t="s">
        <v>4675</v>
      </c>
      <c r="R1938" t="s">
        <v>4706</v>
      </c>
      <c r="S1938" s="5">
        <v>274.45229999999998</v>
      </c>
      <c r="T1938">
        <v>1</v>
      </c>
      <c r="U1938">
        <v>339</v>
      </c>
      <c r="V1938">
        <v>0.08</v>
      </c>
      <c r="W1938" t="str">
        <f>VLOOKUP(Q1938,stores_imp!$A$2:$K$100,3,FALSE)</f>
        <v>NORTH</v>
      </c>
      <c r="X1938" t="str">
        <f>VLOOKUP(Q1938,stores_imp!$A$2:$K$100,2,TRUE)</f>
        <v>Martinez, Adkins And Johnson</v>
      </c>
      <c r="Y1938" t="str">
        <f>VLOOKUP(Q1938,stores_imp!$A$2:$E$22,4,FALSE)</f>
        <v>Danielmouth</v>
      </c>
      <c r="Z1938" t="str">
        <f>VLOOKUP(Q1938,stores_imp!$A$2:$K$22,5,FALSE)</f>
        <v>Flagship</v>
      </c>
      <c r="AA1938" t="str">
        <f>_xlfn.IFS(sale[[#All],[Age]]&lt;19,"Teens",sale[[#All],[Age]]&lt;30,"Adults",sale[[#All],[Age]]&lt;70,"Elders")</f>
        <v>Elders</v>
      </c>
      <c r="AB1938" t="str">
        <f>VLOOKUP(C1938,customer_imp!$A$2:$H$505,8,FALSE)</f>
        <v>Platinum</v>
      </c>
    </row>
    <row r="1939" spans="1:28" x14ac:dyDescent="0.25">
      <c r="A1939" t="s">
        <v>6643</v>
      </c>
      <c r="B1939" s="2">
        <v>45265</v>
      </c>
      <c r="C1939" t="s">
        <v>4268</v>
      </c>
      <c r="D1939" t="str">
        <f>VLOOKUP(C1939,customer_imp!$A$2:$H$502,2,FALSE)</f>
        <v>Donna Guerra</v>
      </c>
      <c r="E1939">
        <f>VLOOKUP(C1939,customer_imp!$A$2:$H$502,3,FALSE)</f>
        <v>46</v>
      </c>
      <c r="F1939" t="str">
        <f>VLOOKUP(C1939,customer_imp!$A$2:$H$502,4,FALSE)</f>
        <v>Female</v>
      </c>
      <c r="G1939" t="str">
        <f>VLOOKUP(C1939,customer_imp!$A$2:$H$502,5,FALSE)</f>
        <v>North Robert</v>
      </c>
      <c r="H1939" t="str">
        <f>VLOOKUP(C1939,customer_imp!$A$2:$H$502,6,FALSE)</f>
        <v>Massachusetts</v>
      </c>
      <c r="I1939" t="str">
        <f>VLOOKUP(C1939,customer_imp!$A$2:$H$502,7,FALSE)</f>
        <v>USA</v>
      </c>
      <c r="J1939" t="s">
        <v>4582</v>
      </c>
      <c r="K1939" t="str">
        <f>VLOOKUP($J1939,prod_imp!$A$2:$I$102,2,FALSE)</f>
        <v>Men'S Roll-On Perfume</v>
      </c>
      <c r="L1939" t="str">
        <f>VLOOKUP(J1939,prod_imp!$A$2:$I$102,3,FALSE)</f>
        <v>Beauty</v>
      </c>
      <c r="M1939" t="str">
        <f>VLOOKUP(J1939,prod_imp!$A$2:$I$102,4,FALSE)</f>
        <v>Fragrance</v>
      </c>
      <c r="N1939" t="str">
        <f>VLOOKUP(J1939,prod_imp!$A$2:$I$102,5,FALSE)</f>
        <v>Sullivan And Sons</v>
      </c>
      <c r="O1939">
        <f>VLOOKUP(J1939,prod_imp!$A$2:$I$102,6,FALSE)</f>
        <v>43</v>
      </c>
      <c r="P1939">
        <f>VLOOKUP(J1939,prod_imp!$A$2:$I$102,7,FALSE)</f>
        <v>267</v>
      </c>
      <c r="Q1939" t="s">
        <v>4695</v>
      </c>
      <c r="R1939" t="s">
        <v>1959</v>
      </c>
      <c r="S1939" s="5">
        <v>1706.43</v>
      </c>
      <c r="T1939">
        <v>4</v>
      </c>
      <c r="U1939">
        <v>569</v>
      </c>
      <c r="V1939">
        <v>0.19</v>
      </c>
      <c r="W1939" t="str">
        <f>VLOOKUP(Q1939,stores_imp!$A$2:$K$100,3,FALSE)</f>
        <v>EAST</v>
      </c>
      <c r="X1939" t="str">
        <f>VLOOKUP(Q1939,stores_imp!$A$2:$K$100,2,TRUE)</f>
        <v>Gardner, Humphrey And Contreras</v>
      </c>
      <c r="Y1939" t="str">
        <f>VLOOKUP(Q1939,stores_imp!$A$2:$E$22,4,FALSE)</f>
        <v>Johnsonville</v>
      </c>
      <c r="Z1939" t="str">
        <f>VLOOKUP(Q1939,stores_imp!$A$2:$K$22,5,FALSE)</f>
        <v>Flagship</v>
      </c>
      <c r="AA1939" t="str">
        <f>_xlfn.IFS(sale[[#All],[Age]]&lt;19,"Teens",sale[[#All],[Age]]&lt;30,"Adults",sale[[#All],[Age]]&lt;70,"Elders")</f>
        <v>Elders</v>
      </c>
      <c r="AB1939" t="str">
        <f>VLOOKUP(C1939,customer_imp!$A$2:$H$505,8,FALSE)</f>
        <v>Silver</v>
      </c>
    </row>
    <row r="1940" spans="1:28" x14ac:dyDescent="0.25">
      <c r="A1940" t="s">
        <v>6644</v>
      </c>
      <c r="B1940" s="2">
        <v>45607</v>
      </c>
      <c r="C1940" t="s">
        <v>4364</v>
      </c>
      <c r="D1940" t="str">
        <f>VLOOKUP(C1940,customer_imp!$A$2:$H$502,2,FALSE)</f>
        <v>Joshua Bell</v>
      </c>
      <c r="E1940">
        <f>VLOOKUP(C1940,customer_imp!$A$2:$H$502,3,FALSE)</f>
        <v>26</v>
      </c>
      <c r="F1940" t="str">
        <f>VLOOKUP(C1940,customer_imp!$A$2:$H$502,4,FALSE)</f>
        <v>Male</v>
      </c>
      <c r="G1940" t="str">
        <f>VLOOKUP(C1940,customer_imp!$A$2:$H$502,5,FALSE)</f>
        <v>Port Richardshire</v>
      </c>
      <c r="H1940" t="str">
        <f>VLOOKUP(C1940,customer_imp!$A$2:$H$502,6,FALSE)</f>
        <v>Minnesota</v>
      </c>
      <c r="I1940" t="str">
        <f>VLOOKUP(C1940,customer_imp!$A$2:$H$502,7,FALSE)</f>
        <v>USA</v>
      </c>
      <c r="J1940" t="s">
        <v>4605</v>
      </c>
      <c r="K1940" t="str">
        <f>VLOOKUP($J1940,prod_imp!$A$2:$I$102,2,FALSE)</f>
        <v>Tennis Ball 3-Pack</v>
      </c>
      <c r="L1940" t="str">
        <f>VLOOKUP(J1940,prod_imp!$A$2:$I$102,3,FALSE)</f>
        <v>Sports</v>
      </c>
      <c r="M1940" t="str">
        <f>VLOOKUP(J1940,prod_imp!$A$2:$I$102,4,FALSE)</f>
        <v>Equipment</v>
      </c>
      <c r="N1940" t="str">
        <f>VLOOKUP(J1940,prod_imp!$A$2:$I$102,5,FALSE)</f>
        <v>Lopez Llc</v>
      </c>
      <c r="O1940">
        <f>VLOOKUP(J1940,prod_imp!$A$2:$I$102,6,FALSE)</f>
        <v>103</v>
      </c>
      <c r="P1940">
        <f>VLOOKUP(J1940,prod_imp!$A$2:$I$102,7,FALSE)</f>
        <v>465</v>
      </c>
      <c r="Q1940" t="s">
        <v>4701</v>
      </c>
      <c r="R1940" t="s">
        <v>4706</v>
      </c>
      <c r="S1940" s="5">
        <v>599.471</v>
      </c>
      <c r="T1940">
        <v>2</v>
      </c>
      <c r="U1940">
        <v>353</v>
      </c>
      <c r="V1940">
        <v>0.25</v>
      </c>
      <c r="W1940" t="str">
        <f>VLOOKUP(Q1940,stores_imp!$A$2:$K$100,3,FALSE)</f>
        <v>NORTH</v>
      </c>
      <c r="X1940" t="str">
        <f>VLOOKUP(Q1940,stores_imp!$A$2:$K$100,2,TRUE)</f>
        <v>Holloway Ltd</v>
      </c>
      <c r="Y1940" t="str">
        <f>VLOOKUP(Q1940,stores_imp!$A$2:$E$22,4,FALSE)</f>
        <v>Bensonhaven</v>
      </c>
      <c r="Z1940" t="str">
        <f>VLOOKUP(Q1940,stores_imp!$A$2:$K$22,5,FALSE)</f>
        <v>Flagship</v>
      </c>
      <c r="AA1940" t="str">
        <f>_xlfn.IFS(sale[[#All],[Age]]&lt;19,"Teens",sale[[#All],[Age]]&lt;30,"Adults",sale[[#All],[Age]]&lt;70,"Elders")</f>
        <v>Adults</v>
      </c>
      <c r="AB1940" t="str">
        <f>VLOOKUP(C1940,customer_imp!$A$2:$H$505,8,FALSE)</f>
        <v>Platinum</v>
      </c>
    </row>
    <row r="1941" spans="1:28" x14ac:dyDescent="0.25">
      <c r="A1941" t="s">
        <v>6645</v>
      </c>
      <c r="B1941" s="2">
        <v>45382</v>
      </c>
      <c r="C1941" t="s">
        <v>4134</v>
      </c>
      <c r="D1941" t="str">
        <f>VLOOKUP(C1941,customer_imp!$A$2:$H$502,2,FALSE)</f>
        <v>Maria Sanchez</v>
      </c>
      <c r="E1941">
        <f>VLOOKUP(C1941,customer_imp!$A$2:$H$502,3,FALSE)</f>
        <v>46</v>
      </c>
      <c r="F1941" t="str">
        <f>VLOOKUP(C1941,customer_imp!$A$2:$H$502,4,FALSE)</f>
        <v>Male</v>
      </c>
      <c r="G1941" t="str">
        <f>VLOOKUP(C1941,customer_imp!$A$2:$H$502,5,FALSE)</f>
        <v>East Peterbury</v>
      </c>
      <c r="H1941" t="str">
        <f>VLOOKUP(C1941,customer_imp!$A$2:$H$502,6,FALSE)</f>
        <v>North Dakota</v>
      </c>
      <c r="I1941" t="str">
        <f>VLOOKUP(C1941,customer_imp!$A$2:$H$502,7,FALSE)</f>
        <v>USA</v>
      </c>
      <c r="J1941" t="s">
        <v>4664</v>
      </c>
      <c r="K1941" t="str">
        <f>VLOOKUP($J1941,prod_imp!$A$2:$I$102,2,FALSE)</f>
        <v>Women'S Formal Blazer</v>
      </c>
      <c r="L1941" t="str">
        <f>VLOOKUP(J1941,prod_imp!$A$2:$I$102,3,FALSE)</f>
        <v>Clothing</v>
      </c>
      <c r="M1941" t="str">
        <f>VLOOKUP(J1941,prod_imp!$A$2:$I$102,4,FALSE)</f>
        <v>Outerwear</v>
      </c>
      <c r="N1941" t="str">
        <f>VLOOKUP(J1941,prod_imp!$A$2:$I$102,5,FALSE)</f>
        <v>Phillips And Sons</v>
      </c>
      <c r="O1941">
        <f>VLOOKUP(J1941,prod_imp!$A$2:$I$102,6,FALSE)</f>
        <v>358</v>
      </c>
      <c r="P1941">
        <f>VLOOKUP(J1941,prod_imp!$A$2:$I$102,7,FALSE)</f>
        <v>143</v>
      </c>
      <c r="Q1941" t="s">
        <v>4695</v>
      </c>
      <c r="R1941" t="s">
        <v>4706</v>
      </c>
      <c r="S1941" s="5">
        <v>1070.7619999999999</v>
      </c>
      <c r="T1941">
        <v>2</v>
      </c>
      <c r="U1941">
        <v>630</v>
      </c>
      <c r="V1941">
        <v>0.15</v>
      </c>
      <c r="W1941" t="str">
        <f>VLOOKUP(Q1941,stores_imp!$A$2:$K$100,3,FALSE)</f>
        <v>EAST</v>
      </c>
      <c r="X1941" t="str">
        <f>VLOOKUP(Q1941,stores_imp!$A$2:$K$100,2,TRUE)</f>
        <v>Gardner, Humphrey And Contreras</v>
      </c>
      <c r="Y1941" t="str">
        <f>VLOOKUP(Q1941,stores_imp!$A$2:$E$22,4,FALSE)</f>
        <v>Johnsonville</v>
      </c>
      <c r="Z1941" t="str">
        <f>VLOOKUP(Q1941,stores_imp!$A$2:$K$22,5,FALSE)</f>
        <v>Flagship</v>
      </c>
      <c r="AA1941" t="str">
        <f>_xlfn.IFS(sale[[#All],[Age]]&lt;19,"Teens",sale[[#All],[Age]]&lt;30,"Adults",sale[[#All],[Age]]&lt;70,"Elders")</f>
        <v>Elders</v>
      </c>
      <c r="AB1941" t="str">
        <f>VLOOKUP(C1941,customer_imp!$A$2:$H$505,8,FALSE)</f>
        <v>Bronze</v>
      </c>
    </row>
    <row r="1942" spans="1:28" x14ac:dyDescent="0.25">
      <c r="A1942" t="s">
        <v>6646</v>
      </c>
      <c r="B1942" s="2">
        <v>45793</v>
      </c>
      <c r="C1942" t="s">
        <v>4486</v>
      </c>
      <c r="D1942" t="str">
        <f>VLOOKUP(C1942,customer_imp!$A$2:$H$502,2,FALSE)</f>
        <v>Amanda Powell</v>
      </c>
      <c r="E1942">
        <f>VLOOKUP(C1942,customer_imp!$A$2:$H$502,3,FALSE)</f>
        <v>28</v>
      </c>
      <c r="F1942" t="str">
        <f>VLOOKUP(C1942,customer_imp!$A$2:$H$502,4,FALSE)</f>
        <v>Male</v>
      </c>
      <c r="G1942" t="str">
        <f>VLOOKUP(C1942,customer_imp!$A$2:$H$502,5,FALSE)</f>
        <v>South William</v>
      </c>
      <c r="H1942" t="str">
        <f>VLOOKUP(C1942,customer_imp!$A$2:$H$502,6,FALSE)</f>
        <v>Alabama</v>
      </c>
      <c r="I1942" t="str">
        <f>VLOOKUP(C1942,customer_imp!$A$2:$H$502,7,FALSE)</f>
        <v>USA</v>
      </c>
      <c r="J1942" t="s">
        <v>4669</v>
      </c>
      <c r="K1942" t="str">
        <f>VLOOKUP($J1942,prod_imp!$A$2:$I$102,2,FALSE)</f>
        <v>Portable Bluetooth Speaker</v>
      </c>
      <c r="L1942" t="str">
        <f>VLOOKUP(J1942,prod_imp!$A$2:$I$102,3,FALSE)</f>
        <v>Electronics</v>
      </c>
      <c r="M1942" t="str">
        <f>VLOOKUP(J1942,prod_imp!$A$2:$I$102,4,FALSE)</f>
        <v>Audio</v>
      </c>
      <c r="N1942" t="str">
        <f>VLOOKUP(J1942,prod_imp!$A$2:$I$102,5,FALSE)</f>
        <v>Flores-King</v>
      </c>
      <c r="O1942">
        <f>VLOOKUP(J1942,prod_imp!$A$2:$I$102,6,FALSE)</f>
        <v>432</v>
      </c>
      <c r="P1942">
        <f>VLOOKUP(J1942,prod_imp!$A$2:$I$102,7,FALSE)</f>
        <v>73</v>
      </c>
      <c r="Q1942" t="s">
        <v>4680</v>
      </c>
      <c r="R1942" t="s">
        <v>1959</v>
      </c>
      <c r="S1942" s="5">
        <v>591.70320000000004</v>
      </c>
      <c r="T1942">
        <v>3</v>
      </c>
      <c r="U1942">
        <v>212</v>
      </c>
      <c r="V1942">
        <v>0.15</v>
      </c>
      <c r="W1942" t="str">
        <f>VLOOKUP(Q1942,stores_imp!$A$2:$K$100,3,FALSE)</f>
        <v>NORTH</v>
      </c>
      <c r="X1942" t="str">
        <f>VLOOKUP(Q1942,stores_imp!$A$2:$K$100,2,TRUE)</f>
        <v>Mann-Austin</v>
      </c>
      <c r="Y1942" t="str">
        <f>VLOOKUP(Q1942,stores_imp!$A$2:$E$22,4,FALSE)</f>
        <v>Hoodberg</v>
      </c>
      <c r="Z1942" t="str">
        <f>VLOOKUP(Q1942,stores_imp!$A$2:$K$22,5,FALSE)</f>
        <v>Outlet</v>
      </c>
      <c r="AA1942" t="str">
        <f>_xlfn.IFS(sale[[#All],[Age]]&lt;19,"Teens",sale[[#All],[Age]]&lt;30,"Adults",sale[[#All],[Age]]&lt;70,"Elders")</f>
        <v>Adults</v>
      </c>
      <c r="AB1942" t="str">
        <f>VLOOKUP(C1942,customer_imp!$A$2:$H$505,8,FALSE)</f>
        <v>Silver</v>
      </c>
    </row>
    <row r="1943" spans="1:28" x14ac:dyDescent="0.25">
      <c r="A1943" t="s">
        <v>6647</v>
      </c>
      <c r="B1943" s="2">
        <v>45590</v>
      </c>
      <c r="C1943" t="s">
        <v>4139</v>
      </c>
      <c r="D1943" t="str">
        <f>VLOOKUP(C1943,customer_imp!$A$2:$H$502,2,FALSE)</f>
        <v>Cynthia Morris</v>
      </c>
      <c r="E1943">
        <f>VLOOKUP(C1943,customer_imp!$A$2:$H$502,3,FALSE)</f>
        <v>18</v>
      </c>
      <c r="F1943" t="str">
        <f>VLOOKUP(C1943,customer_imp!$A$2:$H$502,4,FALSE)</f>
        <v>Female</v>
      </c>
      <c r="G1943" t="str">
        <f>VLOOKUP(C1943,customer_imp!$A$2:$H$502,5,FALSE)</f>
        <v>Hessmouth</v>
      </c>
      <c r="H1943" t="str">
        <f>VLOOKUP(C1943,customer_imp!$A$2:$H$502,6,FALSE)</f>
        <v>Arizona</v>
      </c>
      <c r="I1943" t="str">
        <f>VLOOKUP(C1943,customer_imp!$A$2:$H$502,7,FALSE)</f>
        <v>USA</v>
      </c>
      <c r="J1943" t="s">
        <v>4598</v>
      </c>
      <c r="K1943" t="str">
        <f>VLOOKUP($J1943,prod_imp!$A$2:$I$102,2,FALSE)</f>
        <v>Foam Roller</v>
      </c>
      <c r="L1943" t="str">
        <f>VLOOKUP(J1943,prod_imp!$A$2:$I$102,3,FALSE)</f>
        <v>Sports</v>
      </c>
      <c r="M1943" t="str">
        <f>VLOOKUP(J1943,prod_imp!$A$2:$I$102,4,FALSE)</f>
        <v>Fitness</v>
      </c>
      <c r="N1943" t="str">
        <f>VLOOKUP(J1943,prod_imp!$A$2:$I$102,5,FALSE)</f>
        <v>Atkinson, Camacho And Oliver</v>
      </c>
      <c r="O1943">
        <f>VLOOKUP(J1943,prod_imp!$A$2:$I$102,6,FALSE)</f>
        <v>31</v>
      </c>
      <c r="P1943">
        <f>VLOOKUP(J1943,prod_imp!$A$2:$I$102,7,FALSE)</f>
        <v>138</v>
      </c>
      <c r="Q1943" t="s">
        <v>4678</v>
      </c>
      <c r="R1943" t="s">
        <v>4706</v>
      </c>
      <c r="S1943" s="5">
        <v>2504.067</v>
      </c>
      <c r="T1943">
        <v>3</v>
      </c>
      <c r="U1943">
        <v>879</v>
      </c>
      <c r="V1943">
        <v>7.0000000000000007E-2</v>
      </c>
      <c r="W1943" t="str">
        <f>VLOOKUP(Q1943,stores_imp!$A$2:$K$100,3,FALSE)</f>
        <v>SOUTH</v>
      </c>
      <c r="X1943" t="str">
        <f>VLOOKUP(Q1943,stores_imp!$A$2:$K$100,2,TRUE)</f>
        <v>Mann-Austin</v>
      </c>
      <c r="Y1943" t="str">
        <f>VLOOKUP(Q1943,stores_imp!$A$2:$E$22,4,FALSE)</f>
        <v>North Nancyview</v>
      </c>
      <c r="Z1943" t="str">
        <f>VLOOKUP(Q1943,stores_imp!$A$2:$K$22,5,FALSE)</f>
        <v>Outlet</v>
      </c>
      <c r="AA1943" t="str">
        <f>_xlfn.IFS(sale[[#All],[Age]]&lt;19,"Teens",sale[[#All],[Age]]&lt;30,"Adults",sale[[#All],[Age]]&lt;70,"Elders")</f>
        <v>Teens</v>
      </c>
      <c r="AB1943" t="str">
        <f>VLOOKUP(C1943,customer_imp!$A$2:$H$505,8,FALSE)</f>
        <v>Silver</v>
      </c>
    </row>
    <row r="1944" spans="1:28" x14ac:dyDescent="0.25">
      <c r="A1944" t="s">
        <v>6648</v>
      </c>
      <c r="B1944" s="2">
        <v>45679</v>
      </c>
      <c r="C1944" t="s">
        <v>4243</v>
      </c>
      <c r="D1944" t="str">
        <f>VLOOKUP(C1944,customer_imp!$A$2:$H$502,2,FALSE)</f>
        <v>Carol Bishop</v>
      </c>
      <c r="E1944">
        <f>VLOOKUP(C1944,customer_imp!$A$2:$H$502,3,FALSE)</f>
        <v>27</v>
      </c>
      <c r="F1944" t="str">
        <f>VLOOKUP(C1944,customer_imp!$A$2:$H$502,4,FALSE)</f>
        <v>Female</v>
      </c>
      <c r="G1944" t="str">
        <f>VLOOKUP(C1944,customer_imp!$A$2:$H$502,5,FALSE)</f>
        <v>Lake Saramouth</v>
      </c>
      <c r="H1944" t="str">
        <f>VLOOKUP(C1944,customer_imp!$A$2:$H$502,6,FALSE)</f>
        <v>Oregon</v>
      </c>
      <c r="I1944" t="str">
        <f>VLOOKUP(C1944,customer_imp!$A$2:$H$502,7,FALSE)</f>
        <v>USA</v>
      </c>
      <c r="J1944" t="s">
        <v>4638</v>
      </c>
      <c r="K1944" t="str">
        <f>VLOOKUP($J1944,prod_imp!$A$2:$I$102,2,FALSE)</f>
        <v>Wall-Mounted Spice Rack</v>
      </c>
      <c r="L1944" t="str">
        <f>VLOOKUP(J1944,prod_imp!$A$2:$I$102,3,FALSE)</f>
        <v>Home</v>
      </c>
      <c r="M1944" t="str">
        <f>VLOOKUP(J1944,prod_imp!$A$2:$I$102,4,FALSE)</f>
        <v>Kitchen</v>
      </c>
      <c r="N1944" t="str">
        <f>VLOOKUP(J1944,prod_imp!$A$2:$I$102,5,FALSE)</f>
        <v>Allison Ltd</v>
      </c>
      <c r="O1944">
        <f>VLOOKUP(J1944,prod_imp!$A$2:$I$102,6,FALSE)</f>
        <v>143</v>
      </c>
      <c r="P1944">
        <f>VLOOKUP(J1944,prod_imp!$A$2:$I$102,7,FALSE)</f>
        <v>58</v>
      </c>
      <c r="Q1944" t="s">
        <v>4690</v>
      </c>
      <c r="R1944" t="s">
        <v>4706</v>
      </c>
      <c r="S1944" s="5">
        <v>270.51639999999998</v>
      </c>
      <c r="T1944">
        <v>4</v>
      </c>
      <c r="U1944">
        <v>88</v>
      </c>
      <c r="V1944">
        <v>0.05</v>
      </c>
      <c r="W1944" t="str">
        <f>VLOOKUP(Q1944,stores_imp!$A$2:$K$100,3,FALSE)</f>
        <v>EAST</v>
      </c>
      <c r="X1944" t="str">
        <f>VLOOKUP(Q1944,stores_imp!$A$2:$K$100,2,TRUE)</f>
        <v>Martinez, Adkins And Johnson</v>
      </c>
      <c r="Y1944" t="str">
        <f>VLOOKUP(Q1944,stores_imp!$A$2:$E$22,4,FALSE)</f>
        <v>East Davidville</v>
      </c>
      <c r="Z1944" t="str">
        <f>VLOOKUP(Q1944,stores_imp!$A$2:$K$22,5,FALSE)</f>
        <v>Online</v>
      </c>
      <c r="AA1944" t="str">
        <f>_xlfn.IFS(sale[[#All],[Age]]&lt;19,"Teens",sale[[#All],[Age]]&lt;30,"Adults",sale[[#All],[Age]]&lt;70,"Elders")</f>
        <v>Adults</v>
      </c>
      <c r="AB1944" t="str">
        <f>VLOOKUP(C1944,customer_imp!$A$2:$H$505,8,FALSE)</f>
        <v>Silver</v>
      </c>
    </row>
    <row r="1945" spans="1:28" x14ac:dyDescent="0.25">
      <c r="A1945" t="s">
        <v>6649</v>
      </c>
      <c r="B1945" s="2">
        <v>45814</v>
      </c>
      <c r="C1945" t="s">
        <v>4258</v>
      </c>
      <c r="D1945" t="str">
        <f>VLOOKUP(C1945,customer_imp!$A$2:$H$502,2,FALSE)</f>
        <v>Shannon Miller</v>
      </c>
      <c r="E1945">
        <f>VLOOKUP(C1945,customer_imp!$A$2:$H$502,3,FALSE)</f>
        <v>22</v>
      </c>
      <c r="F1945" t="str">
        <f>VLOOKUP(C1945,customer_imp!$A$2:$H$502,4,FALSE)</f>
        <v>Male</v>
      </c>
      <c r="G1945" t="str">
        <f>VLOOKUP(C1945,customer_imp!$A$2:$H$502,5,FALSE)</f>
        <v>North Austinport</v>
      </c>
      <c r="H1945" t="str">
        <f>VLOOKUP(C1945,customer_imp!$A$2:$H$502,6,FALSE)</f>
        <v>Kentucky</v>
      </c>
      <c r="I1945" t="str">
        <f>VLOOKUP(C1945,customer_imp!$A$2:$H$502,7,FALSE)</f>
        <v>USA</v>
      </c>
      <c r="J1945" t="s">
        <v>4596</v>
      </c>
      <c r="K1945" t="str">
        <f>VLOOKUP($J1945,prod_imp!$A$2:$I$102,2,FALSE)</f>
        <v>Premium Blanket Throw</v>
      </c>
      <c r="L1945" t="str">
        <f>VLOOKUP(J1945,prod_imp!$A$2:$I$102,3,FALSE)</f>
        <v>Home</v>
      </c>
      <c r="M1945" t="str">
        <f>VLOOKUP(J1945,prod_imp!$A$2:$I$102,4,FALSE)</f>
        <v>Decor</v>
      </c>
      <c r="N1945" t="str">
        <f>VLOOKUP(J1945,prod_imp!$A$2:$I$102,5,FALSE)</f>
        <v>Hernandez, Kennedy And Porter</v>
      </c>
      <c r="O1945">
        <f>VLOOKUP(J1945,prod_imp!$A$2:$I$102,6,FALSE)</f>
        <v>461</v>
      </c>
      <c r="P1945">
        <f>VLOOKUP(J1945,prod_imp!$A$2:$I$102,7,FALSE)</f>
        <v>190</v>
      </c>
      <c r="Q1945" t="s">
        <v>4688</v>
      </c>
      <c r="R1945" t="s">
        <v>4709</v>
      </c>
      <c r="S1945" s="5">
        <v>1128.732</v>
      </c>
      <c r="T1945">
        <v>3</v>
      </c>
      <c r="U1945">
        <v>443</v>
      </c>
      <c r="V1945">
        <v>0.23</v>
      </c>
      <c r="W1945" t="str">
        <f>VLOOKUP(Q1945,stores_imp!$A$2:$K$100,3,FALSE)</f>
        <v>SOUTH</v>
      </c>
      <c r="X1945" t="str">
        <f>VLOOKUP(Q1945,stores_imp!$A$2:$K$100,2,TRUE)</f>
        <v>Mann-Austin</v>
      </c>
      <c r="Y1945" t="str">
        <f>VLOOKUP(Q1945,stores_imp!$A$2:$E$22,4,FALSE)</f>
        <v>East Johnstad</v>
      </c>
      <c r="Z1945" t="str">
        <f>VLOOKUP(Q1945,stores_imp!$A$2:$K$22,5,FALSE)</f>
        <v>Flagship</v>
      </c>
      <c r="AA1945" t="str">
        <f>_xlfn.IFS(sale[[#All],[Age]]&lt;19,"Teens",sale[[#All],[Age]]&lt;30,"Adults",sale[[#All],[Age]]&lt;70,"Elders")</f>
        <v>Adults</v>
      </c>
      <c r="AB1945" t="str">
        <f>VLOOKUP(C1945,customer_imp!$A$2:$H$505,8,FALSE)</f>
        <v>Gold</v>
      </c>
    </row>
    <row r="1946" spans="1:28" x14ac:dyDescent="0.25">
      <c r="A1946" t="s">
        <v>6650</v>
      </c>
      <c r="B1946" s="2">
        <v>45795</v>
      </c>
      <c r="C1946" t="s">
        <v>4069</v>
      </c>
      <c r="D1946" t="str">
        <f>VLOOKUP(C1946,customer_imp!$A$2:$H$502,2,FALSE)</f>
        <v>Christy Vasquez</v>
      </c>
      <c r="E1946">
        <f>VLOOKUP(C1946,customer_imp!$A$2:$H$502,3,FALSE)</f>
        <v>28</v>
      </c>
      <c r="F1946" t="str">
        <f>VLOOKUP(C1946,customer_imp!$A$2:$H$502,4,FALSE)</f>
        <v>Female</v>
      </c>
      <c r="G1946" t="str">
        <f>VLOOKUP(C1946,customer_imp!$A$2:$H$502,5,FALSE)</f>
        <v>Port Travisstad</v>
      </c>
      <c r="H1946" t="str">
        <f>VLOOKUP(C1946,customer_imp!$A$2:$H$502,6,FALSE)</f>
        <v>South Carolina</v>
      </c>
      <c r="I1946" t="str">
        <f>VLOOKUP(C1946,customer_imp!$A$2:$H$502,7,FALSE)</f>
        <v>USA</v>
      </c>
      <c r="J1946" t="s">
        <v>4562</v>
      </c>
      <c r="K1946" t="str">
        <f>VLOOKUP($J1946,prod_imp!$A$2:$I$102,2,FALSE)</f>
        <v>Sports Water Hydration Pack</v>
      </c>
      <c r="L1946" t="str">
        <f>VLOOKUP(J1946,prod_imp!$A$2:$I$102,3,FALSE)</f>
        <v>Sports</v>
      </c>
      <c r="M1946" t="str">
        <f>VLOOKUP(J1946,prod_imp!$A$2:$I$102,4,FALSE)</f>
        <v>Outdoor</v>
      </c>
      <c r="N1946" t="str">
        <f>VLOOKUP(J1946,prod_imp!$A$2:$I$102,5,FALSE)</f>
        <v>Sims-Smith</v>
      </c>
      <c r="O1946">
        <f>VLOOKUP(J1946,prod_imp!$A$2:$I$102,6,FALSE)</f>
        <v>136</v>
      </c>
      <c r="P1946">
        <f>VLOOKUP(J1946,prod_imp!$A$2:$I$102,7,FALSE)</f>
        <v>394</v>
      </c>
      <c r="Q1946" t="s">
        <v>4678</v>
      </c>
      <c r="R1946" t="s">
        <v>4709</v>
      </c>
      <c r="S1946" s="5">
        <v>1119.4092000000001</v>
      </c>
      <c r="T1946">
        <v>3</v>
      </c>
      <c r="U1946">
        <v>410</v>
      </c>
      <c r="V1946">
        <v>0.15</v>
      </c>
      <c r="W1946" t="str">
        <f>VLOOKUP(Q1946,stores_imp!$A$2:$K$100,3,FALSE)</f>
        <v>SOUTH</v>
      </c>
      <c r="X1946" t="str">
        <f>VLOOKUP(Q1946,stores_imp!$A$2:$K$100,2,TRUE)</f>
        <v>Mann-Austin</v>
      </c>
      <c r="Y1946" t="str">
        <f>VLOOKUP(Q1946,stores_imp!$A$2:$E$22,4,FALSE)</f>
        <v>North Nancyview</v>
      </c>
      <c r="Z1946" t="str">
        <f>VLOOKUP(Q1946,stores_imp!$A$2:$K$22,5,FALSE)</f>
        <v>Outlet</v>
      </c>
      <c r="AA1946" t="str">
        <f>_xlfn.IFS(sale[[#All],[Age]]&lt;19,"Teens",sale[[#All],[Age]]&lt;30,"Adults",sale[[#All],[Age]]&lt;70,"Elders")</f>
        <v>Adults</v>
      </c>
      <c r="AB1946" t="str">
        <f>VLOOKUP(C1946,customer_imp!$A$2:$H$505,8,FALSE)</f>
        <v>Gold</v>
      </c>
    </row>
    <row r="1947" spans="1:28" x14ac:dyDescent="0.25">
      <c r="A1947" t="s">
        <v>6651</v>
      </c>
      <c r="B1947" s="2">
        <v>45797</v>
      </c>
      <c r="C1947" t="s">
        <v>4111</v>
      </c>
      <c r="D1947" t="str">
        <f>VLOOKUP(C1947,customer_imp!$A$2:$H$502,2,FALSE)</f>
        <v>Hayley Pope</v>
      </c>
      <c r="E1947">
        <f>VLOOKUP(C1947,customer_imp!$A$2:$H$502,3,FALSE)</f>
        <v>62</v>
      </c>
      <c r="F1947" t="str">
        <f>VLOOKUP(C1947,customer_imp!$A$2:$H$502,4,FALSE)</f>
        <v>Female</v>
      </c>
      <c r="G1947" t="str">
        <f>VLOOKUP(C1947,customer_imp!$A$2:$H$502,5,FALSE)</f>
        <v>West Stephenville</v>
      </c>
      <c r="H1947" t="str">
        <f>VLOOKUP(C1947,customer_imp!$A$2:$H$502,6,FALSE)</f>
        <v>Florida</v>
      </c>
      <c r="I1947" t="str">
        <f>VLOOKUP(C1947,customer_imp!$A$2:$H$502,7,FALSE)</f>
        <v>USA</v>
      </c>
      <c r="J1947" t="s">
        <v>4662</v>
      </c>
      <c r="K1947" t="str">
        <f>VLOOKUP($J1947,prod_imp!$A$2:$I$102,2,FALSE)</f>
        <v>Vitamin E Body Lotion</v>
      </c>
      <c r="L1947" t="str">
        <f>VLOOKUP(J1947,prod_imp!$A$2:$I$102,3,FALSE)</f>
        <v>Beauty</v>
      </c>
      <c r="M1947" t="str">
        <f>VLOOKUP(J1947,prod_imp!$A$2:$I$102,4,FALSE)</f>
        <v>Skincare</v>
      </c>
      <c r="N1947" t="str">
        <f>VLOOKUP(J1947,prod_imp!$A$2:$I$102,5,FALSE)</f>
        <v>Hoffman-Williams</v>
      </c>
      <c r="O1947">
        <f>VLOOKUP(J1947,prod_imp!$A$2:$I$102,6,FALSE)</f>
        <v>358</v>
      </c>
      <c r="P1947">
        <f>VLOOKUP(J1947,prod_imp!$A$2:$I$102,7,FALSE)</f>
        <v>213</v>
      </c>
      <c r="Q1947" t="s">
        <v>4701</v>
      </c>
      <c r="R1947" t="s">
        <v>1959</v>
      </c>
      <c r="S1947" s="5">
        <v>259.37630000000001</v>
      </c>
      <c r="T1947">
        <v>1</v>
      </c>
      <c r="U1947">
        <v>355</v>
      </c>
      <c r="V1947">
        <v>0.09</v>
      </c>
      <c r="W1947" t="str">
        <f>VLOOKUP(Q1947,stores_imp!$A$2:$K$100,3,FALSE)</f>
        <v>NORTH</v>
      </c>
      <c r="X1947" t="str">
        <f>VLOOKUP(Q1947,stores_imp!$A$2:$K$100,2,TRUE)</f>
        <v>Holloway Ltd</v>
      </c>
      <c r="Y1947" t="str">
        <f>VLOOKUP(Q1947,stores_imp!$A$2:$E$22,4,FALSE)</f>
        <v>Bensonhaven</v>
      </c>
      <c r="Z1947" t="str">
        <f>VLOOKUP(Q1947,stores_imp!$A$2:$K$22,5,FALSE)</f>
        <v>Flagship</v>
      </c>
      <c r="AA1947" t="str">
        <f>_xlfn.IFS(sale[[#All],[Age]]&lt;19,"Teens",sale[[#All],[Age]]&lt;30,"Adults",sale[[#All],[Age]]&lt;70,"Elders")</f>
        <v>Elders</v>
      </c>
      <c r="AB1947" t="str">
        <f>VLOOKUP(C1947,customer_imp!$A$2:$H$505,8,FALSE)</f>
        <v>Bronze</v>
      </c>
    </row>
    <row r="1948" spans="1:28" x14ac:dyDescent="0.25">
      <c r="A1948" t="s">
        <v>6652</v>
      </c>
      <c r="B1948" s="2">
        <v>45607</v>
      </c>
      <c r="C1948" t="s">
        <v>4365</v>
      </c>
      <c r="D1948" t="str">
        <f>VLOOKUP(C1948,customer_imp!$A$2:$H$502,2,FALSE)</f>
        <v>Michele Burke</v>
      </c>
      <c r="E1948">
        <f>VLOOKUP(C1948,customer_imp!$A$2:$H$502,3,FALSE)</f>
        <v>30</v>
      </c>
      <c r="F1948" t="str">
        <f>VLOOKUP(C1948,customer_imp!$A$2:$H$502,4,FALSE)</f>
        <v>Male</v>
      </c>
      <c r="G1948" t="str">
        <f>VLOOKUP(C1948,customer_imp!$A$2:$H$502,5,FALSE)</f>
        <v>Chambersberg</v>
      </c>
      <c r="H1948" t="str">
        <f>VLOOKUP(C1948,customer_imp!$A$2:$H$502,6,FALSE)</f>
        <v>Connecticut</v>
      </c>
      <c r="I1948" t="str">
        <f>VLOOKUP(C1948,customer_imp!$A$2:$H$502,7,FALSE)</f>
        <v>USA</v>
      </c>
      <c r="J1948" t="s">
        <v>4513</v>
      </c>
      <c r="K1948" t="str">
        <f>VLOOKUP($J1948,prod_imp!$A$2:$I$102,2,FALSE)</f>
        <v>Adjustable Dumbbell Set</v>
      </c>
      <c r="L1948" t="str">
        <f>VLOOKUP(J1948,prod_imp!$A$2:$I$102,3,FALSE)</f>
        <v>Sports</v>
      </c>
      <c r="M1948" t="str">
        <f>VLOOKUP(J1948,prod_imp!$A$2:$I$102,4,FALSE)</f>
        <v>Fitness</v>
      </c>
      <c r="N1948" t="str">
        <f>VLOOKUP(J1948,prod_imp!$A$2:$I$102,5,FALSE)</f>
        <v>Hill Plc</v>
      </c>
      <c r="O1948">
        <f>VLOOKUP(J1948,prod_imp!$A$2:$I$102,6,FALSE)</f>
        <v>496</v>
      </c>
      <c r="P1948">
        <f>VLOOKUP(J1948,prod_imp!$A$2:$I$102,7,FALSE)</f>
        <v>323</v>
      </c>
      <c r="Q1948" t="s">
        <v>4695</v>
      </c>
      <c r="R1948" t="s">
        <v>4709</v>
      </c>
      <c r="S1948" s="5">
        <v>729.39</v>
      </c>
      <c r="T1948">
        <v>4</v>
      </c>
      <c r="U1948">
        <v>243</v>
      </c>
      <c r="V1948">
        <v>0.27</v>
      </c>
      <c r="W1948" t="str">
        <f>VLOOKUP(Q1948,stores_imp!$A$2:$K$100,3,FALSE)</f>
        <v>EAST</v>
      </c>
      <c r="X1948" t="str">
        <f>VLOOKUP(Q1948,stores_imp!$A$2:$K$100,2,TRUE)</f>
        <v>Gardner, Humphrey And Contreras</v>
      </c>
      <c r="Y1948" t="str">
        <f>VLOOKUP(Q1948,stores_imp!$A$2:$E$22,4,FALSE)</f>
        <v>Johnsonville</v>
      </c>
      <c r="Z1948" t="str">
        <f>VLOOKUP(Q1948,stores_imp!$A$2:$K$22,5,FALSE)</f>
        <v>Flagship</v>
      </c>
      <c r="AA1948" t="str">
        <f>_xlfn.IFS(sale[[#All],[Age]]&lt;19,"Teens",sale[[#All],[Age]]&lt;30,"Adults",sale[[#All],[Age]]&lt;70,"Elders")</f>
        <v>Elders</v>
      </c>
      <c r="AB1948" t="str">
        <f>VLOOKUP(C1948,customer_imp!$A$2:$H$505,8,FALSE)</f>
        <v>Bronze</v>
      </c>
    </row>
    <row r="1949" spans="1:28" x14ac:dyDescent="0.25">
      <c r="A1949" t="s">
        <v>6653</v>
      </c>
      <c r="B1949" s="2">
        <v>45614</v>
      </c>
      <c r="C1949" t="s">
        <v>4210</v>
      </c>
      <c r="D1949" t="str">
        <f>VLOOKUP(C1949,customer_imp!$A$2:$H$502,2,FALSE)</f>
        <v>Tanner Thompson</v>
      </c>
      <c r="E1949">
        <f>VLOOKUP(C1949,customer_imp!$A$2:$H$502,3,FALSE)</f>
        <v>32</v>
      </c>
      <c r="F1949" t="str">
        <f>VLOOKUP(C1949,customer_imp!$A$2:$H$502,4,FALSE)</f>
        <v>Female</v>
      </c>
      <c r="G1949" t="str">
        <f>VLOOKUP(C1949,customer_imp!$A$2:$H$502,5,FALSE)</f>
        <v>Port Lisashire</v>
      </c>
      <c r="H1949" t="str">
        <f>VLOOKUP(C1949,customer_imp!$A$2:$H$502,6,FALSE)</f>
        <v>Maryland</v>
      </c>
      <c r="I1949" t="str">
        <f>VLOOKUP(C1949,customer_imp!$A$2:$H$502,7,FALSE)</f>
        <v>USA</v>
      </c>
      <c r="J1949" t="s">
        <v>4601</v>
      </c>
      <c r="K1949" t="str">
        <f>VLOOKUP($J1949,prod_imp!$A$2:$I$102,2,FALSE)</f>
        <v>Men'S Hair Styling Gel</v>
      </c>
      <c r="L1949" t="str">
        <f>VLOOKUP(J1949,prod_imp!$A$2:$I$102,3,FALSE)</f>
        <v>Beauty</v>
      </c>
      <c r="M1949" t="str">
        <f>VLOOKUP(J1949,prod_imp!$A$2:$I$102,4,FALSE)</f>
        <v>Haircare</v>
      </c>
      <c r="N1949" t="str">
        <f>VLOOKUP(J1949,prod_imp!$A$2:$I$102,5,FALSE)</f>
        <v>Cline-Mccarthy</v>
      </c>
      <c r="O1949">
        <f>VLOOKUP(J1949,prod_imp!$A$2:$I$102,6,FALSE)</f>
        <v>17</v>
      </c>
      <c r="P1949">
        <f>VLOOKUP(J1949,prod_imp!$A$2:$I$102,7,FALSE)</f>
        <v>399</v>
      </c>
      <c r="Q1949" t="s">
        <v>4692</v>
      </c>
      <c r="R1949" t="s">
        <v>4709</v>
      </c>
      <c r="S1949" s="5">
        <v>591.30719999999997</v>
      </c>
      <c r="T1949">
        <v>2</v>
      </c>
      <c r="U1949">
        <v>411</v>
      </c>
      <c r="V1949">
        <v>0.25</v>
      </c>
      <c r="W1949" t="str">
        <f>VLOOKUP(Q1949,stores_imp!$A$2:$K$100,3,FALSE)</f>
        <v>SOUTH</v>
      </c>
      <c r="X1949" t="str">
        <f>VLOOKUP(Q1949,stores_imp!$A$2:$K$100,2,TRUE)</f>
        <v>Aguirre-Keller</v>
      </c>
      <c r="Y1949" t="str">
        <f>VLOOKUP(Q1949,stores_imp!$A$2:$E$22,4,FALSE)</f>
        <v>Lake Michael</v>
      </c>
      <c r="Z1949" t="str">
        <f>VLOOKUP(Q1949,stores_imp!$A$2:$K$22,5,FALSE)</f>
        <v>Online</v>
      </c>
      <c r="AA1949" t="str">
        <f>_xlfn.IFS(sale[[#All],[Age]]&lt;19,"Teens",sale[[#All],[Age]]&lt;30,"Adults",sale[[#All],[Age]]&lt;70,"Elders")</f>
        <v>Elders</v>
      </c>
      <c r="AB1949" t="str">
        <f>VLOOKUP(C1949,customer_imp!$A$2:$H$505,8,FALSE)</f>
        <v>Bronze</v>
      </c>
    </row>
    <row r="1950" spans="1:28" x14ac:dyDescent="0.25">
      <c r="A1950" t="s">
        <v>6654</v>
      </c>
      <c r="B1950" s="2">
        <v>45293</v>
      </c>
      <c r="C1950" t="s">
        <v>4417</v>
      </c>
      <c r="D1950" t="str">
        <f>VLOOKUP(C1950,customer_imp!$A$2:$H$502,2,FALSE)</f>
        <v>Bryce Hawkins</v>
      </c>
      <c r="E1950">
        <f>VLOOKUP(C1950,customer_imp!$A$2:$H$502,3,FALSE)</f>
        <v>40</v>
      </c>
      <c r="F1950" t="str">
        <f>VLOOKUP(C1950,customer_imp!$A$2:$H$502,4,FALSE)</f>
        <v>Male</v>
      </c>
      <c r="G1950" t="str">
        <f>VLOOKUP(C1950,customer_imp!$A$2:$H$502,5,FALSE)</f>
        <v>Lake Monique</v>
      </c>
      <c r="H1950" t="str">
        <f>VLOOKUP(C1950,customer_imp!$A$2:$H$502,6,FALSE)</f>
        <v>Utah</v>
      </c>
      <c r="I1950" t="str">
        <f>VLOOKUP(C1950,customer_imp!$A$2:$H$502,7,FALSE)</f>
        <v>USA</v>
      </c>
      <c r="J1950" t="s">
        <v>4662</v>
      </c>
      <c r="K1950" t="str">
        <f>VLOOKUP($J1950,prod_imp!$A$2:$I$102,2,FALSE)</f>
        <v>Vitamin E Body Lotion</v>
      </c>
      <c r="L1950" t="str">
        <f>VLOOKUP(J1950,prod_imp!$A$2:$I$102,3,FALSE)</f>
        <v>Beauty</v>
      </c>
      <c r="M1950" t="str">
        <f>VLOOKUP(J1950,prod_imp!$A$2:$I$102,4,FALSE)</f>
        <v>Skincare</v>
      </c>
      <c r="N1950" t="str">
        <f>VLOOKUP(J1950,prod_imp!$A$2:$I$102,5,FALSE)</f>
        <v>Hoffman-Williams</v>
      </c>
      <c r="O1950">
        <f>VLOOKUP(J1950,prod_imp!$A$2:$I$102,6,FALSE)</f>
        <v>358</v>
      </c>
      <c r="P1950">
        <f>VLOOKUP(J1950,prod_imp!$A$2:$I$102,7,FALSE)</f>
        <v>213</v>
      </c>
      <c r="Q1950" t="s">
        <v>4690</v>
      </c>
      <c r="R1950" t="s">
        <v>4706</v>
      </c>
      <c r="S1950" s="5">
        <v>340.2</v>
      </c>
      <c r="T1950">
        <v>4</v>
      </c>
      <c r="U1950">
        <v>101</v>
      </c>
      <c r="V1950">
        <v>0.28000000000000003</v>
      </c>
      <c r="W1950" t="str">
        <f>VLOOKUP(Q1950,stores_imp!$A$2:$K$100,3,FALSE)</f>
        <v>EAST</v>
      </c>
      <c r="X1950" t="str">
        <f>VLOOKUP(Q1950,stores_imp!$A$2:$K$100,2,TRUE)</f>
        <v>Martinez, Adkins And Johnson</v>
      </c>
      <c r="Y1950" t="str">
        <f>VLOOKUP(Q1950,stores_imp!$A$2:$E$22,4,FALSE)</f>
        <v>East Davidville</v>
      </c>
      <c r="Z1950" t="str">
        <f>VLOOKUP(Q1950,stores_imp!$A$2:$K$22,5,FALSE)</f>
        <v>Online</v>
      </c>
      <c r="AA1950" t="str">
        <f>_xlfn.IFS(sale[[#All],[Age]]&lt;19,"Teens",sale[[#All],[Age]]&lt;30,"Adults",sale[[#All],[Age]]&lt;70,"Elders")</f>
        <v>Elders</v>
      </c>
      <c r="AB1950" t="str">
        <f>VLOOKUP(C1950,customer_imp!$A$2:$H$505,8,FALSE)</f>
        <v>Bronze</v>
      </c>
    </row>
    <row r="1951" spans="1:28" x14ac:dyDescent="0.25">
      <c r="A1951" t="s">
        <v>6655</v>
      </c>
      <c r="B1951" s="2">
        <v>45301</v>
      </c>
      <c r="C1951" t="s">
        <v>4207</v>
      </c>
      <c r="D1951" t="str">
        <f>VLOOKUP(C1951,customer_imp!$A$2:$H$502,2,FALSE)</f>
        <v>Alexis Castaneda</v>
      </c>
      <c r="E1951">
        <f>VLOOKUP(C1951,customer_imp!$A$2:$H$502,3,FALSE)</f>
        <v>54</v>
      </c>
      <c r="F1951" t="str">
        <f>VLOOKUP(C1951,customer_imp!$A$2:$H$502,4,FALSE)</f>
        <v>Male</v>
      </c>
      <c r="G1951" t="str">
        <f>VLOOKUP(C1951,customer_imp!$A$2:$H$502,5,FALSE)</f>
        <v>Morrisbury</v>
      </c>
      <c r="H1951" t="str">
        <f>VLOOKUP(C1951,customer_imp!$A$2:$H$502,6,FALSE)</f>
        <v>Alaska</v>
      </c>
      <c r="I1951" t="str">
        <f>VLOOKUP(C1951,customer_imp!$A$2:$H$502,7,FALSE)</f>
        <v>USA</v>
      </c>
      <c r="J1951" t="s">
        <v>4509</v>
      </c>
      <c r="K1951" t="str">
        <f>VLOOKUP($J1951,prod_imp!$A$2:$I$102,2,FALSE)</f>
        <v>Led Table Lamp</v>
      </c>
      <c r="L1951" t="str">
        <f>VLOOKUP(J1951,prod_imp!$A$2:$I$102,3,FALSE)</f>
        <v>Home</v>
      </c>
      <c r="M1951" t="str">
        <f>VLOOKUP(J1951,prod_imp!$A$2:$I$102,4,FALSE)</f>
        <v>Lighting</v>
      </c>
      <c r="N1951" t="str">
        <f>VLOOKUP(J1951,prod_imp!$A$2:$I$102,5,FALSE)</f>
        <v>Harrell Llc</v>
      </c>
      <c r="O1951">
        <f>VLOOKUP(J1951,prod_imp!$A$2:$I$102,6,FALSE)</f>
        <v>219</v>
      </c>
      <c r="P1951">
        <f>VLOOKUP(J1951,prod_imp!$A$2:$I$102,7,FALSE)</f>
        <v>170</v>
      </c>
      <c r="Q1951" t="s">
        <v>4701</v>
      </c>
      <c r="R1951" t="s">
        <v>4706</v>
      </c>
      <c r="S1951" s="5">
        <v>2779.5931999999998</v>
      </c>
      <c r="T1951">
        <v>4</v>
      </c>
      <c r="U1951">
        <v>716</v>
      </c>
      <c r="V1951">
        <v>0.16</v>
      </c>
      <c r="W1951" t="str">
        <f>VLOOKUP(Q1951,stores_imp!$A$2:$K$100,3,FALSE)</f>
        <v>NORTH</v>
      </c>
      <c r="X1951" t="str">
        <f>VLOOKUP(Q1951,stores_imp!$A$2:$K$100,2,TRUE)</f>
        <v>Holloway Ltd</v>
      </c>
      <c r="Y1951" t="str">
        <f>VLOOKUP(Q1951,stores_imp!$A$2:$E$22,4,FALSE)</f>
        <v>Bensonhaven</v>
      </c>
      <c r="Z1951" t="str">
        <f>VLOOKUP(Q1951,stores_imp!$A$2:$K$22,5,FALSE)</f>
        <v>Flagship</v>
      </c>
      <c r="AA1951" t="str">
        <f>_xlfn.IFS(sale[[#All],[Age]]&lt;19,"Teens",sale[[#All],[Age]]&lt;30,"Adults",sale[[#All],[Age]]&lt;70,"Elders")</f>
        <v>Elders</v>
      </c>
      <c r="AB1951" t="str">
        <f>VLOOKUP(C1951,customer_imp!$A$2:$H$505,8,FALSE)</f>
        <v>Gold</v>
      </c>
    </row>
    <row r="1952" spans="1:28" x14ac:dyDescent="0.25">
      <c r="A1952" t="s">
        <v>6656</v>
      </c>
      <c r="B1952" s="2">
        <v>45311</v>
      </c>
      <c r="C1952" t="s">
        <v>4070</v>
      </c>
      <c r="D1952" t="str">
        <f>VLOOKUP(C1952,customer_imp!$A$2:$H$502,2,FALSE)</f>
        <v>David Patterson</v>
      </c>
      <c r="E1952">
        <f>VLOOKUP(C1952,customer_imp!$A$2:$H$502,3,FALSE)</f>
        <v>43</v>
      </c>
      <c r="F1952" t="str">
        <f>VLOOKUP(C1952,customer_imp!$A$2:$H$502,4,FALSE)</f>
        <v>Female</v>
      </c>
      <c r="G1952" t="str">
        <f>VLOOKUP(C1952,customer_imp!$A$2:$H$502,5,FALSE)</f>
        <v>New Amyport</v>
      </c>
      <c r="H1952" t="str">
        <f>VLOOKUP(C1952,customer_imp!$A$2:$H$502,6,FALSE)</f>
        <v>Nevada</v>
      </c>
      <c r="I1952" t="str">
        <f>VLOOKUP(C1952,customer_imp!$A$2:$H$502,7,FALSE)</f>
        <v>USA</v>
      </c>
      <c r="J1952" t="s">
        <v>4627</v>
      </c>
      <c r="K1952" t="str">
        <f>VLOOKUP($J1952,prod_imp!$A$2:$I$102,2,FALSE)</f>
        <v>Shin Guards – Adult</v>
      </c>
      <c r="L1952" t="str">
        <f>VLOOKUP(J1952,prod_imp!$A$2:$I$102,3,FALSE)</f>
        <v>Sports</v>
      </c>
      <c r="M1952" t="str">
        <f>VLOOKUP(J1952,prod_imp!$A$2:$I$102,4,FALSE)</f>
        <v>Team Sports</v>
      </c>
      <c r="N1952" t="str">
        <f>VLOOKUP(J1952,prod_imp!$A$2:$I$102,5,FALSE)</f>
        <v>French Ltd</v>
      </c>
      <c r="O1952">
        <f>VLOOKUP(J1952,prod_imp!$A$2:$I$102,6,FALSE)</f>
        <v>107</v>
      </c>
      <c r="P1952">
        <f>VLOOKUP(J1952,prod_imp!$A$2:$I$102,7,FALSE)</f>
        <v>359</v>
      </c>
      <c r="Q1952" t="s">
        <v>4675</v>
      </c>
      <c r="R1952" t="s">
        <v>4706</v>
      </c>
      <c r="S1952" s="5">
        <v>548.52239999999995</v>
      </c>
      <c r="T1952">
        <v>1</v>
      </c>
      <c r="U1952">
        <v>722</v>
      </c>
      <c r="V1952">
        <v>0.03</v>
      </c>
      <c r="W1952" t="str">
        <f>VLOOKUP(Q1952,stores_imp!$A$2:$K$100,3,FALSE)</f>
        <v>NORTH</v>
      </c>
      <c r="X1952" t="str">
        <f>VLOOKUP(Q1952,stores_imp!$A$2:$K$100,2,TRUE)</f>
        <v>Martinez, Adkins And Johnson</v>
      </c>
      <c r="Y1952" t="str">
        <f>VLOOKUP(Q1952,stores_imp!$A$2:$E$22,4,FALSE)</f>
        <v>Danielmouth</v>
      </c>
      <c r="Z1952" t="str">
        <f>VLOOKUP(Q1952,stores_imp!$A$2:$K$22,5,FALSE)</f>
        <v>Flagship</v>
      </c>
      <c r="AA1952" t="str">
        <f>_xlfn.IFS(sale[[#All],[Age]]&lt;19,"Teens",sale[[#All],[Age]]&lt;30,"Adults",sale[[#All],[Age]]&lt;70,"Elders")</f>
        <v>Elders</v>
      </c>
      <c r="AB1952" t="str">
        <f>VLOOKUP(C1952,customer_imp!$A$2:$H$505,8,FALSE)</f>
        <v>Gold</v>
      </c>
    </row>
    <row r="1953" spans="1:28" x14ac:dyDescent="0.25">
      <c r="A1953" t="s">
        <v>6657</v>
      </c>
      <c r="B1953" s="2">
        <v>45702</v>
      </c>
      <c r="C1953" t="s">
        <v>4028</v>
      </c>
      <c r="D1953" t="str">
        <f>VLOOKUP(C1953,customer_imp!$A$2:$H$502,2,FALSE)</f>
        <v>Katherine Dorsey</v>
      </c>
      <c r="E1953">
        <f>VLOOKUP(C1953,customer_imp!$A$2:$H$502,3,FALSE)</f>
        <v>24</v>
      </c>
      <c r="F1953" t="str">
        <f>VLOOKUP(C1953,customer_imp!$A$2:$H$502,4,FALSE)</f>
        <v>Male</v>
      </c>
      <c r="G1953" t="str">
        <f>VLOOKUP(C1953,customer_imp!$A$2:$H$502,5,FALSE)</f>
        <v>Christopherland</v>
      </c>
      <c r="H1953" t="str">
        <f>VLOOKUP(C1953,customer_imp!$A$2:$H$502,6,FALSE)</f>
        <v>Oklahoma</v>
      </c>
      <c r="I1953" t="str">
        <f>VLOOKUP(C1953,customer_imp!$A$2:$H$502,7,FALSE)</f>
        <v>USA</v>
      </c>
      <c r="J1953" t="s">
        <v>4607</v>
      </c>
      <c r="K1953" t="str">
        <f>VLOOKUP($J1953,prod_imp!$A$2:$I$102,2,FALSE)</f>
        <v>Laptop Cooling Pad</v>
      </c>
      <c r="L1953" t="str">
        <f>VLOOKUP(J1953,prod_imp!$A$2:$I$102,3,FALSE)</f>
        <v>Electronics</v>
      </c>
      <c r="M1953" t="str">
        <f>VLOOKUP(J1953,prod_imp!$A$2:$I$102,4,FALSE)</f>
        <v>Computer</v>
      </c>
      <c r="N1953" t="str">
        <f>VLOOKUP(J1953,prod_imp!$A$2:$I$102,5,FALSE)</f>
        <v>Murray, Gould And Ware</v>
      </c>
      <c r="O1953">
        <f>VLOOKUP(J1953,prod_imp!$A$2:$I$102,6,FALSE)</f>
        <v>86</v>
      </c>
      <c r="P1953">
        <f>VLOOKUP(J1953,prod_imp!$A$2:$I$102,7,FALSE)</f>
        <v>222</v>
      </c>
      <c r="Q1953" t="s">
        <v>4692</v>
      </c>
      <c r="R1953" t="s">
        <v>1959</v>
      </c>
      <c r="S1953" s="5">
        <v>1034.7036000000001</v>
      </c>
      <c r="T1953">
        <v>2</v>
      </c>
      <c r="U1953">
        <v>528</v>
      </c>
      <c r="V1953">
        <v>0.24</v>
      </c>
      <c r="W1953" t="str">
        <f>VLOOKUP(Q1953,stores_imp!$A$2:$K$100,3,FALSE)</f>
        <v>SOUTH</v>
      </c>
      <c r="X1953" t="str">
        <f>VLOOKUP(Q1953,stores_imp!$A$2:$K$100,2,TRUE)</f>
        <v>Aguirre-Keller</v>
      </c>
      <c r="Y1953" t="str">
        <f>VLOOKUP(Q1953,stores_imp!$A$2:$E$22,4,FALSE)</f>
        <v>Lake Michael</v>
      </c>
      <c r="Z1953" t="str">
        <f>VLOOKUP(Q1953,stores_imp!$A$2:$K$22,5,FALSE)</f>
        <v>Online</v>
      </c>
      <c r="AA1953" t="str">
        <f>_xlfn.IFS(sale[[#All],[Age]]&lt;19,"Teens",sale[[#All],[Age]]&lt;30,"Adults",sale[[#All],[Age]]&lt;70,"Elders")</f>
        <v>Adults</v>
      </c>
      <c r="AB1953" t="str">
        <f>VLOOKUP(C1953,customer_imp!$A$2:$H$505,8,FALSE)</f>
        <v>Platinum</v>
      </c>
    </row>
    <row r="1954" spans="1:28" x14ac:dyDescent="0.25">
      <c r="A1954" t="s">
        <v>6658</v>
      </c>
      <c r="B1954" s="2">
        <v>45525</v>
      </c>
      <c r="C1954" t="s">
        <v>4304</v>
      </c>
      <c r="D1954" t="str">
        <f>VLOOKUP(C1954,customer_imp!$A$2:$H$502,2,FALSE)</f>
        <v>Casey Simpson</v>
      </c>
      <c r="E1954">
        <f>VLOOKUP(C1954,customer_imp!$A$2:$H$502,3,FALSE)</f>
        <v>54</v>
      </c>
      <c r="F1954" t="str">
        <f>VLOOKUP(C1954,customer_imp!$A$2:$H$502,4,FALSE)</f>
        <v>Male</v>
      </c>
      <c r="G1954" t="str">
        <f>VLOOKUP(C1954,customer_imp!$A$2:$H$502,5,FALSE)</f>
        <v>West Mathewside</v>
      </c>
      <c r="H1954" t="str">
        <f>VLOOKUP(C1954,customer_imp!$A$2:$H$502,6,FALSE)</f>
        <v>Mississippi</v>
      </c>
      <c r="I1954" t="str">
        <f>VLOOKUP(C1954,customer_imp!$A$2:$H$502,7,FALSE)</f>
        <v>USA</v>
      </c>
      <c r="J1954" t="s">
        <v>4589</v>
      </c>
      <c r="K1954" t="str">
        <f>VLOOKUP($J1954,prod_imp!$A$2:$I$102,2,FALSE)</f>
        <v>Rugby Ball</v>
      </c>
      <c r="L1954" t="str">
        <f>VLOOKUP(J1954,prod_imp!$A$2:$I$102,3,FALSE)</f>
        <v>Sports</v>
      </c>
      <c r="M1954" t="str">
        <f>VLOOKUP(J1954,prod_imp!$A$2:$I$102,4,FALSE)</f>
        <v>Team Sports</v>
      </c>
      <c r="N1954" t="str">
        <f>VLOOKUP(J1954,prod_imp!$A$2:$I$102,5,FALSE)</f>
        <v>Harris Inc</v>
      </c>
      <c r="O1954">
        <f>VLOOKUP(J1954,prod_imp!$A$2:$I$102,6,FALSE)</f>
        <v>212</v>
      </c>
      <c r="P1954">
        <f>VLOOKUP(J1954,prod_imp!$A$2:$I$102,7,FALSE)</f>
        <v>82</v>
      </c>
      <c r="Q1954" t="s">
        <v>4695</v>
      </c>
      <c r="R1954" t="s">
        <v>4709</v>
      </c>
      <c r="S1954" s="5">
        <v>1532.3904</v>
      </c>
      <c r="T1954">
        <v>2</v>
      </c>
      <c r="U1954">
        <v>946</v>
      </c>
      <c r="V1954">
        <v>0.02</v>
      </c>
      <c r="W1954" t="str">
        <f>VLOOKUP(Q1954,stores_imp!$A$2:$K$100,3,FALSE)</f>
        <v>EAST</v>
      </c>
      <c r="X1954" t="str">
        <f>VLOOKUP(Q1954,stores_imp!$A$2:$K$100,2,TRUE)</f>
        <v>Gardner, Humphrey And Contreras</v>
      </c>
      <c r="Y1954" t="str">
        <f>VLOOKUP(Q1954,stores_imp!$A$2:$E$22,4,FALSE)</f>
        <v>Johnsonville</v>
      </c>
      <c r="Z1954" t="str">
        <f>VLOOKUP(Q1954,stores_imp!$A$2:$K$22,5,FALSE)</f>
        <v>Flagship</v>
      </c>
      <c r="AA1954" t="str">
        <f>_xlfn.IFS(sale[[#All],[Age]]&lt;19,"Teens",sale[[#All],[Age]]&lt;30,"Adults",sale[[#All],[Age]]&lt;70,"Elders")</f>
        <v>Elders</v>
      </c>
      <c r="AB1954" t="str">
        <f>VLOOKUP(C1954,customer_imp!$A$2:$H$505,8,FALSE)</f>
        <v>Platinum</v>
      </c>
    </row>
    <row r="1955" spans="1:28" x14ac:dyDescent="0.25">
      <c r="A1955" t="s">
        <v>6659</v>
      </c>
      <c r="B1955" s="2">
        <v>45780</v>
      </c>
      <c r="C1955" t="s">
        <v>4055</v>
      </c>
      <c r="D1955" t="str">
        <f>VLOOKUP(C1955,customer_imp!$A$2:$H$502,2,FALSE)</f>
        <v>Krystal Ford</v>
      </c>
      <c r="E1955">
        <f>VLOOKUP(C1955,customer_imp!$A$2:$H$502,3,FALSE)</f>
        <v>34</v>
      </c>
      <c r="F1955" t="str">
        <f>VLOOKUP(C1955,customer_imp!$A$2:$H$502,4,FALSE)</f>
        <v>Female</v>
      </c>
      <c r="G1955" t="str">
        <f>VLOOKUP(C1955,customer_imp!$A$2:$H$502,5,FALSE)</f>
        <v>South David</v>
      </c>
      <c r="H1955" t="str">
        <f>VLOOKUP(C1955,customer_imp!$A$2:$H$502,6,FALSE)</f>
        <v>Arizona</v>
      </c>
      <c r="I1955" t="str">
        <f>VLOOKUP(C1955,customer_imp!$A$2:$H$502,7,FALSE)</f>
        <v>USA</v>
      </c>
      <c r="J1955" t="s">
        <v>4596</v>
      </c>
      <c r="K1955" t="str">
        <f>VLOOKUP($J1955,prod_imp!$A$2:$I$102,2,FALSE)</f>
        <v>Premium Blanket Throw</v>
      </c>
      <c r="L1955" t="str">
        <f>VLOOKUP(J1955,prod_imp!$A$2:$I$102,3,FALSE)</f>
        <v>Home</v>
      </c>
      <c r="M1955" t="str">
        <f>VLOOKUP(J1955,prod_imp!$A$2:$I$102,4,FALSE)</f>
        <v>Decor</v>
      </c>
      <c r="N1955" t="str">
        <f>VLOOKUP(J1955,prod_imp!$A$2:$I$102,5,FALSE)</f>
        <v>Hernandez, Kennedy And Porter</v>
      </c>
      <c r="O1955">
        <f>VLOOKUP(J1955,prod_imp!$A$2:$I$102,6,FALSE)</f>
        <v>461</v>
      </c>
      <c r="P1955">
        <f>VLOOKUP(J1955,prod_imp!$A$2:$I$102,7,FALSE)</f>
        <v>190</v>
      </c>
      <c r="Q1955" t="s">
        <v>4701</v>
      </c>
      <c r="R1955" t="s">
        <v>4706</v>
      </c>
      <c r="S1955" s="5">
        <v>1648.6679999999999</v>
      </c>
      <c r="T1955">
        <v>2</v>
      </c>
      <c r="U1955">
        <v>981</v>
      </c>
      <c r="V1955">
        <v>0.19</v>
      </c>
      <c r="W1955" t="str">
        <f>VLOOKUP(Q1955,stores_imp!$A$2:$K$100,3,FALSE)</f>
        <v>NORTH</v>
      </c>
      <c r="X1955" t="str">
        <f>VLOOKUP(Q1955,stores_imp!$A$2:$K$100,2,TRUE)</f>
        <v>Holloway Ltd</v>
      </c>
      <c r="Y1955" t="str">
        <f>VLOOKUP(Q1955,stores_imp!$A$2:$E$22,4,FALSE)</f>
        <v>Bensonhaven</v>
      </c>
      <c r="Z1955" t="str">
        <f>VLOOKUP(Q1955,stores_imp!$A$2:$K$22,5,FALSE)</f>
        <v>Flagship</v>
      </c>
      <c r="AA1955" t="str">
        <f>_xlfn.IFS(sale[[#All],[Age]]&lt;19,"Teens",sale[[#All],[Age]]&lt;30,"Adults",sale[[#All],[Age]]&lt;70,"Elders")</f>
        <v>Elders</v>
      </c>
      <c r="AB1955" t="str">
        <f>VLOOKUP(C1955,customer_imp!$A$2:$H$505,8,FALSE)</f>
        <v>Platinum</v>
      </c>
    </row>
    <row r="1956" spans="1:28" x14ac:dyDescent="0.25">
      <c r="A1956" t="s">
        <v>6660</v>
      </c>
      <c r="B1956" s="2">
        <v>45819</v>
      </c>
      <c r="C1956" t="s">
        <v>4203</v>
      </c>
      <c r="D1956" t="str">
        <f>VLOOKUP(C1956,customer_imp!$A$2:$H$502,2,FALSE)</f>
        <v>Robert Harris</v>
      </c>
      <c r="E1956">
        <f>VLOOKUP(C1956,customer_imp!$A$2:$H$502,3,FALSE)</f>
        <v>50</v>
      </c>
      <c r="F1956" t="str">
        <f>VLOOKUP(C1956,customer_imp!$A$2:$H$502,4,FALSE)</f>
        <v>Male</v>
      </c>
      <c r="G1956" t="str">
        <f>VLOOKUP(C1956,customer_imp!$A$2:$H$502,5,FALSE)</f>
        <v>East Jeremy</v>
      </c>
      <c r="H1956" t="str">
        <f>VLOOKUP(C1956,customer_imp!$A$2:$H$502,6,FALSE)</f>
        <v>Iowa</v>
      </c>
      <c r="I1956" t="str">
        <f>VLOOKUP(C1956,customer_imp!$A$2:$H$502,7,FALSE)</f>
        <v>USA</v>
      </c>
      <c r="J1956" t="s">
        <v>4601</v>
      </c>
      <c r="K1956" t="str">
        <f>VLOOKUP($J1956,prod_imp!$A$2:$I$102,2,FALSE)</f>
        <v>Men'S Hair Styling Gel</v>
      </c>
      <c r="L1956" t="str">
        <f>VLOOKUP(J1956,prod_imp!$A$2:$I$102,3,FALSE)</f>
        <v>Beauty</v>
      </c>
      <c r="M1956" t="str">
        <f>VLOOKUP(J1956,prod_imp!$A$2:$I$102,4,FALSE)</f>
        <v>Haircare</v>
      </c>
      <c r="N1956" t="str">
        <f>VLOOKUP(J1956,prod_imp!$A$2:$I$102,5,FALSE)</f>
        <v>Cline-Mccarthy</v>
      </c>
      <c r="O1956">
        <f>VLOOKUP(J1956,prod_imp!$A$2:$I$102,6,FALSE)</f>
        <v>17</v>
      </c>
      <c r="P1956">
        <f>VLOOKUP(J1956,prod_imp!$A$2:$I$102,7,FALSE)</f>
        <v>399</v>
      </c>
      <c r="Q1956" t="s">
        <v>4680</v>
      </c>
      <c r="R1956" t="s">
        <v>1959</v>
      </c>
      <c r="S1956" s="5">
        <v>786.03139999999996</v>
      </c>
      <c r="T1956">
        <v>1</v>
      </c>
      <c r="U1956">
        <v>914</v>
      </c>
      <c r="V1956">
        <v>0.16</v>
      </c>
      <c r="W1956" t="str">
        <f>VLOOKUP(Q1956,stores_imp!$A$2:$K$100,3,FALSE)</f>
        <v>NORTH</v>
      </c>
      <c r="X1956" t="str">
        <f>VLOOKUP(Q1956,stores_imp!$A$2:$K$100,2,TRUE)</f>
        <v>Mann-Austin</v>
      </c>
      <c r="Y1956" t="str">
        <f>VLOOKUP(Q1956,stores_imp!$A$2:$E$22,4,FALSE)</f>
        <v>Hoodberg</v>
      </c>
      <c r="Z1956" t="str">
        <f>VLOOKUP(Q1956,stores_imp!$A$2:$K$22,5,FALSE)</f>
        <v>Outlet</v>
      </c>
      <c r="AA1956" t="str">
        <f>_xlfn.IFS(sale[[#All],[Age]]&lt;19,"Teens",sale[[#All],[Age]]&lt;30,"Adults",sale[[#All],[Age]]&lt;70,"Elders")</f>
        <v>Elders</v>
      </c>
      <c r="AB1956" t="str">
        <f>VLOOKUP(C1956,customer_imp!$A$2:$H$505,8,FALSE)</f>
        <v>Platinum</v>
      </c>
    </row>
    <row r="1957" spans="1:28" x14ac:dyDescent="0.25">
      <c r="A1957" t="s">
        <v>6661</v>
      </c>
      <c r="B1957" s="2">
        <v>45863</v>
      </c>
      <c r="C1957" t="s">
        <v>3981</v>
      </c>
      <c r="D1957" t="str">
        <f>VLOOKUP(C1957,customer_imp!$A$2:$H$502,2,FALSE)</f>
        <v>Brian Lopez</v>
      </c>
      <c r="E1957">
        <f>VLOOKUP(C1957,customer_imp!$A$2:$H$502,3,FALSE)</f>
        <v>28</v>
      </c>
      <c r="F1957" t="str">
        <f>VLOOKUP(C1957,customer_imp!$A$2:$H$502,4,FALSE)</f>
        <v>Female</v>
      </c>
      <c r="G1957" t="str">
        <f>VLOOKUP(C1957,customer_imp!$A$2:$H$502,5,FALSE)</f>
        <v>East Krista</v>
      </c>
      <c r="H1957" t="str">
        <f>VLOOKUP(C1957,customer_imp!$A$2:$H$502,6,FALSE)</f>
        <v>New York</v>
      </c>
      <c r="I1957" t="str">
        <f>VLOOKUP(C1957,customer_imp!$A$2:$H$502,7,FALSE)</f>
        <v>USA</v>
      </c>
      <c r="J1957" t="s">
        <v>4614</v>
      </c>
      <c r="K1957" t="str">
        <f>VLOOKUP($J1957,prod_imp!$A$2:$I$102,2,FALSE)</f>
        <v>Women'S Hair Dryer Brush</v>
      </c>
      <c r="L1957" t="str">
        <f>VLOOKUP(J1957,prod_imp!$A$2:$I$102,3,FALSE)</f>
        <v>Beauty</v>
      </c>
      <c r="M1957" t="str">
        <f>VLOOKUP(J1957,prod_imp!$A$2:$I$102,4,FALSE)</f>
        <v>Haircare</v>
      </c>
      <c r="N1957" t="str">
        <f>VLOOKUP(J1957,prod_imp!$A$2:$I$102,5,FALSE)</f>
        <v>Torres, Spencer And Potter</v>
      </c>
      <c r="O1957">
        <f>VLOOKUP(J1957,prod_imp!$A$2:$I$102,6,FALSE)</f>
        <v>340</v>
      </c>
      <c r="P1957">
        <f>VLOOKUP(J1957,prod_imp!$A$2:$I$102,7,FALSE)</f>
        <v>177</v>
      </c>
      <c r="Q1957" t="s">
        <v>4685</v>
      </c>
      <c r="R1957" t="s">
        <v>4706</v>
      </c>
      <c r="S1957" s="5">
        <v>887.86320000000001</v>
      </c>
      <c r="T1957">
        <v>4</v>
      </c>
      <c r="U1957">
        <v>271</v>
      </c>
      <c r="V1957">
        <v>0.14000000000000001</v>
      </c>
      <c r="W1957" t="str">
        <f>VLOOKUP(Q1957,stores_imp!$A$2:$K$100,3,FALSE)</f>
        <v>WEST</v>
      </c>
      <c r="X1957" t="str">
        <f>VLOOKUP(Q1957,stores_imp!$A$2:$K$100,2,TRUE)</f>
        <v>Mann-Austin</v>
      </c>
      <c r="Y1957" t="str">
        <f>VLOOKUP(Q1957,stores_imp!$A$2:$E$22,4,FALSE)</f>
        <v>Thompsonborough</v>
      </c>
      <c r="Z1957" t="str">
        <f>VLOOKUP(Q1957,stores_imp!$A$2:$K$22,5,FALSE)</f>
        <v>Online</v>
      </c>
      <c r="AA1957" t="str">
        <f>_xlfn.IFS(sale[[#All],[Age]]&lt;19,"Teens",sale[[#All],[Age]]&lt;30,"Adults",sale[[#All],[Age]]&lt;70,"Elders")</f>
        <v>Adults</v>
      </c>
      <c r="AB1957" t="str">
        <f>VLOOKUP(C1957,customer_imp!$A$2:$H$505,8,FALSE)</f>
        <v>Gold</v>
      </c>
    </row>
    <row r="1958" spans="1:28" x14ac:dyDescent="0.25">
      <c r="A1958" t="s">
        <v>6662</v>
      </c>
      <c r="B1958" s="2">
        <v>45687</v>
      </c>
      <c r="C1958" t="s">
        <v>4139</v>
      </c>
      <c r="D1958" t="str">
        <f>VLOOKUP(C1958,customer_imp!$A$2:$H$502,2,FALSE)</f>
        <v>Cynthia Morris</v>
      </c>
      <c r="E1958">
        <f>VLOOKUP(C1958,customer_imp!$A$2:$H$502,3,FALSE)</f>
        <v>18</v>
      </c>
      <c r="F1958" t="str">
        <f>VLOOKUP(C1958,customer_imp!$A$2:$H$502,4,FALSE)</f>
        <v>Female</v>
      </c>
      <c r="G1958" t="str">
        <f>VLOOKUP(C1958,customer_imp!$A$2:$H$502,5,FALSE)</f>
        <v>Hessmouth</v>
      </c>
      <c r="H1958" t="str">
        <f>VLOOKUP(C1958,customer_imp!$A$2:$H$502,6,FALSE)</f>
        <v>Arizona</v>
      </c>
      <c r="I1958" t="str">
        <f>VLOOKUP(C1958,customer_imp!$A$2:$H$502,7,FALSE)</f>
        <v>USA</v>
      </c>
      <c r="J1958" t="s">
        <v>4633</v>
      </c>
      <c r="K1958" t="str">
        <f>VLOOKUP($J1958,prod_imp!$A$2:$I$102,2,FALSE)</f>
        <v>Wifi Mesh Router</v>
      </c>
      <c r="L1958" t="str">
        <f>VLOOKUP(J1958,prod_imp!$A$2:$I$102,3,FALSE)</f>
        <v>Electronics</v>
      </c>
      <c r="M1958" t="str">
        <f>VLOOKUP(J1958,prod_imp!$A$2:$I$102,4,FALSE)</f>
        <v>Appliances</v>
      </c>
      <c r="N1958" t="str">
        <f>VLOOKUP(J1958,prod_imp!$A$2:$I$102,5,FALSE)</f>
        <v>White, Reeves And Woods</v>
      </c>
      <c r="O1958">
        <f>VLOOKUP(J1958,prod_imp!$A$2:$I$102,6,FALSE)</f>
        <v>481</v>
      </c>
      <c r="P1958">
        <f>VLOOKUP(J1958,prod_imp!$A$2:$I$102,7,FALSE)</f>
        <v>104</v>
      </c>
      <c r="Q1958" t="s">
        <v>4683</v>
      </c>
      <c r="R1958" t="s">
        <v>1959</v>
      </c>
      <c r="S1958" s="5">
        <v>2935.8252000000002</v>
      </c>
      <c r="T1958">
        <v>3</v>
      </c>
      <c r="U1958">
        <v>999</v>
      </c>
      <c r="V1958">
        <v>0.18</v>
      </c>
      <c r="W1958" t="str">
        <f>VLOOKUP(Q1958,stores_imp!$A$2:$K$100,3,FALSE)</f>
        <v>EAST</v>
      </c>
      <c r="X1958" t="str">
        <f>VLOOKUP(Q1958,stores_imp!$A$2:$K$100,2,TRUE)</f>
        <v>Mann-Austin</v>
      </c>
      <c r="Y1958" t="str">
        <f>VLOOKUP(Q1958,stores_imp!$A$2:$E$22,4,FALSE)</f>
        <v>Port Josephberg</v>
      </c>
      <c r="Z1958" t="str">
        <f>VLOOKUP(Q1958,stores_imp!$A$2:$K$22,5,FALSE)</f>
        <v>Online</v>
      </c>
      <c r="AA1958" t="str">
        <f>_xlfn.IFS(sale[[#All],[Age]]&lt;19,"Teens",sale[[#All],[Age]]&lt;30,"Adults",sale[[#All],[Age]]&lt;70,"Elders")</f>
        <v>Teens</v>
      </c>
      <c r="AB1958" t="str">
        <f>VLOOKUP(C1958,customer_imp!$A$2:$H$505,8,FALSE)</f>
        <v>Silver</v>
      </c>
    </row>
    <row r="1959" spans="1:28" x14ac:dyDescent="0.25">
      <c r="A1959" t="s">
        <v>6663</v>
      </c>
      <c r="B1959" s="2">
        <v>45806</v>
      </c>
      <c r="C1959" t="s">
        <v>4448</v>
      </c>
      <c r="D1959" t="str">
        <f>VLOOKUP(C1959,customer_imp!$A$2:$H$502,2,FALSE)</f>
        <v>Julie Powell</v>
      </c>
      <c r="E1959">
        <f>VLOOKUP(C1959,customer_imp!$A$2:$H$502,3,FALSE)</f>
        <v>59</v>
      </c>
      <c r="F1959" t="str">
        <f>VLOOKUP(C1959,customer_imp!$A$2:$H$502,4,FALSE)</f>
        <v>Female</v>
      </c>
      <c r="G1959" t="str">
        <f>VLOOKUP(C1959,customer_imp!$A$2:$H$502,5,FALSE)</f>
        <v>South Barbara</v>
      </c>
      <c r="H1959" t="str">
        <f>VLOOKUP(C1959,customer_imp!$A$2:$H$502,6,FALSE)</f>
        <v>Arkansas</v>
      </c>
      <c r="I1959" t="str">
        <f>VLOOKUP(C1959,customer_imp!$A$2:$H$502,7,FALSE)</f>
        <v>USA</v>
      </c>
      <c r="J1959" t="s">
        <v>4560</v>
      </c>
      <c r="K1959" t="str">
        <f>VLOOKUP($J1959,prod_imp!$A$2:$I$102,2,FALSE)</f>
        <v>Men'S Casual Sneakers</v>
      </c>
      <c r="L1959" t="str">
        <f>VLOOKUP(J1959,prod_imp!$A$2:$I$102,3,FALSE)</f>
        <v>Clothing</v>
      </c>
      <c r="M1959" t="str">
        <f>VLOOKUP(J1959,prod_imp!$A$2:$I$102,4,FALSE)</f>
        <v>Footwear</v>
      </c>
      <c r="N1959" t="str">
        <f>VLOOKUP(J1959,prod_imp!$A$2:$I$102,5,FALSE)</f>
        <v>Hogan-Lee</v>
      </c>
      <c r="O1959">
        <f>VLOOKUP(J1959,prod_imp!$A$2:$I$102,6,FALSE)</f>
        <v>353</v>
      </c>
      <c r="P1959">
        <f>VLOOKUP(J1959,prod_imp!$A$2:$I$102,7,FALSE)</f>
        <v>214</v>
      </c>
      <c r="Q1959" t="s">
        <v>4688</v>
      </c>
      <c r="R1959" t="s">
        <v>1959</v>
      </c>
      <c r="S1959" s="5">
        <v>1882.1952000000001</v>
      </c>
      <c r="T1959">
        <v>3</v>
      </c>
      <c r="U1959">
        <v>765</v>
      </c>
      <c r="V1959">
        <v>0.02</v>
      </c>
      <c r="W1959" t="str">
        <f>VLOOKUP(Q1959,stores_imp!$A$2:$K$100,3,FALSE)</f>
        <v>SOUTH</v>
      </c>
      <c r="X1959" t="str">
        <f>VLOOKUP(Q1959,stores_imp!$A$2:$K$100,2,TRUE)</f>
        <v>Mann-Austin</v>
      </c>
      <c r="Y1959" t="str">
        <f>VLOOKUP(Q1959,stores_imp!$A$2:$E$22,4,FALSE)</f>
        <v>East Johnstad</v>
      </c>
      <c r="Z1959" t="str">
        <f>VLOOKUP(Q1959,stores_imp!$A$2:$K$22,5,FALSE)</f>
        <v>Flagship</v>
      </c>
      <c r="AA1959" t="str">
        <f>_xlfn.IFS(sale[[#All],[Age]]&lt;19,"Teens",sale[[#All],[Age]]&lt;30,"Adults",sale[[#All],[Age]]&lt;70,"Elders")</f>
        <v>Elders</v>
      </c>
      <c r="AB1959" t="str">
        <f>VLOOKUP(C1959,customer_imp!$A$2:$H$505,8,FALSE)</f>
        <v>Gold</v>
      </c>
    </row>
    <row r="1960" spans="1:28" x14ac:dyDescent="0.25">
      <c r="A1960" t="s">
        <v>6664</v>
      </c>
      <c r="B1960" s="2">
        <v>45216</v>
      </c>
      <c r="C1960" t="s">
        <v>4046</v>
      </c>
      <c r="D1960" t="str">
        <f>VLOOKUP(C1960,customer_imp!$A$2:$H$502,2,FALSE)</f>
        <v>Tonya Burch</v>
      </c>
      <c r="E1960">
        <f>VLOOKUP(C1960,customer_imp!$A$2:$H$502,3,FALSE)</f>
        <v>39</v>
      </c>
      <c r="F1960" t="str">
        <f>VLOOKUP(C1960,customer_imp!$A$2:$H$502,4,FALSE)</f>
        <v>Female</v>
      </c>
      <c r="G1960" t="str">
        <f>VLOOKUP(C1960,customer_imp!$A$2:$H$502,5,FALSE)</f>
        <v>Olsonhaven</v>
      </c>
      <c r="H1960" t="str">
        <f>VLOOKUP(C1960,customer_imp!$A$2:$H$502,6,FALSE)</f>
        <v>Iowa</v>
      </c>
      <c r="I1960" t="str">
        <f>VLOOKUP(C1960,customer_imp!$A$2:$H$502,7,FALSE)</f>
        <v>USA</v>
      </c>
      <c r="J1960" t="s">
        <v>4610</v>
      </c>
      <c r="K1960" t="str">
        <f>VLOOKUP($J1960,prod_imp!$A$2:$I$102,2,FALSE)</f>
        <v>Matte Lipstick Set</v>
      </c>
      <c r="L1960" t="str">
        <f>VLOOKUP(J1960,prod_imp!$A$2:$I$102,3,FALSE)</f>
        <v>Beauty</v>
      </c>
      <c r="M1960" t="str">
        <f>VLOOKUP(J1960,prod_imp!$A$2:$I$102,4,FALSE)</f>
        <v>Makeup</v>
      </c>
      <c r="N1960" t="str">
        <f>VLOOKUP(J1960,prod_imp!$A$2:$I$102,5,FALSE)</f>
        <v>Zhang Inc</v>
      </c>
      <c r="O1960">
        <f>VLOOKUP(J1960,prod_imp!$A$2:$I$102,6,FALSE)</f>
        <v>299</v>
      </c>
      <c r="P1960">
        <f>VLOOKUP(J1960,prod_imp!$A$2:$I$102,7,FALSE)</f>
        <v>118</v>
      </c>
      <c r="Q1960" t="s">
        <v>4703</v>
      </c>
      <c r="R1960" t="s">
        <v>4709</v>
      </c>
      <c r="S1960" s="5">
        <v>1120.4751000000001</v>
      </c>
      <c r="T1960">
        <v>3</v>
      </c>
      <c r="U1960">
        <v>450</v>
      </c>
      <c r="V1960">
        <v>0.18</v>
      </c>
      <c r="W1960" t="str">
        <f>VLOOKUP(Q1960,stores_imp!$A$2:$K$100,3,FALSE)</f>
        <v>EAST</v>
      </c>
      <c r="X1960" t="str">
        <f>VLOOKUP(Q1960,stores_imp!$A$2:$K$100,2,TRUE)</f>
        <v>Mann-Austin</v>
      </c>
      <c r="Y1960" t="str">
        <f>VLOOKUP(Q1960,stores_imp!$A$2:$E$22,4,FALSE)</f>
        <v>Vasquezborough</v>
      </c>
      <c r="Z1960" t="str">
        <f>VLOOKUP(Q1960,stores_imp!$A$2:$K$22,5,FALSE)</f>
        <v>Online</v>
      </c>
      <c r="AA1960" t="str">
        <f>_xlfn.IFS(sale[[#All],[Age]]&lt;19,"Teens",sale[[#All],[Age]]&lt;30,"Adults",sale[[#All],[Age]]&lt;70,"Elders")</f>
        <v>Elders</v>
      </c>
      <c r="AB1960" t="str">
        <f>VLOOKUP(C1960,customer_imp!$A$2:$H$505,8,FALSE)</f>
        <v>Gold</v>
      </c>
    </row>
    <row r="1961" spans="1:28" x14ac:dyDescent="0.25">
      <c r="A1961" t="s">
        <v>6665</v>
      </c>
      <c r="B1961" s="2">
        <v>45639</v>
      </c>
      <c r="C1961" t="s">
        <v>4233</v>
      </c>
      <c r="D1961" t="str">
        <f>VLOOKUP(C1961,customer_imp!$A$2:$H$502,2,FALSE)</f>
        <v>John Mccoy</v>
      </c>
      <c r="E1961">
        <f>VLOOKUP(C1961,customer_imp!$A$2:$H$502,3,FALSE)</f>
        <v>26</v>
      </c>
      <c r="F1961" t="str">
        <f>VLOOKUP(C1961,customer_imp!$A$2:$H$502,4,FALSE)</f>
        <v>Male</v>
      </c>
      <c r="G1961" t="str">
        <f>VLOOKUP(C1961,customer_imp!$A$2:$H$502,5,FALSE)</f>
        <v>Robinborough</v>
      </c>
      <c r="H1961" t="str">
        <f>VLOOKUP(C1961,customer_imp!$A$2:$H$502,6,FALSE)</f>
        <v>South Dakota</v>
      </c>
      <c r="I1961" t="str">
        <f>VLOOKUP(C1961,customer_imp!$A$2:$H$502,7,FALSE)</f>
        <v>USA</v>
      </c>
      <c r="J1961" t="s">
        <v>4571</v>
      </c>
      <c r="K1961" t="str">
        <f>VLOOKUP($J1961,prod_imp!$A$2:$I$102,2,FALSE)</f>
        <v>Usb External Hard Drive</v>
      </c>
      <c r="L1961" t="str">
        <f>VLOOKUP(J1961,prod_imp!$A$2:$I$102,3,FALSE)</f>
        <v>Electronics</v>
      </c>
      <c r="M1961" t="str">
        <f>VLOOKUP(J1961,prod_imp!$A$2:$I$102,4,FALSE)</f>
        <v>Computer</v>
      </c>
      <c r="N1961" t="str">
        <f>VLOOKUP(J1961,prod_imp!$A$2:$I$102,5,FALSE)</f>
        <v>Robinson Inc</v>
      </c>
      <c r="O1961">
        <f>VLOOKUP(J1961,prod_imp!$A$2:$I$102,6,FALSE)</f>
        <v>253</v>
      </c>
      <c r="P1961">
        <f>VLOOKUP(J1961,prod_imp!$A$2:$I$102,7,FALSE)</f>
        <v>266</v>
      </c>
      <c r="Q1961" t="s">
        <v>4692</v>
      </c>
      <c r="R1961" t="s">
        <v>4709</v>
      </c>
      <c r="S1961" s="5">
        <v>493.05959999999999</v>
      </c>
      <c r="T1961">
        <v>2</v>
      </c>
      <c r="U1961">
        <v>249</v>
      </c>
      <c r="V1961">
        <v>0.17</v>
      </c>
      <c r="W1961" t="str">
        <f>VLOOKUP(Q1961,stores_imp!$A$2:$K$100,3,FALSE)</f>
        <v>SOUTH</v>
      </c>
      <c r="X1961" t="str">
        <f>VLOOKUP(Q1961,stores_imp!$A$2:$K$100,2,TRUE)</f>
        <v>Aguirre-Keller</v>
      </c>
      <c r="Y1961" t="str">
        <f>VLOOKUP(Q1961,stores_imp!$A$2:$E$22,4,FALSE)</f>
        <v>Lake Michael</v>
      </c>
      <c r="Z1961" t="str">
        <f>VLOOKUP(Q1961,stores_imp!$A$2:$K$22,5,FALSE)</f>
        <v>Online</v>
      </c>
      <c r="AA1961" t="str">
        <f>_xlfn.IFS(sale[[#All],[Age]]&lt;19,"Teens",sale[[#All],[Age]]&lt;30,"Adults",sale[[#All],[Age]]&lt;70,"Elders")</f>
        <v>Adults</v>
      </c>
      <c r="AB1961" t="str">
        <f>VLOOKUP(C1961,customer_imp!$A$2:$H$505,8,FALSE)</f>
        <v>Silver</v>
      </c>
    </row>
    <row r="1962" spans="1:28" x14ac:dyDescent="0.25">
      <c r="A1962" t="s">
        <v>6666</v>
      </c>
      <c r="B1962" s="2">
        <v>45454</v>
      </c>
      <c r="C1962" t="s">
        <v>4115</v>
      </c>
      <c r="D1962" t="str">
        <f>VLOOKUP(C1962,customer_imp!$A$2:$H$502,2,FALSE)</f>
        <v>Rick Dominguez</v>
      </c>
      <c r="E1962">
        <f>VLOOKUP(C1962,customer_imp!$A$2:$H$502,3,FALSE)</f>
        <v>55</v>
      </c>
      <c r="F1962" t="str">
        <f>VLOOKUP(C1962,customer_imp!$A$2:$H$502,4,FALSE)</f>
        <v>Female</v>
      </c>
      <c r="G1962" t="str">
        <f>VLOOKUP(C1962,customer_imp!$A$2:$H$502,5,FALSE)</f>
        <v>North Johnbury</v>
      </c>
      <c r="H1962" t="str">
        <f>VLOOKUP(C1962,customer_imp!$A$2:$H$502,6,FALSE)</f>
        <v>Ohio</v>
      </c>
      <c r="I1962" t="str">
        <f>VLOOKUP(C1962,customer_imp!$A$2:$H$502,7,FALSE)</f>
        <v>USA</v>
      </c>
      <c r="J1962" t="s">
        <v>4598</v>
      </c>
      <c r="K1962" t="str">
        <f>VLOOKUP($J1962,prod_imp!$A$2:$I$102,2,FALSE)</f>
        <v>Foam Roller</v>
      </c>
      <c r="L1962" t="str">
        <f>VLOOKUP(J1962,prod_imp!$A$2:$I$102,3,FALSE)</f>
        <v>Sports</v>
      </c>
      <c r="M1962" t="str">
        <f>VLOOKUP(J1962,prod_imp!$A$2:$I$102,4,FALSE)</f>
        <v>Fitness</v>
      </c>
      <c r="N1962" t="str">
        <f>VLOOKUP(J1962,prod_imp!$A$2:$I$102,5,FALSE)</f>
        <v>Atkinson, Camacho And Oliver</v>
      </c>
      <c r="O1962">
        <f>VLOOKUP(J1962,prod_imp!$A$2:$I$102,6,FALSE)</f>
        <v>31</v>
      </c>
      <c r="P1962">
        <f>VLOOKUP(J1962,prod_imp!$A$2:$I$102,7,FALSE)</f>
        <v>138</v>
      </c>
      <c r="Q1962" t="s">
        <v>4703</v>
      </c>
      <c r="R1962" t="s">
        <v>1959</v>
      </c>
      <c r="S1962" s="5">
        <v>637.37400000000002</v>
      </c>
      <c r="T1962">
        <v>3</v>
      </c>
      <c r="U1962">
        <v>224</v>
      </c>
      <c r="V1962">
        <v>0.01</v>
      </c>
      <c r="W1962" t="str">
        <f>VLOOKUP(Q1962,stores_imp!$A$2:$K$100,3,FALSE)</f>
        <v>EAST</v>
      </c>
      <c r="X1962" t="str">
        <f>VLOOKUP(Q1962,stores_imp!$A$2:$K$100,2,TRUE)</f>
        <v>Mann-Austin</v>
      </c>
      <c r="Y1962" t="str">
        <f>VLOOKUP(Q1962,stores_imp!$A$2:$E$22,4,FALSE)</f>
        <v>Vasquezborough</v>
      </c>
      <c r="Z1962" t="str">
        <f>VLOOKUP(Q1962,stores_imp!$A$2:$K$22,5,FALSE)</f>
        <v>Online</v>
      </c>
      <c r="AA1962" t="str">
        <f>_xlfn.IFS(sale[[#All],[Age]]&lt;19,"Teens",sale[[#All],[Age]]&lt;30,"Adults",sale[[#All],[Age]]&lt;70,"Elders")</f>
        <v>Elders</v>
      </c>
      <c r="AB1962" t="str">
        <f>VLOOKUP(C1962,customer_imp!$A$2:$H$505,8,FALSE)</f>
        <v>Platinum</v>
      </c>
    </row>
    <row r="1963" spans="1:28" x14ac:dyDescent="0.25">
      <c r="A1963" t="s">
        <v>6667</v>
      </c>
      <c r="B1963" s="2">
        <v>45934</v>
      </c>
      <c r="C1963" t="s">
        <v>4082</v>
      </c>
      <c r="D1963" t="str">
        <f>VLOOKUP(C1963,customer_imp!$A$2:$H$502,2,FALSE)</f>
        <v>Howard Summers</v>
      </c>
      <c r="E1963">
        <f>VLOOKUP(C1963,customer_imp!$A$2:$H$502,3,FALSE)</f>
        <v>53</v>
      </c>
      <c r="F1963" t="str">
        <f>VLOOKUP(C1963,customer_imp!$A$2:$H$502,4,FALSE)</f>
        <v>Female</v>
      </c>
      <c r="G1963" t="str">
        <f>VLOOKUP(C1963,customer_imp!$A$2:$H$502,5,FALSE)</f>
        <v>East Linda</v>
      </c>
      <c r="H1963" t="str">
        <f>VLOOKUP(C1963,customer_imp!$A$2:$H$502,6,FALSE)</f>
        <v>Rhode Island</v>
      </c>
      <c r="I1963" t="str">
        <f>VLOOKUP(C1963,customer_imp!$A$2:$H$502,7,FALSE)</f>
        <v>USA</v>
      </c>
      <c r="J1963" t="s">
        <v>4540</v>
      </c>
      <c r="K1963" t="str">
        <f>VLOOKUP($J1963,prod_imp!$A$2:$I$102,2,FALSE)</f>
        <v>Foldable Camping Chair</v>
      </c>
      <c r="L1963" t="str">
        <f>VLOOKUP(J1963,prod_imp!$A$2:$I$102,3,FALSE)</f>
        <v>Sports</v>
      </c>
      <c r="M1963" t="str">
        <f>VLOOKUP(J1963,prod_imp!$A$2:$I$102,4,FALSE)</f>
        <v>Outdoor</v>
      </c>
      <c r="N1963" t="str">
        <f>VLOOKUP(J1963,prod_imp!$A$2:$I$102,5,FALSE)</f>
        <v>Cook Ltd</v>
      </c>
      <c r="O1963">
        <f>VLOOKUP(J1963,prod_imp!$A$2:$I$102,6,FALSE)</f>
        <v>166</v>
      </c>
      <c r="P1963">
        <f>VLOOKUP(J1963,prod_imp!$A$2:$I$102,7,FALSE)</f>
        <v>340</v>
      </c>
      <c r="Q1963" t="s">
        <v>4681</v>
      </c>
      <c r="R1963" t="s">
        <v>1959</v>
      </c>
      <c r="S1963" s="5">
        <v>163.5744</v>
      </c>
      <c r="T1963">
        <v>2</v>
      </c>
      <c r="U1963">
        <v>93</v>
      </c>
      <c r="V1963">
        <v>0.05</v>
      </c>
      <c r="W1963" t="str">
        <f>VLOOKUP(Q1963,stores_imp!$A$2:$K$100,3,FALSE)</f>
        <v>SOUTH</v>
      </c>
      <c r="X1963" t="str">
        <f>VLOOKUP(Q1963,stores_imp!$A$2:$K$100,2,TRUE)</f>
        <v>Mann-Austin</v>
      </c>
      <c r="Y1963" t="str">
        <f>VLOOKUP(Q1963,stores_imp!$A$2:$E$22,4,FALSE)</f>
        <v>Port Sharon</v>
      </c>
      <c r="Z1963" t="str">
        <f>VLOOKUP(Q1963,stores_imp!$A$2:$K$22,5,FALSE)</f>
        <v>Online</v>
      </c>
      <c r="AA1963" t="str">
        <f>_xlfn.IFS(sale[[#All],[Age]]&lt;19,"Teens",sale[[#All],[Age]]&lt;30,"Adults",sale[[#All],[Age]]&lt;70,"Elders")</f>
        <v>Elders</v>
      </c>
      <c r="AB1963" t="str">
        <f>VLOOKUP(C1963,customer_imp!$A$2:$H$505,8,FALSE)</f>
        <v>Bronze</v>
      </c>
    </row>
    <row r="1964" spans="1:28" x14ac:dyDescent="0.25">
      <c r="A1964" t="s">
        <v>6668</v>
      </c>
      <c r="B1964" s="2">
        <v>45401</v>
      </c>
      <c r="C1964" t="s">
        <v>4349</v>
      </c>
      <c r="D1964" t="str">
        <f>VLOOKUP(C1964,customer_imp!$A$2:$H$502,2,FALSE)</f>
        <v>Natalie Johnson</v>
      </c>
      <c r="E1964">
        <f>VLOOKUP(C1964,customer_imp!$A$2:$H$502,3,FALSE)</f>
        <v>64</v>
      </c>
      <c r="F1964" t="str">
        <f>VLOOKUP(C1964,customer_imp!$A$2:$H$502,4,FALSE)</f>
        <v>Male</v>
      </c>
      <c r="G1964" t="str">
        <f>VLOOKUP(C1964,customer_imp!$A$2:$H$502,5,FALSE)</f>
        <v>New Jessechester</v>
      </c>
      <c r="H1964" t="str">
        <f>VLOOKUP(C1964,customer_imp!$A$2:$H$502,6,FALSE)</f>
        <v>Indiana</v>
      </c>
      <c r="I1964" t="str">
        <f>VLOOKUP(C1964,customer_imp!$A$2:$H$502,7,FALSE)</f>
        <v>USA</v>
      </c>
      <c r="J1964" t="s">
        <v>4527</v>
      </c>
      <c r="K1964" t="str">
        <f>VLOOKUP($J1964,prod_imp!$A$2:$I$102,2,FALSE)</f>
        <v>Beard Grooming Kit</v>
      </c>
      <c r="L1964" t="str">
        <f>VLOOKUP(J1964,prod_imp!$A$2:$I$102,3,FALSE)</f>
        <v>Beauty</v>
      </c>
      <c r="M1964" t="str">
        <f>VLOOKUP(J1964,prod_imp!$A$2:$I$102,4,FALSE)</f>
        <v>Grooming</v>
      </c>
      <c r="N1964" t="str">
        <f>VLOOKUP(J1964,prod_imp!$A$2:$I$102,5,FALSE)</f>
        <v>Erickson-Green</v>
      </c>
      <c r="O1964">
        <f>VLOOKUP(J1964,prod_imp!$A$2:$I$102,6,FALSE)</f>
        <v>337</v>
      </c>
      <c r="P1964">
        <f>VLOOKUP(J1964,prod_imp!$A$2:$I$102,7,FALSE)</f>
        <v>256</v>
      </c>
      <c r="Q1964" t="s">
        <v>4678</v>
      </c>
      <c r="R1964" t="s">
        <v>4709</v>
      </c>
      <c r="S1964" s="5">
        <v>1051.7360000000001</v>
      </c>
      <c r="T1964">
        <v>4</v>
      </c>
      <c r="U1964">
        <v>268</v>
      </c>
      <c r="V1964">
        <v>0.12</v>
      </c>
      <c r="W1964" t="str">
        <f>VLOOKUP(Q1964,stores_imp!$A$2:$K$100,3,FALSE)</f>
        <v>SOUTH</v>
      </c>
      <c r="X1964" t="str">
        <f>VLOOKUP(Q1964,stores_imp!$A$2:$K$100,2,TRUE)</f>
        <v>Mann-Austin</v>
      </c>
      <c r="Y1964" t="str">
        <f>VLOOKUP(Q1964,stores_imp!$A$2:$E$22,4,FALSE)</f>
        <v>North Nancyview</v>
      </c>
      <c r="Z1964" t="str">
        <f>VLOOKUP(Q1964,stores_imp!$A$2:$K$22,5,FALSE)</f>
        <v>Outlet</v>
      </c>
      <c r="AA1964" t="str">
        <f>_xlfn.IFS(sale[[#All],[Age]]&lt;19,"Teens",sale[[#All],[Age]]&lt;30,"Adults",sale[[#All],[Age]]&lt;70,"Elders")</f>
        <v>Elders</v>
      </c>
      <c r="AB1964" t="str">
        <f>VLOOKUP(C1964,customer_imp!$A$2:$H$505,8,FALSE)</f>
        <v>Platinum</v>
      </c>
    </row>
    <row r="1965" spans="1:28" x14ac:dyDescent="0.25">
      <c r="A1965" t="s">
        <v>6669</v>
      </c>
      <c r="B1965" s="2">
        <v>45770</v>
      </c>
      <c r="C1965" t="s">
        <v>4434</v>
      </c>
      <c r="D1965" t="str">
        <f>VLOOKUP(C1965,customer_imp!$A$2:$H$502,2,FALSE)</f>
        <v>Kelli Smith</v>
      </c>
      <c r="E1965">
        <f>VLOOKUP(C1965,customer_imp!$A$2:$H$502,3,FALSE)</f>
        <v>42</v>
      </c>
      <c r="F1965" t="str">
        <f>VLOOKUP(C1965,customer_imp!$A$2:$H$502,4,FALSE)</f>
        <v>Female</v>
      </c>
      <c r="G1965" t="str">
        <f>VLOOKUP(C1965,customer_imp!$A$2:$H$502,5,FALSE)</f>
        <v>North Maryfort</v>
      </c>
      <c r="H1965" t="str">
        <f>VLOOKUP(C1965,customer_imp!$A$2:$H$502,6,FALSE)</f>
        <v>Oregon</v>
      </c>
      <c r="I1965" t="str">
        <f>VLOOKUP(C1965,customer_imp!$A$2:$H$502,7,FALSE)</f>
        <v>USA</v>
      </c>
      <c r="J1965" t="s">
        <v>4601</v>
      </c>
      <c r="K1965" t="str">
        <f>VLOOKUP($J1965,prod_imp!$A$2:$I$102,2,FALSE)</f>
        <v>Men'S Hair Styling Gel</v>
      </c>
      <c r="L1965" t="str">
        <f>VLOOKUP(J1965,prod_imp!$A$2:$I$102,3,FALSE)</f>
        <v>Beauty</v>
      </c>
      <c r="M1965" t="str">
        <f>VLOOKUP(J1965,prod_imp!$A$2:$I$102,4,FALSE)</f>
        <v>Haircare</v>
      </c>
      <c r="N1965" t="str">
        <f>VLOOKUP(J1965,prod_imp!$A$2:$I$102,5,FALSE)</f>
        <v>Cline-Mccarthy</v>
      </c>
      <c r="O1965">
        <f>VLOOKUP(J1965,prod_imp!$A$2:$I$102,6,FALSE)</f>
        <v>17</v>
      </c>
      <c r="P1965">
        <f>VLOOKUP(J1965,prod_imp!$A$2:$I$102,7,FALSE)</f>
        <v>399</v>
      </c>
      <c r="Q1965" t="s">
        <v>4703</v>
      </c>
      <c r="R1965" t="s">
        <v>1959</v>
      </c>
      <c r="S1965" s="5">
        <v>3242.1668</v>
      </c>
      <c r="T1965">
        <v>4</v>
      </c>
      <c r="U1965">
        <v>836</v>
      </c>
      <c r="V1965">
        <v>0.02</v>
      </c>
      <c r="W1965" t="str">
        <f>VLOOKUP(Q1965,stores_imp!$A$2:$K$100,3,FALSE)</f>
        <v>EAST</v>
      </c>
      <c r="X1965" t="str">
        <f>VLOOKUP(Q1965,stores_imp!$A$2:$K$100,2,TRUE)</f>
        <v>Mann-Austin</v>
      </c>
      <c r="Y1965" t="str">
        <f>VLOOKUP(Q1965,stores_imp!$A$2:$E$22,4,FALSE)</f>
        <v>Vasquezborough</v>
      </c>
      <c r="Z1965" t="str">
        <f>VLOOKUP(Q1965,stores_imp!$A$2:$K$22,5,FALSE)</f>
        <v>Online</v>
      </c>
      <c r="AA1965" t="str">
        <f>_xlfn.IFS(sale[[#All],[Age]]&lt;19,"Teens",sale[[#All],[Age]]&lt;30,"Adults",sale[[#All],[Age]]&lt;70,"Elders")</f>
        <v>Elders</v>
      </c>
      <c r="AB1965" t="str">
        <f>VLOOKUP(C1965,customer_imp!$A$2:$H$505,8,FALSE)</f>
        <v>Bronze</v>
      </c>
    </row>
    <row r="1966" spans="1:28" x14ac:dyDescent="0.25">
      <c r="A1966" t="s">
        <v>6670</v>
      </c>
      <c r="B1966" s="2">
        <v>45405</v>
      </c>
      <c r="C1966" t="s">
        <v>4371</v>
      </c>
      <c r="D1966" t="str">
        <f>VLOOKUP(C1966,customer_imp!$A$2:$H$502,2,FALSE)</f>
        <v>Martha Brown</v>
      </c>
      <c r="E1966">
        <f>VLOOKUP(C1966,customer_imp!$A$2:$H$502,3,FALSE)</f>
        <v>20</v>
      </c>
      <c r="F1966" t="str">
        <f>VLOOKUP(C1966,customer_imp!$A$2:$H$502,4,FALSE)</f>
        <v>Female</v>
      </c>
      <c r="G1966" t="str">
        <f>VLOOKUP(C1966,customer_imp!$A$2:$H$502,5,FALSE)</f>
        <v>Novakstad</v>
      </c>
      <c r="H1966" t="str">
        <f>VLOOKUP(C1966,customer_imp!$A$2:$H$502,6,FALSE)</f>
        <v>California</v>
      </c>
      <c r="I1966" t="str">
        <f>VLOOKUP(C1966,customer_imp!$A$2:$H$502,7,FALSE)</f>
        <v>USA</v>
      </c>
      <c r="J1966" t="s">
        <v>4619</v>
      </c>
      <c r="K1966" t="str">
        <f>VLOOKUP($J1966,prod_imp!$A$2:$I$102,2,FALSE)</f>
        <v>Wooden Nightstand</v>
      </c>
      <c r="L1966" t="str">
        <f>VLOOKUP(J1966,prod_imp!$A$2:$I$102,3,FALSE)</f>
        <v>Home</v>
      </c>
      <c r="M1966" t="str">
        <f>VLOOKUP(J1966,prod_imp!$A$2:$I$102,4,FALSE)</f>
        <v>Furniture</v>
      </c>
      <c r="N1966" t="str">
        <f>VLOOKUP(J1966,prod_imp!$A$2:$I$102,5,FALSE)</f>
        <v>Wolfe, Ross And Hester</v>
      </c>
      <c r="O1966">
        <f>VLOOKUP(J1966,prod_imp!$A$2:$I$102,6,FALSE)</f>
        <v>244</v>
      </c>
      <c r="P1966">
        <f>VLOOKUP(J1966,prod_imp!$A$2:$I$102,7,FALSE)</f>
        <v>130</v>
      </c>
      <c r="Q1966" t="s">
        <v>4682</v>
      </c>
      <c r="R1966" t="s">
        <v>1959</v>
      </c>
      <c r="S1966" s="5">
        <v>322.98989999999998</v>
      </c>
      <c r="T1966">
        <v>3</v>
      </c>
      <c r="U1966">
        <v>121</v>
      </c>
      <c r="V1966">
        <v>0.03</v>
      </c>
      <c r="W1966" t="str">
        <f>VLOOKUP(Q1966,stores_imp!$A$2:$K$100,3,FALSE)</f>
        <v>NORTH</v>
      </c>
      <c r="X1966" t="str">
        <f>VLOOKUP(Q1966,stores_imp!$A$2:$K$100,2,TRUE)</f>
        <v>Mann-Austin</v>
      </c>
      <c r="Y1966" t="str">
        <f>VLOOKUP(Q1966,stores_imp!$A$2:$E$22,4,FALSE)</f>
        <v>New Michaelchester</v>
      </c>
      <c r="Z1966" t="str">
        <f>VLOOKUP(Q1966,stores_imp!$A$2:$K$22,5,FALSE)</f>
        <v>Outlet</v>
      </c>
      <c r="AA1966" t="str">
        <f>_xlfn.IFS(sale[[#All],[Age]]&lt;19,"Teens",sale[[#All],[Age]]&lt;30,"Adults",sale[[#All],[Age]]&lt;70,"Elders")</f>
        <v>Adults</v>
      </c>
      <c r="AB1966" t="str">
        <f>VLOOKUP(C1966,customer_imp!$A$2:$H$505,8,FALSE)</f>
        <v>Gold</v>
      </c>
    </row>
    <row r="1967" spans="1:28" x14ac:dyDescent="0.25">
      <c r="A1967" t="s">
        <v>6671</v>
      </c>
      <c r="B1967" s="2">
        <v>45424</v>
      </c>
      <c r="C1967" t="s">
        <v>4001</v>
      </c>
      <c r="D1967" t="str">
        <f>VLOOKUP(C1967,customer_imp!$A$2:$H$502,2,FALSE)</f>
        <v>Jessica Acevedo</v>
      </c>
      <c r="E1967">
        <f>VLOOKUP(C1967,customer_imp!$A$2:$H$502,3,FALSE)</f>
        <v>64</v>
      </c>
      <c r="F1967" t="str">
        <f>VLOOKUP(C1967,customer_imp!$A$2:$H$502,4,FALSE)</f>
        <v>Female</v>
      </c>
      <c r="G1967" t="str">
        <f>VLOOKUP(C1967,customer_imp!$A$2:$H$502,5,FALSE)</f>
        <v>Amybury</v>
      </c>
      <c r="H1967" t="str">
        <f>VLOOKUP(C1967,customer_imp!$A$2:$H$502,6,FALSE)</f>
        <v>Pennsylvania</v>
      </c>
      <c r="I1967" t="str">
        <f>VLOOKUP(C1967,customer_imp!$A$2:$H$502,7,FALSE)</f>
        <v>USA</v>
      </c>
      <c r="J1967" t="s">
        <v>4565</v>
      </c>
      <c r="K1967" t="str">
        <f>VLOOKUP($J1967,prod_imp!$A$2:$I$102,2,FALSE)</f>
        <v>Noise-Canceling Headphones</v>
      </c>
      <c r="L1967" t="str">
        <f>VLOOKUP(J1967,prod_imp!$A$2:$I$102,3,FALSE)</f>
        <v>Electronics</v>
      </c>
      <c r="M1967" t="str">
        <f>VLOOKUP(J1967,prod_imp!$A$2:$I$102,4,FALSE)</f>
        <v>Audio</v>
      </c>
      <c r="N1967" t="str">
        <f>VLOOKUP(J1967,prod_imp!$A$2:$I$102,5,FALSE)</f>
        <v>Taylor-Hart</v>
      </c>
      <c r="O1967">
        <f>VLOOKUP(J1967,prod_imp!$A$2:$I$102,6,FALSE)</f>
        <v>39</v>
      </c>
      <c r="P1967">
        <f>VLOOKUP(J1967,prod_imp!$A$2:$I$102,7,FALSE)</f>
        <v>378</v>
      </c>
      <c r="Q1967" t="s">
        <v>4688</v>
      </c>
      <c r="R1967" t="s">
        <v>4709</v>
      </c>
      <c r="S1967" s="5">
        <v>51.138399999999997</v>
      </c>
      <c r="T1967">
        <v>2</v>
      </c>
      <c r="U1967">
        <v>26</v>
      </c>
      <c r="V1967">
        <v>0.11</v>
      </c>
      <c r="W1967" t="str">
        <f>VLOOKUP(Q1967,stores_imp!$A$2:$K$100,3,FALSE)</f>
        <v>SOUTH</v>
      </c>
      <c r="X1967" t="str">
        <f>VLOOKUP(Q1967,stores_imp!$A$2:$K$100,2,TRUE)</f>
        <v>Mann-Austin</v>
      </c>
      <c r="Y1967" t="str">
        <f>VLOOKUP(Q1967,stores_imp!$A$2:$E$22,4,FALSE)</f>
        <v>East Johnstad</v>
      </c>
      <c r="Z1967" t="str">
        <f>VLOOKUP(Q1967,stores_imp!$A$2:$K$22,5,FALSE)</f>
        <v>Flagship</v>
      </c>
      <c r="AA1967" t="str">
        <f>_xlfn.IFS(sale[[#All],[Age]]&lt;19,"Teens",sale[[#All],[Age]]&lt;30,"Adults",sale[[#All],[Age]]&lt;70,"Elders")</f>
        <v>Elders</v>
      </c>
      <c r="AB1967" t="str">
        <f>VLOOKUP(C1967,customer_imp!$A$2:$H$505,8,FALSE)</f>
        <v>Bronze</v>
      </c>
    </row>
    <row r="1968" spans="1:28" x14ac:dyDescent="0.25">
      <c r="A1968" t="s">
        <v>6672</v>
      </c>
      <c r="B1968" s="2">
        <v>45881</v>
      </c>
      <c r="C1968" t="s">
        <v>4004</v>
      </c>
      <c r="D1968" t="str">
        <f>VLOOKUP(C1968,customer_imp!$A$2:$H$502,2,FALSE)</f>
        <v>Robert Jones Dds</v>
      </c>
      <c r="E1968">
        <f>VLOOKUP(C1968,customer_imp!$A$2:$H$502,3,FALSE)</f>
        <v>25</v>
      </c>
      <c r="F1968" t="str">
        <f>VLOOKUP(C1968,customer_imp!$A$2:$H$502,4,FALSE)</f>
        <v>Male</v>
      </c>
      <c r="G1968" t="str">
        <f>VLOOKUP(C1968,customer_imp!$A$2:$H$502,5,FALSE)</f>
        <v>Tristanton</v>
      </c>
      <c r="H1968" t="str">
        <f>VLOOKUP(C1968,customer_imp!$A$2:$H$502,6,FALSE)</f>
        <v>Oklahoma</v>
      </c>
      <c r="I1968" t="str">
        <f>VLOOKUP(C1968,customer_imp!$A$2:$H$502,7,FALSE)</f>
        <v>USA</v>
      </c>
      <c r="J1968" t="s">
        <v>4633</v>
      </c>
      <c r="K1968" t="str">
        <f>VLOOKUP($J1968,prod_imp!$A$2:$I$102,2,FALSE)</f>
        <v>Wifi Mesh Router</v>
      </c>
      <c r="L1968" t="str">
        <f>VLOOKUP(J1968,prod_imp!$A$2:$I$102,3,FALSE)</f>
        <v>Electronics</v>
      </c>
      <c r="M1968" t="str">
        <f>VLOOKUP(J1968,prod_imp!$A$2:$I$102,4,FALSE)</f>
        <v>Appliances</v>
      </c>
      <c r="N1968" t="str">
        <f>VLOOKUP(J1968,prod_imp!$A$2:$I$102,5,FALSE)</f>
        <v>White, Reeves And Woods</v>
      </c>
      <c r="O1968">
        <f>VLOOKUP(J1968,prod_imp!$A$2:$I$102,6,FALSE)</f>
        <v>481</v>
      </c>
      <c r="P1968">
        <f>VLOOKUP(J1968,prod_imp!$A$2:$I$102,7,FALSE)</f>
        <v>104</v>
      </c>
      <c r="Q1968" t="s">
        <v>4683</v>
      </c>
      <c r="R1968" t="s">
        <v>4706</v>
      </c>
      <c r="S1968" s="5">
        <v>817.79430000000002</v>
      </c>
      <c r="T1968">
        <v>1</v>
      </c>
      <c r="U1968">
        <v>919</v>
      </c>
      <c r="V1968">
        <v>0.03</v>
      </c>
      <c r="W1968" t="str">
        <f>VLOOKUP(Q1968,stores_imp!$A$2:$K$100,3,FALSE)</f>
        <v>EAST</v>
      </c>
      <c r="X1968" t="str">
        <f>VLOOKUP(Q1968,stores_imp!$A$2:$K$100,2,TRUE)</f>
        <v>Mann-Austin</v>
      </c>
      <c r="Y1968" t="str">
        <f>VLOOKUP(Q1968,stores_imp!$A$2:$E$22,4,FALSE)</f>
        <v>Port Josephberg</v>
      </c>
      <c r="Z1968" t="str">
        <f>VLOOKUP(Q1968,stores_imp!$A$2:$K$22,5,FALSE)</f>
        <v>Online</v>
      </c>
      <c r="AA1968" t="str">
        <f>_xlfn.IFS(sale[[#All],[Age]]&lt;19,"Teens",sale[[#All],[Age]]&lt;30,"Adults",sale[[#All],[Age]]&lt;70,"Elders")</f>
        <v>Adults</v>
      </c>
      <c r="AB1968" t="str">
        <f>VLOOKUP(C1968,customer_imp!$A$2:$H$505,8,FALSE)</f>
        <v>Platinum</v>
      </c>
    </row>
    <row r="1969" spans="1:28" x14ac:dyDescent="0.25">
      <c r="A1969" t="s">
        <v>6673</v>
      </c>
      <c r="B1969" s="2">
        <v>45794</v>
      </c>
      <c r="C1969" t="s">
        <v>4002</v>
      </c>
      <c r="D1969" t="str">
        <f>VLOOKUP(C1969,customer_imp!$A$2:$H$502,2,FALSE)</f>
        <v>Sarah Vance</v>
      </c>
      <c r="E1969">
        <f>VLOOKUP(C1969,customer_imp!$A$2:$H$502,3,FALSE)</f>
        <v>41</v>
      </c>
      <c r="F1969" t="str">
        <f>VLOOKUP(C1969,customer_imp!$A$2:$H$502,4,FALSE)</f>
        <v>Male</v>
      </c>
      <c r="G1969" t="str">
        <f>VLOOKUP(C1969,customer_imp!$A$2:$H$502,5,FALSE)</f>
        <v>Johnsonville</v>
      </c>
      <c r="H1969" t="str">
        <f>VLOOKUP(C1969,customer_imp!$A$2:$H$502,6,FALSE)</f>
        <v>Oregon</v>
      </c>
      <c r="I1969" t="str">
        <f>VLOOKUP(C1969,customer_imp!$A$2:$H$502,7,FALSE)</f>
        <v>USA</v>
      </c>
      <c r="J1969" t="s">
        <v>4617</v>
      </c>
      <c r="K1969" t="str">
        <f>VLOOKUP($J1969,prod_imp!$A$2:$I$102,2,FALSE)</f>
        <v>Smart Led Light Strip</v>
      </c>
      <c r="L1969" t="str">
        <f>VLOOKUP(J1969,prod_imp!$A$2:$I$102,3,FALSE)</f>
        <v>Electronics</v>
      </c>
      <c r="M1969" t="str">
        <f>VLOOKUP(J1969,prod_imp!$A$2:$I$102,4,FALSE)</f>
        <v>Accessories</v>
      </c>
      <c r="N1969" t="str">
        <f>VLOOKUP(J1969,prod_imp!$A$2:$I$102,5,FALSE)</f>
        <v>Flores-Davis</v>
      </c>
      <c r="O1969">
        <f>VLOOKUP(J1969,prod_imp!$A$2:$I$102,6,FALSE)</f>
        <v>349</v>
      </c>
      <c r="P1969">
        <f>VLOOKUP(J1969,prod_imp!$A$2:$I$102,7,FALSE)</f>
        <v>476</v>
      </c>
      <c r="Q1969" t="s">
        <v>4692</v>
      </c>
      <c r="R1969" t="s">
        <v>4706</v>
      </c>
      <c r="S1969" s="5">
        <v>1313.1166000000001</v>
      </c>
      <c r="T1969">
        <v>2</v>
      </c>
      <c r="U1969">
        <v>925</v>
      </c>
      <c r="V1969">
        <v>0.11</v>
      </c>
      <c r="W1969" t="str">
        <f>VLOOKUP(Q1969,stores_imp!$A$2:$K$100,3,FALSE)</f>
        <v>SOUTH</v>
      </c>
      <c r="X1969" t="str">
        <f>VLOOKUP(Q1969,stores_imp!$A$2:$K$100,2,TRUE)</f>
        <v>Aguirre-Keller</v>
      </c>
      <c r="Y1969" t="str">
        <f>VLOOKUP(Q1969,stores_imp!$A$2:$E$22,4,FALSE)</f>
        <v>Lake Michael</v>
      </c>
      <c r="Z1969" t="str">
        <f>VLOOKUP(Q1969,stores_imp!$A$2:$K$22,5,FALSE)</f>
        <v>Online</v>
      </c>
      <c r="AA1969" t="str">
        <f>_xlfn.IFS(sale[[#All],[Age]]&lt;19,"Teens",sale[[#All],[Age]]&lt;30,"Adults",sale[[#All],[Age]]&lt;70,"Elders")</f>
        <v>Elders</v>
      </c>
      <c r="AB1969" t="str">
        <f>VLOOKUP(C1969,customer_imp!$A$2:$H$505,8,FALSE)</f>
        <v>Silver</v>
      </c>
    </row>
    <row r="1970" spans="1:28" x14ac:dyDescent="0.25">
      <c r="A1970" t="s">
        <v>6674</v>
      </c>
      <c r="B1970" s="2">
        <v>45665</v>
      </c>
      <c r="C1970" t="s">
        <v>3991</v>
      </c>
      <c r="D1970" t="str">
        <f>VLOOKUP(C1970,customer_imp!$A$2:$H$502,2,FALSE)</f>
        <v>Jeff Martinez</v>
      </c>
      <c r="E1970">
        <f>VLOOKUP(C1970,customer_imp!$A$2:$H$502,3,FALSE)</f>
        <v>36</v>
      </c>
      <c r="F1970" t="str">
        <f>VLOOKUP(C1970,customer_imp!$A$2:$H$502,4,FALSE)</f>
        <v>Female</v>
      </c>
      <c r="G1970" t="str">
        <f>VLOOKUP(C1970,customer_imp!$A$2:$H$502,5,FALSE)</f>
        <v>Smithburgh</v>
      </c>
      <c r="H1970" t="str">
        <f>VLOOKUP(C1970,customer_imp!$A$2:$H$502,6,FALSE)</f>
        <v>Oklahoma</v>
      </c>
      <c r="I1970" t="str">
        <f>VLOOKUP(C1970,customer_imp!$A$2:$H$502,7,FALSE)</f>
        <v>USA</v>
      </c>
      <c r="J1970" t="s">
        <v>4519</v>
      </c>
      <c r="K1970" t="str">
        <f>VLOOKUP($J1970,prod_imp!$A$2:$I$102,2,FALSE)</f>
        <v>Hair Strengthening Shampoo</v>
      </c>
      <c r="L1970" t="str">
        <f>VLOOKUP(J1970,prod_imp!$A$2:$I$102,3,FALSE)</f>
        <v>Beauty</v>
      </c>
      <c r="M1970" t="str">
        <f>VLOOKUP(J1970,prod_imp!$A$2:$I$102,4,FALSE)</f>
        <v>Haircare</v>
      </c>
      <c r="N1970" t="str">
        <f>VLOOKUP(J1970,prod_imp!$A$2:$I$102,5,FALSE)</f>
        <v>Rice Llc</v>
      </c>
      <c r="O1970">
        <f>VLOOKUP(J1970,prod_imp!$A$2:$I$102,6,FALSE)</f>
        <v>116</v>
      </c>
      <c r="P1970">
        <f>VLOOKUP(J1970,prod_imp!$A$2:$I$102,7,FALSE)</f>
        <v>460</v>
      </c>
      <c r="Q1970" t="s">
        <v>4690</v>
      </c>
      <c r="R1970" t="s">
        <v>4709</v>
      </c>
      <c r="S1970" s="5">
        <v>509.75909999999999</v>
      </c>
      <c r="T1970">
        <v>3</v>
      </c>
      <c r="U1970">
        <v>195</v>
      </c>
      <c r="V1970">
        <v>0.28999999999999998</v>
      </c>
      <c r="W1970" t="str">
        <f>VLOOKUP(Q1970,stores_imp!$A$2:$K$100,3,FALSE)</f>
        <v>EAST</v>
      </c>
      <c r="X1970" t="str">
        <f>VLOOKUP(Q1970,stores_imp!$A$2:$K$100,2,TRUE)</f>
        <v>Martinez, Adkins And Johnson</v>
      </c>
      <c r="Y1970" t="str">
        <f>VLOOKUP(Q1970,stores_imp!$A$2:$E$22,4,FALSE)</f>
        <v>East Davidville</v>
      </c>
      <c r="Z1970" t="str">
        <f>VLOOKUP(Q1970,stores_imp!$A$2:$K$22,5,FALSE)</f>
        <v>Online</v>
      </c>
      <c r="AA1970" t="str">
        <f>_xlfn.IFS(sale[[#All],[Age]]&lt;19,"Teens",sale[[#All],[Age]]&lt;30,"Adults",sale[[#All],[Age]]&lt;70,"Elders")</f>
        <v>Elders</v>
      </c>
      <c r="AB1970" t="str">
        <f>VLOOKUP(C1970,customer_imp!$A$2:$H$505,8,FALSE)</f>
        <v>Gold</v>
      </c>
    </row>
    <row r="1971" spans="1:28" x14ac:dyDescent="0.25">
      <c r="A1971" t="s">
        <v>6675</v>
      </c>
      <c r="B1971" s="2">
        <v>45793</v>
      </c>
      <c r="C1971" t="s">
        <v>4120</v>
      </c>
      <c r="D1971" t="str">
        <f>VLOOKUP(C1971,customer_imp!$A$2:$H$502,2,FALSE)</f>
        <v>Maria Ramirez</v>
      </c>
      <c r="E1971">
        <f>VLOOKUP(C1971,customer_imp!$A$2:$H$502,3,FALSE)</f>
        <v>37</v>
      </c>
      <c r="F1971" t="str">
        <f>VLOOKUP(C1971,customer_imp!$A$2:$H$502,4,FALSE)</f>
        <v>Male</v>
      </c>
      <c r="G1971" t="str">
        <f>VLOOKUP(C1971,customer_imp!$A$2:$H$502,5,FALSE)</f>
        <v>West Brandon</v>
      </c>
      <c r="H1971" t="str">
        <f>VLOOKUP(C1971,customer_imp!$A$2:$H$502,6,FALSE)</f>
        <v>Montana</v>
      </c>
      <c r="I1971" t="str">
        <f>VLOOKUP(C1971,customer_imp!$A$2:$H$502,7,FALSE)</f>
        <v>USA</v>
      </c>
      <c r="J1971" t="s">
        <v>4562</v>
      </c>
      <c r="K1971" t="str">
        <f>VLOOKUP($J1971,prod_imp!$A$2:$I$102,2,FALSE)</f>
        <v>Sports Water Hydration Pack</v>
      </c>
      <c r="L1971" t="str">
        <f>VLOOKUP(J1971,prod_imp!$A$2:$I$102,3,FALSE)</f>
        <v>Sports</v>
      </c>
      <c r="M1971" t="str">
        <f>VLOOKUP(J1971,prod_imp!$A$2:$I$102,4,FALSE)</f>
        <v>Outdoor</v>
      </c>
      <c r="N1971" t="str">
        <f>VLOOKUP(J1971,prod_imp!$A$2:$I$102,5,FALSE)</f>
        <v>Sims-Smith</v>
      </c>
      <c r="O1971">
        <f>VLOOKUP(J1971,prod_imp!$A$2:$I$102,6,FALSE)</f>
        <v>136</v>
      </c>
      <c r="P1971">
        <f>VLOOKUP(J1971,prod_imp!$A$2:$I$102,7,FALSE)</f>
        <v>394</v>
      </c>
      <c r="Q1971" t="s">
        <v>4685</v>
      </c>
      <c r="R1971" t="s">
        <v>1959</v>
      </c>
      <c r="S1971" s="5">
        <v>78.586799999999997</v>
      </c>
      <c r="T1971">
        <v>1</v>
      </c>
      <c r="U1971">
        <v>91</v>
      </c>
      <c r="V1971">
        <v>0.13</v>
      </c>
      <c r="W1971" t="str">
        <f>VLOOKUP(Q1971,stores_imp!$A$2:$K$100,3,FALSE)</f>
        <v>WEST</v>
      </c>
      <c r="X1971" t="str">
        <f>VLOOKUP(Q1971,stores_imp!$A$2:$K$100,2,TRUE)</f>
        <v>Mann-Austin</v>
      </c>
      <c r="Y1971" t="str">
        <f>VLOOKUP(Q1971,stores_imp!$A$2:$E$22,4,FALSE)</f>
        <v>Thompsonborough</v>
      </c>
      <c r="Z1971" t="str">
        <f>VLOOKUP(Q1971,stores_imp!$A$2:$K$22,5,FALSE)</f>
        <v>Online</v>
      </c>
      <c r="AA1971" t="str">
        <f>_xlfn.IFS(sale[[#All],[Age]]&lt;19,"Teens",sale[[#All],[Age]]&lt;30,"Adults",sale[[#All],[Age]]&lt;70,"Elders")</f>
        <v>Elders</v>
      </c>
      <c r="AB1971" t="str">
        <f>VLOOKUP(C1971,customer_imp!$A$2:$H$505,8,FALSE)</f>
        <v>Bronze</v>
      </c>
    </row>
    <row r="1972" spans="1:28" x14ac:dyDescent="0.25">
      <c r="A1972" t="s">
        <v>6676</v>
      </c>
      <c r="B1972" s="2">
        <v>45563</v>
      </c>
      <c r="C1972" t="s">
        <v>4476</v>
      </c>
      <c r="D1972" t="str">
        <f>VLOOKUP(C1972,customer_imp!$A$2:$H$502,2,FALSE)</f>
        <v>Sarah Smith</v>
      </c>
      <c r="E1972">
        <f>VLOOKUP(C1972,customer_imp!$A$2:$H$502,3,FALSE)</f>
        <v>48</v>
      </c>
      <c r="F1972" t="str">
        <f>VLOOKUP(C1972,customer_imp!$A$2:$H$502,4,FALSE)</f>
        <v>Male</v>
      </c>
      <c r="G1972" t="str">
        <f>VLOOKUP(C1972,customer_imp!$A$2:$H$502,5,FALSE)</f>
        <v>East Rodney</v>
      </c>
      <c r="H1972" t="str">
        <f>VLOOKUP(C1972,customer_imp!$A$2:$H$502,6,FALSE)</f>
        <v>Nevada</v>
      </c>
      <c r="I1972" t="str">
        <f>VLOOKUP(C1972,customer_imp!$A$2:$H$502,7,FALSE)</f>
        <v>USA</v>
      </c>
      <c r="J1972" t="s">
        <v>4645</v>
      </c>
      <c r="K1972" t="str">
        <f>VLOOKUP($J1972,prod_imp!$A$2:$I$102,2,FALSE)</f>
        <v>Kitchen Cutting Board</v>
      </c>
      <c r="L1972" t="str">
        <f>VLOOKUP(J1972,prod_imp!$A$2:$I$102,3,FALSE)</f>
        <v>Home</v>
      </c>
      <c r="M1972" t="str">
        <f>VLOOKUP(J1972,prod_imp!$A$2:$I$102,4,FALSE)</f>
        <v>Kitchen</v>
      </c>
      <c r="N1972" t="str">
        <f>VLOOKUP(J1972,prod_imp!$A$2:$I$102,5,FALSE)</f>
        <v>Taylor, Dodson And Johnston</v>
      </c>
      <c r="O1972">
        <f>VLOOKUP(J1972,prod_imp!$A$2:$I$102,6,FALSE)</f>
        <v>176</v>
      </c>
      <c r="P1972">
        <f>VLOOKUP(J1972,prod_imp!$A$2:$I$102,7,FALSE)</f>
        <v>82</v>
      </c>
      <c r="Q1972" t="s">
        <v>4692</v>
      </c>
      <c r="R1972" t="s">
        <v>1959</v>
      </c>
      <c r="S1972" s="5">
        <v>889.83</v>
      </c>
      <c r="T1972">
        <v>2</v>
      </c>
      <c r="U1972">
        <v>494</v>
      </c>
      <c r="V1972">
        <v>0.14000000000000001</v>
      </c>
      <c r="W1972" t="str">
        <f>VLOOKUP(Q1972,stores_imp!$A$2:$K$100,3,FALSE)</f>
        <v>SOUTH</v>
      </c>
      <c r="X1972" t="str">
        <f>VLOOKUP(Q1972,stores_imp!$A$2:$K$100,2,TRUE)</f>
        <v>Aguirre-Keller</v>
      </c>
      <c r="Y1972" t="str">
        <f>VLOOKUP(Q1972,stores_imp!$A$2:$E$22,4,FALSE)</f>
        <v>Lake Michael</v>
      </c>
      <c r="Z1972" t="str">
        <f>VLOOKUP(Q1972,stores_imp!$A$2:$K$22,5,FALSE)</f>
        <v>Online</v>
      </c>
      <c r="AA1972" t="str">
        <f>_xlfn.IFS(sale[[#All],[Age]]&lt;19,"Teens",sale[[#All],[Age]]&lt;30,"Adults",sale[[#All],[Age]]&lt;70,"Elders")</f>
        <v>Elders</v>
      </c>
      <c r="AB1972" t="str">
        <f>VLOOKUP(C1972,customer_imp!$A$2:$H$505,8,FALSE)</f>
        <v>Gold</v>
      </c>
    </row>
    <row r="1973" spans="1:28" x14ac:dyDescent="0.25">
      <c r="A1973" t="s">
        <v>6677</v>
      </c>
      <c r="B1973" s="2">
        <v>45577</v>
      </c>
      <c r="C1973" t="s">
        <v>4237</v>
      </c>
      <c r="D1973" t="str">
        <f>VLOOKUP(C1973,customer_imp!$A$2:$H$502,2,FALSE)</f>
        <v>Damon Perez</v>
      </c>
      <c r="E1973">
        <f>VLOOKUP(C1973,customer_imp!$A$2:$H$502,3,FALSE)</f>
        <v>21</v>
      </c>
      <c r="F1973" t="str">
        <f>VLOOKUP(C1973,customer_imp!$A$2:$H$502,4,FALSE)</f>
        <v>Male</v>
      </c>
      <c r="G1973" t="str">
        <f>VLOOKUP(C1973,customer_imp!$A$2:$H$502,5,FALSE)</f>
        <v>Jasonton</v>
      </c>
      <c r="H1973" t="str">
        <f>VLOOKUP(C1973,customer_imp!$A$2:$H$502,6,FALSE)</f>
        <v>Ohio</v>
      </c>
      <c r="I1973" t="str">
        <f>VLOOKUP(C1973,customer_imp!$A$2:$H$502,7,FALSE)</f>
        <v>USA</v>
      </c>
      <c r="J1973" t="s">
        <v>4540</v>
      </c>
      <c r="K1973" t="str">
        <f>VLOOKUP($J1973,prod_imp!$A$2:$I$102,2,FALSE)</f>
        <v>Foldable Camping Chair</v>
      </c>
      <c r="L1973" t="str">
        <f>VLOOKUP(J1973,prod_imp!$A$2:$I$102,3,FALSE)</f>
        <v>Sports</v>
      </c>
      <c r="M1973" t="str">
        <f>VLOOKUP(J1973,prod_imp!$A$2:$I$102,4,FALSE)</f>
        <v>Outdoor</v>
      </c>
      <c r="N1973" t="str">
        <f>VLOOKUP(J1973,prod_imp!$A$2:$I$102,5,FALSE)</f>
        <v>Cook Ltd</v>
      </c>
      <c r="O1973">
        <f>VLOOKUP(J1973,prod_imp!$A$2:$I$102,6,FALSE)</f>
        <v>166</v>
      </c>
      <c r="P1973">
        <f>VLOOKUP(J1973,prod_imp!$A$2:$I$102,7,FALSE)</f>
        <v>340</v>
      </c>
      <c r="Q1973" t="s">
        <v>4690</v>
      </c>
      <c r="R1973" t="s">
        <v>1959</v>
      </c>
      <c r="S1973" s="5">
        <v>366.858</v>
      </c>
      <c r="T1973">
        <v>1</v>
      </c>
      <c r="U1973">
        <v>412</v>
      </c>
      <c r="V1973">
        <v>0.1</v>
      </c>
      <c r="W1973" t="str">
        <f>VLOOKUP(Q1973,stores_imp!$A$2:$K$100,3,FALSE)</f>
        <v>EAST</v>
      </c>
      <c r="X1973" t="str">
        <f>VLOOKUP(Q1973,stores_imp!$A$2:$K$100,2,TRUE)</f>
        <v>Martinez, Adkins And Johnson</v>
      </c>
      <c r="Y1973" t="str">
        <f>VLOOKUP(Q1973,stores_imp!$A$2:$E$22,4,FALSE)</f>
        <v>East Davidville</v>
      </c>
      <c r="Z1973" t="str">
        <f>VLOOKUP(Q1973,stores_imp!$A$2:$K$22,5,FALSE)</f>
        <v>Online</v>
      </c>
      <c r="AA1973" t="str">
        <f>_xlfn.IFS(sale[[#All],[Age]]&lt;19,"Teens",sale[[#All],[Age]]&lt;30,"Adults",sale[[#All],[Age]]&lt;70,"Elders")</f>
        <v>Adults</v>
      </c>
      <c r="AB1973" t="str">
        <f>VLOOKUP(C1973,customer_imp!$A$2:$H$505,8,FALSE)</f>
        <v>Gold</v>
      </c>
    </row>
    <row r="1974" spans="1:28" x14ac:dyDescent="0.25">
      <c r="A1974" t="s">
        <v>6678</v>
      </c>
      <c r="B1974" s="2">
        <v>45466</v>
      </c>
      <c r="C1974" t="s">
        <v>4383</v>
      </c>
      <c r="D1974" t="str">
        <f>VLOOKUP(C1974,customer_imp!$A$2:$H$502,2,FALSE)</f>
        <v>Alejandro Evans</v>
      </c>
      <c r="E1974">
        <f>VLOOKUP(C1974,customer_imp!$A$2:$H$502,3,FALSE)</f>
        <v>43</v>
      </c>
      <c r="F1974" t="str">
        <f>VLOOKUP(C1974,customer_imp!$A$2:$H$502,4,FALSE)</f>
        <v>Female</v>
      </c>
      <c r="G1974" t="str">
        <f>VLOOKUP(C1974,customer_imp!$A$2:$H$502,5,FALSE)</f>
        <v>Cannonberg</v>
      </c>
      <c r="H1974" t="str">
        <f>VLOOKUP(C1974,customer_imp!$A$2:$H$502,6,FALSE)</f>
        <v>Connecticut</v>
      </c>
      <c r="I1974" t="str">
        <f>VLOOKUP(C1974,customer_imp!$A$2:$H$502,7,FALSE)</f>
        <v>USA</v>
      </c>
      <c r="J1974" t="s">
        <v>4637</v>
      </c>
      <c r="K1974" t="str">
        <f>VLOOKUP($J1974,prod_imp!$A$2:$I$102,2,FALSE)</f>
        <v>Decorative Lamp Shade</v>
      </c>
      <c r="L1974" t="str">
        <f>VLOOKUP(J1974,prod_imp!$A$2:$I$102,3,FALSE)</f>
        <v>Home</v>
      </c>
      <c r="M1974" t="str">
        <f>VLOOKUP(J1974,prod_imp!$A$2:$I$102,4,FALSE)</f>
        <v>Lighting</v>
      </c>
      <c r="N1974" t="str">
        <f>VLOOKUP(J1974,prod_imp!$A$2:$I$102,5,FALSE)</f>
        <v>Ramirez-Hanson</v>
      </c>
      <c r="O1974">
        <f>VLOOKUP(J1974,prod_imp!$A$2:$I$102,6,FALSE)</f>
        <v>229</v>
      </c>
      <c r="P1974">
        <f>VLOOKUP(J1974,prod_imp!$A$2:$I$102,7,FALSE)</f>
        <v>469</v>
      </c>
      <c r="Q1974" t="s">
        <v>4700</v>
      </c>
      <c r="R1974" t="s">
        <v>4706</v>
      </c>
      <c r="S1974" s="5">
        <v>565.90890000000002</v>
      </c>
      <c r="T1974">
        <v>1</v>
      </c>
      <c r="U1974">
        <v>650</v>
      </c>
      <c r="V1974">
        <v>0.11</v>
      </c>
      <c r="W1974" t="str">
        <f>VLOOKUP(Q1974,stores_imp!$A$2:$K$100,3,FALSE)</f>
        <v>WEST</v>
      </c>
      <c r="X1974" t="str">
        <f>VLOOKUP(Q1974,stores_imp!$A$2:$K$100,2,TRUE)</f>
        <v>Frederick-Wright</v>
      </c>
      <c r="Y1974" t="str">
        <f>VLOOKUP(Q1974,stores_imp!$A$2:$E$22,4,FALSE)</f>
        <v>New Jimmymouth</v>
      </c>
      <c r="Z1974" t="str">
        <f>VLOOKUP(Q1974,stores_imp!$A$2:$K$22,5,FALSE)</f>
        <v>Flagship</v>
      </c>
      <c r="AA1974" t="str">
        <f>_xlfn.IFS(sale[[#All],[Age]]&lt;19,"Teens",sale[[#All],[Age]]&lt;30,"Adults",sale[[#All],[Age]]&lt;70,"Elders")</f>
        <v>Elders</v>
      </c>
      <c r="AB1974" t="str">
        <f>VLOOKUP(C1974,customer_imp!$A$2:$H$505,8,FALSE)</f>
        <v>Bronze</v>
      </c>
    </row>
    <row r="1975" spans="1:28" x14ac:dyDescent="0.25">
      <c r="A1975" t="s">
        <v>6679</v>
      </c>
      <c r="B1975" s="2">
        <v>45256</v>
      </c>
      <c r="C1975" t="s">
        <v>4133</v>
      </c>
      <c r="D1975" t="str">
        <f>VLOOKUP(C1975,customer_imp!$A$2:$H$502,2,FALSE)</f>
        <v>Curtis Haynes</v>
      </c>
      <c r="E1975">
        <f>VLOOKUP(C1975,customer_imp!$A$2:$H$502,3,FALSE)</f>
        <v>60</v>
      </c>
      <c r="F1975" t="str">
        <f>VLOOKUP(C1975,customer_imp!$A$2:$H$502,4,FALSE)</f>
        <v>Female</v>
      </c>
      <c r="G1975" t="str">
        <f>VLOOKUP(C1975,customer_imp!$A$2:$H$502,5,FALSE)</f>
        <v>Estradaside</v>
      </c>
      <c r="H1975" t="str">
        <f>VLOOKUP(C1975,customer_imp!$A$2:$H$502,6,FALSE)</f>
        <v>Iowa</v>
      </c>
      <c r="I1975" t="str">
        <f>VLOOKUP(C1975,customer_imp!$A$2:$H$502,7,FALSE)</f>
        <v>USA</v>
      </c>
      <c r="J1975" t="s">
        <v>4523</v>
      </c>
      <c r="K1975" t="str">
        <f>VLOOKUP($J1975,prod_imp!$A$2:$I$102,2,FALSE)</f>
        <v>Decorative Wall Mirror</v>
      </c>
      <c r="L1975" t="str">
        <f>VLOOKUP(J1975,prod_imp!$A$2:$I$102,3,FALSE)</f>
        <v>Home</v>
      </c>
      <c r="M1975" t="str">
        <f>VLOOKUP(J1975,prod_imp!$A$2:$I$102,4,FALSE)</f>
        <v>Decor</v>
      </c>
      <c r="N1975" t="str">
        <f>VLOOKUP(J1975,prod_imp!$A$2:$I$102,5,FALSE)</f>
        <v>Luna, Anderson And Bowman</v>
      </c>
      <c r="O1975">
        <f>VLOOKUP(J1975,prod_imp!$A$2:$I$102,6,FALSE)</f>
        <v>48</v>
      </c>
      <c r="P1975">
        <f>VLOOKUP(J1975,prod_imp!$A$2:$I$102,7,FALSE)</f>
        <v>439</v>
      </c>
      <c r="Q1975" t="s">
        <v>4693</v>
      </c>
      <c r="R1975" t="s">
        <v>4706</v>
      </c>
      <c r="S1975" s="5">
        <v>64.799499999999995</v>
      </c>
      <c r="T1975">
        <v>1</v>
      </c>
      <c r="U1975">
        <v>68</v>
      </c>
      <c r="V1975">
        <v>0.13</v>
      </c>
      <c r="W1975" t="str">
        <f>VLOOKUP(Q1975,stores_imp!$A$2:$K$100,3,FALSE)</f>
        <v>NORTH</v>
      </c>
      <c r="X1975" t="str">
        <f>VLOOKUP(Q1975,stores_imp!$A$2:$K$100,2,TRUE)</f>
        <v>Thomas, Bridges And Harris</v>
      </c>
      <c r="Y1975" t="str">
        <f>VLOOKUP(Q1975,stores_imp!$A$2:$E$22,4,FALSE)</f>
        <v>Sabrinatown</v>
      </c>
      <c r="Z1975" t="str">
        <f>VLOOKUP(Q1975,stores_imp!$A$2:$K$22,5,FALSE)</f>
        <v>Online</v>
      </c>
      <c r="AA1975" t="str">
        <f>_xlfn.IFS(sale[[#All],[Age]]&lt;19,"Teens",sale[[#All],[Age]]&lt;30,"Adults",sale[[#All],[Age]]&lt;70,"Elders")</f>
        <v>Elders</v>
      </c>
      <c r="AB1975" t="str">
        <f>VLOOKUP(C1975,customer_imp!$A$2:$H$505,8,FALSE)</f>
        <v>Gold</v>
      </c>
    </row>
    <row r="1976" spans="1:28" x14ac:dyDescent="0.25">
      <c r="A1976" t="s">
        <v>6680</v>
      </c>
      <c r="B1976" s="2">
        <v>45886</v>
      </c>
      <c r="C1976" t="s">
        <v>4113</v>
      </c>
      <c r="D1976" t="str">
        <f>VLOOKUP(C1976,customer_imp!$A$2:$H$502,2,FALSE)</f>
        <v>Matthew Hanna</v>
      </c>
      <c r="E1976">
        <f>VLOOKUP(C1976,customer_imp!$A$2:$H$502,3,FALSE)</f>
        <v>33</v>
      </c>
      <c r="F1976" t="str">
        <f>VLOOKUP(C1976,customer_imp!$A$2:$H$502,4,FALSE)</f>
        <v>Female</v>
      </c>
      <c r="G1976" t="str">
        <f>VLOOKUP(C1976,customer_imp!$A$2:$H$502,5,FALSE)</f>
        <v>Gonzalezbury</v>
      </c>
      <c r="H1976" t="str">
        <f>VLOOKUP(C1976,customer_imp!$A$2:$H$502,6,FALSE)</f>
        <v>Michigan</v>
      </c>
      <c r="I1976" t="str">
        <f>VLOOKUP(C1976,customer_imp!$A$2:$H$502,7,FALSE)</f>
        <v>USA</v>
      </c>
      <c r="J1976" t="s">
        <v>4590</v>
      </c>
      <c r="K1976" t="str">
        <f>VLOOKUP($J1976,prod_imp!$A$2:$I$102,2,FALSE)</f>
        <v>Men'S Track Pants</v>
      </c>
      <c r="L1976" t="str">
        <f>VLOOKUP(J1976,prod_imp!$A$2:$I$102,3,FALSE)</f>
        <v>Clothing</v>
      </c>
      <c r="M1976" t="str">
        <f>VLOOKUP(J1976,prod_imp!$A$2:$I$102,4,FALSE)</f>
        <v>Bottoms</v>
      </c>
      <c r="N1976" t="str">
        <f>VLOOKUP(J1976,prod_imp!$A$2:$I$102,5,FALSE)</f>
        <v>Hamilton, Woods And Walker</v>
      </c>
      <c r="O1976">
        <f>VLOOKUP(J1976,prod_imp!$A$2:$I$102,6,FALSE)</f>
        <v>387</v>
      </c>
      <c r="P1976">
        <f>VLOOKUP(J1976,prod_imp!$A$2:$I$102,7,FALSE)</f>
        <v>125</v>
      </c>
      <c r="Q1976" t="s">
        <v>4684</v>
      </c>
      <c r="R1976" t="s">
        <v>4709</v>
      </c>
      <c r="S1976" s="5">
        <v>1264.335</v>
      </c>
      <c r="T1976">
        <v>2</v>
      </c>
      <c r="U1976">
        <v>843</v>
      </c>
      <c r="V1976">
        <v>0.05</v>
      </c>
      <c r="W1976" t="str">
        <f>VLOOKUP(Q1976,stores_imp!$A$2:$K$100,3,FALSE)</f>
        <v>SOUTH</v>
      </c>
      <c r="X1976" t="str">
        <f>VLOOKUP(Q1976,stores_imp!$A$2:$K$100,2,TRUE)</f>
        <v>Mann-Austin</v>
      </c>
      <c r="Y1976" t="str">
        <f>VLOOKUP(Q1976,stores_imp!$A$2:$E$22,4,FALSE)</f>
        <v>Williamsfurt</v>
      </c>
      <c r="Z1976" t="str">
        <f>VLOOKUP(Q1976,stores_imp!$A$2:$K$22,5,FALSE)</f>
        <v>Online</v>
      </c>
      <c r="AA1976" t="str">
        <f>_xlfn.IFS(sale[[#All],[Age]]&lt;19,"Teens",sale[[#All],[Age]]&lt;30,"Adults",sale[[#All],[Age]]&lt;70,"Elders")</f>
        <v>Elders</v>
      </c>
      <c r="AB1976" t="str">
        <f>VLOOKUP(C1976,customer_imp!$A$2:$H$505,8,FALSE)</f>
        <v>Platinum</v>
      </c>
    </row>
    <row r="1977" spans="1:28" x14ac:dyDescent="0.25">
      <c r="A1977" t="s">
        <v>6681</v>
      </c>
      <c r="B1977" s="2">
        <v>45390</v>
      </c>
      <c r="C1977" t="s">
        <v>4284</v>
      </c>
      <c r="D1977" t="str">
        <f>VLOOKUP(C1977,customer_imp!$A$2:$H$502,2,FALSE)</f>
        <v>Matthew Avery</v>
      </c>
      <c r="E1977">
        <f>VLOOKUP(C1977,customer_imp!$A$2:$H$502,3,FALSE)</f>
        <v>29</v>
      </c>
      <c r="F1977" t="str">
        <f>VLOOKUP(C1977,customer_imp!$A$2:$H$502,4,FALSE)</f>
        <v>Male</v>
      </c>
      <c r="G1977" t="str">
        <f>VLOOKUP(C1977,customer_imp!$A$2:$H$502,5,FALSE)</f>
        <v>Lake Melissashire</v>
      </c>
      <c r="H1977" t="str">
        <f>VLOOKUP(C1977,customer_imp!$A$2:$H$502,6,FALSE)</f>
        <v>Oregon</v>
      </c>
      <c r="I1977" t="str">
        <f>VLOOKUP(C1977,customer_imp!$A$2:$H$502,7,FALSE)</f>
        <v>USA</v>
      </c>
      <c r="J1977" t="s">
        <v>4504</v>
      </c>
      <c r="K1977" t="str">
        <f>VLOOKUP($J1977,prod_imp!$A$2:$I$102,2,FALSE)</f>
        <v>Men'S Leather Belt</v>
      </c>
      <c r="L1977" t="str">
        <f>VLOOKUP(J1977,prod_imp!$A$2:$I$102,3,FALSE)</f>
        <v>Clothing</v>
      </c>
      <c r="M1977" t="str">
        <f>VLOOKUP(J1977,prod_imp!$A$2:$I$102,4,FALSE)</f>
        <v>Accessories</v>
      </c>
      <c r="N1977" t="str">
        <f>VLOOKUP(J1977,prod_imp!$A$2:$I$102,5,FALSE)</f>
        <v>Baldwin, Garza And Gonzalez</v>
      </c>
      <c r="O1977">
        <f>VLOOKUP(J1977,prod_imp!$A$2:$I$102,6,FALSE)</f>
        <v>261</v>
      </c>
      <c r="P1977">
        <f>VLOOKUP(J1977,prod_imp!$A$2:$I$102,7,FALSE)</f>
        <v>59</v>
      </c>
      <c r="Q1977" t="s">
        <v>4681</v>
      </c>
      <c r="R1977" t="s">
        <v>4709</v>
      </c>
      <c r="S1977" s="5">
        <v>346.48399999999998</v>
      </c>
      <c r="T1977">
        <v>2</v>
      </c>
      <c r="U1977">
        <v>228</v>
      </c>
      <c r="V1977">
        <v>0.25</v>
      </c>
      <c r="W1977" t="str">
        <f>VLOOKUP(Q1977,stores_imp!$A$2:$K$100,3,FALSE)</f>
        <v>SOUTH</v>
      </c>
      <c r="X1977" t="str">
        <f>VLOOKUP(Q1977,stores_imp!$A$2:$K$100,2,TRUE)</f>
        <v>Mann-Austin</v>
      </c>
      <c r="Y1977" t="str">
        <f>VLOOKUP(Q1977,stores_imp!$A$2:$E$22,4,FALSE)</f>
        <v>Port Sharon</v>
      </c>
      <c r="Z1977" t="str">
        <f>VLOOKUP(Q1977,stores_imp!$A$2:$K$22,5,FALSE)</f>
        <v>Online</v>
      </c>
      <c r="AA1977" t="str">
        <f>_xlfn.IFS(sale[[#All],[Age]]&lt;19,"Teens",sale[[#All],[Age]]&lt;30,"Adults",sale[[#All],[Age]]&lt;70,"Elders")</f>
        <v>Adults</v>
      </c>
      <c r="AB1977" t="str">
        <f>VLOOKUP(C1977,customer_imp!$A$2:$H$505,8,FALSE)</f>
        <v>Silver</v>
      </c>
    </row>
    <row r="1978" spans="1:28" x14ac:dyDescent="0.25">
      <c r="A1978" t="s">
        <v>6682</v>
      </c>
      <c r="B1978" s="2">
        <v>45388</v>
      </c>
      <c r="C1978" t="s">
        <v>4171</v>
      </c>
      <c r="D1978" t="str">
        <f>VLOOKUP(C1978,customer_imp!$A$2:$H$502,2,FALSE)</f>
        <v>Jacob Wood</v>
      </c>
      <c r="E1978">
        <f>VLOOKUP(C1978,customer_imp!$A$2:$H$502,3,FALSE)</f>
        <v>26</v>
      </c>
      <c r="F1978" t="str">
        <f>VLOOKUP(C1978,customer_imp!$A$2:$H$502,4,FALSE)</f>
        <v>Male</v>
      </c>
      <c r="G1978" t="str">
        <f>VLOOKUP(C1978,customer_imp!$A$2:$H$502,5,FALSE)</f>
        <v>Lake Samanthafort</v>
      </c>
      <c r="H1978" t="str">
        <f>VLOOKUP(C1978,customer_imp!$A$2:$H$502,6,FALSE)</f>
        <v>Idaho</v>
      </c>
      <c r="I1978" t="str">
        <f>VLOOKUP(C1978,customer_imp!$A$2:$H$502,7,FALSE)</f>
        <v>USA</v>
      </c>
      <c r="J1978" t="s">
        <v>4614</v>
      </c>
      <c r="K1978" t="str">
        <f>VLOOKUP($J1978,prod_imp!$A$2:$I$102,2,FALSE)</f>
        <v>Women'S Hair Dryer Brush</v>
      </c>
      <c r="L1978" t="str">
        <f>VLOOKUP(J1978,prod_imp!$A$2:$I$102,3,FALSE)</f>
        <v>Beauty</v>
      </c>
      <c r="M1978" t="str">
        <f>VLOOKUP(J1978,prod_imp!$A$2:$I$102,4,FALSE)</f>
        <v>Haircare</v>
      </c>
      <c r="N1978" t="str">
        <f>VLOOKUP(J1978,prod_imp!$A$2:$I$102,5,FALSE)</f>
        <v>Torres, Spencer And Potter</v>
      </c>
      <c r="O1978">
        <f>VLOOKUP(J1978,prod_imp!$A$2:$I$102,6,FALSE)</f>
        <v>340</v>
      </c>
      <c r="P1978">
        <f>VLOOKUP(J1978,prod_imp!$A$2:$I$102,7,FALSE)</f>
        <v>177</v>
      </c>
      <c r="Q1978" t="s">
        <v>4693</v>
      </c>
      <c r="R1978" t="s">
        <v>4706</v>
      </c>
      <c r="S1978" s="5">
        <v>1564.0116</v>
      </c>
      <c r="T1978">
        <v>3</v>
      </c>
      <c r="U1978">
        <v>686</v>
      </c>
      <c r="V1978">
        <v>0.24</v>
      </c>
      <c r="W1978" t="str">
        <f>VLOOKUP(Q1978,stores_imp!$A$2:$K$100,3,FALSE)</f>
        <v>NORTH</v>
      </c>
      <c r="X1978" t="str">
        <f>VLOOKUP(Q1978,stores_imp!$A$2:$K$100,2,TRUE)</f>
        <v>Thomas, Bridges And Harris</v>
      </c>
      <c r="Y1978" t="str">
        <f>VLOOKUP(Q1978,stores_imp!$A$2:$E$22,4,FALSE)</f>
        <v>Sabrinatown</v>
      </c>
      <c r="Z1978" t="str">
        <f>VLOOKUP(Q1978,stores_imp!$A$2:$K$22,5,FALSE)</f>
        <v>Online</v>
      </c>
      <c r="AA1978" t="str">
        <f>_xlfn.IFS(sale[[#All],[Age]]&lt;19,"Teens",sale[[#All],[Age]]&lt;30,"Adults",sale[[#All],[Age]]&lt;70,"Elders")</f>
        <v>Adults</v>
      </c>
      <c r="AB1978" t="str">
        <f>VLOOKUP(C1978,customer_imp!$A$2:$H$505,8,FALSE)</f>
        <v>Gold</v>
      </c>
    </row>
    <row r="1979" spans="1:28" x14ac:dyDescent="0.25">
      <c r="A1979" t="s">
        <v>6683</v>
      </c>
      <c r="B1979" s="2">
        <v>45793</v>
      </c>
      <c r="C1979" t="s">
        <v>4354</v>
      </c>
      <c r="D1979" t="str">
        <f>VLOOKUP(C1979,customer_imp!$A$2:$H$502,2,FALSE)</f>
        <v>Brandon Mcbride</v>
      </c>
      <c r="E1979">
        <f>VLOOKUP(C1979,customer_imp!$A$2:$H$502,3,FALSE)</f>
        <v>63</v>
      </c>
      <c r="F1979" t="str">
        <f>VLOOKUP(C1979,customer_imp!$A$2:$H$502,4,FALSE)</f>
        <v>Female</v>
      </c>
      <c r="G1979" t="str">
        <f>VLOOKUP(C1979,customer_imp!$A$2:$H$502,5,FALSE)</f>
        <v>Kellyside</v>
      </c>
      <c r="H1979" t="str">
        <f>VLOOKUP(C1979,customer_imp!$A$2:$H$502,6,FALSE)</f>
        <v>Alaska</v>
      </c>
      <c r="I1979" t="str">
        <f>VLOOKUP(C1979,customer_imp!$A$2:$H$502,7,FALSE)</f>
        <v>USA</v>
      </c>
      <c r="J1979" t="s">
        <v>4548</v>
      </c>
      <c r="K1979" t="str">
        <f>VLOOKUP($J1979,prod_imp!$A$2:$I$102,2,FALSE)</f>
        <v>Fabric Sofa Throw Blanket</v>
      </c>
      <c r="L1979" t="str">
        <f>VLOOKUP(J1979,prod_imp!$A$2:$I$102,3,FALSE)</f>
        <v>Home</v>
      </c>
      <c r="M1979" t="str">
        <f>VLOOKUP(J1979,prod_imp!$A$2:$I$102,4,FALSE)</f>
        <v>Decor</v>
      </c>
      <c r="N1979" t="str">
        <f>VLOOKUP(J1979,prod_imp!$A$2:$I$102,5,FALSE)</f>
        <v>Hoffman Group</v>
      </c>
      <c r="O1979">
        <f>VLOOKUP(J1979,prod_imp!$A$2:$I$102,6,FALSE)</f>
        <v>218</v>
      </c>
      <c r="P1979">
        <f>VLOOKUP(J1979,prod_imp!$A$2:$I$102,7,FALSE)</f>
        <v>276</v>
      </c>
      <c r="Q1979" t="s">
        <v>4678</v>
      </c>
      <c r="R1979" t="s">
        <v>1959</v>
      </c>
      <c r="S1979" s="5">
        <v>592.50739999999996</v>
      </c>
      <c r="T1979">
        <v>1</v>
      </c>
      <c r="U1979">
        <v>723</v>
      </c>
      <c r="V1979">
        <v>0.24</v>
      </c>
      <c r="W1979" t="str">
        <f>VLOOKUP(Q1979,stores_imp!$A$2:$K$100,3,FALSE)</f>
        <v>SOUTH</v>
      </c>
      <c r="X1979" t="str">
        <f>VLOOKUP(Q1979,stores_imp!$A$2:$K$100,2,TRUE)</f>
        <v>Mann-Austin</v>
      </c>
      <c r="Y1979" t="str">
        <f>VLOOKUP(Q1979,stores_imp!$A$2:$E$22,4,FALSE)</f>
        <v>North Nancyview</v>
      </c>
      <c r="Z1979" t="str">
        <f>VLOOKUP(Q1979,stores_imp!$A$2:$K$22,5,FALSE)</f>
        <v>Outlet</v>
      </c>
      <c r="AA1979" t="str">
        <f>_xlfn.IFS(sale[[#All],[Age]]&lt;19,"Teens",sale[[#All],[Age]]&lt;30,"Adults",sale[[#All],[Age]]&lt;70,"Elders")</f>
        <v>Elders</v>
      </c>
      <c r="AB1979" t="str">
        <f>VLOOKUP(C1979,customer_imp!$A$2:$H$505,8,FALSE)</f>
        <v>Platinum</v>
      </c>
    </row>
    <row r="1980" spans="1:28" x14ac:dyDescent="0.25">
      <c r="A1980" t="s">
        <v>6684</v>
      </c>
      <c r="B1980" s="2">
        <v>45615</v>
      </c>
      <c r="C1980" t="s">
        <v>4118</v>
      </c>
      <c r="D1980" t="str">
        <f>VLOOKUP(C1980,customer_imp!$A$2:$H$502,2,FALSE)</f>
        <v>Patty Francis</v>
      </c>
      <c r="E1980">
        <f>VLOOKUP(C1980,customer_imp!$A$2:$H$502,3,FALSE)</f>
        <v>63</v>
      </c>
      <c r="F1980" t="str">
        <f>VLOOKUP(C1980,customer_imp!$A$2:$H$502,4,FALSE)</f>
        <v>Female</v>
      </c>
      <c r="G1980" t="str">
        <f>VLOOKUP(C1980,customer_imp!$A$2:$H$502,5,FALSE)</f>
        <v>South Brooke</v>
      </c>
      <c r="H1980" t="str">
        <f>VLOOKUP(C1980,customer_imp!$A$2:$H$502,6,FALSE)</f>
        <v>Pennsylvania</v>
      </c>
      <c r="I1980" t="str">
        <f>VLOOKUP(C1980,customer_imp!$A$2:$H$502,7,FALSE)</f>
        <v>USA</v>
      </c>
      <c r="J1980" t="s">
        <v>4556</v>
      </c>
      <c r="K1980" t="str">
        <f>VLOOKUP($J1980,prod_imp!$A$2:$I$102,2,FALSE)</f>
        <v>Bedroom Table Lamp</v>
      </c>
      <c r="L1980" t="str">
        <f>VLOOKUP(J1980,prod_imp!$A$2:$I$102,3,FALSE)</f>
        <v>Home</v>
      </c>
      <c r="M1980" t="str">
        <f>VLOOKUP(J1980,prod_imp!$A$2:$I$102,4,FALSE)</f>
        <v>Lighting</v>
      </c>
      <c r="N1980" t="str">
        <f>VLOOKUP(J1980,prod_imp!$A$2:$I$102,5,FALSE)</f>
        <v>Jones Llc</v>
      </c>
      <c r="O1980">
        <f>VLOOKUP(J1980,prod_imp!$A$2:$I$102,6,FALSE)</f>
        <v>382</v>
      </c>
      <c r="P1980">
        <f>VLOOKUP(J1980,prod_imp!$A$2:$I$102,7,FALSE)</f>
        <v>329</v>
      </c>
      <c r="Q1980" t="s">
        <v>4682</v>
      </c>
      <c r="R1980" t="s">
        <v>4709</v>
      </c>
      <c r="S1980" s="5">
        <v>1510.7190000000001</v>
      </c>
      <c r="T1980">
        <v>3</v>
      </c>
      <c r="U1980">
        <v>586</v>
      </c>
      <c r="V1980">
        <v>0.18</v>
      </c>
      <c r="W1980" t="str">
        <f>VLOOKUP(Q1980,stores_imp!$A$2:$K$100,3,FALSE)</f>
        <v>NORTH</v>
      </c>
      <c r="X1980" t="str">
        <f>VLOOKUP(Q1980,stores_imp!$A$2:$K$100,2,TRUE)</f>
        <v>Mann-Austin</v>
      </c>
      <c r="Y1980" t="str">
        <f>VLOOKUP(Q1980,stores_imp!$A$2:$E$22,4,FALSE)</f>
        <v>New Michaelchester</v>
      </c>
      <c r="Z1980" t="str">
        <f>VLOOKUP(Q1980,stores_imp!$A$2:$K$22,5,FALSE)</f>
        <v>Outlet</v>
      </c>
      <c r="AA1980" t="str">
        <f>_xlfn.IFS(sale[[#All],[Age]]&lt;19,"Teens",sale[[#All],[Age]]&lt;30,"Adults",sale[[#All],[Age]]&lt;70,"Elders")</f>
        <v>Elders</v>
      </c>
      <c r="AB1980" t="str">
        <f>VLOOKUP(C1980,customer_imp!$A$2:$H$505,8,FALSE)</f>
        <v>Gold</v>
      </c>
    </row>
    <row r="1981" spans="1:28" x14ac:dyDescent="0.25">
      <c r="A1981" t="s">
        <v>6685</v>
      </c>
      <c r="B1981" s="2">
        <v>45666</v>
      </c>
      <c r="C1981" t="s">
        <v>4294</v>
      </c>
      <c r="D1981" t="str">
        <f>VLOOKUP(C1981,customer_imp!$A$2:$H$502,2,FALSE)</f>
        <v>Stacy Collins</v>
      </c>
      <c r="E1981">
        <f>VLOOKUP(C1981,customer_imp!$A$2:$H$502,3,FALSE)</f>
        <v>41</v>
      </c>
      <c r="F1981" t="str">
        <f>VLOOKUP(C1981,customer_imp!$A$2:$H$502,4,FALSE)</f>
        <v>Female</v>
      </c>
      <c r="G1981" t="str">
        <f>VLOOKUP(C1981,customer_imp!$A$2:$H$502,5,FALSE)</f>
        <v>Randychester</v>
      </c>
      <c r="H1981" t="str">
        <f>VLOOKUP(C1981,customer_imp!$A$2:$H$502,6,FALSE)</f>
        <v>California</v>
      </c>
      <c r="I1981" t="str">
        <f>VLOOKUP(C1981,customer_imp!$A$2:$H$502,7,FALSE)</f>
        <v>USA</v>
      </c>
      <c r="J1981" t="s">
        <v>4576</v>
      </c>
      <c r="K1981" t="str">
        <f>VLOOKUP($J1981,prod_imp!$A$2:$I$102,2,FALSE)</f>
        <v>Men'S Winter Jacket</v>
      </c>
      <c r="L1981" t="str">
        <f>VLOOKUP(J1981,prod_imp!$A$2:$I$102,3,FALSE)</f>
        <v>Clothing</v>
      </c>
      <c r="M1981" t="str">
        <f>VLOOKUP(J1981,prod_imp!$A$2:$I$102,4,FALSE)</f>
        <v>Outerwear</v>
      </c>
      <c r="N1981" t="str">
        <f>VLOOKUP(J1981,prod_imp!$A$2:$I$102,5,FALSE)</f>
        <v>Kelly, Smith And Perez</v>
      </c>
      <c r="O1981">
        <f>VLOOKUP(J1981,prod_imp!$A$2:$I$102,6,FALSE)</f>
        <v>167</v>
      </c>
      <c r="P1981">
        <f>VLOOKUP(J1981,prod_imp!$A$2:$I$102,7,FALSE)</f>
        <v>296</v>
      </c>
      <c r="Q1981" t="s">
        <v>4695</v>
      </c>
      <c r="R1981" t="s">
        <v>4706</v>
      </c>
      <c r="S1981" s="5">
        <v>1106.3094000000001</v>
      </c>
      <c r="T1981">
        <v>2</v>
      </c>
      <c r="U1981">
        <v>636</v>
      </c>
      <c r="V1981">
        <v>0.14000000000000001</v>
      </c>
      <c r="W1981" t="str">
        <f>VLOOKUP(Q1981,stores_imp!$A$2:$K$100,3,FALSE)</f>
        <v>EAST</v>
      </c>
      <c r="X1981" t="str">
        <f>VLOOKUP(Q1981,stores_imp!$A$2:$K$100,2,TRUE)</f>
        <v>Gardner, Humphrey And Contreras</v>
      </c>
      <c r="Y1981" t="str">
        <f>VLOOKUP(Q1981,stores_imp!$A$2:$E$22,4,FALSE)</f>
        <v>Johnsonville</v>
      </c>
      <c r="Z1981" t="str">
        <f>VLOOKUP(Q1981,stores_imp!$A$2:$K$22,5,FALSE)</f>
        <v>Flagship</v>
      </c>
      <c r="AA1981" t="str">
        <f>_xlfn.IFS(sale[[#All],[Age]]&lt;19,"Teens",sale[[#All],[Age]]&lt;30,"Adults",sale[[#All],[Age]]&lt;70,"Elders")</f>
        <v>Elders</v>
      </c>
      <c r="AB1981" t="str">
        <f>VLOOKUP(C1981,customer_imp!$A$2:$H$505,8,FALSE)</f>
        <v>Bronze</v>
      </c>
    </row>
    <row r="1982" spans="1:28" x14ac:dyDescent="0.25">
      <c r="A1982" t="s">
        <v>6686</v>
      </c>
      <c r="B1982" s="2">
        <v>45644</v>
      </c>
      <c r="C1982" t="s">
        <v>4260</v>
      </c>
      <c r="D1982" t="str">
        <f>VLOOKUP(C1982,customer_imp!$A$2:$H$502,2,FALSE)</f>
        <v>Jeffrey Gomez</v>
      </c>
      <c r="E1982">
        <f>VLOOKUP(C1982,customer_imp!$A$2:$H$502,3,FALSE)</f>
        <v>22</v>
      </c>
      <c r="F1982" t="str">
        <f>VLOOKUP(C1982,customer_imp!$A$2:$H$502,4,FALSE)</f>
        <v>Female</v>
      </c>
      <c r="G1982" t="str">
        <f>VLOOKUP(C1982,customer_imp!$A$2:$H$502,5,FALSE)</f>
        <v>Lake Nicole</v>
      </c>
      <c r="H1982" t="str">
        <f>VLOOKUP(C1982,customer_imp!$A$2:$H$502,6,FALSE)</f>
        <v>Colorado</v>
      </c>
      <c r="I1982" t="str">
        <f>VLOOKUP(C1982,customer_imp!$A$2:$H$502,7,FALSE)</f>
        <v>USA</v>
      </c>
      <c r="J1982" t="s">
        <v>4523</v>
      </c>
      <c r="K1982" t="str">
        <f>VLOOKUP($J1982,prod_imp!$A$2:$I$102,2,FALSE)</f>
        <v>Decorative Wall Mirror</v>
      </c>
      <c r="L1982" t="str">
        <f>VLOOKUP(J1982,prod_imp!$A$2:$I$102,3,FALSE)</f>
        <v>Home</v>
      </c>
      <c r="M1982" t="str">
        <f>VLOOKUP(J1982,prod_imp!$A$2:$I$102,4,FALSE)</f>
        <v>Decor</v>
      </c>
      <c r="N1982" t="str">
        <f>VLOOKUP(J1982,prod_imp!$A$2:$I$102,5,FALSE)</f>
        <v>Luna, Anderson And Bowman</v>
      </c>
      <c r="O1982">
        <f>VLOOKUP(J1982,prod_imp!$A$2:$I$102,6,FALSE)</f>
        <v>48</v>
      </c>
      <c r="P1982">
        <f>VLOOKUP(J1982,prod_imp!$A$2:$I$102,7,FALSE)</f>
        <v>439</v>
      </c>
      <c r="Q1982" t="s">
        <v>4681</v>
      </c>
      <c r="R1982" t="s">
        <v>1959</v>
      </c>
      <c r="S1982" s="5">
        <v>700.40520000000004</v>
      </c>
      <c r="T1982">
        <v>2</v>
      </c>
      <c r="U1982">
        <v>354</v>
      </c>
      <c r="V1982">
        <v>0.13</v>
      </c>
      <c r="W1982" t="str">
        <f>VLOOKUP(Q1982,stores_imp!$A$2:$K$100,3,FALSE)</f>
        <v>SOUTH</v>
      </c>
      <c r="X1982" t="str">
        <f>VLOOKUP(Q1982,stores_imp!$A$2:$K$100,2,TRUE)</f>
        <v>Mann-Austin</v>
      </c>
      <c r="Y1982" t="str">
        <f>VLOOKUP(Q1982,stores_imp!$A$2:$E$22,4,FALSE)</f>
        <v>Port Sharon</v>
      </c>
      <c r="Z1982" t="str">
        <f>VLOOKUP(Q1982,stores_imp!$A$2:$K$22,5,FALSE)</f>
        <v>Online</v>
      </c>
      <c r="AA1982" t="str">
        <f>_xlfn.IFS(sale[[#All],[Age]]&lt;19,"Teens",sale[[#All],[Age]]&lt;30,"Adults",sale[[#All],[Age]]&lt;70,"Elders")</f>
        <v>Adults</v>
      </c>
      <c r="AB1982" t="str">
        <f>VLOOKUP(C1982,customer_imp!$A$2:$H$505,8,FALSE)</f>
        <v>Platinum</v>
      </c>
    </row>
    <row r="1983" spans="1:28" x14ac:dyDescent="0.25">
      <c r="A1983" t="s">
        <v>6687</v>
      </c>
      <c r="B1983" s="2">
        <v>45648</v>
      </c>
      <c r="C1983" t="s">
        <v>4246</v>
      </c>
      <c r="D1983" t="str">
        <f>VLOOKUP(C1983,customer_imp!$A$2:$H$502,2,FALSE)</f>
        <v>Matthew Payne</v>
      </c>
      <c r="E1983">
        <f>VLOOKUP(C1983,customer_imp!$A$2:$H$502,3,FALSE)</f>
        <v>25</v>
      </c>
      <c r="F1983" t="str">
        <f>VLOOKUP(C1983,customer_imp!$A$2:$H$502,4,FALSE)</f>
        <v>Male</v>
      </c>
      <c r="G1983" t="str">
        <f>VLOOKUP(C1983,customer_imp!$A$2:$H$502,5,FALSE)</f>
        <v>Grahamfurt</v>
      </c>
      <c r="H1983" t="str">
        <f>VLOOKUP(C1983,customer_imp!$A$2:$H$502,6,FALSE)</f>
        <v>Wyoming</v>
      </c>
      <c r="I1983" t="str">
        <f>VLOOKUP(C1983,customer_imp!$A$2:$H$502,7,FALSE)</f>
        <v>USA</v>
      </c>
      <c r="J1983" t="s">
        <v>4558</v>
      </c>
      <c r="K1983" t="str">
        <f>VLOOKUP($J1983,prod_imp!$A$2:$I$102,2,FALSE)</f>
        <v>Women'S Summer Dress</v>
      </c>
      <c r="L1983" t="str">
        <f>VLOOKUP(J1983,prod_imp!$A$2:$I$102,3,FALSE)</f>
        <v>Clothing</v>
      </c>
      <c r="M1983" t="str">
        <f>VLOOKUP(J1983,prod_imp!$A$2:$I$102,4,FALSE)</f>
        <v>Tops</v>
      </c>
      <c r="N1983" t="str">
        <f>VLOOKUP(J1983,prod_imp!$A$2:$I$102,5,FALSE)</f>
        <v>Smith-Mills</v>
      </c>
      <c r="O1983">
        <f>VLOOKUP(J1983,prod_imp!$A$2:$I$102,6,FALSE)</f>
        <v>223</v>
      </c>
      <c r="P1983">
        <f>VLOOKUP(J1983,prod_imp!$A$2:$I$102,7,FALSE)</f>
        <v>154</v>
      </c>
      <c r="Q1983" t="s">
        <v>4684</v>
      </c>
      <c r="R1983" t="s">
        <v>1959</v>
      </c>
      <c r="S1983" s="5">
        <v>320.892</v>
      </c>
      <c r="T1983">
        <v>1</v>
      </c>
      <c r="U1983">
        <v>378</v>
      </c>
      <c r="V1983">
        <v>0.01</v>
      </c>
      <c r="W1983" t="str">
        <f>VLOOKUP(Q1983,stores_imp!$A$2:$K$100,3,FALSE)</f>
        <v>SOUTH</v>
      </c>
      <c r="X1983" t="str">
        <f>VLOOKUP(Q1983,stores_imp!$A$2:$K$100,2,TRUE)</f>
        <v>Mann-Austin</v>
      </c>
      <c r="Y1983" t="str">
        <f>VLOOKUP(Q1983,stores_imp!$A$2:$E$22,4,FALSE)</f>
        <v>Williamsfurt</v>
      </c>
      <c r="Z1983" t="str">
        <f>VLOOKUP(Q1983,stores_imp!$A$2:$K$22,5,FALSE)</f>
        <v>Online</v>
      </c>
      <c r="AA1983" t="str">
        <f>_xlfn.IFS(sale[[#All],[Age]]&lt;19,"Teens",sale[[#All],[Age]]&lt;30,"Adults",sale[[#All],[Age]]&lt;70,"Elders")</f>
        <v>Adults</v>
      </c>
      <c r="AB1983" t="str">
        <f>VLOOKUP(C1983,customer_imp!$A$2:$H$505,8,FALSE)</f>
        <v>Gold</v>
      </c>
    </row>
    <row r="1984" spans="1:28" x14ac:dyDescent="0.25">
      <c r="A1984" t="s">
        <v>6688</v>
      </c>
      <c r="B1984" s="2">
        <v>45500</v>
      </c>
      <c r="C1984" t="s">
        <v>4184</v>
      </c>
      <c r="D1984" t="str">
        <f>VLOOKUP(C1984,customer_imp!$A$2:$H$502,2,FALSE)</f>
        <v>Michelle Carpenter</v>
      </c>
      <c r="E1984">
        <f>VLOOKUP(C1984,customer_imp!$A$2:$H$502,3,FALSE)</f>
        <v>44</v>
      </c>
      <c r="F1984" t="str">
        <f>VLOOKUP(C1984,customer_imp!$A$2:$H$502,4,FALSE)</f>
        <v>Female</v>
      </c>
      <c r="G1984" t="str">
        <f>VLOOKUP(C1984,customer_imp!$A$2:$H$502,5,FALSE)</f>
        <v>Lake Danielleton</v>
      </c>
      <c r="H1984" t="str">
        <f>VLOOKUP(C1984,customer_imp!$A$2:$H$502,6,FALSE)</f>
        <v>New Jersey</v>
      </c>
      <c r="I1984" t="str">
        <f>VLOOKUP(C1984,customer_imp!$A$2:$H$502,7,FALSE)</f>
        <v>USA</v>
      </c>
      <c r="J1984" t="s">
        <v>4619</v>
      </c>
      <c r="K1984" t="str">
        <f>VLOOKUP($J1984,prod_imp!$A$2:$I$102,2,FALSE)</f>
        <v>Wooden Nightstand</v>
      </c>
      <c r="L1984" t="str">
        <f>VLOOKUP(J1984,prod_imp!$A$2:$I$102,3,FALSE)</f>
        <v>Home</v>
      </c>
      <c r="M1984" t="str">
        <f>VLOOKUP(J1984,prod_imp!$A$2:$I$102,4,FALSE)</f>
        <v>Furniture</v>
      </c>
      <c r="N1984" t="str">
        <f>VLOOKUP(J1984,prod_imp!$A$2:$I$102,5,FALSE)</f>
        <v>Wolfe, Ross And Hester</v>
      </c>
      <c r="O1984">
        <f>VLOOKUP(J1984,prod_imp!$A$2:$I$102,6,FALSE)</f>
        <v>244</v>
      </c>
      <c r="P1984">
        <f>VLOOKUP(J1984,prod_imp!$A$2:$I$102,7,FALSE)</f>
        <v>130</v>
      </c>
      <c r="Q1984" t="s">
        <v>4678</v>
      </c>
      <c r="R1984" t="s">
        <v>1959</v>
      </c>
      <c r="S1984" s="5">
        <v>2704.47</v>
      </c>
      <c r="T1984">
        <v>3</v>
      </c>
      <c r="U1984">
        <v>901</v>
      </c>
      <c r="V1984">
        <v>0.15</v>
      </c>
      <c r="W1984" t="str">
        <f>VLOOKUP(Q1984,stores_imp!$A$2:$K$100,3,FALSE)</f>
        <v>SOUTH</v>
      </c>
      <c r="X1984" t="str">
        <f>VLOOKUP(Q1984,stores_imp!$A$2:$K$100,2,TRUE)</f>
        <v>Mann-Austin</v>
      </c>
      <c r="Y1984" t="str">
        <f>VLOOKUP(Q1984,stores_imp!$A$2:$E$22,4,FALSE)</f>
        <v>North Nancyview</v>
      </c>
      <c r="Z1984" t="str">
        <f>VLOOKUP(Q1984,stores_imp!$A$2:$K$22,5,FALSE)</f>
        <v>Outlet</v>
      </c>
      <c r="AA1984" t="str">
        <f>_xlfn.IFS(sale[[#All],[Age]]&lt;19,"Teens",sale[[#All],[Age]]&lt;30,"Adults",sale[[#All],[Age]]&lt;70,"Elders")</f>
        <v>Elders</v>
      </c>
      <c r="AB1984" t="str">
        <f>VLOOKUP(C1984,customer_imp!$A$2:$H$505,8,FALSE)</f>
        <v>Gold</v>
      </c>
    </row>
    <row r="1985" spans="1:28" x14ac:dyDescent="0.25">
      <c r="A1985" t="s">
        <v>6689</v>
      </c>
      <c r="B1985" s="2">
        <v>45806</v>
      </c>
      <c r="C1985" t="s">
        <v>4179</v>
      </c>
      <c r="D1985" t="str">
        <f>VLOOKUP(C1985,customer_imp!$A$2:$H$502,2,FALSE)</f>
        <v>Anna Perez</v>
      </c>
      <c r="E1985">
        <f>VLOOKUP(C1985,customer_imp!$A$2:$H$502,3,FALSE)</f>
        <v>30</v>
      </c>
      <c r="F1985" t="str">
        <f>VLOOKUP(C1985,customer_imp!$A$2:$H$502,4,FALSE)</f>
        <v>Male</v>
      </c>
      <c r="G1985" t="str">
        <f>VLOOKUP(C1985,customer_imp!$A$2:$H$502,5,FALSE)</f>
        <v>South Jerry</v>
      </c>
      <c r="H1985" t="str">
        <f>VLOOKUP(C1985,customer_imp!$A$2:$H$502,6,FALSE)</f>
        <v>Maine</v>
      </c>
      <c r="I1985" t="str">
        <f>VLOOKUP(C1985,customer_imp!$A$2:$H$502,7,FALSE)</f>
        <v>USA</v>
      </c>
      <c r="J1985" t="s">
        <v>4549</v>
      </c>
      <c r="K1985" t="str">
        <f>VLOOKUP($J1985,prod_imp!$A$2:$I$102,2,FALSE)</f>
        <v>Stainless Steel Cutlery Set</v>
      </c>
      <c r="L1985" t="str">
        <f>VLOOKUP(J1985,prod_imp!$A$2:$I$102,3,FALSE)</f>
        <v>Home</v>
      </c>
      <c r="M1985" t="str">
        <f>VLOOKUP(J1985,prod_imp!$A$2:$I$102,4,FALSE)</f>
        <v>Kitchen</v>
      </c>
      <c r="N1985" t="str">
        <f>VLOOKUP(J1985,prod_imp!$A$2:$I$102,5,FALSE)</f>
        <v>Stevens, Fernandez And Martin</v>
      </c>
      <c r="O1985">
        <f>VLOOKUP(J1985,prod_imp!$A$2:$I$102,6,FALSE)</f>
        <v>20</v>
      </c>
      <c r="P1985">
        <f>VLOOKUP(J1985,prod_imp!$A$2:$I$102,7,FALSE)</f>
        <v>57</v>
      </c>
      <c r="Q1985" t="s">
        <v>4682</v>
      </c>
      <c r="R1985" t="s">
        <v>1959</v>
      </c>
      <c r="S1985" s="5">
        <v>506.709</v>
      </c>
      <c r="T1985">
        <v>1</v>
      </c>
      <c r="U1985">
        <v>563</v>
      </c>
      <c r="V1985">
        <v>0</v>
      </c>
      <c r="W1985" t="str">
        <f>VLOOKUP(Q1985,stores_imp!$A$2:$K$100,3,FALSE)</f>
        <v>NORTH</v>
      </c>
      <c r="X1985" t="str">
        <f>VLOOKUP(Q1985,stores_imp!$A$2:$K$100,2,TRUE)</f>
        <v>Mann-Austin</v>
      </c>
      <c r="Y1985" t="str">
        <f>VLOOKUP(Q1985,stores_imp!$A$2:$E$22,4,FALSE)</f>
        <v>New Michaelchester</v>
      </c>
      <c r="Z1985" t="str">
        <f>VLOOKUP(Q1985,stores_imp!$A$2:$K$22,5,FALSE)</f>
        <v>Outlet</v>
      </c>
      <c r="AA1985" t="str">
        <f>_xlfn.IFS(sale[[#All],[Age]]&lt;19,"Teens",sale[[#All],[Age]]&lt;30,"Adults",sale[[#All],[Age]]&lt;70,"Elders")</f>
        <v>Elders</v>
      </c>
      <c r="AB1985" t="str">
        <f>VLOOKUP(C1985,customer_imp!$A$2:$H$505,8,FALSE)</f>
        <v>Platinum</v>
      </c>
    </row>
    <row r="1986" spans="1:28" x14ac:dyDescent="0.25">
      <c r="A1986" t="s">
        <v>6690</v>
      </c>
      <c r="B1986" s="2">
        <v>45365</v>
      </c>
      <c r="C1986" t="s">
        <v>4026</v>
      </c>
      <c r="D1986" t="str">
        <f>VLOOKUP(C1986,customer_imp!$A$2:$H$502,2,FALSE)</f>
        <v>Debra Liu</v>
      </c>
      <c r="E1986">
        <f>VLOOKUP(C1986,customer_imp!$A$2:$H$502,3,FALSE)</f>
        <v>55</v>
      </c>
      <c r="F1986" t="str">
        <f>VLOOKUP(C1986,customer_imp!$A$2:$H$502,4,FALSE)</f>
        <v>Male</v>
      </c>
      <c r="G1986" t="str">
        <f>VLOOKUP(C1986,customer_imp!$A$2:$H$502,5,FALSE)</f>
        <v>South Timtown</v>
      </c>
      <c r="H1986" t="str">
        <f>VLOOKUP(C1986,customer_imp!$A$2:$H$502,6,FALSE)</f>
        <v>Minnesota</v>
      </c>
      <c r="I1986" t="str">
        <f>VLOOKUP(C1986,customer_imp!$A$2:$H$502,7,FALSE)</f>
        <v>USA</v>
      </c>
      <c r="J1986" t="s">
        <v>4623</v>
      </c>
      <c r="K1986" t="str">
        <f>VLOOKUP($J1986,prod_imp!$A$2:$I$102,2,FALSE)</f>
        <v>Kitchen Storage Rack</v>
      </c>
      <c r="L1986" t="str">
        <f>VLOOKUP(J1986,prod_imp!$A$2:$I$102,3,FALSE)</f>
        <v>Home</v>
      </c>
      <c r="M1986" t="str">
        <f>VLOOKUP(J1986,prod_imp!$A$2:$I$102,4,FALSE)</f>
        <v>Storage</v>
      </c>
      <c r="N1986" t="str">
        <f>VLOOKUP(J1986,prod_imp!$A$2:$I$102,5,FALSE)</f>
        <v>Duran Group</v>
      </c>
      <c r="O1986">
        <f>VLOOKUP(J1986,prod_imp!$A$2:$I$102,6,FALSE)</f>
        <v>138</v>
      </c>
      <c r="P1986">
        <f>VLOOKUP(J1986,prod_imp!$A$2:$I$102,7,FALSE)</f>
        <v>89</v>
      </c>
      <c r="Q1986" t="s">
        <v>4683</v>
      </c>
      <c r="R1986" t="s">
        <v>1959</v>
      </c>
      <c r="S1986" s="5">
        <v>595.41</v>
      </c>
      <c r="T1986">
        <v>4</v>
      </c>
      <c r="U1986">
        <v>167</v>
      </c>
      <c r="V1986">
        <v>0.1</v>
      </c>
      <c r="W1986" t="str">
        <f>VLOOKUP(Q1986,stores_imp!$A$2:$K$100,3,FALSE)</f>
        <v>EAST</v>
      </c>
      <c r="X1986" t="str">
        <f>VLOOKUP(Q1986,stores_imp!$A$2:$K$100,2,TRUE)</f>
        <v>Mann-Austin</v>
      </c>
      <c r="Y1986" t="str">
        <f>VLOOKUP(Q1986,stores_imp!$A$2:$E$22,4,FALSE)</f>
        <v>Port Josephberg</v>
      </c>
      <c r="Z1986" t="str">
        <f>VLOOKUP(Q1986,stores_imp!$A$2:$K$22,5,FALSE)</f>
        <v>Online</v>
      </c>
      <c r="AA1986" t="str">
        <f>_xlfn.IFS(sale[[#All],[Age]]&lt;19,"Teens",sale[[#All],[Age]]&lt;30,"Adults",sale[[#All],[Age]]&lt;70,"Elders")</f>
        <v>Elders</v>
      </c>
      <c r="AB1986" t="str">
        <f>VLOOKUP(C1986,customer_imp!$A$2:$H$505,8,FALSE)</f>
        <v>Bronze</v>
      </c>
    </row>
    <row r="1987" spans="1:28" x14ac:dyDescent="0.25">
      <c r="A1987" t="s">
        <v>6691</v>
      </c>
      <c r="B1987" s="2">
        <v>45229</v>
      </c>
      <c r="C1987" t="s">
        <v>4446</v>
      </c>
      <c r="D1987" t="str">
        <f>VLOOKUP(C1987,customer_imp!$A$2:$H$502,2,FALSE)</f>
        <v>John Berg</v>
      </c>
      <c r="E1987">
        <f>VLOOKUP(C1987,customer_imp!$A$2:$H$502,3,FALSE)</f>
        <v>60</v>
      </c>
      <c r="F1987" t="str">
        <f>VLOOKUP(C1987,customer_imp!$A$2:$H$502,4,FALSE)</f>
        <v>Male</v>
      </c>
      <c r="G1987" t="str">
        <f>VLOOKUP(C1987,customer_imp!$A$2:$H$502,5,FALSE)</f>
        <v>Johnsonville</v>
      </c>
      <c r="H1987" t="str">
        <f>VLOOKUP(C1987,customer_imp!$A$2:$H$502,6,FALSE)</f>
        <v>Oklahoma</v>
      </c>
      <c r="I1987" t="str">
        <f>VLOOKUP(C1987,customer_imp!$A$2:$H$502,7,FALSE)</f>
        <v>USA</v>
      </c>
      <c r="J1987" t="s">
        <v>4603</v>
      </c>
      <c r="K1987" t="str">
        <f>VLOOKUP($J1987,prod_imp!$A$2:$I$102,2,FALSE)</f>
        <v>Luxury Perfume Spray</v>
      </c>
      <c r="L1987" t="str">
        <f>VLOOKUP(J1987,prod_imp!$A$2:$I$102,3,FALSE)</f>
        <v>Beauty</v>
      </c>
      <c r="M1987" t="str">
        <f>VLOOKUP(J1987,prod_imp!$A$2:$I$102,4,FALSE)</f>
        <v>Fragrance</v>
      </c>
      <c r="N1987" t="str">
        <f>VLOOKUP(J1987,prod_imp!$A$2:$I$102,5,FALSE)</f>
        <v>Gibson, Green And Lopez</v>
      </c>
      <c r="O1987">
        <f>VLOOKUP(J1987,prod_imp!$A$2:$I$102,6,FALSE)</f>
        <v>483</v>
      </c>
      <c r="P1987">
        <f>VLOOKUP(J1987,prod_imp!$A$2:$I$102,7,FALSE)</f>
        <v>444</v>
      </c>
      <c r="Q1987" t="s">
        <v>4702</v>
      </c>
      <c r="R1987" t="s">
        <v>4709</v>
      </c>
      <c r="S1987" s="5">
        <v>953.38679999999999</v>
      </c>
      <c r="T1987">
        <v>3</v>
      </c>
      <c r="U1987">
        <v>345</v>
      </c>
      <c r="V1987">
        <v>0.11</v>
      </c>
      <c r="W1987" t="str">
        <f>VLOOKUP(Q1987,stores_imp!$A$2:$K$100,3,FALSE)</f>
        <v>EAST</v>
      </c>
      <c r="X1987" t="str">
        <f>VLOOKUP(Q1987,stores_imp!$A$2:$K$100,2,TRUE)</f>
        <v>Guerrero-Schmitt</v>
      </c>
      <c r="Y1987" t="str">
        <f>VLOOKUP(Q1987,stores_imp!$A$2:$E$22,4,FALSE)</f>
        <v>East Stevechester</v>
      </c>
      <c r="Z1987" t="str">
        <f>VLOOKUP(Q1987,stores_imp!$A$2:$K$22,5,FALSE)</f>
        <v>Flagship</v>
      </c>
      <c r="AA1987" t="str">
        <f>_xlfn.IFS(sale[[#All],[Age]]&lt;19,"Teens",sale[[#All],[Age]]&lt;30,"Adults",sale[[#All],[Age]]&lt;70,"Elders")</f>
        <v>Elders</v>
      </c>
      <c r="AB1987" t="str">
        <f>VLOOKUP(C1987,customer_imp!$A$2:$H$505,8,FALSE)</f>
        <v>Gold</v>
      </c>
    </row>
    <row r="1988" spans="1:28" x14ac:dyDescent="0.25">
      <c r="A1988" t="s">
        <v>6692</v>
      </c>
      <c r="B1988" s="2">
        <v>45349</v>
      </c>
      <c r="C1988" t="s">
        <v>4293</v>
      </c>
      <c r="D1988" t="str">
        <f>VLOOKUP(C1988,customer_imp!$A$2:$H$502,2,FALSE)</f>
        <v>Jennifer Zamora</v>
      </c>
      <c r="E1988">
        <f>VLOOKUP(C1988,customer_imp!$A$2:$H$502,3,FALSE)</f>
        <v>60</v>
      </c>
      <c r="F1988" t="str">
        <f>VLOOKUP(C1988,customer_imp!$A$2:$H$502,4,FALSE)</f>
        <v>Female</v>
      </c>
      <c r="G1988" t="str">
        <f>VLOOKUP(C1988,customer_imp!$A$2:$H$502,5,FALSE)</f>
        <v>Sarahland</v>
      </c>
      <c r="H1988" t="str">
        <f>VLOOKUP(C1988,customer_imp!$A$2:$H$502,6,FALSE)</f>
        <v>Iowa</v>
      </c>
      <c r="I1988" t="str">
        <f>VLOOKUP(C1988,customer_imp!$A$2:$H$502,7,FALSE)</f>
        <v>USA</v>
      </c>
      <c r="J1988" t="s">
        <v>4640</v>
      </c>
      <c r="K1988" t="str">
        <f>VLOOKUP($J1988,prod_imp!$A$2:$I$102,2,FALSE)</f>
        <v>Fitness Resistance Bands</v>
      </c>
      <c r="L1988" t="str">
        <f>VLOOKUP(J1988,prod_imp!$A$2:$I$102,3,FALSE)</f>
        <v>Sports</v>
      </c>
      <c r="M1988" t="str">
        <f>VLOOKUP(J1988,prod_imp!$A$2:$I$102,4,FALSE)</f>
        <v>Fitness</v>
      </c>
      <c r="N1988" t="str">
        <f>VLOOKUP(J1988,prod_imp!$A$2:$I$102,5,FALSE)</f>
        <v>Reese-Watson</v>
      </c>
      <c r="O1988">
        <f>VLOOKUP(J1988,prod_imp!$A$2:$I$102,6,FALSE)</f>
        <v>153</v>
      </c>
      <c r="P1988">
        <f>VLOOKUP(J1988,prod_imp!$A$2:$I$102,7,FALSE)</f>
        <v>281</v>
      </c>
      <c r="Q1988" t="s">
        <v>4688</v>
      </c>
      <c r="R1988" t="s">
        <v>1959</v>
      </c>
      <c r="S1988" s="5">
        <v>2317.6383999999998</v>
      </c>
      <c r="T1988">
        <v>4</v>
      </c>
      <c r="U1988">
        <v>752</v>
      </c>
      <c r="V1988">
        <v>0.08</v>
      </c>
      <c r="W1988" t="str">
        <f>VLOOKUP(Q1988,stores_imp!$A$2:$K$100,3,FALSE)</f>
        <v>SOUTH</v>
      </c>
      <c r="X1988" t="str">
        <f>VLOOKUP(Q1988,stores_imp!$A$2:$K$100,2,TRUE)</f>
        <v>Mann-Austin</v>
      </c>
      <c r="Y1988" t="str">
        <f>VLOOKUP(Q1988,stores_imp!$A$2:$E$22,4,FALSE)</f>
        <v>East Johnstad</v>
      </c>
      <c r="Z1988" t="str">
        <f>VLOOKUP(Q1988,stores_imp!$A$2:$K$22,5,FALSE)</f>
        <v>Flagship</v>
      </c>
      <c r="AA1988" t="str">
        <f>_xlfn.IFS(sale[[#All],[Age]]&lt;19,"Teens",sale[[#All],[Age]]&lt;30,"Adults",sale[[#All],[Age]]&lt;70,"Elders")</f>
        <v>Elders</v>
      </c>
      <c r="AB1988" t="str">
        <f>VLOOKUP(C1988,customer_imp!$A$2:$H$505,8,FALSE)</f>
        <v>Gold</v>
      </c>
    </row>
    <row r="1989" spans="1:28" x14ac:dyDescent="0.25">
      <c r="A1989" t="s">
        <v>6693</v>
      </c>
      <c r="B1989" s="2">
        <v>45886</v>
      </c>
      <c r="C1989" t="s">
        <v>4441</v>
      </c>
      <c r="D1989" t="str">
        <f>VLOOKUP(C1989,customer_imp!$A$2:$H$502,2,FALSE)</f>
        <v>William Cortez</v>
      </c>
      <c r="E1989">
        <f>VLOOKUP(C1989,customer_imp!$A$2:$H$502,3,FALSE)</f>
        <v>29</v>
      </c>
      <c r="F1989" t="str">
        <f>VLOOKUP(C1989,customer_imp!$A$2:$H$502,4,FALSE)</f>
        <v>Male</v>
      </c>
      <c r="G1989" t="str">
        <f>VLOOKUP(C1989,customer_imp!$A$2:$H$502,5,FALSE)</f>
        <v>Port Hannahport</v>
      </c>
      <c r="H1989" t="str">
        <f>VLOOKUP(C1989,customer_imp!$A$2:$H$502,6,FALSE)</f>
        <v>Ohio</v>
      </c>
      <c r="I1989" t="str">
        <f>VLOOKUP(C1989,customer_imp!$A$2:$H$502,7,FALSE)</f>
        <v>USA</v>
      </c>
      <c r="J1989" t="s">
        <v>4598</v>
      </c>
      <c r="K1989" t="str">
        <f>VLOOKUP($J1989,prod_imp!$A$2:$I$102,2,FALSE)</f>
        <v>Foam Roller</v>
      </c>
      <c r="L1989" t="str">
        <f>VLOOKUP(J1989,prod_imp!$A$2:$I$102,3,FALSE)</f>
        <v>Sports</v>
      </c>
      <c r="M1989" t="str">
        <f>VLOOKUP(J1989,prod_imp!$A$2:$I$102,4,FALSE)</f>
        <v>Fitness</v>
      </c>
      <c r="N1989" t="str">
        <f>VLOOKUP(J1989,prod_imp!$A$2:$I$102,5,FALSE)</f>
        <v>Atkinson, Camacho And Oliver</v>
      </c>
      <c r="O1989">
        <f>VLOOKUP(J1989,prod_imp!$A$2:$I$102,6,FALSE)</f>
        <v>31</v>
      </c>
      <c r="P1989">
        <f>VLOOKUP(J1989,prod_imp!$A$2:$I$102,7,FALSE)</f>
        <v>138</v>
      </c>
      <c r="Q1989" t="s">
        <v>4703</v>
      </c>
      <c r="R1989" t="s">
        <v>1959</v>
      </c>
      <c r="S1989" s="5">
        <v>88.814800000000005</v>
      </c>
      <c r="T1989">
        <v>1</v>
      </c>
      <c r="U1989">
        <v>120</v>
      </c>
      <c r="V1989">
        <v>0.23</v>
      </c>
      <c r="W1989" t="str">
        <f>VLOOKUP(Q1989,stores_imp!$A$2:$K$100,3,FALSE)</f>
        <v>EAST</v>
      </c>
      <c r="X1989" t="str">
        <f>VLOOKUP(Q1989,stores_imp!$A$2:$K$100,2,TRUE)</f>
        <v>Mann-Austin</v>
      </c>
      <c r="Y1989" t="str">
        <f>VLOOKUP(Q1989,stores_imp!$A$2:$E$22,4,FALSE)</f>
        <v>Vasquezborough</v>
      </c>
      <c r="Z1989" t="str">
        <f>VLOOKUP(Q1989,stores_imp!$A$2:$K$22,5,FALSE)</f>
        <v>Online</v>
      </c>
      <c r="AA1989" t="str">
        <f>_xlfn.IFS(sale[[#All],[Age]]&lt;19,"Teens",sale[[#All],[Age]]&lt;30,"Adults",sale[[#All],[Age]]&lt;70,"Elders")</f>
        <v>Adults</v>
      </c>
      <c r="AB1989" t="str">
        <f>VLOOKUP(C1989,customer_imp!$A$2:$H$505,8,FALSE)</f>
        <v>Bronze</v>
      </c>
    </row>
    <row r="1990" spans="1:28" x14ac:dyDescent="0.25">
      <c r="A1990" t="s">
        <v>6694</v>
      </c>
      <c r="B1990" s="2">
        <v>45359</v>
      </c>
      <c r="C1990" t="s">
        <v>4308</v>
      </c>
      <c r="D1990" t="str">
        <f>VLOOKUP(C1990,customer_imp!$A$2:$H$502,2,FALSE)</f>
        <v>Kristy Dunlap</v>
      </c>
      <c r="E1990">
        <f>VLOOKUP(C1990,customer_imp!$A$2:$H$502,3,FALSE)</f>
        <v>64</v>
      </c>
      <c r="F1990" t="str">
        <f>VLOOKUP(C1990,customer_imp!$A$2:$H$502,4,FALSE)</f>
        <v>Female</v>
      </c>
      <c r="G1990" t="str">
        <f>VLOOKUP(C1990,customer_imp!$A$2:$H$502,5,FALSE)</f>
        <v>Whiteport</v>
      </c>
      <c r="H1990" t="str">
        <f>VLOOKUP(C1990,customer_imp!$A$2:$H$502,6,FALSE)</f>
        <v>North Carolina</v>
      </c>
      <c r="I1990" t="str">
        <f>VLOOKUP(C1990,customer_imp!$A$2:$H$502,7,FALSE)</f>
        <v>USA</v>
      </c>
      <c r="J1990" t="s">
        <v>4566</v>
      </c>
      <c r="K1990" t="str">
        <f>VLOOKUP($J1990,prod_imp!$A$2:$I$102,2,FALSE)</f>
        <v>Yoga Exercise Mat</v>
      </c>
      <c r="L1990" t="str">
        <f>VLOOKUP(J1990,prod_imp!$A$2:$I$102,3,FALSE)</f>
        <v>Sports</v>
      </c>
      <c r="M1990" t="str">
        <f>VLOOKUP(J1990,prod_imp!$A$2:$I$102,4,FALSE)</f>
        <v>Fitness</v>
      </c>
      <c r="N1990" t="str">
        <f>VLOOKUP(J1990,prod_imp!$A$2:$I$102,5,FALSE)</f>
        <v>Carroll, Long And Mendoza</v>
      </c>
      <c r="O1990">
        <f>VLOOKUP(J1990,prod_imp!$A$2:$I$102,6,FALSE)</f>
        <v>313</v>
      </c>
      <c r="P1990">
        <f>VLOOKUP(J1990,prod_imp!$A$2:$I$102,7,FALSE)</f>
        <v>369</v>
      </c>
      <c r="Q1990" t="s">
        <v>4685</v>
      </c>
      <c r="R1990" t="s">
        <v>1959</v>
      </c>
      <c r="S1990" s="5">
        <v>316.89359999999999</v>
      </c>
      <c r="T1990">
        <v>3</v>
      </c>
      <c r="U1990">
        <v>147</v>
      </c>
      <c r="V1990">
        <v>0.26</v>
      </c>
      <c r="W1990" t="str">
        <f>VLOOKUP(Q1990,stores_imp!$A$2:$K$100,3,FALSE)</f>
        <v>WEST</v>
      </c>
      <c r="X1990" t="str">
        <f>VLOOKUP(Q1990,stores_imp!$A$2:$K$100,2,TRUE)</f>
        <v>Mann-Austin</v>
      </c>
      <c r="Y1990" t="str">
        <f>VLOOKUP(Q1990,stores_imp!$A$2:$E$22,4,FALSE)</f>
        <v>Thompsonborough</v>
      </c>
      <c r="Z1990" t="str">
        <f>VLOOKUP(Q1990,stores_imp!$A$2:$K$22,5,FALSE)</f>
        <v>Online</v>
      </c>
      <c r="AA1990" t="str">
        <f>_xlfn.IFS(sale[[#All],[Age]]&lt;19,"Teens",sale[[#All],[Age]]&lt;30,"Adults",sale[[#All],[Age]]&lt;70,"Elders")</f>
        <v>Elders</v>
      </c>
      <c r="AB1990" t="str">
        <f>VLOOKUP(C1990,customer_imp!$A$2:$H$505,8,FALSE)</f>
        <v>Platinum</v>
      </c>
    </row>
    <row r="1991" spans="1:28" x14ac:dyDescent="0.25">
      <c r="A1991" t="s">
        <v>6695</v>
      </c>
      <c r="B1991" s="2">
        <v>45730</v>
      </c>
      <c r="C1991" t="s">
        <v>4056</v>
      </c>
      <c r="D1991" t="str">
        <f>VLOOKUP(C1991,customer_imp!$A$2:$H$502,2,FALSE)</f>
        <v>George Rosario</v>
      </c>
      <c r="E1991">
        <f>VLOOKUP(C1991,customer_imp!$A$2:$H$502,3,FALSE)</f>
        <v>53</v>
      </c>
      <c r="F1991" t="str">
        <f>VLOOKUP(C1991,customer_imp!$A$2:$H$502,4,FALSE)</f>
        <v>Male</v>
      </c>
      <c r="G1991" t="str">
        <f>VLOOKUP(C1991,customer_imp!$A$2:$H$502,5,FALSE)</f>
        <v>Leburgh</v>
      </c>
      <c r="H1991" t="str">
        <f>VLOOKUP(C1991,customer_imp!$A$2:$H$502,6,FALSE)</f>
        <v>Florida</v>
      </c>
      <c r="I1991" t="str">
        <f>VLOOKUP(C1991,customer_imp!$A$2:$H$502,7,FALSE)</f>
        <v>USA</v>
      </c>
      <c r="J1991" t="s">
        <v>4610</v>
      </c>
      <c r="K1991" t="str">
        <f>VLOOKUP($J1991,prod_imp!$A$2:$I$102,2,FALSE)</f>
        <v>Matte Lipstick Set</v>
      </c>
      <c r="L1991" t="str">
        <f>VLOOKUP(J1991,prod_imp!$A$2:$I$102,3,FALSE)</f>
        <v>Beauty</v>
      </c>
      <c r="M1991" t="str">
        <f>VLOOKUP(J1991,prod_imp!$A$2:$I$102,4,FALSE)</f>
        <v>Makeup</v>
      </c>
      <c r="N1991" t="str">
        <f>VLOOKUP(J1991,prod_imp!$A$2:$I$102,5,FALSE)</f>
        <v>Zhang Inc</v>
      </c>
      <c r="O1991">
        <f>VLOOKUP(J1991,prod_imp!$A$2:$I$102,6,FALSE)</f>
        <v>299</v>
      </c>
      <c r="P1991">
        <f>VLOOKUP(J1991,prod_imp!$A$2:$I$102,7,FALSE)</f>
        <v>118</v>
      </c>
      <c r="Q1991" t="s">
        <v>4673</v>
      </c>
      <c r="R1991" t="s">
        <v>1959</v>
      </c>
      <c r="S1991" s="5">
        <v>545.48239999999998</v>
      </c>
      <c r="T1991">
        <v>2</v>
      </c>
      <c r="U1991">
        <v>359</v>
      </c>
      <c r="V1991">
        <v>0.28000000000000003</v>
      </c>
      <c r="W1991" t="str">
        <f>VLOOKUP(Q1991,stores_imp!$A$2:$K$100,3,FALSE)</f>
        <v>EAST</v>
      </c>
      <c r="X1991" t="str">
        <f>VLOOKUP(Q1991,stores_imp!$A$2:$K$100,2,TRUE)</f>
        <v>Rivera-Warner</v>
      </c>
      <c r="Y1991" t="str">
        <f>VLOOKUP(Q1991,stores_imp!$A$2:$E$22,4,FALSE)</f>
        <v>Washingtonfurt</v>
      </c>
      <c r="Z1991" t="str">
        <f>VLOOKUP(Q1991,stores_imp!$A$2:$K$22,5,FALSE)</f>
        <v>Flagship</v>
      </c>
      <c r="AA1991" t="str">
        <f>_xlfn.IFS(sale[[#All],[Age]]&lt;19,"Teens",sale[[#All],[Age]]&lt;30,"Adults",sale[[#All],[Age]]&lt;70,"Elders")</f>
        <v>Elders</v>
      </c>
      <c r="AB1991" t="str">
        <f>VLOOKUP(C1991,customer_imp!$A$2:$H$505,8,FALSE)</f>
        <v>Bronze</v>
      </c>
    </row>
    <row r="1992" spans="1:28" x14ac:dyDescent="0.25">
      <c r="A1992" t="s">
        <v>6696</v>
      </c>
      <c r="B1992" s="2">
        <v>45456</v>
      </c>
      <c r="C1992" t="s">
        <v>4222</v>
      </c>
      <c r="D1992" t="str">
        <f>VLOOKUP(C1992,customer_imp!$A$2:$H$502,2,FALSE)</f>
        <v>Mr. William Horton</v>
      </c>
      <c r="E1992">
        <f>VLOOKUP(C1992,customer_imp!$A$2:$H$502,3,FALSE)</f>
        <v>31</v>
      </c>
      <c r="F1992" t="str">
        <f>VLOOKUP(C1992,customer_imp!$A$2:$H$502,4,FALSE)</f>
        <v>Male</v>
      </c>
      <c r="G1992" t="str">
        <f>VLOOKUP(C1992,customer_imp!$A$2:$H$502,5,FALSE)</f>
        <v>Dawsonchester</v>
      </c>
      <c r="H1992" t="str">
        <f>VLOOKUP(C1992,customer_imp!$A$2:$H$502,6,FALSE)</f>
        <v>Virginia</v>
      </c>
      <c r="I1992" t="str">
        <f>VLOOKUP(C1992,customer_imp!$A$2:$H$502,7,FALSE)</f>
        <v>USA</v>
      </c>
      <c r="J1992" t="s">
        <v>4589</v>
      </c>
      <c r="K1992" t="str">
        <f>VLOOKUP($J1992,prod_imp!$A$2:$I$102,2,FALSE)</f>
        <v>Rugby Ball</v>
      </c>
      <c r="L1992" t="str">
        <f>VLOOKUP(J1992,prod_imp!$A$2:$I$102,3,FALSE)</f>
        <v>Sports</v>
      </c>
      <c r="M1992" t="str">
        <f>VLOOKUP(J1992,prod_imp!$A$2:$I$102,4,FALSE)</f>
        <v>Team Sports</v>
      </c>
      <c r="N1992" t="str">
        <f>VLOOKUP(J1992,prod_imp!$A$2:$I$102,5,FALSE)</f>
        <v>Harris Inc</v>
      </c>
      <c r="O1992">
        <f>VLOOKUP(J1992,prod_imp!$A$2:$I$102,6,FALSE)</f>
        <v>212</v>
      </c>
      <c r="P1992">
        <f>VLOOKUP(J1992,prod_imp!$A$2:$I$102,7,FALSE)</f>
        <v>82</v>
      </c>
      <c r="Q1992" t="s">
        <v>4680</v>
      </c>
      <c r="R1992" t="s">
        <v>4709</v>
      </c>
      <c r="S1992" s="5">
        <v>757.39</v>
      </c>
      <c r="T1992">
        <v>4</v>
      </c>
      <c r="U1992">
        <v>213</v>
      </c>
      <c r="V1992">
        <v>0.24</v>
      </c>
      <c r="W1992" t="str">
        <f>VLOOKUP(Q1992,stores_imp!$A$2:$K$100,3,FALSE)</f>
        <v>NORTH</v>
      </c>
      <c r="X1992" t="str">
        <f>VLOOKUP(Q1992,stores_imp!$A$2:$K$100,2,TRUE)</f>
        <v>Mann-Austin</v>
      </c>
      <c r="Y1992" t="str">
        <f>VLOOKUP(Q1992,stores_imp!$A$2:$E$22,4,FALSE)</f>
        <v>Hoodberg</v>
      </c>
      <c r="Z1992" t="str">
        <f>VLOOKUP(Q1992,stores_imp!$A$2:$K$22,5,FALSE)</f>
        <v>Outlet</v>
      </c>
      <c r="AA1992" t="str">
        <f>_xlfn.IFS(sale[[#All],[Age]]&lt;19,"Teens",sale[[#All],[Age]]&lt;30,"Adults",sale[[#All],[Age]]&lt;70,"Elders")</f>
        <v>Elders</v>
      </c>
      <c r="AB1992" t="str">
        <f>VLOOKUP(C1992,customer_imp!$A$2:$H$505,8,FALSE)</f>
        <v>Platinum</v>
      </c>
    </row>
    <row r="1993" spans="1:28" x14ac:dyDescent="0.25">
      <c r="A1993" t="s">
        <v>6697</v>
      </c>
      <c r="B1993" s="2">
        <v>45450</v>
      </c>
      <c r="C1993" t="s">
        <v>4313</v>
      </c>
      <c r="D1993" t="str">
        <f>VLOOKUP(C1993,customer_imp!$A$2:$H$502,2,FALSE)</f>
        <v>Reginald Willis</v>
      </c>
      <c r="E1993">
        <f>VLOOKUP(C1993,customer_imp!$A$2:$H$502,3,FALSE)</f>
        <v>62</v>
      </c>
      <c r="F1993" t="str">
        <f>VLOOKUP(C1993,customer_imp!$A$2:$H$502,4,FALSE)</f>
        <v>Female</v>
      </c>
      <c r="G1993" t="str">
        <f>VLOOKUP(C1993,customer_imp!$A$2:$H$502,5,FALSE)</f>
        <v>Kellybury</v>
      </c>
      <c r="H1993" t="str">
        <f>VLOOKUP(C1993,customer_imp!$A$2:$H$502,6,FALSE)</f>
        <v>New York</v>
      </c>
      <c r="I1993" t="str">
        <f>VLOOKUP(C1993,customer_imp!$A$2:$H$502,7,FALSE)</f>
        <v>USA</v>
      </c>
      <c r="J1993" t="s">
        <v>4574</v>
      </c>
      <c r="K1993" t="str">
        <f>VLOOKUP($J1993,prod_imp!$A$2:$I$102,2,FALSE)</f>
        <v>High-Grip Football</v>
      </c>
      <c r="L1993" t="str">
        <f>VLOOKUP(J1993,prod_imp!$A$2:$I$102,3,FALSE)</f>
        <v>Sports</v>
      </c>
      <c r="M1993" t="str">
        <f>VLOOKUP(J1993,prod_imp!$A$2:$I$102,4,FALSE)</f>
        <v>Team Sports</v>
      </c>
      <c r="N1993" t="str">
        <f>VLOOKUP(J1993,prod_imp!$A$2:$I$102,5,FALSE)</f>
        <v>Bridges, Banks And Cummings</v>
      </c>
      <c r="O1993">
        <f>VLOOKUP(J1993,prod_imp!$A$2:$I$102,6,FALSE)</f>
        <v>319</v>
      </c>
      <c r="P1993">
        <f>VLOOKUP(J1993,prod_imp!$A$2:$I$102,7,FALSE)</f>
        <v>114</v>
      </c>
      <c r="Q1993" t="s">
        <v>4692</v>
      </c>
      <c r="R1993" t="s">
        <v>4706</v>
      </c>
      <c r="S1993" s="5">
        <v>152.2801</v>
      </c>
      <c r="T1993">
        <v>1</v>
      </c>
      <c r="U1993">
        <v>183</v>
      </c>
      <c r="V1993">
        <v>0.11</v>
      </c>
      <c r="W1993" t="str">
        <f>VLOOKUP(Q1993,stores_imp!$A$2:$K$100,3,FALSE)</f>
        <v>SOUTH</v>
      </c>
      <c r="X1993" t="str">
        <f>VLOOKUP(Q1993,stores_imp!$A$2:$K$100,2,TRUE)</f>
        <v>Aguirre-Keller</v>
      </c>
      <c r="Y1993" t="str">
        <f>VLOOKUP(Q1993,stores_imp!$A$2:$E$22,4,FALSE)</f>
        <v>Lake Michael</v>
      </c>
      <c r="Z1993" t="str">
        <f>VLOOKUP(Q1993,stores_imp!$A$2:$K$22,5,FALSE)</f>
        <v>Online</v>
      </c>
      <c r="AA1993" t="str">
        <f>_xlfn.IFS(sale[[#All],[Age]]&lt;19,"Teens",sale[[#All],[Age]]&lt;30,"Adults",sale[[#All],[Age]]&lt;70,"Elders")</f>
        <v>Elders</v>
      </c>
      <c r="AB1993" t="str">
        <f>VLOOKUP(C1993,customer_imp!$A$2:$H$505,8,FALSE)</f>
        <v>Bronze</v>
      </c>
    </row>
    <row r="1994" spans="1:28" x14ac:dyDescent="0.25">
      <c r="A1994" t="s">
        <v>6698</v>
      </c>
      <c r="B1994" s="2">
        <v>45493</v>
      </c>
      <c r="C1994" t="s">
        <v>4042</v>
      </c>
      <c r="D1994" t="str">
        <f>VLOOKUP(C1994,customer_imp!$A$2:$H$502,2,FALSE)</f>
        <v>Mr. Mark Beasley</v>
      </c>
      <c r="E1994">
        <f>VLOOKUP(C1994,customer_imp!$A$2:$H$502,3,FALSE)</f>
        <v>24</v>
      </c>
      <c r="F1994" t="str">
        <f>VLOOKUP(C1994,customer_imp!$A$2:$H$502,4,FALSE)</f>
        <v>Female</v>
      </c>
      <c r="G1994" t="str">
        <f>VLOOKUP(C1994,customer_imp!$A$2:$H$502,5,FALSE)</f>
        <v>West Johnchester</v>
      </c>
      <c r="H1994" t="str">
        <f>VLOOKUP(C1994,customer_imp!$A$2:$H$502,6,FALSE)</f>
        <v>Indiana</v>
      </c>
      <c r="I1994" t="str">
        <f>VLOOKUP(C1994,customer_imp!$A$2:$H$502,7,FALSE)</f>
        <v>USA</v>
      </c>
      <c r="J1994" t="s">
        <v>4651</v>
      </c>
      <c r="K1994" t="str">
        <f>VLOOKUP($J1994,prod_imp!$A$2:$I$102,2,FALSE)</f>
        <v>Face Foundation Kit</v>
      </c>
      <c r="L1994" t="str">
        <f>VLOOKUP(J1994,prod_imp!$A$2:$I$102,3,FALSE)</f>
        <v>Beauty</v>
      </c>
      <c r="M1994" t="str">
        <f>VLOOKUP(J1994,prod_imp!$A$2:$I$102,4,FALSE)</f>
        <v>Makeup</v>
      </c>
      <c r="N1994" t="str">
        <f>VLOOKUP(J1994,prod_imp!$A$2:$I$102,5,FALSE)</f>
        <v>Taylor-Elliott</v>
      </c>
      <c r="O1994">
        <f>VLOOKUP(J1994,prod_imp!$A$2:$I$102,6,FALSE)</f>
        <v>183</v>
      </c>
      <c r="P1994">
        <f>VLOOKUP(J1994,prod_imp!$A$2:$I$102,7,FALSE)</f>
        <v>457</v>
      </c>
      <c r="Q1994" t="s">
        <v>4698</v>
      </c>
      <c r="R1994" t="s">
        <v>1959</v>
      </c>
      <c r="S1994" s="5">
        <v>1755.5383999999999</v>
      </c>
      <c r="T1994">
        <v>4</v>
      </c>
      <c r="U1994">
        <v>570</v>
      </c>
      <c r="V1994">
        <v>0.17</v>
      </c>
      <c r="W1994" t="str">
        <f>VLOOKUP(Q1994,stores_imp!$A$2:$K$100,3,FALSE)</f>
        <v>NORTH</v>
      </c>
      <c r="X1994" t="str">
        <f>VLOOKUP(Q1994,stores_imp!$A$2:$K$100,2,TRUE)</f>
        <v>Shelton Plc</v>
      </c>
      <c r="Y1994" t="str">
        <f>VLOOKUP(Q1994,stores_imp!$A$2:$E$22,4,FALSE)</f>
        <v>East Jenniferstad</v>
      </c>
      <c r="Z1994" t="str">
        <f>VLOOKUP(Q1994,stores_imp!$A$2:$K$22,5,FALSE)</f>
        <v>Flagship</v>
      </c>
      <c r="AA1994" t="str">
        <f>_xlfn.IFS(sale[[#All],[Age]]&lt;19,"Teens",sale[[#All],[Age]]&lt;30,"Adults",sale[[#All],[Age]]&lt;70,"Elders")</f>
        <v>Adults</v>
      </c>
      <c r="AB1994" t="str">
        <f>VLOOKUP(C1994,customer_imp!$A$2:$H$505,8,FALSE)</f>
        <v>Silver</v>
      </c>
    </row>
    <row r="1995" spans="1:28" x14ac:dyDescent="0.25">
      <c r="A1995" t="s">
        <v>6699</v>
      </c>
      <c r="B1995" s="2">
        <v>45274</v>
      </c>
      <c r="C1995" t="s">
        <v>4464</v>
      </c>
      <c r="D1995" t="str">
        <f>VLOOKUP(C1995,customer_imp!$A$2:$H$502,2,FALSE)</f>
        <v>Philip Mendoza</v>
      </c>
      <c r="E1995">
        <f>VLOOKUP(C1995,customer_imp!$A$2:$H$502,3,FALSE)</f>
        <v>42</v>
      </c>
      <c r="F1995" t="str">
        <f>VLOOKUP(C1995,customer_imp!$A$2:$H$502,4,FALSE)</f>
        <v>Male</v>
      </c>
      <c r="G1995" t="str">
        <f>VLOOKUP(C1995,customer_imp!$A$2:$H$502,5,FALSE)</f>
        <v>Tylermouth</v>
      </c>
      <c r="H1995" t="str">
        <f>VLOOKUP(C1995,customer_imp!$A$2:$H$502,6,FALSE)</f>
        <v>Massachusetts</v>
      </c>
      <c r="I1995" t="str">
        <f>VLOOKUP(C1995,customer_imp!$A$2:$H$502,7,FALSE)</f>
        <v>USA</v>
      </c>
      <c r="J1995" t="s">
        <v>4534</v>
      </c>
      <c r="K1995" t="str">
        <f>VLOOKUP($J1995,prod_imp!$A$2:$I$102,2,FALSE)</f>
        <v>Multi-Purpose Storage Box</v>
      </c>
      <c r="L1995" t="str">
        <f>VLOOKUP(J1995,prod_imp!$A$2:$I$102,3,FALSE)</f>
        <v>Home</v>
      </c>
      <c r="M1995" t="str">
        <f>VLOOKUP(J1995,prod_imp!$A$2:$I$102,4,FALSE)</f>
        <v>Storage</v>
      </c>
      <c r="N1995" t="str">
        <f>VLOOKUP(J1995,prod_imp!$A$2:$I$102,5,FALSE)</f>
        <v>Gardner-Montes</v>
      </c>
      <c r="O1995">
        <f>VLOOKUP(J1995,prod_imp!$A$2:$I$102,6,FALSE)</f>
        <v>123</v>
      </c>
      <c r="P1995">
        <f>VLOOKUP(J1995,prod_imp!$A$2:$I$102,7,FALSE)</f>
        <v>76</v>
      </c>
      <c r="Q1995" t="s">
        <v>4693</v>
      </c>
      <c r="R1995" t="s">
        <v>1959</v>
      </c>
      <c r="S1995" s="5">
        <v>2155.2228</v>
      </c>
      <c r="T1995">
        <v>3</v>
      </c>
      <c r="U1995">
        <v>984</v>
      </c>
      <c r="V1995">
        <v>0.23</v>
      </c>
      <c r="W1995" t="str">
        <f>VLOOKUP(Q1995,stores_imp!$A$2:$K$100,3,FALSE)</f>
        <v>NORTH</v>
      </c>
      <c r="X1995" t="str">
        <f>VLOOKUP(Q1995,stores_imp!$A$2:$K$100,2,TRUE)</f>
        <v>Thomas, Bridges And Harris</v>
      </c>
      <c r="Y1995" t="str">
        <f>VLOOKUP(Q1995,stores_imp!$A$2:$E$22,4,FALSE)</f>
        <v>Sabrinatown</v>
      </c>
      <c r="Z1995" t="str">
        <f>VLOOKUP(Q1995,stores_imp!$A$2:$K$22,5,FALSE)</f>
        <v>Online</v>
      </c>
      <c r="AA1995" t="str">
        <f>_xlfn.IFS(sale[[#All],[Age]]&lt;19,"Teens",sale[[#All],[Age]]&lt;30,"Adults",sale[[#All],[Age]]&lt;70,"Elders")</f>
        <v>Elders</v>
      </c>
      <c r="AB1995" t="str">
        <f>VLOOKUP(C1995,customer_imp!$A$2:$H$505,8,FALSE)</f>
        <v>Silver</v>
      </c>
    </row>
    <row r="1996" spans="1:28" x14ac:dyDescent="0.25">
      <c r="A1996" t="s">
        <v>6700</v>
      </c>
      <c r="B1996" s="2">
        <v>45844</v>
      </c>
      <c r="C1996" t="s">
        <v>4465</v>
      </c>
      <c r="D1996" t="str">
        <f>VLOOKUP(C1996,customer_imp!$A$2:$H$502,2,FALSE)</f>
        <v>Laura Mathews</v>
      </c>
      <c r="E1996">
        <f>VLOOKUP(C1996,customer_imp!$A$2:$H$502,3,FALSE)</f>
        <v>53</v>
      </c>
      <c r="F1996" t="str">
        <f>VLOOKUP(C1996,customer_imp!$A$2:$H$502,4,FALSE)</f>
        <v>Male</v>
      </c>
      <c r="G1996" t="str">
        <f>VLOOKUP(C1996,customer_imp!$A$2:$H$502,5,FALSE)</f>
        <v>Chambersfurt</v>
      </c>
      <c r="H1996" t="str">
        <f>VLOOKUP(C1996,customer_imp!$A$2:$H$502,6,FALSE)</f>
        <v>Wisconsin</v>
      </c>
      <c r="I1996" t="str">
        <f>VLOOKUP(C1996,customer_imp!$A$2:$H$502,7,FALSE)</f>
        <v>USA</v>
      </c>
      <c r="J1996" t="s">
        <v>4642</v>
      </c>
      <c r="K1996" t="str">
        <f>VLOOKUP($J1996,prod_imp!$A$2:$I$102,2,FALSE)</f>
        <v>Wooden Bookshelf</v>
      </c>
      <c r="L1996" t="str">
        <f>VLOOKUP(J1996,prod_imp!$A$2:$I$102,3,FALSE)</f>
        <v>Home</v>
      </c>
      <c r="M1996" t="str">
        <f>VLOOKUP(J1996,prod_imp!$A$2:$I$102,4,FALSE)</f>
        <v>Furniture</v>
      </c>
      <c r="N1996" t="str">
        <f>VLOOKUP(J1996,prod_imp!$A$2:$I$102,5,FALSE)</f>
        <v>Collins-Stephenson</v>
      </c>
      <c r="O1996">
        <f>VLOOKUP(J1996,prod_imp!$A$2:$I$102,6,FALSE)</f>
        <v>388</v>
      </c>
      <c r="P1996">
        <f>VLOOKUP(J1996,prod_imp!$A$2:$I$102,7,FALSE)</f>
        <v>208</v>
      </c>
      <c r="Q1996" t="s">
        <v>4685</v>
      </c>
      <c r="R1996" t="s">
        <v>1959</v>
      </c>
      <c r="S1996" s="5">
        <v>905.23</v>
      </c>
      <c r="T1996">
        <v>1</v>
      </c>
      <c r="U1996">
        <v>905</v>
      </c>
      <c r="V1996">
        <v>0.27</v>
      </c>
      <c r="W1996" t="str">
        <f>VLOOKUP(Q1996,stores_imp!$A$2:$K$100,3,FALSE)</f>
        <v>WEST</v>
      </c>
      <c r="X1996" t="str">
        <f>VLOOKUP(Q1996,stores_imp!$A$2:$K$100,2,TRUE)</f>
        <v>Mann-Austin</v>
      </c>
      <c r="Y1996" t="str">
        <f>VLOOKUP(Q1996,stores_imp!$A$2:$E$22,4,FALSE)</f>
        <v>Thompsonborough</v>
      </c>
      <c r="Z1996" t="str">
        <f>VLOOKUP(Q1996,stores_imp!$A$2:$K$22,5,FALSE)</f>
        <v>Online</v>
      </c>
      <c r="AA1996" t="str">
        <f>_xlfn.IFS(sale[[#All],[Age]]&lt;19,"Teens",sale[[#All],[Age]]&lt;30,"Adults",sale[[#All],[Age]]&lt;70,"Elders")</f>
        <v>Elders</v>
      </c>
      <c r="AB1996" t="str">
        <f>VLOOKUP(C1996,customer_imp!$A$2:$H$505,8,FALSE)</f>
        <v>Bronze</v>
      </c>
    </row>
    <row r="1997" spans="1:28" x14ac:dyDescent="0.25">
      <c r="A1997" t="s">
        <v>6701</v>
      </c>
      <c r="B1997" s="2">
        <v>45264</v>
      </c>
      <c r="C1997" t="s">
        <v>4165</v>
      </c>
      <c r="D1997" t="str">
        <f>VLOOKUP(C1997,customer_imp!$A$2:$H$502,2,FALSE)</f>
        <v>Jennifer Pruitt</v>
      </c>
      <c r="E1997">
        <f>VLOOKUP(C1997,customer_imp!$A$2:$H$502,3,FALSE)</f>
        <v>53</v>
      </c>
      <c r="F1997" t="str">
        <f>VLOOKUP(C1997,customer_imp!$A$2:$H$502,4,FALSE)</f>
        <v>Male</v>
      </c>
      <c r="G1997" t="str">
        <f>VLOOKUP(C1997,customer_imp!$A$2:$H$502,5,FALSE)</f>
        <v>East Justin</v>
      </c>
      <c r="H1997" t="str">
        <f>VLOOKUP(C1997,customer_imp!$A$2:$H$502,6,FALSE)</f>
        <v>Missouri</v>
      </c>
      <c r="I1997" t="str">
        <f>VLOOKUP(C1997,customer_imp!$A$2:$H$502,7,FALSE)</f>
        <v>USA</v>
      </c>
      <c r="J1997" t="s">
        <v>4670</v>
      </c>
      <c r="K1997" t="str">
        <f>VLOOKUP($J1997,prod_imp!$A$2:$I$102,2,FALSE)</f>
        <v>Stainless Steel Cookware Set</v>
      </c>
      <c r="L1997" t="str">
        <f>VLOOKUP(J1997,prod_imp!$A$2:$I$102,3,FALSE)</f>
        <v>Home</v>
      </c>
      <c r="M1997" t="str">
        <f>VLOOKUP(J1997,prod_imp!$A$2:$I$102,4,FALSE)</f>
        <v>Kitchen</v>
      </c>
      <c r="N1997" t="str">
        <f>VLOOKUP(J1997,prod_imp!$A$2:$I$102,5,FALSE)</f>
        <v>Campbell Ltd</v>
      </c>
      <c r="O1997">
        <f>VLOOKUP(J1997,prod_imp!$A$2:$I$102,6,FALSE)</f>
        <v>201</v>
      </c>
      <c r="P1997">
        <f>VLOOKUP(J1997,prod_imp!$A$2:$I$102,7,FALSE)</f>
        <v>146</v>
      </c>
      <c r="Q1997" t="s">
        <v>4703</v>
      </c>
      <c r="R1997" t="s">
        <v>1959</v>
      </c>
      <c r="S1997" s="5">
        <v>274.03109999999998</v>
      </c>
      <c r="T1997">
        <v>3</v>
      </c>
      <c r="U1997">
        <v>113</v>
      </c>
      <c r="V1997">
        <v>0</v>
      </c>
      <c r="W1997" t="str">
        <f>VLOOKUP(Q1997,stores_imp!$A$2:$K$100,3,FALSE)</f>
        <v>EAST</v>
      </c>
      <c r="X1997" t="str">
        <f>VLOOKUP(Q1997,stores_imp!$A$2:$K$100,2,TRUE)</f>
        <v>Mann-Austin</v>
      </c>
      <c r="Y1997" t="str">
        <f>VLOOKUP(Q1997,stores_imp!$A$2:$E$22,4,FALSE)</f>
        <v>Vasquezborough</v>
      </c>
      <c r="Z1997" t="str">
        <f>VLOOKUP(Q1997,stores_imp!$A$2:$K$22,5,FALSE)</f>
        <v>Online</v>
      </c>
      <c r="AA1997" t="str">
        <f>_xlfn.IFS(sale[[#All],[Age]]&lt;19,"Teens",sale[[#All],[Age]]&lt;30,"Adults",sale[[#All],[Age]]&lt;70,"Elders")</f>
        <v>Elders</v>
      </c>
      <c r="AB1997" t="str">
        <f>VLOOKUP(C1997,customer_imp!$A$2:$H$505,8,FALSE)</f>
        <v>Silver</v>
      </c>
    </row>
    <row r="1998" spans="1:28" x14ac:dyDescent="0.25">
      <c r="A1998" t="s">
        <v>6702</v>
      </c>
      <c r="B1998" s="2">
        <v>45773</v>
      </c>
      <c r="C1998" t="s">
        <v>4139</v>
      </c>
      <c r="D1998" t="str">
        <f>VLOOKUP(C1998,customer_imp!$A$2:$H$502,2,FALSE)</f>
        <v>Cynthia Morris</v>
      </c>
      <c r="E1998">
        <f>VLOOKUP(C1998,customer_imp!$A$2:$H$502,3,FALSE)</f>
        <v>18</v>
      </c>
      <c r="F1998" t="str">
        <f>VLOOKUP(C1998,customer_imp!$A$2:$H$502,4,FALSE)</f>
        <v>Female</v>
      </c>
      <c r="G1998" t="str">
        <f>VLOOKUP(C1998,customer_imp!$A$2:$H$502,5,FALSE)</f>
        <v>Hessmouth</v>
      </c>
      <c r="H1998" t="str">
        <f>VLOOKUP(C1998,customer_imp!$A$2:$H$502,6,FALSE)</f>
        <v>Arizona</v>
      </c>
      <c r="I1998" t="str">
        <f>VLOOKUP(C1998,customer_imp!$A$2:$H$502,7,FALSE)</f>
        <v>USA</v>
      </c>
      <c r="J1998" t="s">
        <v>4556</v>
      </c>
      <c r="K1998" t="str">
        <f>VLOOKUP($J1998,prod_imp!$A$2:$I$102,2,FALSE)</f>
        <v>Bedroom Table Lamp</v>
      </c>
      <c r="L1998" t="str">
        <f>VLOOKUP(J1998,prod_imp!$A$2:$I$102,3,FALSE)</f>
        <v>Home</v>
      </c>
      <c r="M1998" t="str">
        <f>VLOOKUP(J1998,prod_imp!$A$2:$I$102,4,FALSE)</f>
        <v>Lighting</v>
      </c>
      <c r="N1998" t="str">
        <f>VLOOKUP(J1998,prod_imp!$A$2:$I$102,5,FALSE)</f>
        <v>Jones Llc</v>
      </c>
      <c r="O1998">
        <f>VLOOKUP(J1998,prod_imp!$A$2:$I$102,6,FALSE)</f>
        <v>382</v>
      </c>
      <c r="P1998">
        <f>VLOOKUP(J1998,prod_imp!$A$2:$I$102,7,FALSE)</f>
        <v>329</v>
      </c>
      <c r="Q1998" t="s">
        <v>4685</v>
      </c>
      <c r="R1998" t="s">
        <v>4706</v>
      </c>
      <c r="S1998" s="5">
        <v>2391.4526999999998</v>
      </c>
      <c r="T1998">
        <v>3</v>
      </c>
      <c r="U1998">
        <v>876</v>
      </c>
      <c r="V1998">
        <v>0.19</v>
      </c>
      <c r="W1998" t="str">
        <f>VLOOKUP(Q1998,stores_imp!$A$2:$K$100,3,FALSE)</f>
        <v>WEST</v>
      </c>
      <c r="X1998" t="str">
        <f>VLOOKUP(Q1998,stores_imp!$A$2:$K$100,2,TRUE)</f>
        <v>Mann-Austin</v>
      </c>
      <c r="Y1998" t="str">
        <f>VLOOKUP(Q1998,stores_imp!$A$2:$E$22,4,FALSE)</f>
        <v>Thompsonborough</v>
      </c>
      <c r="Z1998" t="str">
        <f>VLOOKUP(Q1998,stores_imp!$A$2:$K$22,5,FALSE)</f>
        <v>Online</v>
      </c>
      <c r="AA1998" t="str">
        <f>_xlfn.IFS(sale[[#All],[Age]]&lt;19,"Teens",sale[[#All],[Age]]&lt;30,"Adults",sale[[#All],[Age]]&lt;70,"Elders")</f>
        <v>Teens</v>
      </c>
      <c r="AB1998" t="str">
        <f>VLOOKUP(C1998,customer_imp!$A$2:$H$505,8,FALSE)</f>
        <v>Silver</v>
      </c>
    </row>
    <row r="1999" spans="1:28" x14ac:dyDescent="0.25">
      <c r="A1999" t="s">
        <v>6703</v>
      </c>
      <c r="B1999" s="2">
        <v>45460</v>
      </c>
      <c r="C1999" t="s">
        <v>4105</v>
      </c>
      <c r="D1999" t="str">
        <f>VLOOKUP(C1999,customer_imp!$A$2:$H$502,2,FALSE)</f>
        <v>Susan Mcdonald</v>
      </c>
      <c r="E1999">
        <f>VLOOKUP(C1999,customer_imp!$A$2:$H$502,3,FALSE)</f>
        <v>45</v>
      </c>
      <c r="F1999" t="str">
        <f>VLOOKUP(C1999,customer_imp!$A$2:$H$502,4,FALSE)</f>
        <v>Male</v>
      </c>
      <c r="G1999" t="str">
        <f>VLOOKUP(C1999,customer_imp!$A$2:$H$502,5,FALSE)</f>
        <v>East Ellen</v>
      </c>
      <c r="H1999" t="str">
        <f>VLOOKUP(C1999,customer_imp!$A$2:$H$502,6,FALSE)</f>
        <v>Arkansas</v>
      </c>
      <c r="I1999" t="str">
        <f>VLOOKUP(C1999,customer_imp!$A$2:$H$502,7,FALSE)</f>
        <v>USA</v>
      </c>
      <c r="J1999" t="s">
        <v>4651</v>
      </c>
      <c r="K1999" t="str">
        <f>VLOOKUP($J1999,prod_imp!$A$2:$I$102,2,FALSE)</f>
        <v>Face Foundation Kit</v>
      </c>
      <c r="L1999" t="str">
        <f>VLOOKUP(J1999,prod_imp!$A$2:$I$102,3,FALSE)</f>
        <v>Beauty</v>
      </c>
      <c r="M1999" t="str">
        <f>VLOOKUP(J1999,prod_imp!$A$2:$I$102,4,FALSE)</f>
        <v>Makeup</v>
      </c>
      <c r="N1999" t="str">
        <f>VLOOKUP(J1999,prod_imp!$A$2:$I$102,5,FALSE)</f>
        <v>Taylor-Elliott</v>
      </c>
      <c r="O1999">
        <f>VLOOKUP(J1999,prod_imp!$A$2:$I$102,6,FALSE)</f>
        <v>183</v>
      </c>
      <c r="P1999">
        <f>VLOOKUP(J1999,prod_imp!$A$2:$I$102,7,FALSE)</f>
        <v>457</v>
      </c>
      <c r="Q1999" t="s">
        <v>4690</v>
      </c>
      <c r="R1999" t="s">
        <v>4706</v>
      </c>
      <c r="S1999" s="5">
        <v>1014.2588</v>
      </c>
      <c r="T1999">
        <v>2</v>
      </c>
      <c r="U1999">
        <v>685</v>
      </c>
      <c r="V1999">
        <v>0.09</v>
      </c>
      <c r="W1999" t="str">
        <f>VLOOKUP(Q1999,stores_imp!$A$2:$K$100,3,FALSE)</f>
        <v>EAST</v>
      </c>
      <c r="X1999" t="str">
        <f>VLOOKUP(Q1999,stores_imp!$A$2:$K$100,2,TRUE)</f>
        <v>Martinez, Adkins And Johnson</v>
      </c>
      <c r="Y1999" t="str">
        <f>VLOOKUP(Q1999,stores_imp!$A$2:$E$22,4,FALSE)</f>
        <v>East Davidville</v>
      </c>
      <c r="Z1999" t="str">
        <f>VLOOKUP(Q1999,stores_imp!$A$2:$K$22,5,FALSE)</f>
        <v>Online</v>
      </c>
      <c r="AA1999" t="str">
        <f>_xlfn.IFS(sale[[#All],[Age]]&lt;19,"Teens",sale[[#All],[Age]]&lt;30,"Adults",sale[[#All],[Age]]&lt;70,"Elders")</f>
        <v>Elders</v>
      </c>
      <c r="AB1999" t="str">
        <f>VLOOKUP(C1999,customer_imp!$A$2:$H$505,8,FALSE)</f>
        <v>Silver</v>
      </c>
    </row>
    <row r="2000" spans="1:28" x14ac:dyDescent="0.25">
      <c r="A2000" t="s">
        <v>6704</v>
      </c>
      <c r="B2000" s="2">
        <v>45607</v>
      </c>
      <c r="C2000" t="s">
        <v>4026</v>
      </c>
      <c r="D2000" t="str">
        <f>VLOOKUP(C2000,customer_imp!$A$2:$H$502,2,FALSE)</f>
        <v>Debra Liu</v>
      </c>
      <c r="E2000">
        <f>VLOOKUP(C2000,customer_imp!$A$2:$H$502,3,FALSE)</f>
        <v>55</v>
      </c>
      <c r="F2000" t="str">
        <f>VLOOKUP(C2000,customer_imp!$A$2:$H$502,4,FALSE)</f>
        <v>Male</v>
      </c>
      <c r="G2000" t="str">
        <f>VLOOKUP(C2000,customer_imp!$A$2:$H$502,5,FALSE)</f>
        <v>South Timtown</v>
      </c>
      <c r="H2000" t="str">
        <f>VLOOKUP(C2000,customer_imp!$A$2:$H$502,6,FALSE)</f>
        <v>Minnesota</v>
      </c>
      <c r="I2000" t="str">
        <f>VLOOKUP(C2000,customer_imp!$A$2:$H$502,7,FALSE)</f>
        <v>USA</v>
      </c>
      <c r="J2000" t="s">
        <v>4605</v>
      </c>
      <c r="K2000" t="str">
        <f>VLOOKUP($J2000,prod_imp!$A$2:$I$102,2,FALSE)</f>
        <v>Tennis Ball 3-Pack</v>
      </c>
      <c r="L2000" t="str">
        <f>VLOOKUP(J2000,prod_imp!$A$2:$I$102,3,FALSE)</f>
        <v>Sports</v>
      </c>
      <c r="M2000" t="str">
        <f>VLOOKUP(J2000,prod_imp!$A$2:$I$102,4,FALSE)</f>
        <v>Equipment</v>
      </c>
      <c r="N2000" t="str">
        <f>VLOOKUP(J2000,prod_imp!$A$2:$I$102,5,FALSE)</f>
        <v>Lopez Llc</v>
      </c>
      <c r="O2000">
        <f>VLOOKUP(J2000,prod_imp!$A$2:$I$102,6,FALSE)</f>
        <v>103</v>
      </c>
      <c r="P2000">
        <f>VLOOKUP(J2000,prod_imp!$A$2:$I$102,7,FALSE)</f>
        <v>465</v>
      </c>
      <c r="Q2000" t="s">
        <v>4692</v>
      </c>
      <c r="R2000" t="s">
        <v>1959</v>
      </c>
      <c r="S2000" s="5">
        <v>2694.3045000000002</v>
      </c>
      <c r="T2000">
        <v>3</v>
      </c>
      <c r="U2000">
        <v>945</v>
      </c>
      <c r="V2000">
        <v>0.26</v>
      </c>
      <c r="W2000" t="str">
        <f>VLOOKUP(Q2000,stores_imp!$A$2:$K$100,3,FALSE)</f>
        <v>SOUTH</v>
      </c>
      <c r="X2000" t="str">
        <f>VLOOKUP(Q2000,stores_imp!$A$2:$K$100,2,TRUE)</f>
        <v>Aguirre-Keller</v>
      </c>
      <c r="Y2000" t="str">
        <f>VLOOKUP(Q2000,stores_imp!$A$2:$E$22,4,FALSE)</f>
        <v>Lake Michael</v>
      </c>
      <c r="Z2000" t="str">
        <f>VLOOKUP(Q2000,stores_imp!$A$2:$K$22,5,FALSE)</f>
        <v>Online</v>
      </c>
      <c r="AA2000" t="str">
        <f>_xlfn.IFS(sale[[#All],[Age]]&lt;19,"Teens",sale[[#All],[Age]]&lt;30,"Adults",sale[[#All],[Age]]&lt;70,"Elders")</f>
        <v>Elders</v>
      </c>
      <c r="AB2000" t="str">
        <f>VLOOKUP(C2000,customer_imp!$A$2:$H$505,8,FALSE)</f>
        <v>Bronze</v>
      </c>
    </row>
    <row r="2001" spans="1:28" x14ac:dyDescent="0.25">
      <c r="A2001" t="s">
        <v>6705</v>
      </c>
      <c r="B2001" s="2">
        <v>45267</v>
      </c>
      <c r="C2001" t="s">
        <v>3994</v>
      </c>
      <c r="D2001" t="str">
        <f>VLOOKUP(C2001,customer_imp!$A$2:$H$502,2,FALSE)</f>
        <v>Jonathan Steele</v>
      </c>
      <c r="E2001">
        <f>VLOOKUP(C2001,customer_imp!$A$2:$H$502,3,FALSE)</f>
        <v>52</v>
      </c>
      <c r="F2001" t="str">
        <f>VLOOKUP(C2001,customer_imp!$A$2:$H$502,4,FALSE)</f>
        <v>Female</v>
      </c>
      <c r="G2001" t="str">
        <f>VLOOKUP(C2001,customer_imp!$A$2:$H$502,5,FALSE)</f>
        <v>Molinabury</v>
      </c>
      <c r="H2001" t="str">
        <f>VLOOKUP(C2001,customer_imp!$A$2:$H$502,6,FALSE)</f>
        <v>Oregon</v>
      </c>
      <c r="I2001" t="str">
        <f>VLOOKUP(C2001,customer_imp!$A$2:$H$502,7,FALSE)</f>
        <v>USA</v>
      </c>
      <c r="J2001" t="s">
        <v>4632</v>
      </c>
      <c r="K2001" t="str">
        <f>VLOOKUP($J2001,prod_imp!$A$2:$I$102,2,FALSE)</f>
        <v>Wireless Mouse</v>
      </c>
      <c r="L2001" t="str">
        <f>VLOOKUP(J2001,prod_imp!$A$2:$I$102,3,FALSE)</f>
        <v>Electronics</v>
      </c>
      <c r="M2001" t="str">
        <f>VLOOKUP(J2001,prod_imp!$A$2:$I$102,4,FALSE)</f>
        <v>Computer</v>
      </c>
      <c r="N2001" t="str">
        <f>VLOOKUP(J2001,prod_imp!$A$2:$I$102,5,FALSE)</f>
        <v>Larson Ltd</v>
      </c>
      <c r="O2001">
        <f>VLOOKUP(J2001,prod_imp!$A$2:$I$102,6,FALSE)</f>
        <v>393</v>
      </c>
      <c r="P2001">
        <f>VLOOKUP(J2001,prod_imp!$A$2:$I$102,7,FALSE)</f>
        <v>320</v>
      </c>
      <c r="Q2001" t="s">
        <v>4703</v>
      </c>
      <c r="R2001" t="s">
        <v>4706</v>
      </c>
      <c r="S2001" s="5">
        <v>170.44049999999999</v>
      </c>
      <c r="W2001" t="str">
        <f>VLOOKUP(Q2001,stores_imp!$A$2:$K$100,3,FALSE)</f>
        <v>EAST</v>
      </c>
      <c r="X2001" t="str">
        <f>VLOOKUP(Q2001,stores_imp!$A$2:$K$100,2,TRUE)</f>
        <v>Mann-Austin</v>
      </c>
      <c r="Y2001" t="str">
        <f>VLOOKUP(Q2001,stores_imp!$A$2:$E$22,4,FALSE)</f>
        <v>Vasquezborough</v>
      </c>
      <c r="Z2001" t="str">
        <f>VLOOKUP(Q2001,stores_imp!$A$2:$K$22,5,FALSE)</f>
        <v>Online</v>
      </c>
      <c r="AA2001" t="str">
        <f>_xlfn.IFS(sale[[#All],[Age]]&lt;19,"Teens",sale[[#All],[Age]]&lt;30,"Adults",sale[[#All],[Age]]&lt;70,"Elders")</f>
        <v>Elders</v>
      </c>
      <c r="AB2001" t="str">
        <f>VLOOKUP(C2001,customer_imp!$A$2:$H$505,8,FALSE)</f>
        <v>Silver</v>
      </c>
    </row>
  </sheetData>
  <phoneticPr fontId="3" type="noConversion"/>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97F13-20A6-4BBF-AC70-9A389C63F4FE}">
  <dimension ref="A1:J2001"/>
  <sheetViews>
    <sheetView workbookViewId="0">
      <selection activeCell="E35" sqref="E35"/>
    </sheetView>
  </sheetViews>
  <sheetFormatPr defaultRowHeight="15" x14ac:dyDescent="0.25"/>
  <cols>
    <col min="1" max="1" width="10.5703125" customWidth="1"/>
    <col min="2" max="2" width="19.85546875" customWidth="1"/>
    <col min="3" max="3" width="15" customWidth="1"/>
    <col min="4" max="4" width="12.85546875" customWidth="1"/>
    <col min="5" max="5" width="10.7109375" customWidth="1"/>
    <col min="6" max="6" width="10.85546875" customWidth="1"/>
    <col min="7" max="7" width="12.42578125" customWidth="1"/>
    <col min="8" max="8" width="10.85546875" customWidth="1"/>
    <col min="9" max="9" width="16.28515625" customWidth="1"/>
    <col min="10" max="10" width="15.7109375" customWidth="1"/>
    <col min="13" max="13" width="11" customWidth="1"/>
  </cols>
  <sheetData>
    <row r="1" spans="1:10" x14ac:dyDescent="0.25">
      <c r="A1" s="4" t="s">
        <v>1951</v>
      </c>
      <c r="B1" s="4" t="s">
        <v>1952</v>
      </c>
      <c r="C1" s="4" t="s">
        <v>0</v>
      </c>
      <c r="D1" s="4" t="s">
        <v>1548</v>
      </c>
      <c r="E1" s="4" t="s">
        <v>1883</v>
      </c>
      <c r="F1" s="4" t="s">
        <v>1953</v>
      </c>
      <c r="G1" s="4" t="s">
        <v>1954</v>
      </c>
      <c r="H1" s="4" t="s">
        <v>1955</v>
      </c>
      <c r="I1" s="4" t="s">
        <v>1956</v>
      </c>
      <c r="J1" s="4" t="s">
        <v>1957</v>
      </c>
    </row>
    <row r="2" spans="1:10" x14ac:dyDescent="0.25">
      <c r="A2" s="1" t="s">
        <v>1958</v>
      </c>
      <c r="B2" s="3">
        <v>45480</v>
      </c>
      <c r="C2" s="1" t="s">
        <v>1284</v>
      </c>
      <c r="D2" s="1" t="s">
        <v>1874</v>
      </c>
      <c r="E2" s="1" t="s">
        <v>1901</v>
      </c>
      <c r="F2" s="1">
        <v>1</v>
      </c>
      <c r="G2" s="1">
        <v>218.04</v>
      </c>
      <c r="H2" s="1">
        <v>0.09</v>
      </c>
      <c r="I2" s="1" t="s">
        <v>1959</v>
      </c>
      <c r="J2" s="1">
        <v>198.41640000000001</v>
      </c>
    </row>
    <row r="3" spans="1:10" x14ac:dyDescent="0.25">
      <c r="A3" s="1" t="s">
        <v>1960</v>
      </c>
      <c r="B3" s="3">
        <v>45285</v>
      </c>
      <c r="C3" s="1" t="s">
        <v>1452</v>
      </c>
      <c r="D3" s="1" t="s">
        <v>1805</v>
      </c>
      <c r="E3" s="1" t="s">
        <v>1942</v>
      </c>
      <c r="F3" s="1">
        <v>3</v>
      </c>
      <c r="G3" s="1">
        <v>104.47</v>
      </c>
      <c r="H3" s="1">
        <v>0.27</v>
      </c>
      <c r="I3" s="1" t="s">
        <v>1961</v>
      </c>
      <c r="J3" s="1">
        <v>228.7893</v>
      </c>
    </row>
    <row r="4" spans="1:10" x14ac:dyDescent="0.25">
      <c r="A4" s="1" t="s">
        <v>1962</v>
      </c>
      <c r="B4" s="3">
        <v>45446</v>
      </c>
      <c r="C4" s="1" t="s">
        <v>215</v>
      </c>
      <c r="D4" s="1" t="s">
        <v>1728</v>
      </c>
      <c r="E4" s="1" t="s">
        <v>1917</v>
      </c>
      <c r="F4" s="1">
        <v>4</v>
      </c>
      <c r="G4" s="1">
        <v>914.05</v>
      </c>
      <c r="H4" s="1">
        <v>0.25</v>
      </c>
      <c r="I4" s="1" t="s">
        <v>1959</v>
      </c>
      <c r="J4" s="1">
        <v>2742.15</v>
      </c>
    </row>
    <row r="5" spans="1:10" x14ac:dyDescent="0.25">
      <c r="A5" s="1" t="s">
        <v>1963</v>
      </c>
      <c r="B5" s="3">
        <v>45259</v>
      </c>
      <c r="C5" s="1" t="s">
        <v>1097</v>
      </c>
      <c r="D5" s="1" t="s">
        <v>1811</v>
      </c>
      <c r="E5" s="1" t="s">
        <v>1917</v>
      </c>
      <c r="F5" s="1">
        <v>1</v>
      </c>
      <c r="G5" s="1">
        <v>921.51</v>
      </c>
      <c r="H5" s="1">
        <v>0.16</v>
      </c>
      <c r="I5" s="1" t="s">
        <v>1964</v>
      </c>
      <c r="J5" s="1">
        <v>774.0684</v>
      </c>
    </row>
    <row r="6" spans="1:10" x14ac:dyDescent="0.25">
      <c r="A6" s="1" t="s">
        <v>1965</v>
      </c>
      <c r="B6" s="3">
        <v>45297</v>
      </c>
      <c r="C6" s="1" t="s">
        <v>1528</v>
      </c>
      <c r="D6" s="1" t="s">
        <v>1759</v>
      </c>
      <c r="E6" s="1" t="s">
        <v>1908</v>
      </c>
      <c r="F6" s="1">
        <v>3</v>
      </c>
      <c r="G6" s="1">
        <v>745.3</v>
      </c>
      <c r="H6" s="1">
        <v>0.18</v>
      </c>
      <c r="I6" s="1" t="s">
        <v>1959</v>
      </c>
      <c r="J6" s="1">
        <v>1833.4380000000001</v>
      </c>
    </row>
    <row r="7" spans="1:10" x14ac:dyDescent="0.25">
      <c r="A7" s="1" t="s">
        <v>1966</v>
      </c>
      <c r="B7" s="3">
        <v>45499</v>
      </c>
      <c r="C7" s="1" t="s">
        <v>409</v>
      </c>
      <c r="D7" s="1" t="s">
        <v>1617</v>
      </c>
      <c r="E7" s="1" t="s">
        <v>1914</v>
      </c>
      <c r="F7" s="1">
        <v>3</v>
      </c>
      <c r="G7" s="1">
        <v>147.01</v>
      </c>
      <c r="H7" s="1">
        <v>0.19</v>
      </c>
      <c r="I7" s="1" t="s">
        <v>1964</v>
      </c>
      <c r="J7" s="1">
        <v>357.23430000000002</v>
      </c>
    </row>
    <row r="8" spans="1:10" x14ac:dyDescent="0.25">
      <c r="A8" s="1" t="s">
        <v>1967</v>
      </c>
      <c r="B8" s="3">
        <v>45850</v>
      </c>
      <c r="C8" s="1" t="s">
        <v>78</v>
      </c>
      <c r="D8" s="1" t="s">
        <v>1750</v>
      </c>
      <c r="E8" s="1" t="s">
        <v>1904</v>
      </c>
      <c r="F8" s="1">
        <v>2</v>
      </c>
      <c r="G8" s="1">
        <v>785.31</v>
      </c>
      <c r="H8" s="1">
        <v>0.15</v>
      </c>
      <c r="I8" s="1" t="s">
        <v>1961</v>
      </c>
      <c r="J8" s="1">
        <v>1335.027</v>
      </c>
    </row>
    <row r="9" spans="1:10" x14ac:dyDescent="0.25">
      <c r="A9" s="1" t="s">
        <v>1968</v>
      </c>
      <c r="B9" s="3">
        <v>45248</v>
      </c>
      <c r="C9" s="1" t="s">
        <v>518</v>
      </c>
      <c r="D9" s="1" t="s">
        <v>1793</v>
      </c>
      <c r="E9" s="1" t="s">
        <v>1917</v>
      </c>
      <c r="F9" s="1">
        <v>4</v>
      </c>
      <c r="G9" s="1">
        <v>342.39</v>
      </c>
      <c r="H9" s="1">
        <v>0.23</v>
      </c>
      <c r="I9" s="1" t="s">
        <v>1961</v>
      </c>
      <c r="J9" s="1">
        <v>1054.5612000000001</v>
      </c>
    </row>
    <row r="10" spans="1:10" x14ac:dyDescent="0.25">
      <c r="A10" s="1" t="s">
        <v>1969</v>
      </c>
      <c r="B10" s="3">
        <v>45781</v>
      </c>
      <c r="C10" s="1" t="s">
        <v>624</v>
      </c>
      <c r="D10" s="1" t="s">
        <v>1880</v>
      </c>
      <c r="E10" s="1" t="s">
        <v>1908</v>
      </c>
      <c r="F10" s="1"/>
      <c r="G10" s="1">
        <v>448.25</v>
      </c>
      <c r="H10" s="1">
        <v>7.0000000000000007E-2</v>
      </c>
      <c r="I10" s="1" t="s">
        <v>1961</v>
      </c>
      <c r="J10" s="1">
        <v>1250.6175000000001</v>
      </c>
    </row>
    <row r="11" spans="1:10" x14ac:dyDescent="0.25">
      <c r="A11" s="1" t="s">
        <v>1970</v>
      </c>
      <c r="B11" s="3">
        <v>45869</v>
      </c>
      <c r="C11" s="1" t="s">
        <v>1971</v>
      </c>
      <c r="D11" s="1" t="s">
        <v>1677</v>
      </c>
      <c r="E11" s="1" t="s">
        <v>1887</v>
      </c>
      <c r="F11" s="1">
        <v>2</v>
      </c>
      <c r="G11" s="1">
        <v>873.17</v>
      </c>
      <c r="H11" s="1">
        <v>0.23</v>
      </c>
      <c r="I11" s="1" t="s">
        <v>1961</v>
      </c>
      <c r="J11" s="1">
        <v>1344.6818000000001</v>
      </c>
    </row>
    <row r="12" spans="1:10" x14ac:dyDescent="0.25">
      <c r="A12" s="1" t="s">
        <v>1972</v>
      </c>
      <c r="B12" s="3">
        <v>45335</v>
      </c>
      <c r="C12" s="1" t="s">
        <v>245</v>
      </c>
      <c r="D12" s="1" t="s">
        <v>1648</v>
      </c>
      <c r="E12" s="1" t="s">
        <v>1934</v>
      </c>
      <c r="F12" s="1">
        <v>1</v>
      </c>
      <c r="G12" s="1">
        <v>278.63</v>
      </c>
      <c r="H12" s="1">
        <v>7.0000000000000007E-2</v>
      </c>
      <c r="I12" s="1" t="s">
        <v>1959</v>
      </c>
      <c r="J12" s="1">
        <v>259.1259</v>
      </c>
    </row>
    <row r="13" spans="1:10" x14ac:dyDescent="0.25">
      <c r="A13" s="1" t="s">
        <v>1973</v>
      </c>
      <c r="B13" s="3">
        <v>45801</v>
      </c>
      <c r="C13" s="1" t="s">
        <v>1019</v>
      </c>
      <c r="D13" s="1" t="s">
        <v>1696</v>
      </c>
      <c r="E13" s="1" t="s">
        <v>1892</v>
      </c>
      <c r="F13" s="1">
        <v>4</v>
      </c>
      <c r="G13" s="1">
        <v>286.92</v>
      </c>
      <c r="H13" s="1">
        <v>0.17</v>
      </c>
      <c r="I13" s="1" t="s">
        <v>1959</v>
      </c>
      <c r="J13" s="1">
        <v>952.57439999999997</v>
      </c>
    </row>
    <row r="14" spans="1:10" x14ac:dyDescent="0.25">
      <c r="A14" s="1" t="s">
        <v>1974</v>
      </c>
      <c r="B14" s="3">
        <v>45528</v>
      </c>
      <c r="C14" s="1" t="s">
        <v>772</v>
      </c>
      <c r="D14" s="1" t="s">
        <v>1847</v>
      </c>
      <c r="E14" s="1" t="s">
        <v>1904</v>
      </c>
      <c r="F14" s="1">
        <v>4</v>
      </c>
      <c r="G14" s="1">
        <v>644.58000000000004</v>
      </c>
      <c r="H14" s="1">
        <v>0.01</v>
      </c>
      <c r="I14" s="1" t="s">
        <v>1959</v>
      </c>
      <c r="J14" s="1">
        <v>2552.5367999999999</v>
      </c>
    </row>
    <row r="15" spans="1:10" x14ac:dyDescent="0.25">
      <c r="A15" s="1" t="s">
        <v>1975</v>
      </c>
      <c r="B15" s="3">
        <v>45875</v>
      </c>
      <c r="C15" s="1" t="s">
        <v>1383</v>
      </c>
      <c r="D15" s="1" t="s">
        <v>1680</v>
      </c>
      <c r="E15" s="1" t="s">
        <v>1939</v>
      </c>
      <c r="F15" s="1">
        <v>2</v>
      </c>
      <c r="G15" s="1">
        <v>316.89999999999998</v>
      </c>
      <c r="H15" s="1">
        <v>0.3</v>
      </c>
      <c r="I15" s="1" t="s">
        <v>1961</v>
      </c>
      <c r="J15" s="1">
        <v>443.66</v>
      </c>
    </row>
    <row r="16" spans="1:10" x14ac:dyDescent="0.25">
      <c r="A16" s="1" t="s">
        <v>1976</v>
      </c>
      <c r="B16" s="3">
        <v>45829</v>
      </c>
      <c r="C16" s="1" t="s">
        <v>1103</v>
      </c>
      <c r="D16" s="1" t="s">
        <v>1648</v>
      </c>
      <c r="E16" s="1" t="s">
        <v>1936</v>
      </c>
      <c r="F16" s="1">
        <v>4</v>
      </c>
      <c r="G16" s="1">
        <v>403.47</v>
      </c>
      <c r="H16" s="1">
        <v>0.28999999999999998</v>
      </c>
      <c r="I16" s="1" t="s">
        <v>1961</v>
      </c>
      <c r="J16" s="1">
        <v>1145.8548000000001</v>
      </c>
    </row>
    <row r="17" spans="1:10" x14ac:dyDescent="0.25">
      <c r="A17" s="1" t="s">
        <v>1977</v>
      </c>
      <c r="B17" s="3">
        <v>45636</v>
      </c>
      <c r="C17" s="1" t="s">
        <v>1361</v>
      </c>
      <c r="D17" s="1" t="s">
        <v>1686</v>
      </c>
      <c r="E17" s="1" t="s">
        <v>1921</v>
      </c>
      <c r="F17" s="1"/>
      <c r="G17" s="1">
        <v>871.34</v>
      </c>
      <c r="H17" s="1">
        <v>0.04</v>
      </c>
      <c r="I17" s="1" t="s">
        <v>1964</v>
      </c>
      <c r="J17" s="1">
        <v>2509.4591999999998</v>
      </c>
    </row>
    <row r="18" spans="1:10" x14ac:dyDescent="0.25">
      <c r="A18" s="1" t="s">
        <v>1978</v>
      </c>
      <c r="B18" s="3">
        <v>45913</v>
      </c>
      <c r="C18" s="1" t="s">
        <v>889</v>
      </c>
      <c r="D18" s="1" t="s">
        <v>1777</v>
      </c>
      <c r="E18" s="1" t="s">
        <v>1948</v>
      </c>
      <c r="F18" s="1">
        <v>2</v>
      </c>
      <c r="G18" s="1">
        <v>451.98</v>
      </c>
      <c r="H18" s="1">
        <v>0.25</v>
      </c>
      <c r="I18" s="1" t="s">
        <v>1959</v>
      </c>
      <c r="J18" s="1">
        <v>677.97</v>
      </c>
    </row>
    <row r="19" spans="1:10" x14ac:dyDescent="0.25">
      <c r="A19" s="1" t="s">
        <v>1979</v>
      </c>
      <c r="B19" s="3">
        <v>45637</v>
      </c>
      <c r="C19" s="1" t="s">
        <v>292</v>
      </c>
      <c r="D19" s="1" t="s">
        <v>1658</v>
      </c>
      <c r="E19" s="1" t="s">
        <v>1904</v>
      </c>
      <c r="F19" s="1">
        <v>2</v>
      </c>
      <c r="G19" s="1">
        <v>502.69</v>
      </c>
      <c r="H19" s="1">
        <v>0.23</v>
      </c>
      <c r="I19" s="1" t="s">
        <v>1959</v>
      </c>
      <c r="J19" s="1">
        <v>774.14260000000002</v>
      </c>
    </row>
    <row r="20" spans="1:10" x14ac:dyDescent="0.25">
      <c r="A20" s="1" t="s">
        <v>1980</v>
      </c>
      <c r="B20" s="3">
        <v>45517</v>
      </c>
      <c r="C20" s="1" t="s">
        <v>342</v>
      </c>
      <c r="D20" s="1" t="s">
        <v>1696</v>
      </c>
      <c r="E20" s="1" t="s">
        <v>1904</v>
      </c>
      <c r="F20" s="1">
        <v>2</v>
      </c>
      <c r="G20" s="1">
        <v>559.23</v>
      </c>
      <c r="H20" s="1">
        <v>0.25</v>
      </c>
      <c r="I20" s="1" t="s">
        <v>1964</v>
      </c>
      <c r="J20" s="1">
        <v>838.84500000000003</v>
      </c>
    </row>
    <row r="21" spans="1:10" x14ac:dyDescent="0.25">
      <c r="A21" s="1" t="s">
        <v>1981</v>
      </c>
      <c r="B21" s="3">
        <v>45369</v>
      </c>
      <c r="C21" s="1" t="s">
        <v>778</v>
      </c>
      <c r="D21" s="1" t="s">
        <v>1762</v>
      </c>
      <c r="E21" s="1" t="s">
        <v>1932</v>
      </c>
      <c r="F21" s="1">
        <v>4</v>
      </c>
      <c r="G21" s="1"/>
      <c r="H21" s="1">
        <v>0.04</v>
      </c>
      <c r="I21" s="1" t="s">
        <v>1964</v>
      </c>
      <c r="J21" s="1">
        <v>1782.4512</v>
      </c>
    </row>
    <row r="22" spans="1:10" x14ac:dyDescent="0.25">
      <c r="A22" s="1" t="s">
        <v>1982</v>
      </c>
      <c r="B22" s="3">
        <v>45843</v>
      </c>
      <c r="C22" s="1" t="s">
        <v>494</v>
      </c>
      <c r="D22" s="1" t="s">
        <v>1799</v>
      </c>
      <c r="E22" s="1" t="s">
        <v>1942</v>
      </c>
      <c r="F22" s="1">
        <v>3</v>
      </c>
      <c r="G22" s="1">
        <v>986.04</v>
      </c>
      <c r="H22" s="1">
        <v>0.27</v>
      </c>
      <c r="I22" s="1" t="s">
        <v>1964</v>
      </c>
      <c r="J22" s="1">
        <v>2159.4276</v>
      </c>
    </row>
    <row r="23" spans="1:10" x14ac:dyDescent="0.25">
      <c r="A23" s="1" t="s">
        <v>1983</v>
      </c>
      <c r="B23" s="3">
        <v>45447</v>
      </c>
      <c r="C23" s="1" t="s">
        <v>1247</v>
      </c>
      <c r="D23" s="1" t="s">
        <v>1709</v>
      </c>
      <c r="E23" s="1" t="s">
        <v>1945</v>
      </c>
      <c r="F23" s="1">
        <v>1</v>
      </c>
      <c r="G23" s="1">
        <v>589.55999999999995</v>
      </c>
      <c r="H23" s="1">
        <v>0.22</v>
      </c>
      <c r="I23" s="1" t="s">
        <v>1959</v>
      </c>
      <c r="J23" s="1">
        <v>459.85680000000002</v>
      </c>
    </row>
    <row r="24" spans="1:10" x14ac:dyDescent="0.25">
      <c r="A24" s="1" t="s">
        <v>1984</v>
      </c>
      <c r="B24" s="3">
        <v>45394</v>
      </c>
      <c r="C24" s="1" t="s">
        <v>1478</v>
      </c>
      <c r="D24" s="1" t="s">
        <v>1790</v>
      </c>
      <c r="E24" s="1" t="s">
        <v>1924</v>
      </c>
      <c r="F24" s="1">
        <v>3</v>
      </c>
      <c r="G24" s="1">
        <v>979.42</v>
      </c>
      <c r="H24" s="1">
        <v>0.03</v>
      </c>
      <c r="I24" s="1" t="s">
        <v>1961</v>
      </c>
      <c r="J24" s="1">
        <v>2850.1122</v>
      </c>
    </row>
    <row r="25" spans="1:10" x14ac:dyDescent="0.25">
      <c r="A25" s="1" t="s">
        <v>1985</v>
      </c>
      <c r="B25" s="3">
        <v>45466</v>
      </c>
      <c r="C25" s="1" t="s">
        <v>1163</v>
      </c>
      <c r="D25" s="1" t="s">
        <v>1606</v>
      </c>
      <c r="E25" s="1" t="s">
        <v>1917</v>
      </c>
      <c r="F25" s="1">
        <v>1</v>
      </c>
      <c r="G25" s="1">
        <v>719.28</v>
      </c>
      <c r="H25" s="1">
        <v>0.08</v>
      </c>
      <c r="I25" s="1" t="s">
        <v>1959</v>
      </c>
      <c r="J25" s="1">
        <v>661.73760000000004</v>
      </c>
    </row>
    <row r="26" spans="1:10" x14ac:dyDescent="0.25">
      <c r="A26" s="1" t="s">
        <v>1986</v>
      </c>
      <c r="B26" s="3">
        <v>45908</v>
      </c>
      <c r="C26" s="1" t="s">
        <v>621</v>
      </c>
      <c r="D26" s="1" t="s">
        <v>1783</v>
      </c>
      <c r="E26" s="1" t="s">
        <v>1911</v>
      </c>
      <c r="F26" s="1">
        <v>3</v>
      </c>
      <c r="G26" s="1">
        <v>77.599999999999994</v>
      </c>
      <c r="H26" s="1">
        <v>7.0000000000000007E-2</v>
      </c>
      <c r="I26" s="1" t="s">
        <v>1959</v>
      </c>
      <c r="J26" s="1">
        <v>216.50399999999999</v>
      </c>
    </row>
    <row r="27" spans="1:10" x14ac:dyDescent="0.25">
      <c r="A27" s="1" t="s">
        <v>1987</v>
      </c>
      <c r="B27" s="3">
        <v>45552</v>
      </c>
      <c r="C27" s="1" t="s">
        <v>1202</v>
      </c>
      <c r="D27" s="1" t="s">
        <v>1576</v>
      </c>
      <c r="E27" s="1" t="s">
        <v>1901</v>
      </c>
      <c r="F27" s="1">
        <v>4</v>
      </c>
      <c r="G27" s="1">
        <v>852.71</v>
      </c>
      <c r="H27" s="1">
        <v>0.14000000000000001</v>
      </c>
      <c r="I27" s="1" t="s">
        <v>1961</v>
      </c>
      <c r="J27" s="1">
        <v>2933.3224</v>
      </c>
    </row>
    <row r="28" spans="1:10" x14ac:dyDescent="0.25">
      <c r="A28" s="1" t="s">
        <v>1988</v>
      </c>
      <c r="B28" s="3">
        <v>45294</v>
      </c>
      <c r="C28" s="1" t="s">
        <v>701</v>
      </c>
      <c r="D28" s="1" t="s">
        <v>1877</v>
      </c>
      <c r="E28" s="1" t="s">
        <v>1917</v>
      </c>
      <c r="F28" s="1">
        <v>4</v>
      </c>
      <c r="G28" s="1">
        <v>156.16</v>
      </c>
      <c r="H28" s="1"/>
      <c r="I28" s="1" t="s">
        <v>1959</v>
      </c>
      <c r="J28" s="1">
        <v>599.65440000000001</v>
      </c>
    </row>
    <row r="29" spans="1:10" x14ac:dyDescent="0.25">
      <c r="A29" s="1" t="s">
        <v>1989</v>
      </c>
      <c r="B29" s="3">
        <v>45710</v>
      </c>
      <c r="C29" s="1" t="s">
        <v>662</v>
      </c>
      <c r="D29" s="1" t="s">
        <v>1814</v>
      </c>
      <c r="E29" s="1" t="s">
        <v>1917</v>
      </c>
      <c r="F29" s="1">
        <v>3</v>
      </c>
      <c r="G29" s="1">
        <v>815.49</v>
      </c>
      <c r="H29" s="1">
        <v>0.17</v>
      </c>
      <c r="I29" s="1" t="s">
        <v>1959</v>
      </c>
      <c r="J29" s="1">
        <v>2030.5700999999999</v>
      </c>
    </row>
    <row r="30" spans="1:10" x14ac:dyDescent="0.25">
      <c r="A30" s="1" t="s">
        <v>1990</v>
      </c>
      <c r="B30" s="3">
        <v>45923</v>
      </c>
      <c r="C30" s="1" t="s">
        <v>506</v>
      </c>
      <c r="D30" s="1" t="s">
        <v>1610</v>
      </c>
      <c r="E30" s="1" t="s">
        <v>1896</v>
      </c>
      <c r="F30" s="1">
        <v>2</v>
      </c>
      <c r="G30" s="1">
        <v>74.209999999999994</v>
      </c>
      <c r="H30" s="1">
        <v>0.11</v>
      </c>
      <c r="I30" s="1" t="s">
        <v>1961</v>
      </c>
      <c r="J30" s="1">
        <v>132.09379999999999</v>
      </c>
    </row>
    <row r="31" spans="1:10" x14ac:dyDescent="0.25">
      <c r="A31" s="1" t="s">
        <v>1991</v>
      </c>
      <c r="B31" s="3">
        <v>45302</v>
      </c>
      <c r="C31" s="1" t="s">
        <v>1103</v>
      </c>
      <c r="D31" s="1" t="s">
        <v>1880</v>
      </c>
      <c r="E31" s="1" t="s">
        <v>1901</v>
      </c>
      <c r="F31" s="1"/>
      <c r="G31" s="1">
        <v>451.67</v>
      </c>
      <c r="H31" s="1">
        <v>0.15</v>
      </c>
      <c r="I31" s="1" t="s">
        <v>1959</v>
      </c>
      <c r="J31" s="1">
        <v>1535.6780000000001</v>
      </c>
    </row>
    <row r="32" spans="1:10" x14ac:dyDescent="0.25">
      <c r="A32" s="1" t="s">
        <v>1992</v>
      </c>
      <c r="B32" s="3">
        <v>45217</v>
      </c>
      <c r="C32" s="1" t="s">
        <v>122</v>
      </c>
      <c r="D32" s="1" t="s">
        <v>1576</v>
      </c>
      <c r="E32" s="1" t="s">
        <v>1948</v>
      </c>
      <c r="F32" s="1">
        <v>1</v>
      </c>
      <c r="G32" s="1">
        <v>429.38</v>
      </c>
      <c r="H32" s="1">
        <v>0.13</v>
      </c>
      <c r="I32" s="1" t="s">
        <v>1961</v>
      </c>
      <c r="J32" s="1">
        <v>373.56060000000002</v>
      </c>
    </row>
    <row r="33" spans="1:10" x14ac:dyDescent="0.25">
      <c r="A33" s="1" t="s">
        <v>1993</v>
      </c>
      <c r="B33" s="3">
        <v>45593</v>
      </c>
      <c r="C33" s="1" t="s">
        <v>1293</v>
      </c>
      <c r="D33" s="1" t="s">
        <v>1741</v>
      </c>
      <c r="E33" s="1" t="s">
        <v>1929</v>
      </c>
      <c r="F33" s="1">
        <v>2</v>
      </c>
      <c r="G33" s="1">
        <v>148.96</v>
      </c>
      <c r="H33" s="1">
        <v>0.03</v>
      </c>
      <c r="I33" s="1" t="s">
        <v>1964</v>
      </c>
      <c r="J33" s="1">
        <v>288.98239999999998</v>
      </c>
    </row>
    <row r="34" spans="1:10" x14ac:dyDescent="0.25">
      <c r="A34" s="1" t="s">
        <v>1994</v>
      </c>
      <c r="B34" s="3">
        <v>45597</v>
      </c>
      <c r="C34" s="1" t="s">
        <v>1252</v>
      </c>
      <c r="D34" s="1" t="s">
        <v>1808</v>
      </c>
      <c r="E34" s="1" t="s">
        <v>1917</v>
      </c>
      <c r="F34" s="1">
        <v>4</v>
      </c>
      <c r="G34" s="1">
        <v>313.83</v>
      </c>
      <c r="H34" s="1">
        <v>0.08</v>
      </c>
      <c r="I34" s="1" t="s">
        <v>1959</v>
      </c>
      <c r="J34" s="1">
        <v>1154.8943999999999</v>
      </c>
    </row>
    <row r="35" spans="1:10" x14ac:dyDescent="0.25">
      <c r="A35" s="1" t="s">
        <v>1995</v>
      </c>
      <c r="B35" s="3">
        <v>45620</v>
      </c>
      <c r="C35" s="1" t="s">
        <v>1412</v>
      </c>
      <c r="D35" s="1" t="s">
        <v>1606</v>
      </c>
      <c r="E35" s="1" t="s">
        <v>1911</v>
      </c>
      <c r="F35" s="1">
        <v>2</v>
      </c>
      <c r="G35" s="1">
        <v>717.31</v>
      </c>
      <c r="H35" s="1">
        <v>0.15</v>
      </c>
      <c r="I35" s="1" t="s">
        <v>1959</v>
      </c>
      <c r="J35" s="1">
        <v>1219.4269999999999</v>
      </c>
    </row>
    <row r="36" spans="1:10" x14ac:dyDescent="0.25">
      <c r="A36" s="1" t="s">
        <v>1996</v>
      </c>
      <c r="B36" s="3">
        <v>45215</v>
      </c>
      <c r="C36" s="1" t="s">
        <v>1091</v>
      </c>
      <c r="D36" s="1" t="s">
        <v>1820</v>
      </c>
      <c r="E36" s="1" t="s">
        <v>1892</v>
      </c>
      <c r="F36" s="1"/>
      <c r="G36" s="1">
        <v>873.22</v>
      </c>
      <c r="H36" s="1">
        <v>0.18</v>
      </c>
      <c r="I36" s="1" t="s">
        <v>1959</v>
      </c>
      <c r="J36" s="1">
        <v>2148.1212</v>
      </c>
    </row>
    <row r="37" spans="1:10" x14ac:dyDescent="0.25">
      <c r="A37" s="1" t="s">
        <v>1997</v>
      </c>
      <c r="B37" s="3">
        <v>45878</v>
      </c>
      <c r="C37" s="1" t="s">
        <v>716</v>
      </c>
      <c r="D37" s="1" t="s">
        <v>1998</v>
      </c>
      <c r="E37" s="1" t="s">
        <v>1901</v>
      </c>
      <c r="F37" s="1">
        <v>4</v>
      </c>
      <c r="G37" s="1">
        <v>109.36</v>
      </c>
      <c r="H37" s="1">
        <v>0.19</v>
      </c>
      <c r="I37" s="1" t="s">
        <v>1964</v>
      </c>
      <c r="J37" s="1">
        <v>354.32639999999998</v>
      </c>
    </row>
    <row r="38" spans="1:10" x14ac:dyDescent="0.25">
      <c r="A38" s="1" t="s">
        <v>1999</v>
      </c>
      <c r="B38" s="3">
        <v>45635</v>
      </c>
      <c r="C38" s="1" t="s">
        <v>314</v>
      </c>
      <c r="D38" s="1" t="s">
        <v>1576</v>
      </c>
      <c r="E38" s="1" t="s">
        <v>1914</v>
      </c>
      <c r="F38" s="1">
        <v>3</v>
      </c>
      <c r="G38" s="1">
        <v>559.52</v>
      </c>
      <c r="H38" s="1">
        <v>0.16</v>
      </c>
      <c r="I38" s="1" t="s">
        <v>1961</v>
      </c>
      <c r="J38" s="1">
        <v>1409.9903999999999</v>
      </c>
    </row>
    <row r="39" spans="1:10" x14ac:dyDescent="0.25">
      <c r="A39" s="1" t="s">
        <v>2000</v>
      </c>
      <c r="B39" s="3">
        <v>45329</v>
      </c>
      <c r="C39" s="1" t="s">
        <v>1525</v>
      </c>
      <c r="D39" s="1" t="s">
        <v>1599</v>
      </c>
      <c r="E39" s="1" t="s">
        <v>1942</v>
      </c>
      <c r="F39" s="1">
        <v>3</v>
      </c>
      <c r="G39" s="1">
        <v>121.76</v>
      </c>
      <c r="H39" s="1">
        <v>0.27</v>
      </c>
      <c r="I39" s="1" t="s">
        <v>1961</v>
      </c>
      <c r="J39" s="1">
        <v>266.65440000000001</v>
      </c>
    </row>
    <row r="40" spans="1:10" x14ac:dyDescent="0.25">
      <c r="A40" s="1" t="s">
        <v>2001</v>
      </c>
      <c r="B40" s="3">
        <v>45378</v>
      </c>
      <c r="C40" s="1" t="s">
        <v>630</v>
      </c>
      <c r="D40" s="1" t="s">
        <v>1677</v>
      </c>
      <c r="E40" s="1" t="s">
        <v>1932</v>
      </c>
      <c r="F40" s="1">
        <v>4</v>
      </c>
      <c r="G40" s="1">
        <v>735.32</v>
      </c>
      <c r="H40" s="1">
        <v>0.06</v>
      </c>
      <c r="I40" s="1" t="s">
        <v>1964</v>
      </c>
      <c r="J40" s="1">
        <v>2764.8031999999998</v>
      </c>
    </row>
    <row r="41" spans="1:10" x14ac:dyDescent="0.25">
      <c r="A41" s="1" t="s">
        <v>2002</v>
      </c>
      <c r="B41" s="3">
        <v>45264</v>
      </c>
      <c r="C41" s="1" t="s">
        <v>1349</v>
      </c>
      <c r="D41" s="1" t="s">
        <v>1865</v>
      </c>
      <c r="E41" s="1" t="s">
        <v>1901</v>
      </c>
      <c r="F41" s="1">
        <v>2</v>
      </c>
      <c r="G41" s="1">
        <v>600.73</v>
      </c>
      <c r="H41" s="1">
        <v>0.08</v>
      </c>
      <c r="I41" s="1" t="s">
        <v>1959</v>
      </c>
      <c r="J41" s="1">
        <v>1105.3432</v>
      </c>
    </row>
    <row r="42" spans="1:10" x14ac:dyDescent="0.25">
      <c r="A42" s="1" t="s">
        <v>2003</v>
      </c>
      <c r="B42" s="3">
        <v>45486</v>
      </c>
      <c r="C42" s="1" t="s">
        <v>268</v>
      </c>
      <c r="D42" s="1" t="s">
        <v>1655</v>
      </c>
      <c r="E42" s="1" t="s">
        <v>1948</v>
      </c>
      <c r="F42" s="1">
        <v>2</v>
      </c>
      <c r="G42" s="1">
        <v>873.86</v>
      </c>
      <c r="H42" s="1">
        <v>7.0000000000000007E-2</v>
      </c>
      <c r="I42" s="1" t="s">
        <v>1964</v>
      </c>
      <c r="J42" s="1">
        <v>1625.3796</v>
      </c>
    </row>
    <row r="43" spans="1:10" x14ac:dyDescent="0.25">
      <c r="A43" s="1" t="s">
        <v>2004</v>
      </c>
      <c r="B43" s="3">
        <v>45241</v>
      </c>
      <c r="C43" s="1" t="s">
        <v>965</v>
      </c>
      <c r="D43" s="1" t="s">
        <v>1645</v>
      </c>
      <c r="E43" s="1" t="s">
        <v>1917</v>
      </c>
      <c r="F43" s="1">
        <v>3</v>
      </c>
      <c r="G43" s="1">
        <v>342.47</v>
      </c>
      <c r="H43" s="1">
        <v>0.08</v>
      </c>
      <c r="I43" s="1" t="s">
        <v>1961</v>
      </c>
      <c r="J43" s="1">
        <v>945.21720000000005</v>
      </c>
    </row>
    <row r="44" spans="1:10" x14ac:dyDescent="0.25">
      <c r="A44" s="1" t="s">
        <v>2005</v>
      </c>
      <c r="B44" s="3">
        <v>45649</v>
      </c>
      <c r="C44" s="1" t="s">
        <v>1064</v>
      </c>
      <c r="D44" s="1" t="s">
        <v>1664</v>
      </c>
      <c r="E44" s="1" t="s">
        <v>1921</v>
      </c>
      <c r="F44" s="1">
        <v>2</v>
      </c>
      <c r="G44" s="1">
        <v>915.15</v>
      </c>
      <c r="H44" s="1">
        <v>0.16</v>
      </c>
      <c r="I44" s="1" t="s">
        <v>1961</v>
      </c>
      <c r="J44" s="1">
        <v>1537.452</v>
      </c>
    </row>
    <row r="45" spans="1:10" x14ac:dyDescent="0.25">
      <c r="A45" s="1" t="s">
        <v>2006</v>
      </c>
      <c r="B45" s="3">
        <v>45677</v>
      </c>
      <c r="C45" s="1" t="s">
        <v>308</v>
      </c>
      <c r="D45" s="1" t="s">
        <v>1677</v>
      </c>
      <c r="E45" s="1" t="s">
        <v>1942</v>
      </c>
      <c r="F45" s="1"/>
      <c r="G45" s="1">
        <v>863.11</v>
      </c>
      <c r="H45" s="1">
        <v>0.28000000000000003</v>
      </c>
      <c r="I45" s="1" t="s">
        <v>1961</v>
      </c>
      <c r="J45" s="1">
        <v>1864.3176000000001</v>
      </c>
    </row>
    <row r="46" spans="1:10" x14ac:dyDescent="0.25">
      <c r="A46" s="1" t="s">
        <v>2007</v>
      </c>
      <c r="B46" s="3">
        <v>45538</v>
      </c>
      <c r="C46" s="1" t="s">
        <v>671</v>
      </c>
      <c r="D46" s="1" t="s">
        <v>1709</v>
      </c>
      <c r="E46" s="1" t="s">
        <v>1929</v>
      </c>
      <c r="F46" s="1">
        <v>2</v>
      </c>
      <c r="G46" s="1">
        <v>209.32</v>
      </c>
      <c r="H46" s="1">
        <v>0.23</v>
      </c>
      <c r="I46" s="1" t="s">
        <v>1964</v>
      </c>
      <c r="J46" s="1">
        <v>322.3528</v>
      </c>
    </row>
    <row r="47" spans="1:10" x14ac:dyDescent="0.25">
      <c r="A47" s="1" t="s">
        <v>2008</v>
      </c>
      <c r="B47" s="3">
        <v>45606</v>
      </c>
      <c r="C47" s="1" t="s">
        <v>1461</v>
      </c>
      <c r="D47" s="1" t="s">
        <v>1759</v>
      </c>
      <c r="E47" s="1" t="s">
        <v>1917</v>
      </c>
      <c r="F47" s="1">
        <v>4</v>
      </c>
      <c r="G47" s="1">
        <v>288.60000000000002</v>
      </c>
      <c r="H47" s="1">
        <v>0.09</v>
      </c>
      <c r="I47" s="1" t="s">
        <v>1961</v>
      </c>
      <c r="J47" s="1">
        <v>1050.5039999999999</v>
      </c>
    </row>
    <row r="48" spans="1:10" x14ac:dyDescent="0.25">
      <c r="A48" s="1" t="s">
        <v>2009</v>
      </c>
      <c r="B48" s="3">
        <v>45570</v>
      </c>
      <c r="C48" s="1" t="s">
        <v>262</v>
      </c>
      <c r="D48" s="1" t="s">
        <v>1817</v>
      </c>
      <c r="E48" s="1" t="s">
        <v>1939</v>
      </c>
      <c r="F48" s="1">
        <v>1</v>
      </c>
      <c r="G48" s="1">
        <v>418.69</v>
      </c>
      <c r="H48" s="1">
        <v>0.06</v>
      </c>
      <c r="I48" s="1" t="s">
        <v>1961</v>
      </c>
      <c r="J48" s="1">
        <v>393.5686</v>
      </c>
    </row>
    <row r="49" spans="1:10" x14ac:dyDescent="0.25">
      <c r="A49" s="1" t="s">
        <v>2010</v>
      </c>
      <c r="B49" s="3">
        <v>45466</v>
      </c>
      <c r="C49" s="1" t="s">
        <v>46</v>
      </c>
      <c r="D49" s="1" t="s">
        <v>1667</v>
      </c>
      <c r="E49" s="1" t="s">
        <v>1927</v>
      </c>
      <c r="F49" s="1">
        <v>1</v>
      </c>
      <c r="G49" s="1">
        <v>135.78</v>
      </c>
      <c r="H49" s="1">
        <v>0.14000000000000001</v>
      </c>
      <c r="I49" s="1" t="s">
        <v>1961</v>
      </c>
      <c r="J49" s="1">
        <v>116.77079999999999</v>
      </c>
    </row>
    <row r="50" spans="1:10" x14ac:dyDescent="0.25">
      <c r="A50" s="1" t="s">
        <v>2011</v>
      </c>
      <c r="B50" s="3">
        <v>45218</v>
      </c>
      <c r="C50" s="1" t="s">
        <v>671</v>
      </c>
      <c r="D50" s="1" t="s">
        <v>1712</v>
      </c>
      <c r="E50" s="1" t="s">
        <v>1942</v>
      </c>
      <c r="F50" s="1">
        <v>1</v>
      </c>
      <c r="G50" s="1">
        <v>517.13</v>
      </c>
      <c r="H50" s="1">
        <v>0.28000000000000003</v>
      </c>
      <c r="I50" s="1" t="s">
        <v>1959</v>
      </c>
      <c r="J50" s="1">
        <v>372.33359999999999</v>
      </c>
    </row>
    <row r="51" spans="1:10" x14ac:dyDescent="0.25">
      <c r="A51" s="1" t="s">
        <v>2012</v>
      </c>
      <c r="B51" s="3">
        <v>45607</v>
      </c>
      <c r="C51" s="1" t="s">
        <v>1316</v>
      </c>
      <c r="D51" s="1" t="s">
        <v>1638</v>
      </c>
      <c r="E51" s="1" t="s">
        <v>1939</v>
      </c>
      <c r="F51" s="1">
        <v>2</v>
      </c>
      <c r="G51" s="1">
        <v>384.66</v>
      </c>
      <c r="H51" s="1">
        <v>0.08</v>
      </c>
      <c r="I51" s="1" t="s">
        <v>1964</v>
      </c>
      <c r="J51" s="1">
        <v>707.77440000000001</v>
      </c>
    </row>
    <row r="52" spans="1:10" x14ac:dyDescent="0.25">
      <c r="A52" s="1" t="s">
        <v>2013</v>
      </c>
      <c r="B52" s="3">
        <v>45291</v>
      </c>
      <c r="C52" s="1" t="s">
        <v>262</v>
      </c>
      <c r="D52" s="1" t="s">
        <v>1738</v>
      </c>
      <c r="E52" s="1" t="s">
        <v>1921</v>
      </c>
      <c r="F52" s="1">
        <v>3</v>
      </c>
      <c r="G52" s="1">
        <v>83.7</v>
      </c>
      <c r="H52" s="1">
        <v>0.24</v>
      </c>
      <c r="I52" s="1" t="s">
        <v>1961</v>
      </c>
      <c r="J52" s="1">
        <v>190.83600000000001</v>
      </c>
    </row>
    <row r="53" spans="1:10" x14ac:dyDescent="0.25">
      <c r="A53" s="1" t="s">
        <v>2014</v>
      </c>
      <c r="B53" s="3">
        <v>45689</v>
      </c>
      <c r="C53" s="1" t="s">
        <v>488</v>
      </c>
      <c r="D53" s="1" t="s">
        <v>1790</v>
      </c>
      <c r="E53" s="1" t="s">
        <v>1914</v>
      </c>
      <c r="F53" s="1">
        <v>3</v>
      </c>
      <c r="G53" s="1">
        <v>76.569999999999993</v>
      </c>
      <c r="H53" s="1">
        <v>0.26</v>
      </c>
      <c r="I53" s="1" t="s">
        <v>1959</v>
      </c>
      <c r="J53" s="1">
        <v>169.9854</v>
      </c>
    </row>
    <row r="54" spans="1:10" x14ac:dyDescent="0.25">
      <c r="A54" s="1" t="s">
        <v>2015</v>
      </c>
      <c r="B54" s="3">
        <v>45894</v>
      </c>
      <c r="C54" s="1" t="s">
        <v>506</v>
      </c>
      <c r="D54" s="1" t="s">
        <v>1850</v>
      </c>
      <c r="E54" s="1" t="s">
        <v>1911</v>
      </c>
      <c r="F54" s="1">
        <v>3</v>
      </c>
      <c r="G54" s="1"/>
      <c r="H54" s="1"/>
      <c r="I54" s="1" t="s">
        <v>1959</v>
      </c>
      <c r="J54" s="1">
        <v>486.06330000000003</v>
      </c>
    </row>
    <row r="55" spans="1:10" x14ac:dyDescent="0.25">
      <c r="A55" s="1" t="s">
        <v>2016</v>
      </c>
      <c r="B55" s="3">
        <v>45677</v>
      </c>
      <c r="C55" s="1" t="s">
        <v>1031</v>
      </c>
      <c r="D55" s="1" t="s">
        <v>1635</v>
      </c>
      <c r="E55" s="1" t="s">
        <v>1917</v>
      </c>
      <c r="F55" s="1">
        <v>1</v>
      </c>
      <c r="G55" s="1">
        <v>900.35</v>
      </c>
      <c r="H55" s="1">
        <v>0.13</v>
      </c>
      <c r="I55" s="1" t="s">
        <v>1964</v>
      </c>
      <c r="J55" s="1">
        <v>783.30449999999996</v>
      </c>
    </row>
    <row r="56" spans="1:10" x14ac:dyDescent="0.25">
      <c r="A56" s="1" t="s">
        <v>2017</v>
      </c>
      <c r="B56" s="3">
        <v>45706</v>
      </c>
      <c r="C56" s="1" t="s">
        <v>345</v>
      </c>
      <c r="D56" s="1" t="s">
        <v>1700</v>
      </c>
      <c r="E56" s="1" t="s">
        <v>1924</v>
      </c>
      <c r="F56" s="1">
        <v>4</v>
      </c>
      <c r="G56" s="1">
        <v>428.09</v>
      </c>
      <c r="H56" s="1">
        <v>7.0000000000000007E-2</v>
      </c>
      <c r="I56" s="1" t="s">
        <v>1959</v>
      </c>
      <c r="J56" s="1">
        <v>1592.4947999999999</v>
      </c>
    </row>
    <row r="57" spans="1:10" x14ac:dyDescent="0.25">
      <c r="A57" s="1" t="s">
        <v>2018</v>
      </c>
      <c r="B57" s="3">
        <v>45589</v>
      </c>
      <c r="C57" s="1" t="s">
        <v>1304</v>
      </c>
      <c r="D57" s="1" t="s">
        <v>1728</v>
      </c>
      <c r="E57" s="1" t="s">
        <v>1927</v>
      </c>
      <c r="F57" s="1">
        <v>2</v>
      </c>
      <c r="G57" s="1">
        <v>559.71</v>
      </c>
      <c r="H57" s="1">
        <v>0.3</v>
      </c>
      <c r="I57" s="1" t="s">
        <v>1964</v>
      </c>
      <c r="J57" s="1">
        <v>783.59400000000005</v>
      </c>
    </row>
    <row r="58" spans="1:10" x14ac:dyDescent="0.25">
      <c r="A58" s="1" t="s">
        <v>2019</v>
      </c>
      <c r="B58" s="3">
        <v>45282</v>
      </c>
      <c r="C58" s="1" t="s">
        <v>296</v>
      </c>
      <c r="D58" s="1" t="s">
        <v>1680</v>
      </c>
      <c r="E58" s="1" t="s">
        <v>1911</v>
      </c>
      <c r="F58" s="1">
        <v>2</v>
      </c>
      <c r="G58" s="1">
        <v>833.7</v>
      </c>
      <c r="H58" s="1">
        <v>0.06</v>
      </c>
      <c r="I58" s="1" t="s">
        <v>1961</v>
      </c>
      <c r="J58" s="1">
        <v>1567.356</v>
      </c>
    </row>
    <row r="59" spans="1:10" x14ac:dyDescent="0.25">
      <c r="A59" s="1" t="s">
        <v>2020</v>
      </c>
      <c r="B59" s="3">
        <v>45462</v>
      </c>
      <c r="C59" s="1" t="s">
        <v>1452</v>
      </c>
      <c r="D59" s="1" t="s">
        <v>1721</v>
      </c>
      <c r="E59" s="1" t="s">
        <v>1934</v>
      </c>
      <c r="F59" s="1">
        <v>2</v>
      </c>
      <c r="G59" s="1">
        <v>680.16</v>
      </c>
      <c r="H59" s="1">
        <v>0.28000000000000003</v>
      </c>
      <c r="I59" s="1" t="s">
        <v>1959</v>
      </c>
      <c r="J59" s="1">
        <v>979.43039999999996</v>
      </c>
    </row>
    <row r="60" spans="1:10" x14ac:dyDescent="0.25">
      <c r="A60" s="1" t="s">
        <v>2021</v>
      </c>
      <c r="B60" s="3">
        <v>45633</v>
      </c>
      <c r="C60" s="1" t="s">
        <v>1269</v>
      </c>
      <c r="D60" s="1" t="s">
        <v>1617</v>
      </c>
      <c r="E60" s="1" t="s">
        <v>1914</v>
      </c>
      <c r="F60" s="1">
        <v>4</v>
      </c>
      <c r="G60" s="1">
        <v>733.42</v>
      </c>
      <c r="H60" s="1"/>
      <c r="I60" s="1" t="s">
        <v>1961</v>
      </c>
      <c r="J60" s="1">
        <v>2552.3015999999998</v>
      </c>
    </row>
    <row r="61" spans="1:10" x14ac:dyDescent="0.25">
      <c r="A61" s="1" t="s">
        <v>2022</v>
      </c>
      <c r="B61" s="3">
        <v>45257</v>
      </c>
      <c r="C61" s="1" t="s">
        <v>1160</v>
      </c>
      <c r="D61" s="1" t="s">
        <v>1850</v>
      </c>
      <c r="E61" s="1" t="s">
        <v>1927</v>
      </c>
      <c r="F61" s="1">
        <v>1</v>
      </c>
      <c r="G61" s="1">
        <v>996.33</v>
      </c>
      <c r="H61" s="1">
        <v>0.23</v>
      </c>
      <c r="I61" s="1" t="s">
        <v>1961</v>
      </c>
      <c r="J61" s="1">
        <v>767.17409999999995</v>
      </c>
    </row>
    <row r="62" spans="1:10" x14ac:dyDescent="0.25">
      <c r="A62" s="1" t="s">
        <v>2023</v>
      </c>
      <c r="B62" s="3">
        <v>45854</v>
      </c>
      <c r="C62" s="1" t="s">
        <v>1281</v>
      </c>
      <c r="D62" s="1" t="s">
        <v>1670</v>
      </c>
      <c r="E62" s="1" t="s">
        <v>1924</v>
      </c>
      <c r="F62" s="1">
        <v>1</v>
      </c>
      <c r="G62" s="1">
        <v>198.83</v>
      </c>
      <c r="H62" s="1">
        <v>0.09</v>
      </c>
      <c r="I62" s="1" t="s">
        <v>1964</v>
      </c>
      <c r="J62" s="1">
        <v>180.93530000000001</v>
      </c>
    </row>
    <row r="63" spans="1:10" x14ac:dyDescent="0.25">
      <c r="A63" s="1" t="s">
        <v>2024</v>
      </c>
      <c r="B63" s="3">
        <v>45716</v>
      </c>
      <c r="C63" s="1" t="s">
        <v>778</v>
      </c>
      <c r="D63" s="1" t="s">
        <v>1631</v>
      </c>
      <c r="E63" s="1" t="s">
        <v>1914</v>
      </c>
      <c r="F63" s="1">
        <v>1</v>
      </c>
      <c r="G63" s="1">
        <v>374.92</v>
      </c>
      <c r="H63" s="1">
        <v>0.18</v>
      </c>
      <c r="I63" s="1" t="s">
        <v>1961</v>
      </c>
      <c r="J63" s="1">
        <v>307.43439999999998</v>
      </c>
    </row>
    <row r="64" spans="1:10" x14ac:dyDescent="0.25">
      <c r="A64" s="1" t="s">
        <v>2025</v>
      </c>
      <c r="B64" s="3">
        <v>45515</v>
      </c>
      <c r="C64" s="1" t="s">
        <v>1971</v>
      </c>
      <c r="D64" s="1" t="s">
        <v>1862</v>
      </c>
      <c r="E64" s="1" t="s">
        <v>1939</v>
      </c>
      <c r="F64" s="1">
        <v>1</v>
      </c>
      <c r="G64" s="1">
        <v>468.94</v>
      </c>
      <c r="H64" s="1">
        <v>0.12</v>
      </c>
      <c r="I64" s="1" t="s">
        <v>1959</v>
      </c>
      <c r="J64" s="1">
        <v>412.66719999999998</v>
      </c>
    </row>
    <row r="65" spans="1:10" x14ac:dyDescent="0.25">
      <c r="A65" s="1" t="s">
        <v>2026</v>
      </c>
      <c r="B65" s="3">
        <v>45927</v>
      </c>
      <c r="C65" s="1" t="s">
        <v>440</v>
      </c>
      <c r="D65" s="1" t="s">
        <v>1850</v>
      </c>
      <c r="E65" s="1" t="s">
        <v>1929</v>
      </c>
      <c r="F65" s="1">
        <v>2</v>
      </c>
      <c r="G65" s="1">
        <v>121.37</v>
      </c>
      <c r="H65" s="1">
        <v>0.05</v>
      </c>
      <c r="I65" s="1" t="s">
        <v>1959</v>
      </c>
      <c r="J65" s="1">
        <v>230.60300000000001</v>
      </c>
    </row>
    <row r="66" spans="1:10" x14ac:dyDescent="0.25">
      <c r="A66" s="1" t="s">
        <v>2027</v>
      </c>
      <c r="B66" s="3">
        <v>45914</v>
      </c>
      <c r="C66" s="1" t="s">
        <v>826</v>
      </c>
      <c r="D66" s="1" t="s">
        <v>1741</v>
      </c>
      <c r="E66" s="1" t="s">
        <v>1924</v>
      </c>
      <c r="F66" s="1">
        <v>3</v>
      </c>
      <c r="G66" s="1">
        <v>480.06</v>
      </c>
      <c r="H66" s="1">
        <v>0.01</v>
      </c>
      <c r="I66" s="1" t="s">
        <v>1959</v>
      </c>
      <c r="J66" s="1"/>
    </row>
    <row r="67" spans="1:10" x14ac:dyDescent="0.25">
      <c r="A67" s="1" t="s">
        <v>2028</v>
      </c>
      <c r="B67" s="3">
        <v>45290</v>
      </c>
      <c r="C67" s="1" t="s">
        <v>548</v>
      </c>
      <c r="D67" s="1" t="s">
        <v>1880</v>
      </c>
      <c r="E67" s="1" t="s">
        <v>1942</v>
      </c>
      <c r="F67" s="1">
        <v>2</v>
      </c>
      <c r="G67" s="1">
        <v>856.57</v>
      </c>
      <c r="H67" s="1">
        <v>0.24</v>
      </c>
      <c r="I67" s="1" t="s">
        <v>1959</v>
      </c>
      <c r="J67" s="1">
        <v>1301.9864</v>
      </c>
    </row>
    <row r="68" spans="1:10" x14ac:dyDescent="0.25">
      <c r="A68" s="1" t="s">
        <v>2029</v>
      </c>
      <c r="B68" s="3">
        <v>45213</v>
      </c>
      <c r="C68" s="1" t="s">
        <v>868</v>
      </c>
      <c r="D68" s="1" t="s">
        <v>1814</v>
      </c>
      <c r="E68" s="1" t="s">
        <v>1896</v>
      </c>
      <c r="F68" s="1">
        <v>4</v>
      </c>
      <c r="G68" s="1">
        <v>814.25</v>
      </c>
      <c r="H68" s="1">
        <v>0.18</v>
      </c>
      <c r="I68" s="1" t="s">
        <v>1959</v>
      </c>
      <c r="J68" s="1">
        <v>2670.74</v>
      </c>
    </row>
    <row r="69" spans="1:10" x14ac:dyDescent="0.25">
      <c r="A69" s="1" t="s">
        <v>2030</v>
      </c>
      <c r="B69" s="3">
        <v>45255</v>
      </c>
      <c r="C69" s="1" t="s">
        <v>1499</v>
      </c>
      <c r="D69" s="1" t="s">
        <v>1606</v>
      </c>
      <c r="E69" s="1" t="s">
        <v>1896</v>
      </c>
      <c r="F69" s="1">
        <v>1</v>
      </c>
      <c r="G69" s="1">
        <v>989.17</v>
      </c>
      <c r="H69" s="1">
        <v>0.2</v>
      </c>
      <c r="I69" s="1" t="s">
        <v>1961</v>
      </c>
      <c r="J69" s="1">
        <v>791.33600000000001</v>
      </c>
    </row>
    <row r="70" spans="1:10" x14ac:dyDescent="0.25">
      <c r="A70" s="1" t="s">
        <v>2031</v>
      </c>
      <c r="B70" s="3">
        <v>45270</v>
      </c>
      <c r="C70" s="1" t="s">
        <v>1175</v>
      </c>
      <c r="D70" s="1" t="s">
        <v>1799</v>
      </c>
      <c r="E70" s="1" t="s">
        <v>1924</v>
      </c>
      <c r="F70" s="1">
        <v>4</v>
      </c>
      <c r="G70" s="1">
        <v>62.48</v>
      </c>
      <c r="H70" s="1">
        <v>0.18</v>
      </c>
      <c r="I70" s="1" t="s">
        <v>1959</v>
      </c>
      <c r="J70" s="1">
        <v>204.93440000000001</v>
      </c>
    </row>
    <row r="71" spans="1:10" x14ac:dyDescent="0.25">
      <c r="A71" s="1" t="s">
        <v>2032</v>
      </c>
      <c r="B71" s="3">
        <v>45897</v>
      </c>
      <c r="C71" s="1" t="s">
        <v>1325</v>
      </c>
      <c r="D71" s="1" t="s">
        <v>1610</v>
      </c>
      <c r="E71" s="1" t="s">
        <v>1939</v>
      </c>
      <c r="F71" s="1">
        <v>4</v>
      </c>
      <c r="G71" s="1">
        <v>561.24</v>
      </c>
      <c r="H71" s="1">
        <v>0.24</v>
      </c>
      <c r="I71" s="1" t="s">
        <v>1959</v>
      </c>
      <c r="J71" s="1">
        <v>1706.1695999999999</v>
      </c>
    </row>
    <row r="72" spans="1:10" x14ac:dyDescent="0.25">
      <c r="A72" s="1" t="s">
        <v>2033</v>
      </c>
      <c r="B72" s="3">
        <v>45849</v>
      </c>
      <c r="C72" s="1" t="s">
        <v>222</v>
      </c>
      <c r="D72" s="1" t="s">
        <v>1762</v>
      </c>
      <c r="E72" s="1" t="s">
        <v>1908</v>
      </c>
      <c r="F72" s="1">
        <v>3</v>
      </c>
      <c r="G72" s="1">
        <v>92.24</v>
      </c>
      <c r="H72" s="1">
        <v>0.28000000000000003</v>
      </c>
      <c r="I72" s="1" t="s">
        <v>1964</v>
      </c>
      <c r="J72" s="1"/>
    </row>
    <row r="73" spans="1:10" x14ac:dyDescent="0.25">
      <c r="A73" s="1" t="s">
        <v>2034</v>
      </c>
      <c r="B73" s="3">
        <v>45889</v>
      </c>
      <c r="C73" s="1" t="s">
        <v>566</v>
      </c>
      <c r="D73" s="1" t="s">
        <v>1799</v>
      </c>
      <c r="E73" s="1" t="s">
        <v>1892</v>
      </c>
      <c r="F73" s="1">
        <v>2</v>
      </c>
      <c r="G73" s="1">
        <v>668.3</v>
      </c>
      <c r="H73" s="1">
        <v>7.0000000000000007E-2</v>
      </c>
      <c r="I73" s="1" t="s">
        <v>1959</v>
      </c>
      <c r="J73" s="1">
        <v>1243.038</v>
      </c>
    </row>
    <row r="74" spans="1:10" x14ac:dyDescent="0.25">
      <c r="A74" s="1" t="s">
        <v>2035</v>
      </c>
      <c r="B74" s="3">
        <v>45533</v>
      </c>
      <c r="C74" s="1" t="s">
        <v>1284</v>
      </c>
      <c r="D74" s="1" t="s">
        <v>1693</v>
      </c>
      <c r="E74" s="1" t="s">
        <v>1908</v>
      </c>
      <c r="F74" s="1">
        <v>1</v>
      </c>
      <c r="G74" s="1">
        <v>553.82000000000005</v>
      </c>
      <c r="H74" s="1">
        <v>0.09</v>
      </c>
      <c r="I74" s="1" t="s">
        <v>1959</v>
      </c>
      <c r="J74" s="1">
        <v>503.97620000000001</v>
      </c>
    </row>
    <row r="75" spans="1:10" x14ac:dyDescent="0.25">
      <c r="A75" s="1" t="s">
        <v>2036</v>
      </c>
      <c r="B75" s="3">
        <v>45626</v>
      </c>
      <c r="C75" s="1" t="s">
        <v>151</v>
      </c>
      <c r="D75" s="1" t="s">
        <v>1715</v>
      </c>
      <c r="E75" s="1" t="s">
        <v>1927</v>
      </c>
      <c r="F75" s="1">
        <v>2</v>
      </c>
      <c r="G75" s="1">
        <v>556.42999999999995</v>
      </c>
      <c r="H75" s="1">
        <v>0.13</v>
      </c>
      <c r="I75" s="1" t="s">
        <v>1959</v>
      </c>
      <c r="J75" s="1">
        <v>968.18820000000005</v>
      </c>
    </row>
    <row r="76" spans="1:10" x14ac:dyDescent="0.25">
      <c r="A76" s="1" t="s">
        <v>2037</v>
      </c>
      <c r="B76" s="3">
        <v>45942</v>
      </c>
      <c r="C76" s="1" t="s">
        <v>880</v>
      </c>
      <c r="D76" s="1" t="s">
        <v>1635</v>
      </c>
      <c r="E76" s="1" t="s">
        <v>1917</v>
      </c>
      <c r="F76" s="1">
        <v>1</v>
      </c>
      <c r="G76" s="1">
        <v>184.98</v>
      </c>
      <c r="H76" s="1">
        <v>0.1</v>
      </c>
      <c r="I76" s="1" t="s">
        <v>1964</v>
      </c>
      <c r="J76" s="1">
        <v>166.482</v>
      </c>
    </row>
    <row r="77" spans="1:10" x14ac:dyDescent="0.25">
      <c r="A77" s="1" t="s">
        <v>2038</v>
      </c>
      <c r="B77" s="3">
        <v>45500</v>
      </c>
      <c r="C77" s="1" t="s">
        <v>145</v>
      </c>
      <c r="D77" s="1" t="s">
        <v>1874</v>
      </c>
      <c r="E77" s="1" t="s">
        <v>1929</v>
      </c>
      <c r="F77" s="1">
        <v>4</v>
      </c>
      <c r="G77" s="1">
        <v>700.18</v>
      </c>
      <c r="H77" s="1">
        <v>0.23</v>
      </c>
      <c r="I77" s="1" t="s">
        <v>1959</v>
      </c>
      <c r="J77" s="1">
        <v>2156.5544</v>
      </c>
    </row>
    <row r="78" spans="1:10" x14ac:dyDescent="0.25">
      <c r="A78" s="1" t="s">
        <v>2039</v>
      </c>
      <c r="B78" s="3">
        <v>45285</v>
      </c>
      <c r="C78" s="1" t="s">
        <v>88</v>
      </c>
      <c r="D78" s="1" t="s">
        <v>1811</v>
      </c>
      <c r="E78" s="1" t="s">
        <v>1924</v>
      </c>
      <c r="F78" s="1">
        <v>2</v>
      </c>
      <c r="G78" s="1">
        <v>686.31</v>
      </c>
      <c r="H78" s="1">
        <v>0.25</v>
      </c>
      <c r="I78" s="1" t="s">
        <v>1959</v>
      </c>
      <c r="J78" s="1">
        <v>1029.4649999999999</v>
      </c>
    </row>
    <row r="79" spans="1:10" x14ac:dyDescent="0.25">
      <c r="A79" s="1" t="s">
        <v>2040</v>
      </c>
      <c r="B79" s="3">
        <v>45800</v>
      </c>
      <c r="C79" s="1" t="s">
        <v>42</v>
      </c>
      <c r="D79" s="1" t="s">
        <v>1783</v>
      </c>
      <c r="E79" s="1" t="s">
        <v>1936</v>
      </c>
      <c r="F79" s="1">
        <v>1</v>
      </c>
      <c r="G79" s="1">
        <v>687.82</v>
      </c>
      <c r="H79" s="1">
        <v>0.27</v>
      </c>
      <c r="I79" s="1" t="s">
        <v>1964</v>
      </c>
      <c r="J79" s="1">
        <v>502.10860000000002</v>
      </c>
    </row>
    <row r="80" spans="1:10" x14ac:dyDescent="0.25">
      <c r="A80" s="1" t="s">
        <v>2041</v>
      </c>
      <c r="B80" s="3">
        <v>45609</v>
      </c>
      <c r="C80" s="1" t="s">
        <v>726</v>
      </c>
      <c r="D80" s="1" t="s">
        <v>1832</v>
      </c>
      <c r="E80" s="1" t="s">
        <v>1917</v>
      </c>
      <c r="F80" s="1">
        <v>2</v>
      </c>
      <c r="G80" s="1">
        <v>900.55</v>
      </c>
      <c r="H80" s="1">
        <v>0.16</v>
      </c>
      <c r="I80" s="1" t="s">
        <v>1959</v>
      </c>
      <c r="J80" s="1">
        <v>1512.924</v>
      </c>
    </row>
    <row r="81" spans="1:10" x14ac:dyDescent="0.25">
      <c r="A81" s="1" t="s">
        <v>2042</v>
      </c>
      <c r="B81" s="3">
        <v>45268</v>
      </c>
      <c r="C81" s="1" t="s">
        <v>406</v>
      </c>
      <c r="D81" s="1" t="s">
        <v>1638</v>
      </c>
      <c r="E81" s="1" t="s">
        <v>1896</v>
      </c>
      <c r="F81" s="1">
        <v>1</v>
      </c>
      <c r="G81" s="1">
        <v>341.17</v>
      </c>
      <c r="H81" s="1">
        <v>0.15</v>
      </c>
      <c r="I81" s="1" t="s">
        <v>1959</v>
      </c>
      <c r="J81" s="1">
        <v>289.99450000000002</v>
      </c>
    </row>
    <row r="82" spans="1:10" x14ac:dyDescent="0.25">
      <c r="A82" s="1" t="s">
        <v>2043</v>
      </c>
      <c r="B82" s="3">
        <v>45885</v>
      </c>
      <c r="C82" s="1" t="s">
        <v>590</v>
      </c>
      <c r="D82" s="1" t="s">
        <v>1738</v>
      </c>
      <c r="E82" s="1" t="s">
        <v>1917</v>
      </c>
      <c r="F82" s="1">
        <v>1</v>
      </c>
      <c r="G82" s="1">
        <v>442.27</v>
      </c>
      <c r="H82" s="1">
        <v>0.06</v>
      </c>
      <c r="I82" s="1" t="s">
        <v>1964</v>
      </c>
      <c r="J82" s="1">
        <v>415.73379999999997</v>
      </c>
    </row>
    <row r="83" spans="1:10" x14ac:dyDescent="0.25">
      <c r="A83" s="1" t="s">
        <v>2044</v>
      </c>
      <c r="B83" s="3">
        <v>45616</v>
      </c>
      <c r="C83" s="1" t="s">
        <v>820</v>
      </c>
      <c r="D83" s="1" t="s">
        <v>1796</v>
      </c>
      <c r="E83" s="1" t="s">
        <v>1921</v>
      </c>
      <c r="F83" s="1">
        <v>1</v>
      </c>
      <c r="G83" s="1">
        <v>363.73</v>
      </c>
      <c r="H83" s="1">
        <v>0.25</v>
      </c>
      <c r="I83" s="1" t="s">
        <v>1961</v>
      </c>
      <c r="J83" s="1">
        <v>272.79750000000001</v>
      </c>
    </row>
    <row r="84" spans="1:10" x14ac:dyDescent="0.25">
      <c r="A84" s="1" t="s">
        <v>2045</v>
      </c>
      <c r="B84" s="3">
        <v>45518</v>
      </c>
      <c r="C84" s="1" t="s">
        <v>1193</v>
      </c>
      <c r="D84" s="1" t="s">
        <v>1856</v>
      </c>
      <c r="E84" s="1" t="s">
        <v>1942</v>
      </c>
      <c r="F84" s="1">
        <v>2</v>
      </c>
      <c r="G84" s="1">
        <v>601.33000000000004</v>
      </c>
      <c r="H84" s="1">
        <v>0.16</v>
      </c>
      <c r="I84" s="1" t="s">
        <v>1961</v>
      </c>
      <c r="J84" s="1">
        <v>1010.2344000000001</v>
      </c>
    </row>
    <row r="85" spans="1:10" x14ac:dyDescent="0.25">
      <c r="A85" s="1" t="s">
        <v>2046</v>
      </c>
      <c r="B85" s="3">
        <v>45427</v>
      </c>
      <c r="C85" s="1" t="s">
        <v>1266</v>
      </c>
      <c r="D85" s="1" t="s">
        <v>1625</v>
      </c>
      <c r="E85" s="1" t="s">
        <v>1945</v>
      </c>
      <c r="F85" s="1">
        <v>4</v>
      </c>
      <c r="G85" s="1">
        <v>34.39</v>
      </c>
      <c r="H85" s="1">
        <v>0.03</v>
      </c>
      <c r="I85" s="1" t="s">
        <v>1961</v>
      </c>
      <c r="J85" s="1">
        <v>133.4332</v>
      </c>
    </row>
    <row r="86" spans="1:10" x14ac:dyDescent="0.25">
      <c r="A86" s="1" t="s">
        <v>2047</v>
      </c>
      <c r="B86" s="3">
        <v>45268</v>
      </c>
      <c r="C86" s="1" t="s">
        <v>1325</v>
      </c>
      <c r="D86" s="1" t="s">
        <v>1718</v>
      </c>
      <c r="E86" s="1" t="s">
        <v>1942</v>
      </c>
      <c r="F86" s="1">
        <v>1</v>
      </c>
      <c r="G86" s="1">
        <v>773.57</v>
      </c>
      <c r="H86" s="1">
        <v>0.05</v>
      </c>
      <c r="I86" s="1" t="s">
        <v>1964</v>
      </c>
      <c r="J86" s="1"/>
    </row>
    <row r="87" spans="1:10" x14ac:dyDescent="0.25">
      <c r="A87" s="1" t="s">
        <v>2048</v>
      </c>
      <c r="B87" s="3">
        <v>45282</v>
      </c>
      <c r="C87" s="1" t="s">
        <v>209</v>
      </c>
      <c r="D87" s="1" t="s">
        <v>1847</v>
      </c>
      <c r="E87" s="1" t="s">
        <v>1914</v>
      </c>
      <c r="F87" s="1">
        <v>4</v>
      </c>
      <c r="G87" s="1">
        <v>127.1</v>
      </c>
      <c r="H87" s="1">
        <v>0.24</v>
      </c>
      <c r="I87" s="1" t="s">
        <v>1964</v>
      </c>
      <c r="J87" s="1">
        <v>386.38400000000001</v>
      </c>
    </row>
    <row r="88" spans="1:10" x14ac:dyDescent="0.25">
      <c r="A88" s="1" t="s">
        <v>2049</v>
      </c>
      <c r="B88" s="3">
        <v>45545</v>
      </c>
      <c r="C88" s="1" t="s">
        <v>968</v>
      </c>
      <c r="D88" s="1" t="s">
        <v>1635</v>
      </c>
      <c r="E88" s="1" t="s">
        <v>1901</v>
      </c>
      <c r="F88" s="1">
        <v>3</v>
      </c>
      <c r="G88" s="1">
        <v>899.58</v>
      </c>
      <c r="H88" s="1">
        <v>0.28000000000000003</v>
      </c>
      <c r="I88" s="1" t="s">
        <v>1961</v>
      </c>
      <c r="J88" s="1">
        <v>1943.0927999999999</v>
      </c>
    </row>
    <row r="89" spans="1:10" x14ac:dyDescent="0.25">
      <c r="A89" s="1" t="s">
        <v>2050</v>
      </c>
      <c r="B89" s="3">
        <v>45755</v>
      </c>
      <c r="C89" s="1" t="s">
        <v>1040</v>
      </c>
      <c r="D89" s="1" t="s">
        <v>1560</v>
      </c>
      <c r="E89" s="1" t="s">
        <v>1924</v>
      </c>
      <c r="F89" s="1">
        <v>3</v>
      </c>
      <c r="G89" s="1">
        <v>964.39</v>
      </c>
      <c r="H89" s="1">
        <v>0.04</v>
      </c>
      <c r="I89" s="1" t="s">
        <v>1959</v>
      </c>
      <c r="J89" s="1">
        <v>2777.4432000000002</v>
      </c>
    </row>
    <row r="90" spans="1:10" x14ac:dyDescent="0.25">
      <c r="A90" s="1" t="s">
        <v>2051</v>
      </c>
      <c r="B90" s="3">
        <v>45588</v>
      </c>
      <c r="C90" s="1" t="s">
        <v>612</v>
      </c>
      <c r="D90" s="1" t="s">
        <v>1693</v>
      </c>
      <c r="E90" s="1" t="s">
        <v>1887</v>
      </c>
      <c r="F90" s="1">
        <v>2</v>
      </c>
      <c r="G90" s="1">
        <v>217.83</v>
      </c>
      <c r="H90" s="1">
        <v>0.14000000000000001</v>
      </c>
      <c r="I90" s="1" t="s">
        <v>1961</v>
      </c>
      <c r="J90" s="1">
        <v>374.66759999999999</v>
      </c>
    </row>
    <row r="91" spans="1:10" x14ac:dyDescent="0.25">
      <c r="A91" s="1" t="s">
        <v>2052</v>
      </c>
      <c r="B91" s="3">
        <v>45848</v>
      </c>
      <c r="C91" s="1" t="s">
        <v>491</v>
      </c>
      <c r="D91" s="1" t="s">
        <v>1625</v>
      </c>
      <c r="E91" s="1" t="s">
        <v>1892</v>
      </c>
      <c r="F91" s="1">
        <v>4</v>
      </c>
      <c r="G91" s="1">
        <v>187.71</v>
      </c>
      <c r="H91" s="1">
        <v>0.06</v>
      </c>
      <c r="I91" s="1" t="s">
        <v>1964</v>
      </c>
      <c r="J91" s="1">
        <v>705.78959999999995</v>
      </c>
    </row>
    <row r="92" spans="1:10" x14ac:dyDescent="0.25">
      <c r="A92" s="1" t="s">
        <v>2053</v>
      </c>
      <c r="B92" s="3">
        <v>45577</v>
      </c>
      <c r="C92" s="1" t="s">
        <v>55</v>
      </c>
      <c r="D92" s="1" t="s">
        <v>1677</v>
      </c>
      <c r="E92" s="1" t="s">
        <v>1945</v>
      </c>
      <c r="F92" s="1">
        <v>2</v>
      </c>
      <c r="G92" s="1">
        <v>350.12</v>
      </c>
      <c r="H92" s="1">
        <v>0.12</v>
      </c>
      <c r="I92" s="1" t="s">
        <v>1964</v>
      </c>
      <c r="J92" s="1">
        <v>616.21119999999996</v>
      </c>
    </row>
    <row r="93" spans="1:10" x14ac:dyDescent="0.25">
      <c r="A93" s="1" t="s">
        <v>2054</v>
      </c>
      <c r="B93" s="3">
        <v>45312</v>
      </c>
      <c r="C93" s="1" t="s">
        <v>1275</v>
      </c>
      <c r="D93" s="1" t="s">
        <v>1998</v>
      </c>
      <c r="E93" s="1" t="s">
        <v>1892</v>
      </c>
      <c r="F93" s="1">
        <v>4</v>
      </c>
      <c r="G93" s="1">
        <v>102.19</v>
      </c>
      <c r="H93" s="1">
        <v>0.17</v>
      </c>
      <c r="I93" s="1" t="s">
        <v>1961</v>
      </c>
      <c r="J93" s="1">
        <v>339.27080000000001</v>
      </c>
    </row>
    <row r="94" spans="1:10" x14ac:dyDescent="0.25">
      <c r="A94" s="1" t="s">
        <v>2055</v>
      </c>
      <c r="B94" s="3">
        <v>45350</v>
      </c>
      <c r="C94" s="1" t="s">
        <v>42</v>
      </c>
      <c r="D94" s="1" t="s">
        <v>1841</v>
      </c>
      <c r="E94" s="1" t="s">
        <v>1904</v>
      </c>
      <c r="F94" s="1">
        <v>1</v>
      </c>
      <c r="G94" s="1">
        <v>696.53</v>
      </c>
      <c r="H94" s="1">
        <v>0.17</v>
      </c>
      <c r="I94" s="1" t="s">
        <v>1959</v>
      </c>
      <c r="J94" s="1">
        <v>578.11990000000003</v>
      </c>
    </row>
    <row r="95" spans="1:10" x14ac:dyDescent="0.25">
      <c r="A95" s="1" t="s">
        <v>2056</v>
      </c>
      <c r="B95" s="3">
        <v>45657</v>
      </c>
      <c r="C95" s="1" t="s">
        <v>245</v>
      </c>
      <c r="D95" s="1" t="s">
        <v>1631</v>
      </c>
      <c r="E95" s="1" t="s">
        <v>1904</v>
      </c>
      <c r="F95" s="1">
        <v>2</v>
      </c>
      <c r="G95" s="1">
        <v>327.52</v>
      </c>
      <c r="H95" s="1">
        <v>0.15</v>
      </c>
      <c r="I95" s="1" t="s">
        <v>1961</v>
      </c>
      <c r="J95" s="1">
        <v>556.78399999999999</v>
      </c>
    </row>
    <row r="96" spans="1:10" x14ac:dyDescent="0.25">
      <c r="A96" s="1" t="s">
        <v>2057</v>
      </c>
      <c r="B96" s="3">
        <v>45530</v>
      </c>
      <c r="C96" s="1" t="s">
        <v>953</v>
      </c>
      <c r="D96" s="1" t="s">
        <v>1874</v>
      </c>
      <c r="E96" s="1" t="s">
        <v>1948</v>
      </c>
      <c r="F96" s="1">
        <v>2</v>
      </c>
      <c r="G96" s="1">
        <v>569.36</v>
      </c>
      <c r="H96" s="1">
        <v>0.01</v>
      </c>
      <c r="I96" s="1" t="s">
        <v>1961</v>
      </c>
      <c r="J96" s="1"/>
    </row>
    <row r="97" spans="1:10" x14ac:dyDescent="0.25">
      <c r="A97" s="1" t="s">
        <v>2058</v>
      </c>
      <c r="B97" s="3">
        <v>45556</v>
      </c>
      <c r="C97" s="1" t="s">
        <v>1022</v>
      </c>
      <c r="D97" s="1" t="s">
        <v>1880</v>
      </c>
      <c r="E97" s="1" t="s">
        <v>1911</v>
      </c>
      <c r="F97" s="1">
        <v>2</v>
      </c>
      <c r="G97" s="1">
        <v>68.290000000000006</v>
      </c>
      <c r="H97" s="1">
        <v>0.14000000000000001</v>
      </c>
      <c r="I97" s="1" t="s">
        <v>1964</v>
      </c>
      <c r="J97" s="1">
        <v>117.4588</v>
      </c>
    </row>
    <row r="98" spans="1:10" x14ac:dyDescent="0.25">
      <c r="A98" s="1" t="s">
        <v>2059</v>
      </c>
      <c r="B98" s="3">
        <v>45523</v>
      </c>
      <c r="C98" s="1" t="s">
        <v>793</v>
      </c>
      <c r="D98" s="1" t="s">
        <v>1732</v>
      </c>
      <c r="E98" s="1" t="s">
        <v>1924</v>
      </c>
      <c r="F98" s="1">
        <v>1</v>
      </c>
      <c r="G98" s="1">
        <v>842.9</v>
      </c>
      <c r="H98" s="1">
        <v>0.06</v>
      </c>
      <c r="I98" s="1" t="s">
        <v>1964</v>
      </c>
      <c r="J98" s="1">
        <v>792.32600000000002</v>
      </c>
    </row>
    <row r="99" spans="1:10" x14ac:dyDescent="0.25">
      <c r="A99" s="1" t="s">
        <v>2060</v>
      </c>
      <c r="B99" s="3">
        <v>45587</v>
      </c>
      <c r="C99" s="1" t="s">
        <v>922</v>
      </c>
      <c r="D99" s="1" t="s">
        <v>2061</v>
      </c>
      <c r="E99" s="1" t="s">
        <v>1901</v>
      </c>
      <c r="F99" s="1">
        <v>3</v>
      </c>
      <c r="G99" s="1">
        <v>751.94</v>
      </c>
      <c r="H99" s="1">
        <v>0.26</v>
      </c>
      <c r="I99" s="1" t="s">
        <v>1961</v>
      </c>
      <c r="J99" s="1">
        <v>1669.3068000000001</v>
      </c>
    </row>
    <row r="100" spans="1:10" x14ac:dyDescent="0.25">
      <c r="A100" s="1" t="s">
        <v>2062</v>
      </c>
      <c r="B100" s="3">
        <v>45580</v>
      </c>
      <c r="C100" s="1" t="s">
        <v>456</v>
      </c>
      <c r="D100" s="1" t="s">
        <v>1750</v>
      </c>
      <c r="E100" s="1" t="s">
        <v>1914</v>
      </c>
      <c r="F100" s="1">
        <v>4</v>
      </c>
      <c r="G100" s="1">
        <v>476.28</v>
      </c>
      <c r="H100" s="1">
        <v>0.17</v>
      </c>
      <c r="I100" s="1" t="s">
        <v>1959</v>
      </c>
      <c r="J100" s="1">
        <v>1581.2496000000001</v>
      </c>
    </row>
    <row r="101" spans="1:10" x14ac:dyDescent="0.25">
      <c r="A101" s="1" t="s">
        <v>2063</v>
      </c>
      <c r="B101" s="3">
        <v>45479</v>
      </c>
      <c r="C101" s="1" t="s">
        <v>1034</v>
      </c>
      <c r="D101" s="1" t="s">
        <v>1744</v>
      </c>
      <c r="E101" s="1" t="s">
        <v>1901</v>
      </c>
      <c r="F101" s="1">
        <v>3</v>
      </c>
      <c r="G101" s="1">
        <v>541.99</v>
      </c>
      <c r="H101" s="1">
        <v>0.24</v>
      </c>
      <c r="I101" s="1" t="s">
        <v>1964</v>
      </c>
      <c r="J101" s="1">
        <v>1235.7372</v>
      </c>
    </row>
    <row r="102" spans="1:10" x14ac:dyDescent="0.25">
      <c r="A102" s="1" t="s">
        <v>2064</v>
      </c>
      <c r="B102" s="3">
        <v>45677</v>
      </c>
      <c r="C102" s="1" t="s">
        <v>1166</v>
      </c>
      <c r="D102" s="1" t="s">
        <v>1677</v>
      </c>
      <c r="E102" s="1" t="s">
        <v>1908</v>
      </c>
      <c r="F102" s="1">
        <v>2</v>
      </c>
      <c r="G102" s="1">
        <v>401.5</v>
      </c>
      <c r="H102" s="1">
        <v>0.18</v>
      </c>
      <c r="I102" s="1" t="s">
        <v>1959</v>
      </c>
      <c r="J102" s="1">
        <v>658.46</v>
      </c>
    </row>
    <row r="103" spans="1:10" x14ac:dyDescent="0.25">
      <c r="A103" s="1" t="s">
        <v>2065</v>
      </c>
      <c r="B103" s="3">
        <v>45453</v>
      </c>
      <c r="C103" s="1" t="s">
        <v>308</v>
      </c>
      <c r="D103" s="1" t="s">
        <v>1652</v>
      </c>
      <c r="E103" s="1" t="s">
        <v>1932</v>
      </c>
      <c r="F103" s="1">
        <v>3</v>
      </c>
      <c r="G103" s="1">
        <v>359.56</v>
      </c>
      <c r="H103" s="1">
        <v>0.17</v>
      </c>
      <c r="I103" s="1" t="s">
        <v>1961</v>
      </c>
      <c r="J103" s="1">
        <v>895.30439999999999</v>
      </c>
    </row>
    <row r="104" spans="1:10" x14ac:dyDescent="0.25">
      <c r="A104" s="1" t="s">
        <v>2066</v>
      </c>
      <c r="B104" s="3">
        <v>45552</v>
      </c>
      <c r="C104" s="1" t="s">
        <v>351</v>
      </c>
      <c r="D104" s="1" t="s">
        <v>1823</v>
      </c>
      <c r="E104" s="1" t="s">
        <v>1929</v>
      </c>
      <c r="F104" s="1">
        <v>2</v>
      </c>
      <c r="G104" s="1">
        <v>471.88</v>
      </c>
      <c r="H104" s="1">
        <v>0.24</v>
      </c>
      <c r="I104" s="1" t="s">
        <v>1961</v>
      </c>
      <c r="J104" s="1">
        <v>717.25760000000002</v>
      </c>
    </row>
    <row r="105" spans="1:10" x14ac:dyDescent="0.25">
      <c r="A105" s="1" t="s">
        <v>2067</v>
      </c>
      <c r="B105" s="3">
        <v>45907</v>
      </c>
      <c r="C105" s="1" t="s">
        <v>609</v>
      </c>
      <c r="D105" s="1" t="s">
        <v>1680</v>
      </c>
      <c r="E105" s="1" t="s">
        <v>1904</v>
      </c>
      <c r="F105" s="1">
        <v>4</v>
      </c>
      <c r="G105" s="1">
        <v>925.19</v>
      </c>
      <c r="H105" s="1">
        <v>0.19</v>
      </c>
      <c r="I105" s="1" t="s">
        <v>1961</v>
      </c>
      <c r="J105" s="1">
        <v>2997.6156000000001</v>
      </c>
    </row>
    <row r="106" spans="1:10" x14ac:dyDescent="0.25">
      <c r="A106" s="1" t="s">
        <v>2068</v>
      </c>
      <c r="B106" s="3">
        <v>45330</v>
      </c>
      <c r="C106" s="1" t="s">
        <v>125</v>
      </c>
      <c r="D106" s="1" t="s">
        <v>1841</v>
      </c>
      <c r="E106" s="1" t="s">
        <v>1927</v>
      </c>
      <c r="F106" s="1">
        <v>2</v>
      </c>
      <c r="G106" s="1">
        <v>879.63</v>
      </c>
      <c r="H106" s="1">
        <v>7.0000000000000007E-2</v>
      </c>
      <c r="I106" s="1" t="s">
        <v>1964</v>
      </c>
      <c r="J106" s="1">
        <v>1636.1117999999999</v>
      </c>
    </row>
    <row r="107" spans="1:10" x14ac:dyDescent="0.25">
      <c r="A107" s="1" t="s">
        <v>2069</v>
      </c>
      <c r="B107" s="3">
        <v>45214</v>
      </c>
      <c r="C107" s="1" t="s">
        <v>20</v>
      </c>
      <c r="D107" s="1" t="s">
        <v>1820</v>
      </c>
      <c r="E107" s="1" t="s">
        <v>1942</v>
      </c>
      <c r="F107" s="1">
        <v>2</v>
      </c>
      <c r="G107" s="1">
        <v>418.23</v>
      </c>
      <c r="H107" s="1">
        <v>0.28000000000000003</v>
      </c>
      <c r="I107" s="1" t="s">
        <v>1959</v>
      </c>
      <c r="J107" s="1">
        <v>602.25120000000004</v>
      </c>
    </row>
    <row r="108" spans="1:10" x14ac:dyDescent="0.25">
      <c r="A108" s="1" t="s">
        <v>2070</v>
      </c>
      <c r="B108" s="3">
        <v>45891</v>
      </c>
      <c r="C108" s="1" t="s">
        <v>868</v>
      </c>
      <c r="D108" s="1" t="s">
        <v>1631</v>
      </c>
      <c r="E108" s="1" t="s">
        <v>1945</v>
      </c>
      <c r="F108" s="1">
        <v>3</v>
      </c>
      <c r="G108" s="1">
        <v>551.72</v>
      </c>
      <c r="H108" s="1">
        <v>0.03</v>
      </c>
      <c r="I108" s="1" t="s">
        <v>1964</v>
      </c>
      <c r="J108" s="1">
        <v>1605.5052000000001</v>
      </c>
    </row>
    <row r="109" spans="1:10" x14ac:dyDescent="0.25">
      <c r="A109" s="1" t="s">
        <v>2071</v>
      </c>
      <c r="B109" s="3">
        <v>45323</v>
      </c>
      <c r="C109" s="1" t="s">
        <v>1073</v>
      </c>
      <c r="D109" s="1" t="s">
        <v>1841</v>
      </c>
      <c r="E109" s="1" t="s">
        <v>1914</v>
      </c>
      <c r="F109" s="1">
        <v>4</v>
      </c>
      <c r="G109" s="1">
        <v>525.61</v>
      </c>
      <c r="H109" s="1">
        <v>0.02</v>
      </c>
      <c r="I109" s="1" t="s">
        <v>1961</v>
      </c>
      <c r="J109" s="1">
        <v>2060.3912</v>
      </c>
    </row>
    <row r="110" spans="1:10" x14ac:dyDescent="0.25">
      <c r="A110" s="1" t="s">
        <v>2072</v>
      </c>
      <c r="B110" s="3">
        <v>45785</v>
      </c>
      <c r="C110" s="1" t="s">
        <v>164</v>
      </c>
      <c r="D110" s="1" t="s">
        <v>1642</v>
      </c>
      <c r="E110" s="1" t="s">
        <v>1932</v>
      </c>
      <c r="F110" s="1">
        <v>3</v>
      </c>
      <c r="G110" s="1">
        <v>815.3</v>
      </c>
      <c r="H110" s="1">
        <v>0.03</v>
      </c>
      <c r="I110" s="1" t="s">
        <v>1959</v>
      </c>
      <c r="J110" s="1">
        <v>2372.5230000000001</v>
      </c>
    </row>
    <row r="111" spans="1:10" x14ac:dyDescent="0.25">
      <c r="A111" s="1" t="s">
        <v>2073</v>
      </c>
      <c r="B111" s="3">
        <v>45738</v>
      </c>
      <c r="C111" s="1" t="s">
        <v>704</v>
      </c>
      <c r="D111" s="1" t="s">
        <v>1856</v>
      </c>
      <c r="E111" s="1" t="s">
        <v>1887</v>
      </c>
      <c r="F111" s="1">
        <v>3</v>
      </c>
      <c r="G111" s="1">
        <v>376.46</v>
      </c>
      <c r="H111" s="1">
        <v>0.09</v>
      </c>
      <c r="I111" s="1" t="s">
        <v>1964</v>
      </c>
      <c r="J111" s="1">
        <v>1027.7357999999999</v>
      </c>
    </row>
    <row r="112" spans="1:10" x14ac:dyDescent="0.25">
      <c r="A112" s="1" t="s">
        <v>2074</v>
      </c>
      <c r="B112" s="3">
        <v>45851</v>
      </c>
      <c r="C112" s="1" t="s">
        <v>42</v>
      </c>
      <c r="D112" s="1" t="s">
        <v>1706</v>
      </c>
      <c r="E112" s="1" t="s">
        <v>1917</v>
      </c>
      <c r="F112" s="1">
        <v>4</v>
      </c>
      <c r="G112" s="1">
        <v>239.83</v>
      </c>
      <c r="H112" s="1">
        <v>0.08</v>
      </c>
      <c r="I112" s="1" t="s">
        <v>1959</v>
      </c>
      <c r="J112" s="1">
        <v>882.57439999999997</v>
      </c>
    </row>
    <row r="113" spans="1:10" x14ac:dyDescent="0.25">
      <c r="A113" s="1" t="s">
        <v>2075</v>
      </c>
      <c r="B113" s="3">
        <v>45798</v>
      </c>
      <c r="C113" s="1" t="s">
        <v>418</v>
      </c>
      <c r="D113" s="1" t="s">
        <v>1853</v>
      </c>
      <c r="E113" s="1" t="s">
        <v>1901</v>
      </c>
      <c r="F113" s="1">
        <v>2</v>
      </c>
      <c r="G113" s="1">
        <v>845.71</v>
      </c>
      <c r="H113" s="1">
        <v>0.01</v>
      </c>
      <c r="I113" s="1" t="s">
        <v>1961</v>
      </c>
      <c r="J113" s="1">
        <v>1674.5057999999999</v>
      </c>
    </row>
    <row r="114" spans="1:10" x14ac:dyDescent="0.25">
      <c r="A114" s="1" t="s">
        <v>2076</v>
      </c>
      <c r="B114" s="3">
        <v>45705</v>
      </c>
      <c r="C114" s="1" t="s">
        <v>318</v>
      </c>
      <c r="D114" s="1" t="s">
        <v>1811</v>
      </c>
      <c r="E114" s="1" t="s">
        <v>1932</v>
      </c>
      <c r="F114" s="1">
        <v>3</v>
      </c>
      <c r="G114" s="1">
        <v>948.69</v>
      </c>
      <c r="H114" s="1">
        <v>0.28999999999999998</v>
      </c>
      <c r="I114" s="1" t="s">
        <v>1959</v>
      </c>
      <c r="J114" s="1">
        <v>2020.7097000000001</v>
      </c>
    </row>
    <row r="115" spans="1:10" x14ac:dyDescent="0.25">
      <c r="A115" s="1" t="s">
        <v>2077</v>
      </c>
      <c r="B115" s="3">
        <v>45413</v>
      </c>
      <c r="C115" s="1" t="s">
        <v>1452</v>
      </c>
      <c r="D115" s="1" t="s">
        <v>1658</v>
      </c>
      <c r="E115" s="1" t="s">
        <v>1924</v>
      </c>
      <c r="F115" s="1">
        <v>1</v>
      </c>
      <c r="G115" s="1">
        <v>281.97000000000003</v>
      </c>
      <c r="H115" s="1">
        <v>0.2</v>
      </c>
      <c r="I115" s="1" t="s">
        <v>1961</v>
      </c>
      <c r="J115" s="1">
        <v>225.57599999999999</v>
      </c>
    </row>
    <row r="116" spans="1:10" x14ac:dyDescent="0.25">
      <c r="A116" s="1" t="s">
        <v>2078</v>
      </c>
      <c r="B116" s="3">
        <v>45482</v>
      </c>
      <c r="C116" s="1" t="s">
        <v>518</v>
      </c>
      <c r="D116" s="1" t="s">
        <v>1856</v>
      </c>
      <c r="E116" s="1" t="s">
        <v>1904</v>
      </c>
      <c r="F116" s="1">
        <v>2</v>
      </c>
      <c r="G116" s="1">
        <v>731.01</v>
      </c>
      <c r="H116" s="1">
        <v>0.05</v>
      </c>
      <c r="I116" s="1" t="s">
        <v>1961</v>
      </c>
      <c r="J116" s="1">
        <v>1388.9190000000001</v>
      </c>
    </row>
    <row r="117" spans="1:10" x14ac:dyDescent="0.25">
      <c r="A117" s="1" t="s">
        <v>2079</v>
      </c>
      <c r="B117" s="3">
        <v>45925</v>
      </c>
      <c r="C117" s="1" t="s">
        <v>832</v>
      </c>
      <c r="D117" s="1" t="s">
        <v>1838</v>
      </c>
      <c r="E117" s="1" t="s">
        <v>1914</v>
      </c>
      <c r="F117" s="1">
        <v>4</v>
      </c>
      <c r="G117" s="1">
        <v>930.85</v>
      </c>
      <c r="H117" s="1">
        <v>0.13</v>
      </c>
      <c r="I117" s="1" t="s">
        <v>1961</v>
      </c>
      <c r="J117" s="1">
        <v>3239.3580000000002</v>
      </c>
    </row>
    <row r="118" spans="1:10" x14ac:dyDescent="0.25">
      <c r="A118" s="1" t="s">
        <v>2080</v>
      </c>
      <c r="B118" s="3">
        <v>45420</v>
      </c>
      <c r="C118" s="1" t="s">
        <v>1313</v>
      </c>
      <c r="D118" s="1" t="s">
        <v>2061</v>
      </c>
      <c r="E118" s="1" t="s">
        <v>1917</v>
      </c>
      <c r="F118" s="1">
        <v>4</v>
      </c>
      <c r="G118" s="1">
        <v>770.77</v>
      </c>
      <c r="H118" s="1">
        <v>0.22</v>
      </c>
      <c r="I118" s="1" t="s">
        <v>1959</v>
      </c>
      <c r="J118" s="1">
        <v>2404.8024</v>
      </c>
    </row>
    <row r="119" spans="1:10" x14ac:dyDescent="0.25">
      <c r="A119" s="1" t="s">
        <v>2081</v>
      </c>
      <c r="B119" s="3">
        <v>45554</v>
      </c>
      <c r="C119" s="1" t="s">
        <v>251</v>
      </c>
      <c r="D119" s="1" t="s">
        <v>1718</v>
      </c>
      <c r="E119" s="1" t="s">
        <v>1904</v>
      </c>
      <c r="F119" s="1">
        <v>3</v>
      </c>
      <c r="G119" s="1">
        <v>479.63</v>
      </c>
      <c r="H119" s="1">
        <v>0.3</v>
      </c>
      <c r="I119" s="1" t="s">
        <v>1961</v>
      </c>
      <c r="J119" s="1">
        <v>1007.223</v>
      </c>
    </row>
    <row r="120" spans="1:10" x14ac:dyDescent="0.25">
      <c r="A120" s="1" t="s">
        <v>2082</v>
      </c>
      <c r="B120" s="3">
        <v>45405</v>
      </c>
      <c r="C120" s="1" t="s">
        <v>376</v>
      </c>
      <c r="D120" s="1" t="s">
        <v>1696</v>
      </c>
      <c r="E120" s="1" t="s">
        <v>1927</v>
      </c>
      <c r="F120" s="1">
        <v>1</v>
      </c>
      <c r="G120" s="1">
        <v>165</v>
      </c>
      <c r="H120" s="1">
        <v>0.3</v>
      </c>
      <c r="I120" s="1" t="s">
        <v>1964</v>
      </c>
      <c r="J120" s="1">
        <v>115.5</v>
      </c>
    </row>
    <row r="121" spans="1:10" x14ac:dyDescent="0.25">
      <c r="A121" s="1" t="s">
        <v>2083</v>
      </c>
      <c r="B121" s="3">
        <v>45503</v>
      </c>
      <c r="C121" s="1" t="s">
        <v>536</v>
      </c>
      <c r="D121" s="1" t="s">
        <v>1631</v>
      </c>
      <c r="E121" s="1" t="s">
        <v>1917</v>
      </c>
      <c r="F121" s="1">
        <v>2</v>
      </c>
      <c r="G121" s="1">
        <v>151.51</v>
      </c>
      <c r="H121" s="1">
        <v>0.28999999999999998</v>
      </c>
      <c r="I121" s="1" t="s">
        <v>1964</v>
      </c>
      <c r="J121" s="1">
        <v>215.14420000000001</v>
      </c>
    </row>
    <row r="122" spans="1:10" x14ac:dyDescent="0.25">
      <c r="A122" s="1" t="s">
        <v>2084</v>
      </c>
      <c r="B122" s="3">
        <v>45274</v>
      </c>
      <c r="C122" s="1" t="s">
        <v>754</v>
      </c>
      <c r="D122" s="1" t="s">
        <v>1670</v>
      </c>
      <c r="E122" s="1" t="s">
        <v>1942</v>
      </c>
      <c r="F122" s="1">
        <v>2</v>
      </c>
      <c r="G122" s="1">
        <v>872.93</v>
      </c>
      <c r="H122" s="1">
        <v>0.28999999999999998</v>
      </c>
      <c r="I122" s="1" t="s">
        <v>1964</v>
      </c>
      <c r="J122" s="1">
        <v>1239.5606</v>
      </c>
    </row>
    <row r="123" spans="1:10" x14ac:dyDescent="0.25">
      <c r="A123" s="1" t="s">
        <v>2085</v>
      </c>
      <c r="B123" s="3">
        <v>45558</v>
      </c>
      <c r="C123" s="1" t="s">
        <v>853</v>
      </c>
      <c r="D123" s="1" t="s">
        <v>1642</v>
      </c>
      <c r="E123" s="1" t="s">
        <v>1924</v>
      </c>
      <c r="F123" s="1">
        <v>3</v>
      </c>
      <c r="G123" s="1">
        <v>432.4</v>
      </c>
      <c r="H123" s="1">
        <v>0.04</v>
      </c>
      <c r="I123" s="1" t="s">
        <v>1959</v>
      </c>
      <c r="J123" s="1">
        <v>1245.3119999999999</v>
      </c>
    </row>
    <row r="124" spans="1:10" x14ac:dyDescent="0.25">
      <c r="A124" s="1" t="s">
        <v>2086</v>
      </c>
      <c r="B124" s="3">
        <v>45886</v>
      </c>
      <c r="C124" s="1" t="s">
        <v>1073</v>
      </c>
      <c r="D124" s="1" t="s">
        <v>1732</v>
      </c>
      <c r="E124" s="1" t="s">
        <v>1914</v>
      </c>
      <c r="F124" s="1">
        <v>2</v>
      </c>
      <c r="G124" s="1">
        <v>197.76</v>
      </c>
      <c r="H124" s="1">
        <v>0.04</v>
      </c>
      <c r="I124" s="1" t="s">
        <v>1959</v>
      </c>
      <c r="J124" s="1">
        <v>379.69920000000002</v>
      </c>
    </row>
    <row r="125" spans="1:10" x14ac:dyDescent="0.25">
      <c r="A125" s="1" t="s">
        <v>2087</v>
      </c>
      <c r="B125" s="3">
        <v>45674</v>
      </c>
      <c r="C125" s="1" t="s">
        <v>1478</v>
      </c>
      <c r="D125" s="1" t="s">
        <v>1700</v>
      </c>
      <c r="E125" s="1" t="s">
        <v>1896</v>
      </c>
      <c r="F125" s="1">
        <v>3</v>
      </c>
      <c r="G125" s="1">
        <v>334.6</v>
      </c>
      <c r="H125" s="1">
        <v>0.11</v>
      </c>
      <c r="I125" s="1" t="s">
        <v>1961</v>
      </c>
      <c r="J125" s="1">
        <v>893.38199999999995</v>
      </c>
    </row>
    <row r="126" spans="1:10" x14ac:dyDescent="0.25">
      <c r="A126" s="1" t="s">
        <v>2088</v>
      </c>
      <c r="B126" s="3">
        <v>45777</v>
      </c>
      <c r="C126" s="1" t="s">
        <v>318</v>
      </c>
      <c r="D126" s="1" t="s">
        <v>1613</v>
      </c>
      <c r="E126" s="1" t="s">
        <v>1901</v>
      </c>
      <c r="F126" s="1">
        <v>2</v>
      </c>
      <c r="G126" s="1">
        <v>44.35</v>
      </c>
      <c r="H126" s="1">
        <v>0.2</v>
      </c>
      <c r="I126" s="1" t="s">
        <v>1964</v>
      </c>
      <c r="J126" s="1">
        <v>70.959999999999994</v>
      </c>
    </row>
    <row r="127" spans="1:10" x14ac:dyDescent="0.25">
      <c r="A127" s="1" t="s">
        <v>2089</v>
      </c>
      <c r="B127" s="3">
        <v>45598</v>
      </c>
      <c r="C127" s="1" t="s">
        <v>1542</v>
      </c>
      <c r="D127" s="1" t="s">
        <v>1590</v>
      </c>
      <c r="E127" s="1" t="s">
        <v>1911</v>
      </c>
      <c r="F127" s="1">
        <v>1</v>
      </c>
      <c r="G127" s="1">
        <v>846.31</v>
      </c>
      <c r="H127" s="1">
        <v>0.05</v>
      </c>
      <c r="I127" s="1" t="s">
        <v>1961</v>
      </c>
      <c r="J127" s="1">
        <v>803.99450000000002</v>
      </c>
    </row>
    <row r="128" spans="1:10" x14ac:dyDescent="0.25">
      <c r="A128" s="1" t="s">
        <v>2090</v>
      </c>
      <c r="B128" s="3">
        <v>45884</v>
      </c>
      <c r="C128" s="1" t="s">
        <v>456</v>
      </c>
      <c r="D128" s="1" t="s">
        <v>1683</v>
      </c>
      <c r="E128" s="1" t="s">
        <v>1929</v>
      </c>
      <c r="F128" s="1">
        <v>1</v>
      </c>
      <c r="G128" s="1">
        <v>996.48</v>
      </c>
      <c r="H128" s="1">
        <v>7.0000000000000007E-2</v>
      </c>
      <c r="I128" s="1" t="s">
        <v>1964</v>
      </c>
      <c r="J128" s="1">
        <v>926.72640000000001</v>
      </c>
    </row>
    <row r="129" spans="1:10" x14ac:dyDescent="0.25">
      <c r="A129" s="1" t="s">
        <v>2091</v>
      </c>
      <c r="B129" s="3">
        <v>45916</v>
      </c>
      <c r="C129" s="1" t="s">
        <v>892</v>
      </c>
      <c r="D129" s="1" t="s">
        <v>1862</v>
      </c>
      <c r="E129" s="1" t="s">
        <v>1911</v>
      </c>
      <c r="F129" s="1">
        <v>3</v>
      </c>
      <c r="G129" s="1">
        <v>949.19</v>
      </c>
      <c r="H129" s="1">
        <v>0.03</v>
      </c>
      <c r="I129" s="1" t="s">
        <v>1964</v>
      </c>
      <c r="J129" s="1">
        <v>2762.1428999999998</v>
      </c>
    </row>
    <row r="130" spans="1:10" x14ac:dyDescent="0.25">
      <c r="A130" s="1" t="s">
        <v>2092</v>
      </c>
      <c r="B130" s="3">
        <v>45347</v>
      </c>
      <c r="C130" s="1" t="s">
        <v>1250</v>
      </c>
      <c r="D130" s="1" t="s">
        <v>1865</v>
      </c>
      <c r="E130" s="1" t="s">
        <v>1921</v>
      </c>
      <c r="F130" s="1">
        <v>2</v>
      </c>
      <c r="G130" s="1">
        <v>724.97</v>
      </c>
      <c r="H130" s="1">
        <v>0.1</v>
      </c>
      <c r="I130" s="1" t="s">
        <v>1959</v>
      </c>
      <c r="J130" s="1">
        <v>1304.9459999999999</v>
      </c>
    </row>
    <row r="131" spans="1:10" x14ac:dyDescent="0.25">
      <c r="A131" s="1" t="s">
        <v>2093</v>
      </c>
      <c r="B131" s="3">
        <v>45723</v>
      </c>
      <c r="C131" s="1" t="s">
        <v>1004</v>
      </c>
      <c r="D131" s="1" t="s">
        <v>1560</v>
      </c>
      <c r="E131" s="1" t="s">
        <v>1939</v>
      </c>
      <c r="F131" s="1">
        <v>1</v>
      </c>
      <c r="G131" s="1">
        <v>783.25</v>
      </c>
      <c r="H131" s="1">
        <v>0.3</v>
      </c>
      <c r="I131" s="1" t="s">
        <v>1959</v>
      </c>
      <c r="J131" s="1">
        <v>548.27499999999998</v>
      </c>
    </row>
    <row r="132" spans="1:10" x14ac:dyDescent="0.25">
      <c r="A132" s="1" t="s">
        <v>2094</v>
      </c>
      <c r="B132" s="3">
        <v>45495</v>
      </c>
      <c r="C132" s="1" t="s">
        <v>1088</v>
      </c>
      <c r="D132" s="1" t="s">
        <v>1625</v>
      </c>
      <c r="E132" s="1" t="s">
        <v>1901</v>
      </c>
      <c r="F132" s="1">
        <v>1</v>
      </c>
      <c r="G132" s="1">
        <v>942.38</v>
      </c>
      <c r="H132" s="1">
        <v>0.17</v>
      </c>
      <c r="I132" s="1" t="s">
        <v>1959</v>
      </c>
      <c r="J132" s="1">
        <v>782.17539999999997</v>
      </c>
    </row>
    <row r="133" spans="1:10" x14ac:dyDescent="0.25">
      <c r="A133" s="1" t="s">
        <v>2095</v>
      </c>
      <c r="B133" s="3">
        <v>45444</v>
      </c>
      <c r="C133" s="1" t="s">
        <v>1536</v>
      </c>
      <c r="D133" s="1" t="s">
        <v>1735</v>
      </c>
      <c r="E133" s="1" t="s">
        <v>1927</v>
      </c>
      <c r="F133" s="1">
        <v>3</v>
      </c>
      <c r="G133" s="1">
        <v>298.35000000000002</v>
      </c>
      <c r="H133" s="1">
        <v>0.05</v>
      </c>
      <c r="I133" s="1" t="s">
        <v>1964</v>
      </c>
      <c r="J133" s="1">
        <v>850.29750000000001</v>
      </c>
    </row>
    <row r="134" spans="1:10" x14ac:dyDescent="0.25">
      <c r="A134" s="1" t="s">
        <v>2096</v>
      </c>
      <c r="B134" s="3">
        <v>45662</v>
      </c>
      <c r="C134" s="1" t="s">
        <v>554</v>
      </c>
      <c r="D134" s="1" t="s">
        <v>1725</v>
      </c>
      <c r="E134" s="1" t="s">
        <v>1929</v>
      </c>
      <c r="F134" s="1">
        <v>4</v>
      </c>
      <c r="G134" s="1">
        <v>950.04</v>
      </c>
      <c r="H134" s="1">
        <v>0.13</v>
      </c>
      <c r="I134" s="1" t="s">
        <v>1961</v>
      </c>
      <c r="J134" s="1">
        <v>3306.1392000000001</v>
      </c>
    </row>
    <row r="135" spans="1:10" x14ac:dyDescent="0.25">
      <c r="A135" s="1" t="s">
        <v>2097</v>
      </c>
      <c r="B135" s="3">
        <v>45910</v>
      </c>
      <c r="C135" s="1" t="s">
        <v>1046</v>
      </c>
      <c r="D135" s="1" t="s">
        <v>1753</v>
      </c>
      <c r="E135" s="1" t="s">
        <v>1904</v>
      </c>
      <c r="F135" s="1">
        <v>2</v>
      </c>
      <c r="G135" s="1">
        <v>267.19</v>
      </c>
      <c r="H135" s="1">
        <v>7.0000000000000007E-2</v>
      </c>
      <c r="I135" s="1" t="s">
        <v>1959</v>
      </c>
      <c r="J135" s="1">
        <v>496.97340000000003</v>
      </c>
    </row>
    <row r="136" spans="1:10" x14ac:dyDescent="0.25">
      <c r="A136" s="1" t="s">
        <v>2098</v>
      </c>
      <c r="B136" s="3">
        <v>45827</v>
      </c>
      <c r="C136" s="1" t="s">
        <v>665</v>
      </c>
      <c r="D136" s="1" t="s">
        <v>1844</v>
      </c>
      <c r="E136" s="1" t="s">
        <v>1936</v>
      </c>
      <c r="F136" s="1">
        <v>4</v>
      </c>
      <c r="G136" s="1">
        <v>72.63</v>
      </c>
      <c r="H136" s="1">
        <v>0.06</v>
      </c>
      <c r="I136" s="1" t="s">
        <v>1961</v>
      </c>
      <c r="J136" s="1">
        <v>273.08879999999999</v>
      </c>
    </row>
    <row r="137" spans="1:10" x14ac:dyDescent="0.25">
      <c r="A137" s="1" t="s">
        <v>2099</v>
      </c>
      <c r="B137" s="3">
        <v>45544</v>
      </c>
      <c r="C137" s="1" t="s">
        <v>1337</v>
      </c>
      <c r="D137" s="1" t="s">
        <v>1741</v>
      </c>
      <c r="E137" s="1" t="s">
        <v>1908</v>
      </c>
      <c r="F137" s="1">
        <v>3</v>
      </c>
      <c r="G137" s="1">
        <v>576.52</v>
      </c>
      <c r="H137" s="1">
        <v>0.22</v>
      </c>
      <c r="I137" s="1" t="s">
        <v>1964</v>
      </c>
      <c r="J137" s="1">
        <v>1349.0568000000001</v>
      </c>
    </row>
    <row r="138" spans="1:10" x14ac:dyDescent="0.25">
      <c r="A138" s="1" t="s">
        <v>2100</v>
      </c>
      <c r="B138" s="3">
        <v>45751</v>
      </c>
      <c r="C138" s="1" t="s">
        <v>1106</v>
      </c>
      <c r="D138" s="1" t="s">
        <v>1796</v>
      </c>
      <c r="E138" s="1" t="s">
        <v>1921</v>
      </c>
      <c r="F138" s="1">
        <v>3</v>
      </c>
      <c r="G138" s="1">
        <v>849.36</v>
      </c>
      <c r="H138" s="1">
        <v>0.03</v>
      </c>
      <c r="I138" s="1" t="s">
        <v>1959</v>
      </c>
      <c r="J138" s="1">
        <v>2471.6376</v>
      </c>
    </row>
    <row r="139" spans="1:10" x14ac:dyDescent="0.25">
      <c r="A139" s="1" t="s">
        <v>2101</v>
      </c>
      <c r="B139" s="3">
        <v>45392</v>
      </c>
      <c r="C139" s="1" t="s">
        <v>1470</v>
      </c>
      <c r="D139" s="1" t="s">
        <v>1732</v>
      </c>
      <c r="E139" s="1" t="s">
        <v>1911</v>
      </c>
      <c r="F139" s="1">
        <v>1</v>
      </c>
      <c r="G139" s="1">
        <v>245.85</v>
      </c>
      <c r="H139" s="1">
        <v>0.18</v>
      </c>
      <c r="I139" s="1" t="s">
        <v>1964</v>
      </c>
      <c r="J139" s="1">
        <v>201.59700000000001</v>
      </c>
    </row>
    <row r="140" spans="1:10" x14ac:dyDescent="0.25">
      <c r="A140" s="1" t="s">
        <v>2102</v>
      </c>
      <c r="B140" s="3">
        <v>45589</v>
      </c>
      <c r="C140" s="1" t="s">
        <v>597</v>
      </c>
      <c r="D140" s="1" t="s">
        <v>1874</v>
      </c>
      <c r="E140" s="1" t="s">
        <v>1924</v>
      </c>
      <c r="F140" s="1">
        <v>3</v>
      </c>
      <c r="G140" s="1">
        <v>237.68</v>
      </c>
      <c r="H140" s="1">
        <v>0.1</v>
      </c>
      <c r="I140" s="1" t="s">
        <v>1964</v>
      </c>
      <c r="J140" s="1">
        <v>641.73599999999999</v>
      </c>
    </row>
    <row r="141" spans="1:10" x14ac:dyDescent="0.25">
      <c r="A141" s="1" t="s">
        <v>2103</v>
      </c>
      <c r="B141" s="3">
        <v>45756</v>
      </c>
      <c r="C141" s="1" t="s">
        <v>1070</v>
      </c>
      <c r="D141" s="1" t="s">
        <v>1796</v>
      </c>
      <c r="E141" s="1" t="s">
        <v>1934</v>
      </c>
      <c r="F141" s="1">
        <v>4</v>
      </c>
      <c r="G141" s="1">
        <v>715.85</v>
      </c>
      <c r="H141" s="1">
        <v>0.25</v>
      </c>
      <c r="I141" s="1" t="s">
        <v>1961</v>
      </c>
      <c r="J141" s="1">
        <v>2147.5500000000002</v>
      </c>
    </row>
    <row r="142" spans="1:10" x14ac:dyDescent="0.25">
      <c r="A142" s="1" t="s">
        <v>2104</v>
      </c>
      <c r="B142" s="3">
        <v>45255</v>
      </c>
      <c r="C142" s="1" t="s">
        <v>575</v>
      </c>
      <c r="D142" s="1" t="s">
        <v>1853</v>
      </c>
      <c r="E142" s="1" t="s">
        <v>1908</v>
      </c>
      <c r="F142" s="1">
        <v>2</v>
      </c>
      <c r="G142" s="1">
        <v>478.85</v>
      </c>
      <c r="H142" s="1">
        <v>0.01</v>
      </c>
      <c r="I142" s="1" t="s">
        <v>1964</v>
      </c>
      <c r="J142" s="1">
        <v>948.12300000000005</v>
      </c>
    </row>
    <row r="143" spans="1:10" x14ac:dyDescent="0.25">
      <c r="A143" s="1" t="s">
        <v>2105</v>
      </c>
      <c r="B143" s="3">
        <v>45718</v>
      </c>
      <c r="C143" s="1" t="s">
        <v>400</v>
      </c>
      <c r="D143" s="1" t="s">
        <v>1721</v>
      </c>
      <c r="E143" s="1" t="s">
        <v>1887</v>
      </c>
      <c r="F143" s="1">
        <v>1</v>
      </c>
      <c r="G143" s="1">
        <v>503.95</v>
      </c>
      <c r="H143" s="1">
        <v>0.26</v>
      </c>
      <c r="I143" s="1" t="s">
        <v>1964</v>
      </c>
      <c r="J143" s="1">
        <v>372.923</v>
      </c>
    </row>
    <row r="144" spans="1:10" x14ac:dyDescent="0.25">
      <c r="A144" s="1" t="s">
        <v>2106</v>
      </c>
      <c r="B144" s="3">
        <v>45573</v>
      </c>
      <c r="C144" s="1" t="s">
        <v>1255</v>
      </c>
      <c r="D144" s="1" t="s">
        <v>1780</v>
      </c>
      <c r="E144" s="1" t="s">
        <v>1929</v>
      </c>
      <c r="F144" s="1">
        <v>2</v>
      </c>
      <c r="G144" s="1">
        <v>975.48</v>
      </c>
      <c r="H144" s="1">
        <v>0.26</v>
      </c>
      <c r="I144" s="1" t="s">
        <v>1964</v>
      </c>
      <c r="J144" s="1">
        <v>1443.7103999999999</v>
      </c>
    </row>
    <row r="145" spans="1:10" x14ac:dyDescent="0.25">
      <c r="A145" s="1" t="s">
        <v>2107</v>
      </c>
      <c r="B145" s="3">
        <v>45884</v>
      </c>
      <c r="C145" s="1" t="s">
        <v>1261</v>
      </c>
      <c r="D145" s="1" t="s">
        <v>1680</v>
      </c>
      <c r="E145" s="1" t="s">
        <v>1939</v>
      </c>
      <c r="F145" s="1">
        <v>4</v>
      </c>
      <c r="G145" s="1">
        <v>450.12</v>
      </c>
      <c r="H145" s="1">
        <v>0.28999999999999998</v>
      </c>
      <c r="I145" s="1" t="s">
        <v>1964</v>
      </c>
      <c r="J145" s="1">
        <v>1278.3407999999999</v>
      </c>
    </row>
    <row r="146" spans="1:10" x14ac:dyDescent="0.25">
      <c r="A146" s="1" t="s">
        <v>2108</v>
      </c>
      <c r="B146" s="3">
        <v>45448</v>
      </c>
      <c r="C146" s="1" t="s">
        <v>1361</v>
      </c>
      <c r="D146" s="1" t="s">
        <v>1686</v>
      </c>
      <c r="E146" s="1" t="s">
        <v>1917</v>
      </c>
      <c r="F146" s="1">
        <v>3</v>
      </c>
      <c r="G146" s="1">
        <v>237.24</v>
      </c>
      <c r="H146" s="1">
        <v>0.24</v>
      </c>
      <c r="I146" s="1" t="s">
        <v>1961</v>
      </c>
      <c r="J146" s="1">
        <v>540.90719999999999</v>
      </c>
    </row>
    <row r="147" spans="1:10" x14ac:dyDescent="0.25">
      <c r="A147" s="1" t="s">
        <v>2109</v>
      </c>
      <c r="B147" s="3">
        <v>45522</v>
      </c>
      <c r="C147" s="1" t="s">
        <v>1429</v>
      </c>
      <c r="D147" s="1" t="s">
        <v>1744</v>
      </c>
      <c r="E147" s="1" t="s">
        <v>1936</v>
      </c>
      <c r="F147" s="1">
        <v>2</v>
      </c>
      <c r="G147" s="1">
        <v>536.84</v>
      </c>
      <c r="H147" s="1">
        <v>0.09</v>
      </c>
      <c r="I147" s="1" t="s">
        <v>1964</v>
      </c>
      <c r="J147" s="1">
        <v>977.04880000000003</v>
      </c>
    </row>
    <row r="148" spans="1:10" x14ac:dyDescent="0.25">
      <c r="A148" s="1" t="s">
        <v>2110</v>
      </c>
      <c r="B148" s="3">
        <v>45626</v>
      </c>
      <c r="C148" s="1" t="s">
        <v>1383</v>
      </c>
      <c r="D148" s="1" t="s">
        <v>1686</v>
      </c>
      <c r="E148" s="1" t="s">
        <v>1948</v>
      </c>
      <c r="F148" s="1">
        <v>3</v>
      </c>
      <c r="G148" s="1">
        <v>584.41</v>
      </c>
      <c r="H148" s="1">
        <v>0</v>
      </c>
      <c r="I148" s="1" t="s">
        <v>1964</v>
      </c>
      <c r="J148" s="1">
        <v>1753.23</v>
      </c>
    </row>
    <row r="149" spans="1:10" x14ac:dyDescent="0.25">
      <c r="A149" s="1" t="s">
        <v>2111</v>
      </c>
      <c r="B149" s="3">
        <v>45617</v>
      </c>
      <c r="C149" s="1" t="s">
        <v>943</v>
      </c>
      <c r="D149" s="1" t="s">
        <v>1829</v>
      </c>
      <c r="E149" s="1" t="s">
        <v>1948</v>
      </c>
      <c r="F149" s="1">
        <v>1</v>
      </c>
      <c r="G149" s="1">
        <v>653.87</v>
      </c>
      <c r="H149" s="1">
        <v>0.14000000000000001</v>
      </c>
      <c r="I149" s="1" t="s">
        <v>1961</v>
      </c>
      <c r="J149" s="1">
        <v>562.32820000000004</v>
      </c>
    </row>
    <row r="150" spans="1:10" x14ac:dyDescent="0.25">
      <c r="A150" s="1" t="s">
        <v>2112</v>
      </c>
      <c r="B150" s="3">
        <v>45878</v>
      </c>
      <c r="C150" s="1" t="s">
        <v>1528</v>
      </c>
      <c r="D150" s="1" t="s">
        <v>1844</v>
      </c>
      <c r="E150" s="1" t="s">
        <v>1887</v>
      </c>
      <c r="F150" s="1">
        <v>1</v>
      </c>
      <c r="G150" s="1">
        <v>652.03</v>
      </c>
      <c r="H150" s="1">
        <v>0.27</v>
      </c>
      <c r="I150" s="1" t="s">
        <v>1959</v>
      </c>
      <c r="J150" s="1">
        <v>475.9819</v>
      </c>
    </row>
    <row r="151" spans="1:10" x14ac:dyDescent="0.25">
      <c r="A151" s="1" t="s">
        <v>2113</v>
      </c>
      <c r="B151" s="3">
        <v>45502</v>
      </c>
      <c r="C151" s="1" t="s">
        <v>339</v>
      </c>
      <c r="D151" s="1" t="s">
        <v>1576</v>
      </c>
      <c r="E151" s="1" t="s">
        <v>1929</v>
      </c>
      <c r="F151" s="1">
        <v>3</v>
      </c>
      <c r="G151" s="1">
        <v>513.36</v>
      </c>
      <c r="H151" s="1">
        <v>7.0000000000000007E-2</v>
      </c>
      <c r="I151" s="1" t="s">
        <v>1964</v>
      </c>
      <c r="J151" s="1">
        <v>1432.2744</v>
      </c>
    </row>
    <row r="152" spans="1:10" x14ac:dyDescent="0.25">
      <c r="A152" s="1" t="s">
        <v>2114</v>
      </c>
      <c r="B152" s="3">
        <v>45433</v>
      </c>
      <c r="C152" s="1" t="s">
        <v>255</v>
      </c>
      <c r="D152" s="1" t="s">
        <v>1738</v>
      </c>
      <c r="E152" s="1" t="s">
        <v>1908</v>
      </c>
      <c r="F152" s="1">
        <v>4</v>
      </c>
      <c r="G152" s="1">
        <v>355.64</v>
      </c>
      <c r="H152" s="1">
        <v>0.16</v>
      </c>
      <c r="I152" s="1" t="s">
        <v>1964</v>
      </c>
      <c r="J152" s="1">
        <v>1194.9503999999999</v>
      </c>
    </row>
    <row r="153" spans="1:10" x14ac:dyDescent="0.25">
      <c r="A153" s="1" t="s">
        <v>2115</v>
      </c>
      <c r="B153" s="3">
        <v>45594</v>
      </c>
      <c r="C153" s="1" t="s">
        <v>100</v>
      </c>
      <c r="D153" s="1" t="s">
        <v>1610</v>
      </c>
      <c r="E153" s="1" t="s">
        <v>1917</v>
      </c>
      <c r="F153" s="1">
        <v>4</v>
      </c>
      <c r="G153" s="1">
        <v>535.4</v>
      </c>
      <c r="H153" s="1">
        <v>0.26</v>
      </c>
      <c r="I153" s="1" t="s">
        <v>1961</v>
      </c>
      <c r="J153" s="1">
        <v>1584.7840000000001</v>
      </c>
    </row>
    <row r="154" spans="1:10" x14ac:dyDescent="0.25">
      <c r="A154" s="1" t="s">
        <v>2116</v>
      </c>
      <c r="B154" s="3">
        <v>45798</v>
      </c>
      <c r="C154" s="1" t="s">
        <v>790</v>
      </c>
      <c r="D154" s="1" t="s">
        <v>1790</v>
      </c>
      <c r="E154" s="1" t="s">
        <v>1948</v>
      </c>
      <c r="F154" s="1">
        <v>2</v>
      </c>
      <c r="G154" s="1">
        <v>108.74</v>
      </c>
      <c r="H154" s="1">
        <v>0.11</v>
      </c>
      <c r="I154" s="1" t="s">
        <v>1961</v>
      </c>
      <c r="J154" s="1">
        <v>193.55719999999999</v>
      </c>
    </row>
    <row r="155" spans="1:10" x14ac:dyDescent="0.25">
      <c r="A155" s="1" t="s">
        <v>2117</v>
      </c>
      <c r="B155" s="3">
        <v>45579</v>
      </c>
      <c r="C155" s="1" t="s">
        <v>1001</v>
      </c>
      <c r="D155" s="1" t="s">
        <v>1603</v>
      </c>
      <c r="E155" s="1" t="s">
        <v>1948</v>
      </c>
      <c r="F155" s="1">
        <v>3</v>
      </c>
      <c r="G155" s="1">
        <v>591.98</v>
      </c>
      <c r="H155" s="1">
        <v>0.16</v>
      </c>
      <c r="I155" s="1" t="s">
        <v>1959</v>
      </c>
      <c r="J155" s="1">
        <v>1491.7896000000001</v>
      </c>
    </row>
    <row r="156" spans="1:10" x14ac:dyDescent="0.25">
      <c r="A156" s="1" t="s">
        <v>2118</v>
      </c>
      <c r="B156" s="3">
        <v>45613</v>
      </c>
      <c r="C156" s="1" t="s">
        <v>1272</v>
      </c>
      <c r="D156" s="1" t="s">
        <v>1725</v>
      </c>
      <c r="E156" s="1" t="s">
        <v>1896</v>
      </c>
      <c r="F156" s="1">
        <v>1</v>
      </c>
      <c r="G156" s="1">
        <v>345.06</v>
      </c>
      <c r="H156" s="1">
        <v>0.13</v>
      </c>
      <c r="I156" s="1" t="s">
        <v>1964</v>
      </c>
      <c r="J156" s="1">
        <v>300.2022</v>
      </c>
    </row>
    <row r="157" spans="1:10" x14ac:dyDescent="0.25">
      <c r="A157" s="1" t="s">
        <v>2119</v>
      </c>
      <c r="B157" s="3">
        <v>45745</v>
      </c>
      <c r="C157" s="1" t="s">
        <v>980</v>
      </c>
      <c r="D157" s="1" t="s">
        <v>1862</v>
      </c>
      <c r="E157" s="1" t="s">
        <v>1929</v>
      </c>
      <c r="F157" s="1">
        <v>4</v>
      </c>
      <c r="G157" s="1">
        <v>986.41</v>
      </c>
      <c r="H157" s="1">
        <v>0.22</v>
      </c>
      <c r="I157" s="1" t="s">
        <v>1959</v>
      </c>
      <c r="J157" s="1">
        <v>3077.5992000000001</v>
      </c>
    </row>
    <row r="158" spans="1:10" x14ac:dyDescent="0.25">
      <c r="A158" s="1" t="s">
        <v>2120</v>
      </c>
      <c r="B158" s="3">
        <v>45494</v>
      </c>
      <c r="C158" s="1" t="s">
        <v>1016</v>
      </c>
      <c r="D158" s="1" t="s">
        <v>1728</v>
      </c>
      <c r="E158" s="1" t="s">
        <v>1887</v>
      </c>
      <c r="F158" s="1">
        <v>2</v>
      </c>
      <c r="G158" s="1">
        <v>921.52</v>
      </c>
      <c r="H158" s="1">
        <v>0</v>
      </c>
      <c r="I158" s="1" t="s">
        <v>1961</v>
      </c>
      <c r="J158" s="1">
        <v>1843.04</v>
      </c>
    </row>
    <row r="159" spans="1:10" x14ac:dyDescent="0.25">
      <c r="A159" s="1" t="s">
        <v>2121</v>
      </c>
      <c r="B159" s="3">
        <v>45883</v>
      </c>
      <c r="C159" s="1" t="s">
        <v>351</v>
      </c>
      <c r="D159" s="1" t="s">
        <v>1747</v>
      </c>
      <c r="E159" s="1" t="s">
        <v>1908</v>
      </c>
      <c r="F159" s="1">
        <v>1</v>
      </c>
      <c r="G159" s="1">
        <v>83.1</v>
      </c>
      <c r="H159" s="1">
        <v>0.04</v>
      </c>
      <c r="I159" s="1" t="s">
        <v>1961</v>
      </c>
      <c r="J159" s="1">
        <v>79.775999999999996</v>
      </c>
    </row>
    <row r="160" spans="1:10" x14ac:dyDescent="0.25">
      <c r="A160" s="1" t="s">
        <v>2122</v>
      </c>
      <c r="B160" s="3">
        <v>45601</v>
      </c>
      <c r="C160" s="1" t="s">
        <v>1166</v>
      </c>
      <c r="D160" s="1" t="s">
        <v>1661</v>
      </c>
      <c r="E160" s="1" t="s">
        <v>1927</v>
      </c>
      <c r="F160" s="1">
        <v>2</v>
      </c>
      <c r="G160" s="1">
        <v>60.98</v>
      </c>
      <c r="H160" s="1">
        <v>0.23</v>
      </c>
      <c r="I160" s="1" t="s">
        <v>1961</v>
      </c>
      <c r="J160" s="1">
        <v>93.909199999999998</v>
      </c>
    </row>
    <row r="161" spans="1:10" x14ac:dyDescent="0.25">
      <c r="A161" s="1" t="s">
        <v>2123</v>
      </c>
      <c r="B161" s="3">
        <v>45454</v>
      </c>
      <c r="C161" s="1" t="s">
        <v>1241</v>
      </c>
      <c r="D161" s="1" t="s">
        <v>1850</v>
      </c>
      <c r="E161" s="1" t="s">
        <v>1939</v>
      </c>
      <c r="F161" s="1">
        <v>2</v>
      </c>
      <c r="G161" s="1">
        <v>122.23</v>
      </c>
      <c r="H161" s="1">
        <v>0.21</v>
      </c>
      <c r="I161" s="1" t="s">
        <v>1964</v>
      </c>
      <c r="J161" s="1">
        <v>193.1234</v>
      </c>
    </row>
    <row r="162" spans="1:10" x14ac:dyDescent="0.25">
      <c r="A162" s="1" t="s">
        <v>2124</v>
      </c>
      <c r="B162" s="3">
        <v>45918</v>
      </c>
      <c r="C162" s="1" t="s">
        <v>92</v>
      </c>
      <c r="D162" s="1" t="s">
        <v>1793</v>
      </c>
      <c r="E162" s="1" t="s">
        <v>1945</v>
      </c>
      <c r="F162" s="1">
        <v>2</v>
      </c>
      <c r="G162" s="1">
        <v>623.38</v>
      </c>
      <c r="H162" s="1">
        <v>0.13</v>
      </c>
      <c r="I162" s="1" t="s">
        <v>1959</v>
      </c>
      <c r="J162" s="1">
        <v>1084.6812</v>
      </c>
    </row>
    <row r="163" spans="1:10" x14ac:dyDescent="0.25">
      <c r="A163" s="1" t="s">
        <v>2125</v>
      </c>
      <c r="B163" s="3">
        <v>45729</v>
      </c>
      <c r="C163" s="1" t="s">
        <v>222</v>
      </c>
      <c r="D163" s="1" t="s">
        <v>1793</v>
      </c>
      <c r="E163" s="1" t="s">
        <v>1887</v>
      </c>
      <c r="F163" s="1">
        <v>1</v>
      </c>
      <c r="G163" s="1">
        <v>479.58</v>
      </c>
      <c r="H163" s="1">
        <v>0.05</v>
      </c>
      <c r="I163" s="1" t="s">
        <v>1961</v>
      </c>
      <c r="J163" s="1">
        <v>455.601</v>
      </c>
    </row>
    <row r="164" spans="1:10" x14ac:dyDescent="0.25">
      <c r="A164" s="1" t="s">
        <v>2126</v>
      </c>
      <c r="B164" s="3">
        <v>45276</v>
      </c>
      <c r="C164" s="1" t="s">
        <v>953</v>
      </c>
      <c r="D164" s="1" t="s">
        <v>1802</v>
      </c>
      <c r="E164" s="1" t="s">
        <v>1911</v>
      </c>
      <c r="F164" s="1">
        <v>3</v>
      </c>
      <c r="G164" s="1">
        <v>369.32</v>
      </c>
      <c r="H164" s="1">
        <v>0.14000000000000001</v>
      </c>
      <c r="I164" s="1" t="s">
        <v>1961</v>
      </c>
      <c r="J164" s="1">
        <v>952.84559999999999</v>
      </c>
    </row>
    <row r="165" spans="1:10" x14ac:dyDescent="0.25">
      <c r="A165" s="1" t="s">
        <v>2127</v>
      </c>
      <c r="B165" s="3">
        <v>45851</v>
      </c>
      <c r="C165" s="1" t="s">
        <v>282</v>
      </c>
      <c r="D165" s="1" t="s">
        <v>1674</v>
      </c>
      <c r="E165" s="1" t="s">
        <v>1892</v>
      </c>
      <c r="F165" s="1">
        <v>1</v>
      </c>
      <c r="G165" s="1">
        <v>488.31</v>
      </c>
      <c r="H165" s="1">
        <v>0.03</v>
      </c>
      <c r="I165" s="1" t="s">
        <v>1961</v>
      </c>
      <c r="J165" s="1">
        <v>473.66070000000002</v>
      </c>
    </row>
    <row r="166" spans="1:10" x14ac:dyDescent="0.25">
      <c r="A166" s="1" t="s">
        <v>2128</v>
      </c>
      <c r="B166" s="3">
        <v>45418</v>
      </c>
      <c r="C166" s="1" t="s">
        <v>889</v>
      </c>
      <c r="D166" s="1" t="s">
        <v>1744</v>
      </c>
      <c r="E166" s="1" t="s">
        <v>1929</v>
      </c>
      <c r="F166" s="1">
        <v>4</v>
      </c>
      <c r="G166" s="1">
        <v>164.04</v>
      </c>
      <c r="H166" s="1">
        <v>0.26</v>
      </c>
      <c r="I166" s="1" t="s">
        <v>1959</v>
      </c>
      <c r="J166" s="1">
        <v>485.55840000000001</v>
      </c>
    </row>
    <row r="167" spans="1:10" x14ac:dyDescent="0.25">
      <c r="A167" s="1" t="s">
        <v>2129</v>
      </c>
      <c r="B167" s="3">
        <v>45508</v>
      </c>
      <c r="C167" s="1" t="s">
        <v>272</v>
      </c>
      <c r="D167" s="1" t="s">
        <v>1599</v>
      </c>
      <c r="E167" s="1" t="s">
        <v>1942</v>
      </c>
      <c r="F167" s="1">
        <v>3</v>
      </c>
      <c r="G167" s="1">
        <v>707.95</v>
      </c>
      <c r="H167" s="1">
        <v>0.18</v>
      </c>
      <c r="I167" s="1" t="s">
        <v>1961</v>
      </c>
      <c r="J167" s="1">
        <v>1741.557</v>
      </c>
    </row>
    <row r="168" spans="1:10" x14ac:dyDescent="0.25">
      <c r="A168" s="1" t="s">
        <v>2130</v>
      </c>
      <c r="B168" s="3">
        <v>45269</v>
      </c>
      <c r="C168" s="1" t="s">
        <v>945</v>
      </c>
      <c r="D168" s="1" t="s">
        <v>1790</v>
      </c>
      <c r="E168" s="1" t="s">
        <v>1917</v>
      </c>
      <c r="F168" s="1">
        <v>4</v>
      </c>
      <c r="G168" s="1">
        <v>714.47</v>
      </c>
      <c r="H168" s="1">
        <v>0.18</v>
      </c>
      <c r="I168" s="1" t="s">
        <v>1964</v>
      </c>
      <c r="J168" s="1">
        <v>2343.4616000000001</v>
      </c>
    </row>
    <row r="169" spans="1:10" x14ac:dyDescent="0.25">
      <c r="A169" s="1" t="s">
        <v>2131</v>
      </c>
      <c r="B169" s="3">
        <v>45866</v>
      </c>
      <c r="C169" s="1" t="s">
        <v>1301</v>
      </c>
      <c r="D169" s="1" t="s">
        <v>1820</v>
      </c>
      <c r="E169" s="1" t="s">
        <v>1914</v>
      </c>
      <c r="F169" s="1">
        <v>4</v>
      </c>
      <c r="G169" s="1">
        <v>422.09</v>
      </c>
      <c r="H169" s="1">
        <v>0.04</v>
      </c>
      <c r="I169" s="1" t="s">
        <v>1959</v>
      </c>
      <c r="J169" s="1">
        <v>1620.8255999999999</v>
      </c>
    </row>
    <row r="170" spans="1:10" x14ac:dyDescent="0.25">
      <c r="A170" s="1" t="s">
        <v>2132</v>
      </c>
      <c r="B170" s="3">
        <v>45462</v>
      </c>
      <c r="C170" s="1" t="s">
        <v>385</v>
      </c>
      <c r="D170" s="1" t="s">
        <v>1667</v>
      </c>
      <c r="E170" s="1" t="s">
        <v>1921</v>
      </c>
      <c r="F170" s="1">
        <v>1</v>
      </c>
      <c r="G170" s="1">
        <v>998.19</v>
      </c>
      <c r="H170" s="1">
        <v>0.2</v>
      </c>
      <c r="I170" s="1" t="s">
        <v>1959</v>
      </c>
      <c r="J170" s="1">
        <v>798.55200000000002</v>
      </c>
    </row>
    <row r="171" spans="1:10" x14ac:dyDescent="0.25">
      <c r="A171" s="1" t="s">
        <v>2133</v>
      </c>
      <c r="B171" s="3">
        <v>45313</v>
      </c>
      <c r="C171" s="1" t="s">
        <v>1178</v>
      </c>
      <c r="D171" s="1" t="s">
        <v>1799</v>
      </c>
      <c r="E171" s="1" t="s">
        <v>1914</v>
      </c>
      <c r="F171" s="1">
        <v>2</v>
      </c>
      <c r="G171" s="1">
        <v>343.42</v>
      </c>
      <c r="H171" s="1">
        <v>0.12</v>
      </c>
      <c r="I171" s="1" t="s">
        <v>1964</v>
      </c>
      <c r="J171" s="1">
        <v>604.41920000000005</v>
      </c>
    </row>
    <row r="172" spans="1:10" x14ac:dyDescent="0.25">
      <c r="A172" s="1" t="s">
        <v>2134</v>
      </c>
      <c r="B172" s="3">
        <v>45390</v>
      </c>
      <c r="C172" s="1" t="s">
        <v>829</v>
      </c>
      <c r="D172" s="1" t="s">
        <v>1680</v>
      </c>
      <c r="E172" s="1" t="s">
        <v>1911</v>
      </c>
      <c r="F172" s="1">
        <v>1</v>
      </c>
      <c r="G172" s="1">
        <v>152.16999999999999</v>
      </c>
      <c r="H172" s="1">
        <v>0.28000000000000003</v>
      </c>
      <c r="I172" s="1" t="s">
        <v>1964</v>
      </c>
      <c r="J172" s="1">
        <v>109.5624</v>
      </c>
    </row>
    <row r="173" spans="1:10" x14ac:dyDescent="0.25">
      <c r="A173" s="1" t="s">
        <v>2135</v>
      </c>
      <c r="B173" s="3">
        <v>45795</v>
      </c>
      <c r="C173" s="1" t="s">
        <v>587</v>
      </c>
      <c r="D173" s="1" t="s">
        <v>1728</v>
      </c>
      <c r="E173" s="1" t="s">
        <v>1927</v>
      </c>
      <c r="F173" s="1">
        <v>1</v>
      </c>
      <c r="G173" s="1">
        <v>325.08</v>
      </c>
      <c r="H173" s="1">
        <v>0.26</v>
      </c>
      <c r="I173" s="1" t="s">
        <v>1961</v>
      </c>
      <c r="J173" s="1">
        <v>240.5592</v>
      </c>
    </row>
    <row r="174" spans="1:10" x14ac:dyDescent="0.25">
      <c r="A174" s="1" t="s">
        <v>2136</v>
      </c>
      <c r="B174" s="3">
        <v>45267</v>
      </c>
      <c r="C174" s="1" t="s">
        <v>1091</v>
      </c>
      <c r="D174" s="1" t="s">
        <v>1850</v>
      </c>
      <c r="E174" s="1" t="s">
        <v>1924</v>
      </c>
      <c r="F174" s="1">
        <v>2</v>
      </c>
      <c r="G174" s="1">
        <v>827.92</v>
      </c>
      <c r="H174" s="1">
        <v>0.25</v>
      </c>
      <c r="I174" s="1" t="s">
        <v>1964</v>
      </c>
      <c r="J174" s="1">
        <v>1241.8800000000001</v>
      </c>
    </row>
    <row r="175" spans="1:10" x14ac:dyDescent="0.25">
      <c r="A175" s="1" t="s">
        <v>2137</v>
      </c>
      <c r="B175" s="3">
        <v>45314</v>
      </c>
      <c r="C175" s="1" t="s">
        <v>1504</v>
      </c>
      <c r="D175" s="1" t="s">
        <v>1655</v>
      </c>
      <c r="E175" s="1" t="s">
        <v>1896</v>
      </c>
      <c r="F175" s="1">
        <v>2</v>
      </c>
      <c r="G175" s="1">
        <v>593.47</v>
      </c>
      <c r="H175" s="1">
        <v>0.1</v>
      </c>
      <c r="I175" s="1" t="s">
        <v>1964</v>
      </c>
      <c r="J175" s="1">
        <v>1068.2460000000001</v>
      </c>
    </row>
    <row r="176" spans="1:10" x14ac:dyDescent="0.25">
      <c r="A176" s="1" t="s">
        <v>2138</v>
      </c>
      <c r="B176" s="3">
        <v>45267</v>
      </c>
      <c r="C176" s="1" t="s">
        <v>940</v>
      </c>
      <c r="D176" s="1" t="s">
        <v>1635</v>
      </c>
      <c r="E176" s="1" t="s">
        <v>1914</v>
      </c>
      <c r="F176" s="1">
        <v>4</v>
      </c>
      <c r="G176" s="1">
        <v>756.28</v>
      </c>
      <c r="H176" s="1">
        <v>0.05</v>
      </c>
      <c r="I176" s="1" t="s">
        <v>1964</v>
      </c>
      <c r="J176" s="1">
        <v>2873.864</v>
      </c>
    </row>
    <row r="177" spans="1:10" x14ac:dyDescent="0.25">
      <c r="A177" s="1" t="s">
        <v>2139</v>
      </c>
      <c r="B177" s="3">
        <v>45641</v>
      </c>
      <c r="C177" s="1" t="s">
        <v>1190</v>
      </c>
      <c r="D177" s="1" t="s">
        <v>1859</v>
      </c>
      <c r="E177" s="1" t="s">
        <v>1892</v>
      </c>
      <c r="F177" s="1">
        <v>2</v>
      </c>
      <c r="G177" s="1">
        <v>707.65</v>
      </c>
      <c r="H177" s="1">
        <v>0.14000000000000001</v>
      </c>
      <c r="I177" s="1" t="s">
        <v>1959</v>
      </c>
      <c r="J177" s="1">
        <v>1217.1579999999999</v>
      </c>
    </row>
    <row r="178" spans="1:10" x14ac:dyDescent="0.25">
      <c r="A178" s="1" t="s">
        <v>2140</v>
      </c>
      <c r="B178" s="3">
        <v>45371</v>
      </c>
      <c r="C178" s="1" t="s">
        <v>446</v>
      </c>
      <c r="D178" s="1" t="s">
        <v>1652</v>
      </c>
      <c r="E178" s="1" t="s">
        <v>1936</v>
      </c>
      <c r="F178" s="1">
        <v>1</v>
      </c>
      <c r="G178" s="1">
        <v>857.35</v>
      </c>
      <c r="H178" s="1">
        <v>0.28000000000000003</v>
      </c>
      <c r="I178" s="1" t="s">
        <v>1961</v>
      </c>
      <c r="J178" s="1">
        <v>617.29200000000003</v>
      </c>
    </row>
    <row r="179" spans="1:10" x14ac:dyDescent="0.25">
      <c r="A179" s="1" t="s">
        <v>2141</v>
      </c>
      <c r="B179" s="3">
        <v>45670</v>
      </c>
      <c r="C179" s="1" t="s">
        <v>2142</v>
      </c>
      <c r="D179" s="1" t="s">
        <v>1747</v>
      </c>
      <c r="E179" s="1" t="s">
        <v>1917</v>
      </c>
      <c r="F179" s="1">
        <v>1</v>
      </c>
      <c r="G179" s="1">
        <v>79</v>
      </c>
      <c r="H179" s="1">
        <v>0.04</v>
      </c>
      <c r="I179" s="1" t="s">
        <v>1961</v>
      </c>
      <c r="J179" s="1">
        <v>75.84</v>
      </c>
    </row>
    <row r="180" spans="1:10" x14ac:dyDescent="0.25">
      <c r="A180" s="1" t="s">
        <v>2143</v>
      </c>
      <c r="B180" s="3">
        <v>45885</v>
      </c>
      <c r="C180" s="1" t="s">
        <v>248</v>
      </c>
      <c r="D180" s="1" t="s">
        <v>1865</v>
      </c>
      <c r="E180" s="1" t="s">
        <v>1908</v>
      </c>
      <c r="F180" s="1">
        <v>4</v>
      </c>
      <c r="G180" s="1">
        <v>638.91</v>
      </c>
      <c r="H180" s="1">
        <v>0</v>
      </c>
      <c r="I180" s="1" t="s">
        <v>1964</v>
      </c>
      <c r="J180" s="1">
        <v>2555.64</v>
      </c>
    </row>
    <row r="181" spans="1:10" x14ac:dyDescent="0.25">
      <c r="A181" s="1" t="s">
        <v>2144</v>
      </c>
      <c r="B181" s="3">
        <v>45812</v>
      </c>
      <c r="C181" s="1" t="s">
        <v>299</v>
      </c>
      <c r="D181" s="1" t="s">
        <v>1715</v>
      </c>
      <c r="E181" s="1" t="s">
        <v>1887</v>
      </c>
      <c r="F181" s="1">
        <v>2</v>
      </c>
      <c r="G181" s="1">
        <v>522.16999999999996</v>
      </c>
      <c r="H181" s="1">
        <v>0.27</v>
      </c>
      <c r="I181" s="1" t="s">
        <v>1959</v>
      </c>
      <c r="J181" s="1">
        <v>762.3682</v>
      </c>
    </row>
    <row r="182" spans="1:10" x14ac:dyDescent="0.25">
      <c r="A182" s="1" t="s">
        <v>2145</v>
      </c>
      <c r="B182" s="3">
        <v>45235</v>
      </c>
      <c r="C182" s="1" t="s">
        <v>1484</v>
      </c>
      <c r="D182" s="1" t="s">
        <v>1696</v>
      </c>
      <c r="E182" s="1" t="s">
        <v>1929</v>
      </c>
      <c r="F182" s="1">
        <v>3</v>
      </c>
      <c r="G182" s="1">
        <v>954.29</v>
      </c>
      <c r="H182" s="1">
        <v>0.27</v>
      </c>
      <c r="I182" s="1" t="s">
        <v>1959</v>
      </c>
      <c r="J182" s="1">
        <v>2089.8951000000002</v>
      </c>
    </row>
    <row r="183" spans="1:10" x14ac:dyDescent="0.25">
      <c r="A183" s="1" t="s">
        <v>2146</v>
      </c>
      <c r="B183" s="3">
        <v>45710</v>
      </c>
      <c r="C183" s="1" t="s">
        <v>1437</v>
      </c>
      <c r="D183" s="1" t="s">
        <v>1677</v>
      </c>
      <c r="E183" s="1" t="s">
        <v>1932</v>
      </c>
      <c r="F183" s="1">
        <v>3</v>
      </c>
      <c r="G183" s="1">
        <v>53.92</v>
      </c>
      <c r="H183" s="1">
        <v>0.15</v>
      </c>
      <c r="I183" s="1" t="s">
        <v>1961</v>
      </c>
      <c r="J183" s="1">
        <v>137.49600000000001</v>
      </c>
    </row>
    <row r="184" spans="1:10" x14ac:dyDescent="0.25">
      <c r="A184" s="1" t="s">
        <v>2147</v>
      </c>
      <c r="B184" s="3">
        <v>45753</v>
      </c>
      <c r="C184" s="1" t="s">
        <v>1247</v>
      </c>
      <c r="D184" s="1" t="s">
        <v>1680</v>
      </c>
      <c r="E184" s="1" t="s">
        <v>1887</v>
      </c>
      <c r="F184" s="1">
        <v>4</v>
      </c>
      <c r="G184" s="1">
        <v>741.88</v>
      </c>
      <c r="H184" s="1">
        <v>0.02</v>
      </c>
      <c r="I184" s="1" t="s">
        <v>1964</v>
      </c>
      <c r="J184" s="1">
        <v>2908.1696000000002</v>
      </c>
    </row>
    <row r="185" spans="1:10" x14ac:dyDescent="0.25">
      <c r="A185" s="1" t="s">
        <v>2148</v>
      </c>
      <c r="B185" s="3">
        <v>45594</v>
      </c>
      <c r="C185" s="1" t="s">
        <v>138</v>
      </c>
      <c r="D185" s="1" t="s">
        <v>1718</v>
      </c>
      <c r="E185" s="1" t="s">
        <v>1901</v>
      </c>
      <c r="F185" s="1">
        <v>1</v>
      </c>
      <c r="G185" s="1">
        <v>547.09</v>
      </c>
      <c r="H185" s="1">
        <v>0.01</v>
      </c>
      <c r="I185" s="1" t="s">
        <v>1961</v>
      </c>
      <c r="J185" s="1">
        <v>541.6191</v>
      </c>
    </row>
    <row r="186" spans="1:10" x14ac:dyDescent="0.25">
      <c r="A186" s="1" t="s">
        <v>2149</v>
      </c>
      <c r="B186" s="3">
        <v>45686</v>
      </c>
      <c r="C186" s="1" t="s">
        <v>1516</v>
      </c>
      <c r="D186" s="1" t="s">
        <v>1850</v>
      </c>
      <c r="E186" s="1" t="s">
        <v>1901</v>
      </c>
      <c r="F186" s="1">
        <v>1</v>
      </c>
      <c r="G186" s="1">
        <v>789.35</v>
      </c>
      <c r="H186" s="1">
        <v>0.14000000000000001</v>
      </c>
      <c r="I186" s="1" t="s">
        <v>1961</v>
      </c>
      <c r="J186" s="1">
        <v>678.84100000000001</v>
      </c>
    </row>
    <row r="187" spans="1:10" x14ac:dyDescent="0.25">
      <c r="A187" s="1" t="s">
        <v>2150</v>
      </c>
      <c r="B187" s="3">
        <v>45354</v>
      </c>
      <c r="C187" s="1" t="s">
        <v>1340</v>
      </c>
      <c r="D187" s="1" t="s">
        <v>1771</v>
      </c>
      <c r="E187" s="1" t="s">
        <v>1901</v>
      </c>
      <c r="F187" s="1">
        <v>3</v>
      </c>
      <c r="G187" s="1">
        <v>476.78</v>
      </c>
      <c r="H187" s="1">
        <v>0.09</v>
      </c>
      <c r="I187" s="1" t="s">
        <v>1964</v>
      </c>
      <c r="J187" s="1">
        <v>1301.6094000000001</v>
      </c>
    </row>
    <row r="188" spans="1:10" x14ac:dyDescent="0.25">
      <c r="A188" s="1" t="s">
        <v>2151</v>
      </c>
      <c r="B188" s="3">
        <v>45600</v>
      </c>
      <c r="C188" s="1" t="s">
        <v>1412</v>
      </c>
      <c r="D188" s="1" t="s">
        <v>1820</v>
      </c>
      <c r="E188" s="1" t="s">
        <v>1945</v>
      </c>
      <c r="F188" s="1">
        <v>2</v>
      </c>
      <c r="G188" s="1">
        <v>504.26</v>
      </c>
      <c r="H188" s="1">
        <v>0.04</v>
      </c>
      <c r="I188" s="1" t="s">
        <v>1961</v>
      </c>
      <c r="J188" s="1">
        <v>968.17920000000004</v>
      </c>
    </row>
    <row r="189" spans="1:10" x14ac:dyDescent="0.25">
      <c r="A189" s="1" t="s">
        <v>2152</v>
      </c>
      <c r="B189" s="3">
        <v>45538</v>
      </c>
      <c r="C189" s="1" t="s">
        <v>877</v>
      </c>
      <c r="D189" s="1" t="s">
        <v>1826</v>
      </c>
      <c r="E189" s="1" t="s">
        <v>1911</v>
      </c>
      <c r="F189" s="1">
        <v>2</v>
      </c>
      <c r="G189" s="1">
        <v>549.33000000000004</v>
      </c>
      <c r="H189" s="1">
        <v>0.01</v>
      </c>
      <c r="I189" s="1" t="s">
        <v>1964</v>
      </c>
      <c r="J189" s="1">
        <v>1087.6733999999999</v>
      </c>
    </row>
    <row r="190" spans="1:10" x14ac:dyDescent="0.25">
      <c r="A190" s="1" t="s">
        <v>2153</v>
      </c>
      <c r="B190" s="3">
        <v>45411</v>
      </c>
      <c r="C190" s="1" t="s">
        <v>1205</v>
      </c>
      <c r="D190" s="1" t="s">
        <v>1572</v>
      </c>
      <c r="E190" s="1" t="s">
        <v>1901</v>
      </c>
      <c r="F190" s="1">
        <v>3</v>
      </c>
      <c r="G190" s="1">
        <v>620.22</v>
      </c>
      <c r="H190" s="1">
        <v>0.04</v>
      </c>
      <c r="I190" s="1" t="s">
        <v>1959</v>
      </c>
      <c r="J190" s="1">
        <v>1786.2336</v>
      </c>
    </row>
    <row r="191" spans="1:10" x14ac:dyDescent="0.25">
      <c r="A191" s="1" t="s">
        <v>2154</v>
      </c>
      <c r="B191" s="3">
        <v>45411</v>
      </c>
      <c r="C191" s="1" t="s">
        <v>333</v>
      </c>
      <c r="D191" s="1" t="s">
        <v>1718</v>
      </c>
      <c r="E191" s="1" t="s">
        <v>1901</v>
      </c>
      <c r="F191" s="1">
        <v>1</v>
      </c>
      <c r="G191" s="1">
        <v>580.76</v>
      </c>
      <c r="H191" s="1">
        <v>0.1</v>
      </c>
      <c r="I191" s="1" t="s">
        <v>1964</v>
      </c>
      <c r="J191" s="1">
        <v>522.68399999999997</v>
      </c>
    </row>
    <row r="192" spans="1:10" x14ac:dyDescent="0.25">
      <c r="A192" s="1" t="s">
        <v>2155</v>
      </c>
      <c r="B192" s="3">
        <v>45775</v>
      </c>
      <c r="C192" s="1" t="s">
        <v>1061</v>
      </c>
      <c r="D192" s="1" t="s">
        <v>1796</v>
      </c>
      <c r="E192" s="1" t="s">
        <v>1921</v>
      </c>
      <c r="F192" s="1">
        <v>3</v>
      </c>
      <c r="G192" s="1">
        <v>444.55</v>
      </c>
      <c r="H192" s="1">
        <v>0.14000000000000001</v>
      </c>
      <c r="I192" s="1" t="s">
        <v>1961</v>
      </c>
      <c r="J192" s="1">
        <v>1146.9390000000001</v>
      </c>
    </row>
    <row r="193" spans="1:10" x14ac:dyDescent="0.25">
      <c r="A193" s="1" t="s">
        <v>2156</v>
      </c>
      <c r="B193" s="3">
        <v>45459</v>
      </c>
      <c r="C193" s="1" t="s">
        <v>477</v>
      </c>
      <c r="D193" s="1" t="s">
        <v>1718</v>
      </c>
      <c r="E193" s="1" t="s">
        <v>1945</v>
      </c>
      <c r="F193" s="1">
        <v>1</v>
      </c>
      <c r="G193" s="1">
        <v>804.9</v>
      </c>
      <c r="H193" s="1">
        <v>0.03</v>
      </c>
      <c r="I193" s="1" t="s">
        <v>1961</v>
      </c>
      <c r="J193" s="1">
        <v>780.75300000000004</v>
      </c>
    </row>
    <row r="194" spans="1:10" x14ac:dyDescent="0.25">
      <c r="A194" s="1" t="s">
        <v>2157</v>
      </c>
      <c r="B194" s="3">
        <v>45617</v>
      </c>
      <c r="C194" s="1" t="s">
        <v>1328</v>
      </c>
      <c r="D194" s="1" t="s">
        <v>1859</v>
      </c>
      <c r="E194" s="1" t="s">
        <v>1934</v>
      </c>
      <c r="F194" s="1">
        <v>3</v>
      </c>
      <c r="G194" s="1">
        <v>361.65</v>
      </c>
      <c r="H194" s="1">
        <v>0.15</v>
      </c>
      <c r="I194" s="1" t="s">
        <v>1964</v>
      </c>
      <c r="J194" s="1">
        <v>922.20749999999998</v>
      </c>
    </row>
    <row r="195" spans="1:10" x14ac:dyDescent="0.25">
      <c r="A195" s="1" t="s">
        <v>2158</v>
      </c>
      <c r="B195" s="3">
        <v>45763</v>
      </c>
      <c r="C195" s="1" t="s">
        <v>548</v>
      </c>
      <c r="D195" s="1" t="s">
        <v>1585</v>
      </c>
      <c r="E195" s="1" t="s">
        <v>1904</v>
      </c>
      <c r="F195" s="1">
        <v>1</v>
      </c>
      <c r="G195" s="1">
        <v>271.76</v>
      </c>
      <c r="H195" s="1">
        <v>0.03</v>
      </c>
      <c r="I195" s="1" t="s">
        <v>1959</v>
      </c>
      <c r="J195" s="1">
        <v>263.60719999999998</v>
      </c>
    </row>
    <row r="196" spans="1:10" x14ac:dyDescent="0.25">
      <c r="A196" s="1" t="s">
        <v>2159</v>
      </c>
      <c r="B196" s="3">
        <v>45618</v>
      </c>
      <c r="C196" s="1" t="s">
        <v>1028</v>
      </c>
      <c r="D196" s="1" t="s">
        <v>1728</v>
      </c>
      <c r="E196" s="1" t="s">
        <v>1924</v>
      </c>
      <c r="F196" s="1">
        <v>3</v>
      </c>
      <c r="G196" s="1">
        <v>958.15</v>
      </c>
      <c r="H196" s="1">
        <v>0.24</v>
      </c>
      <c r="I196" s="1" t="s">
        <v>1964</v>
      </c>
      <c r="J196" s="1">
        <v>2184.5819999999999</v>
      </c>
    </row>
    <row r="197" spans="1:10" x14ac:dyDescent="0.25">
      <c r="A197" s="1" t="s">
        <v>2160</v>
      </c>
      <c r="B197" s="3">
        <v>45290</v>
      </c>
      <c r="C197" s="1" t="s">
        <v>1337</v>
      </c>
      <c r="D197" s="1" t="s">
        <v>1762</v>
      </c>
      <c r="E197" s="1" t="s">
        <v>1942</v>
      </c>
      <c r="F197" s="1">
        <v>1</v>
      </c>
      <c r="G197" s="1">
        <v>889.19</v>
      </c>
      <c r="H197" s="1">
        <v>0.03</v>
      </c>
      <c r="I197" s="1" t="s">
        <v>1959</v>
      </c>
      <c r="J197" s="1">
        <v>862.51430000000005</v>
      </c>
    </row>
    <row r="198" spans="1:10" x14ac:dyDescent="0.25">
      <c r="A198" s="1" t="s">
        <v>2161</v>
      </c>
      <c r="B198" s="3">
        <v>45904</v>
      </c>
      <c r="C198" s="1" t="s">
        <v>1971</v>
      </c>
      <c r="D198" s="1" t="s">
        <v>1753</v>
      </c>
      <c r="E198" s="1" t="s">
        <v>1939</v>
      </c>
      <c r="F198" s="1">
        <v>4</v>
      </c>
      <c r="G198" s="1">
        <v>689.67</v>
      </c>
      <c r="H198" s="1">
        <v>0.05</v>
      </c>
      <c r="I198" s="1" t="s">
        <v>1964</v>
      </c>
      <c r="J198" s="1">
        <v>2620.7460000000001</v>
      </c>
    </row>
    <row r="199" spans="1:10" x14ac:dyDescent="0.25">
      <c r="A199" s="1" t="s">
        <v>2162</v>
      </c>
      <c r="B199" s="3">
        <v>45227</v>
      </c>
      <c r="C199" s="1" t="s">
        <v>468</v>
      </c>
      <c r="D199" s="1" t="s">
        <v>1712</v>
      </c>
      <c r="E199" s="1" t="s">
        <v>1927</v>
      </c>
      <c r="F199" s="1">
        <v>1</v>
      </c>
      <c r="G199" s="1">
        <v>541.24</v>
      </c>
      <c r="H199" s="1">
        <v>0.03</v>
      </c>
      <c r="I199" s="1" t="s">
        <v>1961</v>
      </c>
      <c r="J199" s="1">
        <v>525.00279999999998</v>
      </c>
    </row>
    <row r="200" spans="1:10" x14ac:dyDescent="0.25">
      <c r="A200" s="1" t="s">
        <v>2163</v>
      </c>
      <c r="B200" s="3">
        <v>45600</v>
      </c>
      <c r="C200" s="1" t="s">
        <v>1398</v>
      </c>
      <c r="D200" s="1" t="s">
        <v>1826</v>
      </c>
      <c r="E200" s="1" t="s">
        <v>1911</v>
      </c>
      <c r="F200" s="1">
        <v>1</v>
      </c>
      <c r="G200" s="1">
        <v>454.71</v>
      </c>
      <c r="H200" s="1">
        <v>0.16</v>
      </c>
      <c r="I200" s="1" t="s">
        <v>1961</v>
      </c>
      <c r="J200" s="1">
        <v>381.95639999999997</v>
      </c>
    </row>
    <row r="201" spans="1:10" x14ac:dyDescent="0.25">
      <c r="A201" s="1" t="s">
        <v>2164</v>
      </c>
      <c r="B201" s="3">
        <v>45646</v>
      </c>
      <c r="C201" s="1" t="s">
        <v>154</v>
      </c>
      <c r="D201" s="1" t="s">
        <v>1780</v>
      </c>
      <c r="E201" s="1" t="s">
        <v>1908</v>
      </c>
      <c r="F201" s="1">
        <v>2</v>
      </c>
      <c r="G201" s="1">
        <v>397.63</v>
      </c>
      <c r="H201" s="1">
        <v>0.26</v>
      </c>
      <c r="I201" s="1" t="s">
        <v>1959</v>
      </c>
      <c r="J201" s="1">
        <v>588.49239999999998</v>
      </c>
    </row>
    <row r="202" spans="1:10" x14ac:dyDescent="0.25">
      <c r="A202" s="1" t="s">
        <v>2165</v>
      </c>
      <c r="B202" s="3">
        <v>45725</v>
      </c>
      <c r="C202" s="1" t="s">
        <v>572</v>
      </c>
      <c r="D202" s="1" t="s">
        <v>1832</v>
      </c>
      <c r="E202" s="1" t="s">
        <v>1911</v>
      </c>
      <c r="F202" s="1">
        <v>3</v>
      </c>
      <c r="G202" s="1">
        <v>748.56</v>
      </c>
      <c r="H202" s="1">
        <v>0.26</v>
      </c>
      <c r="I202" s="1" t="s">
        <v>1961</v>
      </c>
      <c r="J202" s="1">
        <v>1661.8032000000001</v>
      </c>
    </row>
    <row r="203" spans="1:10" x14ac:dyDescent="0.25">
      <c r="A203" s="1" t="s">
        <v>2166</v>
      </c>
      <c r="B203" s="3">
        <v>45742</v>
      </c>
      <c r="C203" s="1" t="s">
        <v>494</v>
      </c>
      <c r="D203" s="1" t="s">
        <v>1677</v>
      </c>
      <c r="E203" s="1" t="s">
        <v>1904</v>
      </c>
      <c r="F203" s="1">
        <v>1</v>
      </c>
      <c r="G203" s="1">
        <v>885.72</v>
      </c>
      <c r="H203" s="1">
        <v>0.15</v>
      </c>
      <c r="I203" s="1" t="s">
        <v>1959</v>
      </c>
      <c r="J203" s="1">
        <v>752.86199999999997</v>
      </c>
    </row>
    <row r="204" spans="1:10" x14ac:dyDescent="0.25">
      <c r="A204" s="1" t="s">
        <v>2167</v>
      </c>
      <c r="B204" s="3">
        <v>45750</v>
      </c>
      <c r="C204" s="1" t="s">
        <v>385</v>
      </c>
      <c r="D204" s="1" t="s">
        <v>1768</v>
      </c>
      <c r="E204" s="1" t="s">
        <v>1892</v>
      </c>
      <c r="F204" s="1">
        <v>4</v>
      </c>
      <c r="G204" s="1">
        <v>408.07</v>
      </c>
      <c r="H204" s="1">
        <v>0.28000000000000003</v>
      </c>
      <c r="I204" s="1" t="s">
        <v>1964</v>
      </c>
      <c r="J204" s="1">
        <v>1175.2416000000001</v>
      </c>
    </row>
    <row r="205" spans="1:10" x14ac:dyDescent="0.25">
      <c r="A205" s="1" t="s">
        <v>2168</v>
      </c>
      <c r="B205" s="3">
        <v>45327</v>
      </c>
      <c r="C205" s="1" t="s">
        <v>1467</v>
      </c>
      <c r="D205" s="1" t="s">
        <v>1680</v>
      </c>
      <c r="E205" s="1" t="s">
        <v>1921</v>
      </c>
      <c r="F205" s="1">
        <v>2</v>
      </c>
      <c r="G205" s="1">
        <v>597.07000000000005</v>
      </c>
      <c r="H205" s="1">
        <v>0.28000000000000003</v>
      </c>
      <c r="I205" s="1" t="s">
        <v>1961</v>
      </c>
      <c r="J205" s="1">
        <v>859.7808</v>
      </c>
    </row>
    <row r="206" spans="1:10" x14ac:dyDescent="0.25">
      <c r="A206" s="1" t="s">
        <v>2169</v>
      </c>
      <c r="B206" s="3">
        <v>45465</v>
      </c>
      <c r="C206" s="1" t="s">
        <v>100</v>
      </c>
      <c r="D206" s="1" t="s">
        <v>1783</v>
      </c>
      <c r="E206" s="1" t="s">
        <v>1921</v>
      </c>
      <c r="F206" s="1">
        <v>3</v>
      </c>
      <c r="G206" s="1">
        <v>723.47</v>
      </c>
      <c r="H206" s="1">
        <v>0.12</v>
      </c>
      <c r="I206" s="1" t="s">
        <v>1964</v>
      </c>
      <c r="J206" s="1">
        <v>1909.9608000000001</v>
      </c>
    </row>
    <row r="207" spans="1:10" x14ac:dyDescent="0.25">
      <c r="A207" s="1" t="s">
        <v>2170</v>
      </c>
      <c r="B207" s="3">
        <v>45883</v>
      </c>
      <c r="C207" s="1" t="s">
        <v>1367</v>
      </c>
      <c r="D207" s="1" t="s">
        <v>1847</v>
      </c>
      <c r="E207" s="1" t="s">
        <v>1908</v>
      </c>
      <c r="F207" s="1">
        <v>1</v>
      </c>
      <c r="G207" s="1">
        <v>479.93</v>
      </c>
      <c r="H207" s="1">
        <v>0.22</v>
      </c>
      <c r="I207" s="1" t="s">
        <v>1959</v>
      </c>
      <c r="J207" s="1">
        <v>374.34539999999998</v>
      </c>
    </row>
    <row r="208" spans="1:10" x14ac:dyDescent="0.25">
      <c r="A208" s="1" t="s">
        <v>2171</v>
      </c>
      <c r="B208" s="3">
        <v>45445</v>
      </c>
      <c r="C208" s="1" t="s">
        <v>790</v>
      </c>
      <c r="D208" s="1" t="s">
        <v>1680</v>
      </c>
      <c r="E208" s="1" t="s">
        <v>1939</v>
      </c>
      <c r="F208" s="1">
        <v>4</v>
      </c>
      <c r="G208" s="1">
        <v>362.81</v>
      </c>
      <c r="H208" s="1">
        <v>0.21</v>
      </c>
      <c r="I208" s="1" t="s">
        <v>1964</v>
      </c>
      <c r="J208" s="1">
        <v>1146.4795999999999</v>
      </c>
    </row>
    <row r="209" spans="1:10" x14ac:dyDescent="0.25">
      <c r="A209" s="1" t="s">
        <v>2172</v>
      </c>
      <c r="B209" s="3">
        <v>45640</v>
      </c>
      <c r="C209" s="1" t="s">
        <v>618</v>
      </c>
      <c r="D209" s="1" t="s">
        <v>1820</v>
      </c>
      <c r="E209" s="1" t="s">
        <v>1901</v>
      </c>
      <c r="F209" s="1">
        <v>1</v>
      </c>
      <c r="G209" s="1">
        <v>127.11</v>
      </c>
      <c r="H209" s="1">
        <v>0.01</v>
      </c>
      <c r="I209" s="1" t="s">
        <v>1961</v>
      </c>
      <c r="J209" s="1">
        <v>125.8389</v>
      </c>
    </row>
    <row r="210" spans="1:10" x14ac:dyDescent="0.25">
      <c r="A210" s="1" t="s">
        <v>2173</v>
      </c>
      <c r="B210" s="3">
        <v>45411</v>
      </c>
      <c r="C210" s="1" t="s">
        <v>615</v>
      </c>
      <c r="D210" s="1" t="s">
        <v>1680</v>
      </c>
      <c r="E210" s="1" t="s">
        <v>1942</v>
      </c>
      <c r="F210" s="1">
        <v>4</v>
      </c>
      <c r="G210" s="1">
        <v>931.26</v>
      </c>
      <c r="H210" s="1">
        <v>0.04</v>
      </c>
      <c r="I210" s="1" t="s">
        <v>1959</v>
      </c>
      <c r="J210" s="1">
        <v>3576.0383999999999</v>
      </c>
    </row>
    <row r="211" spans="1:10" x14ac:dyDescent="0.25">
      <c r="A211" s="1" t="s">
        <v>2174</v>
      </c>
      <c r="B211" s="3">
        <v>45224</v>
      </c>
      <c r="C211" s="1" t="s">
        <v>1172</v>
      </c>
      <c r="D211" s="1" t="s">
        <v>1783</v>
      </c>
      <c r="E211" s="1" t="s">
        <v>1917</v>
      </c>
      <c r="F211" s="1">
        <v>1</v>
      </c>
      <c r="G211" s="1">
        <v>620.80999999999995</v>
      </c>
      <c r="H211" s="1">
        <v>0.04</v>
      </c>
      <c r="I211" s="1" t="s">
        <v>1961</v>
      </c>
      <c r="J211" s="1">
        <v>595.97760000000005</v>
      </c>
    </row>
    <row r="212" spans="1:10" x14ac:dyDescent="0.25">
      <c r="A212" s="1" t="s">
        <v>2175</v>
      </c>
      <c r="B212" s="3">
        <v>45497</v>
      </c>
      <c r="C212" s="1" t="s">
        <v>342</v>
      </c>
      <c r="D212" s="1" t="s">
        <v>1732</v>
      </c>
      <c r="E212" s="1" t="s">
        <v>1896</v>
      </c>
      <c r="F212" s="1">
        <v>1</v>
      </c>
      <c r="G212" s="1">
        <v>823.26</v>
      </c>
      <c r="H212" s="1">
        <v>0.27</v>
      </c>
      <c r="I212" s="1" t="s">
        <v>1964</v>
      </c>
      <c r="J212" s="1">
        <v>600.97979999999995</v>
      </c>
    </row>
    <row r="213" spans="1:10" x14ac:dyDescent="0.25">
      <c r="A213" s="1" t="s">
        <v>2176</v>
      </c>
      <c r="B213" s="3">
        <v>45807</v>
      </c>
      <c r="C213" s="1" t="s">
        <v>62</v>
      </c>
      <c r="D213" s="1" t="s">
        <v>1658</v>
      </c>
      <c r="E213" s="1" t="s">
        <v>1917</v>
      </c>
      <c r="F213" s="1">
        <v>3</v>
      </c>
      <c r="G213" s="1">
        <v>681.01</v>
      </c>
      <c r="H213" s="1">
        <v>0.27</v>
      </c>
      <c r="I213" s="1" t="s">
        <v>1964</v>
      </c>
      <c r="J213" s="1">
        <v>1491.4119000000001</v>
      </c>
    </row>
    <row r="214" spans="1:10" x14ac:dyDescent="0.25">
      <c r="A214" s="1" t="s">
        <v>2177</v>
      </c>
      <c r="B214" s="3">
        <v>45942</v>
      </c>
      <c r="C214" s="1" t="s">
        <v>1380</v>
      </c>
      <c r="D214" s="1" t="s">
        <v>1750</v>
      </c>
      <c r="E214" s="1" t="s">
        <v>1948</v>
      </c>
      <c r="F214" s="1">
        <v>4</v>
      </c>
      <c r="G214" s="1">
        <v>119.83</v>
      </c>
      <c r="H214" s="1">
        <v>0.13</v>
      </c>
      <c r="I214" s="1" t="s">
        <v>1959</v>
      </c>
      <c r="J214" s="1">
        <v>417.00839999999999</v>
      </c>
    </row>
    <row r="215" spans="1:10" x14ac:dyDescent="0.25">
      <c r="A215" s="1" t="s">
        <v>2178</v>
      </c>
      <c r="B215" s="3">
        <v>45314</v>
      </c>
      <c r="C215" s="1" t="s">
        <v>980</v>
      </c>
      <c r="D215" s="1" t="s">
        <v>1817</v>
      </c>
      <c r="E215" s="1" t="s">
        <v>1896</v>
      </c>
      <c r="F215" s="1">
        <v>1</v>
      </c>
      <c r="G215" s="1">
        <v>575.66</v>
      </c>
      <c r="H215" s="1">
        <v>0.03</v>
      </c>
      <c r="I215" s="1" t="s">
        <v>1961</v>
      </c>
      <c r="J215" s="1">
        <v>558.39020000000005</v>
      </c>
    </row>
    <row r="216" spans="1:10" x14ac:dyDescent="0.25">
      <c r="A216" s="1" t="s">
        <v>2179</v>
      </c>
      <c r="B216" s="3">
        <v>45943</v>
      </c>
      <c r="C216" s="1" t="s">
        <v>659</v>
      </c>
      <c r="D216" s="1" t="s">
        <v>1725</v>
      </c>
      <c r="E216" s="1" t="s">
        <v>1939</v>
      </c>
      <c r="F216" s="1">
        <v>1</v>
      </c>
      <c r="G216" s="1">
        <v>775.84</v>
      </c>
      <c r="H216" s="1">
        <v>0.26</v>
      </c>
      <c r="I216" s="1" t="s">
        <v>1959</v>
      </c>
      <c r="J216" s="1">
        <v>574.12159999999994</v>
      </c>
    </row>
    <row r="217" spans="1:10" x14ac:dyDescent="0.25">
      <c r="A217" s="1" t="s">
        <v>2180</v>
      </c>
      <c r="B217" s="3">
        <v>45356</v>
      </c>
      <c r="C217" s="1" t="s">
        <v>1383</v>
      </c>
      <c r="D217" s="1" t="s">
        <v>1613</v>
      </c>
      <c r="E217" s="1" t="s">
        <v>1921</v>
      </c>
      <c r="F217" s="1">
        <v>3</v>
      </c>
      <c r="G217" s="1">
        <v>318.43</v>
      </c>
      <c r="H217" s="1">
        <v>0.05</v>
      </c>
      <c r="I217" s="1" t="s">
        <v>1959</v>
      </c>
      <c r="J217" s="1">
        <v>907.52549999999997</v>
      </c>
    </row>
    <row r="218" spans="1:10" x14ac:dyDescent="0.25">
      <c r="A218" s="1" t="s">
        <v>2181</v>
      </c>
      <c r="B218" s="3">
        <v>45854</v>
      </c>
      <c r="C218" s="1" t="s">
        <v>521</v>
      </c>
      <c r="D218" s="1" t="s">
        <v>1799</v>
      </c>
      <c r="E218" s="1" t="s">
        <v>1917</v>
      </c>
      <c r="F218" s="1">
        <v>3</v>
      </c>
      <c r="G218" s="1">
        <v>141.6</v>
      </c>
      <c r="H218" s="1">
        <v>0.08</v>
      </c>
      <c r="I218" s="1" t="s">
        <v>1964</v>
      </c>
      <c r="J218" s="1">
        <v>390.81599999999997</v>
      </c>
    </row>
    <row r="219" spans="1:10" x14ac:dyDescent="0.25">
      <c r="A219" s="1" t="s">
        <v>2182</v>
      </c>
      <c r="B219" s="3">
        <v>45219</v>
      </c>
      <c r="C219" s="1" t="s">
        <v>860</v>
      </c>
      <c r="D219" s="1" t="s">
        <v>1617</v>
      </c>
      <c r="E219" s="1" t="s">
        <v>1948</v>
      </c>
      <c r="F219" s="1">
        <v>1</v>
      </c>
      <c r="G219" s="1">
        <v>332.82</v>
      </c>
      <c r="H219" s="1">
        <v>0.14000000000000001</v>
      </c>
      <c r="I219" s="1" t="s">
        <v>1961</v>
      </c>
      <c r="J219" s="1">
        <v>286.22519999999997</v>
      </c>
    </row>
    <row r="220" spans="1:10" x14ac:dyDescent="0.25">
      <c r="A220" s="1" t="s">
        <v>2183</v>
      </c>
      <c r="B220" s="3">
        <v>45447</v>
      </c>
      <c r="C220" s="1" t="s">
        <v>799</v>
      </c>
      <c r="D220" s="1" t="s">
        <v>1799</v>
      </c>
      <c r="E220" s="1" t="s">
        <v>1892</v>
      </c>
      <c r="F220" s="1">
        <v>4</v>
      </c>
      <c r="G220" s="1">
        <v>640.97</v>
      </c>
      <c r="H220" s="1">
        <v>0.11</v>
      </c>
      <c r="I220" s="1" t="s">
        <v>1964</v>
      </c>
      <c r="J220" s="1">
        <v>2281.8532</v>
      </c>
    </row>
    <row r="221" spans="1:10" x14ac:dyDescent="0.25">
      <c r="A221" s="1" t="s">
        <v>2184</v>
      </c>
      <c r="B221" s="3">
        <v>45225</v>
      </c>
      <c r="C221" s="1" t="s">
        <v>671</v>
      </c>
      <c r="D221" s="1" t="s">
        <v>1853</v>
      </c>
      <c r="E221" s="1" t="s">
        <v>1936</v>
      </c>
      <c r="F221" s="1">
        <v>4</v>
      </c>
      <c r="G221" s="1">
        <v>75.37</v>
      </c>
      <c r="H221" s="1">
        <v>0.02</v>
      </c>
      <c r="I221" s="1" t="s">
        <v>1964</v>
      </c>
      <c r="J221" s="1">
        <v>295.4504</v>
      </c>
    </row>
    <row r="222" spans="1:10" x14ac:dyDescent="0.25">
      <c r="A222" s="1" t="s">
        <v>2185</v>
      </c>
      <c r="B222" s="3">
        <v>45754</v>
      </c>
      <c r="C222" s="1" t="s">
        <v>279</v>
      </c>
      <c r="D222" s="1" t="s">
        <v>1998</v>
      </c>
      <c r="E222" s="1" t="s">
        <v>1945</v>
      </c>
      <c r="F222" s="1">
        <v>3</v>
      </c>
      <c r="G222" s="1">
        <v>434.55</v>
      </c>
      <c r="H222" s="1">
        <v>0.08</v>
      </c>
      <c r="I222" s="1" t="s">
        <v>1964</v>
      </c>
      <c r="J222" s="1">
        <v>1199.3579999999999</v>
      </c>
    </row>
    <row r="223" spans="1:10" x14ac:dyDescent="0.25">
      <c r="A223" s="1" t="s">
        <v>2186</v>
      </c>
      <c r="B223" s="3">
        <v>45729</v>
      </c>
      <c r="C223" s="1" t="s">
        <v>357</v>
      </c>
      <c r="D223" s="1" t="s">
        <v>1655</v>
      </c>
      <c r="E223" s="1" t="s">
        <v>1934</v>
      </c>
      <c r="F223" s="1">
        <v>4</v>
      </c>
      <c r="G223" s="1">
        <v>652.28</v>
      </c>
      <c r="H223" s="1">
        <v>0.15</v>
      </c>
      <c r="I223" s="1" t="s">
        <v>1959</v>
      </c>
      <c r="J223" s="1">
        <v>2217.752</v>
      </c>
    </row>
    <row r="224" spans="1:10" x14ac:dyDescent="0.25">
      <c r="A224" s="1" t="s">
        <v>2187</v>
      </c>
      <c r="B224" s="3">
        <v>45480</v>
      </c>
      <c r="C224" s="1" t="s">
        <v>868</v>
      </c>
      <c r="D224" s="1" t="s">
        <v>1811</v>
      </c>
      <c r="E224" s="1" t="s">
        <v>1942</v>
      </c>
      <c r="F224" s="1">
        <v>3</v>
      </c>
      <c r="G224" s="1">
        <v>207.8</v>
      </c>
      <c r="H224" s="1">
        <v>0.15</v>
      </c>
      <c r="I224" s="1" t="s">
        <v>1959</v>
      </c>
      <c r="J224" s="1">
        <v>529.89</v>
      </c>
    </row>
    <row r="225" spans="1:10" x14ac:dyDescent="0.25">
      <c r="A225" s="1" t="s">
        <v>2188</v>
      </c>
      <c r="B225" s="3">
        <v>45361</v>
      </c>
      <c r="C225" s="1" t="s">
        <v>1533</v>
      </c>
      <c r="D225" s="1" t="s">
        <v>1765</v>
      </c>
      <c r="E225" s="1" t="s">
        <v>1936</v>
      </c>
      <c r="F225" s="1">
        <v>4</v>
      </c>
      <c r="G225" s="1">
        <v>385.5</v>
      </c>
      <c r="H225" s="1">
        <v>0.03</v>
      </c>
      <c r="I225" s="1" t="s">
        <v>1961</v>
      </c>
      <c r="J225" s="1">
        <v>1495.74</v>
      </c>
    </row>
    <row r="226" spans="1:10" x14ac:dyDescent="0.25">
      <c r="A226" s="1" t="s">
        <v>2189</v>
      </c>
      <c r="B226" s="3">
        <v>45915</v>
      </c>
      <c r="C226" s="1" t="s">
        <v>348</v>
      </c>
      <c r="D226" s="1" t="s">
        <v>1777</v>
      </c>
      <c r="E226" s="1" t="s">
        <v>1911</v>
      </c>
      <c r="F226" s="1">
        <v>3</v>
      </c>
      <c r="G226" s="1">
        <v>548.19000000000005</v>
      </c>
      <c r="H226" s="1">
        <v>0.12</v>
      </c>
      <c r="I226" s="1" t="s">
        <v>1959</v>
      </c>
      <c r="J226" s="1">
        <v>1447.2216000000001</v>
      </c>
    </row>
    <row r="227" spans="1:10" x14ac:dyDescent="0.25">
      <c r="A227" s="1" t="s">
        <v>2190</v>
      </c>
      <c r="B227" s="3">
        <v>45607</v>
      </c>
      <c r="C227" s="1" t="s">
        <v>259</v>
      </c>
      <c r="D227" s="1" t="s">
        <v>1802</v>
      </c>
      <c r="E227" s="1" t="s">
        <v>1921</v>
      </c>
      <c r="F227" s="1">
        <v>3</v>
      </c>
      <c r="G227" s="1">
        <v>927.6</v>
      </c>
      <c r="H227" s="1">
        <v>0.09</v>
      </c>
      <c r="I227" s="1" t="s">
        <v>1959</v>
      </c>
      <c r="J227" s="1">
        <v>2532.348</v>
      </c>
    </row>
    <row r="228" spans="1:10" x14ac:dyDescent="0.25">
      <c r="A228" s="1" t="s">
        <v>2191</v>
      </c>
      <c r="B228" s="3">
        <v>45666</v>
      </c>
      <c r="C228" s="1" t="s">
        <v>860</v>
      </c>
      <c r="D228" s="1" t="s">
        <v>1765</v>
      </c>
      <c r="E228" s="1" t="s">
        <v>1901</v>
      </c>
      <c r="F228" s="1">
        <v>4</v>
      </c>
      <c r="G228" s="1">
        <v>585.04</v>
      </c>
      <c r="H228" s="1">
        <v>0.22</v>
      </c>
      <c r="I228" s="1" t="s">
        <v>1961</v>
      </c>
      <c r="J228" s="1">
        <v>1825.3248000000001</v>
      </c>
    </row>
    <row r="229" spans="1:10" x14ac:dyDescent="0.25">
      <c r="A229" s="1" t="s">
        <v>2192</v>
      </c>
      <c r="B229" s="3">
        <v>45406</v>
      </c>
      <c r="C229" s="1" t="s">
        <v>2142</v>
      </c>
      <c r="D229" s="1" t="s">
        <v>1696</v>
      </c>
      <c r="E229" s="1" t="s">
        <v>1896</v>
      </c>
      <c r="F229" s="1">
        <v>2</v>
      </c>
      <c r="G229" s="1">
        <v>999.89</v>
      </c>
      <c r="H229" s="1">
        <v>0.09</v>
      </c>
      <c r="I229" s="1" t="s">
        <v>1959</v>
      </c>
      <c r="J229" s="1">
        <v>1819.7998</v>
      </c>
    </row>
    <row r="230" spans="1:10" x14ac:dyDescent="0.25">
      <c r="A230" s="1" t="s">
        <v>2193</v>
      </c>
      <c r="B230" s="3">
        <v>45284</v>
      </c>
      <c r="C230" s="1" t="s">
        <v>382</v>
      </c>
      <c r="D230" s="1" t="s">
        <v>1808</v>
      </c>
      <c r="E230" s="1" t="s">
        <v>1901</v>
      </c>
      <c r="F230" s="1">
        <v>2</v>
      </c>
      <c r="G230" s="1">
        <v>848.98</v>
      </c>
      <c r="H230" s="1">
        <v>0.04</v>
      </c>
      <c r="I230" s="1" t="s">
        <v>1961</v>
      </c>
      <c r="J230" s="1">
        <v>1630.0416</v>
      </c>
    </row>
    <row r="231" spans="1:10" x14ac:dyDescent="0.25">
      <c r="A231" s="1" t="s">
        <v>2194</v>
      </c>
      <c r="B231" s="3">
        <v>45348</v>
      </c>
      <c r="C231" s="1" t="s">
        <v>488</v>
      </c>
      <c r="D231" s="1" t="s">
        <v>1762</v>
      </c>
      <c r="E231" s="1" t="s">
        <v>1934</v>
      </c>
      <c r="F231" s="1">
        <v>3</v>
      </c>
      <c r="G231" s="1">
        <v>769.56</v>
      </c>
      <c r="H231" s="1">
        <v>0.08</v>
      </c>
      <c r="I231" s="1" t="s">
        <v>1959</v>
      </c>
      <c r="J231" s="1">
        <v>2123.9856</v>
      </c>
    </row>
    <row r="232" spans="1:10" x14ac:dyDescent="0.25">
      <c r="A232" s="1" t="s">
        <v>2195</v>
      </c>
      <c r="B232" s="3">
        <v>45676</v>
      </c>
      <c r="C232" s="1" t="s">
        <v>192</v>
      </c>
      <c r="D232" s="1" t="s">
        <v>1725</v>
      </c>
      <c r="E232" s="1" t="s">
        <v>1932</v>
      </c>
      <c r="F232" s="1">
        <v>3</v>
      </c>
      <c r="G232" s="1">
        <v>449.88</v>
      </c>
      <c r="H232" s="1">
        <v>0.1</v>
      </c>
      <c r="I232" s="1" t="s">
        <v>1961</v>
      </c>
      <c r="J232" s="1">
        <v>1214.6759999999999</v>
      </c>
    </row>
    <row r="233" spans="1:10" x14ac:dyDescent="0.25">
      <c r="A233" s="1" t="s">
        <v>2196</v>
      </c>
      <c r="B233" s="3">
        <v>45863</v>
      </c>
      <c r="C233" s="1" t="s">
        <v>886</v>
      </c>
      <c r="D233" s="1" t="s">
        <v>1790</v>
      </c>
      <c r="E233" s="1" t="s">
        <v>1929</v>
      </c>
      <c r="F233" s="1">
        <v>4</v>
      </c>
      <c r="G233" s="1">
        <v>383.74</v>
      </c>
      <c r="H233" s="1">
        <v>0.01</v>
      </c>
      <c r="I233" s="1" t="s">
        <v>1959</v>
      </c>
      <c r="J233" s="1">
        <v>1519.6104</v>
      </c>
    </row>
    <row r="234" spans="1:10" x14ac:dyDescent="0.25">
      <c r="A234" s="1" t="s">
        <v>2197</v>
      </c>
      <c r="B234" s="3">
        <v>45409</v>
      </c>
      <c r="C234" s="1" t="s">
        <v>506</v>
      </c>
      <c r="D234" s="1" t="s">
        <v>1756</v>
      </c>
      <c r="E234" s="1" t="s">
        <v>1924</v>
      </c>
      <c r="F234" s="1">
        <v>4</v>
      </c>
      <c r="G234" s="1">
        <v>794.97</v>
      </c>
      <c r="H234" s="1">
        <v>0.24</v>
      </c>
      <c r="I234" s="1" t="s">
        <v>1961</v>
      </c>
      <c r="J234" s="1">
        <v>2416.7087999999999</v>
      </c>
    </row>
    <row r="235" spans="1:10" x14ac:dyDescent="0.25">
      <c r="A235" s="1" t="s">
        <v>2198</v>
      </c>
      <c r="B235" s="3">
        <v>45880</v>
      </c>
      <c r="C235" s="1" t="s">
        <v>55</v>
      </c>
      <c r="D235" s="1" t="s">
        <v>1820</v>
      </c>
      <c r="E235" s="1" t="s">
        <v>1908</v>
      </c>
      <c r="F235" s="1">
        <v>1</v>
      </c>
      <c r="G235" s="1">
        <v>989.63</v>
      </c>
      <c r="H235" s="1">
        <v>0.05</v>
      </c>
      <c r="I235" s="1" t="s">
        <v>1961</v>
      </c>
      <c r="J235" s="1">
        <v>940.14850000000001</v>
      </c>
    </row>
    <row r="236" spans="1:10" x14ac:dyDescent="0.25">
      <c r="A236" s="1" t="s">
        <v>2199</v>
      </c>
      <c r="B236" s="3">
        <v>45731</v>
      </c>
      <c r="C236" s="1" t="s">
        <v>1064</v>
      </c>
      <c r="D236" s="1" t="s">
        <v>1744</v>
      </c>
      <c r="E236" s="1" t="s">
        <v>1887</v>
      </c>
      <c r="F236" s="1">
        <v>1</v>
      </c>
      <c r="G236" s="1">
        <v>447.16</v>
      </c>
      <c r="H236" s="1">
        <v>0.22</v>
      </c>
      <c r="I236" s="1" t="s">
        <v>1964</v>
      </c>
      <c r="J236" s="1">
        <v>348.78480000000002</v>
      </c>
    </row>
    <row r="237" spans="1:10" x14ac:dyDescent="0.25">
      <c r="A237" s="1" t="s">
        <v>2200</v>
      </c>
      <c r="B237" s="3">
        <v>45671</v>
      </c>
      <c r="C237" s="1" t="s">
        <v>46</v>
      </c>
      <c r="D237" s="1" t="s">
        <v>1865</v>
      </c>
      <c r="E237" s="1" t="s">
        <v>1911</v>
      </c>
      <c r="F237" s="1">
        <v>1</v>
      </c>
      <c r="G237" s="1">
        <v>946.9</v>
      </c>
      <c r="H237" s="1">
        <v>0.28999999999999998</v>
      </c>
      <c r="I237" s="1" t="s">
        <v>1964</v>
      </c>
      <c r="J237" s="1">
        <v>672.29899999999998</v>
      </c>
    </row>
    <row r="238" spans="1:10" x14ac:dyDescent="0.25">
      <c r="A238" s="1" t="s">
        <v>2201</v>
      </c>
      <c r="B238" s="3">
        <v>45809</v>
      </c>
      <c r="C238" s="1" t="s">
        <v>569</v>
      </c>
      <c r="D238" s="1" t="s">
        <v>1625</v>
      </c>
      <c r="E238" s="1" t="s">
        <v>1887</v>
      </c>
      <c r="F238" s="1">
        <v>4</v>
      </c>
      <c r="G238" s="1">
        <v>469.68</v>
      </c>
      <c r="H238" s="1">
        <v>0.19</v>
      </c>
      <c r="I238" s="1" t="s">
        <v>1959</v>
      </c>
      <c r="J238" s="1">
        <v>1521.7632000000001</v>
      </c>
    </row>
    <row r="239" spans="1:10" x14ac:dyDescent="0.25">
      <c r="A239" s="1" t="s">
        <v>2202</v>
      </c>
      <c r="B239" s="3">
        <v>45559</v>
      </c>
      <c r="C239" s="1" t="s">
        <v>1530</v>
      </c>
      <c r="D239" s="1" t="s">
        <v>1661</v>
      </c>
      <c r="E239" s="1" t="s">
        <v>1942</v>
      </c>
      <c r="F239" s="1">
        <v>4</v>
      </c>
      <c r="G239" s="1">
        <v>320.64</v>
      </c>
      <c r="H239" s="1">
        <v>0.2</v>
      </c>
      <c r="I239" s="1" t="s">
        <v>1964</v>
      </c>
      <c r="J239" s="1">
        <v>1026.048</v>
      </c>
    </row>
    <row r="240" spans="1:10" x14ac:dyDescent="0.25">
      <c r="A240" s="1" t="s">
        <v>2203</v>
      </c>
      <c r="B240" s="3">
        <v>45253</v>
      </c>
      <c r="C240" s="1" t="s">
        <v>468</v>
      </c>
      <c r="D240" s="1" t="s">
        <v>1617</v>
      </c>
      <c r="E240" s="1" t="s">
        <v>1908</v>
      </c>
      <c r="F240" s="1">
        <v>1</v>
      </c>
      <c r="G240" s="1">
        <v>594.44000000000005</v>
      </c>
      <c r="H240" s="1">
        <v>0.21</v>
      </c>
      <c r="I240" s="1" t="s">
        <v>1959</v>
      </c>
      <c r="J240" s="1">
        <v>469.60759999999999</v>
      </c>
    </row>
    <row r="241" spans="1:10" x14ac:dyDescent="0.25">
      <c r="A241" s="1" t="s">
        <v>2204</v>
      </c>
      <c r="B241" s="3">
        <v>45861</v>
      </c>
      <c r="C241" s="1" t="s">
        <v>710</v>
      </c>
      <c r="D241" s="1" t="s">
        <v>1841</v>
      </c>
      <c r="E241" s="1" t="s">
        <v>1917</v>
      </c>
      <c r="F241" s="1">
        <v>3</v>
      </c>
      <c r="G241" s="1">
        <v>91.7</v>
      </c>
      <c r="H241" s="1">
        <v>0.08</v>
      </c>
      <c r="I241" s="1" t="s">
        <v>1964</v>
      </c>
      <c r="J241" s="1">
        <v>253.09200000000001</v>
      </c>
    </row>
    <row r="242" spans="1:10" x14ac:dyDescent="0.25">
      <c r="A242" s="1" t="s">
        <v>2205</v>
      </c>
      <c r="B242" s="3">
        <v>45917</v>
      </c>
      <c r="C242" s="1" t="s">
        <v>131</v>
      </c>
      <c r="D242" s="1" t="s">
        <v>1768</v>
      </c>
      <c r="E242" s="1" t="s">
        <v>1929</v>
      </c>
      <c r="F242" s="1">
        <v>3</v>
      </c>
      <c r="G242" s="1">
        <v>741.33</v>
      </c>
      <c r="H242" s="1">
        <v>0.03</v>
      </c>
      <c r="I242" s="1" t="s">
        <v>1959</v>
      </c>
      <c r="J242" s="1">
        <v>2157.2703000000001</v>
      </c>
    </row>
    <row r="243" spans="1:10" x14ac:dyDescent="0.25">
      <c r="A243" s="1" t="s">
        <v>2206</v>
      </c>
      <c r="B243" s="3">
        <v>45754</v>
      </c>
      <c r="C243" s="1" t="s">
        <v>1478</v>
      </c>
      <c r="D243" s="1" t="s">
        <v>1998</v>
      </c>
      <c r="E243" s="1" t="s">
        <v>1948</v>
      </c>
      <c r="F243" s="1">
        <v>1</v>
      </c>
      <c r="G243" s="1">
        <v>922.78</v>
      </c>
      <c r="H243" s="1">
        <v>0.28999999999999998</v>
      </c>
      <c r="I243" s="1" t="s">
        <v>1964</v>
      </c>
      <c r="J243" s="1">
        <v>655.17380000000003</v>
      </c>
    </row>
    <row r="244" spans="1:10" x14ac:dyDescent="0.25">
      <c r="A244" s="1" t="s">
        <v>2207</v>
      </c>
      <c r="B244" s="3">
        <v>45312</v>
      </c>
      <c r="C244" s="1" t="s">
        <v>1034</v>
      </c>
      <c r="D244" s="1" t="s">
        <v>1590</v>
      </c>
      <c r="E244" s="1" t="s">
        <v>1939</v>
      </c>
      <c r="F244" s="1">
        <v>1</v>
      </c>
      <c r="G244" s="1">
        <v>394.35</v>
      </c>
      <c r="H244" s="1">
        <v>0.09</v>
      </c>
      <c r="I244" s="1" t="s">
        <v>1961</v>
      </c>
      <c r="J244" s="1">
        <v>358.85849999999999</v>
      </c>
    </row>
    <row r="245" spans="1:10" x14ac:dyDescent="0.25">
      <c r="A245" s="1" t="s">
        <v>2208</v>
      </c>
      <c r="B245" s="3">
        <v>45480</v>
      </c>
      <c r="C245" s="1" t="s">
        <v>1151</v>
      </c>
      <c r="D245" s="1" t="s">
        <v>1777</v>
      </c>
      <c r="E245" s="1" t="s">
        <v>1927</v>
      </c>
      <c r="F245" s="1">
        <v>2</v>
      </c>
      <c r="G245" s="1">
        <v>703.95</v>
      </c>
      <c r="H245" s="1">
        <v>0.03</v>
      </c>
      <c r="I245" s="1" t="s">
        <v>1959</v>
      </c>
      <c r="J245" s="1">
        <v>1365.663</v>
      </c>
    </row>
    <row r="246" spans="1:10" x14ac:dyDescent="0.25">
      <c r="A246" s="1" t="s">
        <v>2209</v>
      </c>
      <c r="B246" s="3">
        <v>45780</v>
      </c>
      <c r="C246" s="1" t="s">
        <v>662</v>
      </c>
      <c r="D246" s="1" t="s">
        <v>1613</v>
      </c>
      <c r="E246" s="1" t="s">
        <v>1887</v>
      </c>
      <c r="F246" s="1">
        <v>4</v>
      </c>
      <c r="G246" s="1">
        <v>452.67</v>
      </c>
      <c r="H246" s="1">
        <v>0.28000000000000003</v>
      </c>
      <c r="I246" s="1" t="s">
        <v>1961</v>
      </c>
      <c r="J246" s="1">
        <v>1303.6895999999999</v>
      </c>
    </row>
    <row r="247" spans="1:10" x14ac:dyDescent="0.25">
      <c r="A247" s="1" t="s">
        <v>2210</v>
      </c>
      <c r="B247" s="3">
        <v>45349</v>
      </c>
      <c r="C247" s="1" t="s">
        <v>1440</v>
      </c>
      <c r="D247" s="1" t="s">
        <v>1590</v>
      </c>
      <c r="E247" s="1" t="s">
        <v>1914</v>
      </c>
      <c r="F247" s="1">
        <v>2</v>
      </c>
      <c r="G247" s="1">
        <v>377.3</v>
      </c>
      <c r="H247" s="1">
        <v>0.15</v>
      </c>
      <c r="I247" s="1" t="s">
        <v>1961</v>
      </c>
      <c r="J247" s="1">
        <v>641.41</v>
      </c>
    </row>
    <row r="248" spans="1:10" x14ac:dyDescent="0.25">
      <c r="A248" s="1" t="s">
        <v>2211</v>
      </c>
      <c r="B248" s="3">
        <v>45846</v>
      </c>
      <c r="C248" s="1" t="s">
        <v>1091</v>
      </c>
      <c r="D248" s="1" t="s">
        <v>1805</v>
      </c>
      <c r="E248" s="1" t="s">
        <v>1914</v>
      </c>
      <c r="F248" s="1">
        <v>2</v>
      </c>
      <c r="G248" s="1">
        <v>130.47999999999999</v>
      </c>
      <c r="H248" s="1">
        <v>0.23</v>
      </c>
      <c r="I248" s="1" t="s">
        <v>1961</v>
      </c>
      <c r="J248" s="1">
        <v>200.9392</v>
      </c>
    </row>
    <row r="249" spans="1:10" x14ac:dyDescent="0.25">
      <c r="A249" s="1" t="s">
        <v>2212</v>
      </c>
      <c r="B249" s="3">
        <v>45729</v>
      </c>
      <c r="C249" s="1" t="s">
        <v>1361</v>
      </c>
      <c r="D249" s="1" t="s">
        <v>1865</v>
      </c>
      <c r="E249" s="1" t="s">
        <v>1929</v>
      </c>
      <c r="F249" s="1">
        <v>1</v>
      </c>
      <c r="G249" s="1">
        <v>809.45</v>
      </c>
      <c r="H249" s="1">
        <v>0.09</v>
      </c>
      <c r="I249" s="1" t="s">
        <v>1964</v>
      </c>
      <c r="J249" s="1">
        <v>736.59950000000003</v>
      </c>
    </row>
    <row r="250" spans="1:10" x14ac:dyDescent="0.25">
      <c r="A250" s="1" t="s">
        <v>2213</v>
      </c>
      <c r="B250" s="3">
        <v>45768</v>
      </c>
      <c r="C250" s="1" t="s">
        <v>305</v>
      </c>
      <c r="D250" s="1" t="s">
        <v>1715</v>
      </c>
      <c r="E250" s="1" t="s">
        <v>1921</v>
      </c>
      <c r="F250" s="1">
        <v>3</v>
      </c>
      <c r="G250" s="1">
        <v>499.12</v>
      </c>
      <c r="H250" s="1">
        <v>0.05</v>
      </c>
      <c r="I250" s="1" t="s">
        <v>1961</v>
      </c>
      <c r="J250" s="1">
        <v>1422.492</v>
      </c>
    </row>
    <row r="251" spans="1:10" x14ac:dyDescent="0.25">
      <c r="A251" s="1" t="s">
        <v>2214</v>
      </c>
      <c r="B251" s="3">
        <v>45606</v>
      </c>
      <c r="C251" s="1" t="s">
        <v>104</v>
      </c>
      <c r="D251" s="1" t="s">
        <v>1786</v>
      </c>
      <c r="E251" s="1" t="s">
        <v>1901</v>
      </c>
      <c r="F251" s="1">
        <v>2</v>
      </c>
      <c r="G251" s="1">
        <v>894.58</v>
      </c>
      <c r="H251" s="1">
        <v>0.25</v>
      </c>
      <c r="I251" s="1" t="s">
        <v>1959</v>
      </c>
      <c r="J251" s="1">
        <v>1341.87</v>
      </c>
    </row>
    <row r="252" spans="1:10" x14ac:dyDescent="0.25">
      <c r="A252" s="1" t="s">
        <v>2215</v>
      </c>
      <c r="B252" s="3">
        <v>45513</v>
      </c>
      <c r="C252" s="1" t="s">
        <v>456</v>
      </c>
      <c r="D252" s="1" t="s">
        <v>1808</v>
      </c>
      <c r="E252" s="1" t="s">
        <v>1921</v>
      </c>
      <c r="F252" s="1">
        <v>4</v>
      </c>
      <c r="G252" s="1">
        <v>578.39</v>
      </c>
      <c r="H252" s="1">
        <v>0.01</v>
      </c>
      <c r="I252" s="1" t="s">
        <v>1959</v>
      </c>
      <c r="J252" s="1">
        <v>2290.4243999999999</v>
      </c>
    </row>
    <row r="253" spans="1:10" x14ac:dyDescent="0.25">
      <c r="A253" s="1" t="s">
        <v>2216</v>
      </c>
      <c r="B253" s="3">
        <v>45356</v>
      </c>
      <c r="C253" s="1" t="s">
        <v>1504</v>
      </c>
      <c r="D253" s="1" t="s">
        <v>1703</v>
      </c>
      <c r="E253" s="1" t="s">
        <v>1942</v>
      </c>
      <c r="F253" s="1">
        <v>4</v>
      </c>
      <c r="G253" s="1">
        <v>982.45</v>
      </c>
      <c r="H253" s="1">
        <v>0.2</v>
      </c>
      <c r="I253" s="1" t="s">
        <v>1961</v>
      </c>
      <c r="J253" s="1">
        <v>3143.84</v>
      </c>
    </row>
    <row r="254" spans="1:10" x14ac:dyDescent="0.25">
      <c r="A254" s="1" t="s">
        <v>2217</v>
      </c>
      <c r="B254" s="3">
        <v>45925</v>
      </c>
      <c r="C254" s="1" t="s">
        <v>1401</v>
      </c>
      <c r="D254" s="1" t="s">
        <v>1877</v>
      </c>
      <c r="E254" s="1" t="s">
        <v>1948</v>
      </c>
      <c r="F254" s="1">
        <v>1</v>
      </c>
      <c r="G254" s="1">
        <v>549.52</v>
      </c>
      <c r="H254" s="1">
        <v>0.1</v>
      </c>
      <c r="I254" s="1" t="s">
        <v>1961</v>
      </c>
      <c r="J254" s="1">
        <v>494.56799999999998</v>
      </c>
    </row>
    <row r="255" spans="1:10" x14ac:dyDescent="0.25">
      <c r="A255" s="1" t="s">
        <v>2218</v>
      </c>
      <c r="B255" s="3">
        <v>45876</v>
      </c>
      <c r="C255" s="1" t="s">
        <v>781</v>
      </c>
      <c r="D255" s="1" t="s">
        <v>1859</v>
      </c>
      <c r="E255" s="1" t="s">
        <v>1945</v>
      </c>
      <c r="F255" s="1">
        <v>2</v>
      </c>
      <c r="G255" s="1">
        <v>239.92</v>
      </c>
      <c r="H255" s="1">
        <v>0.16</v>
      </c>
      <c r="I255" s="1" t="s">
        <v>1959</v>
      </c>
      <c r="J255" s="1">
        <v>403.06560000000002</v>
      </c>
    </row>
    <row r="256" spans="1:10" x14ac:dyDescent="0.25">
      <c r="A256" s="1" t="s">
        <v>2219</v>
      </c>
      <c r="B256" s="3">
        <v>45338</v>
      </c>
      <c r="C256" s="1" t="s">
        <v>302</v>
      </c>
      <c r="D256" s="1" t="s">
        <v>1859</v>
      </c>
      <c r="E256" s="1" t="s">
        <v>1911</v>
      </c>
      <c r="F256" s="1">
        <v>2</v>
      </c>
      <c r="G256" s="1">
        <v>878.05</v>
      </c>
      <c r="H256" s="1">
        <v>0.11</v>
      </c>
      <c r="I256" s="1" t="s">
        <v>1961</v>
      </c>
      <c r="J256" s="1">
        <v>1562.9290000000001</v>
      </c>
    </row>
    <row r="257" spans="1:10" x14ac:dyDescent="0.25">
      <c r="A257" s="1" t="s">
        <v>2220</v>
      </c>
      <c r="B257" s="3">
        <v>45746</v>
      </c>
      <c r="C257" s="1" t="s">
        <v>176</v>
      </c>
      <c r="D257" s="1" t="s">
        <v>1560</v>
      </c>
      <c r="E257" s="1" t="s">
        <v>1921</v>
      </c>
      <c r="F257" s="1">
        <v>3</v>
      </c>
      <c r="G257" s="1">
        <v>546.96</v>
      </c>
      <c r="H257" s="1">
        <v>0.19</v>
      </c>
      <c r="I257" s="1" t="s">
        <v>1959</v>
      </c>
      <c r="J257" s="1">
        <v>1329.1128000000001</v>
      </c>
    </row>
    <row r="258" spans="1:10" x14ac:dyDescent="0.25">
      <c r="A258" s="1" t="s">
        <v>2221</v>
      </c>
      <c r="B258" s="3">
        <v>45706</v>
      </c>
      <c r="C258" s="1" t="s">
        <v>1464</v>
      </c>
      <c r="D258" s="1" t="s">
        <v>1625</v>
      </c>
      <c r="E258" s="1" t="s">
        <v>1924</v>
      </c>
      <c r="F258" s="1">
        <v>2</v>
      </c>
      <c r="G258" s="1">
        <v>71.77</v>
      </c>
      <c r="H258" s="1">
        <v>0.22</v>
      </c>
      <c r="I258" s="1" t="s">
        <v>1959</v>
      </c>
      <c r="J258" s="1">
        <v>111.96120000000001</v>
      </c>
    </row>
    <row r="259" spans="1:10" x14ac:dyDescent="0.25">
      <c r="A259" s="1" t="s">
        <v>2222</v>
      </c>
      <c r="B259" s="3">
        <v>45717</v>
      </c>
      <c r="C259" s="1" t="s">
        <v>66</v>
      </c>
      <c r="D259" s="1" t="s">
        <v>1648</v>
      </c>
      <c r="E259" s="1" t="s">
        <v>1892</v>
      </c>
      <c r="F259" s="1">
        <v>2</v>
      </c>
      <c r="G259" s="1">
        <v>679.86</v>
      </c>
      <c r="H259" s="1">
        <v>0.22</v>
      </c>
      <c r="I259" s="1" t="s">
        <v>1964</v>
      </c>
      <c r="J259" s="1">
        <v>1060.5816</v>
      </c>
    </row>
    <row r="260" spans="1:10" x14ac:dyDescent="0.25">
      <c r="A260" s="1" t="s">
        <v>2223</v>
      </c>
      <c r="B260" s="3">
        <v>45300</v>
      </c>
      <c r="C260" s="1" t="s">
        <v>471</v>
      </c>
      <c r="D260" s="1" t="s">
        <v>1683</v>
      </c>
      <c r="E260" s="1" t="s">
        <v>1942</v>
      </c>
      <c r="F260" s="1">
        <v>1</v>
      </c>
      <c r="G260" s="1">
        <v>222.94</v>
      </c>
      <c r="H260" s="1">
        <v>0.19</v>
      </c>
      <c r="I260" s="1" t="s">
        <v>1959</v>
      </c>
      <c r="J260" s="1">
        <v>180.5814</v>
      </c>
    </row>
    <row r="261" spans="1:10" x14ac:dyDescent="0.25">
      <c r="A261" s="1" t="s">
        <v>2224</v>
      </c>
      <c r="B261" s="3">
        <v>45773</v>
      </c>
      <c r="C261" s="1" t="s">
        <v>805</v>
      </c>
      <c r="D261" s="1" t="s">
        <v>1683</v>
      </c>
      <c r="E261" s="1" t="s">
        <v>1896</v>
      </c>
      <c r="F261" s="1">
        <v>2</v>
      </c>
      <c r="G261" s="1">
        <v>355.3</v>
      </c>
      <c r="H261" s="1"/>
      <c r="I261" s="1" t="s">
        <v>1961</v>
      </c>
      <c r="J261" s="1">
        <v>589.798</v>
      </c>
    </row>
    <row r="262" spans="1:10" x14ac:dyDescent="0.25">
      <c r="A262" s="1" t="s">
        <v>2225</v>
      </c>
      <c r="B262" s="3">
        <v>45497</v>
      </c>
      <c r="C262" s="1" t="s">
        <v>370</v>
      </c>
      <c r="D262" s="1" t="s">
        <v>1850</v>
      </c>
      <c r="E262" s="1" t="s">
        <v>1948</v>
      </c>
      <c r="F262" s="1">
        <v>4</v>
      </c>
      <c r="G262" s="1">
        <v>611.29999999999995</v>
      </c>
      <c r="H262" s="1">
        <v>0.11</v>
      </c>
      <c r="I262" s="1" t="s">
        <v>1961</v>
      </c>
      <c r="J262" s="1">
        <v>2176.2280000000001</v>
      </c>
    </row>
    <row r="263" spans="1:10" x14ac:dyDescent="0.25">
      <c r="A263" s="1" t="s">
        <v>2226</v>
      </c>
      <c r="B263" s="3">
        <v>45742</v>
      </c>
      <c r="C263" s="1" t="s">
        <v>1058</v>
      </c>
      <c r="D263" s="1" t="s">
        <v>1555</v>
      </c>
      <c r="E263" s="1" t="s">
        <v>1917</v>
      </c>
      <c r="F263" s="1">
        <v>4</v>
      </c>
      <c r="G263" s="1">
        <v>849.21</v>
      </c>
      <c r="H263" s="1">
        <v>7.0000000000000007E-2</v>
      </c>
      <c r="I263" s="1" t="s">
        <v>1959</v>
      </c>
      <c r="J263" s="1">
        <v>3159.0612000000001</v>
      </c>
    </row>
    <row r="264" spans="1:10" x14ac:dyDescent="0.25">
      <c r="A264" s="1" t="s">
        <v>2227</v>
      </c>
      <c r="B264" s="3">
        <v>45713</v>
      </c>
      <c r="C264" s="1" t="s">
        <v>689</v>
      </c>
      <c r="D264" s="1" t="s">
        <v>1706</v>
      </c>
      <c r="E264" s="1" t="s">
        <v>1914</v>
      </c>
      <c r="F264" s="1">
        <v>3</v>
      </c>
      <c r="G264" s="1">
        <v>553.12</v>
      </c>
      <c r="H264" s="1">
        <v>0.28000000000000003</v>
      </c>
      <c r="I264" s="1" t="s">
        <v>1964</v>
      </c>
      <c r="J264" s="1">
        <v>1194.7392</v>
      </c>
    </row>
    <row r="265" spans="1:10" x14ac:dyDescent="0.25">
      <c r="A265" s="1" t="s">
        <v>2228</v>
      </c>
      <c r="B265" s="3">
        <v>45826</v>
      </c>
      <c r="C265" s="1" t="s">
        <v>907</v>
      </c>
      <c r="D265" s="1" t="s">
        <v>1856</v>
      </c>
      <c r="E265" s="1" t="s">
        <v>1921</v>
      </c>
      <c r="F265" s="1">
        <v>2</v>
      </c>
      <c r="G265" s="1">
        <v>903.08</v>
      </c>
      <c r="H265" s="1">
        <v>0.18</v>
      </c>
      <c r="I265" s="1" t="s">
        <v>1964</v>
      </c>
      <c r="J265" s="1">
        <v>1481.0512000000001</v>
      </c>
    </row>
    <row r="266" spans="1:10" x14ac:dyDescent="0.25">
      <c r="A266" s="1" t="s">
        <v>2229</v>
      </c>
      <c r="B266" s="3">
        <v>45648</v>
      </c>
      <c r="C266" s="1" t="s">
        <v>1484</v>
      </c>
      <c r="D266" s="1" t="s">
        <v>1998</v>
      </c>
      <c r="E266" s="1" t="s">
        <v>1927</v>
      </c>
      <c r="F266" s="1">
        <v>4</v>
      </c>
      <c r="G266" s="1">
        <v>640.23</v>
      </c>
      <c r="H266" s="1">
        <v>0.06</v>
      </c>
      <c r="I266" s="1" t="s">
        <v>1964</v>
      </c>
      <c r="J266" s="1">
        <v>2407.2647999999999</v>
      </c>
    </row>
    <row r="267" spans="1:10" x14ac:dyDescent="0.25">
      <c r="A267" s="1" t="s">
        <v>2230</v>
      </c>
      <c r="B267" s="3">
        <v>45836</v>
      </c>
      <c r="C267" s="1" t="s">
        <v>485</v>
      </c>
      <c r="D267" s="1" t="s">
        <v>1638</v>
      </c>
      <c r="E267" s="1" t="s">
        <v>1911</v>
      </c>
      <c r="F267" s="1">
        <v>1</v>
      </c>
      <c r="G267" s="1">
        <v>518</v>
      </c>
      <c r="H267" s="1">
        <v>0.25</v>
      </c>
      <c r="I267" s="1" t="s">
        <v>1959</v>
      </c>
      <c r="J267" s="1">
        <v>388.5</v>
      </c>
    </row>
    <row r="268" spans="1:10" x14ac:dyDescent="0.25">
      <c r="A268" s="1" t="s">
        <v>2231</v>
      </c>
      <c r="B268" s="3">
        <v>45437</v>
      </c>
      <c r="C268" s="1" t="s">
        <v>1355</v>
      </c>
      <c r="D268" s="1" t="s">
        <v>1774</v>
      </c>
      <c r="E268" s="1" t="s">
        <v>1904</v>
      </c>
      <c r="F268" s="1">
        <v>4</v>
      </c>
      <c r="G268" s="1">
        <v>779.25</v>
      </c>
      <c r="H268" s="1">
        <v>0.25</v>
      </c>
      <c r="I268" s="1" t="s">
        <v>1959</v>
      </c>
      <c r="J268" s="1">
        <v>2337.75</v>
      </c>
    </row>
    <row r="269" spans="1:10" x14ac:dyDescent="0.25">
      <c r="A269" s="1" t="s">
        <v>2232</v>
      </c>
      <c r="B269" s="3">
        <v>45807</v>
      </c>
      <c r="C269" s="1" t="s">
        <v>415</v>
      </c>
      <c r="D269" s="1" t="s">
        <v>1832</v>
      </c>
      <c r="E269" s="1" t="s">
        <v>1914</v>
      </c>
      <c r="F269" s="1">
        <v>2</v>
      </c>
      <c r="G269" s="1">
        <v>467.75</v>
      </c>
      <c r="H269" s="1">
        <v>0.26</v>
      </c>
      <c r="I269" s="1" t="s">
        <v>1959</v>
      </c>
      <c r="J269" s="1">
        <v>692.27</v>
      </c>
    </row>
    <row r="270" spans="1:10" x14ac:dyDescent="0.25">
      <c r="A270" s="1" t="s">
        <v>2233</v>
      </c>
      <c r="B270" s="3">
        <v>45555</v>
      </c>
      <c r="C270" s="1" t="s">
        <v>1275</v>
      </c>
      <c r="D270" s="1" t="s">
        <v>1853</v>
      </c>
      <c r="E270" s="1" t="s">
        <v>1945</v>
      </c>
      <c r="F270" s="1">
        <v>3</v>
      </c>
      <c r="G270" s="1"/>
      <c r="H270" s="1">
        <v>0.06</v>
      </c>
      <c r="I270" s="1" t="s">
        <v>1959</v>
      </c>
      <c r="J270" s="1">
        <v>315.24779999999998</v>
      </c>
    </row>
    <row r="271" spans="1:10" x14ac:dyDescent="0.25">
      <c r="A271" s="1" t="s">
        <v>2234</v>
      </c>
      <c r="B271" s="3">
        <v>45803</v>
      </c>
      <c r="C271" s="1" t="s">
        <v>719</v>
      </c>
      <c r="D271" s="1" t="s">
        <v>1689</v>
      </c>
      <c r="E271" s="1" t="s">
        <v>1887</v>
      </c>
      <c r="F271" s="1">
        <v>4</v>
      </c>
      <c r="G271" s="1">
        <v>747.01</v>
      </c>
      <c r="H271" s="1">
        <v>0.13</v>
      </c>
      <c r="I271" s="1" t="s">
        <v>1961</v>
      </c>
      <c r="J271" s="1">
        <v>2599.5947999999999</v>
      </c>
    </row>
    <row r="272" spans="1:10" x14ac:dyDescent="0.25">
      <c r="A272" s="1" t="s">
        <v>2235</v>
      </c>
      <c r="B272" s="3">
        <v>45735</v>
      </c>
      <c r="C272" s="1" t="s">
        <v>364</v>
      </c>
      <c r="D272" s="1" t="s">
        <v>1850</v>
      </c>
      <c r="E272" s="1" t="s">
        <v>1929</v>
      </c>
      <c r="F272" s="1">
        <v>4</v>
      </c>
      <c r="G272" s="1">
        <v>461.83</v>
      </c>
      <c r="H272" s="1">
        <v>0.28000000000000003</v>
      </c>
      <c r="I272" s="1" t="s">
        <v>1961</v>
      </c>
      <c r="J272" s="1">
        <v>1330.0704000000001</v>
      </c>
    </row>
    <row r="273" spans="1:10" x14ac:dyDescent="0.25">
      <c r="A273" s="1" t="s">
        <v>2236</v>
      </c>
      <c r="B273" s="3">
        <v>45750</v>
      </c>
      <c r="C273" s="1" t="s">
        <v>465</v>
      </c>
      <c r="D273" s="1" t="s">
        <v>1793</v>
      </c>
      <c r="E273" s="1" t="s">
        <v>1917</v>
      </c>
      <c r="F273" s="1">
        <v>2</v>
      </c>
      <c r="G273" s="1">
        <v>105.15</v>
      </c>
      <c r="H273" s="1">
        <v>0.06</v>
      </c>
      <c r="I273" s="1" t="s">
        <v>1959</v>
      </c>
      <c r="J273" s="1">
        <v>197.68199999999999</v>
      </c>
    </row>
    <row r="274" spans="1:10" x14ac:dyDescent="0.25">
      <c r="A274" s="1" t="s">
        <v>2237</v>
      </c>
      <c r="B274" s="3">
        <v>45693</v>
      </c>
      <c r="C274" s="1" t="s">
        <v>138</v>
      </c>
      <c r="D274" s="1" t="s">
        <v>1645</v>
      </c>
      <c r="E274" s="1" t="s">
        <v>1901</v>
      </c>
      <c r="F274" s="1">
        <v>3</v>
      </c>
      <c r="G274" s="1">
        <v>610.24</v>
      </c>
      <c r="H274" s="1">
        <v>0.17</v>
      </c>
      <c r="I274" s="1" t="s">
        <v>1964</v>
      </c>
      <c r="J274" s="1">
        <v>1519.4975999999999</v>
      </c>
    </row>
    <row r="275" spans="1:10" x14ac:dyDescent="0.25">
      <c r="A275" s="1" t="s">
        <v>2238</v>
      </c>
      <c r="B275" s="3">
        <v>45667</v>
      </c>
      <c r="C275" s="1" t="s">
        <v>995</v>
      </c>
      <c r="D275" s="1" t="s">
        <v>1805</v>
      </c>
      <c r="E275" s="1" t="s">
        <v>1917</v>
      </c>
      <c r="F275" s="1">
        <v>1</v>
      </c>
      <c r="G275" s="1">
        <v>872.12</v>
      </c>
      <c r="H275" s="1">
        <v>7.0000000000000007E-2</v>
      </c>
      <c r="I275" s="1" t="s">
        <v>1961</v>
      </c>
      <c r="J275" s="1">
        <v>811.07159999999999</v>
      </c>
    </row>
    <row r="276" spans="1:10" x14ac:dyDescent="0.25">
      <c r="A276" s="1" t="s">
        <v>2239</v>
      </c>
      <c r="B276" s="3">
        <v>45316</v>
      </c>
      <c r="C276" s="1" t="s">
        <v>1355</v>
      </c>
      <c r="D276" s="1" t="s">
        <v>1599</v>
      </c>
      <c r="E276" s="1" t="s">
        <v>1892</v>
      </c>
      <c r="F276" s="1">
        <v>1</v>
      </c>
      <c r="G276" s="1">
        <v>406.79</v>
      </c>
      <c r="H276" s="1">
        <v>0.03</v>
      </c>
      <c r="I276" s="1" t="s">
        <v>1964</v>
      </c>
      <c r="J276" s="1">
        <v>394.58629999999999</v>
      </c>
    </row>
    <row r="277" spans="1:10" x14ac:dyDescent="0.25">
      <c r="A277" s="1" t="s">
        <v>2240</v>
      </c>
      <c r="B277" s="3">
        <v>45932</v>
      </c>
      <c r="C277" s="1" t="s">
        <v>1175</v>
      </c>
      <c r="D277" s="1" t="s">
        <v>1744</v>
      </c>
      <c r="E277" s="1" t="s">
        <v>1934</v>
      </c>
      <c r="F277" s="1">
        <v>1</v>
      </c>
      <c r="G277" s="1">
        <v>606.01</v>
      </c>
      <c r="H277" s="1">
        <v>0.04</v>
      </c>
      <c r="I277" s="1" t="s">
        <v>1961</v>
      </c>
      <c r="J277" s="1">
        <v>581.76959999999997</v>
      </c>
    </row>
    <row r="278" spans="1:10" x14ac:dyDescent="0.25">
      <c r="A278" s="1" t="s">
        <v>2241</v>
      </c>
      <c r="B278" s="3">
        <v>45483</v>
      </c>
      <c r="C278" s="1" t="s">
        <v>1106</v>
      </c>
      <c r="D278" s="1" t="s">
        <v>1625</v>
      </c>
      <c r="E278" s="1" t="s">
        <v>1908</v>
      </c>
      <c r="F278" s="1">
        <v>4</v>
      </c>
      <c r="G278" s="1">
        <v>322.58</v>
      </c>
      <c r="H278" s="1">
        <v>0.06</v>
      </c>
      <c r="I278" s="1" t="s">
        <v>1959</v>
      </c>
      <c r="J278" s="1">
        <v>1212.9007999999999</v>
      </c>
    </row>
    <row r="279" spans="1:10" x14ac:dyDescent="0.25">
      <c r="A279" s="1" t="s">
        <v>2242</v>
      </c>
      <c r="B279" s="3">
        <v>45661</v>
      </c>
      <c r="C279" s="1" t="s">
        <v>1501</v>
      </c>
      <c r="D279" s="1" t="s">
        <v>1814</v>
      </c>
      <c r="E279" s="1" t="s">
        <v>1945</v>
      </c>
      <c r="F279" s="1">
        <v>4</v>
      </c>
      <c r="G279" s="1">
        <v>463.17</v>
      </c>
      <c r="H279" s="1">
        <v>0.06</v>
      </c>
      <c r="I279" s="1" t="s">
        <v>1961</v>
      </c>
      <c r="J279" s="1">
        <v>1741.5192</v>
      </c>
    </row>
    <row r="280" spans="1:10" x14ac:dyDescent="0.25">
      <c r="A280" s="1" t="s">
        <v>2243</v>
      </c>
      <c r="B280" s="3">
        <v>45798</v>
      </c>
      <c r="C280" s="1" t="s">
        <v>1007</v>
      </c>
      <c r="D280" s="1" t="s">
        <v>1652</v>
      </c>
      <c r="E280" s="1" t="s">
        <v>1914</v>
      </c>
      <c r="F280" s="1">
        <v>4</v>
      </c>
      <c r="G280" s="1">
        <v>285.82</v>
      </c>
      <c r="H280" s="1">
        <v>0.18</v>
      </c>
      <c r="I280" s="1" t="s">
        <v>1961</v>
      </c>
      <c r="J280" s="1">
        <v>937.4896</v>
      </c>
    </row>
    <row r="281" spans="1:10" x14ac:dyDescent="0.25">
      <c r="A281" s="1" t="s">
        <v>2244</v>
      </c>
      <c r="B281" s="3">
        <v>45868</v>
      </c>
      <c r="C281" s="1" t="s">
        <v>1037</v>
      </c>
      <c r="D281" s="1" t="s">
        <v>1689</v>
      </c>
      <c r="E281" s="1" t="s">
        <v>1927</v>
      </c>
      <c r="F281" s="1">
        <v>3</v>
      </c>
      <c r="G281" s="1">
        <v>995.38</v>
      </c>
      <c r="H281" s="1">
        <v>0.1</v>
      </c>
      <c r="I281" s="1" t="s">
        <v>1961</v>
      </c>
      <c r="J281" s="1">
        <v>2687.5259999999998</v>
      </c>
    </row>
    <row r="282" spans="1:10" x14ac:dyDescent="0.25">
      <c r="A282" s="1" t="s">
        <v>2245</v>
      </c>
      <c r="B282" s="3">
        <v>45757</v>
      </c>
      <c r="C282" s="1" t="s">
        <v>418</v>
      </c>
      <c r="D282" s="1" t="s">
        <v>1768</v>
      </c>
      <c r="E282" s="1" t="s">
        <v>1917</v>
      </c>
      <c r="F282" s="1">
        <v>1</v>
      </c>
      <c r="G282" s="1">
        <v>329.31</v>
      </c>
      <c r="H282" s="1">
        <v>0.09</v>
      </c>
      <c r="I282" s="1" t="s">
        <v>1959</v>
      </c>
      <c r="J282" s="1">
        <v>299.6721</v>
      </c>
    </row>
    <row r="283" spans="1:10" x14ac:dyDescent="0.25">
      <c r="A283" s="1" t="s">
        <v>2246</v>
      </c>
      <c r="B283" s="3">
        <v>45475</v>
      </c>
      <c r="C283" s="1" t="s">
        <v>1519</v>
      </c>
      <c r="D283" s="1" t="s">
        <v>1721</v>
      </c>
      <c r="E283" s="1" t="s">
        <v>1939</v>
      </c>
      <c r="F283" s="1">
        <v>3</v>
      </c>
      <c r="G283" s="1">
        <v>64.2</v>
      </c>
      <c r="H283" s="1">
        <v>0.08</v>
      </c>
      <c r="I283" s="1" t="s">
        <v>1964</v>
      </c>
      <c r="J283" s="1">
        <v>177.19200000000001</v>
      </c>
    </row>
    <row r="284" spans="1:10" x14ac:dyDescent="0.25">
      <c r="A284" s="1" t="s">
        <v>2247</v>
      </c>
      <c r="B284" s="3">
        <v>45829</v>
      </c>
      <c r="C284" s="1" t="s">
        <v>847</v>
      </c>
      <c r="D284" s="1" t="s">
        <v>1603</v>
      </c>
      <c r="E284" s="1" t="s">
        <v>1932</v>
      </c>
      <c r="F284" s="1">
        <v>3</v>
      </c>
      <c r="G284" s="1">
        <v>697.13</v>
      </c>
      <c r="H284" s="1">
        <v>0.25</v>
      </c>
      <c r="I284" s="1" t="s">
        <v>1964</v>
      </c>
      <c r="J284" s="1">
        <v>1568.5425</v>
      </c>
    </row>
    <row r="285" spans="1:10" x14ac:dyDescent="0.25">
      <c r="A285" s="1" t="s">
        <v>2248</v>
      </c>
      <c r="B285" s="3">
        <v>45639</v>
      </c>
      <c r="C285" s="1" t="s">
        <v>100</v>
      </c>
      <c r="D285" s="1" t="s">
        <v>1594</v>
      </c>
      <c r="E285" s="1" t="s">
        <v>1908</v>
      </c>
      <c r="F285" s="1">
        <v>3</v>
      </c>
      <c r="G285" s="1">
        <v>134.30000000000001</v>
      </c>
      <c r="H285" s="1">
        <v>0.14000000000000001</v>
      </c>
      <c r="I285" s="1" t="s">
        <v>1959</v>
      </c>
      <c r="J285" s="1">
        <v>346.49400000000003</v>
      </c>
    </row>
    <row r="286" spans="1:10" x14ac:dyDescent="0.25">
      <c r="A286" s="1" t="s">
        <v>2249</v>
      </c>
      <c r="B286" s="3">
        <v>45518</v>
      </c>
      <c r="C286" s="1" t="s">
        <v>841</v>
      </c>
      <c r="D286" s="1" t="s">
        <v>1835</v>
      </c>
      <c r="E286" s="1" t="s">
        <v>1932</v>
      </c>
      <c r="F286" s="1">
        <v>1</v>
      </c>
      <c r="G286" s="1">
        <v>520.92999999999995</v>
      </c>
      <c r="H286" s="1">
        <v>0.15</v>
      </c>
      <c r="I286" s="1" t="s">
        <v>1959</v>
      </c>
      <c r="J286" s="1">
        <v>442.79050000000001</v>
      </c>
    </row>
    <row r="287" spans="1:10" x14ac:dyDescent="0.25">
      <c r="A287" s="1" t="s">
        <v>2250</v>
      </c>
      <c r="B287" s="3">
        <v>45721</v>
      </c>
      <c r="C287" s="1" t="s">
        <v>738</v>
      </c>
      <c r="D287" s="1" t="s">
        <v>1631</v>
      </c>
      <c r="E287" s="1" t="s">
        <v>1914</v>
      </c>
      <c r="F287" s="1">
        <v>2</v>
      </c>
      <c r="G287" s="1">
        <v>350.12</v>
      </c>
      <c r="H287" s="1">
        <v>0.21</v>
      </c>
      <c r="I287" s="1" t="s">
        <v>1964</v>
      </c>
      <c r="J287" s="1">
        <v>553.18960000000004</v>
      </c>
    </row>
    <row r="288" spans="1:10" x14ac:dyDescent="0.25">
      <c r="A288" s="1" t="s">
        <v>2251</v>
      </c>
      <c r="B288" s="3">
        <v>45308</v>
      </c>
      <c r="C288" s="1" t="s">
        <v>1449</v>
      </c>
      <c r="D288" s="1" t="s">
        <v>1725</v>
      </c>
      <c r="E288" s="1" t="s">
        <v>1948</v>
      </c>
      <c r="F288" s="1">
        <v>3</v>
      </c>
      <c r="G288" s="1">
        <v>807.95</v>
      </c>
      <c r="H288" s="1">
        <v>0.1</v>
      </c>
      <c r="I288" s="1" t="s">
        <v>1961</v>
      </c>
      <c r="J288" s="1">
        <v>2181.4650000000001</v>
      </c>
    </row>
    <row r="289" spans="1:10" x14ac:dyDescent="0.25">
      <c r="A289" s="1" t="s">
        <v>2252</v>
      </c>
      <c r="B289" s="3">
        <v>45889</v>
      </c>
      <c r="C289" s="1" t="s">
        <v>1064</v>
      </c>
      <c r="D289" s="1" t="s">
        <v>1693</v>
      </c>
      <c r="E289" s="1" t="s">
        <v>1911</v>
      </c>
      <c r="F289" s="1">
        <v>4</v>
      </c>
      <c r="G289" s="1">
        <v>766.03</v>
      </c>
      <c r="H289" s="1">
        <v>0.28999999999999998</v>
      </c>
      <c r="I289" s="1" t="s">
        <v>1961</v>
      </c>
      <c r="J289" s="1">
        <v>2175.5252</v>
      </c>
    </row>
    <row r="290" spans="1:10" x14ac:dyDescent="0.25">
      <c r="A290" s="1" t="s">
        <v>2253</v>
      </c>
      <c r="B290" s="3">
        <v>45386</v>
      </c>
      <c r="C290" s="1" t="s">
        <v>609</v>
      </c>
      <c r="D290" s="1" t="s">
        <v>1753</v>
      </c>
      <c r="E290" s="1" t="s">
        <v>1917</v>
      </c>
      <c r="F290" s="1">
        <v>3</v>
      </c>
      <c r="G290" s="1">
        <v>545.1</v>
      </c>
      <c r="H290" s="1">
        <v>0.08</v>
      </c>
      <c r="I290" s="1" t="s">
        <v>1964</v>
      </c>
      <c r="J290" s="1">
        <v>1504.4760000000001</v>
      </c>
    </row>
    <row r="291" spans="1:10" x14ac:dyDescent="0.25">
      <c r="A291" s="1" t="s">
        <v>2254</v>
      </c>
      <c r="B291" s="3">
        <v>45438</v>
      </c>
      <c r="C291" s="1" t="s">
        <v>850</v>
      </c>
      <c r="D291" s="1" t="s">
        <v>1777</v>
      </c>
      <c r="E291" s="1" t="s">
        <v>1914</v>
      </c>
      <c r="F291" s="1">
        <v>1</v>
      </c>
      <c r="G291" s="1">
        <v>203.61</v>
      </c>
      <c r="H291" s="1">
        <v>0.24</v>
      </c>
      <c r="I291" s="1" t="s">
        <v>1964</v>
      </c>
      <c r="J291" s="1">
        <v>154.74359999999999</v>
      </c>
    </row>
    <row r="292" spans="1:10" x14ac:dyDescent="0.25">
      <c r="A292" s="1" t="s">
        <v>2255</v>
      </c>
      <c r="B292" s="3">
        <v>45856</v>
      </c>
      <c r="C292" s="1" t="s">
        <v>1307</v>
      </c>
      <c r="D292" s="1" t="s">
        <v>1874</v>
      </c>
      <c r="E292" s="1" t="s">
        <v>1936</v>
      </c>
      <c r="F292" s="1">
        <v>4</v>
      </c>
      <c r="G292" s="1">
        <v>493.8</v>
      </c>
      <c r="H292" s="1">
        <v>0.24</v>
      </c>
      <c r="I292" s="1" t="s">
        <v>1964</v>
      </c>
      <c r="J292" s="1">
        <v>1501.152</v>
      </c>
    </row>
    <row r="293" spans="1:10" x14ac:dyDescent="0.25">
      <c r="A293" s="1" t="s">
        <v>2256</v>
      </c>
      <c r="B293" s="3">
        <v>45485</v>
      </c>
      <c r="C293" s="1" t="s">
        <v>81</v>
      </c>
      <c r="D293" s="1" t="s">
        <v>1703</v>
      </c>
      <c r="E293" s="1" t="s">
        <v>1942</v>
      </c>
      <c r="F293" s="1">
        <v>1</v>
      </c>
      <c r="G293" s="1">
        <v>640.54999999999995</v>
      </c>
      <c r="H293" s="1">
        <v>0.25</v>
      </c>
      <c r="I293" s="1" t="s">
        <v>1959</v>
      </c>
      <c r="J293" s="1">
        <v>480.41250000000002</v>
      </c>
    </row>
    <row r="294" spans="1:10" x14ac:dyDescent="0.25">
      <c r="A294" s="1" t="s">
        <v>2257</v>
      </c>
      <c r="B294" s="3">
        <v>45545</v>
      </c>
      <c r="C294" s="1" t="s">
        <v>418</v>
      </c>
      <c r="D294" s="1" t="s">
        <v>1805</v>
      </c>
      <c r="E294" s="1" t="s">
        <v>1904</v>
      </c>
      <c r="F294" s="1">
        <v>1</v>
      </c>
      <c r="G294" s="1">
        <v>702.53</v>
      </c>
      <c r="H294" s="1">
        <v>0.3</v>
      </c>
      <c r="I294" s="1" t="s">
        <v>1959</v>
      </c>
      <c r="J294" s="1">
        <v>491.77100000000002</v>
      </c>
    </row>
    <row r="295" spans="1:10" x14ac:dyDescent="0.25">
      <c r="A295" s="1" t="s">
        <v>2258</v>
      </c>
      <c r="B295" s="3">
        <v>45826</v>
      </c>
      <c r="C295" s="1" t="s">
        <v>735</v>
      </c>
      <c r="D295" s="1" t="s">
        <v>1696</v>
      </c>
      <c r="E295" s="1" t="s">
        <v>1917</v>
      </c>
      <c r="F295" s="1">
        <v>4</v>
      </c>
      <c r="G295" s="1">
        <v>139.94</v>
      </c>
      <c r="H295" s="1">
        <v>0.24</v>
      </c>
      <c r="I295" s="1" t="s">
        <v>1959</v>
      </c>
      <c r="J295" s="1">
        <v>425.41759999999999</v>
      </c>
    </row>
    <row r="296" spans="1:10" x14ac:dyDescent="0.25">
      <c r="A296" s="1" t="s">
        <v>2259</v>
      </c>
      <c r="B296" s="3">
        <v>45654</v>
      </c>
      <c r="C296" s="1" t="s">
        <v>892</v>
      </c>
      <c r="D296" s="1" t="s">
        <v>1631</v>
      </c>
      <c r="E296" s="1" t="s">
        <v>1917</v>
      </c>
      <c r="F296" s="1">
        <v>2</v>
      </c>
      <c r="G296" s="1">
        <v>230.85</v>
      </c>
      <c r="H296" s="1">
        <v>0.18</v>
      </c>
      <c r="I296" s="1" t="s">
        <v>1959</v>
      </c>
      <c r="J296" s="1">
        <v>378.59399999999999</v>
      </c>
    </row>
    <row r="297" spans="1:10" x14ac:dyDescent="0.25">
      <c r="A297" s="1" t="s">
        <v>2260</v>
      </c>
      <c r="B297" s="3">
        <v>45556</v>
      </c>
      <c r="C297" s="1" t="s">
        <v>695</v>
      </c>
      <c r="D297" s="1" t="s">
        <v>1838</v>
      </c>
      <c r="E297" s="1" t="s">
        <v>1942</v>
      </c>
      <c r="F297" s="1">
        <v>4</v>
      </c>
      <c r="G297" s="1">
        <v>626.35</v>
      </c>
      <c r="H297" s="1">
        <v>0.25</v>
      </c>
      <c r="I297" s="1" t="s">
        <v>1964</v>
      </c>
      <c r="J297" s="1">
        <v>1879.05</v>
      </c>
    </row>
    <row r="298" spans="1:10" x14ac:dyDescent="0.25">
      <c r="A298" s="1" t="s">
        <v>2261</v>
      </c>
      <c r="B298" s="3">
        <v>45434</v>
      </c>
      <c r="C298" s="1" t="s">
        <v>302</v>
      </c>
      <c r="D298" s="1" t="s">
        <v>1703</v>
      </c>
      <c r="E298" s="1" t="s">
        <v>1934</v>
      </c>
      <c r="F298" s="1">
        <v>4</v>
      </c>
      <c r="G298" s="1">
        <v>108.55</v>
      </c>
      <c r="H298" s="1">
        <v>0.18</v>
      </c>
      <c r="I298" s="1" t="s">
        <v>1961</v>
      </c>
      <c r="J298" s="1">
        <v>356.04399999999998</v>
      </c>
    </row>
    <row r="299" spans="1:10" x14ac:dyDescent="0.25">
      <c r="A299" s="1" t="s">
        <v>2262</v>
      </c>
      <c r="B299" s="3">
        <v>45871</v>
      </c>
      <c r="C299" s="1" t="s">
        <v>636</v>
      </c>
      <c r="D299" s="1" t="s">
        <v>1625</v>
      </c>
      <c r="E299" s="1" t="s">
        <v>1892</v>
      </c>
      <c r="F299" s="1">
        <v>4</v>
      </c>
      <c r="G299" s="1">
        <v>353.67</v>
      </c>
      <c r="H299" s="1">
        <v>0.03</v>
      </c>
      <c r="I299" s="1" t="s">
        <v>1964</v>
      </c>
      <c r="J299" s="1">
        <v>1372.2396000000001</v>
      </c>
    </row>
    <row r="300" spans="1:10" x14ac:dyDescent="0.25">
      <c r="A300" s="1" t="s">
        <v>2263</v>
      </c>
      <c r="B300" s="3">
        <v>45583</v>
      </c>
      <c r="C300" s="1" t="s">
        <v>245</v>
      </c>
      <c r="D300" s="1" t="s">
        <v>1853</v>
      </c>
      <c r="E300" s="1" t="s">
        <v>1892</v>
      </c>
      <c r="F300" s="1">
        <v>4</v>
      </c>
      <c r="G300" s="1">
        <v>61.98</v>
      </c>
      <c r="H300" s="1">
        <v>0.16</v>
      </c>
      <c r="I300" s="1" t="s">
        <v>1959</v>
      </c>
      <c r="J300" s="1">
        <v>208.25280000000001</v>
      </c>
    </row>
    <row r="301" spans="1:10" x14ac:dyDescent="0.25">
      <c r="A301" s="1" t="s">
        <v>2264</v>
      </c>
      <c r="B301" s="3">
        <v>45348</v>
      </c>
      <c r="C301" s="1" t="s">
        <v>710</v>
      </c>
      <c r="D301" s="1" t="s">
        <v>1642</v>
      </c>
      <c r="E301" s="1" t="s">
        <v>1948</v>
      </c>
      <c r="F301" s="1">
        <v>2</v>
      </c>
      <c r="G301" s="1">
        <v>873.1</v>
      </c>
      <c r="H301" s="1">
        <v>0.12</v>
      </c>
      <c r="I301" s="1" t="s">
        <v>1961</v>
      </c>
      <c r="J301" s="1">
        <v>1536.6559999999999</v>
      </c>
    </row>
    <row r="302" spans="1:10" x14ac:dyDescent="0.25">
      <c r="A302" s="1" t="s">
        <v>2265</v>
      </c>
      <c r="B302" s="3">
        <v>45268</v>
      </c>
      <c r="C302" s="1" t="s">
        <v>656</v>
      </c>
      <c r="D302" s="1" t="s">
        <v>1606</v>
      </c>
      <c r="E302" s="1" t="s">
        <v>1936</v>
      </c>
      <c r="F302" s="1">
        <v>4</v>
      </c>
      <c r="G302" s="1">
        <v>889.47</v>
      </c>
      <c r="H302" s="1">
        <v>0.24</v>
      </c>
      <c r="I302" s="1" t="s">
        <v>1959</v>
      </c>
      <c r="J302" s="1">
        <v>2703.9888000000001</v>
      </c>
    </row>
    <row r="303" spans="1:10" x14ac:dyDescent="0.25">
      <c r="A303" s="1" t="s">
        <v>2266</v>
      </c>
      <c r="B303" s="3">
        <v>45596</v>
      </c>
      <c r="C303" s="1" t="s">
        <v>122</v>
      </c>
      <c r="D303" s="1" t="s">
        <v>1805</v>
      </c>
      <c r="E303" s="1" t="s">
        <v>1927</v>
      </c>
      <c r="F303" s="1">
        <v>3</v>
      </c>
      <c r="G303" s="1">
        <v>803.76</v>
      </c>
      <c r="H303" s="1">
        <v>0.19</v>
      </c>
      <c r="I303" s="1" t="s">
        <v>1964</v>
      </c>
      <c r="J303" s="1">
        <v>1953.1368</v>
      </c>
    </row>
    <row r="304" spans="1:10" x14ac:dyDescent="0.25">
      <c r="A304" s="1" t="s">
        <v>2267</v>
      </c>
      <c r="B304" s="3">
        <v>45624</v>
      </c>
      <c r="C304" s="1" t="s">
        <v>1455</v>
      </c>
      <c r="D304" s="1" t="s">
        <v>1808</v>
      </c>
      <c r="E304" s="1" t="s">
        <v>1908</v>
      </c>
      <c r="F304" s="1">
        <v>2</v>
      </c>
      <c r="G304" s="1">
        <v>865.14</v>
      </c>
      <c r="H304" s="1">
        <v>0.2</v>
      </c>
      <c r="I304" s="1" t="s">
        <v>1961</v>
      </c>
      <c r="J304" s="1">
        <v>1384.2239999999999</v>
      </c>
    </row>
    <row r="305" spans="1:10" x14ac:dyDescent="0.25">
      <c r="A305" s="1" t="s">
        <v>2268</v>
      </c>
      <c r="B305" s="3">
        <v>45813</v>
      </c>
      <c r="C305" s="1" t="s">
        <v>351</v>
      </c>
      <c r="D305" s="1" t="s">
        <v>1670</v>
      </c>
      <c r="E305" s="1" t="s">
        <v>1921</v>
      </c>
      <c r="F305" s="1">
        <v>2</v>
      </c>
      <c r="G305" s="1">
        <v>916.49</v>
      </c>
      <c r="H305" s="1">
        <v>0.3</v>
      </c>
      <c r="I305" s="1" t="s">
        <v>1964</v>
      </c>
      <c r="J305" s="1">
        <v>1283.086</v>
      </c>
    </row>
    <row r="306" spans="1:10" x14ac:dyDescent="0.25">
      <c r="A306" s="1" t="s">
        <v>2269</v>
      </c>
      <c r="B306" s="3">
        <v>45615</v>
      </c>
      <c r="C306" s="1" t="s">
        <v>168</v>
      </c>
      <c r="D306" s="1" t="s">
        <v>1735</v>
      </c>
      <c r="E306" s="1" t="s">
        <v>1929</v>
      </c>
      <c r="F306" s="1">
        <v>3</v>
      </c>
      <c r="G306" s="1">
        <v>781.39</v>
      </c>
      <c r="H306" s="1">
        <v>0.12</v>
      </c>
      <c r="I306" s="1" t="s">
        <v>1959</v>
      </c>
      <c r="J306" s="1">
        <v>2062.8696</v>
      </c>
    </row>
    <row r="307" spans="1:10" x14ac:dyDescent="0.25">
      <c r="A307" s="1" t="s">
        <v>2270</v>
      </c>
      <c r="B307" s="3">
        <v>45431</v>
      </c>
      <c r="C307" s="1" t="s">
        <v>695</v>
      </c>
      <c r="D307" s="1" t="s">
        <v>1693</v>
      </c>
      <c r="E307" s="1" t="s">
        <v>1929</v>
      </c>
      <c r="F307" s="1">
        <v>4</v>
      </c>
      <c r="G307" s="1">
        <v>619.74</v>
      </c>
      <c r="H307" s="1">
        <v>0.13</v>
      </c>
      <c r="I307" s="1" t="s">
        <v>1964</v>
      </c>
      <c r="J307" s="1">
        <v>2156.6952000000001</v>
      </c>
    </row>
    <row r="308" spans="1:10" x14ac:dyDescent="0.25">
      <c r="A308" s="1" t="s">
        <v>2271</v>
      </c>
      <c r="B308" s="3">
        <v>45679</v>
      </c>
      <c r="C308" s="1" t="s">
        <v>1493</v>
      </c>
      <c r="D308" s="1" t="s">
        <v>1768</v>
      </c>
      <c r="E308" s="1" t="s">
        <v>1934</v>
      </c>
      <c r="F308" s="1">
        <v>2</v>
      </c>
      <c r="G308" s="1">
        <v>837.76</v>
      </c>
      <c r="H308" s="1">
        <v>0.03</v>
      </c>
      <c r="I308" s="1" t="s">
        <v>1964</v>
      </c>
      <c r="J308" s="1">
        <v>1625.2544</v>
      </c>
    </row>
    <row r="309" spans="1:10" x14ac:dyDescent="0.25">
      <c r="A309" s="1" t="s">
        <v>2272</v>
      </c>
      <c r="B309" s="3">
        <v>45842</v>
      </c>
      <c r="C309" s="1" t="s">
        <v>1407</v>
      </c>
      <c r="D309" s="1" t="s">
        <v>1853</v>
      </c>
      <c r="E309" s="1" t="s">
        <v>1892</v>
      </c>
      <c r="F309" s="1">
        <v>3</v>
      </c>
      <c r="G309" s="1">
        <v>135.94</v>
      </c>
      <c r="H309" s="1">
        <v>0.2</v>
      </c>
      <c r="I309" s="1" t="s">
        <v>1959</v>
      </c>
      <c r="J309" s="1">
        <v>326.25599999999997</v>
      </c>
    </row>
    <row r="310" spans="1:10" x14ac:dyDescent="0.25">
      <c r="A310" s="1" t="s">
        <v>2273</v>
      </c>
      <c r="B310" s="3">
        <v>45796</v>
      </c>
      <c r="C310" s="1" t="s">
        <v>1487</v>
      </c>
      <c r="D310" s="1" t="s">
        <v>1805</v>
      </c>
      <c r="E310" s="1" t="s">
        <v>1892</v>
      </c>
      <c r="F310" s="1">
        <v>4</v>
      </c>
      <c r="G310" s="1">
        <v>396.53</v>
      </c>
      <c r="H310" s="1">
        <v>7.0000000000000007E-2</v>
      </c>
      <c r="I310" s="1" t="s">
        <v>1961</v>
      </c>
      <c r="J310" s="1">
        <v>1475.0916</v>
      </c>
    </row>
    <row r="311" spans="1:10" x14ac:dyDescent="0.25">
      <c r="A311" s="1" t="s">
        <v>2274</v>
      </c>
      <c r="B311" s="3">
        <v>45264</v>
      </c>
      <c r="C311" s="1" t="s">
        <v>722</v>
      </c>
      <c r="D311" s="1" t="s">
        <v>1664</v>
      </c>
      <c r="E311" s="1" t="s">
        <v>1934</v>
      </c>
      <c r="F311" s="1">
        <v>2</v>
      </c>
      <c r="G311" s="1">
        <v>722.45</v>
      </c>
      <c r="H311" s="1">
        <v>0.22</v>
      </c>
      <c r="I311" s="1" t="s">
        <v>1961</v>
      </c>
      <c r="J311" s="1">
        <v>1127.0219999999999</v>
      </c>
    </row>
    <row r="312" spans="1:10" x14ac:dyDescent="0.25">
      <c r="A312" s="1" t="s">
        <v>2275</v>
      </c>
      <c r="B312" s="3">
        <v>45504</v>
      </c>
      <c r="C312" s="1" t="s">
        <v>185</v>
      </c>
      <c r="D312" s="1" t="s">
        <v>1774</v>
      </c>
      <c r="E312" s="1" t="s">
        <v>1896</v>
      </c>
      <c r="F312" s="1">
        <v>2</v>
      </c>
      <c r="G312" s="1">
        <v>138.41</v>
      </c>
      <c r="H312" s="1">
        <v>0.02</v>
      </c>
      <c r="I312" s="1" t="s">
        <v>1959</v>
      </c>
      <c r="J312" s="1">
        <v>271.28359999999998</v>
      </c>
    </row>
    <row r="313" spans="1:10" x14ac:dyDescent="0.25">
      <c r="A313" s="1" t="s">
        <v>2276</v>
      </c>
      <c r="B313" s="3">
        <v>45679</v>
      </c>
      <c r="C313" s="1" t="s">
        <v>440</v>
      </c>
      <c r="D313" s="1" t="s">
        <v>1823</v>
      </c>
      <c r="E313" s="1" t="s">
        <v>1896</v>
      </c>
      <c r="F313" s="1">
        <v>4</v>
      </c>
      <c r="G313" s="1">
        <v>741.51</v>
      </c>
      <c r="H313" s="1">
        <v>0.09</v>
      </c>
      <c r="I313" s="1" t="s">
        <v>1964</v>
      </c>
      <c r="J313" s="1">
        <v>2699.0963999999999</v>
      </c>
    </row>
    <row r="314" spans="1:10" x14ac:dyDescent="0.25">
      <c r="A314" s="1" t="s">
        <v>2277</v>
      </c>
      <c r="B314" s="3">
        <v>45611</v>
      </c>
      <c r="C314" s="1" t="s">
        <v>104</v>
      </c>
      <c r="D314" s="1" t="s">
        <v>1823</v>
      </c>
      <c r="E314" s="1" t="s">
        <v>1942</v>
      </c>
      <c r="F314" s="1">
        <v>2</v>
      </c>
      <c r="G314" s="1">
        <v>588.9</v>
      </c>
      <c r="H314" s="1">
        <v>0.19</v>
      </c>
      <c r="I314" s="1" t="s">
        <v>1961</v>
      </c>
      <c r="J314" s="1">
        <v>954.01800000000003</v>
      </c>
    </row>
    <row r="315" spans="1:10" x14ac:dyDescent="0.25">
      <c r="A315" s="1" t="s">
        <v>2278</v>
      </c>
      <c r="B315" s="3">
        <v>45389</v>
      </c>
      <c r="C315" s="1" t="s">
        <v>971</v>
      </c>
      <c r="D315" s="1" t="s">
        <v>1732</v>
      </c>
      <c r="E315" s="1" t="s">
        <v>1896</v>
      </c>
      <c r="F315" s="1">
        <v>1</v>
      </c>
      <c r="G315" s="1">
        <v>88.92</v>
      </c>
      <c r="H315" s="1">
        <v>0.19</v>
      </c>
      <c r="I315" s="1" t="s">
        <v>1961</v>
      </c>
      <c r="J315" s="1">
        <v>72.025199999999998</v>
      </c>
    </row>
    <row r="316" spans="1:10" x14ac:dyDescent="0.25">
      <c r="A316" s="1" t="s">
        <v>2279</v>
      </c>
      <c r="B316" s="3">
        <v>45339</v>
      </c>
      <c r="C316" s="1" t="s">
        <v>415</v>
      </c>
      <c r="D316" s="1" t="s">
        <v>1765</v>
      </c>
      <c r="E316" s="1" t="s">
        <v>1939</v>
      </c>
      <c r="F316" s="1">
        <v>1</v>
      </c>
      <c r="G316" s="1">
        <v>299.13</v>
      </c>
      <c r="H316" s="1">
        <v>0.1</v>
      </c>
      <c r="I316" s="1" t="s">
        <v>1964</v>
      </c>
      <c r="J316" s="1">
        <v>269.21699999999998</v>
      </c>
    </row>
    <row r="317" spans="1:10" x14ac:dyDescent="0.25">
      <c r="A317" s="1" t="s">
        <v>2280</v>
      </c>
      <c r="B317" s="3">
        <v>45433</v>
      </c>
      <c r="C317" s="1" t="s">
        <v>409</v>
      </c>
      <c r="D317" s="1" t="s">
        <v>1814</v>
      </c>
      <c r="E317" s="1" t="s">
        <v>1901</v>
      </c>
      <c r="F317" s="1">
        <v>2</v>
      </c>
      <c r="G317" s="1">
        <v>548.29999999999995</v>
      </c>
      <c r="H317" s="1">
        <v>0.23</v>
      </c>
      <c r="I317" s="1" t="s">
        <v>1959</v>
      </c>
      <c r="J317" s="1">
        <v>844.38199999999995</v>
      </c>
    </row>
    <row r="318" spans="1:10" x14ac:dyDescent="0.25">
      <c r="A318" s="1" t="s">
        <v>2281</v>
      </c>
      <c r="B318" s="3">
        <v>45435</v>
      </c>
      <c r="C318" s="1" t="s">
        <v>847</v>
      </c>
      <c r="D318" s="1" t="s">
        <v>1744</v>
      </c>
      <c r="E318" s="1" t="s">
        <v>1924</v>
      </c>
      <c r="F318" s="1">
        <v>3</v>
      </c>
      <c r="G318" s="1">
        <v>977.55</v>
      </c>
      <c r="H318" s="1">
        <v>0.02</v>
      </c>
      <c r="I318" s="1" t="s">
        <v>1961</v>
      </c>
      <c r="J318" s="1">
        <v>2873.9969999999998</v>
      </c>
    </row>
    <row r="319" spans="1:10" x14ac:dyDescent="0.25">
      <c r="A319" s="1" t="s">
        <v>2282</v>
      </c>
      <c r="B319" s="3">
        <v>45823</v>
      </c>
      <c r="C319" s="1" t="s">
        <v>1097</v>
      </c>
      <c r="D319" s="1" t="s">
        <v>1712</v>
      </c>
      <c r="E319" s="1" t="s">
        <v>1945</v>
      </c>
      <c r="F319" s="1">
        <v>1</v>
      </c>
      <c r="G319" s="1">
        <v>459.42</v>
      </c>
      <c r="H319" s="1">
        <v>0.28000000000000003</v>
      </c>
      <c r="I319" s="1" t="s">
        <v>1964</v>
      </c>
      <c r="J319" s="1">
        <v>330.7824</v>
      </c>
    </row>
    <row r="320" spans="1:10" x14ac:dyDescent="0.25">
      <c r="A320" s="1" t="s">
        <v>2283</v>
      </c>
      <c r="B320" s="3">
        <v>45663</v>
      </c>
      <c r="C320" s="1" t="s">
        <v>322</v>
      </c>
      <c r="D320" s="1" t="s">
        <v>1565</v>
      </c>
      <c r="E320" s="1" t="s">
        <v>1904</v>
      </c>
      <c r="F320" s="1">
        <v>2</v>
      </c>
      <c r="G320" s="1">
        <v>123.19</v>
      </c>
      <c r="H320" s="1">
        <v>0.19</v>
      </c>
      <c r="I320" s="1" t="s">
        <v>1959</v>
      </c>
      <c r="J320" s="1">
        <v>199.56780000000001</v>
      </c>
    </row>
    <row r="321" spans="1:10" x14ac:dyDescent="0.25">
      <c r="A321" s="1" t="s">
        <v>2284</v>
      </c>
      <c r="B321" s="3">
        <v>45879</v>
      </c>
      <c r="C321" s="1" t="s">
        <v>1133</v>
      </c>
      <c r="D321" s="1" t="s">
        <v>1747</v>
      </c>
      <c r="E321" s="1" t="s">
        <v>1948</v>
      </c>
      <c r="F321" s="1">
        <v>1</v>
      </c>
      <c r="G321" s="1">
        <v>222.95</v>
      </c>
      <c r="H321" s="1">
        <v>0.02</v>
      </c>
      <c r="I321" s="1" t="s">
        <v>1961</v>
      </c>
      <c r="J321" s="1">
        <v>218.49100000000001</v>
      </c>
    </row>
    <row r="322" spans="1:10" x14ac:dyDescent="0.25">
      <c r="A322" s="1" t="s">
        <v>2285</v>
      </c>
      <c r="B322" s="3">
        <v>45840</v>
      </c>
      <c r="C322" s="1" t="s">
        <v>1055</v>
      </c>
      <c r="D322" s="1" t="s">
        <v>1674</v>
      </c>
      <c r="E322" s="1" t="s">
        <v>1904</v>
      </c>
      <c r="F322" s="1">
        <v>3</v>
      </c>
      <c r="G322" s="1">
        <v>601.92999999999995</v>
      </c>
      <c r="H322" s="1">
        <v>0.14000000000000001</v>
      </c>
      <c r="I322" s="1" t="s">
        <v>1959</v>
      </c>
      <c r="J322" s="1">
        <v>1552.9793999999999</v>
      </c>
    </row>
    <row r="323" spans="1:10" x14ac:dyDescent="0.25">
      <c r="A323" s="1" t="s">
        <v>2286</v>
      </c>
      <c r="B323" s="3">
        <v>45380</v>
      </c>
      <c r="C323" s="1" t="s">
        <v>950</v>
      </c>
      <c r="D323" s="1" t="s">
        <v>1790</v>
      </c>
      <c r="E323" s="1" t="s">
        <v>1896</v>
      </c>
      <c r="F323" s="1">
        <v>1</v>
      </c>
      <c r="G323" s="1">
        <v>564.1</v>
      </c>
      <c r="H323" s="1">
        <v>0.03</v>
      </c>
      <c r="I323" s="1" t="s">
        <v>1959</v>
      </c>
      <c r="J323" s="1">
        <v>547.17700000000002</v>
      </c>
    </row>
    <row r="324" spans="1:10" x14ac:dyDescent="0.25">
      <c r="A324" s="1" t="s">
        <v>2287</v>
      </c>
      <c r="B324" s="3">
        <v>45672</v>
      </c>
      <c r="C324" s="1" t="s">
        <v>345</v>
      </c>
      <c r="D324" s="1" t="s">
        <v>1823</v>
      </c>
      <c r="E324" s="1" t="s">
        <v>1908</v>
      </c>
      <c r="F324" s="1">
        <v>1</v>
      </c>
      <c r="G324" s="1">
        <v>516.62</v>
      </c>
      <c r="H324" s="1">
        <v>0.18</v>
      </c>
      <c r="I324" s="1" t="s">
        <v>1959</v>
      </c>
      <c r="J324" s="1">
        <v>423.6284</v>
      </c>
    </row>
    <row r="325" spans="1:10" x14ac:dyDescent="0.25">
      <c r="A325" s="1" t="s">
        <v>2288</v>
      </c>
      <c r="B325" s="3">
        <v>45497</v>
      </c>
      <c r="C325" s="1" t="s">
        <v>1369</v>
      </c>
      <c r="D325" s="1" t="s">
        <v>1771</v>
      </c>
      <c r="E325" s="1" t="s">
        <v>1929</v>
      </c>
      <c r="F325" s="1">
        <v>1</v>
      </c>
      <c r="G325" s="1">
        <v>934.75</v>
      </c>
      <c r="H325" s="1">
        <v>0.11</v>
      </c>
      <c r="I325" s="1" t="s">
        <v>1961</v>
      </c>
      <c r="J325" s="1">
        <v>831.92750000000001</v>
      </c>
    </row>
    <row r="326" spans="1:10" x14ac:dyDescent="0.25">
      <c r="A326" s="1" t="s">
        <v>2289</v>
      </c>
      <c r="B326" s="3">
        <v>45407</v>
      </c>
      <c r="C326" s="1" t="s">
        <v>763</v>
      </c>
      <c r="D326" s="1" t="s">
        <v>1877</v>
      </c>
      <c r="E326" s="1" t="s">
        <v>1914</v>
      </c>
      <c r="F326" s="1">
        <v>4</v>
      </c>
      <c r="G326" s="1">
        <v>548.44000000000005</v>
      </c>
      <c r="H326" s="1">
        <v>0.05</v>
      </c>
      <c r="I326" s="1" t="s">
        <v>1961</v>
      </c>
      <c r="J326" s="1">
        <v>2084.0720000000001</v>
      </c>
    </row>
    <row r="327" spans="1:10" x14ac:dyDescent="0.25">
      <c r="A327" s="1" t="s">
        <v>2290</v>
      </c>
      <c r="B327" s="3">
        <v>45764</v>
      </c>
      <c r="C327" s="1" t="s">
        <v>66</v>
      </c>
      <c r="D327" s="1" t="s">
        <v>1689</v>
      </c>
      <c r="E327" s="1" t="s">
        <v>1901</v>
      </c>
      <c r="F327" s="1">
        <v>3</v>
      </c>
      <c r="G327" s="1">
        <v>361.11</v>
      </c>
      <c r="H327" s="1">
        <v>0.06</v>
      </c>
      <c r="I327" s="1" t="s">
        <v>1959</v>
      </c>
      <c r="J327" s="1">
        <v>1018.3302</v>
      </c>
    </row>
    <row r="328" spans="1:10" x14ac:dyDescent="0.25">
      <c r="A328" s="1" t="s">
        <v>2291</v>
      </c>
      <c r="B328" s="3">
        <v>45924</v>
      </c>
      <c r="C328" s="1" t="s">
        <v>624</v>
      </c>
      <c r="D328" s="1" t="s">
        <v>1610</v>
      </c>
      <c r="E328" s="1" t="s">
        <v>1892</v>
      </c>
      <c r="F328" s="1">
        <v>2</v>
      </c>
      <c r="G328" s="1">
        <v>610.37</v>
      </c>
      <c r="H328" s="1">
        <v>0.1</v>
      </c>
      <c r="I328" s="1" t="s">
        <v>1961</v>
      </c>
      <c r="J328" s="1">
        <v>1098.6659999999999</v>
      </c>
    </row>
    <row r="329" spans="1:10" x14ac:dyDescent="0.25">
      <c r="A329" s="1" t="s">
        <v>2292</v>
      </c>
      <c r="B329" s="3">
        <v>45240</v>
      </c>
      <c r="C329" s="1" t="s">
        <v>1061</v>
      </c>
      <c r="D329" s="1" t="s">
        <v>1735</v>
      </c>
      <c r="E329" s="1" t="s">
        <v>1939</v>
      </c>
      <c r="F329" s="1">
        <v>1</v>
      </c>
      <c r="G329" s="1">
        <v>272.2</v>
      </c>
      <c r="H329" s="1">
        <v>0.3</v>
      </c>
      <c r="I329" s="1" t="s">
        <v>1959</v>
      </c>
      <c r="J329" s="1">
        <v>190.54</v>
      </c>
    </row>
    <row r="330" spans="1:10" x14ac:dyDescent="0.25">
      <c r="A330" s="1" t="s">
        <v>2293</v>
      </c>
      <c r="B330" s="3">
        <v>45349</v>
      </c>
      <c r="C330" s="1" t="s">
        <v>1369</v>
      </c>
      <c r="D330" s="1" t="s">
        <v>1814</v>
      </c>
      <c r="E330" s="1" t="s">
        <v>1911</v>
      </c>
      <c r="F330" s="1">
        <v>3</v>
      </c>
      <c r="G330" s="1">
        <v>573.1</v>
      </c>
      <c r="H330" s="1">
        <v>0.16</v>
      </c>
      <c r="I330" s="1" t="s">
        <v>1964</v>
      </c>
      <c r="J330" s="1">
        <v>1444.212</v>
      </c>
    </row>
    <row r="331" spans="1:10" x14ac:dyDescent="0.25">
      <c r="A331" s="1" t="s">
        <v>2294</v>
      </c>
      <c r="B331" s="3">
        <v>45756</v>
      </c>
      <c r="C331" s="1" t="s">
        <v>1025</v>
      </c>
      <c r="D331" s="1" t="s">
        <v>1580</v>
      </c>
      <c r="E331" s="1" t="s">
        <v>1887</v>
      </c>
      <c r="F331" s="1">
        <v>4</v>
      </c>
      <c r="G331" s="1">
        <v>24.72</v>
      </c>
      <c r="H331" s="1">
        <v>0.28000000000000003</v>
      </c>
      <c r="I331" s="1" t="s">
        <v>1959</v>
      </c>
      <c r="J331" s="1">
        <v>71.193600000000004</v>
      </c>
    </row>
    <row r="332" spans="1:10" x14ac:dyDescent="0.25">
      <c r="A332" s="1" t="s">
        <v>2295</v>
      </c>
      <c r="B332" s="3">
        <v>45478</v>
      </c>
      <c r="C332" s="1" t="s">
        <v>814</v>
      </c>
      <c r="D332" s="1" t="s">
        <v>1594</v>
      </c>
      <c r="E332" s="1" t="s">
        <v>1921</v>
      </c>
      <c r="F332" s="1">
        <v>3</v>
      </c>
      <c r="G332" s="1">
        <v>268.89</v>
      </c>
      <c r="H332" s="1">
        <v>7.0000000000000007E-2</v>
      </c>
      <c r="I332" s="1" t="s">
        <v>1964</v>
      </c>
      <c r="J332" s="1">
        <v>750.20309999999995</v>
      </c>
    </row>
    <row r="333" spans="1:10" x14ac:dyDescent="0.25">
      <c r="A333" s="1" t="s">
        <v>2296</v>
      </c>
      <c r="B333" s="3">
        <v>45890</v>
      </c>
      <c r="C333" s="1" t="s">
        <v>832</v>
      </c>
      <c r="D333" s="1" t="s">
        <v>1786</v>
      </c>
      <c r="E333" s="1" t="s">
        <v>1921</v>
      </c>
      <c r="F333" s="1">
        <v>1</v>
      </c>
      <c r="G333" s="1">
        <v>78.5</v>
      </c>
      <c r="H333" s="1">
        <v>0.17</v>
      </c>
      <c r="I333" s="1" t="s">
        <v>1964</v>
      </c>
      <c r="J333" s="1">
        <v>65.155000000000001</v>
      </c>
    </row>
    <row r="334" spans="1:10" x14ac:dyDescent="0.25">
      <c r="A334" s="1" t="s">
        <v>2297</v>
      </c>
      <c r="B334" s="3">
        <v>45815</v>
      </c>
      <c r="C334" s="1" t="s">
        <v>462</v>
      </c>
      <c r="D334" s="1" t="s">
        <v>1686</v>
      </c>
      <c r="E334" s="1" t="s">
        <v>1904</v>
      </c>
      <c r="F334" s="1">
        <v>3</v>
      </c>
      <c r="G334" s="1">
        <v>399.42</v>
      </c>
      <c r="H334" s="1">
        <v>0.02</v>
      </c>
      <c r="I334" s="1" t="s">
        <v>1959</v>
      </c>
      <c r="J334" s="1">
        <v>1174.2947999999999</v>
      </c>
    </row>
    <row r="335" spans="1:10" x14ac:dyDescent="0.25">
      <c r="A335" s="1" t="s">
        <v>2298</v>
      </c>
      <c r="B335" s="3">
        <v>45891</v>
      </c>
      <c r="C335" s="1" t="s">
        <v>311</v>
      </c>
      <c r="D335" s="1" t="s">
        <v>1670</v>
      </c>
      <c r="E335" s="1" t="s">
        <v>1948</v>
      </c>
      <c r="F335" s="1">
        <v>3</v>
      </c>
      <c r="G335" s="1">
        <v>455.82</v>
      </c>
      <c r="H335" s="1">
        <v>0.01</v>
      </c>
      <c r="I335" s="1" t="s">
        <v>1961</v>
      </c>
      <c r="J335" s="1">
        <v>1353.7854</v>
      </c>
    </row>
    <row r="336" spans="1:10" x14ac:dyDescent="0.25">
      <c r="A336" s="1" t="s">
        <v>2299</v>
      </c>
      <c r="B336" s="3">
        <v>45609</v>
      </c>
      <c r="C336" s="1" t="s">
        <v>1106</v>
      </c>
      <c r="D336" s="1" t="s">
        <v>1732</v>
      </c>
      <c r="E336" s="1" t="s">
        <v>1908</v>
      </c>
      <c r="F336" s="1">
        <v>2</v>
      </c>
      <c r="G336" s="1">
        <v>613.23</v>
      </c>
      <c r="H336" s="1">
        <v>0.15</v>
      </c>
      <c r="I336" s="1" t="s">
        <v>1961</v>
      </c>
      <c r="J336" s="1">
        <v>1042.491</v>
      </c>
    </row>
    <row r="337" spans="1:10" x14ac:dyDescent="0.25">
      <c r="A337" s="1" t="s">
        <v>2300</v>
      </c>
      <c r="B337" s="3">
        <v>45309</v>
      </c>
      <c r="C337" s="1" t="s">
        <v>1426</v>
      </c>
      <c r="D337" s="1" t="s">
        <v>1565</v>
      </c>
      <c r="E337" s="1" t="s">
        <v>1934</v>
      </c>
      <c r="F337" s="1">
        <v>4</v>
      </c>
      <c r="G337" s="1">
        <v>971.9</v>
      </c>
      <c r="H337" s="1">
        <v>0.28000000000000003</v>
      </c>
      <c r="I337" s="1" t="s">
        <v>1961</v>
      </c>
      <c r="J337" s="1">
        <v>2799.0720000000001</v>
      </c>
    </row>
    <row r="338" spans="1:10" x14ac:dyDescent="0.25">
      <c r="A338" s="1" t="s">
        <v>2301</v>
      </c>
      <c r="B338" s="3">
        <v>45519</v>
      </c>
      <c r="C338" s="1" t="s">
        <v>141</v>
      </c>
      <c r="D338" s="1" t="s">
        <v>1661</v>
      </c>
      <c r="E338" s="1" t="s">
        <v>1914</v>
      </c>
      <c r="F338" s="1">
        <v>3</v>
      </c>
      <c r="G338" s="1">
        <v>884.92</v>
      </c>
      <c r="H338" s="1">
        <v>0.06</v>
      </c>
      <c r="I338" s="1" t="s">
        <v>1961</v>
      </c>
      <c r="J338" s="1">
        <v>2495.4744000000001</v>
      </c>
    </row>
    <row r="339" spans="1:10" x14ac:dyDescent="0.25">
      <c r="A339" s="1" t="s">
        <v>2302</v>
      </c>
      <c r="B339" s="3">
        <v>45921</v>
      </c>
      <c r="C339" s="1" t="s">
        <v>318</v>
      </c>
      <c r="D339" s="1" t="s">
        <v>1590</v>
      </c>
      <c r="E339" s="1" t="s">
        <v>1921</v>
      </c>
      <c r="F339" s="1">
        <v>1</v>
      </c>
      <c r="G339" s="1">
        <v>125</v>
      </c>
      <c r="H339" s="1">
        <v>0.23</v>
      </c>
      <c r="I339" s="1" t="s">
        <v>1959</v>
      </c>
      <c r="J339" s="1">
        <v>96.25</v>
      </c>
    </row>
    <row r="340" spans="1:10" x14ac:dyDescent="0.25">
      <c r="A340" s="1" t="s">
        <v>2303</v>
      </c>
      <c r="B340" s="3">
        <v>45465</v>
      </c>
      <c r="C340" s="1" t="s">
        <v>446</v>
      </c>
      <c r="D340" s="1" t="s">
        <v>1599</v>
      </c>
      <c r="E340" s="1" t="s">
        <v>1936</v>
      </c>
      <c r="F340" s="1">
        <v>2</v>
      </c>
      <c r="G340" s="1">
        <v>188.25</v>
      </c>
      <c r="H340" s="1">
        <v>0.08</v>
      </c>
      <c r="I340" s="1" t="s">
        <v>1961</v>
      </c>
      <c r="J340" s="1">
        <v>346.38</v>
      </c>
    </row>
    <row r="341" spans="1:10" x14ac:dyDescent="0.25">
      <c r="A341" s="1" t="s">
        <v>2304</v>
      </c>
      <c r="B341" s="3">
        <v>45303</v>
      </c>
      <c r="C341" s="1" t="s">
        <v>729</v>
      </c>
      <c r="D341" s="1" t="s">
        <v>1718</v>
      </c>
      <c r="E341" s="1" t="s">
        <v>1911</v>
      </c>
      <c r="F341" s="1">
        <v>4</v>
      </c>
      <c r="G341" s="1">
        <v>344.12</v>
      </c>
      <c r="H341" s="1">
        <v>0.25</v>
      </c>
      <c r="I341" s="1" t="s">
        <v>1961</v>
      </c>
      <c r="J341" s="1">
        <v>1032.3599999999999</v>
      </c>
    </row>
    <row r="342" spans="1:10" x14ac:dyDescent="0.25">
      <c r="A342" s="1" t="s">
        <v>2305</v>
      </c>
      <c r="B342" s="3">
        <v>45218</v>
      </c>
      <c r="C342" s="1" t="s">
        <v>185</v>
      </c>
      <c r="D342" s="1" t="s">
        <v>1625</v>
      </c>
      <c r="E342" s="1" t="s">
        <v>1948</v>
      </c>
      <c r="F342" s="1">
        <v>3</v>
      </c>
      <c r="G342" s="1">
        <v>997.95</v>
      </c>
      <c r="H342" s="1">
        <v>0.09</v>
      </c>
      <c r="I342" s="1" t="s">
        <v>1964</v>
      </c>
      <c r="J342" s="1">
        <v>2724.4034999999999</v>
      </c>
    </row>
    <row r="343" spans="1:10" x14ac:dyDescent="0.25">
      <c r="A343" s="1" t="s">
        <v>2306</v>
      </c>
      <c r="B343" s="3">
        <v>45727</v>
      </c>
      <c r="C343" s="1" t="s">
        <v>512</v>
      </c>
      <c r="D343" s="1" t="s">
        <v>1603</v>
      </c>
      <c r="E343" s="1" t="s">
        <v>1936</v>
      </c>
      <c r="F343" s="1">
        <v>3</v>
      </c>
      <c r="G343" s="1">
        <v>121.64</v>
      </c>
      <c r="H343" s="1">
        <v>7.0000000000000007E-2</v>
      </c>
      <c r="I343" s="1" t="s">
        <v>1961</v>
      </c>
      <c r="J343" s="1">
        <v>339.37560000000002</v>
      </c>
    </row>
    <row r="344" spans="1:10" x14ac:dyDescent="0.25">
      <c r="A344" s="1" t="s">
        <v>2307</v>
      </c>
      <c r="B344" s="3">
        <v>45557</v>
      </c>
      <c r="C344" s="1" t="s">
        <v>726</v>
      </c>
      <c r="D344" s="1" t="s">
        <v>1786</v>
      </c>
      <c r="E344" s="1" t="s">
        <v>1924</v>
      </c>
      <c r="F344" s="1">
        <v>2</v>
      </c>
      <c r="G344" s="1">
        <v>692.72</v>
      </c>
      <c r="H344" s="1">
        <v>0.13</v>
      </c>
      <c r="I344" s="1" t="s">
        <v>1961</v>
      </c>
      <c r="J344" s="1">
        <v>1205.3327999999999</v>
      </c>
    </row>
    <row r="345" spans="1:10" x14ac:dyDescent="0.25">
      <c r="A345" s="1" t="s">
        <v>2308</v>
      </c>
      <c r="B345" s="3">
        <v>45623</v>
      </c>
      <c r="C345" s="1" t="s">
        <v>118</v>
      </c>
      <c r="D345" s="1" t="s">
        <v>1648</v>
      </c>
      <c r="E345" s="1" t="s">
        <v>1948</v>
      </c>
      <c r="F345" s="1">
        <v>3</v>
      </c>
      <c r="G345" s="1">
        <v>794.59</v>
      </c>
      <c r="H345" s="1">
        <v>0.03</v>
      </c>
      <c r="I345" s="1" t="s">
        <v>1961</v>
      </c>
      <c r="J345" s="1">
        <v>2312.2568999999999</v>
      </c>
    </row>
    <row r="346" spans="1:10" x14ac:dyDescent="0.25">
      <c r="A346" s="1" t="s">
        <v>2309</v>
      </c>
      <c r="B346" s="3">
        <v>45224</v>
      </c>
      <c r="C346" s="1" t="s">
        <v>70</v>
      </c>
      <c r="D346" s="1" t="s">
        <v>1655</v>
      </c>
      <c r="E346" s="1" t="s">
        <v>1921</v>
      </c>
      <c r="F346" s="1">
        <v>1</v>
      </c>
      <c r="G346" s="1">
        <v>907.95</v>
      </c>
      <c r="H346" s="1">
        <v>0.1</v>
      </c>
      <c r="I346" s="1" t="s">
        <v>1961</v>
      </c>
      <c r="J346" s="1">
        <v>817.15499999999997</v>
      </c>
    </row>
    <row r="347" spans="1:10" x14ac:dyDescent="0.25">
      <c r="A347" s="1" t="s">
        <v>2310</v>
      </c>
      <c r="B347" s="3">
        <v>45940</v>
      </c>
      <c r="C347" s="1" t="s">
        <v>922</v>
      </c>
      <c r="D347" s="1" t="s">
        <v>1732</v>
      </c>
      <c r="E347" s="1" t="s">
        <v>1887</v>
      </c>
      <c r="F347" s="1">
        <v>2</v>
      </c>
      <c r="G347" s="1">
        <v>660.81</v>
      </c>
      <c r="H347" s="1">
        <v>0.18</v>
      </c>
      <c r="I347" s="1" t="s">
        <v>1959</v>
      </c>
      <c r="J347" s="1">
        <v>1083.7284</v>
      </c>
    </row>
    <row r="348" spans="1:10" x14ac:dyDescent="0.25">
      <c r="A348" s="1" t="s">
        <v>2311</v>
      </c>
      <c r="B348" s="3">
        <v>45915</v>
      </c>
      <c r="C348" s="1" t="s">
        <v>231</v>
      </c>
      <c r="D348" s="1" t="s">
        <v>1735</v>
      </c>
      <c r="E348" s="1" t="s">
        <v>1917</v>
      </c>
      <c r="F348" s="1">
        <v>3</v>
      </c>
      <c r="G348" s="1">
        <v>564.94000000000005</v>
      </c>
      <c r="H348" s="1">
        <v>0.22</v>
      </c>
      <c r="I348" s="1" t="s">
        <v>1964</v>
      </c>
      <c r="J348" s="1">
        <v>1321.9595999999999</v>
      </c>
    </row>
    <row r="349" spans="1:10" x14ac:dyDescent="0.25">
      <c r="A349" s="1" t="s">
        <v>2312</v>
      </c>
      <c r="B349" s="3">
        <v>45541</v>
      </c>
      <c r="C349" s="1" t="s">
        <v>209</v>
      </c>
      <c r="D349" s="1" t="s">
        <v>1617</v>
      </c>
      <c r="E349" s="1" t="s">
        <v>1936</v>
      </c>
      <c r="F349" s="1">
        <v>2</v>
      </c>
      <c r="G349" s="1">
        <v>280.37</v>
      </c>
      <c r="H349" s="1">
        <v>0.22</v>
      </c>
      <c r="I349" s="1" t="s">
        <v>1964</v>
      </c>
      <c r="J349" s="1">
        <v>437.37720000000002</v>
      </c>
    </row>
    <row r="350" spans="1:10" x14ac:dyDescent="0.25">
      <c r="A350" s="1" t="s">
        <v>2313</v>
      </c>
      <c r="B350" s="3">
        <v>45489</v>
      </c>
      <c r="C350" s="1" t="s">
        <v>1175</v>
      </c>
      <c r="D350" s="1" t="s">
        <v>1732</v>
      </c>
      <c r="E350" s="1" t="s">
        <v>1901</v>
      </c>
      <c r="F350" s="1">
        <v>2</v>
      </c>
      <c r="G350" s="1">
        <v>85.23</v>
      </c>
      <c r="H350" s="1">
        <v>0.13</v>
      </c>
      <c r="I350" s="1" t="s">
        <v>1959</v>
      </c>
      <c r="J350" s="1">
        <v>148.30019999999999</v>
      </c>
    </row>
    <row r="351" spans="1:10" x14ac:dyDescent="0.25">
      <c r="A351" s="1" t="s">
        <v>2314</v>
      </c>
      <c r="B351" s="3">
        <v>45748</v>
      </c>
      <c r="C351" s="1" t="s">
        <v>995</v>
      </c>
      <c r="D351" s="1" t="s">
        <v>1658</v>
      </c>
      <c r="E351" s="1" t="s">
        <v>1932</v>
      </c>
      <c r="F351" s="1">
        <v>2</v>
      </c>
      <c r="G351" s="1">
        <v>563.29999999999995</v>
      </c>
      <c r="H351" s="1">
        <v>0.26</v>
      </c>
      <c r="I351" s="1" t="s">
        <v>1959</v>
      </c>
      <c r="J351" s="1">
        <v>833.68399999999997</v>
      </c>
    </row>
    <row r="352" spans="1:10" x14ac:dyDescent="0.25">
      <c r="A352" s="1" t="s">
        <v>2315</v>
      </c>
      <c r="B352" s="3">
        <v>45309</v>
      </c>
      <c r="C352" s="1" t="s">
        <v>138</v>
      </c>
      <c r="D352" s="1" t="s">
        <v>1823</v>
      </c>
      <c r="E352" s="1" t="s">
        <v>1945</v>
      </c>
      <c r="F352" s="1">
        <v>2</v>
      </c>
      <c r="G352" s="1">
        <v>827.81</v>
      </c>
      <c r="H352" s="1">
        <v>0.04</v>
      </c>
      <c r="I352" s="1" t="s">
        <v>1961</v>
      </c>
      <c r="J352" s="1">
        <v>1589.3951999999999</v>
      </c>
    </row>
    <row r="353" spans="1:10" x14ac:dyDescent="0.25">
      <c r="A353" s="1" t="s">
        <v>2316</v>
      </c>
      <c r="B353" s="3">
        <v>45621</v>
      </c>
      <c r="C353" s="1" t="s">
        <v>704</v>
      </c>
      <c r="D353" s="1" t="s">
        <v>1606</v>
      </c>
      <c r="E353" s="1" t="s">
        <v>1945</v>
      </c>
      <c r="F353" s="1">
        <v>3</v>
      </c>
      <c r="G353" s="1">
        <v>877.71</v>
      </c>
      <c r="H353" s="1">
        <v>0.12</v>
      </c>
      <c r="I353" s="1" t="s">
        <v>1961</v>
      </c>
      <c r="J353" s="1">
        <v>2317.1543999999999</v>
      </c>
    </row>
    <row r="354" spans="1:10" x14ac:dyDescent="0.25">
      <c r="A354" s="1" t="s">
        <v>2317</v>
      </c>
      <c r="B354" s="3">
        <v>45603</v>
      </c>
      <c r="C354" s="1" t="s">
        <v>832</v>
      </c>
      <c r="D354" s="1" t="s">
        <v>1753</v>
      </c>
      <c r="E354" s="1" t="s">
        <v>1921</v>
      </c>
      <c r="F354" s="1">
        <v>4</v>
      </c>
      <c r="G354" s="1">
        <v>488.56</v>
      </c>
      <c r="H354" s="1">
        <v>0.26</v>
      </c>
      <c r="I354" s="1" t="s">
        <v>1964</v>
      </c>
      <c r="J354" s="1">
        <v>1446.1376</v>
      </c>
    </row>
    <row r="355" spans="1:10" x14ac:dyDescent="0.25">
      <c r="A355" s="1" t="s">
        <v>2318</v>
      </c>
      <c r="B355" s="3">
        <v>45501</v>
      </c>
      <c r="C355" s="1" t="s">
        <v>373</v>
      </c>
      <c r="D355" s="1" t="s">
        <v>1652</v>
      </c>
      <c r="E355" s="1" t="s">
        <v>1929</v>
      </c>
      <c r="F355" s="1">
        <v>4</v>
      </c>
      <c r="G355" s="1">
        <v>175.91</v>
      </c>
      <c r="H355" s="1">
        <v>0.13</v>
      </c>
      <c r="I355" s="1" t="s">
        <v>1961</v>
      </c>
      <c r="J355" s="1">
        <v>612.16679999999997</v>
      </c>
    </row>
    <row r="356" spans="1:10" x14ac:dyDescent="0.25">
      <c r="A356" s="1" t="s">
        <v>2319</v>
      </c>
      <c r="B356" s="3">
        <v>45398</v>
      </c>
      <c r="C356" s="1" t="s">
        <v>805</v>
      </c>
      <c r="D356" s="1" t="s">
        <v>1844</v>
      </c>
      <c r="E356" s="1" t="s">
        <v>1917</v>
      </c>
      <c r="F356" s="1">
        <v>4</v>
      </c>
      <c r="G356" s="1">
        <v>289.66000000000003</v>
      </c>
      <c r="H356" s="1">
        <v>0.25</v>
      </c>
      <c r="I356" s="1" t="s">
        <v>1964</v>
      </c>
      <c r="J356" s="1">
        <v>868.98</v>
      </c>
    </row>
    <row r="357" spans="1:10" x14ac:dyDescent="0.25">
      <c r="A357" s="1" t="s">
        <v>2320</v>
      </c>
      <c r="B357" s="3">
        <v>45304</v>
      </c>
      <c r="C357" s="1" t="s">
        <v>784</v>
      </c>
      <c r="D357" s="1" t="s">
        <v>1617</v>
      </c>
      <c r="E357" s="1" t="s">
        <v>1936</v>
      </c>
      <c r="F357" s="1">
        <v>2</v>
      </c>
      <c r="G357" s="1">
        <v>899.27</v>
      </c>
      <c r="H357" s="1">
        <v>0.17</v>
      </c>
      <c r="I357" s="1" t="s">
        <v>1959</v>
      </c>
      <c r="J357" s="1">
        <v>1492.7882</v>
      </c>
    </row>
    <row r="358" spans="1:10" x14ac:dyDescent="0.25">
      <c r="A358" s="1" t="s">
        <v>2321</v>
      </c>
      <c r="B358" s="3">
        <v>45299</v>
      </c>
      <c r="C358" s="1" t="s">
        <v>245</v>
      </c>
      <c r="D358" s="1" t="s">
        <v>1628</v>
      </c>
      <c r="E358" s="1" t="s">
        <v>1892</v>
      </c>
      <c r="F358" s="1">
        <v>1</v>
      </c>
      <c r="G358" s="1">
        <v>691.38</v>
      </c>
      <c r="H358" s="1">
        <v>0.11</v>
      </c>
      <c r="I358" s="1" t="s">
        <v>1964</v>
      </c>
      <c r="J358" s="1">
        <v>615.32820000000004</v>
      </c>
    </row>
    <row r="359" spans="1:10" x14ac:dyDescent="0.25">
      <c r="A359" s="1" t="s">
        <v>2322</v>
      </c>
      <c r="B359" s="3">
        <v>45564</v>
      </c>
      <c r="C359" s="1" t="s">
        <v>557</v>
      </c>
      <c r="D359" s="1" t="s">
        <v>1658</v>
      </c>
      <c r="E359" s="1" t="s">
        <v>1887</v>
      </c>
      <c r="F359" s="1">
        <v>3</v>
      </c>
      <c r="G359" s="1">
        <v>158.72</v>
      </c>
      <c r="H359" s="1">
        <v>0.13</v>
      </c>
      <c r="I359" s="1" t="s">
        <v>1959</v>
      </c>
      <c r="J359" s="1">
        <v>414.25920000000002</v>
      </c>
    </row>
    <row r="360" spans="1:10" x14ac:dyDescent="0.25">
      <c r="A360" s="1" t="s">
        <v>2323</v>
      </c>
      <c r="B360" s="3">
        <v>45413</v>
      </c>
      <c r="C360" s="1" t="s">
        <v>692</v>
      </c>
      <c r="D360" s="1" t="s">
        <v>1762</v>
      </c>
      <c r="E360" s="1" t="s">
        <v>1939</v>
      </c>
      <c r="F360" s="1">
        <v>4</v>
      </c>
      <c r="G360" s="1">
        <v>537.15</v>
      </c>
      <c r="H360" s="1">
        <v>0.06</v>
      </c>
      <c r="I360" s="1" t="s">
        <v>1964</v>
      </c>
      <c r="J360" s="1">
        <v>2019.684</v>
      </c>
    </row>
    <row r="361" spans="1:10" x14ac:dyDescent="0.25">
      <c r="A361" s="1" t="s">
        <v>2324</v>
      </c>
      <c r="B361" s="3">
        <v>45480</v>
      </c>
      <c r="C361" s="1" t="s">
        <v>1307</v>
      </c>
      <c r="D361" s="1" t="s">
        <v>1703</v>
      </c>
      <c r="E361" s="1" t="s">
        <v>1921</v>
      </c>
      <c r="F361" s="1">
        <v>3</v>
      </c>
      <c r="G361" s="1">
        <v>771.7</v>
      </c>
      <c r="H361" s="1">
        <v>0.05</v>
      </c>
      <c r="I361" s="1" t="s">
        <v>1964</v>
      </c>
      <c r="J361" s="1">
        <v>2199.3449999999998</v>
      </c>
    </row>
    <row r="362" spans="1:10" x14ac:dyDescent="0.25">
      <c r="A362" s="1" t="s">
        <v>2325</v>
      </c>
      <c r="B362" s="3">
        <v>45610</v>
      </c>
      <c r="C362" s="1" t="s">
        <v>385</v>
      </c>
      <c r="D362" s="1" t="s">
        <v>1847</v>
      </c>
      <c r="E362" s="1" t="s">
        <v>1892</v>
      </c>
      <c r="F362" s="1">
        <v>4</v>
      </c>
      <c r="G362" s="1">
        <v>677.25</v>
      </c>
      <c r="H362" s="1">
        <v>0.14000000000000001</v>
      </c>
      <c r="I362" s="1" t="s">
        <v>1961</v>
      </c>
      <c r="J362" s="1">
        <v>2329.7399999999998</v>
      </c>
    </row>
    <row r="363" spans="1:10" x14ac:dyDescent="0.25">
      <c r="A363" s="1" t="s">
        <v>2326</v>
      </c>
      <c r="B363" s="3">
        <v>45763</v>
      </c>
      <c r="C363" s="1" t="s">
        <v>367</v>
      </c>
      <c r="D363" s="1" t="s">
        <v>1877</v>
      </c>
      <c r="E363" s="1" t="s">
        <v>1927</v>
      </c>
      <c r="F363" s="1">
        <v>1</v>
      </c>
      <c r="G363" s="1">
        <v>645.48</v>
      </c>
      <c r="H363" s="1">
        <v>0.26</v>
      </c>
      <c r="I363" s="1" t="s">
        <v>1964</v>
      </c>
      <c r="J363" s="1">
        <v>477.65519999999998</v>
      </c>
    </row>
    <row r="364" spans="1:10" x14ac:dyDescent="0.25">
      <c r="A364" s="1" t="s">
        <v>2327</v>
      </c>
      <c r="B364" s="3">
        <v>45856</v>
      </c>
      <c r="C364" s="1" t="s">
        <v>1139</v>
      </c>
      <c r="D364" s="1" t="s">
        <v>1802</v>
      </c>
      <c r="E364" s="1" t="s">
        <v>1896</v>
      </c>
      <c r="F364" s="1">
        <v>2</v>
      </c>
      <c r="G364" s="1">
        <v>934</v>
      </c>
      <c r="H364" s="1">
        <v>0.3</v>
      </c>
      <c r="I364" s="1" t="s">
        <v>1964</v>
      </c>
      <c r="J364" s="1">
        <v>1307.5999999999999</v>
      </c>
    </row>
    <row r="365" spans="1:10" x14ac:dyDescent="0.25">
      <c r="A365" s="1" t="s">
        <v>2328</v>
      </c>
      <c r="B365" s="3">
        <v>45712</v>
      </c>
      <c r="C365" s="1" t="s">
        <v>1061</v>
      </c>
      <c r="D365" s="1" t="s">
        <v>1718</v>
      </c>
      <c r="E365" s="1" t="s">
        <v>1896</v>
      </c>
      <c r="F365" s="1">
        <v>1</v>
      </c>
      <c r="G365" s="1">
        <v>669.53</v>
      </c>
      <c r="H365" s="1">
        <v>0.2</v>
      </c>
      <c r="I365" s="1" t="s">
        <v>1959</v>
      </c>
      <c r="J365" s="1">
        <v>535.62400000000002</v>
      </c>
    </row>
    <row r="366" spans="1:10" x14ac:dyDescent="0.25">
      <c r="A366" s="1" t="s">
        <v>2329</v>
      </c>
      <c r="B366" s="3">
        <v>45723</v>
      </c>
      <c r="C366" s="1" t="s">
        <v>710</v>
      </c>
      <c r="D366" s="1" t="s">
        <v>1683</v>
      </c>
      <c r="E366" s="1" t="s">
        <v>1945</v>
      </c>
      <c r="F366" s="1">
        <v>1</v>
      </c>
      <c r="G366" s="1">
        <v>213.69</v>
      </c>
      <c r="H366" s="1">
        <v>0.28000000000000003</v>
      </c>
      <c r="I366" s="1" t="s">
        <v>1964</v>
      </c>
      <c r="J366" s="1">
        <v>153.85679999999999</v>
      </c>
    </row>
    <row r="367" spans="1:10" x14ac:dyDescent="0.25">
      <c r="A367" s="1" t="s">
        <v>2330</v>
      </c>
      <c r="B367" s="3">
        <v>45706</v>
      </c>
      <c r="C367" s="1" t="s">
        <v>285</v>
      </c>
      <c r="D367" s="1" t="s">
        <v>1638</v>
      </c>
      <c r="E367" s="1" t="s">
        <v>1948</v>
      </c>
      <c r="F367" s="1">
        <v>2</v>
      </c>
      <c r="G367" s="1">
        <v>99.1</v>
      </c>
      <c r="H367" s="1">
        <v>0.2</v>
      </c>
      <c r="I367" s="1" t="s">
        <v>1961</v>
      </c>
      <c r="J367" s="1">
        <v>158.56</v>
      </c>
    </row>
    <row r="368" spans="1:10" x14ac:dyDescent="0.25">
      <c r="A368" s="1" t="s">
        <v>2331</v>
      </c>
      <c r="B368" s="3">
        <v>45469</v>
      </c>
      <c r="C368" s="1" t="s">
        <v>1169</v>
      </c>
      <c r="D368" s="1" t="s">
        <v>1689</v>
      </c>
      <c r="E368" s="1" t="s">
        <v>1939</v>
      </c>
      <c r="F368" s="1">
        <v>1</v>
      </c>
      <c r="G368" s="1">
        <v>628.98</v>
      </c>
      <c r="H368" s="1">
        <v>0.03</v>
      </c>
      <c r="I368" s="1" t="s">
        <v>1964</v>
      </c>
      <c r="J368" s="1">
        <v>610.11059999999998</v>
      </c>
    </row>
    <row r="369" spans="1:10" x14ac:dyDescent="0.25">
      <c r="A369" s="1" t="s">
        <v>2332</v>
      </c>
      <c r="B369" s="3">
        <v>45711</v>
      </c>
      <c r="C369" s="1" t="s">
        <v>311</v>
      </c>
      <c r="D369" s="1" t="s">
        <v>1835</v>
      </c>
      <c r="E369" s="1" t="s">
        <v>1904</v>
      </c>
      <c r="F369" s="1">
        <v>3</v>
      </c>
      <c r="G369" s="1">
        <v>944.64</v>
      </c>
      <c r="H369" s="1">
        <v>0.26</v>
      </c>
      <c r="I369" s="1" t="s">
        <v>1959</v>
      </c>
      <c r="J369" s="1">
        <v>2097.1008000000002</v>
      </c>
    </row>
    <row r="370" spans="1:10" x14ac:dyDescent="0.25">
      <c r="A370" s="1" t="s">
        <v>2333</v>
      </c>
      <c r="B370" s="3">
        <v>45823</v>
      </c>
      <c r="C370" s="1" t="s">
        <v>1464</v>
      </c>
      <c r="D370" s="1" t="s">
        <v>1862</v>
      </c>
      <c r="E370" s="1" t="s">
        <v>1929</v>
      </c>
      <c r="F370" s="1">
        <v>2</v>
      </c>
      <c r="G370" s="1">
        <v>121.7</v>
      </c>
      <c r="H370" s="1">
        <v>0.06</v>
      </c>
      <c r="I370" s="1" t="s">
        <v>1964</v>
      </c>
      <c r="J370" s="1">
        <v>228.79599999999999</v>
      </c>
    </row>
    <row r="371" spans="1:10" x14ac:dyDescent="0.25">
      <c r="A371" s="1" t="s">
        <v>2334</v>
      </c>
      <c r="B371" s="3">
        <v>45217</v>
      </c>
      <c r="C371" s="1" t="s">
        <v>1398</v>
      </c>
      <c r="D371" s="1" t="s">
        <v>1777</v>
      </c>
      <c r="E371" s="1" t="s">
        <v>1901</v>
      </c>
      <c r="F371" s="1">
        <v>4</v>
      </c>
      <c r="G371" s="1">
        <v>269.49</v>
      </c>
      <c r="H371" s="1">
        <v>7.0000000000000007E-2</v>
      </c>
      <c r="I371" s="1" t="s">
        <v>1961</v>
      </c>
      <c r="J371" s="1">
        <v>1002.5028</v>
      </c>
    </row>
    <row r="372" spans="1:10" x14ac:dyDescent="0.25">
      <c r="A372" s="1" t="s">
        <v>2335</v>
      </c>
      <c r="B372" s="3">
        <v>45733</v>
      </c>
      <c r="C372" s="1" t="s">
        <v>357</v>
      </c>
      <c r="D372" s="1" t="s">
        <v>1642</v>
      </c>
      <c r="E372" s="1" t="s">
        <v>1945</v>
      </c>
      <c r="F372" s="1">
        <v>1</v>
      </c>
      <c r="G372" s="1">
        <v>678.2</v>
      </c>
      <c r="H372" s="1">
        <v>0.14000000000000001</v>
      </c>
      <c r="I372" s="1" t="s">
        <v>1959</v>
      </c>
      <c r="J372" s="1">
        <v>583.25199999999995</v>
      </c>
    </row>
    <row r="373" spans="1:10" x14ac:dyDescent="0.25">
      <c r="A373" s="1" t="s">
        <v>2336</v>
      </c>
      <c r="B373" s="3">
        <v>45520</v>
      </c>
      <c r="C373" s="1" t="s">
        <v>754</v>
      </c>
      <c r="D373" s="1" t="s">
        <v>1853</v>
      </c>
      <c r="E373" s="1" t="s">
        <v>1932</v>
      </c>
      <c r="F373" s="1">
        <v>1</v>
      </c>
      <c r="G373" s="1">
        <v>752.45</v>
      </c>
      <c r="H373" s="1">
        <v>0.21</v>
      </c>
      <c r="I373" s="1" t="s">
        <v>1964</v>
      </c>
      <c r="J373" s="1">
        <v>594.43550000000005</v>
      </c>
    </row>
    <row r="374" spans="1:10" x14ac:dyDescent="0.25">
      <c r="A374" s="1" t="s">
        <v>2337</v>
      </c>
      <c r="B374" s="3">
        <v>45373</v>
      </c>
      <c r="C374" s="1" t="s">
        <v>151</v>
      </c>
      <c r="D374" s="1" t="s">
        <v>1865</v>
      </c>
      <c r="E374" s="1" t="s">
        <v>1932</v>
      </c>
      <c r="F374" s="1">
        <v>2</v>
      </c>
      <c r="G374" s="1">
        <v>209.66</v>
      </c>
      <c r="H374" s="1">
        <v>0.21</v>
      </c>
      <c r="I374" s="1" t="s">
        <v>1959</v>
      </c>
      <c r="J374" s="1">
        <v>331.26280000000003</v>
      </c>
    </row>
    <row r="375" spans="1:10" x14ac:dyDescent="0.25">
      <c r="A375" s="1" t="s">
        <v>2338</v>
      </c>
      <c r="B375" s="3">
        <v>45688</v>
      </c>
      <c r="C375" s="1" t="s">
        <v>545</v>
      </c>
      <c r="D375" s="1" t="s">
        <v>1874</v>
      </c>
      <c r="E375" s="1" t="s">
        <v>1948</v>
      </c>
      <c r="F375" s="1">
        <v>2</v>
      </c>
      <c r="G375" s="1">
        <v>739.95</v>
      </c>
      <c r="H375" s="1">
        <v>0.1</v>
      </c>
      <c r="I375" s="1" t="s">
        <v>1964</v>
      </c>
      <c r="J375" s="1">
        <v>1331.91</v>
      </c>
    </row>
    <row r="376" spans="1:10" x14ac:dyDescent="0.25">
      <c r="A376" s="1" t="s">
        <v>2339</v>
      </c>
      <c r="B376" s="3">
        <v>45276</v>
      </c>
      <c r="C376" s="1" t="s">
        <v>1458</v>
      </c>
      <c r="D376" s="1" t="s">
        <v>1715</v>
      </c>
      <c r="E376" s="1" t="s">
        <v>1936</v>
      </c>
      <c r="F376" s="1">
        <v>1</v>
      </c>
      <c r="G376" s="1">
        <v>496.19</v>
      </c>
      <c r="H376" s="1">
        <v>0.08</v>
      </c>
      <c r="I376" s="1" t="s">
        <v>1964</v>
      </c>
      <c r="J376" s="1">
        <v>456.4948</v>
      </c>
    </row>
    <row r="377" spans="1:10" x14ac:dyDescent="0.25">
      <c r="A377" s="1" t="s">
        <v>2340</v>
      </c>
      <c r="B377" s="3">
        <v>45756</v>
      </c>
      <c r="C377" s="1" t="s">
        <v>176</v>
      </c>
      <c r="D377" s="1" t="s">
        <v>1594</v>
      </c>
      <c r="E377" s="1" t="s">
        <v>1929</v>
      </c>
      <c r="F377" s="1">
        <v>1</v>
      </c>
      <c r="G377" s="1">
        <v>306.36</v>
      </c>
      <c r="H377" s="1">
        <v>0.01</v>
      </c>
      <c r="I377" s="1" t="s">
        <v>1961</v>
      </c>
      <c r="J377" s="1">
        <v>303.29640000000001</v>
      </c>
    </row>
    <row r="378" spans="1:10" x14ac:dyDescent="0.25">
      <c r="A378" s="1" t="s">
        <v>2341</v>
      </c>
      <c r="B378" s="3">
        <v>45309</v>
      </c>
      <c r="C378" s="1" t="s">
        <v>421</v>
      </c>
      <c r="D378" s="1" t="s">
        <v>1802</v>
      </c>
      <c r="E378" s="1" t="s">
        <v>1904</v>
      </c>
      <c r="F378" s="1">
        <v>4</v>
      </c>
      <c r="G378" s="1">
        <v>693.16</v>
      </c>
      <c r="H378" s="1">
        <v>0.05</v>
      </c>
      <c r="I378" s="1" t="s">
        <v>1961</v>
      </c>
      <c r="J378" s="1">
        <v>2634.0079999999998</v>
      </c>
    </row>
    <row r="379" spans="1:10" x14ac:dyDescent="0.25">
      <c r="A379" s="1" t="s">
        <v>2342</v>
      </c>
      <c r="B379" s="3">
        <v>45744</v>
      </c>
      <c r="C379" s="1" t="s">
        <v>1417</v>
      </c>
      <c r="D379" s="1" t="s">
        <v>1832</v>
      </c>
      <c r="E379" s="1" t="s">
        <v>1924</v>
      </c>
      <c r="F379" s="1">
        <v>1</v>
      </c>
      <c r="G379" s="1">
        <v>995.52</v>
      </c>
      <c r="H379" s="1">
        <v>0.22</v>
      </c>
      <c r="I379" s="1" t="s">
        <v>1961</v>
      </c>
      <c r="J379" s="1">
        <v>776.50559999999996</v>
      </c>
    </row>
    <row r="380" spans="1:10" x14ac:dyDescent="0.25">
      <c r="A380" s="1" t="s">
        <v>2343</v>
      </c>
      <c r="B380" s="3">
        <v>45535</v>
      </c>
      <c r="C380" s="1" t="s">
        <v>436</v>
      </c>
      <c r="D380" s="1" t="s">
        <v>1585</v>
      </c>
      <c r="E380" s="1" t="s">
        <v>1945</v>
      </c>
      <c r="F380" s="1">
        <v>4</v>
      </c>
      <c r="G380" s="1">
        <v>241.32</v>
      </c>
      <c r="H380" s="1">
        <v>0.28999999999999998</v>
      </c>
      <c r="I380" s="1" t="s">
        <v>1964</v>
      </c>
      <c r="J380" s="1">
        <v>685.34879999999998</v>
      </c>
    </row>
    <row r="381" spans="1:10" x14ac:dyDescent="0.25">
      <c r="A381" s="1" t="s">
        <v>2344</v>
      </c>
      <c r="B381" s="3">
        <v>45240</v>
      </c>
      <c r="C381" s="1" t="s">
        <v>778</v>
      </c>
      <c r="D381" s="1" t="s">
        <v>1817</v>
      </c>
      <c r="E381" s="1" t="s">
        <v>1892</v>
      </c>
      <c r="F381" s="1">
        <v>3</v>
      </c>
      <c r="G381" s="1">
        <v>636.03</v>
      </c>
      <c r="H381" s="1">
        <v>0.06</v>
      </c>
      <c r="I381" s="1" t="s">
        <v>1964</v>
      </c>
      <c r="J381" s="1">
        <v>1793.6045999999999</v>
      </c>
    </row>
    <row r="382" spans="1:10" x14ac:dyDescent="0.25">
      <c r="A382" s="1" t="s">
        <v>2345</v>
      </c>
      <c r="B382" s="3">
        <v>45275</v>
      </c>
      <c r="C382" s="1" t="s">
        <v>348</v>
      </c>
      <c r="D382" s="1" t="s">
        <v>1572</v>
      </c>
      <c r="E382" s="1" t="s">
        <v>1948</v>
      </c>
      <c r="F382" s="1">
        <v>4</v>
      </c>
      <c r="G382" s="1">
        <v>603.30999999999995</v>
      </c>
      <c r="H382" s="1">
        <v>0.15</v>
      </c>
      <c r="I382" s="1" t="s">
        <v>1959</v>
      </c>
      <c r="J382" s="1">
        <v>2051.2539999999999</v>
      </c>
    </row>
    <row r="383" spans="1:10" x14ac:dyDescent="0.25">
      <c r="A383" s="1" t="s">
        <v>2346</v>
      </c>
      <c r="B383" s="3">
        <v>45427</v>
      </c>
      <c r="C383" s="1" t="s">
        <v>279</v>
      </c>
      <c r="D383" s="1" t="s">
        <v>1850</v>
      </c>
      <c r="E383" s="1" t="s">
        <v>1924</v>
      </c>
      <c r="F383" s="1">
        <v>3</v>
      </c>
      <c r="G383" s="1">
        <v>437.96</v>
      </c>
      <c r="H383" s="1">
        <v>0.27</v>
      </c>
      <c r="I383" s="1" t="s">
        <v>1964</v>
      </c>
      <c r="J383" s="1">
        <v>959.13239999999996</v>
      </c>
    </row>
    <row r="384" spans="1:10" x14ac:dyDescent="0.25">
      <c r="A384" s="1" t="s">
        <v>2347</v>
      </c>
      <c r="B384" s="3">
        <v>45322</v>
      </c>
      <c r="C384" s="1" t="s">
        <v>686</v>
      </c>
      <c r="D384" s="1" t="s">
        <v>1680</v>
      </c>
      <c r="E384" s="1" t="s">
        <v>1904</v>
      </c>
      <c r="F384" s="1">
        <v>2</v>
      </c>
      <c r="G384" s="1">
        <v>56.91</v>
      </c>
      <c r="H384" s="1">
        <v>0.08</v>
      </c>
      <c r="I384" s="1" t="s">
        <v>1964</v>
      </c>
      <c r="J384" s="1">
        <v>104.7144</v>
      </c>
    </row>
    <row r="385" spans="1:10" x14ac:dyDescent="0.25">
      <c r="A385" s="1" t="s">
        <v>2348</v>
      </c>
      <c r="B385" s="3">
        <v>45266</v>
      </c>
      <c r="C385" s="1" t="s">
        <v>1061</v>
      </c>
      <c r="D385" s="1" t="s">
        <v>1811</v>
      </c>
      <c r="E385" s="1" t="s">
        <v>1911</v>
      </c>
      <c r="F385" s="1">
        <v>1</v>
      </c>
      <c r="G385" s="1">
        <v>141.79</v>
      </c>
      <c r="H385" s="1">
        <v>0.1</v>
      </c>
      <c r="I385" s="1" t="s">
        <v>1959</v>
      </c>
      <c r="J385" s="1">
        <v>127.611</v>
      </c>
    </row>
    <row r="386" spans="1:10" x14ac:dyDescent="0.25">
      <c r="A386" s="1" t="s">
        <v>2349</v>
      </c>
      <c r="B386" s="3">
        <v>45302</v>
      </c>
      <c r="C386" s="1" t="s">
        <v>1499</v>
      </c>
      <c r="D386" s="1" t="s">
        <v>1594</v>
      </c>
      <c r="E386" s="1" t="s">
        <v>1936</v>
      </c>
      <c r="F386" s="1">
        <v>4</v>
      </c>
      <c r="G386" s="1">
        <v>355.14</v>
      </c>
      <c r="H386" s="1">
        <v>0.16</v>
      </c>
      <c r="I386" s="1" t="s">
        <v>1964</v>
      </c>
      <c r="J386" s="1">
        <v>1193.2704000000001</v>
      </c>
    </row>
    <row r="387" spans="1:10" x14ac:dyDescent="0.25">
      <c r="A387" s="1" t="s">
        <v>2350</v>
      </c>
      <c r="B387" s="3">
        <v>45907</v>
      </c>
      <c r="C387" s="1" t="s">
        <v>695</v>
      </c>
      <c r="D387" s="1" t="s">
        <v>1693</v>
      </c>
      <c r="E387" s="1" t="s">
        <v>1911</v>
      </c>
      <c r="F387" s="1">
        <v>4</v>
      </c>
      <c r="G387" s="1">
        <v>960.38</v>
      </c>
      <c r="H387" s="1">
        <v>0.15</v>
      </c>
      <c r="I387" s="1" t="s">
        <v>1964</v>
      </c>
      <c r="J387" s="1">
        <v>3265.2919999999999</v>
      </c>
    </row>
    <row r="388" spans="1:10" x14ac:dyDescent="0.25">
      <c r="A388" s="1" t="s">
        <v>2351</v>
      </c>
      <c r="B388" s="3">
        <v>45433</v>
      </c>
      <c r="C388" s="1" t="s">
        <v>1316</v>
      </c>
      <c r="D388" s="1" t="s">
        <v>1790</v>
      </c>
      <c r="E388" s="1" t="s">
        <v>1939</v>
      </c>
      <c r="F388" s="1">
        <v>3</v>
      </c>
      <c r="G388" s="1">
        <v>847.21</v>
      </c>
      <c r="H388" s="1">
        <v>0.06</v>
      </c>
      <c r="I388" s="1" t="s">
        <v>1961</v>
      </c>
      <c r="J388" s="1">
        <v>2389.1322</v>
      </c>
    </row>
    <row r="389" spans="1:10" x14ac:dyDescent="0.25">
      <c r="A389" s="1" t="s">
        <v>2352</v>
      </c>
      <c r="B389" s="3">
        <v>45892</v>
      </c>
      <c r="C389" s="1" t="s">
        <v>248</v>
      </c>
      <c r="D389" s="1" t="s">
        <v>1823</v>
      </c>
      <c r="E389" s="1" t="s">
        <v>1924</v>
      </c>
      <c r="F389" s="1">
        <v>4</v>
      </c>
      <c r="G389" s="1">
        <v>773.81</v>
      </c>
      <c r="H389" s="1">
        <v>0.08</v>
      </c>
      <c r="I389" s="1" t="s">
        <v>1964</v>
      </c>
      <c r="J389" s="1">
        <v>2847.6208000000001</v>
      </c>
    </row>
    <row r="390" spans="1:10" x14ac:dyDescent="0.25">
      <c r="A390" s="1" t="s">
        <v>2353</v>
      </c>
      <c r="B390" s="3">
        <v>45780</v>
      </c>
      <c r="C390" s="1" t="s">
        <v>8</v>
      </c>
      <c r="D390" s="1" t="s">
        <v>1771</v>
      </c>
      <c r="E390" s="1" t="s">
        <v>1939</v>
      </c>
      <c r="F390" s="1">
        <v>1</v>
      </c>
      <c r="G390" s="1">
        <v>664.71</v>
      </c>
      <c r="H390" s="1">
        <v>0.1</v>
      </c>
      <c r="I390" s="1" t="s">
        <v>1961</v>
      </c>
      <c r="J390" s="1">
        <v>598.23900000000003</v>
      </c>
    </row>
    <row r="391" spans="1:10" x14ac:dyDescent="0.25">
      <c r="A391" s="1" t="s">
        <v>2354</v>
      </c>
      <c r="B391" s="3">
        <v>45233</v>
      </c>
      <c r="C391" s="1" t="s">
        <v>1100</v>
      </c>
      <c r="D391" s="1" t="s">
        <v>1689</v>
      </c>
      <c r="E391" s="1" t="s">
        <v>1914</v>
      </c>
      <c r="F391" s="1">
        <v>4</v>
      </c>
      <c r="G391" s="1">
        <v>482.06</v>
      </c>
      <c r="H391" s="1">
        <v>7.0000000000000007E-2</v>
      </c>
      <c r="I391" s="1" t="s">
        <v>1961</v>
      </c>
      <c r="J391" s="1">
        <v>1793.2632000000001</v>
      </c>
    </row>
    <row r="392" spans="1:10" x14ac:dyDescent="0.25">
      <c r="A392" s="1" t="s">
        <v>2355</v>
      </c>
      <c r="B392" s="3">
        <v>45742</v>
      </c>
      <c r="C392" s="1" t="s">
        <v>325</v>
      </c>
      <c r="D392" s="1" t="s">
        <v>1753</v>
      </c>
      <c r="E392" s="1" t="s">
        <v>1901</v>
      </c>
      <c r="F392" s="1">
        <v>4</v>
      </c>
      <c r="G392" s="1">
        <v>995.55</v>
      </c>
      <c r="H392" s="1">
        <v>0.19</v>
      </c>
      <c r="I392" s="1" t="s">
        <v>1961</v>
      </c>
      <c r="J392" s="1">
        <v>3225.5819999999999</v>
      </c>
    </row>
    <row r="393" spans="1:10" x14ac:dyDescent="0.25">
      <c r="A393" s="1" t="s">
        <v>2356</v>
      </c>
      <c r="B393" s="3">
        <v>45478</v>
      </c>
      <c r="C393" s="1" t="s">
        <v>485</v>
      </c>
      <c r="D393" s="1" t="s">
        <v>1862</v>
      </c>
      <c r="E393" s="1" t="s">
        <v>1932</v>
      </c>
      <c r="F393" s="1">
        <v>2</v>
      </c>
      <c r="G393" s="1">
        <v>153.84</v>
      </c>
      <c r="H393" s="1">
        <v>0.27</v>
      </c>
      <c r="I393" s="1" t="s">
        <v>1961</v>
      </c>
      <c r="J393" s="1">
        <v>224.60640000000001</v>
      </c>
    </row>
    <row r="394" spans="1:10" x14ac:dyDescent="0.25">
      <c r="A394" s="1" t="s">
        <v>2357</v>
      </c>
      <c r="B394" s="3">
        <v>45789</v>
      </c>
      <c r="C394" s="1" t="s">
        <v>521</v>
      </c>
      <c r="D394" s="1" t="s">
        <v>1817</v>
      </c>
      <c r="E394" s="1" t="s">
        <v>1911</v>
      </c>
      <c r="F394" s="1">
        <v>3</v>
      </c>
      <c r="G394" s="1">
        <v>362.11</v>
      </c>
      <c r="H394" s="1">
        <v>0.23</v>
      </c>
      <c r="I394" s="1" t="s">
        <v>1964</v>
      </c>
      <c r="J394" s="1">
        <v>836.47410000000002</v>
      </c>
    </row>
    <row r="395" spans="1:10" x14ac:dyDescent="0.25">
      <c r="A395" s="1" t="s">
        <v>2358</v>
      </c>
      <c r="B395" s="3">
        <v>45561</v>
      </c>
      <c r="C395" s="1" t="s">
        <v>1467</v>
      </c>
      <c r="D395" s="1" t="s">
        <v>1709</v>
      </c>
      <c r="E395" s="1" t="s">
        <v>1917</v>
      </c>
      <c r="F395" s="1">
        <v>3</v>
      </c>
      <c r="G395" s="1">
        <v>112.26</v>
      </c>
      <c r="H395" s="1">
        <v>0.11</v>
      </c>
      <c r="I395" s="1" t="s">
        <v>1959</v>
      </c>
      <c r="J395" s="1">
        <v>299.73419999999999</v>
      </c>
    </row>
    <row r="396" spans="1:10" x14ac:dyDescent="0.25">
      <c r="A396" s="1" t="s">
        <v>2359</v>
      </c>
      <c r="B396" s="3">
        <v>45378</v>
      </c>
      <c r="C396" s="1" t="s">
        <v>671</v>
      </c>
      <c r="D396" s="1" t="s">
        <v>1865</v>
      </c>
      <c r="E396" s="1" t="s">
        <v>1948</v>
      </c>
      <c r="F396" s="1">
        <v>2</v>
      </c>
      <c r="G396" s="1">
        <v>962.81</v>
      </c>
      <c r="H396" s="1">
        <v>0.06</v>
      </c>
      <c r="I396" s="1" t="s">
        <v>1964</v>
      </c>
      <c r="J396" s="1">
        <v>1810.0827999999999</v>
      </c>
    </row>
    <row r="397" spans="1:10" x14ac:dyDescent="0.25">
      <c r="A397" s="1" t="s">
        <v>2360</v>
      </c>
      <c r="B397" s="3">
        <v>45308</v>
      </c>
      <c r="C397" s="1" t="s">
        <v>701</v>
      </c>
      <c r="D397" s="1" t="s">
        <v>1638</v>
      </c>
      <c r="E397" s="1" t="s">
        <v>1887</v>
      </c>
      <c r="F397" s="1">
        <v>4</v>
      </c>
      <c r="G397" s="1">
        <v>276.23</v>
      </c>
      <c r="H397" s="1">
        <v>0.12</v>
      </c>
      <c r="I397" s="1" t="s">
        <v>1959</v>
      </c>
      <c r="J397" s="1">
        <v>972.32960000000003</v>
      </c>
    </row>
    <row r="398" spans="1:10" x14ac:dyDescent="0.25">
      <c r="A398" s="1" t="s">
        <v>2361</v>
      </c>
      <c r="B398" s="3">
        <v>45407</v>
      </c>
      <c r="C398" s="1" t="s">
        <v>74</v>
      </c>
      <c r="D398" s="1" t="s">
        <v>1628</v>
      </c>
      <c r="E398" s="1" t="s">
        <v>1934</v>
      </c>
      <c r="F398" s="1">
        <v>3</v>
      </c>
      <c r="G398" s="1">
        <v>991.37</v>
      </c>
      <c r="H398" s="1">
        <v>0.1</v>
      </c>
      <c r="I398" s="1" t="s">
        <v>1961</v>
      </c>
      <c r="J398" s="1">
        <v>2676.6990000000001</v>
      </c>
    </row>
    <row r="399" spans="1:10" x14ac:dyDescent="0.25">
      <c r="A399" s="1" t="s">
        <v>2362</v>
      </c>
      <c r="B399" s="3">
        <v>45929</v>
      </c>
      <c r="C399" s="1" t="s">
        <v>566</v>
      </c>
      <c r="D399" s="1" t="s">
        <v>1638</v>
      </c>
      <c r="E399" s="1" t="s">
        <v>1932</v>
      </c>
      <c r="F399" s="1">
        <v>3</v>
      </c>
      <c r="G399" s="1">
        <v>977.47</v>
      </c>
      <c r="H399" s="1">
        <v>0.05</v>
      </c>
      <c r="I399" s="1" t="s">
        <v>1959</v>
      </c>
      <c r="J399" s="1">
        <v>2785.7894999999999</v>
      </c>
    </row>
    <row r="400" spans="1:10" x14ac:dyDescent="0.25">
      <c r="A400" s="1" t="s">
        <v>2363</v>
      </c>
      <c r="B400" s="3">
        <v>45844</v>
      </c>
      <c r="C400" s="1" t="s">
        <v>680</v>
      </c>
      <c r="D400" s="1" t="s">
        <v>1865</v>
      </c>
      <c r="E400" s="1" t="s">
        <v>1929</v>
      </c>
      <c r="F400" s="1">
        <v>2</v>
      </c>
      <c r="G400" s="1">
        <v>308.7</v>
      </c>
      <c r="H400" s="1">
        <v>0.2</v>
      </c>
      <c r="I400" s="1" t="s">
        <v>1961</v>
      </c>
      <c r="J400" s="1">
        <v>493.92</v>
      </c>
    </row>
    <row r="401" spans="1:10" x14ac:dyDescent="0.25">
      <c r="A401" s="1" t="s">
        <v>2364</v>
      </c>
      <c r="B401" s="3">
        <v>45579</v>
      </c>
      <c r="C401" s="1" t="s">
        <v>151</v>
      </c>
      <c r="D401" s="1" t="s">
        <v>1580</v>
      </c>
      <c r="E401" s="1" t="s">
        <v>1939</v>
      </c>
      <c r="F401" s="1">
        <v>2</v>
      </c>
      <c r="G401" s="1">
        <v>733.87</v>
      </c>
      <c r="H401" s="1">
        <v>0.1</v>
      </c>
      <c r="I401" s="1" t="s">
        <v>1961</v>
      </c>
      <c r="J401" s="1">
        <v>1320.9659999999999</v>
      </c>
    </row>
    <row r="402" spans="1:10" x14ac:dyDescent="0.25">
      <c r="A402" s="1" t="s">
        <v>2365</v>
      </c>
      <c r="B402" s="3">
        <v>45227</v>
      </c>
      <c r="C402" s="1" t="s">
        <v>345</v>
      </c>
      <c r="D402" s="1" t="s">
        <v>1631</v>
      </c>
      <c r="E402" s="1" t="s">
        <v>1939</v>
      </c>
      <c r="F402" s="1">
        <v>2</v>
      </c>
      <c r="G402" s="1">
        <v>22.47</v>
      </c>
      <c r="H402" s="1">
        <v>0.22</v>
      </c>
      <c r="I402" s="1" t="s">
        <v>1961</v>
      </c>
      <c r="J402" s="1">
        <v>35.053199999999997</v>
      </c>
    </row>
    <row r="403" spans="1:10" x14ac:dyDescent="0.25">
      <c r="A403" s="1" t="s">
        <v>2366</v>
      </c>
      <c r="B403" s="3">
        <v>45380</v>
      </c>
      <c r="C403" s="1" t="s">
        <v>1103</v>
      </c>
      <c r="D403" s="1" t="s">
        <v>1753</v>
      </c>
      <c r="E403" s="1" t="s">
        <v>1932</v>
      </c>
      <c r="F403" s="1">
        <v>4</v>
      </c>
      <c r="G403" s="1">
        <v>651.36</v>
      </c>
      <c r="H403" s="1">
        <v>0.13</v>
      </c>
      <c r="I403" s="1" t="s">
        <v>1959</v>
      </c>
      <c r="J403" s="1">
        <v>2266.7328000000002</v>
      </c>
    </row>
    <row r="404" spans="1:10" x14ac:dyDescent="0.25">
      <c r="A404" s="1" t="s">
        <v>2367</v>
      </c>
      <c r="B404" s="3">
        <v>45817</v>
      </c>
      <c r="C404" s="1" t="s">
        <v>948</v>
      </c>
      <c r="D404" s="1" t="s">
        <v>1613</v>
      </c>
      <c r="E404" s="1" t="s">
        <v>1924</v>
      </c>
      <c r="F404" s="1">
        <v>1</v>
      </c>
      <c r="G404" s="1">
        <v>753.39</v>
      </c>
      <c r="H404" s="1">
        <v>0.04</v>
      </c>
      <c r="I404" s="1" t="s">
        <v>1964</v>
      </c>
      <c r="J404" s="1">
        <v>723.25440000000003</v>
      </c>
    </row>
    <row r="405" spans="1:10" x14ac:dyDescent="0.25">
      <c r="A405" s="1" t="s">
        <v>2368</v>
      </c>
      <c r="B405" s="3">
        <v>45576</v>
      </c>
      <c r="C405" s="1" t="s">
        <v>665</v>
      </c>
      <c r="D405" s="1" t="s">
        <v>1796</v>
      </c>
      <c r="E405" s="1" t="s">
        <v>1929</v>
      </c>
      <c r="F405" s="1">
        <v>4</v>
      </c>
      <c r="G405" s="1">
        <v>849.17</v>
      </c>
      <c r="H405" s="1">
        <v>0.12</v>
      </c>
      <c r="I405" s="1" t="s">
        <v>1964</v>
      </c>
      <c r="J405" s="1">
        <v>2989.0783999999999</v>
      </c>
    </row>
    <row r="406" spans="1:10" x14ac:dyDescent="0.25">
      <c r="A406" s="1" t="s">
        <v>2369</v>
      </c>
      <c r="B406" s="3">
        <v>45495</v>
      </c>
      <c r="C406" s="1" t="s">
        <v>1196</v>
      </c>
      <c r="D406" s="1" t="s">
        <v>1635</v>
      </c>
      <c r="E406" s="1" t="s">
        <v>1887</v>
      </c>
      <c r="F406" s="1">
        <v>4</v>
      </c>
      <c r="G406" s="1">
        <v>585.45000000000005</v>
      </c>
      <c r="H406" s="1">
        <v>0.25</v>
      </c>
      <c r="I406" s="1" t="s">
        <v>1964</v>
      </c>
      <c r="J406" s="1">
        <v>1756.35</v>
      </c>
    </row>
    <row r="407" spans="1:10" x14ac:dyDescent="0.25">
      <c r="A407" s="1" t="s">
        <v>2370</v>
      </c>
      <c r="B407" s="3">
        <v>45628</v>
      </c>
      <c r="C407" s="1" t="s">
        <v>1478</v>
      </c>
      <c r="D407" s="1" t="s">
        <v>1808</v>
      </c>
      <c r="E407" s="1" t="s">
        <v>1939</v>
      </c>
      <c r="F407" s="1">
        <v>1</v>
      </c>
      <c r="G407" s="1">
        <v>745.15</v>
      </c>
      <c r="H407" s="1">
        <v>0.25</v>
      </c>
      <c r="I407" s="1" t="s">
        <v>1964</v>
      </c>
      <c r="J407" s="1">
        <v>558.86249999999995</v>
      </c>
    </row>
    <row r="408" spans="1:10" x14ac:dyDescent="0.25">
      <c r="A408" s="1" t="s">
        <v>2371</v>
      </c>
      <c r="B408" s="3">
        <v>45244</v>
      </c>
      <c r="C408" s="1" t="s">
        <v>195</v>
      </c>
      <c r="D408" s="1" t="s">
        <v>1880</v>
      </c>
      <c r="E408" s="1" t="s">
        <v>1896</v>
      </c>
      <c r="F408" s="1">
        <v>1</v>
      </c>
      <c r="G408" s="1">
        <v>848.69</v>
      </c>
      <c r="H408" s="1">
        <v>0.04</v>
      </c>
      <c r="I408" s="1" t="s">
        <v>1964</v>
      </c>
      <c r="J408" s="1">
        <v>814.74239999999998</v>
      </c>
    </row>
    <row r="409" spans="1:10" x14ac:dyDescent="0.25">
      <c r="A409" s="1" t="s">
        <v>2372</v>
      </c>
      <c r="B409" s="3">
        <v>45336</v>
      </c>
      <c r="C409" s="1" t="s">
        <v>1295</v>
      </c>
      <c r="D409" s="1" t="s">
        <v>1793</v>
      </c>
      <c r="E409" s="1" t="s">
        <v>1934</v>
      </c>
      <c r="F409" s="1">
        <v>2</v>
      </c>
      <c r="G409" s="1">
        <v>247.67</v>
      </c>
      <c r="H409" s="1">
        <v>0.1</v>
      </c>
      <c r="I409" s="1" t="s">
        <v>1961</v>
      </c>
      <c r="J409" s="1">
        <v>445.80599999999998</v>
      </c>
    </row>
    <row r="410" spans="1:10" x14ac:dyDescent="0.25">
      <c r="A410" s="1" t="s">
        <v>2373</v>
      </c>
      <c r="B410" s="3">
        <v>45465</v>
      </c>
      <c r="C410" s="1" t="s">
        <v>157</v>
      </c>
      <c r="D410" s="1" t="s">
        <v>1805</v>
      </c>
      <c r="E410" s="1" t="s">
        <v>1901</v>
      </c>
      <c r="F410" s="1">
        <v>3</v>
      </c>
      <c r="G410" s="1">
        <v>220.51</v>
      </c>
      <c r="H410" s="1">
        <v>0.02</v>
      </c>
      <c r="I410" s="1" t="s">
        <v>1961</v>
      </c>
      <c r="J410" s="1">
        <v>648.29939999999999</v>
      </c>
    </row>
    <row r="411" spans="1:10" x14ac:dyDescent="0.25">
      <c r="A411" s="1" t="s">
        <v>2374</v>
      </c>
      <c r="B411" s="3">
        <v>45837</v>
      </c>
      <c r="C411" s="1" t="s">
        <v>1040</v>
      </c>
      <c r="D411" s="1" t="s">
        <v>1617</v>
      </c>
      <c r="E411" s="1" t="s">
        <v>1939</v>
      </c>
      <c r="F411" s="1">
        <v>4</v>
      </c>
      <c r="G411" s="1">
        <v>370.63</v>
      </c>
      <c r="H411" s="1">
        <v>0.08</v>
      </c>
      <c r="I411" s="1" t="s">
        <v>1959</v>
      </c>
      <c r="J411" s="1">
        <v>1363.9184</v>
      </c>
    </row>
    <row r="412" spans="1:10" x14ac:dyDescent="0.25">
      <c r="A412" s="1" t="s">
        <v>2375</v>
      </c>
      <c r="B412" s="3">
        <v>45706</v>
      </c>
      <c r="C412" s="1" t="s">
        <v>1232</v>
      </c>
      <c r="D412" s="1" t="s">
        <v>1664</v>
      </c>
      <c r="E412" s="1" t="s">
        <v>1948</v>
      </c>
      <c r="F412" s="1">
        <v>4</v>
      </c>
      <c r="G412" s="1">
        <v>349.84</v>
      </c>
      <c r="H412" s="1">
        <v>0.11</v>
      </c>
      <c r="I412" s="1" t="s">
        <v>1959</v>
      </c>
      <c r="J412" s="1">
        <v>1245.4304</v>
      </c>
    </row>
    <row r="413" spans="1:10" x14ac:dyDescent="0.25">
      <c r="A413" s="1" t="s">
        <v>2376</v>
      </c>
      <c r="B413" s="3">
        <v>45823</v>
      </c>
      <c r="C413" s="1" t="s">
        <v>172</v>
      </c>
      <c r="D413" s="1" t="s">
        <v>1696</v>
      </c>
      <c r="E413" s="1" t="s">
        <v>1929</v>
      </c>
      <c r="F413" s="1">
        <v>1</v>
      </c>
      <c r="G413" s="1">
        <v>770.87</v>
      </c>
      <c r="H413" s="1">
        <v>0.1</v>
      </c>
      <c r="I413" s="1" t="s">
        <v>1964</v>
      </c>
      <c r="J413" s="1">
        <v>693.78300000000002</v>
      </c>
    </row>
    <row r="414" spans="1:10" x14ac:dyDescent="0.25">
      <c r="A414" s="1" t="s">
        <v>2377</v>
      </c>
      <c r="B414" s="3">
        <v>45518</v>
      </c>
      <c r="C414" s="1" t="s">
        <v>1487</v>
      </c>
      <c r="D414" s="1" t="s">
        <v>1880</v>
      </c>
      <c r="E414" s="1" t="s">
        <v>1942</v>
      </c>
      <c r="F414" s="1">
        <v>3</v>
      </c>
      <c r="G414" s="1">
        <v>507.33</v>
      </c>
      <c r="H414" s="1">
        <v>0.06</v>
      </c>
      <c r="I414" s="1" t="s">
        <v>1961</v>
      </c>
      <c r="J414" s="1">
        <v>1430.6705999999999</v>
      </c>
    </row>
    <row r="415" spans="1:10" x14ac:dyDescent="0.25">
      <c r="A415" s="1" t="s">
        <v>2378</v>
      </c>
      <c r="B415" s="3">
        <v>45863</v>
      </c>
      <c r="C415" s="1" t="s">
        <v>618</v>
      </c>
      <c r="D415" s="1" t="s">
        <v>1780</v>
      </c>
      <c r="E415" s="1" t="s">
        <v>1921</v>
      </c>
      <c r="F415" s="1">
        <v>1</v>
      </c>
      <c r="G415" s="1">
        <v>87.78</v>
      </c>
      <c r="H415" s="1">
        <v>0.06</v>
      </c>
      <c r="I415" s="1" t="s">
        <v>1959</v>
      </c>
      <c r="J415" s="1">
        <v>82.513199999999998</v>
      </c>
    </row>
    <row r="416" spans="1:10" x14ac:dyDescent="0.25">
      <c r="A416" s="1" t="s">
        <v>2379</v>
      </c>
      <c r="B416" s="3">
        <v>45666</v>
      </c>
      <c r="C416" s="1" t="s">
        <v>38</v>
      </c>
      <c r="D416" s="1" t="s">
        <v>1862</v>
      </c>
      <c r="E416" s="1" t="s">
        <v>1904</v>
      </c>
      <c r="F416" s="1">
        <v>2</v>
      </c>
      <c r="G416" s="1">
        <v>772.24</v>
      </c>
      <c r="H416" s="1">
        <v>0.22</v>
      </c>
      <c r="I416" s="1" t="s">
        <v>1959</v>
      </c>
      <c r="J416" s="1">
        <v>1204.6944000000001</v>
      </c>
    </row>
    <row r="417" spans="1:10" x14ac:dyDescent="0.25">
      <c r="A417" s="1" t="s">
        <v>2380</v>
      </c>
      <c r="B417" s="3">
        <v>45813</v>
      </c>
      <c r="C417" s="1" t="s">
        <v>185</v>
      </c>
      <c r="D417" s="1" t="s">
        <v>1793</v>
      </c>
      <c r="E417" s="1" t="s">
        <v>1934</v>
      </c>
      <c r="F417" s="1">
        <v>1</v>
      </c>
      <c r="G417" s="1">
        <v>108.27</v>
      </c>
      <c r="H417" s="1">
        <v>0.1</v>
      </c>
      <c r="I417" s="1" t="s">
        <v>1964</v>
      </c>
      <c r="J417" s="1">
        <v>97.442999999999998</v>
      </c>
    </row>
    <row r="418" spans="1:10" x14ac:dyDescent="0.25">
      <c r="A418" s="1" t="s">
        <v>2381</v>
      </c>
      <c r="B418" s="3">
        <v>45633</v>
      </c>
      <c r="C418" s="1" t="s">
        <v>1100</v>
      </c>
      <c r="D418" s="1" t="s">
        <v>1693</v>
      </c>
      <c r="E418" s="1" t="s">
        <v>1942</v>
      </c>
      <c r="F418" s="1">
        <v>2</v>
      </c>
      <c r="G418" s="1">
        <v>839.24</v>
      </c>
      <c r="H418" s="1">
        <v>0.21</v>
      </c>
      <c r="I418" s="1" t="s">
        <v>1961</v>
      </c>
      <c r="J418" s="1">
        <v>1325.9992</v>
      </c>
    </row>
    <row r="419" spans="1:10" x14ac:dyDescent="0.25">
      <c r="A419" s="1" t="s">
        <v>2382</v>
      </c>
      <c r="B419" s="3">
        <v>45331</v>
      </c>
      <c r="C419" s="1" t="s">
        <v>1208</v>
      </c>
      <c r="D419" s="1" t="s">
        <v>1756</v>
      </c>
      <c r="E419" s="1" t="s">
        <v>1924</v>
      </c>
      <c r="F419" s="1">
        <v>2</v>
      </c>
      <c r="G419" s="1">
        <v>466.27</v>
      </c>
      <c r="H419" s="1">
        <v>0.11</v>
      </c>
      <c r="I419" s="1" t="s">
        <v>1961</v>
      </c>
      <c r="J419" s="1">
        <v>829.9606</v>
      </c>
    </row>
    <row r="420" spans="1:10" x14ac:dyDescent="0.25">
      <c r="A420" s="1" t="s">
        <v>2383</v>
      </c>
      <c r="B420" s="3">
        <v>45942</v>
      </c>
      <c r="C420" s="1" t="s">
        <v>1252</v>
      </c>
      <c r="D420" s="1" t="s">
        <v>1768</v>
      </c>
      <c r="E420" s="1" t="s">
        <v>1934</v>
      </c>
      <c r="F420" s="1">
        <v>3</v>
      </c>
      <c r="G420" s="1">
        <v>969.83</v>
      </c>
      <c r="H420" s="1">
        <v>0.02</v>
      </c>
      <c r="I420" s="1" t="s">
        <v>1959</v>
      </c>
      <c r="J420" s="1">
        <v>2851.3002000000001</v>
      </c>
    </row>
    <row r="421" spans="1:10" x14ac:dyDescent="0.25">
      <c r="A421" s="1" t="s">
        <v>2384</v>
      </c>
      <c r="B421" s="3">
        <v>45824</v>
      </c>
      <c r="C421" s="1" t="s">
        <v>1307</v>
      </c>
      <c r="D421" s="1" t="s">
        <v>1856</v>
      </c>
      <c r="E421" s="1" t="s">
        <v>1948</v>
      </c>
      <c r="F421" s="1">
        <v>2</v>
      </c>
      <c r="G421" s="1">
        <v>782.11</v>
      </c>
      <c r="H421" s="1">
        <v>0.17</v>
      </c>
      <c r="I421" s="1" t="s">
        <v>1961</v>
      </c>
      <c r="J421" s="1">
        <v>1298.3026</v>
      </c>
    </row>
    <row r="422" spans="1:10" x14ac:dyDescent="0.25">
      <c r="A422" s="1" t="s">
        <v>2385</v>
      </c>
      <c r="B422" s="3">
        <v>45921</v>
      </c>
      <c r="C422" s="1" t="s">
        <v>1407</v>
      </c>
      <c r="D422" s="1" t="s">
        <v>1700</v>
      </c>
      <c r="E422" s="1" t="s">
        <v>1927</v>
      </c>
      <c r="F422" s="1">
        <v>2</v>
      </c>
      <c r="G422" s="1">
        <v>74.63</v>
      </c>
      <c r="H422" s="1">
        <v>0.01</v>
      </c>
      <c r="I422" s="1" t="s">
        <v>1961</v>
      </c>
      <c r="J422" s="1">
        <v>147.76740000000001</v>
      </c>
    </row>
    <row r="423" spans="1:10" x14ac:dyDescent="0.25">
      <c r="A423" s="1" t="s">
        <v>2386</v>
      </c>
      <c r="B423" s="3">
        <v>45909</v>
      </c>
      <c r="C423" s="1" t="s">
        <v>164</v>
      </c>
      <c r="D423" s="1" t="s">
        <v>1838</v>
      </c>
      <c r="E423" s="1" t="s">
        <v>1911</v>
      </c>
      <c r="F423" s="1">
        <v>3</v>
      </c>
      <c r="G423" s="1">
        <v>522.78</v>
      </c>
      <c r="H423" s="1">
        <v>0.25</v>
      </c>
      <c r="I423" s="1" t="s">
        <v>1961</v>
      </c>
      <c r="J423" s="1">
        <v>1176.2550000000001</v>
      </c>
    </row>
    <row r="424" spans="1:10" x14ac:dyDescent="0.25">
      <c r="A424" s="1" t="s">
        <v>2387</v>
      </c>
      <c r="B424" s="3">
        <v>45853</v>
      </c>
      <c r="C424" s="1" t="s">
        <v>1073</v>
      </c>
      <c r="D424" s="1" t="s">
        <v>1610</v>
      </c>
      <c r="E424" s="1" t="s">
        <v>1936</v>
      </c>
      <c r="F424" s="1">
        <v>1</v>
      </c>
      <c r="G424" s="1">
        <v>206.45</v>
      </c>
      <c r="H424" s="1">
        <v>0.15</v>
      </c>
      <c r="I424" s="1" t="s">
        <v>1961</v>
      </c>
      <c r="J424" s="1">
        <v>175.48249999999999</v>
      </c>
    </row>
    <row r="425" spans="1:10" x14ac:dyDescent="0.25">
      <c r="A425" s="1" t="s">
        <v>2388</v>
      </c>
      <c r="B425" s="3">
        <v>45580</v>
      </c>
      <c r="C425" s="1" t="s">
        <v>497</v>
      </c>
      <c r="D425" s="1" t="s">
        <v>1790</v>
      </c>
      <c r="E425" s="1" t="s">
        <v>1908</v>
      </c>
      <c r="F425" s="1">
        <v>1</v>
      </c>
      <c r="G425" s="1">
        <v>815.53</v>
      </c>
      <c r="H425" s="1">
        <v>0.3</v>
      </c>
      <c r="I425" s="1" t="s">
        <v>1961</v>
      </c>
      <c r="J425" s="1">
        <v>570.87099999999998</v>
      </c>
    </row>
    <row r="426" spans="1:10" x14ac:dyDescent="0.25">
      <c r="A426" s="1" t="s">
        <v>2389</v>
      </c>
      <c r="B426" s="3">
        <v>45220</v>
      </c>
      <c r="C426" s="1" t="s">
        <v>151</v>
      </c>
      <c r="D426" s="1" t="s">
        <v>1820</v>
      </c>
      <c r="E426" s="1" t="s">
        <v>1932</v>
      </c>
      <c r="F426" s="1">
        <v>1</v>
      </c>
      <c r="G426" s="1">
        <v>823.61</v>
      </c>
      <c r="H426" s="1">
        <v>0.28000000000000003</v>
      </c>
      <c r="I426" s="1" t="s">
        <v>1964</v>
      </c>
      <c r="J426" s="1">
        <v>592.99919999999997</v>
      </c>
    </row>
    <row r="427" spans="1:10" x14ac:dyDescent="0.25">
      <c r="A427" s="1" t="s">
        <v>2390</v>
      </c>
      <c r="B427" s="3">
        <v>45807</v>
      </c>
      <c r="C427" s="1" t="s">
        <v>1484</v>
      </c>
      <c r="D427" s="1" t="s">
        <v>1844</v>
      </c>
      <c r="E427" s="1" t="s">
        <v>1921</v>
      </c>
      <c r="F427" s="1">
        <v>2</v>
      </c>
      <c r="G427" s="1">
        <v>209.96</v>
      </c>
      <c r="H427" s="1">
        <v>0</v>
      </c>
      <c r="I427" s="1" t="s">
        <v>1959</v>
      </c>
      <c r="J427" s="1">
        <v>419.92</v>
      </c>
    </row>
    <row r="428" spans="1:10" x14ac:dyDescent="0.25">
      <c r="A428" s="1" t="s">
        <v>2391</v>
      </c>
      <c r="B428" s="3">
        <v>45462</v>
      </c>
      <c r="C428" s="1" t="s">
        <v>587</v>
      </c>
      <c r="D428" s="1" t="s">
        <v>1555</v>
      </c>
      <c r="E428" s="1" t="s">
        <v>1939</v>
      </c>
      <c r="F428" s="1">
        <v>4</v>
      </c>
      <c r="G428" s="1">
        <v>897.93</v>
      </c>
      <c r="H428" s="1">
        <v>0.05</v>
      </c>
      <c r="I428" s="1" t="s">
        <v>1964</v>
      </c>
      <c r="J428" s="1">
        <v>3412.134</v>
      </c>
    </row>
    <row r="429" spans="1:10" x14ac:dyDescent="0.25">
      <c r="A429" s="1" t="s">
        <v>2392</v>
      </c>
      <c r="B429" s="3">
        <v>45646</v>
      </c>
      <c r="C429" s="1" t="s">
        <v>606</v>
      </c>
      <c r="D429" s="1" t="s">
        <v>1771</v>
      </c>
      <c r="E429" s="1" t="s">
        <v>1887</v>
      </c>
      <c r="F429" s="1">
        <v>4</v>
      </c>
      <c r="G429" s="1">
        <v>925.95</v>
      </c>
      <c r="H429" s="1">
        <v>0.16</v>
      </c>
      <c r="I429" s="1" t="s">
        <v>1964</v>
      </c>
      <c r="J429" s="1">
        <v>3111.192</v>
      </c>
    </row>
    <row r="430" spans="1:10" x14ac:dyDescent="0.25">
      <c r="A430" s="1" t="s">
        <v>2393</v>
      </c>
      <c r="B430" s="3">
        <v>45520</v>
      </c>
      <c r="C430" s="1" t="s">
        <v>308</v>
      </c>
      <c r="D430" s="1" t="s">
        <v>1735</v>
      </c>
      <c r="E430" s="1" t="s">
        <v>1911</v>
      </c>
      <c r="F430" s="1">
        <v>2</v>
      </c>
      <c r="G430" s="1">
        <v>573.09</v>
      </c>
      <c r="H430" s="1">
        <v>0.03</v>
      </c>
      <c r="I430" s="1" t="s">
        <v>1964</v>
      </c>
      <c r="J430" s="1">
        <v>1111.7945999999999</v>
      </c>
    </row>
    <row r="431" spans="1:10" x14ac:dyDescent="0.25">
      <c r="A431" s="1" t="s">
        <v>2394</v>
      </c>
      <c r="B431" s="3">
        <v>45731</v>
      </c>
      <c r="C431" s="1" t="s">
        <v>612</v>
      </c>
      <c r="D431" s="1" t="s">
        <v>1585</v>
      </c>
      <c r="E431" s="1" t="s">
        <v>1904</v>
      </c>
      <c r="F431" s="1">
        <v>4</v>
      </c>
      <c r="G431" s="1">
        <v>149.83000000000001</v>
      </c>
      <c r="H431" s="1">
        <v>0.02</v>
      </c>
      <c r="I431" s="1" t="s">
        <v>1959</v>
      </c>
      <c r="J431" s="1">
        <v>587.33360000000005</v>
      </c>
    </row>
    <row r="432" spans="1:10" x14ac:dyDescent="0.25">
      <c r="A432" s="1" t="s">
        <v>2395</v>
      </c>
      <c r="B432" s="3">
        <v>45445</v>
      </c>
      <c r="C432" s="1" t="s">
        <v>14</v>
      </c>
      <c r="D432" s="1" t="s">
        <v>1735</v>
      </c>
      <c r="E432" s="1" t="s">
        <v>1934</v>
      </c>
      <c r="F432" s="1">
        <v>3</v>
      </c>
      <c r="G432" s="1">
        <v>287.70999999999998</v>
      </c>
      <c r="H432" s="1">
        <v>0.03</v>
      </c>
      <c r="I432" s="1" t="s">
        <v>1964</v>
      </c>
      <c r="J432" s="1">
        <v>837.23609999999996</v>
      </c>
    </row>
    <row r="433" spans="1:10" x14ac:dyDescent="0.25">
      <c r="A433" s="1" t="s">
        <v>2396</v>
      </c>
      <c r="B433" s="3">
        <v>45860</v>
      </c>
      <c r="C433" s="1" t="s">
        <v>342</v>
      </c>
      <c r="D433" s="1" t="s">
        <v>1783</v>
      </c>
      <c r="E433" s="1" t="s">
        <v>1911</v>
      </c>
      <c r="F433" s="1">
        <v>2</v>
      </c>
      <c r="G433" s="1">
        <v>849.8</v>
      </c>
      <c r="H433" s="1">
        <v>0.06</v>
      </c>
      <c r="I433" s="1" t="s">
        <v>1964</v>
      </c>
      <c r="J433" s="1">
        <v>1597.624</v>
      </c>
    </row>
    <row r="434" spans="1:10" x14ac:dyDescent="0.25">
      <c r="A434" s="1" t="s">
        <v>2397</v>
      </c>
      <c r="B434" s="3">
        <v>45725</v>
      </c>
      <c r="C434" s="1" t="s">
        <v>78</v>
      </c>
      <c r="D434" s="1" t="s">
        <v>1703</v>
      </c>
      <c r="E434" s="1" t="s">
        <v>1901</v>
      </c>
      <c r="F434" s="1">
        <v>3</v>
      </c>
      <c r="G434" s="1">
        <v>482.58</v>
      </c>
      <c r="H434" s="1">
        <v>0.28000000000000003</v>
      </c>
      <c r="I434" s="1" t="s">
        <v>1961</v>
      </c>
      <c r="J434" s="1">
        <v>1042.3728000000001</v>
      </c>
    </row>
    <row r="435" spans="1:10" x14ac:dyDescent="0.25">
      <c r="A435" s="1" t="s">
        <v>2398</v>
      </c>
      <c r="B435" s="3">
        <v>45699</v>
      </c>
      <c r="C435" s="1" t="s">
        <v>403</v>
      </c>
      <c r="D435" s="1" t="s">
        <v>1759</v>
      </c>
      <c r="E435" s="1" t="s">
        <v>1896</v>
      </c>
      <c r="F435" s="1">
        <v>2</v>
      </c>
      <c r="G435" s="1">
        <v>64.7</v>
      </c>
      <c r="H435" s="1">
        <v>0</v>
      </c>
      <c r="I435" s="1" t="s">
        <v>1959</v>
      </c>
      <c r="J435" s="1">
        <v>129.4</v>
      </c>
    </row>
    <row r="436" spans="1:10" x14ac:dyDescent="0.25">
      <c r="A436" s="1" t="s">
        <v>2399</v>
      </c>
      <c r="B436" s="3">
        <v>45266</v>
      </c>
      <c r="C436" s="1" t="s">
        <v>506</v>
      </c>
      <c r="D436" s="1" t="s">
        <v>1576</v>
      </c>
      <c r="E436" s="1" t="s">
        <v>1908</v>
      </c>
      <c r="F436" s="1">
        <v>3</v>
      </c>
      <c r="G436" s="1">
        <v>589.83000000000004</v>
      </c>
      <c r="H436" s="1">
        <v>0.26</v>
      </c>
      <c r="I436" s="1" t="s">
        <v>1959</v>
      </c>
      <c r="J436" s="1">
        <v>1309.4226000000001</v>
      </c>
    </row>
    <row r="437" spans="1:10" x14ac:dyDescent="0.25">
      <c r="A437" s="1" t="s">
        <v>2400</v>
      </c>
      <c r="B437" s="3">
        <v>45889</v>
      </c>
      <c r="C437" s="1" t="s">
        <v>925</v>
      </c>
      <c r="D437" s="1" t="s">
        <v>2061</v>
      </c>
      <c r="E437" s="1" t="s">
        <v>1921</v>
      </c>
      <c r="F437" s="1">
        <v>4</v>
      </c>
      <c r="G437" s="1">
        <v>758.49</v>
      </c>
      <c r="H437" s="1">
        <v>0.16</v>
      </c>
      <c r="I437" s="1" t="s">
        <v>1964</v>
      </c>
      <c r="J437" s="1">
        <v>2548.5264000000002</v>
      </c>
    </row>
    <row r="438" spans="1:10" x14ac:dyDescent="0.25">
      <c r="A438" s="1" t="s">
        <v>2401</v>
      </c>
      <c r="B438" s="3">
        <v>45555</v>
      </c>
      <c r="C438" s="1" t="s">
        <v>206</v>
      </c>
      <c r="D438" s="1" t="s">
        <v>1689</v>
      </c>
      <c r="E438" s="1" t="s">
        <v>1929</v>
      </c>
      <c r="F438" s="1">
        <v>4</v>
      </c>
      <c r="G438" s="1">
        <v>747.56</v>
      </c>
      <c r="H438" s="1">
        <v>0.09</v>
      </c>
      <c r="I438" s="1" t="s">
        <v>1964</v>
      </c>
      <c r="J438" s="1">
        <v>2721.1183999999998</v>
      </c>
    </row>
    <row r="439" spans="1:10" x14ac:dyDescent="0.25">
      <c r="A439" s="1" t="s">
        <v>2402</v>
      </c>
      <c r="B439" s="3">
        <v>45813</v>
      </c>
      <c r="C439" s="1" t="s">
        <v>820</v>
      </c>
      <c r="D439" s="1" t="s">
        <v>1700</v>
      </c>
      <c r="E439" s="1" t="s">
        <v>1942</v>
      </c>
      <c r="F439" s="1">
        <v>3</v>
      </c>
      <c r="G439" s="1">
        <v>551.22</v>
      </c>
      <c r="H439" s="1">
        <v>0.12</v>
      </c>
      <c r="I439" s="1" t="s">
        <v>1961</v>
      </c>
      <c r="J439" s="1">
        <v>1455.2208000000001</v>
      </c>
    </row>
    <row r="440" spans="1:10" x14ac:dyDescent="0.25">
      <c r="A440" s="1" t="s">
        <v>2403</v>
      </c>
      <c r="B440" s="3">
        <v>45811</v>
      </c>
      <c r="C440" s="1" t="s">
        <v>539</v>
      </c>
      <c r="D440" s="1" t="s">
        <v>1790</v>
      </c>
      <c r="E440" s="1" t="s">
        <v>1934</v>
      </c>
      <c r="F440" s="1">
        <v>2</v>
      </c>
      <c r="G440" s="1">
        <v>527.05999999999995</v>
      </c>
      <c r="H440" s="1">
        <v>0.17</v>
      </c>
      <c r="I440" s="1" t="s">
        <v>1961</v>
      </c>
      <c r="J440" s="1">
        <v>874.91959999999995</v>
      </c>
    </row>
    <row r="441" spans="1:10" x14ac:dyDescent="0.25">
      <c r="A441" s="1" t="s">
        <v>2404</v>
      </c>
      <c r="B441" s="3">
        <v>45670</v>
      </c>
      <c r="C441" s="1" t="s">
        <v>354</v>
      </c>
      <c r="D441" s="1" t="s">
        <v>1768</v>
      </c>
      <c r="E441" s="1" t="s">
        <v>1908</v>
      </c>
      <c r="F441" s="1">
        <v>4</v>
      </c>
      <c r="G441" s="1">
        <v>875.41</v>
      </c>
      <c r="H441" s="1">
        <v>0.27</v>
      </c>
      <c r="I441" s="1" t="s">
        <v>1959</v>
      </c>
      <c r="J441" s="1">
        <v>2556.1972000000001</v>
      </c>
    </row>
    <row r="442" spans="1:10" x14ac:dyDescent="0.25">
      <c r="A442" s="1" t="s">
        <v>2405</v>
      </c>
      <c r="B442" s="3">
        <v>45736</v>
      </c>
      <c r="C442" s="1" t="s">
        <v>42</v>
      </c>
      <c r="D442" s="1" t="s">
        <v>1838</v>
      </c>
      <c r="E442" s="1" t="s">
        <v>1887</v>
      </c>
      <c r="F442" s="1">
        <v>2</v>
      </c>
      <c r="G442" s="1">
        <v>226.43</v>
      </c>
      <c r="H442" s="1">
        <v>0.03</v>
      </c>
      <c r="I442" s="1" t="s">
        <v>1959</v>
      </c>
      <c r="J442" s="1">
        <v>439.27420000000001</v>
      </c>
    </row>
    <row r="443" spans="1:10" x14ac:dyDescent="0.25">
      <c r="A443" s="1" t="s">
        <v>2406</v>
      </c>
      <c r="B443" s="3">
        <v>45480</v>
      </c>
      <c r="C443" s="1" t="s">
        <v>145</v>
      </c>
      <c r="D443" s="1" t="s">
        <v>1820</v>
      </c>
      <c r="E443" s="1" t="s">
        <v>1908</v>
      </c>
      <c r="F443" s="1">
        <v>2</v>
      </c>
      <c r="G443" s="1">
        <v>285.39</v>
      </c>
      <c r="H443" s="1">
        <v>0.1</v>
      </c>
      <c r="I443" s="1" t="s">
        <v>1959</v>
      </c>
      <c r="J443" s="1">
        <v>513.702</v>
      </c>
    </row>
    <row r="444" spans="1:10" x14ac:dyDescent="0.25">
      <c r="A444" s="1" t="s">
        <v>2407</v>
      </c>
      <c r="B444" s="3">
        <v>45929</v>
      </c>
      <c r="C444" s="1" t="s">
        <v>1061</v>
      </c>
      <c r="D444" s="1" t="s">
        <v>1603</v>
      </c>
      <c r="E444" s="1" t="s">
        <v>1936</v>
      </c>
      <c r="F444" s="1">
        <v>2</v>
      </c>
      <c r="G444" s="1">
        <v>298.01</v>
      </c>
      <c r="H444" s="1">
        <v>0.05</v>
      </c>
      <c r="I444" s="1" t="s">
        <v>1959</v>
      </c>
      <c r="J444" s="1">
        <v>566.21900000000005</v>
      </c>
    </row>
    <row r="445" spans="1:10" x14ac:dyDescent="0.25">
      <c r="A445" s="1" t="s">
        <v>2408</v>
      </c>
      <c r="B445" s="3">
        <v>45626</v>
      </c>
      <c r="C445" s="1" t="s">
        <v>539</v>
      </c>
      <c r="D445" s="1" t="s">
        <v>1700</v>
      </c>
      <c r="E445" s="1" t="s">
        <v>1904</v>
      </c>
      <c r="F445" s="1">
        <v>4</v>
      </c>
      <c r="G445" s="1">
        <v>753.49</v>
      </c>
      <c r="H445" s="1">
        <v>0.26</v>
      </c>
      <c r="I445" s="1" t="s">
        <v>1964</v>
      </c>
      <c r="J445" s="1">
        <v>2230.3303999999998</v>
      </c>
    </row>
    <row r="446" spans="1:10" x14ac:dyDescent="0.25">
      <c r="A446" s="1" t="s">
        <v>2409</v>
      </c>
      <c r="B446" s="3">
        <v>45460</v>
      </c>
      <c r="C446" s="1" t="s">
        <v>1513</v>
      </c>
      <c r="D446" s="1" t="s">
        <v>1817</v>
      </c>
      <c r="E446" s="1" t="s">
        <v>1929</v>
      </c>
      <c r="F446" s="1">
        <v>2</v>
      </c>
      <c r="G446" s="1">
        <v>130.38999999999999</v>
      </c>
      <c r="H446" s="1">
        <v>0.17</v>
      </c>
      <c r="I446" s="1" t="s">
        <v>1961</v>
      </c>
      <c r="J446" s="1">
        <v>216.44739999999999</v>
      </c>
    </row>
    <row r="447" spans="1:10" x14ac:dyDescent="0.25">
      <c r="A447" s="1" t="s">
        <v>2410</v>
      </c>
      <c r="B447" s="3">
        <v>45709</v>
      </c>
      <c r="C447" s="1" t="s">
        <v>1094</v>
      </c>
      <c r="D447" s="1" t="s">
        <v>1642</v>
      </c>
      <c r="E447" s="1" t="s">
        <v>1921</v>
      </c>
      <c r="F447" s="1">
        <v>4</v>
      </c>
      <c r="G447" s="1">
        <v>164.02</v>
      </c>
      <c r="H447" s="1">
        <v>0.01</v>
      </c>
      <c r="I447" s="1" t="s">
        <v>1961</v>
      </c>
      <c r="J447" s="1">
        <v>649.51919999999996</v>
      </c>
    </row>
    <row r="448" spans="1:10" x14ac:dyDescent="0.25">
      <c r="A448" s="1" t="s">
        <v>2411</v>
      </c>
      <c r="B448" s="3">
        <v>45551</v>
      </c>
      <c r="C448" s="1" t="s">
        <v>554</v>
      </c>
      <c r="D448" s="1" t="s">
        <v>1664</v>
      </c>
      <c r="E448" s="1" t="s">
        <v>1904</v>
      </c>
      <c r="F448" s="1">
        <v>2</v>
      </c>
      <c r="G448" s="1">
        <v>527.51</v>
      </c>
      <c r="H448" s="1">
        <v>0.18</v>
      </c>
      <c r="I448" s="1" t="s">
        <v>1961</v>
      </c>
      <c r="J448" s="1">
        <v>865.1164</v>
      </c>
    </row>
    <row r="449" spans="1:10" x14ac:dyDescent="0.25">
      <c r="A449" s="1" t="s">
        <v>2412</v>
      </c>
      <c r="B449" s="3">
        <v>45939</v>
      </c>
      <c r="C449" s="1" t="s">
        <v>820</v>
      </c>
      <c r="D449" s="1" t="s">
        <v>1753</v>
      </c>
      <c r="E449" s="1" t="s">
        <v>1932</v>
      </c>
      <c r="F449" s="1">
        <v>3</v>
      </c>
      <c r="G449" s="1">
        <v>628.17999999999995</v>
      </c>
      <c r="H449" s="1">
        <v>0.26</v>
      </c>
      <c r="I449" s="1" t="s">
        <v>1959</v>
      </c>
      <c r="J449" s="1">
        <v>1394.5596</v>
      </c>
    </row>
    <row r="450" spans="1:10" x14ac:dyDescent="0.25">
      <c r="A450" s="1" t="s">
        <v>2413</v>
      </c>
      <c r="B450" s="3">
        <v>45553</v>
      </c>
      <c r="C450" s="1" t="s">
        <v>868</v>
      </c>
      <c r="D450" s="1" t="s">
        <v>1750</v>
      </c>
      <c r="E450" s="1" t="s">
        <v>1901</v>
      </c>
      <c r="F450" s="1">
        <v>1</v>
      </c>
      <c r="G450" s="1">
        <v>862.31</v>
      </c>
      <c r="H450" s="1">
        <v>0.06</v>
      </c>
      <c r="I450" s="1" t="s">
        <v>1959</v>
      </c>
      <c r="J450" s="1">
        <v>810.57140000000004</v>
      </c>
    </row>
    <row r="451" spans="1:10" x14ac:dyDescent="0.25">
      <c r="A451" s="1" t="s">
        <v>2414</v>
      </c>
      <c r="B451" s="3">
        <v>45806</v>
      </c>
      <c r="C451" s="1" t="s">
        <v>265</v>
      </c>
      <c r="D451" s="1" t="s">
        <v>1832</v>
      </c>
      <c r="E451" s="1" t="s">
        <v>1934</v>
      </c>
      <c r="F451" s="1">
        <v>2</v>
      </c>
      <c r="G451" s="1">
        <v>541.39</v>
      </c>
      <c r="H451" s="1">
        <v>0.03</v>
      </c>
      <c r="I451" s="1" t="s">
        <v>1964</v>
      </c>
      <c r="J451" s="1">
        <v>1050.2965999999999</v>
      </c>
    </row>
    <row r="452" spans="1:10" x14ac:dyDescent="0.25">
      <c r="A452" s="1" t="s">
        <v>2415</v>
      </c>
      <c r="B452" s="3">
        <v>45811</v>
      </c>
      <c r="C452" s="1" t="s">
        <v>1481</v>
      </c>
      <c r="D452" s="1" t="s">
        <v>1811</v>
      </c>
      <c r="E452" s="1" t="s">
        <v>1939</v>
      </c>
      <c r="F452" s="1">
        <v>3</v>
      </c>
      <c r="G452" s="1">
        <v>761.8</v>
      </c>
      <c r="H452" s="1">
        <v>0.06</v>
      </c>
      <c r="I452" s="1" t="s">
        <v>1964</v>
      </c>
      <c r="J452" s="1">
        <v>2148.2759999999998</v>
      </c>
    </row>
    <row r="453" spans="1:10" x14ac:dyDescent="0.25">
      <c r="A453" s="1" t="s">
        <v>2416</v>
      </c>
      <c r="B453" s="3">
        <v>45508</v>
      </c>
      <c r="C453" s="1" t="s">
        <v>1322</v>
      </c>
      <c r="D453" s="1" t="s">
        <v>1728</v>
      </c>
      <c r="E453" s="1" t="s">
        <v>1896</v>
      </c>
      <c r="F453" s="1">
        <v>4</v>
      </c>
      <c r="G453" s="1">
        <v>829.36</v>
      </c>
      <c r="H453" s="1">
        <v>0.11</v>
      </c>
      <c r="I453" s="1" t="s">
        <v>1961</v>
      </c>
      <c r="J453" s="1">
        <v>2952.5216</v>
      </c>
    </row>
    <row r="454" spans="1:10" x14ac:dyDescent="0.25">
      <c r="A454" s="1" t="s">
        <v>2417</v>
      </c>
      <c r="B454" s="3">
        <v>45460</v>
      </c>
      <c r="C454" s="1" t="s">
        <v>1269</v>
      </c>
      <c r="D454" s="1" t="s">
        <v>1645</v>
      </c>
      <c r="E454" s="1" t="s">
        <v>1939</v>
      </c>
      <c r="F454" s="1">
        <v>2</v>
      </c>
      <c r="G454" s="1">
        <v>425.06</v>
      </c>
      <c r="H454" s="1">
        <v>0.09</v>
      </c>
      <c r="I454" s="1" t="s">
        <v>1961</v>
      </c>
      <c r="J454" s="1">
        <v>773.60919999999999</v>
      </c>
    </row>
    <row r="455" spans="1:10" x14ac:dyDescent="0.25">
      <c r="A455" s="1" t="s">
        <v>2418</v>
      </c>
      <c r="B455" s="3">
        <v>45311</v>
      </c>
      <c r="C455" s="1" t="s">
        <v>443</v>
      </c>
      <c r="D455" s="1" t="s">
        <v>1747</v>
      </c>
      <c r="E455" s="1" t="s">
        <v>1887</v>
      </c>
      <c r="F455" s="1">
        <v>2</v>
      </c>
      <c r="G455" s="1">
        <v>911.14</v>
      </c>
      <c r="H455" s="1">
        <v>0.1</v>
      </c>
      <c r="I455" s="1" t="s">
        <v>1959</v>
      </c>
      <c r="J455" s="1">
        <v>1640.0519999999999</v>
      </c>
    </row>
    <row r="456" spans="1:10" x14ac:dyDescent="0.25">
      <c r="A456" s="1" t="s">
        <v>2419</v>
      </c>
      <c r="B456" s="3">
        <v>45906</v>
      </c>
      <c r="C456" s="1" t="s">
        <v>308</v>
      </c>
      <c r="D456" s="1" t="s">
        <v>1786</v>
      </c>
      <c r="E456" s="1" t="s">
        <v>1917</v>
      </c>
      <c r="F456" s="1">
        <v>3</v>
      </c>
      <c r="G456" s="1">
        <v>811.96</v>
      </c>
      <c r="H456" s="1">
        <v>0.28999999999999998</v>
      </c>
      <c r="I456" s="1" t="s">
        <v>1959</v>
      </c>
      <c r="J456" s="1">
        <v>1729.4748</v>
      </c>
    </row>
    <row r="457" spans="1:10" x14ac:dyDescent="0.25">
      <c r="A457" s="1" t="s">
        <v>2420</v>
      </c>
      <c r="B457" s="3">
        <v>45380</v>
      </c>
      <c r="C457" s="1" t="s">
        <v>880</v>
      </c>
      <c r="D457" s="1" t="s">
        <v>1670</v>
      </c>
      <c r="E457" s="1" t="s">
        <v>1924</v>
      </c>
      <c r="F457" s="1">
        <v>2</v>
      </c>
      <c r="G457" s="1">
        <v>780.05</v>
      </c>
      <c r="H457" s="1">
        <v>0.12</v>
      </c>
      <c r="I457" s="1" t="s">
        <v>1964</v>
      </c>
      <c r="J457" s="1">
        <v>1372.8879999999999</v>
      </c>
    </row>
    <row r="458" spans="1:10" x14ac:dyDescent="0.25">
      <c r="A458" s="1" t="s">
        <v>2421</v>
      </c>
      <c r="B458" s="3">
        <v>45527</v>
      </c>
      <c r="C458" s="1" t="s">
        <v>707</v>
      </c>
      <c r="D458" s="1" t="s">
        <v>1674</v>
      </c>
      <c r="E458" s="1" t="s">
        <v>1921</v>
      </c>
      <c r="F458" s="1">
        <v>4</v>
      </c>
      <c r="G458" s="1">
        <v>315.95</v>
      </c>
      <c r="H458" s="1">
        <v>0.19</v>
      </c>
      <c r="I458" s="1" t="s">
        <v>1964</v>
      </c>
      <c r="J458" s="1">
        <v>1023.678</v>
      </c>
    </row>
    <row r="459" spans="1:10" x14ac:dyDescent="0.25">
      <c r="A459" s="1" t="s">
        <v>2422</v>
      </c>
      <c r="B459" s="3">
        <v>45796</v>
      </c>
      <c r="C459" s="1" t="s">
        <v>748</v>
      </c>
      <c r="D459" s="1" t="s">
        <v>1738</v>
      </c>
      <c r="E459" s="1" t="s">
        <v>1921</v>
      </c>
      <c r="F459" s="1">
        <v>2</v>
      </c>
      <c r="G459" s="1">
        <v>810.17</v>
      </c>
      <c r="H459" s="1">
        <v>0.27</v>
      </c>
      <c r="I459" s="1" t="s">
        <v>1959</v>
      </c>
      <c r="J459" s="1">
        <v>1182.8481999999999</v>
      </c>
    </row>
    <row r="460" spans="1:10" x14ac:dyDescent="0.25">
      <c r="A460" s="1" t="s">
        <v>2423</v>
      </c>
      <c r="B460" s="3">
        <v>45389</v>
      </c>
      <c r="C460" s="1" t="s">
        <v>677</v>
      </c>
      <c r="D460" s="1" t="s">
        <v>1835</v>
      </c>
      <c r="E460" s="1" t="s">
        <v>1904</v>
      </c>
      <c r="F460" s="1">
        <v>3</v>
      </c>
      <c r="G460" s="1">
        <v>505.01</v>
      </c>
      <c r="H460" s="1">
        <v>0.02</v>
      </c>
      <c r="I460" s="1" t="s">
        <v>1961</v>
      </c>
      <c r="J460" s="1">
        <v>1484.7293999999999</v>
      </c>
    </row>
    <row r="461" spans="1:10" x14ac:dyDescent="0.25">
      <c r="A461" s="1" t="s">
        <v>2424</v>
      </c>
      <c r="B461" s="3">
        <v>45315</v>
      </c>
      <c r="C461" s="1" t="s">
        <v>1452</v>
      </c>
      <c r="D461" s="1" t="s">
        <v>1799</v>
      </c>
      <c r="E461" s="1" t="s">
        <v>1942</v>
      </c>
      <c r="F461" s="1">
        <v>2</v>
      </c>
      <c r="G461" s="1">
        <v>736.75</v>
      </c>
      <c r="H461" s="1">
        <v>0.18</v>
      </c>
      <c r="I461" s="1" t="s">
        <v>1959</v>
      </c>
      <c r="J461" s="1">
        <v>1208.27</v>
      </c>
    </row>
    <row r="462" spans="1:10" x14ac:dyDescent="0.25">
      <c r="A462" s="1" t="s">
        <v>2425</v>
      </c>
      <c r="B462" s="3">
        <v>45311</v>
      </c>
      <c r="C462" s="1" t="s">
        <v>118</v>
      </c>
      <c r="D462" s="1" t="s">
        <v>1814</v>
      </c>
      <c r="E462" s="1" t="s">
        <v>1921</v>
      </c>
      <c r="F462" s="1">
        <v>4</v>
      </c>
      <c r="G462" s="1">
        <v>700.31</v>
      </c>
      <c r="H462" s="1">
        <v>0.2</v>
      </c>
      <c r="I462" s="1" t="s">
        <v>1961</v>
      </c>
      <c r="J462" s="1">
        <v>2240.9920000000002</v>
      </c>
    </row>
    <row r="463" spans="1:10" x14ac:dyDescent="0.25">
      <c r="A463" s="1" t="s">
        <v>2426</v>
      </c>
      <c r="B463" s="3">
        <v>45270</v>
      </c>
      <c r="C463" s="1" t="s">
        <v>449</v>
      </c>
      <c r="D463" s="1" t="s">
        <v>1856</v>
      </c>
      <c r="E463" s="1" t="s">
        <v>1927</v>
      </c>
      <c r="F463" s="1">
        <v>4</v>
      </c>
      <c r="G463" s="1">
        <v>202.46</v>
      </c>
      <c r="H463" s="1">
        <v>0.24</v>
      </c>
      <c r="I463" s="1" t="s">
        <v>1959</v>
      </c>
      <c r="J463" s="1">
        <v>615.47839999999997</v>
      </c>
    </row>
    <row r="464" spans="1:10" x14ac:dyDescent="0.25">
      <c r="A464" s="1" t="s">
        <v>2427</v>
      </c>
      <c r="B464" s="3">
        <v>45279</v>
      </c>
      <c r="C464" s="1" t="s">
        <v>857</v>
      </c>
      <c r="D464" s="1" t="s">
        <v>1844</v>
      </c>
      <c r="E464" s="1" t="s">
        <v>1892</v>
      </c>
      <c r="F464" s="1">
        <v>2</v>
      </c>
      <c r="G464" s="1">
        <v>291.83999999999997</v>
      </c>
      <c r="H464" s="1">
        <v>0.25</v>
      </c>
      <c r="I464" s="1" t="s">
        <v>1961</v>
      </c>
      <c r="J464" s="1">
        <v>437.76</v>
      </c>
    </row>
    <row r="465" spans="1:10" x14ac:dyDescent="0.25">
      <c r="A465" s="1" t="s">
        <v>2428</v>
      </c>
      <c r="B465" s="3">
        <v>45252</v>
      </c>
      <c r="C465" s="1" t="s">
        <v>551</v>
      </c>
      <c r="D465" s="1" t="s">
        <v>1874</v>
      </c>
      <c r="E465" s="1" t="s">
        <v>1908</v>
      </c>
      <c r="F465" s="1">
        <v>2</v>
      </c>
      <c r="G465" s="1">
        <v>261.48</v>
      </c>
      <c r="H465" s="1">
        <v>0.17</v>
      </c>
      <c r="I465" s="1" t="s">
        <v>1959</v>
      </c>
      <c r="J465" s="1">
        <v>434.05680000000001</v>
      </c>
    </row>
    <row r="466" spans="1:10" x14ac:dyDescent="0.25">
      <c r="A466" s="1" t="s">
        <v>2429</v>
      </c>
      <c r="B466" s="3">
        <v>45938</v>
      </c>
      <c r="C466" s="1" t="s">
        <v>959</v>
      </c>
      <c r="D466" s="1" t="s">
        <v>1686</v>
      </c>
      <c r="E466" s="1" t="s">
        <v>1934</v>
      </c>
      <c r="F466" s="1">
        <v>1</v>
      </c>
      <c r="G466" s="1">
        <v>850.83</v>
      </c>
      <c r="H466" s="1">
        <v>0.28000000000000003</v>
      </c>
      <c r="I466" s="1" t="s">
        <v>1961</v>
      </c>
      <c r="J466" s="1">
        <v>612.59760000000006</v>
      </c>
    </row>
    <row r="467" spans="1:10" x14ac:dyDescent="0.25">
      <c r="A467" s="1" t="s">
        <v>2430</v>
      </c>
      <c r="B467" s="3">
        <v>45711</v>
      </c>
      <c r="C467" s="1" t="s">
        <v>1272</v>
      </c>
      <c r="D467" s="1" t="s">
        <v>1718</v>
      </c>
      <c r="E467" s="1" t="s">
        <v>1921</v>
      </c>
      <c r="F467" s="1">
        <v>1</v>
      </c>
      <c r="G467" s="1">
        <v>83.83</v>
      </c>
      <c r="H467" s="1">
        <v>0.05</v>
      </c>
      <c r="I467" s="1" t="s">
        <v>1959</v>
      </c>
      <c r="J467" s="1">
        <v>79.638499999999993</v>
      </c>
    </row>
    <row r="468" spans="1:10" x14ac:dyDescent="0.25">
      <c r="A468" s="1" t="s">
        <v>2431</v>
      </c>
      <c r="B468" s="3">
        <v>45713</v>
      </c>
      <c r="C468" s="1" t="s">
        <v>38</v>
      </c>
      <c r="D468" s="1" t="s">
        <v>1847</v>
      </c>
      <c r="E468" s="1" t="s">
        <v>1939</v>
      </c>
      <c r="F468" s="1">
        <v>3</v>
      </c>
      <c r="G468" s="1">
        <v>649.95000000000005</v>
      </c>
      <c r="H468" s="1">
        <v>0.28000000000000003</v>
      </c>
      <c r="I468" s="1" t="s">
        <v>1964</v>
      </c>
      <c r="J468" s="1">
        <v>1403.8920000000001</v>
      </c>
    </row>
    <row r="469" spans="1:10" x14ac:dyDescent="0.25">
      <c r="A469" s="1" t="s">
        <v>2432</v>
      </c>
      <c r="B469" s="3">
        <v>45565</v>
      </c>
      <c r="C469" s="1" t="s">
        <v>1157</v>
      </c>
      <c r="D469" s="1" t="s">
        <v>1802</v>
      </c>
      <c r="E469" s="1" t="s">
        <v>1911</v>
      </c>
      <c r="F469" s="1">
        <v>4</v>
      </c>
      <c r="G469" s="1">
        <v>934.96</v>
      </c>
      <c r="H469" s="1">
        <v>0.18</v>
      </c>
      <c r="I469" s="1" t="s">
        <v>1961</v>
      </c>
      <c r="J469" s="1">
        <v>3066.6687999999999</v>
      </c>
    </row>
    <row r="470" spans="1:10" x14ac:dyDescent="0.25">
      <c r="A470" s="1" t="s">
        <v>2433</v>
      </c>
      <c r="B470" s="3">
        <v>45279</v>
      </c>
      <c r="C470" s="1" t="s">
        <v>680</v>
      </c>
      <c r="D470" s="1" t="s">
        <v>1625</v>
      </c>
      <c r="E470" s="1" t="s">
        <v>1934</v>
      </c>
      <c r="F470" s="1">
        <v>1</v>
      </c>
      <c r="G470" s="1">
        <v>880.89</v>
      </c>
      <c r="H470" s="1">
        <v>0.13</v>
      </c>
      <c r="I470" s="1" t="s">
        <v>1964</v>
      </c>
      <c r="J470" s="1">
        <v>766.37429999999995</v>
      </c>
    </row>
    <row r="471" spans="1:10" x14ac:dyDescent="0.25">
      <c r="A471" s="1" t="s">
        <v>2434</v>
      </c>
      <c r="B471" s="3">
        <v>45614</v>
      </c>
      <c r="C471" s="1" t="s">
        <v>1481</v>
      </c>
      <c r="D471" s="1" t="s">
        <v>1877</v>
      </c>
      <c r="E471" s="1" t="s">
        <v>1917</v>
      </c>
      <c r="F471" s="1">
        <v>4</v>
      </c>
      <c r="G471" s="1">
        <v>610.6</v>
      </c>
      <c r="H471" s="1">
        <v>0.1</v>
      </c>
      <c r="I471" s="1" t="s">
        <v>1961</v>
      </c>
      <c r="J471" s="1">
        <v>2198.16</v>
      </c>
    </row>
    <row r="472" spans="1:10" x14ac:dyDescent="0.25">
      <c r="A472" s="1" t="s">
        <v>2435</v>
      </c>
      <c r="B472" s="3">
        <v>45912</v>
      </c>
      <c r="C472" s="1" t="s">
        <v>279</v>
      </c>
      <c r="D472" s="1" t="s">
        <v>1661</v>
      </c>
      <c r="E472" s="1" t="s">
        <v>1945</v>
      </c>
      <c r="F472" s="1">
        <v>1</v>
      </c>
      <c r="G472" s="1">
        <v>514.19000000000005</v>
      </c>
      <c r="H472" s="1">
        <v>0.2</v>
      </c>
      <c r="I472" s="1" t="s">
        <v>1959</v>
      </c>
      <c r="J472" s="1">
        <v>411.35199999999998</v>
      </c>
    </row>
    <row r="473" spans="1:10" x14ac:dyDescent="0.25">
      <c r="A473" s="1" t="s">
        <v>2436</v>
      </c>
      <c r="B473" s="3">
        <v>45688</v>
      </c>
      <c r="C473" s="1" t="s">
        <v>1255</v>
      </c>
      <c r="D473" s="1" t="s">
        <v>1689</v>
      </c>
      <c r="E473" s="1" t="s">
        <v>1932</v>
      </c>
      <c r="F473" s="1">
        <v>1</v>
      </c>
      <c r="G473" s="1">
        <v>546.20000000000005</v>
      </c>
      <c r="H473" s="1">
        <v>0.22</v>
      </c>
      <c r="I473" s="1" t="s">
        <v>1961</v>
      </c>
      <c r="J473" s="1">
        <v>426.036</v>
      </c>
    </row>
    <row r="474" spans="1:10" x14ac:dyDescent="0.25">
      <c r="A474" s="1" t="s">
        <v>2437</v>
      </c>
      <c r="B474" s="3">
        <v>45591</v>
      </c>
      <c r="C474" s="1" t="s">
        <v>654</v>
      </c>
      <c r="D474" s="1" t="s">
        <v>1689</v>
      </c>
      <c r="E474" s="1" t="s">
        <v>1887</v>
      </c>
      <c r="F474" s="1">
        <v>3</v>
      </c>
      <c r="G474" s="1">
        <v>416.01</v>
      </c>
      <c r="H474" s="1">
        <v>0.02</v>
      </c>
      <c r="I474" s="1" t="s">
        <v>1959</v>
      </c>
      <c r="J474" s="1">
        <v>1223.0694000000001</v>
      </c>
    </row>
    <row r="475" spans="1:10" x14ac:dyDescent="0.25">
      <c r="A475" s="1" t="s">
        <v>2438</v>
      </c>
      <c r="B475" s="3">
        <v>45864</v>
      </c>
      <c r="C475" s="1" t="s">
        <v>1211</v>
      </c>
      <c r="D475" s="1" t="s">
        <v>1805</v>
      </c>
      <c r="E475" s="1" t="s">
        <v>1924</v>
      </c>
      <c r="F475" s="1">
        <v>1</v>
      </c>
      <c r="G475" s="1">
        <v>30.94</v>
      </c>
      <c r="H475" s="1">
        <v>0.21</v>
      </c>
      <c r="I475" s="1" t="s">
        <v>1964</v>
      </c>
      <c r="J475" s="1">
        <v>24.442599999999999</v>
      </c>
    </row>
    <row r="476" spans="1:10" x14ac:dyDescent="0.25">
      <c r="A476" s="1" t="s">
        <v>2439</v>
      </c>
      <c r="B476" s="3">
        <v>45875</v>
      </c>
      <c r="C476" s="1" t="s">
        <v>662</v>
      </c>
      <c r="D476" s="1" t="s">
        <v>1756</v>
      </c>
      <c r="E476" s="1" t="s">
        <v>1939</v>
      </c>
      <c r="F476" s="1">
        <v>3</v>
      </c>
      <c r="G476" s="1">
        <v>666.39</v>
      </c>
      <c r="H476" s="1">
        <v>0.21</v>
      </c>
      <c r="I476" s="1" t="s">
        <v>1964</v>
      </c>
      <c r="J476" s="1">
        <v>1579.3443</v>
      </c>
    </row>
    <row r="477" spans="1:10" x14ac:dyDescent="0.25">
      <c r="A477" s="1" t="s">
        <v>2440</v>
      </c>
      <c r="B477" s="3">
        <v>45797</v>
      </c>
      <c r="C477" s="1" t="s">
        <v>560</v>
      </c>
      <c r="D477" s="1" t="s">
        <v>1826</v>
      </c>
      <c r="E477" s="1" t="s">
        <v>1924</v>
      </c>
      <c r="F477" s="1">
        <v>2</v>
      </c>
      <c r="G477" s="1">
        <v>145.26</v>
      </c>
      <c r="H477" s="1">
        <v>0.19</v>
      </c>
      <c r="I477" s="1" t="s">
        <v>1961</v>
      </c>
      <c r="J477" s="1">
        <v>235.3212</v>
      </c>
    </row>
    <row r="478" spans="1:10" x14ac:dyDescent="0.25">
      <c r="A478" s="1" t="s">
        <v>2441</v>
      </c>
      <c r="B478" s="3">
        <v>45364</v>
      </c>
      <c r="C478" s="1" t="s">
        <v>415</v>
      </c>
      <c r="D478" s="1" t="s">
        <v>1856</v>
      </c>
      <c r="E478" s="1" t="s">
        <v>1908</v>
      </c>
      <c r="F478" s="1">
        <v>4</v>
      </c>
      <c r="G478" s="1">
        <v>940.77</v>
      </c>
      <c r="H478" s="1">
        <v>0.24</v>
      </c>
      <c r="I478" s="1" t="s">
        <v>1964</v>
      </c>
      <c r="J478" s="1">
        <v>2859.9407999999999</v>
      </c>
    </row>
    <row r="479" spans="1:10" x14ac:dyDescent="0.25">
      <c r="A479" s="1" t="s">
        <v>2442</v>
      </c>
      <c r="B479" s="3">
        <v>45700</v>
      </c>
      <c r="C479" s="1" t="s">
        <v>1458</v>
      </c>
      <c r="D479" s="1" t="s">
        <v>1718</v>
      </c>
      <c r="E479" s="1" t="s">
        <v>1942</v>
      </c>
      <c r="F479" s="1">
        <v>1</v>
      </c>
      <c r="G479" s="1">
        <v>708.88</v>
      </c>
      <c r="H479" s="1">
        <v>0.09</v>
      </c>
      <c r="I479" s="1" t="s">
        <v>1959</v>
      </c>
      <c r="J479" s="1">
        <v>645.08079999999995</v>
      </c>
    </row>
    <row r="480" spans="1:10" x14ac:dyDescent="0.25">
      <c r="A480" s="1" t="s">
        <v>2443</v>
      </c>
      <c r="B480" s="3">
        <v>45924</v>
      </c>
      <c r="C480" s="1" t="s">
        <v>980</v>
      </c>
      <c r="D480" s="1" t="s">
        <v>1667</v>
      </c>
      <c r="E480" s="1" t="s">
        <v>1896</v>
      </c>
      <c r="F480" s="1">
        <v>1</v>
      </c>
      <c r="G480" s="1">
        <v>790.73</v>
      </c>
      <c r="H480" s="1">
        <v>0.24</v>
      </c>
      <c r="I480" s="1" t="s">
        <v>1961</v>
      </c>
      <c r="J480" s="1">
        <v>600.95479999999998</v>
      </c>
    </row>
    <row r="481" spans="1:10" x14ac:dyDescent="0.25">
      <c r="A481" s="1" t="s">
        <v>2444</v>
      </c>
      <c r="B481" s="3">
        <v>45574</v>
      </c>
      <c r="C481" s="1" t="s">
        <v>1401</v>
      </c>
      <c r="D481" s="1" t="s">
        <v>1617</v>
      </c>
      <c r="E481" s="1" t="s">
        <v>1921</v>
      </c>
      <c r="F481" s="1">
        <v>3</v>
      </c>
      <c r="G481" s="1">
        <v>635.13</v>
      </c>
      <c r="H481" s="1">
        <v>0.09</v>
      </c>
      <c r="I481" s="1" t="s">
        <v>1961</v>
      </c>
      <c r="J481" s="1">
        <v>1733.9049</v>
      </c>
    </row>
    <row r="482" spans="1:10" x14ac:dyDescent="0.25">
      <c r="A482" s="1" t="s">
        <v>2445</v>
      </c>
      <c r="B482" s="3">
        <v>45233</v>
      </c>
      <c r="C482" s="1" t="s">
        <v>860</v>
      </c>
      <c r="D482" s="1" t="s">
        <v>1862</v>
      </c>
      <c r="E482" s="1" t="s">
        <v>1934</v>
      </c>
      <c r="F482" s="1">
        <v>1</v>
      </c>
      <c r="G482" s="1">
        <v>744.88</v>
      </c>
      <c r="H482" s="1">
        <v>0.15</v>
      </c>
      <c r="I482" s="1" t="s">
        <v>1964</v>
      </c>
      <c r="J482" s="1">
        <v>633.14800000000002</v>
      </c>
    </row>
    <row r="483" spans="1:10" x14ac:dyDescent="0.25">
      <c r="A483" s="1" t="s">
        <v>2446</v>
      </c>
      <c r="B483" s="3">
        <v>45745</v>
      </c>
      <c r="C483" s="1" t="s">
        <v>612</v>
      </c>
      <c r="D483" s="1" t="s">
        <v>1661</v>
      </c>
      <c r="E483" s="1" t="s">
        <v>1892</v>
      </c>
      <c r="F483" s="1">
        <v>3</v>
      </c>
      <c r="G483" s="1">
        <v>205.34</v>
      </c>
      <c r="H483" s="1">
        <v>0.25</v>
      </c>
      <c r="I483" s="1" t="s">
        <v>1959</v>
      </c>
      <c r="J483" s="1">
        <v>462.01499999999999</v>
      </c>
    </row>
    <row r="484" spans="1:10" x14ac:dyDescent="0.25">
      <c r="A484" s="1" t="s">
        <v>2447</v>
      </c>
      <c r="B484" s="3">
        <v>45851</v>
      </c>
      <c r="C484" s="1" t="s">
        <v>1313</v>
      </c>
      <c r="D484" s="1" t="s">
        <v>1664</v>
      </c>
      <c r="E484" s="1" t="s">
        <v>1917</v>
      </c>
      <c r="F484" s="1">
        <v>2</v>
      </c>
      <c r="G484" s="1">
        <v>756.8</v>
      </c>
      <c r="H484" s="1">
        <v>0.15</v>
      </c>
      <c r="I484" s="1" t="s">
        <v>1959</v>
      </c>
      <c r="J484" s="1">
        <v>1286.56</v>
      </c>
    </row>
    <row r="485" spans="1:10" x14ac:dyDescent="0.25">
      <c r="A485" s="1" t="s">
        <v>2448</v>
      </c>
      <c r="B485" s="3">
        <v>45308</v>
      </c>
      <c r="C485" s="1" t="s">
        <v>176</v>
      </c>
      <c r="D485" s="1" t="s">
        <v>1638</v>
      </c>
      <c r="E485" s="1" t="s">
        <v>1924</v>
      </c>
      <c r="F485" s="1">
        <v>1</v>
      </c>
      <c r="G485" s="1">
        <v>771.73</v>
      </c>
      <c r="H485" s="1">
        <v>0.2</v>
      </c>
      <c r="I485" s="1" t="s">
        <v>1959</v>
      </c>
      <c r="J485" s="1">
        <v>617.38400000000001</v>
      </c>
    </row>
    <row r="486" spans="1:10" x14ac:dyDescent="0.25">
      <c r="A486" s="1" t="s">
        <v>2449</v>
      </c>
      <c r="B486" s="3">
        <v>45639</v>
      </c>
      <c r="C486" s="1" t="s">
        <v>1487</v>
      </c>
      <c r="D486" s="1" t="s">
        <v>1780</v>
      </c>
      <c r="E486" s="1" t="s">
        <v>1942</v>
      </c>
      <c r="F486" s="1">
        <v>1</v>
      </c>
      <c r="G486" s="1">
        <v>440.19</v>
      </c>
      <c r="H486" s="1">
        <v>0.03</v>
      </c>
      <c r="I486" s="1" t="s">
        <v>1961</v>
      </c>
      <c r="J486" s="1">
        <v>426.98430000000002</v>
      </c>
    </row>
    <row r="487" spans="1:10" x14ac:dyDescent="0.25">
      <c r="A487" s="1" t="s">
        <v>2450</v>
      </c>
      <c r="B487" s="3">
        <v>45919</v>
      </c>
      <c r="C487" s="1" t="s">
        <v>185</v>
      </c>
      <c r="D487" s="1" t="s">
        <v>1572</v>
      </c>
      <c r="E487" s="1" t="s">
        <v>1896</v>
      </c>
      <c r="F487" s="1">
        <v>2</v>
      </c>
      <c r="G487" s="1">
        <v>409</v>
      </c>
      <c r="H487" s="1">
        <v>0.17</v>
      </c>
      <c r="I487" s="1" t="s">
        <v>1959</v>
      </c>
      <c r="J487" s="1">
        <v>678.94</v>
      </c>
    </row>
    <row r="488" spans="1:10" x14ac:dyDescent="0.25">
      <c r="A488" s="1" t="s">
        <v>2451</v>
      </c>
      <c r="B488" s="3">
        <v>45333</v>
      </c>
      <c r="C488" s="1" t="s">
        <v>1088</v>
      </c>
      <c r="D488" s="1" t="s">
        <v>1693</v>
      </c>
      <c r="E488" s="1" t="s">
        <v>1948</v>
      </c>
      <c r="F488" s="1">
        <v>3</v>
      </c>
      <c r="G488" s="1">
        <v>134.58000000000001</v>
      </c>
      <c r="H488" s="1">
        <v>0.04</v>
      </c>
      <c r="I488" s="1" t="s">
        <v>1964</v>
      </c>
      <c r="J488" s="1">
        <v>387.59039999999999</v>
      </c>
    </row>
    <row r="489" spans="1:10" x14ac:dyDescent="0.25">
      <c r="A489" s="1" t="s">
        <v>2452</v>
      </c>
      <c r="B489" s="3">
        <v>45811</v>
      </c>
      <c r="C489" s="1" t="s">
        <v>1103</v>
      </c>
      <c r="D489" s="1" t="s">
        <v>1696</v>
      </c>
      <c r="E489" s="1" t="s">
        <v>1914</v>
      </c>
      <c r="F489" s="1">
        <v>4</v>
      </c>
      <c r="G489" s="1">
        <v>284.44</v>
      </c>
      <c r="H489" s="1">
        <v>0.02</v>
      </c>
      <c r="I489" s="1" t="s">
        <v>1959</v>
      </c>
      <c r="J489" s="1">
        <v>1115.0047999999999</v>
      </c>
    </row>
    <row r="490" spans="1:10" x14ac:dyDescent="0.25">
      <c r="A490" s="1" t="s">
        <v>2453</v>
      </c>
      <c r="B490" s="3">
        <v>45726</v>
      </c>
      <c r="C490" s="1" t="s">
        <v>1272</v>
      </c>
      <c r="D490" s="1" t="s">
        <v>1802</v>
      </c>
      <c r="E490" s="1" t="s">
        <v>1932</v>
      </c>
      <c r="F490" s="1">
        <v>4</v>
      </c>
      <c r="G490" s="1">
        <v>922.69</v>
      </c>
      <c r="H490" s="1">
        <v>0.16</v>
      </c>
      <c r="I490" s="1" t="s">
        <v>1959</v>
      </c>
      <c r="J490" s="1">
        <v>3100.2384000000002</v>
      </c>
    </row>
    <row r="491" spans="1:10" x14ac:dyDescent="0.25">
      <c r="A491" s="1" t="s">
        <v>2454</v>
      </c>
      <c r="B491" s="3">
        <v>45644</v>
      </c>
      <c r="C491" s="1" t="s">
        <v>886</v>
      </c>
      <c r="D491" s="1" t="s">
        <v>1686</v>
      </c>
      <c r="E491" s="1" t="s">
        <v>1911</v>
      </c>
      <c r="F491" s="1">
        <v>2</v>
      </c>
      <c r="G491" s="1">
        <v>992.55</v>
      </c>
      <c r="H491" s="1">
        <v>0.28000000000000003</v>
      </c>
      <c r="I491" s="1" t="s">
        <v>1959</v>
      </c>
      <c r="J491" s="1">
        <v>1429.2719999999999</v>
      </c>
    </row>
    <row r="492" spans="1:10" x14ac:dyDescent="0.25">
      <c r="A492" s="1" t="s">
        <v>2455</v>
      </c>
      <c r="B492" s="3">
        <v>45371</v>
      </c>
      <c r="C492" s="1" t="s">
        <v>1310</v>
      </c>
      <c r="D492" s="1" t="s">
        <v>1850</v>
      </c>
      <c r="E492" s="1" t="s">
        <v>1945</v>
      </c>
      <c r="F492" s="1">
        <v>1</v>
      </c>
      <c r="G492" s="1">
        <v>170.43</v>
      </c>
      <c r="H492" s="1">
        <v>0.03</v>
      </c>
      <c r="I492" s="1" t="s">
        <v>1959</v>
      </c>
      <c r="J492" s="1">
        <v>165.31710000000001</v>
      </c>
    </row>
    <row r="493" spans="1:10" x14ac:dyDescent="0.25">
      <c r="A493" s="1" t="s">
        <v>2456</v>
      </c>
      <c r="B493" s="3">
        <v>45462</v>
      </c>
      <c r="C493" s="1" t="s">
        <v>732</v>
      </c>
      <c r="D493" s="1" t="s">
        <v>1799</v>
      </c>
      <c r="E493" s="1" t="s">
        <v>1896</v>
      </c>
      <c r="F493" s="1">
        <v>3</v>
      </c>
      <c r="G493" s="1">
        <v>480.51</v>
      </c>
      <c r="H493" s="1">
        <v>0.03</v>
      </c>
      <c r="I493" s="1" t="s">
        <v>1959</v>
      </c>
      <c r="J493" s="1">
        <v>1398.2841000000001</v>
      </c>
    </row>
    <row r="494" spans="1:10" x14ac:dyDescent="0.25">
      <c r="A494" s="1" t="s">
        <v>2457</v>
      </c>
      <c r="B494" s="3">
        <v>45632</v>
      </c>
      <c r="C494" s="1" t="s">
        <v>530</v>
      </c>
      <c r="D494" s="1" t="s">
        <v>1728</v>
      </c>
      <c r="E494" s="1" t="s">
        <v>1914</v>
      </c>
      <c r="F494" s="1">
        <v>2</v>
      </c>
      <c r="G494" s="1">
        <v>955.66</v>
      </c>
      <c r="H494" s="1">
        <v>0.28999999999999998</v>
      </c>
      <c r="I494" s="1" t="s">
        <v>1964</v>
      </c>
      <c r="J494" s="1">
        <v>1357.0372</v>
      </c>
    </row>
    <row r="495" spans="1:10" x14ac:dyDescent="0.25">
      <c r="A495" s="1" t="s">
        <v>2458</v>
      </c>
      <c r="B495" s="3">
        <v>45863</v>
      </c>
      <c r="C495" s="1" t="s">
        <v>1407</v>
      </c>
      <c r="D495" s="1" t="s">
        <v>1799</v>
      </c>
      <c r="E495" s="1" t="s">
        <v>1887</v>
      </c>
      <c r="F495" s="1">
        <v>2</v>
      </c>
      <c r="G495" s="1">
        <v>488.02</v>
      </c>
      <c r="H495" s="1">
        <v>0.27</v>
      </c>
      <c r="I495" s="1" t="s">
        <v>1961</v>
      </c>
      <c r="J495" s="1">
        <v>712.50919999999996</v>
      </c>
    </row>
    <row r="496" spans="1:10" x14ac:dyDescent="0.25">
      <c r="A496" s="1" t="s">
        <v>2459</v>
      </c>
      <c r="B496" s="3">
        <v>45501</v>
      </c>
      <c r="C496" s="1" t="s">
        <v>781</v>
      </c>
      <c r="D496" s="1" t="s">
        <v>1628</v>
      </c>
      <c r="E496" s="1" t="s">
        <v>1887</v>
      </c>
      <c r="F496" s="1">
        <v>1</v>
      </c>
      <c r="G496" s="1">
        <v>917.17</v>
      </c>
      <c r="H496" s="1">
        <v>0.13</v>
      </c>
      <c r="I496" s="1" t="s">
        <v>1964</v>
      </c>
      <c r="J496" s="1">
        <v>797.93790000000001</v>
      </c>
    </row>
    <row r="497" spans="1:10" x14ac:dyDescent="0.25">
      <c r="A497" s="1" t="s">
        <v>2460</v>
      </c>
      <c r="B497" s="3">
        <v>45568</v>
      </c>
      <c r="C497" s="1" t="s">
        <v>1031</v>
      </c>
      <c r="D497" s="1" t="s">
        <v>1590</v>
      </c>
      <c r="E497" s="1" t="s">
        <v>1908</v>
      </c>
      <c r="F497" s="1">
        <v>2</v>
      </c>
      <c r="G497" s="1">
        <v>406.46</v>
      </c>
      <c r="H497" s="1">
        <v>0.3</v>
      </c>
      <c r="I497" s="1" t="s">
        <v>1961</v>
      </c>
      <c r="J497" s="1">
        <v>569.04399999999998</v>
      </c>
    </row>
    <row r="498" spans="1:10" x14ac:dyDescent="0.25">
      <c r="A498" s="1" t="s">
        <v>2461</v>
      </c>
      <c r="B498" s="3">
        <v>45238</v>
      </c>
      <c r="C498" s="1" t="s">
        <v>757</v>
      </c>
      <c r="D498" s="1" t="s">
        <v>1868</v>
      </c>
      <c r="E498" s="1" t="s">
        <v>1887</v>
      </c>
      <c r="F498" s="1">
        <v>2</v>
      </c>
      <c r="G498" s="1">
        <v>264.39</v>
      </c>
      <c r="H498" s="1">
        <v>0.11</v>
      </c>
      <c r="I498" s="1" t="s">
        <v>1964</v>
      </c>
      <c r="J498" s="1">
        <v>470.61419999999998</v>
      </c>
    </row>
    <row r="499" spans="1:10" x14ac:dyDescent="0.25">
      <c r="A499" s="1" t="s">
        <v>2462</v>
      </c>
      <c r="B499" s="3">
        <v>45754</v>
      </c>
      <c r="C499" s="1" t="s">
        <v>636</v>
      </c>
      <c r="D499" s="1" t="s">
        <v>1786</v>
      </c>
      <c r="E499" s="1" t="s">
        <v>1939</v>
      </c>
      <c r="F499" s="1">
        <v>1</v>
      </c>
      <c r="G499" s="1">
        <v>414.97</v>
      </c>
      <c r="H499" s="1">
        <v>0.22</v>
      </c>
      <c r="I499" s="1" t="s">
        <v>1961</v>
      </c>
      <c r="J499" s="1">
        <v>323.67660000000001</v>
      </c>
    </row>
    <row r="500" spans="1:10" x14ac:dyDescent="0.25">
      <c r="A500" s="1" t="s">
        <v>2463</v>
      </c>
      <c r="B500" s="3">
        <v>45280</v>
      </c>
      <c r="C500" s="1" t="s">
        <v>500</v>
      </c>
      <c r="D500" s="1" t="s">
        <v>1652</v>
      </c>
      <c r="E500" s="1" t="s">
        <v>1929</v>
      </c>
      <c r="F500" s="1">
        <v>2</v>
      </c>
      <c r="G500" s="1">
        <v>583.51</v>
      </c>
      <c r="H500" s="1">
        <v>0.2</v>
      </c>
      <c r="I500" s="1" t="s">
        <v>1964</v>
      </c>
      <c r="J500" s="1">
        <v>933.61599999999999</v>
      </c>
    </row>
    <row r="501" spans="1:10" x14ac:dyDescent="0.25">
      <c r="A501" s="1" t="s">
        <v>2464</v>
      </c>
      <c r="B501" s="3">
        <v>45911</v>
      </c>
      <c r="C501" s="1" t="s">
        <v>58</v>
      </c>
      <c r="D501" s="1" t="s">
        <v>1670</v>
      </c>
      <c r="E501" s="1" t="s">
        <v>1942</v>
      </c>
      <c r="F501" s="1">
        <v>1</v>
      </c>
      <c r="G501" s="1">
        <v>659.27</v>
      </c>
      <c r="H501" s="1">
        <v>0.15</v>
      </c>
      <c r="I501" s="1" t="s">
        <v>1961</v>
      </c>
      <c r="J501" s="1">
        <v>560.37950000000001</v>
      </c>
    </row>
    <row r="502" spans="1:10" x14ac:dyDescent="0.25">
      <c r="A502" s="1" t="s">
        <v>2465</v>
      </c>
      <c r="B502" s="3">
        <v>45627</v>
      </c>
      <c r="C502" s="1" t="s">
        <v>1389</v>
      </c>
      <c r="D502" s="1" t="s">
        <v>1565</v>
      </c>
      <c r="E502" s="1" t="s">
        <v>1904</v>
      </c>
      <c r="F502" s="1">
        <v>4</v>
      </c>
      <c r="G502" s="1">
        <v>106.66</v>
      </c>
      <c r="H502" s="1">
        <v>0.2</v>
      </c>
      <c r="I502" s="1" t="s">
        <v>1964</v>
      </c>
      <c r="J502" s="1">
        <v>341.31200000000001</v>
      </c>
    </row>
    <row r="503" spans="1:10" x14ac:dyDescent="0.25">
      <c r="A503" s="1" t="s">
        <v>2466</v>
      </c>
      <c r="B503" s="3">
        <v>45617</v>
      </c>
      <c r="C503" s="1" t="s">
        <v>551</v>
      </c>
      <c r="D503" s="1" t="s">
        <v>1599</v>
      </c>
      <c r="E503" s="1" t="s">
        <v>1908</v>
      </c>
      <c r="F503" s="1">
        <v>4</v>
      </c>
      <c r="G503" s="1">
        <v>168.55</v>
      </c>
      <c r="H503" s="1">
        <v>0.15</v>
      </c>
      <c r="I503" s="1" t="s">
        <v>1961</v>
      </c>
      <c r="J503" s="1">
        <v>573.07000000000005</v>
      </c>
    </row>
    <row r="504" spans="1:10" x14ac:dyDescent="0.25">
      <c r="A504" s="1" t="s">
        <v>2467</v>
      </c>
      <c r="B504" s="3">
        <v>45899</v>
      </c>
      <c r="C504" s="1" t="s">
        <v>1513</v>
      </c>
      <c r="D504" s="1" t="s">
        <v>1712</v>
      </c>
      <c r="E504" s="1" t="s">
        <v>1896</v>
      </c>
      <c r="F504" s="1">
        <v>1</v>
      </c>
      <c r="G504" s="1">
        <v>230.53</v>
      </c>
      <c r="H504" s="1">
        <v>0.06</v>
      </c>
      <c r="I504" s="1" t="s">
        <v>1964</v>
      </c>
      <c r="J504" s="1">
        <v>216.69820000000001</v>
      </c>
    </row>
    <row r="505" spans="1:10" x14ac:dyDescent="0.25">
      <c r="A505" s="1" t="s">
        <v>2468</v>
      </c>
      <c r="B505" s="3">
        <v>45889</v>
      </c>
      <c r="C505" s="1" t="s">
        <v>42</v>
      </c>
      <c r="D505" s="1" t="s">
        <v>1744</v>
      </c>
      <c r="E505" s="1" t="s">
        <v>1892</v>
      </c>
      <c r="F505" s="1">
        <v>2</v>
      </c>
      <c r="G505" s="1">
        <v>355.41</v>
      </c>
      <c r="H505" s="1">
        <v>0.13</v>
      </c>
      <c r="I505" s="1" t="s">
        <v>1964</v>
      </c>
      <c r="J505" s="1">
        <v>618.41340000000002</v>
      </c>
    </row>
    <row r="506" spans="1:10" x14ac:dyDescent="0.25">
      <c r="A506" s="1" t="s">
        <v>2469</v>
      </c>
      <c r="B506" s="3">
        <v>45943</v>
      </c>
      <c r="C506" s="1" t="s">
        <v>563</v>
      </c>
      <c r="D506" s="1" t="s">
        <v>1721</v>
      </c>
      <c r="E506" s="1" t="s">
        <v>1896</v>
      </c>
      <c r="F506" s="1">
        <v>3</v>
      </c>
      <c r="G506" s="1">
        <v>843.44</v>
      </c>
      <c r="H506" s="1">
        <v>0.22</v>
      </c>
      <c r="I506" s="1" t="s">
        <v>1959</v>
      </c>
      <c r="J506" s="1">
        <v>1973.6496</v>
      </c>
    </row>
    <row r="507" spans="1:10" x14ac:dyDescent="0.25">
      <c r="A507" s="1" t="s">
        <v>2470</v>
      </c>
      <c r="B507" s="3">
        <v>45306</v>
      </c>
      <c r="C507" s="1" t="s">
        <v>551</v>
      </c>
      <c r="D507" s="1" t="s">
        <v>1868</v>
      </c>
      <c r="E507" s="1" t="s">
        <v>1892</v>
      </c>
      <c r="F507" s="1">
        <v>1</v>
      </c>
      <c r="G507" s="1">
        <v>301.60000000000002</v>
      </c>
      <c r="H507" s="1">
        <v>0.27</v>
      </c>
      <c r="I507" s="1" t="s">
        <v>1959</v>
      </c>
      <c r="J507" s="1">
        <v>220.16800000000001</v>
      </c>
    </row>
    <row r="508" spans="1:10" x14ac:dyDescent="0.25">
      <c r="A508" s="1" t="s">
        <v>2471</v>
      </c>
      <c r="B508" s="3">
        <v>45772</v>
      </c>
      <c r="C508" s="1" t="s">
        <v>168</v>
      </c>
      <c r="D508" s="1" t="s">
        <v>1850</v>
      </c>
      <c r="E508" s="1" t="s">
        <v>1896</v>
      </c>
      <c r="F508" s="1">
        <v>3</v>
      </c>
      <c r="G508" s="1">
        <v>21.59</v>
      </c>
      <c r="H508" s="1">
        <v>0.16</v>
      </c>
      <c r="I508" s="1" t="s">
        <v>1964</v>
      </c>
      <c r="J508" s="1">
        <v>54.406799999999997</v>
      </c>
    </row>
    <row r="509" spans="1:10" x14ac:dyDescent="0.25">
      <c r="A509" s="1" t="s">
        <v>2472</v>
      </c>
      <c r="B509" s="3">
        <v>45346</v>
      </c>
      <c r="C509" s="1" t="s">
        <v>698</v>
      </c>
      <c r="D509" s="1" t="s">
        <v>1610</v>
      </c>
      <c r="E509" s="1" t="s">
        <v>1896</v>
      </c>
      <c r="F509" s="1">
        <v>4</v>
      </c>
      <c r="G509" s="1">
        <v>284.24</v>
      </c>
      <c r="H509" s="1">
        <v>0.09</v>
      </c>
      <c r="I509" s="1" t="s">
        <v>1959</v>
      </c>
      <c r="J509" s="1">
        <v>1034.6335999999999</v>
      </c>
    </row>
    <row r="510" spans="1:10" x14ac:dyDescent="0.25">
      <c r="A510" s="1" t="s">
        <v>2473</v>
      </c>
      <c r="B510" s="3">
        <v>45656</v>
      </c>
      <c r="C510" s="1" t="s">
        <v>1163</v>
      </c>
      <c r="D510" s="1" t="s">
        <v>1576</v>
      </c>
      <c r="E510" s="1" t="s">
        <v>1921</v>
      </c>
      <c r="F510" s="1">
        <v>1</v>
      </c>
      <c r="G510" s="1">
        <v>191.6</v>
      </c>
      <c r="H510" s="1">
        <v>0.27</v>
      </c>
      <c r="I510" s="1" t="s">
        <v>1961</v>
      </c>
      <c r="J510" s="1">
        <v>139.86799999999999</v>
      </c>
    </row>
    <row r="511" spans="1:10" x14ac:dyDescent="0.25">
      <c r="A511" s="1" t="s">
        <v>2474</v>
      </c>
      <c r="B511" s="3">
        <v>45762</v>
      </c>
      <c r="C511" s="1" t="s">
        <v>992</v>
      </c>
      <c r="D511" s="1" t="s">
        <v>1817</v>
      </c>
      <c r="E511" s="1" t="s">
        <v>1929</v>
      </c>
      <c r="F511" s="1">
        <v>2</v>
      </c>
      <c r="G511" s="1">
        <v>616.97</v>
      </c>
      <c r="H511" s="1">
        <v>0.22</v>
      </c>
      <c r="I511" s="1" t="s">
        <v>1959</v>
      </c>
      <c r="J511" s="1">
        <v>962.47320000000002</v>
      </c>
    </row>
    <row r="512" spans="1:10" x14ac:dyDescent="0.25">
      <c r="A512" s="1" t="s">
        <v>2475</v>
      </c>
      <c r="B512" s="3">
        <v>45580</v>
      </c>
      <c r="C512" s="1" t="s">
        <v>566</v>
      </c>
      <c r="D512" s="1" t="s">
        <v>1661</v>
      </c>
      <c r="E512" s="1" t="s">
        <v>1924</v>
      </c>
      <c r="F512" s="1">
        <v>3</v>
      </c>
      <c r="G512" s="1">
        <v>125.68</v>
      </c>
      <c r="H512" s="1">
        <v>0.26</v>
      </c>
      <c r="I512" s="1" t="s">
        <v>1964</v>
      </c>
      <c r="J512" s="1">
        <v>279.00959999999998</v>
      </c>
    </row>
    <row r="513" spans="1:10" x14ac:dyDescent="0.25">
      <c r="A513" s="1" t="s">
        <v>2476</v>
      </c>
      <c r="B513" s="3">
        <v>45676</v>
      </c>
      <c r="C513" s="1" t="s">
        <v>1115</v>
      </c>
      <c r="D513" s="1" t="s">
        <v>1709</v>
      </c>
      <c r="E513" s="1" t="s">
        <v>1904</v>
      </c>
      <c r="F513" s="1">
        <v>3</v>
      </c>
      <c r="G513" s="1">
        <v>307.48</v>
      </c>
      <c r="H513" s="1">
        <v>0.24</v>
      </c>
      <c r="I513" s="1" t="s">
        <v>1959</v>
      </c>
      <c r="J513" s="1">
        <v>701.05439999999999</v>
      </c>
    </row>
    <row r="514" spans="1:10" x14ac:dyDescent="0.25">
      <c r="A514" s="1" t="s">
        <v>2477</v>
      </c>
      <c r="B514" s="3">
        <v>45495</v>
      </c>
      <c r="C514" s="1" t="s">
        <v>953</v>
      </c>
      <c r="D514" s="1" t="s">
        <v>1565</v>
      </c>
      <c r="E514" s="1" t="s">
        <v>1948</v>
      </c>
      <c r="F514" s="1">
        <v>1</v>
      </c>
      <c r="G514" s="1">
        <v>505.23</v>
      </c>
      <c r="H514" s="1">
        <v>0.11</v>
      </c>
      <c r="I514" s="1" t="s">
        <v>1959</v>
      </c>
      <c r="J514" s="1">
        <v>449.65469999999999</v>
      </c>
    </row>
    <row r="515" spans="1:10" x14ac:dyDescent="0.25">
      <c r="A515" s="1" t="s">
        <v>2478</v>
      </c>
      <c r="B515" s="3">
        <v>45735</v>
      </c>
      <c r="C515" s="1" t="s">
        <v>1154</v>
      </c>
      <c r="D515" s="1" t="s">
        <v>1715</v>
      </c>
      <c r="E515" s="1" t="s">
        <v>1939</v>
      </c>
      <c r="F515" s="1">
        <v>1</v>
      </c>
      <c r="G515" s="1">
        <v>853.12</v>
      </c>
      <c r="H515" s="1">
        <v>0.19</v>
      </c>
      <c r="I515" s="1" t="s">
        <v>1964</v>
      </c>
      <c r="J515" s="1">
        <v>691.02719999999999</v>
      </c>
    </row>
    <row r="516" spans="1:10" x14ac:dyDescent="0.25">
      <c r="A516" s="1" t="s">
        <v>2479</v>
      </c>
      <c r="B516" s="3">
        <v>45312</v>
      </c>
      <c r="C516" s="1" t="s">
        <v>449</v>
      </c>
      <c r="D516" s="1" t="s">
        <v>1555</v>
      </c>
      <c r="E516" s="1" t="s">
        <v>1914</v>
      </c>
      <c r="F516" s="1">
        <v>4</v>
      </c>
      <c r="G516" s="1">
        <v>191.65</v>
      </c>
      <c r="H516" s="1">
        <v>0.19</v>
      </c>
      <c r="I516" s="1" t="s">
        <v>1961</v>
      </c>
      <c r="J516" s="1">
        <v>620.94600000000003</v>
      </c>
    </row>
    <row r="517" spans="1:10" x14ac:dyDescent="0.25">
      <c r="A517" s="1" t="s">
        <v>2480</v>
      </c>
      <c r="B517" s="3">
        <v>45286</v>
      </c>
      <c r="C517" s="1" t="s">
        <v>542</v>
      </c>
      <c r="D517" s="1" t="s">
        <v>1721</v>
      </c>
      <c r="E517" s="1" t="s">
        <v>1901</v>
      </c>
      <c r="F517" s="1">
        <v>1</v>
      </c>
      <c r="G517" s="1">
        <v>169.69</v>
      </c>
      <c r="H517" s="1">
        <v>0.22</v>
      </c>
      <c r="I517" s="1" t="s">
        <v>1959</v>
      </c>
      <c r="J517" s="1">
        <v>132.35820000000001</v>
      </c>
    </row>
    <row r="518" spans="1:10" x14ac:dyDescent="0.25">
      <c r="A518" s="1" t="s">
        <v>2481</v>
      </c>
      <c r="B518" s="3">
        <v>45372</v>
      </c>
      <c r="C518" s="1" t="s">
        <v>587</v>
      </c>
      <c r="D518" s="1" t="s">
        <v>1768</v>
      </c>
      <c r="E518" s="1" t="s">
        <v>1934</v>
      </c>
      <c r="F518" s="1">
        <v>1</v>
      </c>
      <c r="G518" s="1">
        <v>145.43</v>
      </c>
      <c r="H518" s="1">
        <v>0.08</v>
      </c>
      <c r="I518" s="1" t="s">
        <v>1959</v>
      </c>
      <c r="J518" s="1">
        <v>133.79560000000001</v>
      </c>
    </row>
    <row r="519" spans="1:10" x14ac:dyDescent="0.25">
      <c r="A519" s="1" t="s">
        <v>2482</v>
      </c>
      <c r="B519" s="3">
        <v>45633</v>
      </c>
      <c r="C519" s="1" t="s">
        <v>308</v>
      </c>
      <c r="D519" s="1" t="s">
        <v>1862</v>
      </c>
      <c r="E519" s="1" t="s">
        <v>1929</v>
      </c>
      <c r="F519" s="1">
        <v>4</v>
      </c>
      <c r="G519" s="1">
        <v>828.35</v>
      </c>
      <c r="H519" s="1">
        <v>0.17</v>
      </c>
      <c r="I519" s="1" t="s">
        <v>1959</v>
      </c>
      <c r="J519" s="1">
        <v>2750.1219999999998</v>
      </c>
    </row>
    <row r="520" spans="1:10" x14ac:dyDescent="0.25">
      <c r="A520" s="1" t="s">
        <v>2483</v>
      </c>
      <c r="B520" s="3">
        <v>45598</v>
      </c>
      <c r="C520" s="1" t="s">
        <v>1145</v>
      </c>
      <c r="D520" s="1" t="s">
        <v>1868</v>
      </c>
      <c r="E520" s="1" t="s">
        <v>1914</v>
      </c>
      <c r="F520" s="1">
        <v>3</v>
      </c>
      <c r="G520" s="1">
        <v>268.76</v>
      </c>
      <c r="H520" s="1">
        <v>0.01</v>
      </c>
      <c r="I520" s="1" t="s">
        <v>1961</v>
      </c>
      <c r="J520" s="1">
        <v>798.21720000000005</v>
      </c>
    </row>
    <row r="521" spans="1:10" x14ac:dyDescent="0.25">
      <c r="A521" s="1" t="s">
        <v>2484</v>
      </c>
      <c r="B521" s="3">
        <v>45495</v>
      </c>
      <c r="C521" s="1" t="s">
        <v>760</v>
      </c>
      <c r="D521" s="1" t="s">
        <v>1847</v>
      </c>
      <c r="E521" s="1" t="s">
        <v>1887</v>
      </c>
      <c r="F521" s="1">
        <v>4</v>
      </c>
      <c r="G521" s="1">
        <v>370.09</v>
      </c>
      <c r="H521" s="1">
        <v>0.22</v>
      </c>
      <c r="I521" s="1" t="s">
        <v>1964</v>
      </c>
      <c r="J521" s="1">
        <v>1154.6808000000001</v>
      </c>
    </row>
    <row r="522" spans="1:10" x14ac:dyDescent="0.25">
      <c r="A522" s="1" t="s">
        <v>2485</v>
      </c>
      <c r="B522" s="3">
        <v>45229</v>
      </c>
      <c r="C522" s="1" t="s">
        <v>820</v>
      </c>
      <c r="D522" s="1" t="s">
        <v>1817</v>
      </c>
      <c r="E522" s="1" t="s">
        <v>1911</v>
      </c>
      <c r="F522" s="1">
        <v>3</v>
      </c>
      <c r="G522" s="1">
        <v>679.22</v>
      </c>
      <c r="H522" s="1">
        <v>0.11</v>
      </c>
      <c r="I522" s="1" t="s">
        <v>1961</v>
      </c>
      <c r="J522" s="1">
        <v>1813.5174</v>
      </c>
    </row>
    <row r="523" spans="1:10" x14ac:dyDescent="0.25">
      <c r="A523" s="1" t="s">
        <v>2486</v>
      </c>
      <c r="B523" s="3">
        <v>45433</v>
      </c>
      <c r="C523" s="1" t="s">
        <v>1178</v>
      </c>
      <c r="D523" s="1" t="s">
        <v>1802</v>
      </c>
      <c r="E523" s="1" t="s">
        <v>1887</v>
      </c>
      <c r="F523" s="1">
        <v>3</v>
      </c>
      <c r="G523" s="1">
        <v>780.69</v>
      </c>
      <c r="H523" s="1">
        <v>0.1</v>
      </c>
      <c r="I523" s="1" t="s">
        <v>1964</v>
      </c>
      <c r="J523" s="1">
        <v>2107.8629999999998</v>
      </c>
    </row>
    <row r="524" spans="1:10" x14ac:dyDescent="0.25">
      <c r="A524" s="1" t="s">
        <v>2487</v>
      </c>
      <c r="B524" s="3">
        <v>45766</v>
      </c>
      <c r="C524" s="1" t="s">
        <v>844</v>
      </c>
      <c r="D524" s="1" t="s">
        <v>1706</v>
      </c>
      <c r="E524" s="1" t="s">
        <v>1896</v>
      </c>
      <c r="F524" s="1">
        <v>2</v>
      </c>
      <c r="G524" s="1">
        <v>42.97</v>
      </c>
      <c r="H524" s="1">
        <v>0.18</v>
      </c>
      <c r="I524" s="1" t="s">
        <v>1961</v>
      </c>
      <c r="J524" s="1">
        <v>70.470799999999997</v>
      </c>
    </row>
    <row r="525" spans="1:10" x14ac:dyDescent="0.25">
      <c r="A525" s="1" t="s">
        <v>2488</v>
      </c>
      <c r="B525" s="3">
        <v>45639</v>
      </c>
      <c r="C525" s="1" t="s">
        <v>919</v>
      </c>
      <c r="D525" s="1" t="s">
        <v>1829</v>
      </c>
      <c r="E525" s="1" t="s">
        <v>1887</v>
      </c>
      <c r="F525" s="1">
        <v>4</v>
      </c>
      <c r="G525" s="1">
        <v>854.37</v>
      </c>
      <c r="H525" s="1">
        <v>7.0000000000000007E-2</v>
      </c>
      <c r="I525" s="1" t="s">
        <v>1961</v>
      </c>
      <c r="J525" s="1">
        <v>3178.2564000000002</v>
      </c>
    </row>
    <row r="526" spans="1:10" x14ac:dyDescent="0.25">
      <c r="A526" s="1" t="s">
        <v>2489</v>
      </c>
      <c r="B526" s="3">
        <v>45774</v>
      </c>
      <c r="C526" s="1" t="s">
        <v>360</v>
      </c>
      <c r="D526" s="1" t="s">
        <v>1648</v>
      </c>
      <c r="E526" s="1" t="s">
        <v>1939</v>
      </c>
      <c r="F526" s="1">
        <v>2</v>
      </c>
      <c r="G526" s="1">
        <v>409.52</v>
      </c>
      <c r="H526" s="1">
        <v>0.06</v>
      </c>
      <c r="I526" s="1" t="s">
        <v>1964</v>
      </c>
      <c r="J526" s="1">
        <v>769.89760000000001</v>
      </c>
    </row>
    <row r="527" spans="1:10" x14ac:dyDescent="0.25">
      <c r="A527" s="1" t="s">
        <v>2490</v>
      </c>
      <c r="B527" s="3">
        <v>45569</v>
      </c>
      <c r="C527" s="1" t="s">
        <v>554</v>
      </c>
      <c r="D527" s="1" t="s">
        <v>1805</v>
      </c>
      <c r="E527" s="1" t="s">
        <v>1924</v>
      </c>
      <c r="F527" s="1">
        <v>2</v>
      </c>
      <c r="G527" s="1">
        <v>407.46</v>
      </c>
      <c r="H527" s="1">
        <v>0.21</v>
      </c>
      <c r="I527" s="1" t="s">
        <v>1959</v>
      </c>
      <c r="J527" s="1">
        <v>643.78679999999997</v>
      </c>
    </row>
    <row r="528" spans="1:10" x14ac:dyDescent="0.25">
      <c r="A528" s="1" t="s">
        <v>2491</v>
      </c>
      <c r="B528" s="3">
        <v>45856</v>
      </c>
      <c r="C528" s="1" t="s">
        <v>746</v>
      </c>
      <c r="D528" s="1" t="s">
        <v>1572</v>
      </c>
      <c r="E528" s="1" t="s">
        <v>1917</v>
      </c>
      <c r="F528" s="1">
        <v>1</v>
      </c>
      <c r="G528" s="1">
        <v>728.84</v>
      </c>
      <c r="H528" s="1">
        <v>0.28000000000000003</v>
      </c>
      <c r="I528" s="1" t="s">
        <v>1961</v>
      </c>
      <c r="J528" s="1">
        <v>524.76480000000004</v>
      </c>
    </row>
    <row r="529" spans="1:10" x14ac:dyDescent="0.25">
      <c r="A529" s="1" t="s">
        <v>2492</v>
      </c>
      <c r="B529" s="3">
        <v>45362</v>
      </c>
      <c r="C529" s="1" t="s">
        <v>1412</v>
      </c>
      <c r="D529" s="1" t="s">
        <v>1817</v>
      </c>
      <c r="E529" s="1" t="s">
        <v>1911</v>
      </c>
      <c r="F529" s="1">
        <v>4</v>
      </c>
      <c r="G529" s="1">
        <v>467.24</v>
      </c>
      <c r="H529" s="1">
        <v>0.08</v>
      </c>
      <c r="I529" s="1" t="s">
        <v>1961</v>
      </c>
      <c r="J529" s="1">
        <v>1719.4431999999999</v>
      </c>
    </row>
    <row r="530" spans="1:10" x14ac:dyDescent="0.25">
      <c r="A530" s="1" t="s">
        <v>2493</v>
      </c>
      <c r="B530" s="3">
        <v>45457</v>
      </c>
      <c r="C530" s="1" t="s">
        <v>336</v>
      </c>
      <c r="D530" s="1" t="s">
        <v>1599</v>
      </c>
      <c r="E530" s="1" t="s">
        <v>1927</v>
      </c>
      <c r="F530" s="1">
        <v>1</v>
      </c>
      <c r="G530" s="1">
        <v>57.94</v>
      </c>
      <c r="H530" s="1">
        <v>0.13</v>
      </c>
      <c r="I530" s="1" t="s">
        <v>1961</v>
      </c>
      <c r="J530" s="1">
        <v>50.407800000000002</v>
      </c>
    </row>
    <row r="531" spans="1:10" x14ac:dyDescent="0.25">
      <c r="A531" s="1" t="s">
        <v>2494</v>
      </c>
      <c r="B531" s="3">
        <v>45338</v>
      </c>
      <c r="C531" s="1" t="s">
        <v>1091</v>
      </c>
      <c r="D531" s="1" t="s">
        <v>1728</v>
      </c>
      <c r="E531" s="1" t="s">
        <v>1942</v>
      </c>
      <c r="F531" s="1">
        <v>1</v>
      </c>
      <c r="G531" s="1">
        <v>540.1</v>
      </c>
      <c r="H531" s="1">
        <v>0.22</v>
      </c>
      <c r="I531" s="1" t="s">
        <v>1959</v>
      </c>
      <c r="J531" s="1">
        <v>421.27800000000002</v>
      </c>
    </row>
    <row r="532" spans="1:10" x14ac:dyDescent="0.25">
      <c r="A532" s="1" t="s">
        <v>2495</v>
      </c>
      <c r="B532" s="3">
        <v>45552</v>
      </c>
      <c r="C532" s="1" t="s">
        <v>285</v>
      </c>
      <c r="D532" s="1" t="s">
        <v>1590</v>
      </c>
      <c r="E532" s="1" t="s">
        <v>1948</v>
      </c>
      <c r="F532" s="1">
        <v>4</v>
      </c>
      <c r="G532" s="1">
        <v>816.28</v>
      </c>
      <c r="H532" s="1">
        <v>0.15</v>
      </c>
      <c r="I532" s="1" t="s">
        <v>1964</v>
      </c>
      <c r="J532" s="1">
        <v>2775.3519999999999</v>
      </c>
    </row>
    <row r="533" spans="1:10" x14ac:dyDescent="0.25">
      <c r="A533" s="1" t="s">
        <v>2496</v>
      </c>
      <c r="B533" s="3">
        <v>45895</v>
      </c>
      <c r="C533" s="1" t="s">
        <v>597</v>
      </c>
      <c r="D533" s="1" t="s">
        <v>1706</v>
      </c>
      <c r="E533" s="1" t="s">
        <v>1917</v>
      </c>
      <c r="F533" s="1">
        <v>4</v>
      </c>
      <c r="G533" s="1">
        <v>727.49</v>
      </c>
      <c r="H533" s="1">
        <v>0.11</v>
      </c>
      <c r="I533" s="1" t="s">
        <v>1959</v>
      </c>
      <c r="J533" s="1">
        <v>2589.8643999999999</v>
      </c>
    </row>
    <row r="534" spans="1:10" x14ac:dyDescent="0.25">
      <c r="A534" s="1" t="s">
        <v>2497</v>
      </c>
      <c r="B534" s="3">
        <v>45447</v>
      </c>
      <c r="C534" s="1" t="s">
        <v>575</v>
      </c>
      <c r="D534" s="1" t="s">
        <v>1841</v>
      </c>
      <c r="E534" s="1" t="s">
        <v>1932</v>
      </c>
      <c r="F534" s="1">
        <v>4</v>
      </c>
      <c r="G534" s="1">
        <v>817.92</v>
      </c>
      <c r="H534" s="1">
        <v>0.21</v>
      </c>
      <c r="I534" s="1" t="s">
        <v>1959</v>
      </c>
      <c r="J534" s="1">
        <v>2584.6271999999999</v>
      </c>
    </row>
    <row r="535" spans="1:10" x14ac:dyDescent="0.25">
      <c r="A535" s="1" t="s">
        <v>2498</v>
      </c>
      <c r="B535" s="3">
        <v>45578</v>
      </c>
      <c r="C535" s="1" t="s">
        <v>1034</v>
      </c>
      <c r="D535" s="1" t="s">
        <v>1693</v>
      </c>
      <c r="E535" s="1" t="s">
        <v>1914</v>
      </c>
      <c r="F535" s="1">
        <v>2</v>
      </c>
      <c r="G535" s="1">
        <v>358.45</v>
      </c>
      <c r="H535" s="1">
        <v>7.0000000000000007E-2</v>
      </c>
      <c r="I535" s="1" t="s">
        <v>1964</v>
      </c>
      <c r="J535" s="1">
        <v>666.71699999999998</v>
      </c>
    </row>
    <row r="536" spans="1:10" x14ac:dyDescent="0.25">
      <c r="A536" s="1" t="s">
        <v>2499</v>
      </c>
      <c r="B536" s="3">
        <v>45697</v>
      </c>
      <c r="C536" s="1" t="s">
        <v>665</v>
      </c>
      <c r="D536" s="1" t="s">
        <v>1844</v>
      </c>
      <c r="E536" s="1" t="s">
        <v>1921</v>
      </c>
      <c r="F536" s="1">
        <v>1</v>
      </c>
      <c r="G536" s="1">
        <v>972.06</v>
      </c>
      <c r="H536" s="1">
        <v>0.3</v>
      </c>
      <c r="I536" s="1" t="s">
        <v>1964</v>
      </c>
      <c r="J536" s="1">
        <v>680.44200000000001</v>
      </c>
    </row>
    <row r="537" spans="1:10" x14ac:dyDescent="0.25">
      <c r="A537" s="1" t="s">
        <v>2500</v>
      </c>
      <c r="B537" s="3">
        <v>45281</v>
      </c>
      <c r="C537" s="1" t="s">
        <v>134</v>
      </c>
      <c r="D537" s="1" t="s">
        <v>1998</v>
      </c>
      <c r="E537" s="1" t="s">
        <v>1887</v>
      </c>
      <c r="F537" s="1">
        <v>1</v>
      </c>
      <c r="G537" s="1">
        <v>791.36</v>
      </c>
      <c r="H537" s="1">
        <v>0.06</v>
      </c>
      <c r="I537" s="1" t="s">
        <v>1961</v>
      </c>
      <c r="J537" s="1">
        <v>743.87840000000006</v>
      </c>
    </row>
    <row r="538" spans="1:10" x14ac:dyDescent="0.25">
      <c r="A538" s="1" t="s">
        <v>2501</v>
      </c>
      <c r="B538" s="3">
        <v>45855</v>
      </c>
      <c r="C538" s="1" t="s">
        <v>1001</v>
      </c>
      <c r="D538" s="1" t="s">
        <v>1774</v>
      </c>
      <c r="E538" s="1" t="s">
        <v>1908</v>
      </c>
      <c r="F538" s="1">
        <v>4</v>
      </c>
      <c r="G538" s="1">
        <v>839.65</v>
      </c>
      <c r="H538" s="1">
        <v>0.26</v>
      </c>
      <c r="I538" s="1" t="s">
        <v>1964</v>
      </c>
      <c r="J538" s="1">
        <v>2485.364</v>
      </c>
    </row>
    <row r="539" spans="1:10" x14ac:dyDescent="0.25">
      <c r="A539" s="1" t="s">
        <v>2502</v>
      </c>
      <c r="B539" s="3">
        <v>45793</v>
      </c>
      <c r="C539" s="1" t="s">
        <v>826</v>
      </c>
      <c r="D539" s="1" t="s">
        <v>1799</v>
      </c>
      <c r="E539" s="1" t="s">
        <v>1896</v>
      </c>
      <c r="F539" s="1">
        <v>2</v>
      </c>
      <c r="G539" s="1">
        <v>245.52</v>
      </c>
      <c r="H539" s="1">
        <v>0.11</v>
      </c>
      <c r="I539" s="1" t="s">
        <v>1964</v>
      </c>
      <c r="J539" s="1">
        <v>437.0256</v>
      </c>
    </row>
    <row r="540" spans="1:10" x14ac:dyDescent="0.25">
      <c r="A540" s="1" t="s">
        <v>2503</v>
      </c>
      <c r="B540" s="3">
        <v>45881</v>
      </c>
      <c r="C540" s="1" t="s">
        <v>1223</v>
      </c>
      <c r="D540" s="1" t="s">
        <v>1829</v>
      </c>
      <c r="E540" s="1" t="s">
        <v>1917</v>
      </c>
      <c r="F540" s="1">
        <v>3</v>
      </c>
      <c r="G540" s="1">
        <v>787.91</v>
      </c>
      <c r="H540" s="1">
        <v>0.06</v>
      </c>
      <c r="I540" s="1" t="s">
        <v>1961</v>
      </c>
      <c r="J540" s="1">
        <v>2221.9061999999999</v>
      </c>
    </row>
    <row r="541" spans="1:10" x14ac:dyDescent="0.25">
      <c r="A541" s="1" t="s">
        <v>2504</v>
      </c>
      <c r="B541" s="3">
        <v>45890</v>
      </c>
      <c r="C541" s="1" t="s">
        <v>206</v>
      </c>
      <c r="D541" s="1" t="s">
        <v>1808</v>
      </c>
      <c r="E541" s="1" t="s">
        <v>1904</v>
      </c>
      <c r="F541" s="1">
        <v>2</v>
      </c>
      <c r="G541" s="1">
        <v>709.17</v>
      </c>
      <c r="H541" s="1">
        <v>0.22</v>
      </c>
      <c r="I541" s="1" t="s">
        <v>1959</v>
      </c>
      <c r="J541" s="1">
        <v>1106.3052</v>
      </c>
    </row>
    <row r="542" spans="1:10" x14ac:dyDescent="0.25">
      <c r="A542" s="1" t="s">
        <v>2505</v>
      </c>
      <c r="B542" s="3">
        <v>45251</v>
      </c>
      <c r="C542" s="1" t="s">
        <v>766</v>
      </c>
      <c r="D542" s="1" t="s">
        <v>1856</v>
      </c>
      <c r="E542" s="1" t="s">
        <v>1914</v>
      </c>
      <c r="F542" s="1">
        <v>2</v>
      </c>
      <c r="G542" s="1">
        <v>533.91999999999996</v>
      </c>
      <c r="H542" s="1">
        <v>0.13</v>
      </c>
      <c r="I542" s="1" t="s">
        <v>1959</v>
      </c>
      <c r="J542" s="1">
        <v>929.02080000000001</v>
      </c>
    </row>
    <row r="543" spans="1:10" x14ac:dyDescent="0.25">
      <c r="A543" s="1" t="s">
        <v>2506</v>
      </c>
      <c r="B543" s="3">
        <v>45695</v>
      </c>
      <c r="C543" s="1" t="s">
        <v>1525</v>
      </c>
      <c r="D543" s="1" t="s">
        <v>1706</v>
      </c>
      <c r="E543" s="1" t="s">
        <v>1887</v>
      </c>
      <c r="F543" s="1">
        <v>1</v>
      </c>
      <c r="G543" s="1">
        <v>878.84</v>
      </c>
      <c r="H543" s="1">
        <v>0.28000000000000003</v>
      </c>
      <c r="I543" s="1" t="s">
        <v>1964</v>
      </c>
      <c r="J543" s="1">
        <v>632.76480000000004</v>
      </c>
    </row>
    <row r="544" spans="1:10" x14ac:dyDescent="0.25">
      <c r="A544" s="1" t="s">
        <v>2507</v>
      </c>
      <c r="B544" s="3">
        <v>45287</v>
      </c>
      <c r="C544" s="1" t="s">
        <v>674</v>
      </c>
      <c r="D544" s="1" t="s">
        <v>1712</v>
      </c>
      <c r="E544" s="1" t="s">
        <v>1939</v>
      </c>
      <c r="F544" s="1">
        <v>1</v>
      </c>
      <c r="G544" s="1">
        <v>442.36</v>
      </c>
      <c r="H544" s="1">
        <v>0.14000000000000001</v>
      </c>
      <c r="I544" s="1" t="s">
        <v>1959</v>
      </c>
      <c r="J544" s="1">
        <v>380.42959999999999</v>
      </c>
    </row>
    <row r="545" spans="1:10" x14ac:dyDescent="0.25">
      <c r="A545" s="1" t="s">
        <v>2508</v>
      </c>
      <c r="B545" s="3">
        <v>45711</v>
      </c>
      <c r="C545" s="1" t="s">
        <v>1058</v>
      </c>
      <c r="D545" s="1" t="s">
        <v>1683</v>
      </c>
      <c r="E545" s="1" t="s">
        <v>1911</v>
      </c>
      <c r="F545" s="1">
        <v>1</v>
      </c>
      <c r="G545" s="1">
        <v>763.34</v>
      </c>
      <c r="H545" s="1">
        <v>0.11</v>
      </c>
      <c r="I545" s="1" t="s">
        <v>1964</v>
      </c>
      <c r="J545" s="1">
        <v>679.37260000000003</v>
      </c>
    </row>
    <row r="546" spans="1:10" x14ac:dyDescent="0.25">
      <c r="A546" s="1" t="s">
        <v>2509</v>
      </c>
      <c r="B546" s="3">
        <v>45842</v>
      </c>
      <c r="C546" s="1" t="s">
        <v>560</v>
      </c>
      <c r="D546" s="1" t="s">
        <v>1759</v>
      </c>
      <c r="E546" s="1" t="s">
        <v>1945</v>
      </c>
      <c r="F546" s="1">
        <v>3</v>
      </c>
      <c r="G546" s="1">
        <v>178.22</v>
      </c>
      <c r="H546" s="1">
        <v>0.15</v>
      </c>
      <c r="I546" s="1" t="s">
        <v>1964</v>
      </c>
      <c r="J546" s="1">
        <v>454.46100000000001</v>
      </c>
    </row>
    <row r="547" spans="1:10" x14ac:dyDescent="0.25">
      <c r="A547" s="1" t="s">
        <v>2510</v>
      </c>
      <c r="B547" s="3">
        <v>45255</v>
      </c>
      <c r="C547" s="1" t="s">
        <v>370</v>
      </c>
      <c r="D547" s="1" t="s">
        <v>1655</v>
      </c>
      <c r="E547" s="1" t="s">
        <v>1892</v>
      </c>
      <c r="F547" s="1">
        <v>4</v>
      </c>
      <c r="G547" s="1">
        <v>90.32</v>
      </c>
      <c r="H547" s="1">
        <v>0.08</v>
      </c>
      <c r="I547" s="1" t="s">
        <v>1961</v>
      </c>
      <c r="J547" s="1">
        <v>332.37759999999997</v>
      </c>
    </row>
    <row r="548" spans="1:10" x14ac:dyDescent="0.25">
      <c r="A548" s="1" t="s">
        <v>2511</v>
      </c>
      <c r="B548" s="3">
        <v>45695</v>
      </c>
      <c r="C548" s="1" t="s">
        <v>1193</v>
      </c>
      <c r="D548" s="1" t="s">
        <v>1599</v>
      </c>
      <c r="E548" s="1" t="s">
        <v>1911</v>
      </c>
      <c r="F548" s="1">
        <v>3</v>
      </c>
      <c r="G548" s="1">
        <v>370.93</v>
      </c>
      <c r="H548" s="1">
        <v>0</v>
      </c>
      <c r="I548" s="1" t="s">
        <v>1959</v>
      </c>
      <c r="J548" s="1">
        <v>1112.79</v>
      </c>
    </row>
    <row r="549" spans="1:10" x14ac:dyDescent="0.25">
      <c r="A549" s="1" t="s">
        <v>2512</v>
      </c>
      <c r="B549" s="3">
        <v>45281</v>
      </c>
      <c r="C549" s="1" t="s">
        <v>182</v>
      </c>
      <c r="D549" s="1" t="s">
        <v>1645</v>
      </c>
      <c r="E549" s="1" t="s">
        <v>1936</v>
      </c>
      <c r="F549" s="1">
        <v>1</v>
      </c>
      <c r="G549" s="1">
        <v>352.43</v>
      </c>
      <c r="H549" s="1">
        <v>0.14000000000000001</v>
      </c>
      <c r="I549" s="1" t="s">
        <v>1961</v>
      </c>
      <c r="J549" s="1">
        <v>303.08980000000003</v>
      </c>
    </row>
    <row r="550" spans="1:10" x14ac:dyDescent="0.25">
      <c r="A550" s="1" t="s">
        <v>2513</v>
      </c>
      <c r="B550" s="3">
        <v>45295</v>
      </c>
      <c r="C550" s="1" t="s">
        <v>430</v>
      </c>
      <c r="D550" s="1" t="s">
        <v>1606</v>
      </c>
      <c r="E550" s="1" t="s">
        <v>1936</v>
      </c>
      <c r="F550" s="1">
        <v>2</v>
      </c>
      <c r="G550" s="1">
        <v>562.97</v>
      </c>
      <c r="H550" s="1">
        <v>0.2</v>
      </c>
      <c r="I550" s="1" t="s">
        <v>1959</v>
      </c>
      <c r="J550" s="1">
        <v>900.75199999999995</v>
      </c>
    </row>
    <row r="551" spans="1:10" x14ac:dyDescent="0.25">
      <c r="A551" s="1" t="s">
        <v>2514</v>
      </c>
      <c r="B551" s="3">
        <v>45260</v>
      </c>
      <c r="C551" s="1" t="s">
        <v>533</v>
      </c>
      <c r="D551" s="1" t="s">
        <v>1747</v>
      </c>
      <c r="E551" s="1" t="s">
        <v>1914</v>
      </c>
      <c r="F551" s="1">
        <v>1</v>
      </c>
      <c r="G551" s="1">
        <v>522.85</v>
      </c>
      <c r="H551" s="1">
        <v>0.12</v>
      </c>
      <c r="I551" s="1" t="s">
        <v>1961</v>
      </c>
      <c r="J551" s="1">
        <v>460.108</v>
      </c>
    </row>
    <row r="552" spans="1:10" x14ac:dyDescent="0.25">
      <c r="A552" s="1" t="s">
        <v>2515</v>
      </c>
      <c r="B552" s="3">
        <v>45851</v>
      </c>
      <c r="C552" s="1" t="s">
        <v>1106</v>
      </c>
      <c r="D552" s="1" t="s">
        <v>1638</v>
      </c>
      <c r="E552" s="1" t="s">
        <v>1939</v>
      </c>
      <c r="F552" s="1">
        <v>4</v>
      </c>
      <c r="G552" s="1">
        <v>714.89</v>
      </c>
      <c r="H552" s="1">
        <v>0.15</v>
      </c>
      <c r="I552" s="1" t="s">
        <v>1959</v>
      </c>
      <c r="J552" s="1">
        <v>2430.6260000000002</v>
      </c>
    </row>
    <row r="553" spans="1:10" x14ac:dyDescent="0.25">
      <c r="A553" s="1" t="s">
        <v>2516</v>
      </c>
      <c r="B553" s="3">
        <v>45222</v>
      </c>
      <c r="C553" s="1" t="s">
        <v>624</v>
      </c>
      <c r="D553" s="1" t="s">
        <v>1709</v>
      </c>
      <c r="E553" s="1" t="s">
        <v>1896</v>
      </c>
      <c r="F553" s="1">
        <v>3</v>
      </c>
      <c r="G553" s="1">
        <v>137.77000000000001</v>
      </c>
      <c r="H553" s="1">
        <v>0.26</v>
      </c>
      <c r="I553" s="1" t="s">
        <v>1961</v>
      </c>
      <c r="J553" s="1">
        <v>305.8494</v>
      </c>
    </row>
    <row r="554" spans="1:10" x14ac:dyDescent="0.25">
      <c r="A554" s="1" t="s">
        <v>2517</v>
      </c>
      <c r="B554" s="3">
        <v>45940</v>
      </c>
      <c r="C554" s="1" t="s">
        <v>118</v>
      </c>
      <c r="D554" s="1" t="s">
        <v>1859</v>
      </c>
      <c r="E554" s="1" t="s">
        <v>1927</v>
      </c>
      <c r="F554" s="1">
        <v>3</v>
      </c>
      <c r="G554" s="1">
        <v>862.18</v>
      </c>
      <c r="H554" s="1">
        <v>0.22</v>
      </c>
      <c r="I554" s="1" t="s">
        <v>1961</v>
      </c>
      <c r="J554" s="1">
        <v>2017.5011999999999</v>
      </c>
    </row>
    <row r="555" spans="1:10" x14ac:dyDescent="0.25">
      <c r="A555" s="1" t="s">
        <v>2518</v>
      </c>
      <c r="B555" s="3">
        <v>45822</v>
      </c>
      <c r="C555" s="1" t="s">
        <v>218</v>
      </c>
      <c r="D555" s="1" t="s">
        <v>1693</v>
      </c>
      <c r="E555" s="1" t="s">
        <v>1934</v>
      </c>
      <c r="F555" s="1">
        <v>2</v>
      </c>
      <c r="G555" s="1">
        <v>833.64</v>
      </c>
      <c r="H555" s="1">
        <v>0.24</v>
      </c>
      <c r="I555" s="1" t="s">
        <v>1961</v>
      </c>
      <c r="J555" s="1">
        <v>1267.1328000000001</v>
      </c>
    </row>
    <row r="556" spans="1:10" x14ac:dyDescent="0.25">
      <c r="A556" s="1" t="s">
        <v>2519</v>
      </c>
      <c r="B556" s="3">
        <v>45752</v>
      </c>
      <c r="C556" s="1" t="s">
        <v>871</v>
      </c>
      <c r="D556" s="1" t="s">
        <v>1631</v>
      </c>
      <c r="E556" s="1" t="s">
        <v>1936</v>
      </c>
      <c r="F556" s="1">
        <v>3</v>
      </c>
      <c r="G556" s="1">
        <v>543.22</v>
      </c>
      <c r="H556" s="1">
        <v>0.05</v>
      </c>
      <c r="I556" s="1" t="s">
        <v>1964</v>
      </c>
      <c r="J556" s="1">
        <v>1548.1769999999999</v>
      </c>
    </row>
    <row r="557" spans="1:10" x14ac:dyDescent="0.25">
      <c r="A557" s="1" t="s">
        <v>2520</v>
      </c>
      <c r="B557" s="3">
        <v>45677</v>
      </c>
      <c r="C557" s="1" t="s">
        <v>895</v>
      </c>
      <c r="D557" s="1" t="s">
        <v>1847</v>
      </c>
      <c r="E557" s="1" t="s">
        <v>1896</v>
      </c>
      <c r="F557" s="1">
        <v>3</v>
      </c>
      <c r="G557" s="1">
        <v>691.02</v>
      </c>
      <c r="H557" s="1">
        <v>0.12</v>
      </c>
      <c r="I557" s="1" t="s">
        <v>1964</v>
      </c>
      <c r="J557" s="1">
        <v>1824.2927999999999</v>
      </c>
    </row>
    <row r="558" spans="1:10" x14ac:dyDescent="0.25">
      <c r="A558" s="1" t="s">
        <v>2521</v>
      </c>
      <c r="B558" s="3">
        <v>45253</v>
      </c>
      <c r="C558" s="1" t="s">
        <v>318</v>
      </c>
      <c r="D558" s="1" t="s">
        <v>1841</v>
      </c>
      <c r="E558" s="1" t="s">
        <v>1942</v>
      </c>
      <c r="F558" s="1">
        <v>4</v>
      </c>
      <c r="G558" s="1">
        <v>338.73</v>
      </c>
      <c r="H558" s="1">
        <v>0.18</v>
      </c>
      <c r="I558" s="1" t="s">
        <v>1959</v>
      </c>
      <c r="J558" s="1">
        <v>1111.0344</v>
      </c>
    </row>
    <row r="559" spans="1:10" x14ac:dyDescent="0.25">
      <c r="A559" s="1" t="s">
        <v>2522</v>
      </c>
      <c r="B559" s="3">
        <v>45389</v>
      </c>
      <c r="C559" s="1" t="s">
        <v>234</v>
      </c>
      <c r="D559" s="1" t="s">
        <v>1835</v>
      </c>
      <c r="E559" s="1" t="s">
        <v>1939</v>
      </c>
      <c r="F559" s="1">
        <v>3</v>
      </c>
      <c r="G559" s="1">
        <v>366.08</v>
      </c>
      <c r="H559" s="1">
        <v>0.05</v>
      </c>
      <c r="I559" s="1" t="s">
        <v>1959</v>
      </c>
      <c r="J559" s="1">
        <v>1043.328</v>
      </c>
    </row>
    <row r="560" spans="1:10" x14ac:dyDescent="0.25">
      <c r="A560" s="1" t="s">
        <v>2523</v>
      </c>
      <c r="B560" s="3">
        <v>45840</v>
      </c>
      <c r="C560" s="1" t="s">
        <v>376</v>
      </c>
      <c r="D560" s="1" t="s">
        <v>1610</v>
      </c>
      <c r="E560" s="1" t="s">
        <v>1932</v>
      </c>
      <c r="F560" s="1">
        <v>4</v>
      </c>
      <c r="G560" s="1">
        <v>539.48</v>
      </c>
      <c r="H560" s="1">
        <v>0.28000000000000003</v>
      </c>
      <c r="I560" s="1" t="s">
        <v>1964</v>
      </c>
      <c r="J560" s="1">
        <v>1553.7023999999999</v>
      </c>
    </row>
    <row r="561" spans="1:10" x14ac:dyDescent="0.25">
      <c r="A561" s="1" t="s">
        <v>2524</v>
      </c>
      <c r="B561" s="3">
        <v>45256</v>
      </c>
      <c r="C561" s="1" t="s">
        <v>1226</v>
      </c>
      <c r="D561" s="1" t="s">
        <v>1856</v>
      </c>
      <c r="E561" s="1" t="s">
        <v>1939</v>
      </c>
      <c r="F561" s="1">
        <v>1</v>
      </c>
      <c r="G561" s="1">
        <v>499.59</v>
      </c>
      <c r="H561" s="1">
        <v>0.03</v>
      </c>
      <c r="I561" s="1" t="s">
        <v>1964</v>
      </c>
      <c r="J561" s="1">
        <v>484.60230000000001</v>
      </c>
    </row>
    <row r="562" spans="1:10" x14ac:dyDescent="0.25">
      <c r="A562" s="1" t="s">
        <v>2525</v>
      </c>
      <c r="B562" s="3">
        <v>45326</v>
      </c>
      <c r="C562" s="1" t="s">
        <v>627</v>
      </c>
      <c r="D562" s="1" t="s">
        <v>1667</v>
      </c>
      <c r="E562" s="1" t="s">
        <v>1917</v>
      </c>
      <c r="F562" s="1">
        <v>3</v>
      </c>
      <c r="G562" s="1">
        <v>330.04</v>
      </c>
      <c r="H562" s="1">
        <v>0.2</v>
      </c>
      <c r="I562" s="1" t="s">
        <v>1959</v>
      </c>
      <c r="J562" s="1">
        <v>792.096</v>
      </c>
    </row>
    <row r="563" spans="1:10" x14ac:dyDescent="0.25">
      <c r="A563" s="1" t="s">
        <v>2526</v>
      </c>
      <c r="B563" s="3">
        <v>45459</v>
      </c>
      <c r="C563" s="1" t="s">
        <v>609</v>
      </c>
      <c r="D563" s="1" t="s">
        <v>1603</v>
      </c>
      <c r="E563" s="1" t="s">
        <v>1942</v>
      </c>
      <c r="F563" s="1">
        <v>2</v>
      </c>
      <c r="G563" s="1">
        <v>813.01</v>
      </c>
      <c r="H563" s="1">
        <v>0.06</v>
      </c>
      <c r="I563" s="1" t="s">
        <v>1961</v>
      </c>
      <c r="J563" s="1">
        <v>1528.4588000000001</v>
      </c>
    </row>
    <row r="564" spans="1:10" x14ac:dyDescent="0.25">
      <c r="A564" s="1" t="s">
        <v>2527</v>
      </c>
      <c r="B564" s="3">
        <v>45715</v>
      </c>
      <c r="C564" s="1" t="s">
        <v>114</v>
      </c>
      <c r="D564" s="1" t="s">
        <v>1560</v>
      </c>
      <c r="E564" s="1" t="s">
        <v>1896</v>
      </c>
      <c r="F564" s="1">
        <v>4</v>
      </c>
      <c r="G564" s="1">
        <v>204.8</v>
      </c>
      <c r="H564" s="1">
        <v>0.03</v>
      </c>
      <c r="I564" s="1" t="s">
        <v>1961</v>
      </c>
      <c r="J564" s="1">
        <v>794.62400000000002</v>
      </c>
    </row>
    <row r="565" spans="1:10" x14ac:dyDescent="0.25">
      <c r="A565" s="1" t="s">
        <v>2528</v>
      </c>
      <c r="B565" s="3">
        <v>45223</v>
      </c>
      <c r="C565" s="1" t="s">
        <v>58</v>
      </c>
      <c r="D565" s="1" t="s">
        <v>2061</v>
      </c>
      <c r="E565" s="1" t="s">
        <v>1901</v>
      </c>
      <c r="F565" s="1">
        <v>3</v>
      </c>
      <c r="G565" s="1">
        <v>728.32</v>
      </c>
      <c r="H565" s="1">
        <v>0.01</v>
      </c>
      <c r="I565" s="1" t="s">
        <v>1959</v>
      </c>
      <c r="J565" s="1">
        <v>2163.1104</v>
      </c>
    </row>
    <row r="566" spans="1:10" x14ac:dyDescent="0.25">
      <c r="A566" s="1" t="s">
        <v>2529</v>
      </c>
      <c r="B566" s="3">
        <v>45507</v>
      </c>
      <c r="C566" s="1" t="s">
        <v>1409</v>
      </c>
      <c r="D566" s="1" t="s">
        <v>1759</v>
      </c>
      <c r="E566" s="1" t="s">
        <v>1914</v>
      </c>
      <c r="F566" s="1">
        <v>3</v>
      </c>
      <c r="G566" s="1">
        <v>836.4</v>
      </c>
      <c r="H566" s="1">
        <v>0</v>
      </c>
      <c r="I566" s="1" t="s">
        <v>1959</v>
      </c>
      <c r="J566" s="1">
        <v>2509.1999999999998</v>
      </c>
    </row>
    <row r="567" spans="1:10" x14ac:dyDescent="0.25">
      <c r="A567" s="1" t="s">
        <v>2530</v>
      </c>
      <c r="B567" s="3">
        <v>45843</v>
      </c>
      <c r="C567" s="1" t="s">
        <v>509</v>
      </c>
      <c r="D567" s="1" t="s">
        <v>1853</v>
      </c>
      <c r="E567" s="1" t="s">
        <v>1929</v>
      </c>
      <c r="F567" s="1">
        <v>1</v>
      </c>
      <c r="G567" s="1">
        <v>780.16</v>
      </c>
      <c r="H567" s="1">
        <v>0.02</v>
      </c>
      <c r="I567" s="1" t="s">
        <v>1964</v>
      </c>
      <c r="J567" s="1">
        <v>764.55679999999995</v>
      </c>
    </row>
    <row r="568" spans="1:10" x14ac:dyDescent="0.25">
      <c r="A568" s="1" t="s">
        <v>2531</v>
      </c>
      <c r="B568" s="3">
        <v>45804</v>
      </c>
      <c r="C568" s="1" t="s">
        <v>1461</v>
      </c>
      <c r="D568" s="1" t="s">
        <v>1718</v>
      </c>
      <c r="E568" s="1" t="s">
        <v>1932</v>
      </c>
      <c r="F568" s="1">
        <v>4</v>
      </c>
      <c r="G568" s="1">
        <v>354.12</v>
      </c>
      <c r="H568" s="1">
        <v>0.06</v>
      </c>
      <c r="I568" s="1" t="s">
        <v>1961</v>
      </c>
      <c r="J568" s="1">
        <v>1331.4911999999999</v>
      </c>
    </row>
    <row r="569" spans="1:10" x14ac:dyDescent="0.25">
      <c r="A569" s="1" t="s">
        <v>2532</v>
      </c>
      <c r="B569" s="3">
        <v>45602</v>
      </c>
      <c r="C569" s="1" t="s">
        <v>1409</v>
      </c>
      <c r="D569" s="1" t="s">
        <v>1771</v>
      </c>
      <c r="E569" s="1" t="s">
        <v>1896</v>
      </c>
      <c r="F569" s="1">
        <v>4</v>
      </c>
      <c r="G569" s="1">
        <v>282.48</v>
      </c>
      <c r="H569" s="1">
        <v>0.11</v>
      </c>
      <c r="I569" s="1" t="s">
        <v>1961</v>
      </c>
      <c r="J569" s="1">
        <v>1005.6288</v>
      </c>
    </row>
    <row r="570" spans="1:10" x14ac:dyDescent="0.25">
      <c r="A570" s="1" t="s">
        <v>2533</v>
      </c>
      <c r="B570" s="3">
        <v>45446</v>
      </c>
      <c r="C570" s="1" t="s">
        <v>1043</v>
      </c>
      <c r="D570" s="1" t="s">
        <v>1635</v>
      </c>
      <c r="E570" s="1" t="s">
        <v>1911</v>
      </c>
      <c r="F570" s="1">
        <v>2</v>
      </c>
      <c r="G570" s="1">
        <v>740.68</v>
      </c>
      <c r="H570" s="1">
        <v>0.02</v>
      </c>
      <c r="I570" s="1" t="s">
        <v>1961</v>
      </c>
      <c r="J570" s="1">
        <v>1451.7328</v>
      </c>
    </row>
    <row r="571" spans="1:10" x14ac:dyDescent="0.25">
      <c r="A571" s="1" t="s">
        <v>2534</v>
      </c>
      <c r="B571" s="3">
        <v>45384</v>
      </c>
      <c r="C571" s="1" t="s">
        <v>376</v>
      </c>
      <c r="D571" s="1" t="s">
        <v>1750</v>
      </c>
      <c r="E571" s="1" t="s">
        <v>1921</v>
      </c>
      <c r="F571" s="1">
        <v>3</v>
      </c>
      <c r="G571" s="1">
        <v>600.58000000000004</v>
      </c>
      <c r="H571" s="1">
        <v>0.28999999999999998</v>
      </c>
      <c r="I571" s="1" t="s">
        <v>1964</v>
      </c>
      <c r="J571" s="1">
        <v>1279.2354</v>
      </c>
    </row>
    <row r="572" spans="1:10" x14ac:dyDescent="0.25">
      <c r="A572" s="1" t="s">
        <v>2535</v>
      </c>
      <c r="B572" s="3">
        <v>45348</v>
      </c>
      <c r="C572" s="1" t="s">
        <v>1434</v>
      </c>
      <c r="D572" s="1" t="s">
        <v>1777</v>
      </c>
      <c r="E572" s="1" t="s">
        <v>1901</v>
      </c>
      <c r="F572" s="1">
        <v>3</v>
      </c>
      <c r="G572" s="1">
        <v>345.58</v>
      </c>
      <c r="H572" s="1">
        <v>0.22</v>
      </c>
      <c r="I572" s="1" t="s">
        <v>1959</v>
      </c>
      <c r="J572" s="1">
        <v>808.65719999999999</v>
      </c>
    </row>
    <row r="573" spans="1:10" x14ac:dyDescent="0.25">
      <c r="A573" s="1" t="s">
        <v>2536</v>
      </c>
      <c r="B573" s="3">
        <v>45688</v>
      </c>
      <c r="C573" s="1" t="s">
        <v>913</v>
      </c>
      <c r="D573" s="1" t="s">
        <v>1628</v>
      </c>
      <c r="E573" s="1" t="s">
        <v>1927</v>
      </c>
      <c r="F573" s="1">
        <v>1</v>
      </c>
      <c r="G573" s="1">
        <v>974.52</v>
      </c>
      <c r="H573" s="1">
        <v>0.01</v>
      </c>
      <c r="I573" s="1" t="s">
        <v>1961</v>
      </c>
      <c r="J573" s="1">
        <v>964.77480000000003</v>
      </c>
    </row>
    <row r="574" spans="1:10" x14ac:dyDescent="0.25">
      <c r="A574" s="1" t="s">
        <v>2537</v>
      </c>
      <c r="B574" s="3">
        <v>45249</v>
      </c>
      <c r="C574" s="1" t="s">
        <v>161</v>
      </c>
      <c r="D574" s="1" t="s">
        <v>1625</v>
      </c>
      <c r="E574" s="1" t="s">
        <v>1892</v>
      </c>
      <c r="F574" s="1">
        <v>3</v>
      </c>
      <c r="G574" s="1">
        <v>282.33</v>
      </c>
      <c r="H574" s="1">
        <v>7.0000000000000007E-2</v>
      </c>
      <c r="I574" s="1" t="s">
        <v>1959</v>
      </c>
      <c r="J574" s="1">
        <v>787.70069999999998</v>
      </c>
    </row>
    <row r="575" spans="1:10" x14ac:dyDescent="0.25">
      <c r="A575" s="1" t="s">
        <v>2538</v>
      </c>
      <c r="B575" s="3">
        <v>45726</v>
      </c>
      <c r="C575" s="1" t="s">
        <v>1205</v>
      </c>
      <c r="D575" s="1" t="s">
        <v>1811</v>
      </c>
      <c r="E575" s="1" t="s">
        <v>1948</v>
      </c>
      <c r="F575" s="1">
        <v>4</v>
      </c>
      <c r="G575" s="1">
        <v>158.46</v>
      </c>
      <c r="H575" s="1">
        <v>0.09</v>
      </c>
      <c r="I575" s="1" t="s">
        <v>1961</v>
      </c>
      <c r="J575" s="1">
        <v>576.7944</v>
      </c>
    </row>
    <row r="576" spans="1:10" x14ac:dyDescent="0.25">
      <c r="A576" s="1" t="s">
        <v>2539</v>
      </c>
      <c r="B576" s="3">
        <v>45283</v>
      </c>
      <c r="C576" s="1" t="s">
        <v>1088</v>
      </c>
      <c r="D576" s="1" t="s">
        <v>1747</v>
      </c>
      <c r="E576" s="1" t="s">
        <v>1914</v>
      </c>
      <c r="F576" s="1">
        <v>2</v>
      </c>
      <c r="G576" s="1">
        <v>778.56</v>
      </c>
      <c r="H576" s="1">
        <v>0.11</v>
      </c>
      <c r="I576" s="1" t="s">
        <v>1964</v>
      </c>
      <c r="J576" s="1">
        <v>1385.8368</v>
      </c>
    </row>
    <row r="577" spans="1:10" x14ac:dyDescent="0.25">
      <c r="A577" s="1" t="s">
        <v>2540</v>
      </c>
      <c r="B577" s="3">
        <v>45353</v>
      </c>
      <c r="C577" s="1" t="s">
        <v>772</v>
      </c>
      <c r="D577" s="1" t="s">
        <v>1732</v>
      </c>
      <c r="E577" s="1" t="s">
        <v>1948</v>
      </c>
      <c r="F577" s="1">
        <v>4</v>
      </c>
      <c r="G577" s="1">
        <v>280.16000000000003</v>
      </c>
      <c r="H577" s="1">
        <v>0.18</v>
      </c>
      <c r="I577" s="1" t="s">
        <v>1964</v>
      </c>
      <c r="J577" s="1">
        <v>918.9248</v>
      </c>
    </row>
    <row r="578" spans="1:10" x14ac:dyDescent="0.25">
      <c r="A578" s="1" t="s">
        <v>2541</v>
      </c>
      <c r="B578" s="3">
        <v>45592</v>
      </c>
      <c r="C578" s="1" t="s">
        <v>922</v>
      </c>
      <c r="D578" s="1" t="s">
        <v>1796</v>
      </c>
      <c r="E578" s="1" t="s">
        <v>1932</v>
      </c>
      <c r="F578" s="1">
        <v>2</v>
      </c>
      <c r="G578" s="1">
        <v>649.54999999999995</v>
      </c>
      <c r="H578" s="1">
        <v>0.28999999999999998</v>
      </c>
      <c r="I578" s="1" t="s">
        <v>1961</v>
      </c>
      <c r="J578" s="1">
        <v>922.36099999999999</v>
      </c>
    </row>
    <row r="579" spans="1:10" x14ac:dyDescent="0.25">
      <c r="A579" s="1" t="s">
        <v>2542</v>
      </c>
      <c r="B579" s="3">
        <v>45360</v>
      </c>
      <c r="C579" s="1" t="s">
        <v>42</v>
      </c>
      <c r="D579" s="1" t="s">
        <v>1847</v>
      </c>
      <c r="E579" s="1" t="s">
        <v>1896</v>
      </c>
      <c r="F579" s="1">
        <v>2</v>
      </c>
      <c r="G579" s="1">
        <v>994.32</v>
      </c>
      <c r="H579" s="1">
        <v>0.27</v>
      </c>
      <c r="I579" s="1" t="s">
        <v>1961</v>
      </c>
      <c r="J579" s="1">
        <v>1451.7072000000001</v>
      </c>
    </row>
    <row r="580" spans="1:10" x14ac:dyDescent="0.25">
      <c r="A580" s="1" t="s">
        <v>2543</v>
      </c>
      <c r="B580" s="3">
        <v>45649</v>
      </c>
      <c r="C580" s="1" t="s">
        <v>732</v>
      </c>
      <c r="D580" s="1" t="s">
        <v>1826</v>
      </c>
      <c r="E580" s="1" t="s">
        <v>1929</v>
      </c>
      <c r="F580" s="1">
        <v>1</v>
      </c>
      <c r="G580" s="1">
        <v>64.94</v>
      </c>
      <c r="H580" s="1">
        <v>0.21</v>
      </c>
      <c r="I580" s="1" t="s">
        <v>1961</v>
      </c>
      <c r="J580" s="1">
        <v>51.302599999999998</v>
      </c>
    </row>
    <row r="581" spans="1:10" x14ac:dyDescent="0.25">
      <c r="A581" s="1" t="s">
        <v>2544</v>
      </c>
      <c r="B581" s="3">
        <v>45709</v>
      </c>
      <c r="C581" s="1" t="s">
        <v>471</v>
      </c>
      <c r="D581" s="1" t="s">
        <v>1696</v>
      </c>
      <c r="E581" s="1" t="s">
        <v>1914</v>
      </c>
      <c r="F581" s="1">
        <v>2</v>
      </c>
      <c r="G581" s="1">
        <v>507.66</v>
      </c>
      <c r="H581" s="1">
        <v>0</v>
      </c>
      <c r="I581" s="1" t="s">
        <v>1964</v>
      </c>
      <c r="J581" s="1">
        <v>1015.32</v>
      </c>
    </row>
    <row r="582" spans="1:10" x14ac:dyDescent="0.25">
      <c r="A582" s="1" t="s">
        <v>2545</v>
      </c>
      <c r="B582" s="3">
        <v>45273</v>
      </c>
      <c r="C582" s="1" t="s">
        <v>787</v>
      </c>
      <c r="D582" s="1" t="s">
        <v>1826</v>
      </c>
      <c r="E582" s="1" t="s">
        <v>1904</v>
      </c>
      <c r="F582" s="1">
        <v>4</v>
      </c>
      <c r="G582" s="1">
        <v>968.27</v>
      </c>
      <c r="H582" s="1">
        <v>0.03</v>
      </c>
      <c r="I582" s="1" t="s">
        <v>1961</v>
      </c>
      <c r="J582" s="1">
        <v>3756.8876</v>
      </c>
    </row>
    <row r="583" spans="1:10" x14ac:dyDescent="0.25">
      <c r="A583" s="1" t="s">
        <v>2546</v>
      </c>
      <c r="B583" s="3">
        <v>45250</v>
      </c>
      <c r="C583" s="1" t="s">
        <v>81</v>
      </c>
      <c r="D583" s="1" t="s">
        <v>1847</v>
      </c>
      <c r="E583" s="1" t="s">
        <v>1908</v>
      </c>
      <c r="F583" s="1">
        <v>4</v>
      </c>
      <c r="G583" s="1">
        <v>510.33</v>
      </c>
      <c r="H583" s="1">
        <v>0.2</v>
      </c>
      <c r="I583" s="1" t="s">
        <v>1961</v>
      </c>
      <c r="J583" s="1">
        <v>1633.056</v>
      </c>
    </row>
    <row r="584" spans="1:10" x14ac:dyDescent="0.25">
      <c r="A584" s="1" t="s">
        <v>2547</v>
      </c>
      <c r="B584" s="3">
        <v>45539</v>
      </c>
      <c r="C584" s="1" t="s">
        <v>58</v>
      </c>
      <c r="D584" s="1" t="s">
        <v>1712</v>
      </c>
      <c r="E584" s="1" t="s">
        <v>1948</v>
      </c>
      <c r="F584" s="1">
        <v>2</v>
      </c>
      <c r="G584" s="1">
        <v>156.72999999999999</v>
      </c>
      <c r="H584" s="1">
        <v>0.18</v>
      </c>
      <c r="I584" s="1" t="s">
        <v>1964</v>
      </c>
      <c r="J584" s="1">
        <v>257.03719999999998</v>
      </c>
    </row>
    <row r="585" spans="1:10" x14ac:dyDescent="0.25">
      <c r="A585" s="1" t="s">
        <v>2548</v>
      </c>
      <c r="B585" s="3">
        <v>45810</v>
      </c>
      <c r="C585" s="1" t="s">
        <v>488</v>
      </c>
      <c r="D585" s="1" t="s">
        <v>1880</v>
      </c>
      <c r="E585" s="1" t="s">
        <v>1924</v>
      </c>
      <c r="F585" s="1">
        <v>3</v>
      </c>
      <c r="G585" s="1">
        <v>53.83</v>
      </c>
      <c r="H585" s="1">
        <v>0.24</v>
      </c>
      <c r="I585" s="1" t="s">
        <v>1959</v>
      </c>
      <c r="J585" s="1">
        <v>122.7324</v>
      </c>
    </row>
    <row r="586" spans="1:10" x14ac:dyDescent="0.25">
      <c r="A586" s="1" t="s">
        <v>2549</v>
      </c>
      <c r="B586" s="3">
        <v>45350</v>
      </c>
      <c r="C586" s="1" t="s">
        <v>1190</v>
      </c>
      <c r="D586" s="1" t="s">
        <v>1817</v>
      </c>
      <c r="E586" s="1" t="s">
        <v>1904</v>
      </c>
      <c r="F586" s="1">
        <v>1</v>
      </c>
      <c r="G586" s="1">
        <v>34.71</v>
      </c>
      <c r="H586" s="1">
        <v>0.1</v>
      </c>
      <c r="I586" s="1" t="s">
        <v>1964</v>
      </c>
      <c r="J586" s="1">
        <v>31.239000000000001</v>
      </c>
    </row>
    <row r="587" spans="1:10" x14ac:dyDescent="0.25">
      <c r="A587" s="1" t="s">
        <v>2550</v>
      </c>
      <c r="B587" s="3">
        <v>45633</v>
      </c>
      <c r="C587" s="1" t="s">
        <v>748</v>
      </c>
      <c r="D587" s="1" t="s">
        <v>1814</v>
      </c>
      <c r="E587" s="1" t="s">
        <v>1892</v>
      </c>
      <c r="F587" s="1">
        <v>2</v>
      </c>
      <c r="G587" s="1">
        <v>829.15</v>
      </c>
      <c r="H587" s="1">
        <v>0.11</v>
      </c>
      <c r="I587" s="1" t="s">
        <v>1961</v>
      </c>
      <c r="J587" s="1">
        <v>1475.8869999999999</v>
      </c>
    </row>
    <row r="588" spans="1:10" x14ac:dyDescent="0.25">
      <c r="A588" s="1" t="s">
        <v>2551</v>
      </c>
      <c r="B588" s="3">
        <v>45798</v>
      </c>
      <c r="C588" s="1" t="s">
        <v>853</v>
      </c>
      <c r="D588" s="1" t="s">
        <v>1877</v>
      </c>
      <c r="E588" s="1" t="s">
        <v>1901</v>
      </c>
      <c r="F588" s="1">
        <v>2</v>
      </c>
      <c r="G588" s="1">
        <v>481.86</v>
      </c>
      <c r="H588" s="1">
        <v>0.1</v>
      </c>
      <c r="I588" s="1" t="s">
        <v>1964</v>
      </c>
      <c r="J588" s="1">
        <v>867.34799999999996</v>
      </c>
    </row>
    <row r="589" spans="1:10" x14ac:dyDescent="0.25">
      <c r="A589" s="1" t="s">
        <v>2552</v>
      </c>
      <c r="B589" s="3">
        <v>45354</v>
      </c>
      <c r="C589" s="1" t="s">
        <v>503</v>
      </c>
      <c r="D589" s="1" t="s">
        <v>1738</v>
      </c>
      <c r="E589" s="1" t="s">
        <v>1914</v>
      </c>
      <c r="F589" s="1">
        <v>4</v>
      </c>
      <c r="G589" s="1">
        <v>915.17</v>
      </c>
      <c r="H589" s="1">
        <v>0.19</v>
      </c>
      <c r="I589" s="1" t="s">
        <v>1964</v>
      </c>
      <c r="J589" s="1">
        <v>2965.1507999999999</v>
      </c>
    </row>
    <row r="590" spans="1:10" x14ac:dyDescent="0.25">
      <c r="A590" s="1" t="s">
        <v>2553</v>
      </c>
      <c r="B590" s="3">
        <v>45357</v>
      </c>
      <c r="C590" s="1" t="s">
        <v>704</v>
      </c>
      <c r="D590" s="1" t="s">
        <v>1796</v>
      </c>
      <c r="E590" s="1" t="s">
        <v>1945</v>
      </c>
      <c r="F590" s="1">
        <v>1</v>
      </c>
      <c r="G590" s="1">
        <v>250.95</v>
      </c>
      <c r="H590" s="1">
        <v>0.03</v>
      </c>
      <c r="I590" s="1" t="s">
        <v>1961</v>
      </c>
      <c r="J590" s="1">
        <v>243.42150000000001</v>
      </c>
    </row>
    <row r="591" spans="1:10" x14ac:dyDescent="0.25">
      <c r="A591" s="1" t="s">
        <v>2554</v>
      </c>
      <c r="B591" s="3">
        <v>45257</v>
      </c>
      <c r="C591" s="1" t="s">
        <v>1034</v>
      </c>
      <c r="D591" s="1" t="s">
        <v>1871</v>
      </c>
      <c r="E591" s="1" t="s">
        <v>1908</v>
      </c>
      <c r="F591" s="1">
        <v>3</v>
      </c>
      <c r="G591" s="1">
        <v>882.84</v>
      </c>
      <c r="H591" s="1">
        <v>0.1</v>
      </c>
      <c r="I591" s="1" t="s">
        <v>1959</v>
      </c>
      <c r="J591" s="1">
        <v>2383.6680000000001</v>
      </c>
    </row>
    <row r="592" spans="1:10" x14ac:dyDescent="0.25">
      <c r="A592" s="1" t="s">
        <v>2555</v>
      </c>
      <c r="B592" s="3">
        <v>45702</v>
      </c>
      <c r="C592" s="1" t="s">
        <v>477</v>
      </c>
      <c r="D592" s="1" t="s">
        <v>1631</v>
      </c>
      <c r="E592" s="1" t="s">
        <v>1945</v>
      </c>
      <c r="F592" s="1">
        <v>4</v>
      </c>
      <c r="G592" s="1">
        <v>573.37</v>
      </c>
      <c r="H592" s="1">
        <v>0.04</v>
      </c>
      <c r="I592" s="1" t="s">
        <v>1964</v>
      </c>
      <c r="J592" s="1">
        <v>2201.7408</v>
      </c>
    </row>
    <row r="593" spans="1:10" x14ac:dyDescent="0.25">
      <c r="A593" s="1" t="s">
        <v>2556</v>
      </c>
      <c r="B593" s="3">
        <v>45318</v>
      </c>
      <c r="C593" s="1" t="s">
        <v>222</v>
      </c>
      <c r="D593" s="1" t="s">
        <v>1674</v>
      </c>
      <c r="E593" s="1" t="s">
        <v>1929</v>
      </c>
      <c r="F593" s="1">
        <v>3</v>
      </c>
      <c r="G593" s="1">
        <v>622.72</v>
      </c>
      <c r="H593" s="1">
        <v>0.04</v>
      </c>
      <c r="I593" s="1" t="s">
        <v>1959</v>
      </c>
      <c r="J593" s="1">
        <v>1793.4336000000001</v>
      </c>
    </row>
    <row r="594" spans="1:10" x14ac:dyDescent="0.25">
      <c r="A594" s="1" t="s">
        <v>2557</v>
      </c>
      <c r="B594" s="3">
        <v>45943</v>
      </c>
      <c r="C594" s="1" t="s">
        <v>1223</v>
      </c>
      <c r="D594" s="1" t="s">
        <v>1859</v>
      </c>
      <c r="E594" s="1" t="s">
        <v>1942</v>
      </c>
      <c r="F594" s="1">
        <v>3</v>
      </c>
      <c r="G594" s="1">
        <v>259.74</v>
      </c>
      <c r="H594" s="1">
        <v>0.24</v>
      </c>
      <c r="I594" s="1" t="s">
        <v>1959</v>
      </c>
      <c r="J594" s="1">
        <v>592.20719999999994</v>
      </c>
    </row>
    <row r="595" spans="1:10" x14ac:dyDescent="0.25">
      <c r="A595" s="1" t="s">
        <v>2558</v>
      </c>
      <c r="B595" s="3">
        <v>45769</v>
      </c>
      <c r="C595" s="1" t="s">
        <v>209</v>
      </c>
      <c r="D595" s="1" t="s">
        <v>1661</v>
      </c>
      <c r="E595" s="1" t="s">
        <v>1932</v>
      </c>
      <c r="F595" s="1">
        <v>4</v>
      </c>
      <c r="G595" s="1">
        <v>951.09</v>
      </c>
      <c r="H595" s="1">
        <v>0.14000000000000001</v>
      </c>
      <c r="I595" s="1" t="s">
        <v>1964</v>
      </c>
      <c r="J595" s="1">
        <v>3271.7496000000001</v>
      </c>
    </row>
    <row r="596" spans="1:10" x14ac:dyDescent="0.25">
      <c r="A596" s="1" t="s">
        <v>2559</v>
      </c>
      <c r="B596" s="3">
        <v>45765</v>
      </c>
      <c r="C596" s="1" t="s">
        <v>659</v>
      </c>
      <c r="D596" s="1" t="s">
        <v>1880</v>
      </c>
      <c r="E596" s="1" t="s">
        <v>1896</v>
      </c>
      <c r="F596" s="1">
        <v>1</v>
      </c>
      <c r="G596" s="1">
        <v>71.709999999999994</v>
      </c>
      <c r="H596" s="1">
        <v>0.23</v>
      </c>
      <c r="I596" s="1" t="s">
        <v>1964</v>
      </c>
      <c r="J596" s="1">
        <v>55.216700000000003</v>
      </c>
    </row>
    <row r="597" spans="1:10" x14ac:dyDescent="0.25">
      <c r="A597" s="1" t="s">
        <v>2560</v>
      </c>
      <c r="B597" s="3">
        <v>45891</v>
      </c>
      <c r="C597" s="1" t="s">
        <v>581</v>
      </c>
      <c r="D597" s="1" t="s">
        <v>1635</v>
      </c>
      <c r="E597" s="1" t="s">
        <v>1914</v>
      </c>
      <c r="F597" s="1">
        <v>4</v>
      </c>
      <c r="G597" s="1">
        <v>894.93</v>
      </c>
      <c r="H597" s="1">
        <v>0.05</v>
      </c>
      <c r="I597" s="1" t="s">
        <v>1964</v>
      </c>
      <c r="J597" s="1">
        <v>3400.7339999999999</v>
      </c>
    </row>
    <row r="598" spans="1:10" x14ac:dyDescent="0.25">
      <c r="A598" s="1" t="s">
        <v>2561</v>
      </c>
      <c r="B598" s="3">
        <v>45842</v>
      </c>
      <c r="C598" s="1" t="s">
        <v>668</v>
      </c>
      <c r="D598" s="1" t="s">
        <v>1817</v>
      </c>
      <c r="E598" s="1" t="s">
        <v>1917</v>
      </c>
      <c r="F598" s="1">
        <v>4</v>
      </c>
      <c r="G598" s="1">
        <v>870.18</v>
      </c>
      <c r="H598" s="1">
        <v>0.13</v>
      </c>
      <c r="I598" s="1" t="s">
        <v>1964</v>
      </c>
      <c r="J598" s="1">
        <v>3028.2264</v>
      </c>
    </row>
    <row r="599" spans="1:10" x14ac:dyDescent="0.25">
      <c r="A599" s="1" t="s">
        <v>2562</v>
      </c>
      <c r="B599" s="3">
        <v>45382</v>
      </c>
      <c r="C599" s="1" t="s">
        <v>895</v>
      </c>
      <c r="D599" s="1" t="s">
        <v>1774</v>
      </c>
      <c r="E599" s="1" t="s">
        <v>1896</v>
      </c>
      <c r="F599" s="1">
        <v>2</v>
      </c>
      <c r="G599" s="1">
        <v>552.72</v>
      </c>
      <c r="H599" s="1">
        <v>0.06</v>
      </c>
      <c r="I599" s="1" t="s">
        <v>1961</v>
      </c>
      <c r="J599" s="1">
        <v>1039.1135999999999</v>
      </c>
    </row>
    <row r="600" spans="1:10" x14ac:dyDescent="0.25">
      <c r="A600" s="1" t="s">
        <v>2563</v>
      </c>
      <c r="B600" s="3">
        <v>45236</v>
      </c>
      <c r="C600" s="1" t="s">
        <v>799</v>
      </c>
      <c r="D600" s="1" t="s">
        <v>1696</v>
      </c>
      <c r="E600" s="1" t="s">
        <v>1917</v>
      </c>
      <c r="F600" s="1">
        <v>3</v>
      </c>
      <c r="G600" s="1">
        <v>700.43</v>
      </c>
      <c r="H600" s="1">
        <v>0.01</v>
      </c>
      <c r="I600" s="1" t="s">
        <v>1964</v>
      </c>
      <c r="J600" s="1">
        <v>2080.2770999999998</v>
      </c>
    </row>
    <row r="601" spans="1:10" x14ac:dyDescent="0.25">
      <c r="A601" s="1" t="s">
        <v>2564</v>
      </c>
      <c r="B601" s="3">
        <v>45806</v>
      </c>
      <c r="C601" s="1" t="s">
        <v>1076</v>
      </c>
      <c r="D601" s="1" t="s">
        <v>1594</v>
      </c>
      <c r="E601" s="1" t="s">
        <v>1896</v>
      </c>
      <c r="F601" s="1">
        <v>2</v>
      </c>
      <c r="G601" s="1">
        <v>823.03</v>
      </c>
      <c r="H601" s="1">
        <v>0.18</v>
      </c>
      <c r="I601" s="1" t="s">
        <v>1961</v>
      </c>
      <c r="J601" s="1">
        <v>1349.7692</v>
      </c>
    </row>
    <row r="602" spans="1:10" x14ac:dyDescent="0.25">
      <c r="A602" s="1" t="s">
        <v>2565</v>
      </c>
      <c r="B602" s="3">
        <v>45401</v>
      </c>
      <c r="C602" s="1" t="s">
        <v>826</v>
      </c>
      <c r="D602" s="1" t="s">
        <v>1859</v>
      </c>
      <c r="E602" s="1" t="s">
        <v>1911</v>
      </c>
      <c r="F602" s="1">
        <v>1</v>
      </c>
      <c r="G602" s="1">
        <v>117.37</v>
      </c>
      <c r="H602" s="1">
        <v>0.21</v>
      </c>
      <c r="I602" s="1" t="s">
        <v>1959</v>
      </c>
      <c r="J602" s="1">
        <v>92.722300000000004</v>
      </c>
    </row>
    <row r="603" spans="1:10" x14ac:dyDescent="0.25">
      <c r="A603" s="1" t="s">
        <v>2566</v>
      </c>
      <c r="B603" s="3">
        <v>45716</v>
      </c>
      <c r="C603" s="1" t="s">
        <v>373</v>
      </c>
      <c r="D603" s="1" t="s">
        <v>1750</v>
      </c>
      <c r="E603" s="1" t="s">
        <v>1892</v>
      </c>
      <c r="F603" s="1">
        <v>4</v>
      </c>
      <c r="G603" s="1">
        <v>165.37</v>
      </c>
      <c r="H603" s="1">
        <v>0.28999999999999998</v>
      </c>
      <c r="I603" s="1" t="s">
        <v>1959</v>
      </c>
      <c r="J603" s="1">
        <v>469.6508</v>
      </c>
    </row>
    <row r="604" spans="1:10" x14ac:dyDescent="0.25">
      <c r="A604" s="1" t="s">
        <v>2567</v>
      </c>
      <c r="B604" s="3">
        <v>45718</v>
      </c>
      <c r="C604" s="1" t="s">
        <v>1193</v>
      </c>
      <c r="D604" s="1" t="s">
        <v>1580</v>
      </c>
      <c r="E604" s="1" t="s">
        <v>1924</v>
      </c>
      <c r="F604" s="1">
        <v>3</v>
      </c>
      <c r="G604" s="1">
        <v>483.06</v>
      </c>
      <c r="H604" s="1">
        <v>0.05</v>
      </c>
      <c r="I604" s="1" t="s">
        <v>1959</v>
      </c>
      <c r="J604" s="1">
        <v>1376.721</v>
      </c>
    </row>
    <row r="605" spans="1:10" x14ac:dyDescent="0.25">
      <c r="A605" s="1" t="s">
        <v>2568</v>
      </c>
      <c r="B605" s="3">
        <v>45379</v>
      </c>
      <c r="C605" s="1" t="s">
        <v>940</v>
      </c>
      <c r="D605" s="1" t="s">
        <v>1826</v>
      </c>
      <c r="E605" s="1" t="s">
        <v>1914</v>
      </c>
      <c r="F605" s="1">
        <v>4</v>
      </c>
      <c r="G605" s="1">
        <v>262.05</v>
      </c>
      <c r="H605" s="1">
        <v>0.24</v>
      </c>
      <c r="I605" s="1" t="s">
        <v>1961</v>
      </c>
      <c r="J605" s="1">
        <v>796.63199999999995</v>
      </c>
    </row>
    <row r="606" spans="1:10" x14ac:dyDescent="0.25">
      <c r="A606" s="1" t="s">
        <v>2569</v>
      </c>
      <c r="B606" s="3">
        <v>45635</v>
      </c>
      <c r="C606" s="1" t="s">
        <v>1440</v>
      </c>
      <c r="D606" s="1" t="s">
        <v>1613</v>
      </c>
      <c r="E606" s="1" t="s">
        <v>1934</v>
      </c>
      <c r="F606" s="1">
        <v>3</v>
      </c>
      <c r="G606" s="1">
        <v>970.89</v>
      </c>
      <c r="H606" s="1">
        <v>0.11</v>
      </c>
      <c r="I606" s="1" t="s">
        <v>1964</v>
      </c>
      <c r="J606" s="1">
        <v>2592.2763</v>
      </c>
    </row>
    <row r="607" spans="1:10" x14ac:dyDescent="0.25">
      <c r="A607" s="1" t="s">
        <v>2570</v>
      </c>
      <c r="B607" s="3">
        <v>45222</v>
      </c>
      <c r="C607" s="1" t="s">
        <v>710</v>
      </c>
      <c r="D607" s="1" t="s">
        <v>1799</v>
      </c>
      <c r="E607" s="1" t="s">
        <v>1887</v>
      </c>
      <c r="F607" s="1">
        <v>1</v>
      </c>
      <c r="G607" s="1">
        <v>61.11</v>
      </c>
      <c r="H607" s="1">
        <v>0.1</v>
      </c>
      <c r="I607" s="1" t="s">
        <v>1961</v>
      </c>
      <c r="J607" s="1">
        <v>54.999000000000002</v>
      </c>
    </row>
    <row r="608" spans="1:10" x14ac:dyDescent="0.25">
      <c r="A608" s="1" t="s">
        <v>2571</v>
      </c>
      <c r="B608" s="3">
        <v>45555</v>
      </c>
      <c r="C608" s="1" t="s">
        <v>125</v>
      </c>
      <c r="D608" s="1" t="s">
        <v>1658</v>
      </c>
      <c r="E608" s="1" t="s">
        <v>1917</v>
      </c>
      <c r="F608" s="1">
        <v>3</v>
      </c>
      <c r="G608" s="1">
        <v>827.88</v>
      </c>
      <c r="H608" s="1">
        <v>0.19</v>
      </c>
      <c r="I608" s="1" t="s">
        <v>1961</v>
      </c>
      <c r="J608" s="1">
        <v>2011.7483999999999</v>
      </c>
    </row>
    <row r="609" spans="1:10" x14ac:dyDescent="0.25">
      <c r="A609" s="1" t="s">
        <v>2572</v>
      </c>
      <c r="B609" s="3">
        <v>45583</v>
      </c>
      <c r="C609" s="1" t="s">
        <v>1346</v>
      </c>
      <c r="D609" s="1" t="s">
        <v>1844</v>
      </c>
      <c r="E609" s="1" t="s">
        <v>1932</v>
      </c>
      <c r="F609" s="1">
        <v>3</v>
      </c>
      <c r="G609" s="1">
        <v>926.85</v>
      </c>
      <c r="H609" s="1">
        <v>0.18</v>
      </c>
      <c r="I609" s="1" t="s">
        <v>1964</v>
      </c>
      <c r="J609" s="1">
        <v>2280.0509999999999</v>
      </c>
    </row>
    <row r="610" spans="1:10" x14ac:dyDescent="0.25">
      <c r="A610" s="1" t="s">
        <v>2573</v>
      </c>
      <c r="B610" s="3">
        <v>45662</v>
      </c>
      <c r="C610" s="1" t="s">
        <v>1010</v>
      </c>
      <c r="D610" s="1" t="s">
        <v>1599</v>
      </c>
      <c r="E610" s="1" t="s">
        <v>1934</v>
      </c>
      <c r="F610" s="1">
        <v>1</v>
      </c>
      <c r="G610" s="1">
        <v>874.59</v>
      </c>
      <c r="H610" s="1">
        <v>0.28999999999999998</v>
      </c>
      <c r="I610" s="1" t="s">
        <v>1961</v>
      </c>
      <c r="J610" s="1">
        <v>620.95889999999997</v>
      </c>
    </row>
    <row r="611" spans="1:10" x14ac:dyDescent="0.25">
      <c r="A611" s="1" t="s">
        <v>2574</v>
      </c>
      <c r="B611" s="3">
        <v>45921</v>
      </c>
      <c r="C611" s="1" t="s">
        <v>1461</v>
      </c>
      <c r="D611" s="1" t="s">
        <v>1617</v>
      </c>
      <c r="E611" s="1" t="s">
        <v>1892</v>
      </c>
      <c r="F611" s="1">
        <v>4</v>
      </c>
      <c r="G611" s="1">
        <v>479.11</v>
      </c>
      <c r="H611" s="1">
        <v>0.24</v>
      </c>
      <c r="I611" s="1" t="s">
        <v>1961</v>
      </c>
      <c r="J611" s="1">
        <v>1456.4944</v>
      </c>
    </row>
    <row r="612" spans="1:10" x14ac:dyDescent="0.25">
      <c r="A612" s="1" t="s">
        <v>2575</v>
      </c>
      <c r="B612" s="3">
        <v>45490</v>
      </c>
      <c r="C612" s="1" t="s">
        <v>701</v>
      </c>
      <c r="D612" s="1" t="s">
        <v>1674</v>
      </c>
      <c r="E612" s="1" t="s">
        <v>1942</v>
      </c>
      <c r="F612" s="1">
        <v>3</v>
      </c>
      <c r="G612" s="1">
        <v>182.91</v>
      </c>
      <c r="H612" s="1">
        <v>0.28999999999999998</v>
      </c>
      <c r="I612" s="1" t="s">
        <v>1959</v>
      </c>
      <c r="J612" s="1">
        <v>389.59829999999999</v>
      </c>
    </row>
    <row r="613" spans="1:10" x14ac:dyDescent="0.25">
      <c r="A613" s="1" t="s">
        <v>2576</v>
      </c>
      <c r="B613" s="3">
        <v>45652</v>
      </c>
      <c r="C613" s="1" t="s">
        <v>877</v>
      </c>
      <c r="D613" s="1" t="s">
        <v>1680</v>
      </c>
      <c r="E613" s="1" t="s">
        <v>1908</v>
      </c>
      <c r="F613" s="1">
        <v>4</v>
      </c>
      <c r="G613" s="1">
        <v>745.51</v>
      </c>
      <c r="H613" s="1">
        <v>0.05</v>
      </c>
      <c r="I613" s="1" t="s">
        <v>1959</v>
      </c>
      <c r="J613" s="1">
        <v>2832.9380000000001</v>
      </c>
    </row>
    <row r="614" spans="1:10" x14ac:dyDescent="0.25">
      <c r="A614" s="1" t="s">
        <v>2577</v>
      </c>
      <c r="B614" s="3">
        <v>45598</v>
      </c>
      <c r="C614" s="1" t="s">
        <v>1493</v>
      </c>
      <c r="D614" s="1" t="s">
        <v>1847</v>
      </c>
      <c r="E614" s="1" t="s">
        <v>1936</v>
      </c>
      <c r="F614" s="1">
        <v>3</v>
      </c>
      <c r="G614" s="1">
        <v>920.61</v>
      </c>
      <c r="H614" s="1">
        <v>0.04</v>
      </c>
      <c r="I614" s="1" t="s">
        <v>1959</v>
      </c>
      <c r="J614" s="1">
        <v>2651.3568</v>
      </c>
    </row>
    <row r="615" spans="1:10" x14ac:dyDescent="0.25">
      <c r="A615" s="1" t="s">
        <v>2578</v>
      </c>
      <c r="B615" s="3">
        <v>45772</v>
      </c>
      <c r="C615" s="1" t="s">
        <v>1331</v>
      </c>
      <c r="D615" s="1" t="s">
        <v>1808</v>
      </c>
      <c r="E615" s="1" t="s">
        <v>1924</v>
      </c>
      <c r="F615" s="1">
        <v>4</v>
      </c>
      <c r="G615" s="1">
        <v>659.03</v>
      </c>
      <c r="H615" s="1">
        <v>0.15</v>
      </c>
      <c r="I615" s="1" t="s">
        <v>1959</v>
      </c>
      <c r="J615" s="1">
        <v>2240.7020000000002</v>
      </c>
    </row>
    <row r="616" spans="1:10" x14ac:dyDescent="0.25">
      <c r="A616" s="1" t="s">
        <v>2579</v>
      </c>
      <c r="B616" s="3">
        <v>45338</v>
      </c>
      <c r="C616" s="1" t="s">
        <v>2580</v>
      </c>
      <c r="D616" s="1" t="s">
        <v>1594</v>
      </c>
      <c r="E616" s="1" t="s">
        <v>1896</v>
      </c>
      <c r="F616" s="1">
        <v>1</v>
      </c>
      <c r="G616" s="1">
        <v>312.91000000000003</v>
      </c>
      <c r="H616" s="1">
        <v>0.12</v>
      </c>
      <c r="I616" s="1" t="s">
        <v>1961</v>
      </c>
      <c r="J616" s="1">
        <v>275.36079999999998</v>
      </c>
    </row>
    <row r="617" spans="1:10" x14ac:dyDescent="0.25">
      <c r="A617" s="1" t="s">
        <v>2581</v>
      </c>
      <c r="B617" s="3">
        <v>45524</v>
      </c>
      <c r="C617" s="1" t="s">
        <v>746</v>
      </c>
      <c r="D617" s="1" t="s">
        <v>1606</v>
      </c>
      <c r="E617" s="1" t="s">
        <v>1945</v>
      </c>
      <c r="F617" s="1">
        <v>4</v>
      </c>
      <c r="G617" s="1">
        <v>705.64</v>
      </c>
      <c r="H617" s="1">
        <v>0.11</v>
      </c>
      <c r="I617" s="1" t="s">
        <v>1961</v>
      </c>
      <c r="J617" s="1">
        <v>2512.0783999999999</v>
      </c>
    </row>
    <row r="618" spans="1:10" x14ac:dyDescent="0.25">
      <c r="A618" s="1" t="s">
        <v>2582</v>
      </c>
      <c r="B618" s="3">
        <v>45497</v>
      </c>
      <c r="C618" s="1" t="s">
        <v>494</v>
      </c>
      <c r="D618" s="1" t="s">
        <v>1594</v>
      </c>
      <c r="E618" s="1" t="s">
        <v>1924</v>
      </c>
      <c r="F618" s="1">
        <v>4</v>
      </c>
      <c r="G618" s="1">
        <v>386.41</v>
      </c>
      <c r="H618" s="1">
        <v>0.13</v>
      </c>
      <c r="I618" s="1" t="s">
        <v>1964</v>
      </c>
      <c r="J618" s="1">
        <v>1344.7067999999999</v>
      </c>
    </row>
    <row r="619" spans="1:10" x14ac:dyDescent="0.25">
      <c r="A619" s="1" t="s">
        <v>2583</v>
      </c>
      <c r="B619" s="3">
        <v>45534</v>
      </c>
      <c r="C619" s="1" t="s">
        <v>125</v>
      </c>
      <c r="D619" s="1" t="s">
        <v>1865</v>
      </c>
      <c r="E619" s="1" t="s">
        <v>1927</v>
      </c>
      <c r="F619" s="1">
        <v>3</v>
      </c>
      <c r="G619" s="1">
        <v>265.89</v>
      </c>
      <c r="H619" s="1">
        <v>0.08</v>
      </c>
      <c r="I619" s="1" t="s">
        <v>1964</v>
      </c>
      <c r="J619" s="1">
        <v>733.85640000000001</v>
      </c>
    </row>
    <row r="620" spans="1:10" x14ac:dyDescent="0.25">
      <c r="A620" s="1" t="s">
        <v>2584</v>
      </c>
      <c r="B620" s="3">
        <v>45925</v>
      </c>
      <c r="C620" s="1" t="s">
        <v>279</v>
      </c>
      <c r="D620" s="1" t="s">
        <v>1667</v>
      </c>
      <c r="E620" s="1" t="s">
        <v>1939</v>
      </c>
      <c r="F620" s="1">
        <v>1</v>
      </c>
      <c r="G620" s="1">
        <v>703.16</v>
      </c>
      <c r="H620" s="1">
        <v>0.28999999999999998</v>
      </c>
      <c r="I620" s="1" t="s">
        <v>1959</v>
      </c>
      <c r="J620" s="1">
        <v>499.24360000000001</v>
      </c>
    </row>
    <row r="621" spans="1:10" x14ac:dyDescent="0.25">
      <c r="A621" s="1" t="s">
        <v>2585</v>
      </c>
      <c r="B621" s="3">
        <v>45765</v>
      </c>
      <c r="C621" s="1" t="s">
        <v>1464</v>
      </c>
      <c r="D621" s="1" t="s">
        <v>1874</v>
      </c>
      <c r="E621" s="1" t="s">
        <v>1932</v>
      </c>
      <c r="F621" s="1">
        <v>2</v>
      </c>
      <c r="G621" s="1">
        <v>394.5</v>
      </c>
      <c r="H621" s="1">
        <v>0.28999999999999998</v>
      </c>
      <c r="I621" s="1" t="s">
        <v>1964</v>
      </c>
      <c r="J621" s="1">
        <v>560.19000000000005</v>
      </c>
    </row>
    <row r="622" spans="1:10" x14ac:dyDescent="0.25">
      <c r="A622" s="1" t="s">
        <v>2586</v>
      </c>
      <c r="B622" s="3">
        <v>45882</v>
      </c>
      <c r="C622" s="1" t="s">
        <v>412</v>
      </c>
      <c r="D622" s="1" t="s">
        <v>1874</v>
      </c>
      <c r="E622" s="1" t="s">
        <v>1914</v>
      </c>
      <c r="F622" s="1">
        <v>3</v>
      </c>
      <c r="G622" s="1">
        <v>411.25</v>
      </c>
      <c r="H622" s="1">
        <v>0.05</v>
      </c>
      <c r="I622" s="1" t="s">
        <v>1959</v>
      </c>
      <c r="J622" s="1">
        <v>1172.0625</v>
      </c>
    </row>
    <row r="623" spans="1:10" x14ac:dyDescent="0.25">
      <c r="A623" s="1" t="s">
        <v>2587</v>
      </c>
      <c r="B623" s="3">
        <v>45923</v>
      </c>
      <c r="C623" s="1" t="s">
        <v>1118</v>
      </c>
      <c r="D623" s="1" t="s">
        <v>1725</v>
      </c>
      <c r="E623" s="1" t="s">
        <v>1896</v>
      </c>
      <c r="F623" s="1">
        <v>4</v>
      </c>
      <c r="G623" s="1">
        <v>395.45</v>
      </c>
      <c r="H623" s="1">
        <v>0.01</v>
      </c>
      <c r="I623" s="1" t="s">
        <v>1959</v>
      </c>
      <c r="J623" s="1">
        <v>1565.982</v>
      </c>
    </row>
    <row r="624" spans="1:10" x14ac:dyDescent="0.25">
      <c r="A624" s="1" t="s">
        <v>2588</v>
      </c>
      <c r="B624" s="3">
        <v>45421</v>
      </c>
      <c r="C624" s="1" t="s">
        <v>148</v>
      </c>
      <c r="D624" s="1" t="s">
        <v>1853</v>
      </c>
      <c r="E624" s="1" t="s">
        <v>1908</v>
      </c>
      <c r="F624" s="1">
        <v>2</v>
      </c>
      <c r="G624" s="1">
        <v>678.98</v>
      </c>
      <c r="H624" s="1">
        <v>0.23</v>
      </c>
      <c r="I624" s="1" t="s">
        <v>1959</v>
      </c>
      <c r="J624" s="1">
        <v>1045.6292000000001</v>
      </c>
    </row>
    <row r="625" spans="1:10" x14ac:dyDescent="0.25">
      <c r="A625" s="1" t="s">
        <v>2589</v>
      </c>
      <c r="B625" s="3">
        <v>45608</v>
      </c>
      <c r="C625" s="1" t="s">
        <v>268</v>
      </c>
      <c r="D625" s="1" t="s">
        <v>1658</v>
      </c>
      <c r="E625" s="1" t="s">
        <v>1934</v>
      </c>
      <c r="F625" s="1">
        <v>4</v>
      </c>
      <c r="G625" s="1">
        <v>757.71</v>
      </c>
      <c r="H625" s="1">
        <v>0.26</v>
      </c>
      <c r="I625" s="1" t="s">
        <v>1964</v>
      </c>
      <c r="J625" s="1">
        <v>2242.8216000000002</v>
      </c>
    </row>
    <row r="626" spans="1:10" x14ac:dyDescent="0.25">
      <c r="A626" s="1" t="s">
        <v>2590</v>
      </c>
      <c r="B626" s="3">
        <v>45644</v>
      </c>
      <c r="C626" s="1" t="s">
        <v>225</v>
      </c>
      <c r="D626" s="1" t="s">
        <v>1865</v>
      </c>
      <c r="E626" s="1" t="s">
        <v>1904</v>
      </c>
      <c r="F626" s="1">
        <v>1</v>
      </c>
      <c r="G626" s="1">
        <v>647.86</v>
      </c>
      <c r="H626" s="1">
        <v>0.05</v>
      </c>
      <c r="I626" s="1" t="s">
        <v>1964</v>
      </c>
      <c r="J626" s="1">
        <v>615.46699999999998</v>
      </c>
    </row>
    <row r="627" spans="1:10" x14ac:dyDescent="0.25">
      <c r="A627" s="1" t="s">
        <v>2591</v>
      </c>
      <c r="B627" s="3">
        <v>45517</v>
      </c>
      <c r="C627" s="1" t="s">
        <v>468</v>
      </c>
      <c r="D627" s="1" t="s">
        <v>1606</v>
      </c>
      <c r="E627" s="1" t="s">
        <v>1911</v>
      </c>
      <c r="F627" s="1">
        <v>2</v>
      </c>
      <c r="G627" s="1">
        <v>179.64</v>
      </c>
      <c r="H627" s="1">
        <v>0.1</v>
      </c>
      <c r="I627" s="1" t="s">
        <v>1961</v>
      </c>
      <c r="J627" s="1">
        <v>323.35199999999998</v>
      </c>
    </row>
    <row r="628" spans="1:10" x14ac:dyDescent="0.25">
      <c r="A628" s="1" t="s">
        <v>2592</v>
      </c>
      <c r="B628" s="3">
        <v>45545</v>
      </c>
      <c r="C628" s="1" t="s">
        <v>1247</v>
      </c>
      <c r="D628" s="1" t="s">
        <v>1768</v>
      </c>
      <c r="E628" s="1" t="s">
        <v>1904</v>
      </c>
      <c r="F628" s="1">
        <v>3</v>
      </c>
      <c r="G628" s="1">
        <v>392.65</v>
      </c>
      <c r="H628" s="1">
        <v>0.17</v>
      </c>
      <c r="I628" s="1" t="s">
        <v>1961</v>
      </c>
      <c r="J628" s="1">
        <v>977.69849999999997</v>
      </c>
    </row>
    <row r="629" spans="1:10" x14ac:dyDescent="0.25">
      <c r="A629" s="1" t="s">
        <v>2593</v>
      </c>
      <c r="B629" s="3">
        <v>45547</v>
      </c>
      <c r="C629" s="1" t="s">
        <v>590</v>
      </c>
      <c r="D629" s="1" t="s">
        <v>1856</v>
      </c>
      <c r="E629" s="1" t="s">
        <v>1939</v>
      </c>
      <c r="F629" s="1">
        <v>4</v>
      </c>
      <c r="G629" s="1">
        <v>969.55</v>
      </c>
      <c r="H629" s="1">
        <v>0.09</v>
      </c>
      <c r="I629" s="1" t="s">
        <v>1964</v>
      </c>
      <c r="J629" s="1">
        <v>3529.1619999999998</v>
      </c>
    </row>
    <row r="630" spans="1:10" x14ac:dyDescent="0.25">
      <c r="A630" s="1" t="s">
        <v>2594</v>
      </c>
      <c r="B630" s="3">
        <v>45433</v>
      </c>
      <c r="C630" s="1" t="s">
        <v>1437</v>
      </c>
      <c r="D630" s="1" t="s">
        <v>1805</v>
      </c>
      <c r="E630" s="1" t="s">
        <v>1929</v>
      </c>
      <c r="F630" s="1">
        <v>3</v>
      </c>
      <c r="G630" s="1">
        <v>322.94</v>
      </c>
      <c r="H630" s="1">
        <v>0.01</v>
      </c>
      <c r="I630" s="1" t="s">
        <v>1959</v>
      </c>
      <c r="J630" s="1">
        <v>959.1318</v>
      </c>
    </row>
    <row r="631" spans="1:10" x14ac:dyDescent="0.25">
      <c r="A631" s="1" t="s">
        <v>2595</v>
      </c>
      <c r="B631" s="3">
        <v>45792</v>
      </c>
      <c r="C631" s="1" t="s">
        <v>1145</v>
      </c>
      <c r="D631" s="1" t="s">
        <v>1832</v>
      </c>
      <c r="E631" s="1" t="s">
        <v>1887</v>
      </c>
      <c r="F631" s="1">
        <v>1</v>
      </c>
      <c r="G631" s="1">
        <v>92.83</v>
      </c>
      <c r="H631" s="1">
        <v>0.26</v>
      </c>
      <c r="I631" s="1" t="s">
        <v>1961</v>
      </c>
      <c r="J631" s="1">
        <v>68.694199999999995</v>
      </c>
    </row>
    <row r="632" spans="1:10" x14ac:dyDescent="0.25">
      <c r="A632" s="1" t="s">
        <v>2596</v>
      </c>
      <c r="B632" s="3">
        <v>45804</v>
      </c>
      <c r="C632" s="1" t="s">
        <v>1316</v>
      </c>
      <c r="D632" s="1" t="s">
        <v>1590</v>
      </c>
      <c r="E632" s="1" t="s">
        <v>1901</v>
      </c>
      <c r="F632" s="1">
        <v>4</v>
      </c>
      <c r="G632" s="1">
        <v>432.29</v>
      </c>
      <c r="H632" s="1">
        <v>0.16</v>
      </c>
      <c r="I632" s="1" t="s">
        <v>1964</v>
      </c>
      <c r="J632" s="1">
        <v>1452.4944</v>
      </c>
    </row>
    <row r="633" spans="1:10" x14ac:dyDescent="0.25">
      <c r="A633" s="1" t="s">
        <v>2597</v>
      </c>
      <c r="B633" s="3">
        <v>45311</v>
      </c>
      <c r="C633" s="1" t="s">
        <v>296</v>
      </c>
      <c r="D633" s="1" t="s">
        <v>1696</v>
      </c>
      <c r="E633" s="1" t="s">
        <v>1932</v>
      </c>
      <c r="F633" s="1">
        <v>2</v>
      </c>
      <c r="G633" s="1">
        <v>925.78</v>
      </c>
      <c r="H633" s="1">
        <v>0.14000000000000001</v>
      </c>
      <c r="I633" s="1" t="s">
        <v>1964</v>
      </c>
      <c r="J633" s="1">
        <v>1592.3416</v>
      </c>
    </row>
    <row r="634" spans="1:10" x14ac:dyDescent="0.25">
      <c r="A634" s="1" t="s">
        <v>2598</v>
      </c>
      <c r="B634" s="3">
        <v>45605</v>
      </c>
      <c r="C634" s="1" t="s">
        <v>1481</v>
      </c>
      <c r="D634" s="1" t="s">
        <v>1652</v>
      </c>
      <c r="E634" s="1" t="s">
        <v>1927</v>
      </c>
      <c r="F634" s="1">
        <v>2</v>
      </c>
      <c r="G634" s="1">
        <v>151.47</v>
      </c>
      <c r="H634" s="1">
        <v>0.21</v>
      </c>
      <c r="I634" s="1" t="s">
        <v>1961</v>
      </c>
      <c r="J634" s="1">
        <v>239.32259999999999</v>
      </c>
    </row>
    <row r="635" spans="1:10" x14ac:dyDescent="0.25">
      <c r="A635" s="1" t="s">
        <v>2599</v>
      </c>
      <c r="B635" s="3">
        <v>45338</v>
      </c>
      <c r="C635" s="1" t="s">
        <v>1401</v>
      </c>
      <c r="D635" s="1" t="s">
        <v>1832</v>
      </c>
      <c r="E635" s="1" t="s">
        <v>1924</v>
      </c>
      <c r="F635" s="1">
        <v>1</v>
      </c>
      <c r="G635" s="1">
        <v>343.05</v>
      </c>
      <c r="H635" s="1">
        <v>0.28000000000000003</v>
      </c>
      <c r="I635" s="1" t="s">
        <v>1961</v>
      </c>
      <c r="J635" s="1">
        <v>246.99600000000001</v>
      </c>
    </row>
    <row r="636" spans="1:10" x14ac:dyDescent="0.25">
      <c r="A636" s="1" t="s">
        <v>2600</v>
      </c>
      <c r="B636" s="3">
        <v>45642</v>
      </c>
      <c r="C636" s="1" t="s">
        <v>248</v>
      </c>
      <c r="D636" s="1" t="s">
        <v>1625</v>
      </c>
      <c r="E636" s="1" t="s">
        <v>1904</v>
      </c>
      <c r="F636" s="1">
        <v>1</v>
      </c>
      <c r="G636" s="1">
        <v>373.06</v>
      </c>
      <c r="H636" s="1">
        <v>0.11</v>
      </c>
      <c r="I636" s="1" t="s">
        <v>1961</v>
      </c>
      <c r="J636" s="1">
        <v>332.02339999999998</v>
      </c>
    </row>
    <row r="637" spans="1:10" x14ac:dyDescent="0.25">
      <c r="A637" s="1" t="s">
        <v>2601</v>
      </c>
      <c r="B637" s="3">
        <v>45693</v>
      </c>
      <c r="C637" s="1" t="s">
        <v>1290</v>
      </c>
      <c r="D637" s="1" t="s">
        <v>1628</v>
      </c>
      <c r="E637" s="1" t="s">
        <v>1936</v>
      </c>
      <c r="F637" s="1">
        <v>1</v>
      </c>
      <c r="G637" s="1">
        <v>124.98</v>
      </c>
      <c r="H637" s="1">
        <v>7.0000000000000007E-2</v>
      </c>
      <c r="I637" s="1" t="s">
        <v>1964</v>
      </c>
      <c r="J637" s="1">
        <v>116.23139999999999</v>
      </c>
    </row>
    <row r="638" spans="1:10" x14ac:dyDescent="0.25">
      <c r="A638" s="1" t="s">
        <v>2602</v>
      </c>
      <c r="B638" s="3">
        <v>45763</v>
      </c>
      <c r="C638" s="1" t="s">
        <v>877</v>
      </c>
      <c r="D638" s="1" t="s">
        <v>1802</v>
      </c>
      <c r="E638" s="1" t="s">
        <v>1948</v>
      </c>
      <c r="F638" s="1">
        <v>4</v>
      </c>
      <c r="G638" s="1">
        <v>221.49</v>
      </c>
      <c r="H638" s="1">
        <v>0.26</v>
      </c>
      <c r="I638" s="1" t="s">
        <v>1961</v>
      </c>
      <c r="J638" s="1">
        <v>655.61040000000003</v>
      </c>
    </row>
    <row r="639" spans="1:10" x14ac:dyDescent="0.25">
      <c r="A639" s="1" t="s">
        <v>2603</v>
      </c>
      <c r="B639" s="3">
        <v>45572</v>
      </c>
      <c r="C639" s="1" t="s">
        <v>572</v>
      </c>
      <c r="D639" s="1" t="s">
        <v>1645</v>
      </c>
      <c r="E639" s="1" t="s">
        <v>1936</v>
      </c>
      <c r="F639" s="1">
        <v>1</v>
      </c>
      <c r="G639" s="1">
        <v>563.32000000000005</v>
      </c>
      <c r="H639" s="1">
        <v>0.01</v>
      </c>
      <c r="I639" s="1" t="s">
        <v>1961</v>
      </c>
      <c r="J639" s="1">
        <v>557.68679999999995</v>
      </c>
    </row>
    <row r="640" spans="1:10" x14ac:dyDescent="0.25">
      <c r="A640" s="1" t="s">
        <v>2604</v>
      </c>
      <c r="B640" s="3">
        <v>45338</v>
      </c>
      <c r="C640" s="1" t="s">
        <v>1229</v>
      </c>
      <c r="D640" s="1" t="s">
        <v>1603</v>
      </c>
      <c r="E640" s="1" t="s">
        <v>1887</v>
      </c>
      <c r="F640" s="1">
        <v>1</v>
      </c>
      <c r="G640" s="1">
        <v>362.93</v>
      </c>
      <c r="H640" s="1">
        <v>0.27</v>
      </c>
      <c r="I640" s="1" t="s">
        <v>1959</v>
      </c>
      <c r="J640" s="1">
        <v>264.93889999999999</v>
      </c>
    </row>
    <row r="641" spans="1:10" x14ac:dyDescent="0.25">
      <c r="A641" s="1" t="s">
        <v>2605</v>
      </c>
      <c r="B641" s="3">
        <v>45373</v>
      </c>
      <c r="C641" s="1" t="s">
        <v>1067</v>
      </c>
      <c r="D641" s="1" t="s">
        <v>1603</v>
      </c>
      <c r="E641" s="1" t="s">
        <v>1936</v>
      </c>
      <c r="F641" s="1">
        <v>4</v>
      </c>
      <c r="G641" s="1">
        <v>369.22</v>
      </c>
      <c r="H641" s="1">
        <v>0.18</v>
      </c>
      <c r="I641" s="1" t="s">
        <v>1964</v>
      </c>
      <c r="J641" s="1">
        <v>1211.0416</v>
      </c>
    </row>
    <row r="642" spans="1:10" x14ac:dyDescent="0.25">
      <c r="A642" s="1" t="s">
        <v>2606</v>
      </c>
      <c r="B642" s="3">
        <v>45590</v>
      </c>
      <c r="C642" s="1" t="s">
        <v>1287</v>
      </c>
      <c r="D642" s="1" t="s">
        <v>1871</v>
      </c>
      <c r="E642" s="1" t="s">
        <v>1934</v>
      </c>
      <c r="F642" s="1">
        <v>3</v>
      </c>
      <c r="G642" s="1">
        <v>950.83</v>
      </c>
      <c r="H642" s="1">
        <v>0.06</v>
      </c>
      <c r="I642" s="1" t="s">
        <v>1961</v>
      </c>
      <c r="J642" s="1">
        <v>2681.3406</v>
      </c>
    </row>
    <row r="643" spans="1:10" x14ac:dyDescent="0.25">
      <c r="A643" s="1" t="s">
        <v>2607</v>
      </c>
      <c r="B643" s="3">
        <v>45365</v>
      </c>
      <c r="C643" s="1" t="s">
        <v>491</v>
      </c>
      <c r="D643" s="1" t="s">
        <v>1689</v>
      </c>
      <c r="E643" s="1" t="s">
        <v>1932</v>
      </c>
      <c r="F643" s="1">
        <v>3</v>
      </c>
      <c r="G643" s="1">
        <v>338.79</v>
      </c>
      <c r="H643" s="1">
        <v>0.01</v>
      </c>
      <c r="I643" s="1" t="s">
        <v>1959</v>
      </c>
      <c r="J643" s="1">
        <v>1006.2063000000001</v>
      </c>
    </row>
    <row r="644" spans="1:10" x14ac:dyDescent="0.25">
      <c r="A644" s="1" t="s">
        <v>2608</v>
      </c>
      <c r="B644" s="3">
        <v>45711</v>
      </c>
      <c r="C644" s="1" t="s">
        <v>500</v>
      </c>
      <c r="D644" s="1" t="s">
        <v>1853</v>
      </c>
      <c r="E644" s="1" t="s">
        <v>1892</v>
      </c>
      <c r="F644" s="1">
        <v>3</v>
      </c>
      <c r="G644" s="1">
        <v>853.32</v>
      </c>
      <c r="H644" s="1">
        <v>7.0000000000000007E-2</v>
      </c>
      <c r="I644" s="1" t="s">
        <v>1964</v>
      </c>
      <c r="J644" s="1">
        <v>2380.7628</v>
      </c>
    </row>
    <row r="645" spans="1:10" x14ac:dyDescent="0.25">
      <c r="A645" s="1" t="s">
        <v>2609</v>
      </c>
      <c r="B645" s="3">
        <v>45586</v>
      </c>
      <c r="C645" s="1" t="s">
        <v>509</v>
      </c>
      <c r="D645" s="1" t="s">
        <v>1811</v>
      </c>
      <c r="E645" s="1" t="s">
        <v>1911</v>
      </c>
      <c r="F645" s="1">
        <v>3</v>
      </c>
      <c r="G645" s="1">
        <v>89.78</v>
      </c>
      <c r="H645" s="1">
        <v>0.2</v>
      </c>
      <c r="I645" s="1" t="s">
        <v>1964</v>
      </c>
      <c r="J645" s="1">
        <v>215.47200000000001</v>
      </c>
    </row>
    <row r="646" spans="1:10" x14ac:dyDescent="0.25">
      <c r="A646" s="1" t="s">
        <v>2610</v>
      </c>
      <c r="B646" s="3">
        <v>45334</v>
      </c>
      <c r="C646" s="1" t="s">
        <v>636</v>
      </c>
      <c r="D646" s="1" t="s">
        <v>1747</v>
      </c>
      <c r="E646" s="1" t="s">
        <v>1892</v>
      </c>
      <c r="F646" s="1">
        <v>1</v>
      </c>
      <c r="G646" s="1">
        <v>172.04</v>
      </c>
      <c r="H646" s="1">
        <v>0.04</v>
      </c>
      <c r="I646" s="1" t="s">
        <v>1961</v>
      </c>
      <c r="J646" s="1">
        <v>165.1584</v>
      </c>
    </row>
    <row r="647" spans="1:10" x14ac:dyDescent="0.25">
      <c r="A647" s="1" t="s">
        <v>2611</v>
      </c>
      <c r="B647" s="3">
        <v>45333</v>
      </c>
      <c r="C647" s="1" t="s">
        <v>1452</v>
      </c>
      <c r="D647" s="1" t="s">
        <v>1744</v>
      </c>
      <c r="E647" s="1" t="s">
        <v>1892</v>
      </c>
      <c r="F647" s="1">
        <v>1</v>
      </c>
      <c r="G647" s="1">
        <v>389.2</v>
      </c>
      <c r="H647" s="1">
        <v>0.05</v>
      </c>
      <c r="I647" s="1" t="s">
        <v>1959</v>
      </c>
      <c r="J647" s="1">
        <v>369.74</v>
      </c>
    </row>
    <row r="648" spans="1:10" x14ac:dyDescent="0.25">
      <c r="A648" s="1" t="s">
        <v>2612</v>
      </c>
      <c r="B648" s="3">
        <v>45778</v>
      </c>
      <c r="C648" s="1" t="s">
        <v>1434</v>
      </c>
      <c r="D648" s="1" t="s">
        <v>1814</v>
      </c>
      <c r="E648" s="1" t="s">
        <v>1932</v>
      </c>
      <c r="F648" s="1">
        <v>3</v>
      </c>
      <c r="G648" s="1">
        <v>865.96</v>
      </c>
      <c r="H648" s="1">
        <v>0.12</v>
      </c>
      <c r="I648" s="1" t="s">
        <v>1961</v>
      </c>
      <c r="J648" s="1">
        <v>2286.1343999999999</v>
      </c>
    </row>
    <row r="649" spans="1:10" x14ac:dyDescent="0.25">
      <c r="A649" s="1" t="s">
        <v>2613</v>
      </c>
      <c r="B649" s="3">
        <v>45592</v>
      </c>
      <c r="C649" s="1" t="s">
        <v>569</v>
      </c>
      <c r="D649" s="1" t="s">
        <v>1631</v>
      </c>
      <c r="E649" s="1" t="s">
        <v>1892</v>
      </c>
      <c r="F649" s="1">
        <v>3</v>
      </c>
      <c r="G649" s="1">
        <v>79.95</v>
      </c>
      <c r="H649" s="1">
        <v>0.2</v>
      </c>
      <c r="I649" s="1" t="s">
        <v>1964</v>
      </c>
      <c r="J649" s="1">
        <v>191.88</v>
      </c>
    </row>
    <row r="650" spans="1:10" x14ac:dyDescent="0.25">
      <c r="A650" s="1" t="s">
        <v>2614</v>
      </c>
      <c r="B650" s="3">
        <v>45259</v>
      </c>
      <c r="C650" s="1" t="s">
        <v>1202</v>
      </c>
      <c r="D650" s="1" t="s">
        <v>1655</v>
      </c>
      <c r="E650" s="1" t="s">
        <v>1914</v>
      </c>
      <c r="F650" s="1">
        <v>1</v>
      </c>
      <c r="G650" s="1">
        <v>566.5</v>
      </c>
      <c r="H650" s="1">
        <v>0.25</v>
      </c>
      <c r="I650" s="1" t="s">
        <v>1964</v>
      </c>
      <c r="J650" s="1">
        <v>424.875</v>
      </c>
    </row>
    <row r="651" spans="1:10" x14ac:dyDescent="0.25">
      <c r="A651" s="1" t="s">
        <v>2615</v>
      </c>
      <c r="B651" s="3">
        <v>45801</v>
      </c>
      <c r="C651" s="1" t="s">
        <v>1264</v>
      </c>
      <c r="D651" s="1" t="s">
        <v>1638</v>
      </c>
      <c r="E651" s="1" t="s">
        <v>1887</v>
      </c>
      <c r="F651" s="1">
        <v>2</v>
      </c>
      <c r="G651" s="1">
        <v>347.95</v>
      </c>
      <c r="H651" s="1">
        <v>0.13</v>
      </c>
      <c r="I651" s="1" t="s">
        <v>1964</v>
      </c>
      <c r="J651" s="1">
        <v>605.43299999999999</v>
      </c>
    </row>
    <row r="652" spans="1:10" x14ac:dyDescent="0.25">
      <c r="A652" s="1" t="s">
        <v>2616</v>
      </c>
      <c r="B652" s="3">
        <v>45347</v>
      </c>
      <c r="C652" s="1" t="s">
        <v>689</v>
      </c>
      <c r="D652" s="1" t="s">
        <v>1756</v>
      </c>
      <c r="E652" s="1" t="s">
        <v>1901</v>
      </c>
      <c r="F652" s="1">
        <v>2</v>
      </c>
      <c r="G652" s="1">
        <v>250.83</v>
      </c>
      <c r="H652" s="1">
        <v>0.15</v>
      </c>
      <c r="I652" s="1" t="s">
        <v>1961</v>
      </c>
      <c r="J652" s="1">
        <v>426.411</v>
      </c>
    </row>
    <row r="653" spans="1:10" x14ac:dyDescent="0.25">
      <c r="A653" s="1" t="s">
        <v>2617</v>
      </c>
      <c r="B653" s="3">
        <v>45721</v>
      </c>
      <c r="C653" s="1" t="s">
        <v>509</v>
      </c>
      <c r="D653" s="1" t="s">
        <v>1796</v>
      </c>
      <c r="E653" s="1" t="s">
        <v>1892</v>
      </c>
      <c r="F653" s="1">
        <v>1</v>
      </c>
      <c r="G653" s="1">
        <v>888.05</v>
      </c>
      <c r="H653" s="1">
        <v>0.2</v>
      </c>
      <c r="I653" s="1" t="s">
        <v>1961</v>
      </c>
      <c r="J653" s="1">
        <v>710.44</v>
      </c>
    </row>
    <row r="654" spans="1:10" x14ac:dyDescent="0.25">
      <c r="A654" s="1" t="s">
        <v>2618</v>
      </c>
      <c r="B654" s="3">
        <v>45531</v>
      </c>
      <c r="C654" s="1" t="s">
        <v>38</v>
      </c>
      <c r="D654" s="1" t="s">
        <v>1696</v>
      </c>
      <c r="E654" s="1" t="s">
        <v>1945</v>
      </c>
      <c r="F654" s="1">
        <v>2</v>
      </c>
      <c r="G654" s="1">
        <v>673.02</v>
      </c>
      <c r="H654" s="1">
        <v>0.11</v>
      </c>
      <c r="I654" s="1" t="s">
        <v>1961</v>
      </c>
      <c r="J654" s="1">
        <v>1197.9756</v>
      </c>
    </row>
    <row r="655" spans="1:10" x14ac:dyDescent="0.25">
      <c r="A655" s="1" t="s">
        <v>2619</v>
      </c>
      <c r="B655" s="3">
        <v>45332</v>
      </c>
      <c r="C655" s="1" t="s">
        <v>1374</v>
      </c>
      <c r="D655" s="1" t="s">
        <v>1774</v>
      </c>
      <c r="E655" s="1" t="s">
        <v>1901</v>
      </c>
      <c r="F655" s="1">
        <v>2</v>
      </c>
      <c r="G655" s="1">
        <v>492.62</v>
      </c>
      <c r="H655" s="1">
        <v>0.26</v>
      </c>
      <c r="I655" s="1" t="s">
        <v>1964</v>
      </c>
      <c r="J655" s="1">
        <v>729.07759999999996</v>
      </c>
    </row>
    <row r="656" spans="1:10" x14ac:dyDescent="0.25">
      <c r="A656" s="1" t="s">
        <v>2620</v>
      </c>
      <c r="B656" s="3">
        <v>45344</v>
      </c>
      <c r="C656" s="1" t="s">
        <v>1187</v>
      </c>
      <c r="D656" s="1" t="s">
        <v>1838</v>
      </c>
      <c r="E656" s="1" t="s">
        <v>1901</v>
      </c>
      <c r="F656" s="1">
        <v>4</v>
      </c>
      <c r="G656" s="1">
        <v>986.93</v>
      </c>
      <c r="H656" s="1">
        <v>0.01</v>
      </c>
      <c r="I656" s="1" t="s">
        <v>1959</v>
      </c>
      <c r="J656" s="1">
        <v>3908.2428</v>
      </c>
    </row>
    <row r="657" spans="1:10" x14ac:dyDescent="0.25">
      <c r="A657" s="1" t="s">
        <v>2621</v>
      </c>
      <c r="B657" s="3">
        <v>45388</v>
      </c>
      <c r="C657" s="1" t="s">
        <v>1487</v>
      </c>
      <c r="D657" s="1" t="s">
        <v>1642</v>
      </c>
      <c r="E657" s="1" t="s">
        <v>1929</v>
      </c>
      <c r="F657" s="1">
        <v>4</v>
      </c>
      <c r="G657" s="1">
        <v>411.68</v>
      </c>
      <c r="H657" s="1">
        <v>0.06</v>
      </c>
      <c r="I657" s="1" t="s">
        <v>1961</v>
      </c>
      <c r="J657" s="1">
        <v>1547.9168</v>
      </c>
    </row>
    <row r="658" spans="1:10" x14ac:dyDescent="0.25">
      <c r="A658" s="1" t="s">
        <v>2622</v>
      </c>
      <c r="B658" s="3">
        <v>45397</v>
      </c>
      <c r="C658" s="1" t="s">
        <v>719</v>
      </c>
      <c r="D658" s="1" t="s">
        <v>1686</v>
      </c>
      <c r="E658" s="1" t="s">
        <v>1942</v>
      </c>
      <c r="F658" s="1">
        <v>2</v>
      </c>
      <c r="G658" s="1">
        <v>637.55999999999995</v>
      </c>
      <c r="H658" s="1">
        <v>0.05</v>
      </c>
      <c r="I658" s="1" t="s">
        <v>1964</v>
      </c>
      <c r="J658" s="1">
        <v>1211.364</v>
      </c>
    </row>
    <row r="659" spans="1:10" x14ac:dyDescent="0.25">
      <c r="A659" s="1" t="s">
        <v>2623</v>
      </c>
      <c r="B659" s="3">
        <v>45633</v>
      </c>
      <c r="C659" s="1" t="s">
        <v>70</v>
      </c>
      <c r="D659" s="1" t="s">
        <v>1610</v>
      </c>
      <c r="E659" s="1" t="s">
        <v>1901</v>
      </c>
      <c r="F659" s="1">
        <v>3</v>
      </c>
      <c r="G659" s="1">
        <v>706.87</v>
      </c>
      <c r="H659" s="1">
        <v>0.27</v>
      </c>
      <c r="I659" s="1" t="s">
        <v>1959</v>
      </c>
      <c r="J659" s="1">
        <v>1548.0453</v>
      </c>
    </row>
    <row r="660" spans="1:10" x14ac:dyDescent="0.25">
      <c r="A660" s="1" t="s">
        <v>2624</v>
      </c>
      <c r="B660" s="3">
        <v>45629</v>
      </c>
      <c r="C660" s="1" t="s">
        <v>212</v>
      </c>
      <c r="D660" s="1" t="s">
        <v>1617</v>
      </c>
      <c r="E660" s="1" t="s">
        <v>1911</v>
      </c>
      <c r="F660" s="1">
        <v>2</v>
      </c>
      <c r="G660" s="1">
        <v>884.48</v>
      </c>
      <c r="H660" s="1">
        <v>0</v>
      </c>
      <c r="I660" s="1" t="s">
        <v>1964</v>
      </c>
      <c r="J660" s="1">
        <v>1768.96</v>
      </c>
    </row>
    <row r="661" spans="1:10" x14ac:dyDescent="0.25">
      <c r="A661" s="1" t="s">
        <v>2625</v>
      </c>
      <c r="B661" s="3">
        <v>45291</v>
      </c>
      <c r="C661" s="1" t="s">
        <v>185</v>
      </c>
      <c r="D661" s="1" t="s">
        <v>1859</v>
      </c>
      <c r="E661" s="1" t="s">
        <v>1904</v>
      </c>
      <c r="F661" s="1">
        <v>3</v>
      </c>
      <c r="G661" s="1">
        <v>718.23</v>
      </c>
      <c r="H661" s="1">
        <v>0.19</v>
      </c>
      <c r="I661" s="1" t="s">
        <v>1961</v>
      </c>
      <c r="J661" s="1">
        <v>1745.2989</v>
      </c>
    </row>
    <row r="662" spans="1:10" x14ac:dyDescent="0.25">
      <c r="A662" s="1" t="s">
        <v>2626</v>
      </c>
      <c r="B662" s="3">
        <v>45914</v>
      </c>
      <c r="C662" s="1" t="s">
        <v>603</v>
      </c>
      <c r="D662" s="1" t="s">
        <v>1853</v>
      </c>
      <c r="E662" s="1" t="s">
        <v>1945</v>
      </c>
      <c r="F662" s="1">
        <v>3</v>
      </c>
      <c r="G662" s="1">
        <v>107.44</v>
      </c>
      <c r="H662" s="1">
        <v>0.27</v>
      </c>
      <c r="I662" s="1" t="s">
        <v>1961</v>
      </c>
      <c r="J662" s="1">
        <v>235.2936</v>
      </c>
    </row>
    <row r="663" spans="1:10" x14ac:dyDescent="0.25">
      <c r="A663" s="1" t="s">
        <v>2627</v>
      </c>
      <c r="B663" s="3">
        <v>45673</v>
      </c>
      <c r="C663" s="1" t="s">
        <v>215</v>
      </c>
      <c r="D663" s="1" t="s">
        <v>1718</v>
      </c>
      <c r="E663" s="1" t="s">
        <v>1901</v>
      </c>
      <c r="F663" s="1">
        <v>4</v>
      </c>
      <c r="G663" s="1">
        <v>608.97</v>
      </c>
      <c r="H663" s="1">
        <v>0.14000000000000001</v>
      </c>
      <c r="I663" s="1" t="s">
        <v>1964</v>
      </c>
      <c r="J663" s="1">
        <v>2094.8568</v>
      </c>
    </row>
    <row r="664" spans="1:10" x14ac:dyDescent="0.25">
      <c r="A664" s="1" t="s">
        <v>2628</v>
      </c>
      <c r="B664" s="3">
        <v>45689</v>
      </c>
      <c r="C664" s="1" t="s">
        <v>1121</v>
      </c>
      <c r="D664" s="1" t="s">
        <v>1765</v>
      </c>
      <c r="E664" s="1" t="s">
        <v>1911</v>
      </c>
      <c r="F664" s="1">
        <v>3</v>
      </c>
      <c r="G664" s="1">
        <v>260.45999999999998</v>
      </c>
      <c r="H664" s="1">
        <v>0.09</v>
      </c>
      <c r="I664" s="1" t="s">
        <v>1959</v>
      </c>
      <c r="J664" s="1">
        <v>711.05579999999998</v>
      </c>
    </row>
    <row r="665" spans="1:10" x14ac:dyDescent="0.25">
      <c r="A665" s="1" t="s">
        <v>2629</v>
      </c>
      <c r="B665" s="3">
        <v>45646</v>
      </c>
      <c r="C665" s="1" t="s">
        <v>430</v>
      </c>
      <c r="D665" s="1" t="s">
        <v>1642</v>
      </c>
      <c r="E665" s="1" t="s">
        <v>1911</v>
      </c>
      <c r="F665" s="1">
        <v>1</v>
      </c>
      <c r="G665" s="1">
        <v>747.03</v>
      </c>
      <c r="H665" s="1">
        <v>0.01</v>
      </c>
      <c r="I665" s="1" t="s">
        <v>1959</v>
      </c>
      <c r="J665" s="1">
        <v>739.55970000000002</v>
      </c>
    </row>
    <row r="666" spans="1:10" x14ac:dyDescent="0.25">
      <c r="A666" s="1" t="s">
        <v>2630</v>
      </c>
      <c r="B666" s="3">
        <v>45475</v>
      </c>
      <c r="C666" s="1" t="s">
        <v>1269</v>
      </c>
      <c r="D666" s="1" t="s">
        <v>1998</v>
      </c>
      <c r="E666" s="1" t="s">
        <v>1917</v>
      </c>
      <c r="F666" s="1">
        <v>4</v>
      </c>
      <c r="G666" s="1">
        <v>700.88</v>
      </c>
      <c r="H666" s="1">
        <v>0.23</v>
      </c>
      <c r="I666" s="1" t="s">
        <v>1961</v>
      </c>
      <c r="J666" s="1">
        <v>2158.7103999999999</v>
      </c>
    </row>
    <row r="667" spans="1:10" x14ac:dyDescent="0.25">
      <c r="A667" s="1" t="s">
        <v>2631</v>
      </c>
      <c r="B667" s="3">
        <v>45781</v>
      </c>
      <c r="C667" s="1" t="s">
        <v>189</v>
      </c>
      <c r="D667" s="1" t="s">
        <v>1868</v>
      </c>
      <c r="E667" s="1" t="s">
        <v>1934</v>
      </c>
      <c r="F667" s="1">
        <v>4</v>
      </c>
      <c r="G667" s="1">
        <v>20.09</v>
      </c>
      <c r="H667" s="1">
        <v>0.16</v>
      </c>
      <c r="I667" s="1" t="s">
        <v>1961</v>
      </c>
      <c r="J667" s="1">
        <v>67.502399999999994</v>
      </c>
    </row>
    <row r="668" spans="1:10" x14ac:dyDescent="0.25">
      <c r="A668" s="1" t="s">
        <v>2632</v>
      </c>
      <c r="B668" s="3">
        <v>45654</v>
      </c>
      <c r="C668" s="1" t="s">
        <v>234</v>
      </c>
      <c r="D668" s="1" t="s">
        <v>1689</v>
      </c>
      <c r="E668" s="1" t="s">
        <v>1927</v>
      </c>
      <c r="F668" s="1">
        <v>3</v>
      </c>
      <c r="G668" s="1">
        <v>917.64</v>
      </c>
      <c r="H668" s="1">
        <v>0.24</v>
      </c>
      <c r="I668" s="1" t="s">
        <v>1961</v>
      </c>
      <c r="J668" s="1">
        <v>2092.2192</v>
      </c>
    </row>
    <row r="669" spans="1:10" x14ac:dyDescent="0.25">
      <c r="A669" s="1" t="s">
        <v>2633</v>
      </c>
      <c r="B669" s="3">
        <v>45594</v>
      </c>
      <c r="C669" s="1" t="s">
        <v>199</v>
      </c>
      <c r="D669" s="1" t="s">
        <v>1638</v>
      </c>
      <c r="E669" s="1" t="s">
        <v>1887</v>
      </c>
      <c r="F669" s="1">
        <v>1</v>
      </c>
      <c r="G669" s="1">
        <v>242.08</v>
      </c>
      <c r="H669" s="1">
        <v>0.18</v>
      </c>
      <c r="I669" s="1" t="s">
        <v>1961</v>
      </c>
      <c r="J669" s="1">
        <v>198.50559999999999</v>
      </c>
    </row>
    <row r="670" spans="1:10" x14ac:dyDescent="0.25">
      <c r="A670" s="1" t="s">
        <v>2634</v>
      </c>
      <c r="B670" s="3">
        <v>45581</v>
      </c>
      <c r="C670" s="1" t="s">
        <v>218</v>
      </c>
      <c r="D670" s="1" t="s">
        <v>1771</v>
      </c>
      <c r="E670" s="1" t="s">
        <v>1914</v>
      </c>
      <c r="F670" s="1">
        <v>1</v>
      </c>
      <c r="G670" s="1">
        <v>536.67999999999995</v>
      </c>
      <c r="H670" s="1">
        <v>0.27</v>
      </c>
      <c r="I670" s="1" t="s">
        <v>1959</v>
      </c>
      <c r="J670" s="1">
        <v>391.77640000000002</v>
      </c>
    </row>
    <row r="671" spans="1:10" x14ac:dyDescent="0.25">
      <c r="A671" s="1" t="s">
        <v>2635</v>
      </c>
      <c r="B671" s="3">
        <v>45748</v>
      </c>
      <c r="C671" s="1" t="s">
        <v>342</v>
      </c>
      <c r="D671" s="1" t="s">
        <v>1664</v>
      </c>
      <c r="E671" s="1" t="s">
        <v>1904</v>
      </c>
      <c r="F671" s="1">
        <v>2</v>
      </c>
      <c r="G671" s="1">
        <v>145.18</v>
      </c>
      <c r="H671" s="1">
        <v>0.26</v>
      </c>
      <c r="I671" s="1" t="s">
        <v>1961</v>
      </c>
      <c r="J671" s="1">
        <v>214.8664</v>
      </c>
    </row>
    <row r="672" spans="1:10" x14ac:dyDescent="0.25">
      <c r="A672" s="1" t="s">
        <v>2636</v>
      </c>
      <c r="B672" s="3">
        <v>45369</v>
      </c>
      <c r="C672" s="1" t="s">
        <v>726</v>
      </c>
      <c r="D672" s="1" t="s">
        <v>1783</v>
      </c>
      <c r="E672" s="1" t="s">
        <v>1904</v>
      </c>
      <c r="F672" s="1">
        <v>2</v>
      </c>
      <c r="G672" s="1">
        <v>132.77000000000001</v>
      </c>
      <c r="H672" s="1">
        <v>0.13</v>
      </c>
      <c r="I672" s="1" t="s">
        <v>1964</v>
      </c>
      <c r="J672" s="1">
        <v>231.0198</v>
      </c>
    </row>
    <row r="673" spans="1:10" x14ac:dyDescent="0.25">
      <c r="A673" s="1" t="s">
        <v>2637</v>
      </c>
      <c r="B673" s="3">
        <v>45701</v>
      </c>
      <c r="C673" s="1" t="s">
        <v>66</v>
      </c>
      <c r="D673" s="1" t="s">
        <v>1703</v>
      </c>
      <c r="E673" s="1" t="s">
        <v>1921</v>
      </c>
      <c r="F673" s="1">
        <v>4</v>
      </c>
      <c r="G673" s="1">
        <v>682.11</v>
      </c>
      <c r="H673" s="1">
        <v>0.14000000000000001</v>
      </c>
      <c r="I673" s="1" t="s">
        <v>1959</v>
      </c>
      <c r="J673" s="1">
        <v>2346.4584</v>
      </c>
    </row>
    <row r="674" spans="1:10" x14ac:dyDescent="0.25">
      <c r="A674" s="1" t="s">
        <v>2638</v>
      </c>
      <c r="B674" s="3">
        <v>45510</v>
      </c>
      <c r="C674" s="1" t="s">
        <v>2639</v>
      </c>
      <c r="D674" s="1" t="s">
        <v>1700</v>
      </c>
      <c r="E674" s="1" t="s">
        <v>1942</v>
      </c>
      <c r="F674" s="1">
        <v>4</v>
      </c>
      <c r="G674" s="1">
        <v>502.95</v>
      </c>
      <c r="H674" s="1">
        <v>0.14000000000000001</v>
      </c>
      <c r="I674" s="1" t="s">
        <v>1964</v>
      </c>
      <c r="J674" s="1">
        <v>1730.1479999999999</v>
      </c>
    </row>
    <row r="675" spans="1:10" x14ac:dyDescent="0.25">
      <c r="A675" s="1" t="s">
        <v>2640</v>
      </c>
      <c r="B675" s="3">
        <v>45538</v>
      </c>
      <c r="C675" s="1" t="s">
        <v>763</v>
      </c>
      <c r="D675" s="1" t="s">
        <v>1689</v>
      </c>
      <c r="E675" s="1" t="s">
        <v>1939</v>
      </c>
      <c r="F675" s="1">
        <v>2</v>
      </c>
      <c r="G675" s="1">
        <v>472.08</v>
      </c>
      <c r="H675" s="1">
        <v>7.0000000000000007E-2</v>
      </c>
      <c r="I675" s="1" t="s">
        <v>1959</v>
      </c>
      <c r="J675" s="1">
        <v>878.06880000000001</v>
      </c>
    </row>
    <row r="676" spans="1:10" x14ac:dyDescent="0.25">
      <c r="A676" s="1" t="s">
        <v>2641</v>
      </c>
      <c r="B676" s="3">
        <v>45665</v>
      </c>
      <c r="C676" s="1" t="s">
        <v>1470</v>
      </c>
      <c r="D676" s="1" t="s">
        <v>1753</v>
      </c>
      <c r="E676" s="1" t="s">
        <v>1942</v>
      </c>
      <c r="F676" s="1">
        <v>2</v>
      </c>
      <c r="G676" s="1">
        <v>218.11</v>
      </c>
      <c r="H676" s="1">
        <v>0.02</v>
      </c>
      <c r="I676" s="1" t="s">
        <v>1964</v>
      </c>
      <c r="J676" s="1">
        <v>427.49560000000002</v>
      </c>
    </row>
    <row r="677" spans="1:10" x14ac:dyDescent="0.25">
      <c r="A677" s="1" t="s">
        <v>2642</v>
      </c>
      <c r="B677" s="3">
        <v>45859</v>
      </c>
      <c r="C677" s="1" t="s">
        <v>218</v>
      </c>
      <c r="D677" s="1" t="s">
        <v>1560</v>
      </c>
      <c r="E677" s="1" t="s">
        <v>1911</v>
      </c>
      <c r="F677" s="1">
        <v>4</v>
      </c>
      <c r="G677" s="1">
        <v>845.58</v>
      </c>
      <c r="H677" s="1">
        <v>0.06</v>
      </c>
      <c r="I677" s="1" t="s">
        <v>1961</v>
      </c>
      <c r="J677" s="1">
        <v>3179.3807999999999</v>
      </c>
    </row>
    <row r="678" spans="1:10" x14ac:dyDescent="0.25">
      <c r="A678" s="1" t="s">
        <v>2643</v>
      </c>
      <c r="B678" s="3">
        <v>45255</v>
      </c>
      <c r="C678" s="1" t="s">
        <v>446</v>
      </c>
      <c r="D678" s="1" t="s">
        <v>1823</v>
      </c>
      <c r="E678" s="1" t="s">
        <v>1896</v>
      </c>
      <c r="F678" s="1">
        <v>2</v>
      </c>
      <c r="G678" s="1">
        <v>111.28</v>
      </c>
      <c r="H678" s="1">
        <v>0.14000000000000001</v>
      </c>
      <c r="I678" s="1" t="s">
        <v>1959</v>
      </c>
      <c r="J678" s="1">
        <v>191.4016</v>
      </c>
    </row>
    <row r="679" spans="1:10" x14ac:dyDescent="0.25">
      <c r="A679" s="1" t="s">
        <v>2644</v>
      </c>
      <c r="B679" s="3">
        <v>45842</v>
      </c>
      <c r="C679" s="1" t="s">
        <v>593</v>
      </c>
      <c r="D679" s="1" t="s">
        <v>1759</v>
      </c>
      <c r="E679" s="1" t="s">
        <v>1934</v>
      </c>
      <c r="F679" s="1">
        <v>2</v>
      </c>
      <c r="G679" s="1">
        <v>37.21</v>
      </c>
      <c r="H679" s="1">
        <v>0.19</v>
      </c>
      <c r="I679" s="1" t="s">
        <v>1959</v>
      </c>
      <c r="J679" s="1">
        <v>60.280200000000001</v>
      </c>
    </row>
    <row r="680" spans="1:10" x14ac:dyDescent="0.25">
      <c r="A680" s="1" t="s">
        <v>2645</v>
      </c>
      <c r="B680" s="3">
        <v>45220</v>
      </c>
      <c r="C680" s="1" t="s">
        <v>1307</v>
      </c>
      <c r="D680" s="1" t="s">
        <v>1768</v>
      </c>
      <c r="E680" s="1" t="s">
        <v>1932</v>
      </c>
      <c r="F680" s="1">
        <v>1</v>
      </c>
      <c r="G680" s="1">
        <v>331.73</v>
      </c>
      <c r="H680" s="1">
        <v>0.04</v>
      </c>
      <c r="I680" s="1" t="s">
        <v>1959</v>
      </c>
      <c r="J680" s="1">
        <v>318.46080000000001</v>
      </c>
    </row>
    <row r="681" spans="1:10" x14ac:dyDescent="0.25">
      <c r="A681" s="1" t="s">
        <v>2646</v>
      </c>
      <c r="B681" s="3">
        <v>45273</v>
      </c>
      <c r="C681" s="1" t="s">
        <v>1151</v>
      </c>
      <c r="D681" s="1" t="s">
        <v>1793</v>
      </c>
      <c r="E681" s="1" t="s">
        <v>1929</v>
      </c>
      <c r="F681" s="1">
        <v>3</v>
      </c>
      <c r="G681" s="1">
        <v>306.70999999999998</v>
      </c>
      <c r="H681" s="1">
        <v>0.09</v>
      </c>
      <c r="I681" s="1" t="s">
        <v>1961</v>
      </c>
      <c r="J681" s="1">
        <v>837.31830000000002</v>
      </c>
    </row>
    <row r="682" spans="1:10" x14ac:dyDescent="0.25">
      <c r="A682" s="1" t="s">
        <v>2647</v>
      </c>
      <c r="B682" s="3">
        <v>45456</v>
      </c>
      <c r="C682" s="1" t="s">
        <v>871</v>
      </c>
      <c r="D682" s="1" t="s">
        <v>1652</v>
      </c>
      <c r="E682" s="1" t="s">
        <v>1911</v>
      </c>
      <c r="F682" s="1">
        <v>4</v>
      </c>
      <c r="G682" s="1">
        <v>484.92</v>
      </c>
      <c r="H682" s="1">
        <v>0.28000000000000003</v>
      </c>
      <c r="I682" s="1" t="s">
        <v>1961</v>
      </c>
      <c r="J682" s="1">
        <v>1396.5696</v>
      </c>
    </row>
    <row r="683" spans="1:10" x14ac:dyDescent="0.25">
      <c r="A683" s="1" t="s">
        <v>2648</v>
      </c>
      <c r="B683" s="3">
        <v>45292</v>
      </c>
      <c r="C683" s="1" t="s">
        <v>172</v>
      </c>
      <c r="D683" s="1" t="s">
        <v>1732</v>
      </c>
      <c r="E683" s="1" t="s">
        <v>1908</v>
      </c>
      <c r="F683" s="1">
        <v>2</v>
      </c>
      <c r="G683" s="1">
        <v>42.04</v>
      </c>
      <c r="H683" s="1">
        <v>7.0000000000000007E-2</v>
      </c>
      <c r="I683" s="1" t="s">
        <v>1959</v>
      </c>
      <c r="J683" s="1">
        <v>78.194400000000002</v>
      </c>
    </row>
    <row r="684" spans="1:10" x14ac:dyDescent="0.25">
      <c r="A684" s="1" t="s">
        <v>2649</v>
      </c>
      <c r="B684" s="3">
        <v>45278</v>
      </c>
      <c r="C684" s="1" t="s">
        <v>904</v>
      </c>
      <c r="D684" s="1" t="s">
        <v>1747</v>
      </c>
      <c r="E684" s="1" t="s">
        <v>1911</v>
      </c>
      <c r="F684" s="1">
        <v>3</v>
      </c>
      <c r="G684" s="1">
        <v>599.48</v>
      </c>
      <c r="H684" s="1">
        <v>0.22</v>
      </c>
      <c r="I684" s="1" t="s">
        <v>1961</v>
      </c>
      <c r="J684" s="1">
        <v>1402.7832000000001</v>
      </c>
    </row>
    <row r="685" spans="1:10" x14ac:dyDescent="0.25">
      <c r="A685" s="1" t="s">
        <v>2650</v>
      </c>
      <c r="B685" s="3">
        <v>45232</v>
      </c>
      <c r="C685" s="1" t="s">
        <v>1130</v>
      </c>
      <c r="D685" s="1" t="s">
        <v>1625</v>
      </c>
      <c r="E685" s="1" t="s">
        <v>1892</v>
      </c>
      <c r="F685" s="1">
        <v>3</v>
      </c>
      <c r="G685" s="1">
        <v>401.42</v>
      </c>
      <c r="H685" s="1">
        <v>0.01</v>
      </c>
      <c r="I685" s="1" t="s">
        <v>1964</v>
      </c>
      <c r="J685" s="1">
        <v>1192.2174</v>
      </c>
    </row>
    <row r="686" spans="1:10" x14ac:dyDescent="0.25">
      <c r="A686" s="1" t="s">
        <v>2651</v>
      </c>
      <c r="B686" s="3">
        <v>45907</v>
      </c>
      <c r="C686" s="1" t="s">
        <v>639</v>
      </c>
      <c r="D686" s="1" t="s">
        <v>1718</v>
      </c>
      <c r="E686" s="1" t="s">
        <v>1917</v>
      </c>
      <c r="F686" s="1">
        <v>4</v>
      </c>
      <c r="G686" s="1">
        <v>442.54</v>
      </c>
      <c r="H686" s="1">
        <v>0.06</v>
      </c>
      <c r="I686" s="1" t="s">
        <v>1959</v>
      </c>
      <c r="J686" s="1">
        <v>1663.9503999999999</v>
      </c>
    </row>
    <row r="687" spans="1:10" x14ac:dyDescent="0.25">
      <c r="A687" s="1" t="s">
        <v>2652</v>
      </c>
      <c r="B687" s="3">
        <v>45270</v>
      </c>
      <c r="C687" s="1" t="s">
        <v>1420</v>
      </c>
      <c r="D687" s="1" t="s">
        <v>1847</v>
      </c>
      <c r="E687" s="1" t="s">
        <v>1932</v>
      </c>
      <c r="F687" s="1">
        <v>4</v>
      </c>
      <c r="G687" s="1">
        <v>451.41</v>
      </c>
      <c r="H687" s="1">
        <v>0.06</v>
      </c>
      <c r="I687" s="1" t="s">
        <v>1961</v>
      </c>
      <c r="J687" s="1">
        <v>1697.3016</v>
      </c>
    </row>
    <row r="688" spans="1:10" x14ac:dyDescent="0.25">
      <c r="A688" s="1" t="s">
        <v>2653</v>
      </c>
      <c r="B688" s="3">
        <v>45942</v>
      </c>
      <c r="C688" s="1" t="s">
        <v>857</v>
      </c>
      <c r="D688" s="1" t="s">
        <v>1856</v>
      </c>
      <c r="E688" s="1" t="s">
        <v>1921</v>
      </c>
      <c r="F688" s="1">
        <v>4</v>
      </c>
      <c r="G688" s="1">
        <v>547.21</v>
      </c>
      <c r="H688" s="1">
        <v>0.25</v>
      </c>
      <c r="I688" s="1" t="s">
        <v>1959</v>
      </c>
      <c r="J688" s="1">
        <v>1641.63</v>
      </c>
    </row>
    <row r="689" spans="1:10" x14ac:dyDescent="0.25">
      <c r="A689" s="1" t="s">
        <v>2654</v>
      </c>
      <c r="B689" s="3">
        <v>45750</v>
      </c>
      <c r="C689" s="1" t="s">
        <v>671</v>
      </c>
      <c r="D689" s="1" t="s">
        <v>1844</v>
      </c>
      <c r="E689" s="1" t="s">
        <v>1904</v>
      </c>
      <c r="F689" s="1">
        <v>1</v>
      </c>
      <c r="G689" s="1">
        <v>979.28</v>
      </c>
      <c r="H689" s="1">
        <v>0.2</v>
      </c>
      <c r="I689" s="1" t="s">
        <v>1961</v>
      </c>
      <c r="J689" s="1">
        <v>783.42399999999998</v>
      </c>
    </row>
    <row r="690" spans="1:10" x14ac:dyDescent="0.25">
      <c r="A690" s="1" t="s">
        <v>2655</v>
      </c>
      <c r="B690" s="3">
        <v>45300</v>
      </c>
      <c r="C690" s="1" t="s">
        <v>1971</v>
      </c>
      <c r="D690" s="1" t="s">
        <v>1750</v>
      </c>
      <c r="E690" s="1" t="s">
        <v>1914</v>
      </c>
      <c r="F690" s="1">
        <v>4</v>
      </c>
      <c r="G690" s="1">
        <v>263.58999999999997</v>
      </c>
      <c r="H690" s="1">
        <v>0.04</v>
      </c>
      <c r="I690" s="1" t="s">
        <v>1959</v>
      </c>
      <c r="J690" s="1">
        <v>1012.1856</v>
      </c>
    </row>
    <row r="691" spans="1:10" x14ac:dyDescent="0.25">
      <c r="A691" s="1" t="s">
        <v>2656</v>
      </c>
      <c r="B691" s="3">
        <v>45876</v>
      </c>
      <c r="C691" s="1" t="s">
        <v>20</v>
      </c>
      <c r="D691" s="1" t="s">
        <v>1744</v>
      </c>
      <c r="E691" s="1" t="s">
        <v>1908</v>
      </c>
      <c r="F691" s="1">
        <v>1</v>
      </c>
      <c r="G691" s="1">
        <v>692.75</v>
      </c>
      <c r="H691" s="1">
        <v>0.11</v>
      </c>
      <c r="I691" s="1" t="s">
        <v>1964</v>
      </c>
      <c r="J691" s="1">
        <v>616.54750000000001</v>
      </c>
    </row>
    <row r="692" spans="1:10" x14ac:dyDescent="0.25">
      <c r="A692" s="1" t="s">
        <v>2657</v>
      </c>
      <c r="B692" s="3">
        <v>45301</v>
      </c>
      <c r="C692" s="1" t="s">
        <v>551</v>
      </c>
      <c r="D692" s="1" t="s">
        <v>1771</v>
      </c>
      <c r="E692" s="1" t="s">
        <v>1901</v>
      </c>
      <c r="F692" s="1">
        <v>3</v>
      </c>
      <c r="G692" s="1">
        <v>142.83000000000001</v>
      </c>
      <c r="H692" s="1">
        <v>0.01</v>
      </c>
      <c r="I692" s="1" t="s">
        <v>1959</v>
      </c>
      <c r="J692" s="1">
        <v>424.20510000000002</v>
      </c>
    </row>
    <row r="693" spans="1:10" x14ac:dyDescent="0.25">
      <c r="A693" s="1" t="s">
        <v>2658</v>
      </c>
      <c r="B693" s="3">
        <v>45857</v>
      </c>
      <c r="C693" s="1" t="s">
        <v>433</v>
      </c>
      <c r="D693" s="1" t="s">
        <v>1642</v>
      </c>
      <c r="E693" s="1" t="s">
        <v>1896</v>
      </c>
      <c r="F693" s="1">
        <v>2</v>
      </c>
      <c r="G693" s="1">
        <v>419.25</v>
      </c>
      <c r="H693" s="1">
        <v>0.17</v>
      </c>
      <c r="I693" s="1" t="s">
        <v>1961</v>
      </c>
      <c r="J693" s="1">
        <v>695.95500000000004</v>
      </c>
    </row>
    <row r="694" spans="1:10" x14ac:dyDescent="0.25">
      <c r="A694" s="1" t="s">
        <v>2659</v>
      </c>
      <c r="B694" s="3">
        <v>45650</v>
      </c>
      <c r="C694" s="1" t="s">
        <v>781</v>
      </c>
      <c r="D694" s="1" t="s">
        <v>1655</v>
      </c>
      <c r="E694" s="1" t="s">
        <v>1948</v>
      </c>
      <c r="F694" s="1">
        <v>2</v>
      </c>
      <c r="G694" s="1">
        <v>800.84</v>
      </c>
      <c r="H694" s="1">
        <v>0.27</v>
      </c>
      <c r="I694" s="1" t="s">
        <v>1964</v>
      </c>
      <c r="J694" s="1">
        <v>1169.2264</v>
      </c>
    </row>
    <row r="695" spans="1:10" x14ac:dyDescent="0.25">
      <c r="A695" s="1" t="s">
        <v>2660</v>
      </c>
      <c r="B695" s="3">
        <v>45520</v>
      </c>
      <c r="C695" s="1" t="s">
        <v>14</v>
      </c>
      <c r="D695" s="1" t="s">
        <v>1725</v>
      </c>
      <c r="E695" s="1" t="s">
        <v>1896</v>
      </c>
      <c r="F695" s="1">
        <v>1</v>
      </c>
      <c r="G695" s="1">
        <v>301.24</v>
      </c>
      <c r="H695" s="1">
        <v>0.11</v>
      </c>
      <c r="I695" s="1" t="s">
        <v>1961</v>
      </c>
      <c r="J695" s="1">
        <v>268.10359999999997</v>
      </c>
    </row>
    <row r="696" spans="1:10" x14ac:dyDescent="0.25">
      <c r="A696" s="1" t="s">
        <v>2661</v>
      </c>
      <c r="B696" s="3">
        <v>45497</v>
      </c>
      <c r="C696" s="1" t="s">
        <v>925</v>
      </c>
      <c r="D696" s="1" t="s">
        <v>1838</v>
      </c>
      <c r="E696" s="1" t="s">
        <v>1908</v>
      </c>
      <c r="F696" s="1">
        <v>2</v>
      </c>
      <c r="G696" s="1">
        <v>701.49</v>
      </c>
      <c r="H696" s="1">
        <v>0.09</v>
      </c>
      <c r="I696" s="1" t="s">
        <v>1961</v>
      </c>
      <c r="J696" s="1">
        <v>1276.7118</v>
      </c>
    </row>
    <row r="697" spans="1:10" x14ac:dyDescent="0.25">
      <c r="A697" s="1" t="s">
        <v>2662</v>
      </c>
      <c r="B697" s="3">
        <v>45615</v>
      </c>
      <c r="C697" s="1" t="s">
        <v>1112</v>
      </c>
      <c r="D697" s="1" t="s">
        <v>1655</v>
      </c>
      <c r="E697" s="1" t="s">
        <v>1924</v>
      </c>
      <c r="F697" s="1">
        <v>4</v>
      </c>
      <c r="G697" s="1">
        <v>413.48</v>
      </c>
      <c r="H697" s="1">
        <v>0.02</v>
      </c>
      <c r="I697" s="1" t="s">
        <v>1961</v>
      </c>
      <c r="J697" s="1">
        <v>1620.8416</v>
      </c>
    </row>
    <row r="698" spans="1:10" x14ac:dyDescent="0.25">
      <c r="A698" s="1" t="s">
        <v>2663</v>
      </c>
      <c r="B698" s="3">
        <v>45365</v>
      </c>
      <c r="C698" s="1" t="s">
        <v>654</v>
      </c>
      <c r="D698" s="1" t="s">
        <v>1590</v>
      </c>
      <c r="E698" s="1" t="s">
        <v>1892</v>
      </c>
      <c r="F698" s="1">
        <v>4</v>
      </c>
      <c r="G698" s="1">
        <v>167.83</v>
      </c>
      <c r="H698" s="1">
        <v>0.15</v>
      </c>
      <c r="I698" s="1" t="s">
        <v>1959</v>
      </c>
      <c r="J698" s="1">
        <v>570.62199999999996</v>
      </c>
    </row>
    <row r="699" spans="1:10" x14ac:dyDescent="0.25">
      <c r="A699" s="1" t="s">
        <v>2664</v>
      </c>
      <c r="B699" s="3">
        <v>45832</v>
      </c>
      <c r="C699" s="1" t="s">
        <v>479</v>
      </c>
      <c r="D699" s="1" t="s">
        <v>1617</v>
      </c>
      <c r="E699" s="1" t="s">
        <v>1945</v>
      </c>
      <c r="F699" s="1">
        <v>2</v>
      </c>
      <c r="G699" s="1">
        <v>669.12</v>
      </c>
      <c r="H699" s="1">
        <v>0.22</v>
      </c>
      <c r="I699" s="1" t="s">
        <v>1959</v>
      </c>
      <c r="J699" s="1">
        <v>1043.8271999999999</v>
      </c>
    </row>
    <row r="700" spans="1:10" x14ac:dyDescent="0.25">
      <c r="A700" s="1" t="s">
        <v>2665</v>
      </c>
      <c r="B700" s="3">
        <v>45530</v>
      </c>
      <c r="C700" s="1" t="s">
        <v>157</v>
      </c>
      <c r="D700" s="1" t="s">
        <v>1689</v>
      </c>
      <c r="E700" s="1" t="s">
        <v>1914</v>
      </c>
      <c r="F700" s="1">
        <v>3</v>
      </c>
      <c r="G700" s="1">
        <v>346.77</v>
      </c>
      <c r="H700" s="1">
        <v>0.18</v>
      </c>
      <c r="I700" s="1" t="s">
        <v>1961</v>
      </c>
      <c r="J700" s="1">
        <v>853.05420000000004</v>
      </c>
    </row>
    <row r="701" spans="1:10" x14ac:dyDescent="0.25">
      <c r="A701" s="1" t="s">
        <v>2666</v>
      </c>
      <c r="B701" s="3">
        <v>45939</v>
      </c>
      <c r="C701" s="1" t="s">
        <v>225</v>
      </c>
      <c r="D701" s="1" t="s">
        <v>1645</v>
      </c>
      <c r="E701" s="1" t="s">
        <v>1948</v>
      </c>
      <c r="F701" s="1">
        <v>3</v>
      </c>
      <c r="G701" s="1">
        <v>648.33000000000004</v>
      </c>
      <c r="H701" s="1">
        <v>0.2</v>
      </c>
      <c r="I701" s="1" t="s">
        <v>1964</v>
      </c>
      <c r="J701" s="1">
        <v>1555.992</v>
      </c>
    </row>
    <row r="702" spans="1:10" x14ac:dyDescent="0.25">
      <c r="A702" s="1" t="s">
        <v>2667</v>
      </c>
      <c r="B702" s="3">
        <v>45401</v>
      </c>
      <c r="C702" s="1" t="s">
        <v>916</v>
      </c>
      <c r="D702" s="1" t="s">
        <v>1580</v>
      </c>
      <c r="E702" s="1" t="s">
        <v>1896</v>
      </c>
      <c r="F702" s="1">
        <v>4</v>
      </c>
      <c r="G702" s="1">
        <v>254.94</v>
      </c>
      <c r="H702" s="1">
        <v>0.06</v>
      </c>
      <c r="I702" s="1" t="s">
        <v>1961</v>
      </c>
      <c r="J702" s="1">
        <v>958.57439999999997</v>
      </c>
    </row>
    <row r="703" spans="1:10" x14ac:dyDescent="0.25">
      <c r="A703" s="1" t="s">
        <v>2668</v>
      </c>
      <c r="B703" s="3">
        <v>45420</v>
      </c>
      <c r="C703" s="1" t="s">
        <v>1073</v>
      </c>
      <c r="D703" s="1" t="s">
        <v>1826</v>
      </c>
      <c r="E703" s="1" t="s">
        <v>1904</v>
      </c>
      <c r="F703" s="1">
        <v>1</v>
      </c>
      <c r="G703" s="1">
        <v>445.5</v>
      </c>
      <c r="H703" s="1">
        <v>0.28000000000000003</v>
      </c>
      <c r="I703" s="1" t="s">
        <v>1959</v>
      </c>
      <c r="J703" s="1">
        <v>320.76</v>
      </c>
    </row>
    <row r="704" spans="1:10" x14ac:dyDescent="0.25">
      <c r="A704" s="1" t="s">
        <v>2669</v>
      </c>
      <c r="B704" s="3">
        <v>45459</v>
      </c>
      <c r="C704" s="1" t="s">
        <v>726</v>
      </c>
      <c r="D704" s="1" t="s">
        <v>1853</v>
      </c>
      <c r="E704" s="1" t="s">
        <v>1904</v>
      </c>
      <c r="F704" s="1">
        <v>1</v>
      </c>
      <c r="G704" s="1">
        <v>900.94</v>
      </c>
      <c r="H704" s="1">
        <v>0.1</v>
      </c>
      <c r="I704" s="1" t="s">
        <v>1959</v>
      </c>
      <c r="J704" s="1">
        <v>810.846</v>
      </c>
    </row>
    <row r="705" spans="1:10" x14ac:dyDescent="0.25">
      <c r="A705" s="1" t="s">
        <v>2670</v>
      </c>
      <c r="B705" s="3">
        <v>45429</v>
      </c>
      <c r="C705" s="1" t="s">
        <v>651</v>
      </c>
      <c r="D705" s="1" t="s">
        <v>1617</v>
      </c>
      <c r="E705" s="1" t="s">
        <v>1939</v>
      </c>
      <c r="F705" s="1">
        <v>3</v>
      </c>
      <c r="G705" s="1">
        <v>262.69</v>
      </c>
      <c r="H705" s="1">
        <v>0.04</v>
      </c>
      <c r="I705" s="1" t="s">
        <v>1961</v>
      </c>
      <c r="J705" s="1">
        <v>756.54719999999998</v>
      </c>
    </row>
    <row r="706" spans="1:10" x14ac:dyDescent="0.25">
      <c r="A706" s="1" t="s">
        <v>2671</v>
      </c>
      <c r="B706" s="3">
        <v>45386</v>
      </c>
      <c r="C706" s="1" t="s">
        <v>1496</v>
      </c>
      <c r="D706" s="1" t="s">
        <v>1786</v>
      </c>
      <c r="E706" s="1" t="s">
        <v>1896</v>
      </c>
      <c r="F706" s="1">
        <v>3</v>
      </c>
      <c r="G706" s="1">
        <v>212.72</v>
      </c>
      <c r="H706" s="1">
        <v>0.22</v>
      </c>
      <c r="I706" s="1" t="s">
        <v>1961</v>
      </c>
      <c r="J706" s="1">
        <v>497.76479999999998</v>
      </c>
    </row>
    <row r="707" spans="1:10" x14ac:dyDescent="0.25">
      <c r="A707" s="1" t="s">
        <v>2672</v>
      </c>
      <c r="B707" s="3">
        <v>45803</v>
      </c>
      <c r="C707" s="1" t="s">
        <v>515</v>
      </c>
      <c r="D707" s="1" t="s">
        <v>1648</v>
      </c>
      <c r="E707" s="1" t="s">
        <v>1945</v>
      </c>
      <c r="F707" s="1">
        <v>4</v>
      </c>
      <c r="G707" s="1">
        <v>757.9</v>
      </c>
      <c r="H707" s="1">
        <v>0.22</v>
      </c>
      <c r="I707" s="1" t="s">
        <v>1961</v>
      </c>
      <c r="J707" s="1">
        <v>2364.6480000000001</v>
      </c>
    </row>
    <row r="708" spans="1:10" x14ac:dyDescent="0.25">
      <c r="A708" s="1" t="s">
        <v>2673</v>
      </c>
      <c r="B708" s="3">
        <v>45346</v>
      </c>
      <c r="C708" s="1" t="s">
        <v>81</v>
      </c>
      <c r="D708" s="1" t="s">
        <v>1823</v>
      </c>
      <c r="E708" s="1" t="s">
        <v>1942</v>
      </c>
      <c r="F708" s="1">
        <v>1</v>
      </c>
      <c r="G708" s="1">
        <v>846.04</v>
      </c>
      <c r="H708" s="1">
        <v>0.08</v>
      </c>
      <c r="I708" s="1" t="s">
        <v>1961</v>
      </c>
      <c r="J708" s="1">
        <v>778.35680000000002</v>
      </c>
    </row>
    <row r="709" spans="1:10" x14ac:dyDescent="0.25">
      <c r="A709" s="1" t="s">
        <v>2674</v>
      </c>
      <c r="B709" s="3">
        <v>45267</v>
      </c>
      <c r="C709" s="1" t="s">
        <v>539</v>
      </c>
      <c r="D709" s="1" t="s">
        <v>1693</v>
      </c>
      <c r="E709" s="1" t="s">
        <v>1914</v>
      </c>
      <c r="F709" s="1">
        <v>3</v>
      </c>
      <c r="G709" s="1">
        <v>179.7</v>
      </c>
      <c r="H709" s="1">
        <v>0.17</v>
      </c>
      <c r="I709" s="1" t="s">
        <v>1964</v>
      </c>
      <c r="J709" s="1">
        <v>447.45299999999997</v>
      </c>
    </row>
    <row r="710" spans="1:10" x14ac:dyDescent="0.25">
      <c r="A710" s="1" t="s">
        <v>2675</v>
      </c>
      <c r="B710" s="3">
        <v>45572</v>
      </c>
      <c r="C710" s="1" t="s">
        <v>1392</v>
      </c>
      <c r="D710" s="1" t="s">
        <v>1670</v>
      </c>
      <c r="E710" s="1" t="s">
        <v>1904</v>
      </c>
      <c r="F710" s="1">
        <v>4</v>
      </c>
      <c r="G710" s="1">
        <v>681.08</v>
      </c>
      <c r="H710" s="1">
        <v>0</v>
      </c>
      <c r="I710" s="1" t="s">
        <v>1961</v>
      </c>
      <c r="J710" s="1">
        <v>2724.32</v>
      </c>
    </row>
    <row r="711" spans="1:10" x14ac:dyDescent="0.25">
      <c r="A711" s="1" t="s">
        <v>2676</v>
      </c>
      <c r="B711" s="3">
        <v>45252</v>
      </c>
      <c r="C711" s="1" t="s">
        <v>1266</v>
      </c>
      <c r="D711" s="1" t="s">
        <v>1572</v>
      </c>
      <c r="E711" s="1" t="s">
        <v>1914</v>
      </c>
      <c r="F711" s="1">
        <v>4</v>
      </c>
      <c r="G711" s="1">
        <v>723.44</v>
      </c>
      <c r="H711" s="1">
        <v>0.14000000000000001</v>
      </c>
      <c r="I711" s="1" t="s">
        <v>1961</v>
      </c>
      <c r="J711" s="1">
        <v>2488.6336000000001</v>
      </c>
    </row>
    <row r="712" spans="1:10" x14ac:dyDescent="0.25">
      <c r="A712" s="1" t="s">
        <v>2677</v>
      </c>
      <c r="B712" s="3">
        <v>45939</v>
      </c>
      <c r="C712" s="1" t="s">
        <v>440</v>
      </c>
      <c r="D712" s="1" t="s">
        <v>1670</v>
      </c>
      <c r="E712" s="1" t="s">
        <v>1934</v>
      </c>
      <c r="F712" s="1">
        <v>4</v>
      </c>
      <c r="G712" s="1">
        <v>471.89</v>
      </c>
      <c r="H712" s="1">
        <v>0.12</v>
      </c>
      <c r="I712" s="1" t="s">
        <v>1964</v>
      </c>
      <c r="J712" s="1">
        <v>1661.0527999999999</v>
      </c>
    </row>
    <row r="713" spans="1:10" x14ac:dyDescent="0.25">
      <c r="A713" s="1" t="s">
        <v>2678</v>
      </c>
      <c r="B713" s="3">
        <v>45559</v>
      </c>
      <c r="C713" s="1" t="s">
        <v>1157</v>
      </c>
      <c r="D713" s="1" t="s">
        <v>1796</v>
      </c>
      <c r="E713" s="1" t="s">
        <v>1942</v>
      </c>
      <c r="F713" s="1">
        <v>1</v>
      </c>
      <c r="G713" s="1">
        <v>613.17999999999995</v>
      </c>
      <c r="H713" s="1">
        <v>0.14000000000000001</v>
      </c>
      <c r="I713" s="1" t="s">
        <v>1964</v>
      </c>
      <c r="J713" s="1">
        <v>527.33479999999997</v>
      </c>
    </row>
    <row r="714" spans="1:10" x14ac:dyDescent="0.25">
      <c r="A714" s="1" t="s">
        <v>2679</v>
      </c>
      <c r="B714" s="3">
        <v>45229</v>
      </c>
      <c r="C714" s="1" t="s">
        <v>199</v>
      </c>
      <c r="D714" s="1" t="s">
        <v>1709</v>
      </c>
      <c r="E714" s="1" t="s">
        <v>1904</v>
      </c>
      <c r="F714" s="1">
        <v>1</v>
      </c>
      <c r="G714" s="1">
        <v>651.30999999999995</v>
      </c>
      <c r="H714" s="1">
        <v>0.24</v>
      </c>
      <c r="I714" s="1" t="s">
        <v>1961</v>
      </c>
      <c r="J714" s="1">
        <v>494.99560000000002</v>
      </c>
    </row>
    <row r="715" spans="1:10" x14ac:dyDescent="0.25">
      <c r="A715" s="1" t="s">
        <v>2680</v>
      </c>
      <c r="B715" s="3">
        <v>45333</v>
      </c>
      <c r="C715" s="1" t="s">
        <v>107</v>
      </c>
      <c r="D715" s="1" t="s">
        <v>2061</v>
      </c>
      <c r="E715" s="1" t="s">
        <v>1911</v>
      </c>
      <c r="F715" s="1">
        <v>2</v>
      </c>
      <c r="G715" s="1">
        <v>635.14</v>
      </c>
      <c r="H715" s="1">
        <v>0.1</v>
      </c>
      <c r="I715" s="1" t="s">
        <v>1964</v>
      </c>
      <c r="J715" s="1">
        <v>1143.252</v>
      </c>
    </row>
    <row r="716" spans="1:10" x14ac:dyDescent="0.25">
      <c r="A716" s="1" t="s">
        <v>2681</v>
      </c>
      <c r="B716" s="3">
        <v>45752</v>
      </c>
      <c r="C716" s="1" t="s">
        <v>1199</v>
      </c>
      <c r="D716" s="1" t="s">
        <v>1877</v>
      </c>
      <c r="E716" s="1" t="s">
        <v>1934</v>
      </c>
      <c r="F716" s="1">
        <v>4</v>
      </c>
      <c r="G716" s="1">
        <v>912.61</v>
      </c>
      <c r="H716" s="1">
        <v>0.14000000000000001</v>
      </c>
      <c r="I716" s="1" t="s">
        <v>1959</v>
      </c>
      <c r="J716" s="1">
        <v>3139.3784000000001</v>
      </c>
    </row>
    <row r="717" spans="1:10" x14ac:dyDescent="0.25">
      <c r="A717" s="1" t="s">
        <v>2682</v>
      </c>
      <c r="B717" s="3">
        <v>45795</v>
      </c>
      <c r="C717" s="1" t="s">
        <v>883</v>
      </c>
      <c r="D717" s="1" t="s">
        <v>1721</v>
      </c>
      <c r="E717" s="1" t="s">
        <v>1914</v>
      </c>
      <c r="F717" s="1">
        <v>3</v>
      </c>
      <c r="G717" s="1">
        <v>79.77</v>
      </c>
      <c r="H717" s="1">
        <v>0.09</v>
      </c>
      <c r="I717" s="1" t="s">
        <v>1959</v>
      </c>
      <c r="J717" s="1">
        <v>217.77209999999999</v>
      </c>
    </row>
    <row r="718" spans="1:10" x14ac:dyDescent="0.25">
      <c r="A718" s="1" t="s">
        <v>2683</v>
      </c>
      <c r="B718" s="3">
        <v>45755</v>
      </c>
      <c r="C718" s="1" t="s">
        <v>892</v>
      </c>
      <c r="D718" s="1" t="s">
        <v>1865</v>
      </c>
      <c r="E718" s="1" t="s">
        <v>1936</v>
      </c>
      <c r="F718" s="1">
        <v>4</v>
      </c>
      <c r="G718" s="1">
        <v>603.52</v>
      </c>
      <c r="H718" s="1">
        <v>0.25</v>
      </c>
      <c r="I718" s="1" t="s">
        <v>1959</v>
      </c>
      <c r="J718" s="1">
        <v>1810.56</v>
      </c>
    </row>
    <row r="719" spans="1:10" x14ac:dyDescent="0.25">
      <c r="A719" s="1" t="s">
        <v>2684</v>
      </c>
      <c r="B719" s="3">
        <v>45625</v>
      </c>
      <c r="C719" s="1" t="s">
        <v>285</v>
      </c>
      <c r="D719" s="1" t="s">
        <v>1814</v>
      </c>
      <c r="E719" s="1" t="s">
        <v>1929</v>
      </c>
      <c r="F719" s="1">
        <v>4</v>
      </c>
      <c r="G719" s="1">
        <v>453.12</v>
      </c>
      <c r="H719" s="1">
        <v>0.23</v>
      </c>
      <c r="I719" s="1" t="s">
        <v>1964</v>
      </c>
      <c r="J719" s="1">
        <v>1395.6096</v>
      </c>
    </row>
    <row r="720" spans="1:10" x14ac:dyDescent="0.25">
      <c r="A720" s="1" t="s">
        <v>2685</v>
      </c>
      <c r="B720" s="3">
        <v>45656</v>
      </c>
      <c r="C720" s="1" t="s">
        <v>1539</v>
      </c>
      <c r="D720" s="1" t="s">
        <v>1677</v>
      </c>
      <c r="E720" s="1" t="s">
        <v>1921</v>
      </c>
      <c r="F720" s="1">
        <v>2</v>
      </c>
      <c r="G720" s="1">
        <v>974.35</v>
      </c>
      <c r="H720" s="1">
        <v>0.15</v>
      </c>
      <c r="I720" s="1" t="s">
        <v>1959</v>
      </c>
      <c r="J720" s="1">
        <v>1656.395</v>
      </c>
    </row>
    <row r="721" spans="1:10" x14ac:dyDescent="0.25">
      <c r="A721" s="1" t="s">
        <v>2686</v>
      </c>
      <c r="B721" s="3">
        <v>45824</v>
      </c>
      <c r="C721" s="1" t="s">
        <v>1478</v>
      </c>
      <c r="D721" s="1" t="s">
        <v>1868</v>
      </c>
      <c r="E721" s="1" t="s">
        <v>1942</v>
      </c>
      <c r="F721" s="1">
        <v>4</v>
      </c>
      <c r="G721" s="1">
        <v>52.35</v>
      </c>
      <c r="H721" s="1">
        <v>0.23</v>
      </c>
      <c r="I721" s="1" t="s">
        <v>1964</v>
      </c>
      <c r="J721" s="1">
        <v>161.238</v>
      </c>
    </row>
    <row r="722" spans="1:10" x14ac:dyDescent="0.25">
      <c r="A722" s="1" t="s">
        <v>2687</v>
      </c>
      <c r="B722" s="3">
        <v>45824</v>
      </c>
      <c r="C722" s="1" t="s">
        <v>1169</v>
      </c>
      <c r="D722" s="1" t="s">
        <v>1777</v>
      </c>
      <c r="E722" s="1" t="s">
        <v>1942</v>
      </c>
      <c r="F722" s="1">
        <v>3</v>
      </c>
      <c r="G722" s="1">
        <v>681.58</v>
      </c>
      <c r="H722" s="1">
        <v>0.23</v>
      </c>
      <c r="I722" s="1" t="s">
        <v>1959</v>
      </c>
      <c r="J722" s="1">
        <v>1574.4498000000001</v>
      </c>
    </row>
    <row r="723" spans="1:10" x14ac:dyDescent="0.25">
      <c r="A723" s="1" t="s">
        <v>2688</v>
      </c>
      <c r="B723" s="3">
        <v>45384</v>
      </c>
      <c r="C723" s="1" t="s">
        <v>593</v>
      </c>
      <c r="D723" s="1" t="s">
        <v>1832</v>
      </c>
      <c r="E723" s="1" t="s">
        <v>1936</v>
      </c>
      <c r="F723" s="1">
        <v>3</v>
      </c>
      <c r="G723" s="1">
        <v>71.23</v>
      </c>
      <c r="H723" s="1">
        <v>0.03</v>
      </c>
      <c r="I723" s="1" t="s">
        <v>1959</v>
      </c>
      <c r="J723" s="1">
        <v>207.27930000000001</v>
      </c>
    </row>
    <row r="724" spans="1:10" x14ac:dyDescent="0.25">
      <c r="A724" s="1" t="s">
        <v>2689</v>
      </c>
      <c r="B724" s="3">
        <v>45379</v>
      </c>
      <c r="C724" s="1" t="s">
        <v>784</v>
      </c>
      <c r="D724" s="1" t="s">
        <v>1617</v>
      </c>
      <c r="E724" s="1" t="s">
        <v>1934</v>
      </c>
      <c r="F724" s="1">
        <v>1</v>
      </c>
      <c r="G724" s="1">
        <v>31.36</v>
      </c>
      <c r="H724" s="1">
        <v>0.21</v>
      </c>
      <c r="I724" s="1" t="s">
        <v>1964</v>
      </c>
      <c r="J724" s="1">
        <v>24.7744</v>
      </c>
    </row>
    <row r="725" spans="1:10" x14ac:dyDescent="0.25">
      <c r="A725" s="1" t="s">
        <v>2690</v>
      </c>
      <c r="B725" s="3">
        <v>45674</v>
      </c>
      <c r="C725" s="1" t="s">
        <v>1082</v>
      </c>
      <c r="D725" s="1" t="s">
        <v>1703</v>
      </c>
      <c r="E725" s="1" t="s">
        <v>1932</v>
      </c>
      <c r="F725" s="1">
        <v>2</v>
      </c>
      <c r="G725" s="1">
        <v>555.54999999999995</v>
      </c>
      <c r="H725" s="1">
        <v>0.14000000000000001</v>
      </c>
      <c r="I725" s="1" t="s">
        <v>1959</v>
      </c>
      <c r="J725" s="1">
        <v>955.54600000000005</v>
      </c>
    </row>
    <row r="726" spans="1:10" x14ac:dyDescent="0.25">
      <c r="A726" s="1" t="s">
        <v>2691</v>
      </c>
      <c r="B726" s="3">
        <v>45760</v>
      </c>
      <c r="C726" s="1" t="s">
        <v>814</v>
      </c>
      <c r="D726" s="1" t="s">
        <v>1780</v>
      </c>
      <c r="E726" s="1" t="s">
        <v>1939</v>
      </c>
      <c r="F726" s="1">
        <v>4</v>
      </c>
      <c r="G726" s="1">
        <v>805.99</v>
      </c>
      <c r="H726" s="1">
        <v>0.06</v>
      </c>
      <c r="I726" s="1" t="s">
        <v>1959</v>
      </c>
      <c r="J726" s="1">
        <v>3030.5223999999998</v>
      </c>
    </row>
    <row r="727" spans="1:10" x14ac:dyDescent="0.25">
      <c r="A727" s="1" t="s">
        <v>2692</v>
      </c>
      <c r="B727" s="3">
        <v>45474</v>
      </c>
      <c r="C727" s="1" t="s">
        <v>1223</v>
      </c>
      <c r="D727" s="1" t="s">
        <v>1796</v>
      </c>
      <c r="E727" s="1" t="s">
        <v>1892</v>
      </c>
      <c r="F727" s="1">
        <v>1</v>
      </c>
      <c r="G727" s="1">
        <v>506.55</v>
      </c>
      <c r="H727" s="1">
        <v>0.28000000000000003</v>
      </c>
      <c r="I727" s="1" t="s">
        <v>1959</v>
      </c>
      <c r="J727" s="1">
        <v>364.71600000000001</v>
      </c>
    </row>
    <row r="728" spans="1:10" x14ac:dyDescent="0.25">
      <c r="A728" s="1" t="s">
        <v>2693</v>
      </c>
      <c r="B728" s="3">
        <v>45640</v>
      </c>
      <c r="C728" s="1" t="s">
        <v>452</v>
      </c>
      <c r="D728" s="1" t="s">
        <v>1703</v>
      </c>
      <c r="E728" s="1" t="s">
        <v>1927</v>
      </c>
      <c r="F728" s="1">
        <v>3</v>
      </c>
      <c r="G728" s="1">
        <v>28.69</v>
      </c>
      <c r="H728" s="1">
        <v>0.02</v>
      </c>
      <c r="I728" s="1" t="s">
        <v>1959</v>
      </c>
      <c r="J728" s="1">
        <v>84.348600000000005</v>
      </c>
    </row>
    <row r="729" spans="1:10" x14ac:dyDescent="0.25">
      <c r="A729" s="1" t="s">
        <v>2694</v>
      </c>
      <c r="B729" s="3">
        <v>45253</v>
      </c>
      <c r="C729" s="1" t="s">
        <v>1220</v>
      </c>
      <c r="D729" s="1" t="s">
        <v>1811</v>
      </c>
      <c r="E729" s="1" t="s">
        <v>1904</v>
      </c>
      <c r="F729" s="1">
        <v>1</v>
      </c>
      <c r="G729" s="1">
        <v>106.07</v>
      </c>
      <c r="H729" s="1">
        <v>0.23</v>
      </c>
      <c r="I729" s="1" t="s">
        <v>1964</v>
      </c>
      <c r="J729" s="1">
        <v>81.673900000000003</v>
      </c>
    </row>
    <row r="730" spans="1:10" x14ac:dyDescent="0.25">
      <c r="A730" s="1" t="s">
        <v>2695</v>
      </c>
      <c r="B730" s="3">
        <v>45225</v>
      </c>
      <c r="C730" s="1" t="s">
        <v>841</v>
      </c>
      <c r="D730" s="1" t="s">
        <v>1856</v>
      </c>
      <c r="E730" s="1" t="s">
        <v>1887</v>
      </c>
      <c r="F730" s="1">
        <v>4</v>
      </c>
      <c r="G730" s="1">
        <v>289.77</v>
      </c>
      <c r="H730" s="1">
        <v>0.06</v>
      </c>
      <c r="I730" s="1" t="s">
        <v>1961</v>
      </c>
      <c r="J730" s="1">
        <v>1089.5352</v>
      </c>
    </row>
    <row r="731" spans="1:10" x14ac:dyDescent="0.25">
      <c r="A731" s="1" t="s">
        <v>2696</v>
      </c>
      <c r="B731" s="3">
        <v>45263</v>
      </c>
      <c r="C731" s="1" t="s">
        <v>530</v>
      </c>
      <c r="D731" s="1" t="s">
        <v>1832</v>
      </c>
      <c r="E731" s="1" t="s">
        <v>1945</v>
      </c>
      <c r="F731" s="1">
        <v>2</v>
      </c>
      <c r="G731" s="1">
        <v>354.26</v>
      </c>
      <c r="H731" s="1">
        <v>0.01</v>
      </c>
      <c r="I731" s="1" t="s">
        <v>1964</v>
      </c>
      <c r="J731" s="1">
        <v>701.4348</v>
      </c>
    </row>
    <row r="732" spans="1:10" x14ac:dyDescent="0.25">
      <c r="A732" s="1" t="s">
        <v>2697</v>
      </c>
      <c r="B732" s="3">
        <v>45554</v>
      </c>
      <c r="C732" s="1" t="s">
        <v>1214</v>
      </c>
      <c r="D732" s="1" t="s">
        <v>1786</v>
      </c>
      <c r="E732" s="1" t="s">
        <v>1934</v>
      </c>
      <c r="F732" s="1">
        <v>1</v>
      </c>
      <c r="G732" s="1">
        <v>522.72</v>
      </c>
      <c r="H732" s="1">
        <v>0.25</v>
      </c>
      <c r="I732" s="1" t="s">
        <v>1961</v>
      </c>
      <c r="J732" s="1">
        <v>392.04</v>
      </c>
    </row>
    <row r="733" spans="1:10" x14ac:dyDescent="0.25">
      <c r="A733" s="1" t="s">
        <v>2698</v>
      </c>
      <c r="B733" s="3">
        <v>45569</v>
      </c>
      <c r="C733" s="1" t="s">
        <v>218</v>
      </c>
      <c r="D733" s="1" t="s">
        <v>1576</v>
      </c>
      <c r="E733" s="1" t="s">
        <v>1921</v>
      </c>
      <c r="F733" s="1">
        <v>3</v>
      </c>
      <c r="G733" s="1">
        <v>966.02</v>
      </c>
      <c r="H733" s="1">
        <v>0.03</v>
      </c>
      <c r="I733" s="1" t="s">
        <v>1964</v>
      </c>
      <c r="J733" s="1">
        <v>2811.1181999999999</v>
      </c>
    </row>
    <row r="734" spans="1:10" x14ac:dyDescent="0.25">
      <c r="A734" s="1" t="s">
        <v>2699</v>
      </c>
      <c r="B734" s="3">
        <v>45217</v>
      </c>
      <c r="C734" s="1" t="s">
        <v>735</v>
      </c>
      <c r="D734" s="1" t="s">
        <v>1732</v>
      </c>
      <c r="E734" s="1" t="s">
        <v>1942</v>
      </c>
      <c r="F734" s="1">
        <v>1</v>
      </c>
      <c r="G734" s="1">
        <v>498.61</v>
      </c>
      <c r="H734" s="1">
        <v>0.04</v>
      </c>
      <c r="I734" s="1" t="s">
        <v>1961</v>
      </c>
      <c r="J734" s="1">
        <v>478.66559999999998</v>
      </c>
    </row>
    <row r="735" spans="1:10" x14ac:dyDescent="0.25">
      <c r="A735" s="1" t="s">
        <v>2700</v>
      </c>
      <c r="B735" s="3">
        <v>45783</v>
      </c>
      <c r="C735" s="1" t="s">
        <v>1049</v>
      </c>
      <c r="D735" s="1" t="s">
        <v>1706</v>
      </c>
      <c r="E735" s="1" t="s">
        <v>1911</v>
      </c>
      <c r="F735" s="1">
        <v>4</v>
      </c>
      <c r="G735" s="1">
        <v>758.27</v>
      </c>
      <c r="H735" s="1">
        <v>0.05</v>
      </c>
      <c r="I735" s="1" t="s">
        <v>1961</v>
      </c>
      <c r="J735" s="1">
        <v>2881.4259999999999</v>
      </c>
    </row>
    <row r="736" spans="1:10" x14ac:dyDescent="0.25">
      <c r="A736" s="1" t="s">
        <v>2701</v>
      </c>
      <c r="B736" s="3">
        <v>45371</v>
      </c>
      <c r="C736" s="1" t="s">
        <v>656</v>
      </c>
      <c r="D736" s="1" t="s">
        <v>2061</v>
      </c>
      <c r="E736" s="1" t="s">
        <v>1896</v>
      </c>
      <c r="F736" s="1">
        <v>2</v>
      </c>
      <c r="G736" s="1">
        <v>371.03</v>
      </c>
      <c r="H736" s="1">
        <v>0.23</v>
      </c>
      <c r="I736" s="1" t="s">
        <v>1961</v>
      </c>
      <c r="J736" s="1">
        <v>571.38620000000003</v>
      </c>
    </row>
    <row r="737" spans="1:10" x14ac:dyDescent="0.25">
      <c r="A737" s="1" t="s">
        <v>2702</v>
      </c>
      <c r="B737" s="3">
        <v>45453</v>
      </c>
      <c r="C737" s="1" t="s">
        <v>1124</v>
      </c>
      <c r="D737" s="1" t="s">
        <v>1856</v>
      </c>
      <c r="E737" s="1" t="s">
        <v>1942</v>
      </c>
      <c r="F737" s="1">
        <v>1</v>
      </c>
      <c r="G737" s="1">
        <v>230.32</v>
      </c>
      <c r="H737" s="1">
        <v>0.05</v>
      </c>
      <c r="I737" s="1" t="s">
        <v>1964</v>
      </c>
      <c r="J737" s="1">
        <v>218.804</v>
      </c>
    </row>
    <row r="738" spans="1:10" x14ac:dyDescent="0.25">
      <c r="A738" s="1" t="s">
        <v>2703</v>
      </c>
      <c r="B738" s="3">
        <v>45526</v>
      </c>
      <c r="C738" s="1" t="s">
        <v>1085</v>
      </c>
      <c r="D738" s="1" t="s">
        <v>1765</v>
      </c>
      <c r="E738" s="1" t="s">
        <v>1911</v>
      </c>
      <c r="F738" s="1">
        <v>2</v>
      </c>
      <c r="G738" s="1">
        <v>985.43</v>
      </c>
      <c r="H738" s="1">
        <v>0.28000000000000003</v>
      </c>
      <c r="I738" s="1" t="s">
        <v>1964</v>
      </c>
      <c r="J738" s="1">
        <v>1419.0192</v>
      </c>
    </row>
    <row r="739" spans="1:10" x14ac:dyDescent="0.25">
      <c r="A739" s="1" t="s">
        <v>2704</v>
      </c>
      <c r="B739" s="3">
        <v>45756</v>
      </c>
      <c r="C739" s="1" t="s">
        <v>1322</v>
      </c>
      <c r="D739" s="1" t="s">
        <v>1594</v>
      </c>
      <c r="E739" s="1" t="s">
        <v>1904</v>
      </c>
      <c r="F739" s="1">
        <v>2</v>
      </c>
      <c r="G739" s="1">
        <v>492.5</v>
      </c>
      <c r="H739" s="1">
        <v>0.3</v>
      </c>
      <c r="I739" s="1" t="s">
        <v>1961</v>
      </c>
      <c r="J739" s="1">
        <v>689.5</v>
      </c>
    </row>
    <row r="740" spans="1:10" x14ac:dyDescent="0.25">
      <c r="A740" s="1" t="s">
        <v>2705</v>
      </c>
      <c r="B740" s="3">
        <v>45657</v>
      </c>
      <c r="C740" s="1" t="s">
        <v>1151</v>
      </c>
      <c r="D740" s="1" t="s">
        <v>1718</v>
      </c>
      <c r="E740" s="1" t="s">
        <v>1927</v>
      </c>
      <c r="F740" s="1">
        <v>2</v>
      </c>
      <c r="G740" s="1">
        <v>213.69</v>
      </c>
      <c r="H740" s="1">
        <v>0.28000000000000003</v>
      </c>
      <c r="I740" s="1" t="s">
        <v>1961</v>
      </c>
      <c r="J740" s="1">
        <v>307.71359999999999</v>
      </c>
    </row>
    <row r="741" spans="1:10" x14ac:dyDescent="0.25">
      <c r="A741" s="1" t="s">
        <v>2706</v>
      </c>
      <c r="B741" s="3">
        <v>45716</v>
      </c>
      <c r="C741" s="1" t="s">
        <v>245</v>
      </c>
      <c r="D741" s="1" t="s">
        <v>1635</v>
      </c>
      <c r="E741" s="1" t="s">
        <v>1917</v>
      </c>
      <c r="F741" s="1">
        <v>4</v>
      </c>
      <c r="G741" s="1">
        <v>618.83000000000004</v>
      </c>
      <c r="H741" s="1">
        <v>0.08</v>
      </c>
      <c r="I741" s="1" t="s">
        <v>1961</v>
      </c>
      <c r="J741" s="1">
        <v>2277.2944000000002</v>
      </c>
    </row>
    <row r="742" spans="1:10" x14ac:dyDescent="0.25">
      <c r="A742" s="1" t="s">
        <v>2707</v>
      </c>
      <c r="B742" s="3">
        <v>45313</v>
      </c>
      <c r="C742" s="1" t="s">
        <v>339</v>
      </c>
      <c r="D742" s="1" t="s">
        <v>1759</v>
      </c>
      <c r="E742" s="1" t="s">
        <v>1927</v>
      </c>
      <c r="F742" s="1">
        <v>2</v>
      </c>
      <c r="G742" s="1">
        <v>81.16</v>
      </c>
      <c r="H742" s="1">
        <v>0.16</v>
      </c>
      <c r="I742" s="1" t="s">
        <v>1961</v>
      </c>
      <c r="J742" s="1">
        <v>136.34880000000001</v>
      </c>
    </row>
    <row r="743" spans="1:10" x14ac:dyDescent="0.25">
      <c r="A743" s="1" t="s">
        <v>2708</v>
      </c>
      <c r="B743" s="3">
        <v>45372</v>
      </c>
      <c r="C743" s="1" t="s">
        <v>20</v>
      </c>
      <c r="D743" s="1" t="s">
        <v>1841</v>
      </c>
      <c r="E743" s="1" t="s">
        <v>1921</v>
      </c>
      <c r="F743" s="1">
        <v>1</v>
      </c>
      <c r="G743" s="1">
        <v>431.69</v>
      </c>
      <c r="H743" s="1">
        <v>0.09</v>
      </c>
      <c r="I743" s="1" t="s">
        <v>1959</v>
      </c>
      <c r="J743" s="1">
        <v>392.83789999999999</v>
      </c>
    </row>
    <row r="744" spans="1:10" x14ac:dyDescent="0.25">
      <c r="A744" s="1" t="s">
        <v>2709</v>
      </c>
      <c r="B744" s="3">
        <v>45648</v>
      </c>
      <c r="C744" s="1" t="s">
        <v>1272</v>
      </c>
      <c r="D744" s="1" t="s">
        <v>1628</v>
      </c>
      <c r="E744" s="1" t="s">
        <v>1908</v>
      </c>
      <c r="F744" s="1">
        <v>3</v>
      </c>
      <c r="G744" s="1">
        <v>438.65</v>
      </c>
      <c r="H744" s="1">
        <v>0.28999999999999998</v>
      </c>
      <c r="I744" s="1" t="s">
        <v>1961</v>
      </c>
      <c r="J744" s="1">
        <v>934.32449999999994</v>
      </c>
    </row>
    <row r="745" spans="1:10" x14ac:dyDescent="0.25">
      <c r="A745" s="1" t="s">
        <v>2710</v>
      </c>
      <c r="B745" s="3">
        <v>45384</v>
      </c>
      <c r="C745" s="1" t="s">
        <v>578</v>
      </c>
      <c r="D745" s="1" t="s">
        <v>1820</v>
      </c>
      <c r="E745" s="1" t="s">
        <v>1901</v>
      </c>
      <c r="F745" s="1">
        <v>3</v>
      </c>
      <c r="G745" s="1">
        <v>339.41</v>
      </c>
      <c r="H745" s="1">
        <v>0.26</v>
      </c>
      <c r="I745" s="1" t="s">
        <v>1959</v>
      </c>
      <c r="J745" s="1">
        <v>753.49019999999996</v>
      </c>
    </row>
    <row r="746" spans="1:10" x14ac:dyDescent="0.25">
      <c r="A746" s="1" t="s">
        <v>2711</v>
      </c>
      <c r="B746" s="3">
        <v>45687</v>
      </c>
      <c r="C746" s="1" t="s">
        <v>1461</v>
      </c>
      <c r="D746" s="1" t="s">
        <v>1820</v>
      </c>
      <c r="E746" s="1" t="s">
        <v>1921</v>
      </c>
      <c r="F746" s="1">
        <v>4</v>
      </c>
      <c r="G746" s="1">
        <v>848.47</v>
      </c>
      <c r="H746" s="1">
        <v>0.21</v>
      </c>
      <c r="I746" s="1" t="s">
        <v>1964</v>
      </c>
      <c r="J746" s="1">
        <v>2681.1651999999999</v>
      </c>
    </row>
    <row r="747" spans="1:10" x14ac:dyDescent="0.25">
      <c r="A747" s="1" t="s">
        <v>2712</v>
      </c>
      <c r="B747" s="3">
        <v>45747</v>
      </c>
      <c r="C747" s="1" t="s">
        <v>639</v>
      </c>
      <c r="D747" s="1" t="s">
        <v>1783</v>
      </c>
      <c r="E747" s="1" t="s">
        <v>1917</v>
      </c>
      <c r="F747" s="1">
        <v>1</v>
      </c>
      <c r="G747" s="1">
        <v>664.87</v>
      </c>
      <c r="H747" s="1">
        <v>0.08</v>
      </c>
      <c r="I747" s="1" t="s">
        <v>1961</v>
      </c>
      <c r="J747" s="1">
        <v>611.68039999999996</v>
      </c>
    </row>
    <row r="748" spans="1:10" x14ac:dyDescent="0.25">
      <c r="A748" s="1" t="s">
        <v>2713</v>
      </c>
      <c r="B748" s="3">
        <v>45687</v>
      </c>
      <c r="C748" s="1" t="s">
        <v>357</v>
      </c>
      <c r="D748" s="1" t="s">
        <v>1648</v>
      </c>
      <c r="E748" s="1" t="s">
        <v>1914</v>
      </c>
      <c r="F748" s="1">
        <v>1</v>
      </c>
      <c r="G748" s="1">
        <v>412.11</v>
      </c>
      <c r="H748" s="1">
        <v>0.23</v>
      </c>
      <c r="I748" s="1" t="s">
        <v>1961</v>
      </c>
      <c r="J748" s="1">
        <v>317.32470000000001</v>
      </c>
    </row>
    <row r="749" spans="1:10" x14ac:dyDescent="0.25">
      <c r="A749" s="1" t="s">
        <v>2714</v>
      </c>
      <c r="B749" s="3">
        <v>45916</v>
      </c>
      <c r="C749" s="1" t="s">
        <v>427</v>
      </c>
      <c r="D749" s="1" t="s">
        <v>1865</v>
      </c>
      <c r="E749" s="1" t="s">
        <v>1892</v>
      </c>
      <c r="F749" s="1">
        <v>1</v>
      </c>
      <c r="G749" s="1">
        <v>126.09</v>
      </c>
      <c r="H749" s="1">
        <v>0.05</v>
      </c>
      <c r="I749" s="1" t="s">
        <v>1964</v>
      </c>
      <c r="J749" s="1">
        <v>119.7855</v>
      </c>
    </row>
    <row r="750" spans="1:10" x14ac:dyDescent="0.25">
      <c r="A750" s="1" t="s">
        <v>2715</v>
      </c>
      <c r="B750" s="3">
        <v>45917</v>
      </c>
      <c r="C750" s="1" t="s">
        <v>656</v>
      </c>
      <c r="D750" s="1" t="s">
        <v>1783</v>
      </c>
      <c r="E750" s="1" t="s">
        <v>1924</v>
      </c>
      <c r="F750" s="1">
        <v>4</v>
      </c>
      <c r="G750" s="1">
        <v>602.39</v>
      </c>
      <c r="H750" s="1">
        <v>0.19</v>
      </c>
      <c r="I750" s="1" t="s">
        <v>1964</v>
      </c>
      <c r="J750" s="1">
        <v>1951.7436</v>
      </c>
    </row>
    <row r="751" spans="1:10" x14ac:dyDescent="0.25">
      <c r="A751" s="1" t="s">
        <v>2716</v>
      </c>
      <c r="B751" s="3">
        <v>45941</v>
      </c>
      <c r="C751" s="1" t="s">
        <v>1034</v>
      </c>
      <c r="D751" s="1" t="s">
        <v>1829</v>
      </c>
      <c r="E751" s="1" t="s">
        <v>1901</v>
      </c>
      <c r="F751" s="1">
        <v>3</v>
      </c>
      <c r="G751" s="1">
        <v>447.69</v>
      </c>
      <c r="H751" s="1">
        <v>0.02</v>
      </c>
      <c r="I751" s="1" t="s">
        <v>1964</v>
      </c>
      <c r="J751" s="1">
        <v>1316.2085999999999</v>
      </c>
    </row>
    <row r="752" spans="1:10" x14ac:dyDescent="0.25">
      <c r="A752" s="1" t="s">
        <v>2717</v>
      </c>
      <c r="B752" s="3">
        <v>45778</v>
      </c>
      <c r="C752" s="1" t="s">
        <v>805</v>
      </c>
      <c r="D752" s="1" t="s">
        <v>1680</v>
      </c>
      <c r="E752" s="1" t="s">
        <v>1901</v>
      </c>
      <c r="F752" s="1">
        <v>3</v>
      </c>
      <c r="G752" s="1">
        <v>35.159999999999997</v>
      </c>
      <c r="H752" s="1">
        <v>0.04</v>
      </c>
      <c r="I752" s="1" t="s">
        <v>1964</v>
      </c>
      <c r="J752" s="1">
        <v>101.2608</v>
      </c>
    </row>
    <row r="753" spans="1:10" x14ac:dyDescent="0.25">
      <c r="A753" s="1" t="s">
        <v>2718</v>
      </c>
      <c r="B753" s="3">
        <v>45740</v>
      </c>
      <c r="C753" s="1" t="s">
        <v>1049</v>
      </c>
      <c r="D753" s="1" t="s">
        <v>1799</v>
      </c>
      <c r="E753" s="1" t="s">
        <v>1927</v>
      </c>
      <c r="F753" s="1">
        <v>2</v>
      </c>
      <c r="G753" s="1">
        <v>838.59</v>
      </c>
      <c r="H753" s="1">
        <v>0.18</v>
      </c>
      <c r="I753" s="1" t="s">
        <v>1964</v>
      </c>
      <c r="J753" s="1">
        <v>1375.2876000000001</v>
      </c>
    </row>
    <row r="754" spans="1:10" x14ac:dyDescent="0.25">
      <c r="A754" s="1" t="s">
        <v>2719</v>
      </c>
      <c r="B754" s="3">
        <v>45598</v>
      </c>
      <c r="C754" s="1" t="s">
        <v>325</v>
      </c>
      <c r="D754" s="1" t="s">
        <v>1759</v>
      </c>
      <c r="E754" s="1" t="s">
        <v>1911</v>
      </c>
      <c r="F754" s="1">
        <v>4</v>
      </c>
      <c r="G754" s="1">
        <v>867.94</v>
      </c>
      <c r="H754" s="1">
        <v>0.26</v>
      </c>
      <c r="I754" s="1" t="s">
        <v>1961</v>
      </c>
      <c r="J754" s="1">
        <v>2569.1024000000002</v>
      </c>
    </row>
    <row r="755" spans="1:10" x14ac:dyDescent="0.25">
      <c r="A755" s="1" t="s">
        <v>2720</v>
      </c>
      <c r="B755" s="3">
        <v>45591</v>
      </c>
      <c r="C755" s="1" t="s">
        <v>651</v>
      </c>
      <c r="D755" s="1" t="s">
        <v>1696</v>
      </c>
      <c r="E755" s="1" t="s">
        <v>1942</v>
      </c>
      <c r="F755" s="1">
        <v>1</v>
      </c>
      <c r="G755" s="1">
        <v>623.88</v>
      </c>
      <c r="H755" s="1">
        <v>0.25</v>
      </c>
      <c r="I755" s="1" t="s">
        <v>1959</v>
      </c>
      <c r="J755" s="1">
        <v>467.91</v>
      </c>
    </row>
    <row r="756" spans="1:10" x14ac:dyDescent="0.25">
      <c r="A756" s="1" t="s">
        <v>2721</v>
      </c>
      <c r="B756" s="3">
        <v>45546</v>
      </c>
      <c r="C756" s="1" t="s">
        <v>593</v>
      </c>
      <c r="D756" s="1" t="s">
        <v>1706</v>
      </c>
      <c r="E756" s="1" t="s">
        <v>1934</v>
      </c>
      <c r="F756" s="1">
        <v>2</v>
      </c>
      <c r="G756" s="1">
        <v>567.95000000000005</v>
      </c>
      <c r="H756" s="1">
        <v>0.12</v>
      </c>
      <c r="I756" s="1" t="s">
        <v>1961</v>
      </c>
      <c r="J756" s="1">
        <v>999.59199999999998</v>
      </c>
    </row>
    <row r="757" spans="1:10" x14ac:dyDescent="0.25">
      <c r="A757" s="1" t="s">
        <v>2722</v>
      </c>
      <c r="B757" s="3">
        <v>45483</v>
      </c>
      <c r="C757" s="1" t="s">
        <v>1028</v>
      </c>
      <c r="D757" s="1" t="s">
        <v>1670</v>
      </c>
      <c r="E757" s="1" t="s">
        <v>1945</v>
      </c>
      <c r="F757" s="1">
        <v>2</v>
      </c>
      <c r="G757" s="1">
        <v>671.69</v>
      </c>
      <c r="H757" s="1">
        <v>0.19</v>
      </c>
      <c r="I757" s="1" t="s">
        <v>1959</v>
      </c>
      <c r="J757" s="1">
        <v>1088.1378</v>
      </c>
    </row>
    <row r="758" spans="1:10" x14ac:dyDescent="0.25">
      <c r="A758" s="1" t="s">
        <v>2723</v>
      </c>
      <c r="B758" s="3">
        <v>45786</v>
      </c>
      <c r="C758" s="1" t="s">
        <v>680</v>
      </c>
      <c r="D758" s="1" t="s">
        <v>1580</v>
      </c>
      <c r="E758" s="1" t="s">
        <v>1914</v>
      </c>
      <c r="F758" s="1">
        <v>2</v>
      </c>
      <c r="G758" s="1">
        <v>257.95999999999998</v>
      </c>
      <c r="H758" s="1">
        <v>0.21</v>
      </c>
      <c r="I758" s="1" t="s">
        <v>1961</v>
      </c>
      <c r="J758" s="1">
        <v>407.57679999999999</v>
      </c>
    </row>
    <row r="759" spans="1:10" x14ac:dyDescent="0.25">
      <c r="A759" s="1" t="s">
        <v>2724</v>
      </c>
      <c r="B759" s="3">
        <v>45475</v>
      </c>
      <c r="C759" s="1" t="s">
        <v>674</v>
      </c>
      <c r="D759" s="1" t="s">
        <v>1877</v>
      </c>
      <c r="E759" s="1" t="s">
        <v>1948</v>
      </c>
      <c r="F759" s="1">
        <v>4</v>
      </c>
      <c r="G759" s="1">
        <v>281.48</v>
      </c>
      <c r="H759" s="1">
        <v>0.27</v>
      </c>
      <c r="I759" s="1" t="s">
        <v>1961</v>
      </c>
      <c r="J759" s="1">
        <v>821.92160000000001</v>
      </c>
    </row>
    <row r="760" spans="1:10" x14ac:dyDescent="0.25">
      <c r="A760" s="1" t="s">
        <v>2725</v>
      </c>
      <c r="B760" s="3">
        <v>45470</v>
      </c>
      <c r="C760" s="1" t="s">
        <v>1007</v>
      </c>
      <c r="D760" s="1" t="s">
        <v>1635</v>
      </c>
      <c r="E760" s="1" t="s">
        <v>1927</v>
      </c>
      <c r="F760" s="1">
        <v>1</v>
      </c>
      <c r="G760" s="1">
        <v>202.13</v>
      </c>
      <c r="H760" s="1">
        <v>0.13</v>
      </c>
      <c r="I760" s="1" t="s">
        <v>1964</v>
      </c>
      <c r="J760" s="1">
        <v>175.85310000000001</v>
      </c>
    </row>
    <row r="761" spans="1:10" x14ac:dyDescent="0.25">
      <c r="A761" s="1" t="s">
        <v>2726</v>
      </c>
      <c r="B761" s="3">
        <v>45243</v>
      </c>
      <c r="C761" s="1" t="s">
        <v>874</v>
      </c>
      <c r="D761" s="1" t="s">
        <v>1805</v>
      </c>
      <c r="E761" s="1" t="s">
        <v>1908</v>
      </c>
      <c r="F761" s="1">
        <v>1</v>
      </c>
      <c r="G761" s="1">
        <v>370.66</v>
      </c>
      <c r="H761" s="1">
        <v>0.01</v>
      </c>
      <c r="I761" s="1" t="s">
        <v>1961</v>
      </c>
      <c r="J761" s="1">
        <v>366.95339999999999</v>
      </c>
    </row>
    <row r="762" spans="1:10" x14ac:dyDescent="0.25">
      <c r="A762" s="1" t="s">
        <v>2727</v>
      </c>
      <c r="B762" s="3">
        <v>45341</v>
      </c>
      <c r="C762" s="1" t="s">
        <v>34</v>
      </c>
      <c r="D762" s="1" t="s">
        <v>1765</v>
      </c>
      <c r="E762" s="1" t="s">
        <v>1929</v>
      </c>
      <c r="F762" s="1">
        <v>4</v>
      </c>
      <c r="G762" s="1">
        <v>731.53</v>
      </c>
      <c r="H762" s="1">
        <v>0.12</v>
      </c>
      <c r="I762" s="1" t="s">
        <v>1959</v>
      </c>
      <c r="J762" s="1">
        <v>2574.9856</v>
      </c>
    </row>
    <row r="763" spans="1:10" x14ac:dyDescent="0.25">
      <c r="A763" s="1" t="s">
        <v>2728</v>
      </c>
      <c r="B763" s="3">
        <v>45371</v>
      </c>
      <c r="C763" s="1" t="s">
        <v>557</v>
      </c>
      <c r="D763" s="1" t="s">
        <v>1817</v>
      </c>
      <c r="E763" s="1" t="s">
        <v>1892</v>
      </c>
      <c r="F763" s="1">
        <v>3</v>
      </c>
      <c r="G763" s="1">
        <v>468.25</v>
      </c>
      <c r="H763" s="1">
        <v>7.0000000000000007E-2</v>
      </c>
      <c r="I763" s="1" t="s">
        <v>1961</v>
      </c>
      <c r="J763" s="1">
        <v>1306.4175</v>
      </c>
    </row>
    <row r="764" spans="1:10" x14ac:dyDescent="0.25">
      <c r="A764" s="1" t="s">
        <v>2729</v>
      </c>
      <c r="B764" s="3">
        <v>45360</v>
      </c>
      <c r="C764" s="1" t="s">
        <v>14</v>
      </c>
      <c r="D764" s="1" t="s">
        <v>1783</v>
      </c>
      <c r="E764" s="1" t="s">
        <v>1887</v>
      </c>
      <c r="F764" s="1">
        <v>1</v>
      </c>
      <c r="G764" s="1">
        <v>928.72</v>
      </c>
      <c r="H764" s="1">
        <v>0.1</v>
      </c>
      <c r="I764" s="1" t="s">
        <v>1964</v>
      </c>
      <c r="J764" s="1">
        <v>835.84799999999996</v>
      </c>
    </row>
    <row r="765" spans="1:10" x14ac:dyDescent="0.25">
      <c r="A765" s="1" t="s">
        <v>2730</v>
      </c>
      <c r="B765" s="3">
        <v>45499</v>
      </c>
      <c r="C765" s="1" t="s">
        <v>364</v>
      </c>
      <c r="D765" s="1" t="s">
        <v>1572</v>
      </c>
      <c r="E765" s="1" t="s">
        <v>1945</v>
      </c>
      <c r="F765" s="1">
        <v>3</v>
      </c>
      <c r="G765" s="1">
        <v>217.22</v>
      </c>
      <c r="H765" s="1">
        <v>0.06</v>
      </c>
      <c r="I765" s="1" t="s">
        <v>1961</v>
      </c>
      <c r="J765" s="1">
        <v>612.56039999999996</v>
      </c>
    </row>
    <row r="766" spans="1:10" x14ac:dyDescent="0.25">
      <c r="A766" s="1" t="s">
        <v>2731</v>
      </c>
      <c r="B766" s="3">
        <v>45745</v>
      </c>
      <c r="C766" s="1" t="s">
        <v>1272</v>
      </c>
      <c r="D766" s="1" t="s">
        <v>1648</v>
      </c>
      <c r="E766" s="1" t="s">
        <v>1901</v>
      </c>
      <c r="F766" s="1">
        <v>1</v>
      </c>
      <c r="G766" s="1">
        <v>387.99</v>
      </c>
      <c r="H766" s="1">
        <v>0.3</v>
      </c>
      <c r="I766" s="1" t="s">
        <v>1959</v>
      </c>
      <c r="J766" s="1">
        <v>271.59300000000002</v>
      </c>
    </row>
    <row r="767" spans="1:10" x14ac:dyDescent="0.25">
      <c r="A767" s="1" t="s">
        <v>2732</v>
      </c>
      <c r="B767" s="3">
        <v>45718</v>
      </c>
      <c r="C767" s="1" t="s">
        <v>1478</v>
      </c>
      <c r="D767" s="1" t="s">
        <v>1628</v>
      </c>
      <c r="E767" s="1" t="s">
        <v>1911</v>
      </c>
      <c r="F767" s="1">
        <v>4</v>
      </c>
      <c r="G767" s="1">
        <v>186.24</v>
      </c>
      <c r="H767" s="1">
        <v>0.23</v>
      </c>
      <c r="I767" s="1" t="s">
        <v>1959</v>
      </c>
      <c r="J767" s="1">
        <v>573.61919999999998</v>
      </c>
    </row>
    <row r="768" spans="1:10" x14ac:dyDescent="0.25">
      <c r="A768" s="1" t="s">
        <v>2733</v>
      </c>
      <c r="B768" s="3">
        <v>45454</v>
      </c>
      <c r="C768" s="1" t="s">
        <v>948</v>
      </c>
      <c r="D768" s="1" t="s">
        <v>1700</v>
      </c>
      <c r="E768" s="1" t="s">
        <v>1917</v>
      </c>
      <c r="F768" s="1">
        <v>4</v>
      </c>
      <c r="G768" s="1">
        <v>609.05999999999995</v>
      </c>
      <c r="H768" s="1">
        <v>0.22</v>
      </c>
      <c r="I768" s="1" t="s">
        <v>1964</v>
      </c>
      <c r="J768" s="1">
        <v>1900.2672</v>
      </c>
    </row>
    <row r="769" spans="1:10" x14ac:dyDescent="0.25">
      <c r="A769" s="1" t="s">
        <v>2734</v>
      </c>
      <c r="B769" s="3">
        <v>45434</v>
      </c>
      <c r="C769" s="1" t="s">
        <v>1367</v>
      </c>
      <c r="D769" s="1" t="s">
        <v>1677</v>
      </c>
      <c r="E769" s="1" t="s">
        <v>1927</v>
      </c>
      <c r="F769" s="1">
        <v>1</v>
      </c>
      <c r="G769" s="1">
        <v>827.91</v>
      </c>
      <c r="H769" s="1">
        <v>0.21</v>
      </c>
      <c r="I769" s="1" t="s">
        <v>1961</v>
      </c>
      <c r="J769" s="1">
        <v>654.0489</v>
      </c>
    </row>
    <row r="770" spans="1:10" x14ac:dyDescent="0.25">
      <c r="A770" s="1" t="s">
        <v>2735</v>
      </c>
      <c r="B770" s="3">
        <v>45486</v>
      </c>
      <c r="C770" s="1" t="s">
        <v>590</v>
      </c>
      <c r="D770" s="1" t="s">
        <v>1832</v>
      </c>
      <c r="E770" s="1" t="s">
        <v>1887</v>
      </c>
      <c r="F770" s="1">
        <v>1</v>
      </c>
      <c r="G770" s="1">
        <v>303.79000000000002</v>
      </c>
      <c r="H770" s="1">
        <v>0.24</v>
      </c>
      <c r="I770" s="1" t="s">
        <v>1961</v>
      </c>
      <c r="J770" s="1">
        <v>230.88040000000001</v>
      </c>
    </row>
    <row r="771" spans="1:10" x14ac:dyDescent="0.25">
      <c r="A771" s="1" t="s">
        <v>2736</v>
      </c>
      <c r="B771" s="3">
        <v>45902</v>
      </c>
      <c r="C771" s="1" t="s">
        <v>373</v>
      </c>
      <c r="D771" s="1" t="s">
        <v>1689</v>
      </c>
      <c r="E771" s="1" t="s">
        <v>1911</v>
      </c>
      <c r="F771" s="1">
        <v>2</v>
      </c>
      <c r="G771" s="1">
        <v>365.91</v>
      </c>
      <c r="H771" s="1">
        <v>0.14000000000000001</v>
      </c>
      <c r="I771" s="1" t="s">
        <v>1964</v>
      </c>
      <c r="J771" s="1">
        <v>629.36519999999996</v>
      </c>
    </row>
    <row r="772" spans="1:10" x14ac:dyDescent="0.25">
      <c r="A772" s="1" t="s">
        <v>2737</v>
      </c>
      <c r="B772" s="3">
        <v>45762</v>
      </c>
      <c r="C772" s="1" t="s">
        <v>259</v>
      </c>
      <c r="D772" s="1" t="s">
        <v>1652</v>
      </c>
      <c r="E772" s="1" t="s">
        <v>1942</v>
      </c>
      <c r="F772" s="1">
        <v>3</v>
      </c>
      <c r="G772" s="1">
        <v>852.72</v>
      </c>
      <c r="H772" s="1">
        <v>0.16</v>
      </c>
      <c r="I772" s="1" t="s">
        <v>1959</v>
      </c>
      <c r="J772" s="1">
        <v>2148.8544000000002</v>
      </c>
    </row>
    <row r="773" spans="1:10" x14ac:dyDescent="0.25">
      <c r="A773" s="1" t="s">
        <v>2738</v>
      </c>
      <c r="B773" s="3">
        <v>45752</v>
      </c>
      <c r="C773" s="1" t="s">
        <v>802</v>
      </c>
      <c r="D773" s="1" t="s">
        <v>1599</v>
      </c>
      <c r="E773" s="1" t="s">
        <v>1904</v>
      </c>
      <c r="F773" s="1">
        <v>1</v>
      </c>
      <c r="G773" s="1">
        <v>768.25</v>
      </c>
      <c r="H773" s="1">
        <v>0.18</v>
      </c>
      <c r="I773" s="1" t="s">
        <v>1959</v>
      </c>
      <c r="J773" s="1">
        <v>629.96500000000003</v>
      </c>
    </row>
    <row r="774" spans="1:10" x14ac:dyDescent="0.25">
      <c r="A774" s="1" t="s">
        <v>2739</v>
      </c>
      <c r="B774" s="3">
        <v>45254</v>
      </c>
      <c r="C774" s="1" t="s">
        <v>1109</v>
      </c>
      <c r="D774" s="1" t="s">
        <v>1859</v>
      </c>
      <c r="E774" s="1" t="s">
        <v>1948</v>
      </c>
      <c r="F774" s="1">
        <v>2</v>
      </c>
      <c r="G774" s="1">
        <v>318.62</v>
      </c>
      <c r="H774" s="1">
        <v>0.02</v>
      </c>
      <c r="I774" s="1" t="s">
        <v>1964</v>
      </c>
      <c r="J774" s="1">
        <v>624.49519999999995</v>
      </c>
    </row>
    <row r="775" spans="1:10" x14ac:dyDescent="0.25">
      <c r="A775" s="1" t="s">
        <v>2740</v>
      </c>
      <c r="B775" s="3">
        <v>45683</v>
      </c>
      <c r="C775" s="1" t="s">
        <v>192</v>
      </c>
      <c r="D775" s="1" t="s">
        <v>1811</v>
      </c>
      <c r="E775" s="1" t="s">
        <v>1896</v>
      </c>
      <c r="F775" s="1">
        <v>4</v>
      </c>
      <c r="G775" s="1">
        <v>402.11</v>
      </c>
      <c r="H775" s="1">
        <v>0.14000000000000001</v>
      </c>
      <c r="I775" s="1" t="s">
        <v>1961</v>
      </c>
      <c r="J775" s="1">
        <v>1383.2583999999999</v>
      </c>
    </row>
    <row r="776" spans="1:10" x14ac:dyDescent="0.25">
      <c r="A776" s="1" t="s">
        <v>2741</v>
      </c>
      <c r="B776" s="3">
        <v>45804</v>
      </c>
      <c r="C776" s="1" t="s">
        <v>1281</v>
      </c>
      <c r="D776" s="1" t="s">
        <v>1835</v>
      </c>
      <c r="E776" s="1" t="s">
        <v>1942</v>
      </c>
      <c r="F776" s="1">
        <v>3</v>
      </c>
      <c r="G776" s="1">
        <v>846.31</v>
      </c>
      <c r="H776" s="1">
        <v>0.18</v>
      </c>
      <c r="I776" s="1" t="s">
        <v>1964</v>
      </c>
      <c r="J776" s="1">
        <v>2081.9225999999999</v>
      </c>
    </row>
    <row r="777" spans="1:10" x14ac:dyDescent="0.25">
      <c r="A777" s="1" t="s">
        <v>2742</v>
      </c>
      <c r="B777" s="3">
        <v>45821</v>
      </c>
      <c r="C777" s="1" t="s">
        <v>566</v>
      </c>
      <c r="D777" s="1" t="s">
        <v>1865</v>
      </c>
      <c r="E777" s="1" t="s">
        <v>1934</v>
      </c>
      <c r="F777" s="1">
        <v>1</v>
      </c>
      <c r="G777" s="1">
        <v>269.94</v>
      </c>
      <c r="H777" s="1">
        <v>7.0000000000000007E-2</v>
      </c>
      <c r="I777" s="1" t="s">
        <v>1964</v>
      </c>
      <c r="J777" s="1">
        <v>251.04419999999999</v>
      </c>
    </row>
    <row r="778" spans="1:10" x14ac:dyDescent="0.25">
      <c r="A778" s="1" t="s">
        <v>2743</v>
      </c>
      <c r="B778" s="3">
        <v>45472</v>
      </c>
      <c r="C778" s="1" t="s">
        <v>784</v>
      </c>
      <c r="D778" s="1" t="s">
        <v>1635</v>
      </c>
      <c r="E778" s="1" t="s">
        <v>1904</v>
      </c>
      <c r="F778" s="1">
        <v>3</v>
      </c>
      <c r="G778" s="1">
        <v>909.25</v>
      </c>
      <c r="H778" s="1">
        <v>0.28999999999999998</v>
      </c>
      <c r="I778" s="1" t="s">
        <v>1964</v>
      </c>
      <c r="J778" s="1">
        <v>1936.7025000000001</v>
      </c>
    </row>
    <row r="779" spans="1:10" x14ac:dyDescent="0.25">
      <c r="A779" s="1" t="s">
        <v>2744</v>
      </c>
      <c r="B779" s="3">
        <v>45331</v>
      </c>
      <c r="C779" s="1" t="s">
        <v>1148</v>
      </c>
      <c r="D779" s="1" t="s">
        <v>1856</v>
      </c>
      <c r="E779" s="1" t="s">
        <v>1929</v>
      </c>
      <c r="F779" s="1">
        <v>2</v>
      </c>
      <c r="G779" s="1">
        <v>229.81</v>
      </c>
      <c r="H779" s="1">
        <v>0.21</v>
      </c>
      <c r="I779" s="1" t="s">
        <v>1964</v>
      </c>
      <c r="J779" s="1">
        <v>363.09980000000002</v>
      </c>
    </row>
    <row r="780" spans="1:10" x14ac:dyDescent="0.25">
      <c r="A780" s="1" t="s">
        <v>2745</v>
      </c>
      <c r="B780" s="3">
        <v>45451</v>
      </c>
      <c r="C780" s="1" t="s">
        <v>151</v>
      </c>
      <c r="D780" s="1" t="s">
        <v>1817</v>
      </c>
      <c r="E780" s="1" t="s">
        <v>1936</v>
      </c>
      <c r="F780" s="1">
        <v>3</v>
      </c>
      <c r="G780" s="1">
        <v>442.36</v>
      </c>
      <c r="H780" s="1">
        <v>0.06</v>
      </c>
      <c r="I780" s="1" t="s">
        <v>1961</v>
      </c>
      <c r="J780" s="1">
        <v>1247.4552000000001</v>
      </c>
    </row>
    <row r="781" spans="1:10" x14ac:dyDescent="0.25">
      <c r="A781" s="1" t="s">
        <v>2746</v>
      </c>
      <c r="B781" s="3">
        <v>45386</v>
      </c>
      <c r="C781" s="1" t="s">
        <v>778</v>
      </c>
      <c r="D781" s="1" t="s">
        <v>1841</v>
      </c>
      <c r="E781" s="1" t="s">
        <v>1901</v>
      </c>
      <c r="F781" s="1">
        <v>3</v>
      </c>
      <c r="G781" s="1">
        <v>413.74</v>
      </c>
      <c r="H781" s="1">
        <v>0.01</v>
      </c>
      <c r="I781" s="1" t="s">
        <v>1959</v>
      </c>
      <c r="J781" s="1">
        <v>1228.8078</v>
      </c>
    </row>
    <row r="782" spans="1:10" x14ac:dyDescent="0.25">
      <c r="A782" s="1" t="s">
        <v>2747</v>
      </c>
      <c r="B782" s="3">
        <v>45477</v>
      </c>
      <c r="C782" s="1" t="s">
        <v>1536</v>
      </c>
      <c r="D782" s="1" t="s">
        <v>1850</v>
      </c>
      <c r="E782" s="1" t="s">
        <v>1934</v>
      </c>
      <c r="F782" s="1">
        <v>4</v>
      </c>
      <c r="G782" s="1">
        <v>79.75</v>
      </c>
      <c r="H782" s="1">
        <v>0.18</v>
      </c>
      <c r="I782" s="1" t="s">
        <v>1961</v>
      </c>
      <c r="J782" s="1">
        <v>261.58</v>
      </c>
    </row>
    <row r="783" spans="1:10" x14ac:dyDescent="0.25">
      <c r="A783" s="1" t="s">
        <v>2748</v>
      </c>
      <c r="B783" s="3">
        <v>45433</v>
      </c>
      <c r="C783" s="1" t="s">
        <v>1533</v>
      </c>
      <c r="D783" s="1" t="s">
        <v>1700</v>
      </c>
      <c r="E783" s="1" t="s">
        <v>1929</v>
      </c>
      <c r="F783" s="1">
        <v>4</v>
      </c>
      <c r="G783" s="1">
        <v>95.06</v>
      </c>
      <c r="H783" s="1">
        <v>0.03</v>
      </c>
      <c r="I783" s="1" t="s">
        <v>1959</v>
      </c>
      <c r="J783" s="1">
        <v>368.83280000000002</v>
      </c>
    </row>
    <row r="784" spans="1:10" x14ac:dyDescent="0.25">
      <c r="A784" s="1" t="s">
        <v>2749</v>
      </c>
      <c r="B784" s="3">
        <v>45759</v>
      </c>
      <c r="C784" s="1" t="s">
        <v>1304</v>
      </c>
      <c r="D784" s="1" t="s">
        <v>1877</v>
      </c>
      <c r="E784" s="1" t="s">
        <v>1914</v>
      </c>
      <c r="F784" s="1">
        <v>4</v>
      </c>
      <c r="G784" s="1">
        <v>107.08</v>
      </c>
      <c r="H784" s="1">
        <v>0.27</v>
      </c>
      <c r="I784" s="1" t="s">
        <v>1964</v>
      </c>
      <c r="J784" s="1">
        <v>312.67360000000002</v>
      </c>
    </row>
    <row r="785" spans="1:10" x14ac:dyDescent="0.25">
      <c r="A785" s="1" t="s">
        <v>2750</v>
      </c>
      <c r="B785" s="3">
        <v>45794</v>
      </c>
      <c r="C785" s="1" t="s">
        <v>1473</v>
      </c>
      <c r="D785" s="1" t="s">
        <v>1880</v>
      </c>
      <c r="E785" s="1" t="s">
        <v>1945</v>
      </c>
      <c r="F785" s="1">
        <v>1</v>
      </c>
      <c r="G785" s="1">
        <v>873.18</v>
      </c>
      <c r="H785" s="1">
        <v>0.03</v>
      </c>
      <c r="I785" s="1" t="s">
        <v>1964</v>
      </c>
      <c r="J785" s="1">
        <v>846.9846</v>
      </c>
    </row>
    <row r="786" spans="1:10" x14ac:dyDescent="0.25">
      <c r="A786" s="1" t="s">
        <v>2751</v>
      </c>
      <c r="B786" s="3">
        <v>45764</v>
      </c>
      <c r="C786" s="1" t="s">
        <v>1190</v>
      </c>
      <c r="D786" s="1" t="s">
        <v>1793</v>
      </c>
      <c r="E786" s="1" t="s">
        <v>1945</v>
      </c>
      <c r="F786" s="1">
        <v>1</v>
      </c>
      <c r="G786" s="1">
        <v>914.75</v>
      </c>
      <c r="H786" s="1">
        <v>0.1</v>
      </c>
      <c r="I786" s="1" t="s">
        <v>1964</v>
      </c>
      <c r="J786" s="1">
        <v>823.27499999999998</v>
      </c>
    </row>
    <row r="787" spans="1:10" x14ac:dyDescent="0.25">
      <c r="A787" s="1" t="s">
        <v>2752</v>
      </c>
      <c r="B787" s="3">
        <v>45279</v>
      </c>
      <c r="C787" s="1" t="s">
        <v>192</v>
      </c>
      <c r="D787" s="1" t="s">
        <v>1802</v>
      </c>
      <c r="E787" s="1" t="s">
        <v>1932</v>
      </c>
      <c r="F787" s="1">
        <v>4</v>
      </c>
      <c r="G787" s="1">
        <v>457.33</v>
      </c>
      <c r="H787" s="1">
        <v>0.1</v>
      </c>
      <c r="I787" s="1" t="s">
        <v>1959</v>
      </c>
      <c r="J787" s="1">
        <v>1646.3879999999999</v>
      </c>
    </row>
    <row r="788" spans="1:10" x14ac:dyDescent="0.25">
      <c r="A788" s="1" t="s">
        <v>2753</v>
      </c>
      <c r="B788" s="3">
        <v>45602</v>
      </c>
      <c r="C788" s="1" t="s">
        <v>937</v>
      </c>
      <c r="D788" s="1" t="s">
        <v>1880</v>
      </c>
      <c r="E788" s="1" t="s">
        <v>1901</v>
      </c>
      <c r="F788" s="1">
        <v>3</v>
      </c>
      <c r="G788" s="1">
        <v>761.88</v>
      </c>
      <c r="H788" s="1">
        <v>0.23</v>
      </c>
      <c r="I788" s="1" t="s">
        <v>1961</v>
      </c>
      <c r="J788" s="1">
        <v>1759.9428</v>
      </c>
    </row>
    <row r="789" spans="1:10" x14ac:dyDescent="0.25">
      <c r="A789" s="1" t="s">
        <v>2754</v>
      </c>
      <c r="B789" s="3">
        <v>45793</v>
      </c>
      <c r="C789" s="1" t="s">
        <v>593</v>
      </c>
      <c r="D789" s="1" t="s">
        <v>1689</v>
      </c>
      <c r="E789" s="1" t="s">
        <v>1948</v>
      </c>
      <c r="F789" s="1">
        <v>4</v>
      </c>
      <c r="G789" s="1">
        <v>122.87</v>
      </c>
      <c r="H789" s="1">
        <v>0.13</v>
      </c>
      <c r="I789" s="1" t="s">
        <v>1959</v>
      </c>
      <c r="J789" s="1">
        <v>427.58760000000001</v>
      </c>
    </row>
    <row r="790" spans="1:10" x14ac:dyDescent="0.25">
      <c r="A790" s="1" t="s">
        <v>2755</v>
      </c>
      <c r="B790" s="3">
        <v>45778</v>
      </c>
      <c r="C790" s="1" t="s">
        <v>1476</v>
      </c>
      <c r="D790" s="1" t="s">
        <v>1802</v>
      </c>
      <c r="E790" s="1" t="s">
        <v>1904</v>
      </c>
      <c r="F790" s="1">
        <v>4</v>
      </c>
      <c r="G790" s="1">
        <v>753</v>
      </c>
      <c r="H790" s="1">
        <v>0.28000000000000003</v>
      </c>
      <c r="I790" s="1" t="s">
        <v>1964</v>
      </c>
      <c r="J790" s="1">
        <v>2168.64</v>
      </c>
    </row>
    <row r="791" spans="1:10" x14ac:dyDescent="0.25">
      <c r="A791" s="1" t="s">
        <v>2756</v>
      </c>
      <c r="B791" s="3">
        <v>45325</v>
      </c>
      <c r="C791" s="1" t="s">
        <v>1169</v>
      </c>
      <c r="D791" s="1" t="s">
        <v>1576</v>
      </c>
      <c r="E791" s="1" t="s">
        <v>1908</v>
      </c>
      <c r="F791" s="1">
        <v>2</v>
      </c>
      <c r="G791" s="1">
        <v>788.05</v>
      </c>
      <c r="H791" s="1">
        <v>0.21</v>
      </c>
      <c r="I791" s="1" t="s">
        <v>1959</v>
      </c>
      <c r="J791" s="1">
        <v>1245.1189999999999</v>
      </c>
    </row>
    <row r="792" spans="1:10" x14ac:dyDescent="0.25">
      <c r="A792" s="1" t="s">
        <v>2757</v>
      </c>
      <c r="B792" s="3">
        <v>45875</v>
      </c>
      <c r="C792" s="1" t="s">
        <v>1437</v>
      </c>
      <c r="D792" s="1" t="s">
        <v>1829</v>
      </c>
      <c r="E792" s="1" t="s">
        <v>1924</v>
      </c>
      <c r="F792" s="1">
        <v>2</v>
      </c>
      <c r="G792" s="1">
        <v>807.1</v>
      </c>
      <c r="H792" s="1">
        <v>0.28999999999999998</v>
      </c>
      <c r="I792" s="1" t="s">
        <v>1959</v>
      </c>
      <c r="J792" s="1">
        <v>1146.0820000000001</v>
      </c>
    </row>
    <row r="793" spans="1:10" x14ac:dyDescent="0.25">
      <c r="A793" s="1" t="s">
        <v>2758</v>
      </c>
      <c r="B793" s="3">
        <v>45320</v>
      </c>
      <c r="C793" s="1" t="s">
        <v>465</v>
      </c>
      <c r="D793" s="1" t="s">
        <v>1590</v>
      </c>
      <c r="E793" s="1" t="s">
        <v>1892</v>
      </c>
      <c r="F793" s="1">
        <v>2</v>
      </c>
      <c r="G793" s="1">
        <v>443.09</v>
      </c>
      <c r="H793" s="1">
        <v>0.02</v>
      </c>
      <c r="I793" s="1" t="s">
        <v>1961</v>
      </c>
      <c r="J793" s="1">
        <v>868.45640000000003</v>
      </c>
    </row>
    <row r="794" spans="1:10" x14ac:dyDescent="0.25">
      <c r="A794" s="1" t="s">
        <v>2759</v>
      </c>
      <c r="B794" s="3">
        <v>45870</v>
      </c>
      <c r="C794" s="1" t="s">
        <v>1455</v>
      </c>
      <c r="D794" s="1" t="s">
        <v>1631</v>
      </c>
      <c r="E794" s="1" t="s">
        <v>1936</v>
      </c>
      <c r="F794" s="1">
        <v>1</v>
      </c>
      <c r="G794" s="1">
        <v>512.16</v>
      </c>
      <c r="H794" s="1">
        <v>0.02</v>
      </c>
      <c r="I794" s="1" t="s">
        <v>1964</v>
      </c>
      <c r="J794" s="1">
        <v>501.91680000000002</v>
      </c>
    </row>
    <row r="795" spans="1:10" x14ac:dyDescent="0.25">
      <c r="A795" s="1" t="s">
        <v>2760</v>
      </c>
      <c r="B795" s="3">
        <v>45577</v>
      </c>
      <c r="C795" s="1" t="s">
        <v>686</v>
      </c>
      <c r="D795" s="1" t="s">
        <v>1703</v>
      </c>
      <c r="E795" s="1" t="s">
        <v>1945</v>
      </c>
      <c r="F795" s="1">
        <v>2</v>
      </c>
      <c r="G795" s="1">
        <v>602.54999999999995</v>
      </c>
      <c r="H795" s="1">
        <v>0.23</v>
      </c>
      <c r="I795" s="1" t="s">
        <v>1964</v>
      </c>
      <c r="J795" s="1">
        <v>927.92700000000002</v>
      </c>
    </row>
    <row r="796" spans="1:10" x14ac:dyDescent="0.25">
      <c r="A796" s="1" t="s">
        <v>2761</v>
      </c>
      <c r="B796" s="3">
        <v>45745</v>
      </c>
      <c r="C796" s="1" t="s">
        <v>554</v>
      </c>
      <c r="D796" s="1" t="s">
        <v>1706</v>
      </c>
      <c r="E796" s="1" t="s">
        <v>1887</v>
      </c>
      <c r="F796" s="1">
        <v>3</v>
      </c>
      <c r="G796" s="1">
        <v>846.19</v>
      </c>
      <c r="H796" s="1">
        <v>0.09</v>
      </c>
      <c r="I796" s="1" t="s">
        <v>1964</v>
      </c>
      <c r="J796" s="1">
        <v>2310.0987</v>
      </c>
    </row>
    <row r="797" spans="1:10" x14ac:dyDescent="0.25">
      <c r="A797" s="1" t="s">
        <v>2762</v>
      </c>
      <c r="B797" s="3">
        <v>45772</v>
      </c>
      <c r="C797" s="1" t="s">
        <v>1037</v>
      </c>
      <c r="D797" s="1" t="s">
        <v>1790</v>
      </c>
      <c r="E797" s="1" t="s">
        <v>1917</v>
      </c>
      <c r="F797" s="1">
        <v>1</v>
      </c>
      <c r="G797" s="1">
        <v>506.73</v>
      </c>
      <c r="H797" s="1">
        <v>0.28999999999999998</v>
      </c>
      <c r="I797" s="1" t="s">
        <v>1959</v>
      </c>
      <c r="J797" s="1">
        <v>359.7783</v>
      </c>
    </row>
    <row r="798" spans="1:10" x14ac:dyDescent="0.25">
      <c r="A798" s="1" t="s">
        <v>2763</v>
      </c>
      <c r="B798" s="3">
        <v>45299</v>
      </c>
      <c r="C798" s="1" t="s">
        <v>202</v>
      </c>
      <c r="D798" s="1" t="s">
        <v>1735</v>
      </c>
      <c r="E798" s="1" t="s">
        <v>1939</v>
      </c>
      <c r="F798" s="1">
        <v>1</v>
      </c>
      <c r="G798" s="1">
        <v>408.66</v>
      </c>
      <c r="H798" s="1">
        <v>0.13</v>
      </c>
      <c r="I798" s="1" t="s">
        <v>1964</v>
      </c>
      <c r="J798" s="1">
        <v>355.5342</v>
      </c>
    </row>
    <row r="799" spans="1:10" x14ac:dyDescent="0.25">
      <c r="A799" s="1" t="s">
        <v>2764</v>
      </c>
      <c r="B799" s="3">
        <v>45447</v>
      </c>
      <c r="C799" s="1" t="s">
        <v>391</v>
      </c>
      <c r="D799" s="1" t="s">
        <v>1590</v>
      </c>
      <c r="E799" s="1" t="s">
        <v>1942</v>
      </c>
      <c r="F799" s="1">
        <v>3</v>
      </c>
      <c r="G799" s="1">
        <v>170.48</v>
      </c>
      <c r="H799" s="1">
        <v>0.06</v>
      </c>
      <c r="I799" s="1" t="s">
        <v>1964</v>
      </c>
      <c r="J799" s="1">
        <v>480.75360000000001</v>
      </c>
    </row>
    <row r="800" spans="1:10" x14ac:dyDescent="0.25">
      <c r="A800" s="1" t="s">
        <v>2765</v>
      </c>
      <c r="B800" s="3">
        <v>45717</v>
      </c>
      <c r="C800" s="1" t="s">
        <v>351</v>
      </c>
      <c r="D800" s="1" t="s">
        <v>1628</v>
      </c>
      <c r="E800" s="1" t="s">
        <v>1921</v>
      </c>
      <c r="F800" s="1">
        <v>1</v>
      </c>
      <c r="G800" s="1">
        <v>423.48</v>
      </c>
      <c r="H800" s="1">
        <v>0.18</v>
      </c>
      <c r="I800" s="1" t="s">
        <v>1961</v>
      </c>
      <c r="J800" s="1">
        <v>347.25360000000001</v>
      </c>
    </row>
    <row r="801" spans="1:10" x14ac:dyDescent="0.25">
      <c r="A801" s="1" t="s">
        <v>2766</v>
      </c>
      <c r="B801" s="3">
        <v>45213</v>
      </c>
      <c r="C801" s="1" t="s">
        <v>766</v>
      </c>
      <c r="D801" s="1" t="s">
        <v>1859</v>
      </c>
      <c r="E801" s="1" t="s">
        <v>1927</v>
      </c>
      <c r="F801" s="1">
        <v>4</v>
      </c>
      <c r="G801" s="1">
        <v>23.57</v>
      </c>
      <c r="H801" s="1">
        <v>0.1</v>
      </c>
      <c r="I801" s="1" t="s">
        <v>1959</v>
      </c>
      <c r="J801" s="1">
        <v>84.852000000000004</v>
      </c>
    </row>
    <row r="802" spans="1:10" x14ac:dyDescent="0.25">
      <c r="A802" s="1" t="s">
        <v>2767</v>
      </c>
      <c r="B802" s="3">
        <v>45837</v>
      </c>
      <c r="C802" s="1" t="s">
        <v>1202</v>
      </c>
      <c r="D802" s="1" t="s">
        <v>1706</v>
      </c>
      <c r="E802" s="1" t="s">
        <v>1945</v>
      </c>
      <c r="F802" s="1">
        <v>2</v>
      </c>
      <c r="G802" s="1">
        <v>953.26</v>
      </c>
      <c r="H802" s="1">
        <v>0.1</v>
      </c>
      <c r="I802" s="1" t="s">
        <v>1964</v>
      </c>
      <c r="J802" s="1">
        <v>1715.8679999999999</v>
      </c>
    </row>
    <row r="803" spans="1:10" x14ac:dyDescent="0.25">
      <c r="A803" s="1" t="s">
        <v>2768</v>
      </c>
      <c r="B803" s="3">
        <v>45277</v>
      </c>
      <c r="C803" s="1" t="s">
        <v>1100</v>
      </c>
      <c r="D803" s="1" t="s">
        <v>1802</v>
      </c>
      <c r="E803" s="1" t="s">
        <v>1914</v>
      </c>
      <c r="F803" s="1">
        <v>3</v>
      </c>
      <c r="G803" s="1">
        <v>405.13</v>
      </c>
      <c r="H803" s="1">
        <v>0.14000000000000001</v>
      </c>
      <c r="I803" s="1" t="s">
        <v>1964</v>
      </c>
      <c r="J803" s="1">
        <v>1045.2354</v>
      </c>
    </row>
    <row r="804" spans="1:10" x14ac:dyDescent="0.25">
      <c r="A804" s="1" t="s">
        <v>2769</v>
      </c>
      <c r="B804" s="3">
        <v>45248</v>
      </c>
      <c r="C804" s="1" t="s">
        <v>1076</v>
      </c>
      <c r="D804" s="1" t="s">
        <v>1565</v>
      </c>
      <c r="E804" s="1" t="s">
        <v>1904</v>
      </c>
      <c r="F804" s="1">
        <v>2</v>
      </c>
      <c r="G804" s="1">
        <v>333.83</v>
      </c>
      <c r="H804" s="1">
        <v>0.26</v>
      </c>
      <c r="I804" s="1" t="s">
        <v>1961</v>
      </c>
      <c r="J804" s="1">
        <v>494.0684</v>
      </c>
    </row>
    <row r="805" spans="1:10" x14ac:dyDescent="0.25">
      <c r="A805" s="1" t="s">
        <v>2770</v>
      </c>
      <c r="B805" s="3">
        <v>45741</v>
      </c>
      <c r="C805" s="1" t="s">
        <v>1058</v>
      </c>
      <c r="D805" s="1" t="s">
        <v>1856</v>
      </c>
      <c r="E805" s="1" t="s">
        <v>1901</v>
      </c>
      <c r="F805" s="1">
        <v>2</v>
      </c>
      <c r="G805" s="1">
        <v>727.18</v>
      </c>
      <c r="H805" s="1">
        <v>0.22</v>
      </c>
      <c r="I805" s="1" t="s">
        <v>1961</v>
      </c>
      <c r="J805" s="1">
        <v>1134.4007999999999</v>
      </c>
    </row>
    <row r="806" spans="1:10" x14ac:dyDescent="0.25">
      <c r="A806" s="1" t="s">
        <v>2771</v>
      </c>
      <c r="B806" s="3">
        <v>45778</v>
      </c>
      <c r="C806" s="1" t="s">
        <v>977</v>
      </c>
      <c r="D806" s="1" t="s">
        <v>1576</v>
      </c>
      <c r="E806" s="1" t="s">
        <v>1924</v>
      </c>
      <c r="F806" s="1">
        <v>2</v>
      </c>
      <c r="G806" s="1">
        <v>516.02</v>
      </c>
      <c r="H806" s="1">
        <v>0.19</v>
      </c>
      <c r="I806" s="1" t="s">
        <v>1964</v>
      </c>
      <c r="J806" s="1">
        <v>835.95240000000001</v>
      </c>
    </row>
    <row r="807" spans="1:10" x14ac:dyDescent="0.25">
      <c r="A807" s="1" t="s">
        <v>2772</v>
      </c>
      <c r="B807" s="3">
        <v>45361</v>
      </c>
      <c r="C807" s="1" t="s">
        <v>943</v>
      </c>
      <c r="D807" s="1" t="s">
        <v>1706</v>
      </c>
      <c r="E807" s="1" t="s">
        <v>1927</v>
      </c>
      <c r="F807" s="1">
        <v>2</v>
      </c>
      <c r="G807" s="1">
        <v>705.61</v>
      </c>
      <c r="H807" s="1">
        <v>0.28000000000000003</v>
      </c>
      <c r="I807" s="1" t="s">
        <v>1959</v>
      </c>
      <c r="J807" s="1">
        <v>1016.0784</v>
      </c>
    </row>
    <row r="808" spans="1:10" x14ac:dyDescent="0.25">
      <c r="A808" s="1" t="s">
        <v>2773</v>
      </c>
      <c r="B808" s="3">
        <v>45414</v>
      </c>
      <c r="C808" s="1" t="s">
        <v>886</v>
      </c>
      <c r="D808" s="1" t="s">
        <v>1835</v>
      </c>
      <c r="E808" s="1" t="s">
        <v>1917</v>
      </c>
      <c r="F808" s="1">
        <v>3</v>
      </c>
      <c r="G808" s="1">
        <v>654.47</v>
      </c>
      <c r="H808" s="1">
        <v>0.18</v>
      </c>
      <c r="I808" s="1" t="s">
        <v>1964</v>
      </c>
      <c r="J808" s="1">
        <v>1609.9962</v>
      </c>
    </row>
    <row r="809" spans="1:10" x14ac:dyDescent="0.25">
      <c r="A809" s="1" t="s">
        <v>2774</v>
      </c>
      <c r="B809" s="3">
        <v>45734</v>
      </c>
      <c r="C809" s="1" t="s">
        <v>575</v>
      </c>
      <c r="D809" s="1" t="s">
        <v>1847</v>
      </c>
      <c r="E809" s="1" t="s">
        <v>1936</v>
      </c>
      <c r="F809" s="1">
        <v>2</v>
      </c>
      <c r="G809" s="1">
        <v>315.27</v>
      </c>
      <c r="H809" s="1">
        <v>0.23</v>
      </c>
      <c r="I809" s="1" t="s">
        <v>1959</v>
      </c>
      <c r="J809" s="1">
        <v>485.51580000000001</v>
      </c>
    </row>
    <row r="810" spans="1:10" x14ac:dyDescent="0.25">
      <c r="A810" s="1" t="s">
        <v>2775</v>
      </c>
      <c r="B810" s="3">
        <v>45623</v>
      </c>
      <c r="C810" s="1" t="s">
        <v>729</v>
      </c>
      <c r="D810" s="1" t="s">
        <v>1661</v>
      </c>
      <c r="E810" s="1" t="s">
        <v>1896</v>
      </c>
      <c r="F810" s="1">
        <v>1</v>
      </c>
      <c r="G810" s="1">
        <v>974.47</v>
      </c>
      <c r="H810" s="1">
        <v>0.05</v>
      </c>
      <c r="I810" s="1" t="s">
        <v>1959</v>
      </c>
      <c r="J810" s="1">
        <v>925.74649999999997</v>
      </c>
    </row>
    <row r="811" spans="1:10" x14ac:dyDescent="0.25">
      <c r="A811" s="1" t="s">
        <v>2776</v>
      </c>
      <c r="B811" s="3">
        <v>45340</v>
      </c>
      <c r="C811" s="1" t="s">
        <v>251</v>
      </c>
      <c r="D811" s="1" t="s">
        <v>1565</v>
      </c>
      <c r="E811" s="1" t="s">
        <v>1904</v>
      </c>
      <c r="F811" s="1">
        <v>2</v>
      </c>
      <c r="G811" s="1">
        <v>803.3</v>
      </c>
      <c r="H811" s="1">
        <v>0.17</v>
      </c>
      <c r="I811" s="1" t="s">
        <v>1959</v>
      </c>
      <c r="J811" s="1">
        <v>1333.4780000000001</v>
      </c>
    </row>
    <row r="812" spans="1:10" x14ac:dyDescent="0.25">
      <c r="A812" s="1" t="s">
        <v>2777</v>
      </c>
      <c r="B812" s="3">
        <v>45447</v>
      </c>
      <c r="C812" s="1" t="s">
        <v>66</v>
      </c>
      <c r="D812" s="1" t="s">
        <v>1565</v>
      </c>
      <c r="E812" s="1" t="s">
        <v>1924</v>
      </c>
      <c r="F812" s="1">
        <v>4</v>
      </c>
      <c r="G812" s="1">
        <v>863.87</v>
      </c>
      <c r="H812" s="1">
        <v>0.21</v>
      </c>
      <c r="I812" s="1" t="s">
        <v>1964</v>
      </c>
      <c r="J812" s="1">
        <v>2729.8292000000001</v>
      </c>
    </row>
    <row r="813" spans="1:10" x14ac:dyDescent="0.25">
      <c r="A813" s="1" t="s">
        <v>2778</v>
      </c>
      <c r="B813" s="3">
        <v>45513</v>
      </c>
      <c r="C813" s="1" t="s">
        <v>1458</v>
      </c>
      <c r="D813" s="1" t="s">
        <v>1823</v>
      </c>
      <c r="E813" s="1" t="s">
        <v>1945</v>
      </c>
      <c r="F813" s="1">
        <v>1</v>
      </c>
      <c r="G813" s="1">
        <v>450.11</v>
      </c>
      <c r="H813" s="1">
        <v>0.17</v>
      </c>
      <c r="I813" s="1" t="s">
        <v>1959</v>
      </c>
      <c r="J813" s="1">
        <v>373.59129999999999</v>
      </c>
    </row>
    <row r="814" spans="1:10" x14ac:dyDescent="0.25">
      <c r="A814" s="1" t="s">
        <v>2779</v>
      </c>
      <c r="B814" s="3">
        <v>45486</v>
      </c>
      <c r="C814" s="1" t="s">
        <v>751</v>
      </c>
      <c r="D814" s="1" t="s">
        <v>1786</v>
      </c>
      <c r="E814" s="1" t="s">
        <v>1932</v>
      </c>
      <c r="F814" s="1">
        <v>1</v>
      </c>
      <c r="G814" s="1">
        <v>289.82</v>
      </c>
      <c r="H814" s="1">
        <v>0.18</v>
      </c>
      <c r="I814" s="1" t="s">
        <v>1964</v>
      </c>
      <c r="J814" s="1">
        <v>237.6524</v>
      </c>
    </row>
    <row r="815" spans="1:10" x14ac:dyDescent="0.25">
      <c r="A815" s="1" t="s">
        <v>2780</v>
      </c>
      <c r="B815" s="3">
        <v>45890</v>
      </c>
      <c r="C815" s="1" t="s">
        <v>1061</v>
      </c>
      <c r="D815" s="1" t="s">
        <v>1744</v>
      </c>
      <c r="E815" s="1" t="s">
        <v>1924</v>
      </c>
      <c r="F815" s="1">
        <v>4</v>
      </c>
      <c r="G815" s="1">
        <v>250.64</v>
      </c>
      <c r="H815" s="1">
        <v>0.1</v>
      </c>
      <c r="I815" s="1" t="s">
        <v>1961</v>
      </c>
      <c r="J815" s="1">
        <v>902.30399999999997</v>
      </c>
    </row>
    <row r="816" spans="1:10" x14ac:dyDescent="0.25">
      <c r="A816" s="1" t="s">
        <v>2781</v>
      </c>
      <c r="B816" s="3">
        <v>45876</v>
      </c>
      <c r="C816" s="1" t="s">
        <v>922</v>
      </c>
      <c r="D816" s="1" t="s">
        <v>1790</v>
      </c>
      <c r="E816" s="1" t="s">
        <v>1948</v>
      </c>
      <c r="F816" s="1">
        <v>4</v>
      </c>
      <c r="G816" s="1">
        <v>373.49</v>
      </c>
      <c r="H816" s="1">
        <v>0.16</v>
      </c>
      <c r="I816" s="1" t="s">
        <v>1964</v>
      </c>
      <c r="J816" s="1">
        <v>1254.9264000000001</v>
      </c>
    </row>
    <row r="817" spans="1:10" x14ac:dyDescent="0.25">
      <c r="A817" s="1" t="s">
        <v>2782</v>
      </c>
      <c r="B817" s="3">
        <v>45398</v>
      </c>
      <c r="C817" s="1" t="s">
        <v>248</v>
      </c>
      <c r="D817" s="1" t="s">
        <v>2061</v>
      </c>
      <c r="E817" s="1" t="s">
        <v>1921</v>
      </c>
      <c r="F817" s="1">
        <v>4</v>
      </c>
      <c r="G817" s="1">
        <v>348.91</v>
      </c>
      <c r="H817" s="1">
        <v>0.18</v>
      </c>
      <c r="I817" s="1" t="s">
        <v>1961</v>
      </c>
      <c r="J817" s="1">
        <v>1144.4248</v>
      </c>
    </row>
    <row r="818" spans="1:10" x14ac:dyDescent="0.25">
      <c r="A818" s="1" t="s">
        <v>2783</v>
      </c>
      <c r="B818" s="3">
        <v>45390</v>
      </c>
      <c r="C818" s="1" t="s">
        <v>391</v>
      </c>
      <c r="D818" s="1" t="s">
        <v>1865</v>
      </c>
      <c r="E818" s="1" t="s">
        <v>1942</v>
      </c>
      <c r="F818" s="1">
        <v>4</v>
      </c>
      <c r="G818" s="1">
        <v>212.96</v>
      </c>
      <c r="H818" s="1">
        <v>0.17</v>
      </c>
      <c r="I818" s="1" t="s">
        <v>1959</v>
      </c>
      <c r="J818" s="1">
        <v>707.02719999999999</v>
      </c>
    </row>
    <row r="819" spans="1:10" x14ac:dyDescent="0.25">
      <c r="A819" s="1" t="s">
        <v>2784</v>
      </c>
      <c r="B819" s="3">
        <v>45406</v>
      </c>
      <c r="C819" s="1" t="s">
        <v>633</v>
      </c>
      <c r="D819" s="1" t="s">
        <v>1658</v>
      </c>
      <c r="E819" s="1" t="s">
        <v>1948</v>
      </c>
      <c r="F819" s="1">
        <v>3</v>
      </c>
      <c r="G819" s="1">
        <v>871.34</v>
      </c>
      <c r="H819" s="1">
        <v>0.11</v>
      </c>
      <c r="I819" s="1" t="s">
        <v>1964</v>
      </c>
      <c r="J819" s="1">
        <v>2326.4778000000001</v>
      </c>
    </row>
    <row r="820" spans="1:10" x14ac:dyDescent="0.25">
      <c r="A820" s="1" t="s">
        <v>2785</v>
      </c>
      <c r="B820" s="3">
        <v>45844</v>
      </c>
      <c r="C820" s="1" t="s">
        <v>360</v>
      </c>
      <c r="D820" s="1" t="s">
        <v>1865</v>
      </c>
      <c r="E820" s="1" t="s">
        <v>1887</v>
      </c>
      <c r="F820" s="1">
        <v>2</v>
      </c>
      <c r="G820" s="1">
        <v>698.94</v>
      </c>
      <c r="H820" s="1">
        <v>0.06</v>
      </c>
      <c r="I820" s="1" t="s">
        <v>1959</v>
      </c>
      <c r="J820" s="1">
        <v>1314.0072</v>
      </c>
    </row>
    <row r="821" spans="1:10" x14ac:dyDescent="0.25">
      <c r="A821" s="1" t="s">
        <v>2786</v>
      </c>
      <c r="B821" s="3">
        <v>45697</v>
      </c>
      <c r="C821" s="1" t="s">
        <v>1007</v>
      </c>
      <c r="D821" s="1" t="s">
        <v>1805</v>
      </c>
      <c r="E821" s="1" t="s">
        <v>1887</v>
      </c>
      <c r="F821" s="1">
        <v>1</v>
      </c>
      <c r="G821" s="1">
        <v>719.94</v>
      </c>
      <c r="H821" s="1">
        <v>0.23</v>
      </c>
      <c r="I821" s="1" t="s">
        <v>1964</v>
      </c>
      <c r="J821" s="1">
        <v>554.35379999999998</v>
      </c>
    </row>
    <row r="822" spans="1:10" x14ac:dyDescent="0.25">
      <c r="A822" s="1" t="s">
        <v>2787</v>
      </c>
      <c r="B822" s="3">
        <v>45607</v>
      </c>
      <c r="C822" s="1" t="s">
        <v>38</v>
      </c>
      <c r="D822" s="1" t="s">
        <v>1661</v>
      </c>
      <c r="E822" s="1" t="s">
        <v>1904</v>
      </c>
      <c r="F822" s="1">
        <v>2</v>
      </c>
      <c r="G822" s="1">
        <v>278.16000000000003</v>
      </c>
      <c r="H822" s="1">
        <v>0.22</v>
      </c>
      <c r="I822" s="1" t="s">
        <v>1961</v>
      </c>
      <c r="J822" s="1">
        <v>433.92959999999999</v>
      </c>
    </row>
    <row r="823" spans="1:10" x14ac:dyDescent="0.25">
      <c r="A823" s="1" t="s">
        <v>2788</v>
      </c>
      <c r="B823" s="3">
        <v>45307</v>
      </c>
      <c r="C823" s="1" t="s">
        <v>206</v>
      </c>
      <c r="D823" s="1" t="s">
        <v>1728</v>
      </c>
      <c r="E823" s="1" t="s">
        <v>1908</v>
      </c>
      <c r="F823" s="1">
        <v>1</v>
      </c>
      <c r="G823" s="1">
        <v>678.9</v>
      </c>
      <c r="H823" s="1">
        <v>0.17</v>
      </c>
      <c r="I823" s="1" t="s">
        <v>1959</v>
      </c>
      <c r="J823" s="1">
        <v>563.48699999999997</v>
      </c>
    </row>
    <row r="824" spans="1:10" x14ac:dyDescent="0.25">
      <c r="A824" s="1" t="s">
        <v>2789</v>
      </c>
      <c r="B824" s="3">
        <v>45520</v>
      </c>
      <c r="C824" s="1" t="s">
        <v>74</v>
      </c>
      <c r="D824" s="1" t="s">
        <v>1652</v>
      </c>
      <c r="E824" s="1" t="s">
        <v>1936</v>
      </c>
      <c r="F824" s="1">
        <v>4</v>
      </c>
      <c r="G824" s="1">
        <v>94.13</v>
      </c>
      <c r="H824" s="1">
        <v>0.15</v>
      </c>
      <c r="I824" s="1" t="s">
        <v>1959</v>
      </c>
      <c r="J824" s="1">
        <v>320.04199999999997</v>
      </c>
    </row>
    <row r="825" spans="1:10" x14ac:dyDescent="0.25">
      <c r="A825" s="1" t="s">
        <v>2790</v>
      </c>
      <c r="B825" s="3">
        <v>45933</v>
      </c>
      <c r="C825" s="1" t="s">
        <v>1377</v>
      </c>
      <c r="D825" s="1" t="s">
        <v>1712</v>
      </c>
      <c r="E825" s="1" t="s">
        <v>1892</v>
      </c>
      <c r="F825" s="1">
        <v>4</v>
      </c>
      <c r="G825" s="1">
        <v>415.02</v>
      </c>
      <c r="H825" s="1">
        <v>0.01</v>
      </c>
      <c r="I825" s="1" t="s">
        <v>1961</v>
      </c>
      <c r="J825" s="1">
        <v>1643.4792</v>
      </c>
    </row>
    <row r="826" spans="1:10" x14ac:dyDescent="0.25">
      <c r="A826" s="1" t="s">
        <v>2791</v>
      </c>
      <c r="B826" s="3">
        <v>45841</v>
      </c>
      <c r="C826" s="1" t="s">
        <v>199</v>
      </c>
      <c r="D826" s="1" t="s">
        <v>1603</v>
      </c>
      <c r="E826" s="1" t="s">
        <v>1904</v>
      </c>
      <c r="F826" s="1">
        <v>4</v>
      </c>
      <c r="G826" s="1">
        <v>780.07</v>
      </c>
      <c r="H826" s="1">
        <v>0.03</v>
      </c>
      <c r="I826" s="1" t="s">
        <v>1959</v>
      </c>
      <c r="J826" s="1">
        <v>3026.6716000000001</v>
      </c>
    </row>
    <row r="827" spans="1:10" x14ac:dyDescent="0.25">
      <c r="A827" s="1" t="s">
        <v>2792</v>
      </c>
      <c r="B827" s="3">
        <v>45877</v>
      </c>
      <c r="C827" s="1" t="s">
        <v>1340</v>
      </c>
      <c r="D827" s="1" t="s">
        <v>1689</v>
      </c>
      <c r="E827" s="1" t="s">
        <v>1936</v>
      </c>
      <c r="F827" s="1">
        <v>4</v>
      </c>
      <c r="G827" s="1">
        <v>184.57</v>
      </c>
      <c r="H827" s="1">
        <v>0.28000000000000003</v>
      </c>
      <c r="I827" s="1" t="s">
        <v>1959</v>
      </c>
      <c r="J827" s="1">
        <v>531.5616</v>
      </c>
    </row>
    <row r="828" spans="1:10" x14ac:dyDescent="0.25">
      <c r="A828" s="1" t="s">
        <v>2793</v>
      </c>
      <c r="B828" s="3">
        <v>45532</v>
      </c>
      <c r="C828" s="1" t="s">
        <v>922</v>
      </c>
      <c r="D828" s="1" t="s">
        <v>1777</v>
      </c>
      <c r="E828" s="1" t="s">
        <v>1904</v>
      </c>
      <c r="F828" s="1">
        <v>4</v>
      </c>
      <c r="G828" s="1">
        <v>277.58</v>
      </c>
      <c r="H828" s="1">
        <v>0.22</v>
      </c>
      <c r="I828" s="1" t="s">
        <v>1961</v>
      </c>
      <c r="J828" s="1">
        <v>866.04960000000005</v>
      </c>
    </row>
    <row r="829" spans="1:10" x14ac:dyDescent="0.25">
      <c r="A829" s="1" t="s">
        <v>2794</v>
      </c>
      <c r="B829" s="3">
        <v>45734</v>
      </c>
      <c r="C829" s="1" t="s">
        <v>373</v>
      </c>
      <c r="D829" s="1" t="s">
        <v>1670</v>
      </c>
      <c r="E829" s="1" t="s">
        <v>1901</v>
      </c>
      <c r="F829" s="1">
        <v>1</v>
      </c>
      <c r="G829" s="1">
        <v>36.799999999999997</v>
      </c>
      <c r="H829" s="1">
        <v>0.18</v>
      </c>
      <c r="I829" s="1" t="s">
        <v>1959</v>
      </c>
      <c r="J829" s="1">
        <v>30.175999999999998</v>
      </c>
    </row>
    <row r="830" spans="1:10" x14ac:dyDescent="0.25">
      <c r="A830" s="1" t="s">
        <v>2795</v>
      </c>
      <c r="B830" s="3">
        <v>45809</v>
      </c>
      <c r="C830" s="1" t="s">
        <v>1127</v>
      </c>
      <c r="D830" s="1" t="s">
        <v>1847</v>
      </c>
      <c r="E830" s="1" t="s">
        <v>1911</v>
      </c>
      <c r="F830" s="1">
        <v>1</v>
      </c>
      <c r="G830" s="1">
        <v>539.37</v>
      </c>
      <c r="H830" s="1">
        <v>0.14000000000000001</v>
      </c>
      <c r="I830" s="1" t="s">
        <v>1959</v>
      </c>
      <c r="J830" s="1">
        <v>463.85820000000001</v>
      </c>
    </row>
    <row r="831" spans="1:10" x14ac:dyDescent="0.25">
      <c r="A831" s="1" t="s">
        <v>2796</v>
      </c>
      <c r="B831" s="3">
        <v>45760</v>
      </c>
      <c r="C831" s="1" t="s">
        <v>325</v>
      </c>
      <c r="D831" s="1" t="s">
        <v>1635</v>
      </c>
      <c r="E831" s="1" t="s">
        <v>1945</v>
      </c>
      <c r="F831" s="1">
        <v>1</v>
      </c>
      <c r="G831" s="1">
        <v>27.83</v>
      </c>
      <c r="H831" s="1">
        <v>0.3</v>
      </c>
      <c r="I831" s="1" t="s">
        <v>1961</v>
      </c>
      <c r="J831" s="1">
        <v>19.481000000000002</v>
      </c>
    </row>
    <row r="832" spans="1:10" x14ac:dyDescent="0.25">
      <c r="A832" s="1" t="s">
        <v>2797</v>
      </c>
      <c r="B832" s="3">
        <v>45456</v>
      </c>
      <c r="C832" s="1" t="s">
        <v>910</v>
      </c>
      <c r="D832" s="1" t="s">
        <v>1793</v>
      </c>
      <c r="E832" s="1" t="s">
        <v>1904</v>
      </c>
      <c r="F832" s="1">
        <v>3</v>
      </c>
      <c r="G832" s="1">
        <v>698.72</v>
      </c>
      <c r="H832" s="1">
        <v>0.28000000000000003</v>
      </c>
      <c r="I832" s="1" t="s">
        <v>1964</v>
      </c>
      <c r="J832" s="1">
        <v>1509.2352000000001</v>
      </c>
    </row>
    <row r="833" spans="1:10" x14ac:dyDescent="0.25">
      <c r="A833" s="1" t="s">
        <v>2798</v>
      </c>
      <c r="B833" s="3">
        <v>45698</v>
      </c>
      <c r="C833" s="1" t="s">
        <v>62</v>
      </c>
      <c r="D833" s="1" t="s">
        <v>1811</v>
      </c>
      <c r="E833" s="1" t="s">
        <v>1932</v>
      </c>
      <c r="F833" s="1">
        <v>4</v>
      </c>
      <c r="G833" s="1">
        <v>528.23</v>
      </c>
      <c r="H833" s="1">
        <v>0.15</v>
      </c>
      <c r="I833" s="1" t="s">
        <v>1964</v>
      </c>
      <c r="J833" s="1">
        <v>1795.982</v>
      </c>
    </row>
    <row r="834" spans="1:10" x14ac:dyDescent="0.25">
      <c r="A834" s="1" t="s">
        <v>2799</v>
      </c>
      <c r="B834" s="3">
        <v>45548</v>
      </c>
      <c r="C834" s="1" t="s">
        <v>1525</v>
      </c>
      <c r="D834" s="1" t="s">
        <v>1718</v>
      </c>
      <c r="E834" s="1" t="s">
        <v>1939</v>
      </c>
      <c r="F834" s="1">
        <v>2</v>
      </c>
      <c r="G834" s="1">
        <v>780.9</v>
      </c>
      <c r="H834" s="1">
        <v>0.24</v>
      </c>
      <c r="I834" s="1" t="s">
        <v>1961</v>
      </c>
      <c r="J834" s="1">
        <v>1186.9680000000001</v>
      </c>
    </row>
    <row r="835" spans="1:10" x14ac:dyDescent="0.25">
      <c r="A835" s="1" t="s">
        <v>2800</v>
      </c>
      <c r="B835" s="3">
        <v>45236</v>
      </c>
      <c r="C835" s="1" t="s">
        <v>603</v>
      </c>
      <c r="D835" s="1" t="s">
        <v>1638</v>
      </c>
      <c r="E835" s="1" t="s">
        <v>1934</v>
      </c>
      <c r="F835" s="1">
        <v>1</v>
      </c>
      <c r="G835" s="1">
        <v>977.97</v>
      </c>
      <c r="H835" s="1">
        <v>0.06</v>
      </c>
      <c r="I835" s="1" t="s">
        <v>1964</v>
      </c>
      <c r="J835" s="1">
        <v>919.29179999999997</v>
      </c>
    </row>
    <row r="836" spans="1:10" x14ac:dyDescent="0.25">
      <c r="A836" s="1" t="s">
        <v>2801</v>
      </c>
      <c r="B836" s="3">
        <v>45310</v>
      </c>
      <c r="C836" s="1" t="s">
        <v>1166</v>
      </c>
      <c r="D836" s="1" t="s">
        <v>1832</v>
      </c>
      <c r="E836" s="1" t="s">
        <v>1929</v>
      </c>
      <c r="F836" s="1">
        <v>4</v>
      </c>
      <c r="G836" s="1">
        <v>354.65</v>
      </c>
      <c r="H836" s="1">
        <v>0.19</v>
      </c>
      <c r="I836" s="1" t="s">
        <v>1959</v>
      </c>
      <c r="J836" s="1">
        <v>1149.066</v>
      </c>
    </row>
    <row r="837" spans="1:10" x14ac:dyDescent="0.25">
      <c r="A837" s="1" t="s">
        <v>2802</v>
      </c>
      <c r="B837" s="3">
        <v>45376</v>
      </c>
      <c r="C837" s="1" t="s">
        <v>910</v>
      </c>
      <c r="D837" s="1" t="s">
        <v>1786</v>
      </c>
      <c r="E837" s="1" t="s">
        <v>1948</v>
      </c>
      <c r="F837" s="1">
        <v>1</v>
      </c>
      <c r="G837" s="1">
        <v>671.62</v>
      </c>
      <c r="H837" s="1">
        <v>0.09</v>
      </c>
      <c r="I837" s="1" t="s">
        <v>1964</v>
      </c>
      <c r="J837" s="1">
        <v>611.17420000000004</v>
      </c>
    </row>
    <row r="838" spans="1:10" x14ac:dyDescent="0.25">
      <c r="A838" s="1" t="s">
        <v>2803</v>
      </c>
      <c r="B838" s="3">
        <v>45914</v>
      </c>
      <c r="C838" s="1" t="s">
        <v>1010</v>
      </c>
      <c r="D838" s="1" t="s">
        <v>1829</v>
      </c>
      <c r="E838" s="1" t="s">
        <v>1901</v>
      </c>
      <c r="F838" s="1">
        <v>1</v>
      </c>
      <c r="G838" s="1">
        <v>867.32</v>
      </c>
      <c r="H838" s="1">
        <v>0.28999999999999998</v>
      </c>
      <c r="I838" s="1" t="s">
        <v>1961</v>
      </c>
      <c r="J838" s="1">
        <v>615.79719999999998</v>
      </c>
    </row>
    <row r="839" spans="1:10" x14ac:dyDescent="0.25">
      <c r="A839" s="1" t="s">
        <v>2804</v>
      </c>
      <c r="B839" s="3">
        <v>45336</v>
      </c>
      <c r="C839" s="1" t="s">
        <v>299</v>
      </c>
      <c r="D839" s="1" t="s">
        <v>1599</v>
      </c>
      <c r="E839" s="1" t="s">
        <v>1929</v>
      </c>
      <c r="F839" s="1">
        <v>3</v>
      </c>
      <c r="G839" s="1">
        <v>240.27</v>
      </c>
      <c r="H839" s="1">
        <v>0.15</v>
      </c>
      <c r="I839" s="1" t="s">
        <v>1961</v>
      </c>
      <c r="J839" s="1">
        <v>612.68849999999998</v>
      </c>
    </row>
    <row r="840" spans="1:10" x14ac:dyDescent="0.25">
      <c r="A840" s="1" t="s">
        <v>2805</v>
      </c>
      <c r="B840" s="3">
        <v>45728</v>
      </c>
      <c r="C840" s="1" t="s">
        <v>279</v>
      </c>
      <c r="D840" s="1" t="s">
        <v>1661</v>
      </c>
      <c r="E840" s="1" t="s">
        <v>1939</v>
      </c>
      <c r="F840" s="1">
        <v>2</v>
      </c>
      <c r="G840" s="1">
        <v>619.12</v>
      </c>
      <c r="H840" s="1">
        <v>0.28000000000000003</v>
      </c>
      <c r="I840" s="1" t="s">
        <v>1964</v>
      </c>
      <c r="J840" s="1">
        <v>891.53279999999995</v>
      </c>
    </row>
    <row r="841" spans="1:10" x14ac:dyDescent="0.25">
      <c r="A841" s="1" t="s">
        <v>2806</v>
      </c>
      <c r="B841" s="3">
        <v>45755</v>
      </c>
      <c r="C841" s="1" t="s">
        <v>701</v>
      </c>
      <c r="D841" s="1" t="s">
        <v>1844</v>
      </c>
      <c r="E841" s="1" t="s">
        <v>1887</v>
      </c>
      <c r="F841" s="1">
        <v>3</v>
      </c>
      <c r="G841" s="1">
        <v>693.42</v>
      </c>
      <c r="H841" s="1">
        <v>0.08</v>
      </c>
      <c r="I841" s="1" t="s">
        <v>1961</v>
      </c>
      <c r="J841" s="1">
        <v>1913.8391999999999</v>
      </c>
    </row>
    <row r="842" spans="1:10" x14ac:dyDescent="0.25">
      <c r="A842" s="1" t="s">
        <v>2807</v>
      </c>
      <c r="B842" s="3">
        <v>45695</v>
      </c>
      <c r="C842" s="1" t="s">
        <v>385</v>
      </c>
      <c r="D842" s="1" t="s">
        <v>1725</v>
      </c>
      <c r="E842" s="1" t="s">
        <v>1924</v>
      </c>
      <c r="F842" s="1">
        <v>4</v>
      </c>
      <c r="G842" s="1">
        <v>751.63</v>
      </c>
      <c r="H842" s="1">
        <v>0.28000000000000003</v>
      </c>
      <c r="I842" s="1" t="s">
        <v>1964</v>
      </c>
      <c r="J842" s="1">
        <v>2164.6943999999999</v>
      </c>
    </row>
    <row r="843" spans="1:10" x14ac:dyDescent="0.25">
      <c r="A843" s="1" t="s">
        <v>2808</v>
      </c>
      <c r="B843" s="3">
        <v>45380</v>
      </c>
      <c r="C843" s="1" t="s">
        <v>391</v>
      </c>
      <c r="D843" s="1" t="s">
        <v>1670</v>
      </c>
      <c r="E843" s="1" t="s">
        <v>1936</v>
      </c>
      <c r="F843" s="1">
        <v>3</v>
      </c>
      <c r="G843" s="1">
        <v>108.14</v>
      </c>
      <c r="H843" s="1">
        <v>0.19</v>
      </c>
      <c r="I843" s="1" t="s">
        <v>1964</v>
      </c>
      <c r="J843" s="1">
        <v>262.78019999999998</v>
      </c>
    </row>
    <row r="844" spans="1:10" x14ac:dyDescent="0.25">
      <c r="A844" s="1" t="s">
        <v>2809</v>
      </c>
      <c r="B844" s="3">
        <v>45446</v>
      </c>
      <c r="C844" s="1" t="s">
        <v>829</v>
      </c>
      <c r="D844" s="1" t="s">
        <v>1658</v>
      </c>
      <c r="E844" s="1" t="s">
        <v>1904</v>
      </c>
      <c r="F844" s="1">
        <v>1</v>
      </c>
      <c r="G844" s="1">
        <v>964.11</v>
      </c>
      <c r="H844" s="1">
        <v>0.17</v>
      </c>
      <c r="I844" s="1" t="s">
        <v>1964</v>
      </c>
      <c r="J844" s="1">
        <v>800.21130000000005</v>
      </c>
    </row>
    <row r="845" spans="1:10" x14ac:dyDescent="0.25">
      <c r="A845" s="1" t="s">
        <v>2810</v>
      </c>
      <c r="B845" s="3">
        <v>45525</v>
      </c>
      <c r="C845" s="1" t="s">
        <v>456</v>
      </c>
      <c r="D845" s="1" t="s">
        <v>1631</v>
      </c>
      <c r="E845" s="1" t="s">
        <v>1887</v>
      </c>
      <c r="F845" s="1">
        <v>1</v>
      </c>
      <c r="G845" s="1">
        <v>346.2</v>
      </c>
      <c r="H845" s="1">
        <v>0.28999999999999998</v>
      </c>
      <c r="I845" s="1" t="s">
        <v>1959</v>
      </c>
      <c r="J845" s="1">
        <v>245.80199999999999</v>
      </c>
    </row>
    <row r="846" spans="1:10" x14ac:dyDescent="0.25">
      <c r="A846" s="1" t="s">
        <v>2811</v>
      </c>
      <c r="B846" s="3">
        <v>45527</v>
      </c>
      <c r="C846" s="1" t="s">
        <v>1423</v>
      </c>
      <c r="D846" s="1" t="s">
        <v>1709</v>
      </c>
      <c r="E846" s="1" t="s">
        <v>1936</v>
      </c>
      <c r="F846" s="1">
        <v>3</v>
      </c>
      <c r="G846" s="1">
        <v>791.75</v>
      </c>
      <c r="H846" s="1">
        <v>0.28999999999999998</v>
      </c>
      <c r="I846" s="1" t="s">
        <v>1959</v>
      </c>
      <c r="J846" s="1">
        <v>1686.4275</v>
      </c>
    </row>
    <row r="847" spans="1:10" x14ac:dyDescent="0.25">
      <c r="A847" s="1" t="s">
        <v>2812</v>
      </c>
      <c r="B847" s="3">
        <v>45265</v>
      </c>
      <c r="C847" s="1" t="s">
        <v>1016</v>
      </c>
      <c r="D847" s="1" t="s">
        <v>1696</v>
      </c>
      <c r="E847" s="1" t="s">
        <v>1932</v>
      </c>
      <c r="F847" s="1">
        <v>1</v>
      </c>
      <c r="G847" s="1">
        <v>529.84</v>
      </c>
      <c r="H847" s="1">
        <v>0.13</v>
      </c>
      <c r="I847" s="1" t="s">
        <v>1961</v>
      </c>
      <c r="J847" s="1">
        <v>460.96080000000001</v>
      </c>
    </row>
    <row r="848" spans="1:10" x14ac:dyDescent="0.25">
      <c r="A848" s="1" t="s">
        <v>2813</v>
      </c>
      <c r="B848" s="3">
        <v>45936</v>
      </c>
      <c r="C848" s="1" t="s">
        <v>1464</v>
      </c>
      <c r="D848" s="1" t="s">
        <v>1744</v>
      </c>
      <c r="E848" s="1" t="s">
        <v>1901</v>
      </c>
      <c r="F848" s="1">
        <v>3</v>
      </c>
      <c r="G848" s="1">
        <v>582.57000000000005</v>
      </c>
      <c r="H848" s="1">
        <v>0.11</v>
      </c>
      <c r="I848" s="1" t="s">
        <v>1961</v>
      </c>
      <c r="J848" s="1">
        <v>1555.4619</v>
      </c>
    </row>
    <row r="849" spans="1:10" x14ac:dyDescent="0.25">
      <c r="A849" s="1" t="s">
        <v>2814</v>
      </c>
      <c r="B849" s="3">
        <v>45242</v>
      </c>
      <c r="C849" s="1" t="s">
        <v>695</v>
      </c>
      <c r="D849" s="1" t="s">
        <v>1868</v>
      </c>
      <c r="E849" s="1" t="s">
        <v>1942</v>
      </c>
      <c r="F849" s="1">
        <v>1</v>
      </c>
      <c r="G849" s="1">
        <v>219.81</v>
      </c>
      <c r="H849" s="1">
        <v>0.22</v>
      </c>
      <c r="I849" s="1" t="s">
        <v>1964</v>
      </c>
      <c r="J849" s="1">
        <v>171.45179999999999</v>
      </c>
    </row>
    <row r="850" spans="1:10" x14ac:dyDescent="0.25">
      <c r="A850" s="1" t="s">
        <v>2815</v>
      </c>
      <c r="B850" s="3">
        <v>45437</v>
      </c>
      <c r="C850" s="1" t="s">
        <v>1539</v>
      </c>
      <c r="D850" s="1" t="s">
        <v>1793</v>
      </c>
      <c r="E850" s="1" t="s">
        <v>1945</v>
      </c>
      <c r="F850" s="1">
        <v>4</v>
      </c>
      <c r="G850" s="1">
        <v>883.31</v>
      </c>
      <c r="H850" s="1">
        <v>0.27</v>
      </c>
      <c r="I850" s="1" t="s">
        <v>1959</v>
      </c>
      <c r="J850" s="1">
        <v>2579.2651999999998</v>
      </c>
    </row>
    <row r="851" spans="1:10" x14ac:dyDescent="0.25">
      <c r="A851" s="1" t="s">
        <v>2816</v>
      </c>
      <c r="B851" s="3">
        <v>45627</v>
      </c>
      <c r="C851" s="1" t="s">
        <v>763</v>
      </c>
      <c r="D851" s="1" t="s">
        <v>1625</v>
      </c>
      <c r="E851" s="1" t="s">
        <v>1934</v>
      </c>
      <c r="F851" s="1">
        <v>4</v>
      </c>
      <c r="G851" s="1">
        <v>329.06</v>
      </c>
      <c r="H851" s="1">
        <v>0.04</v>
      </c>
      <c r="I851" s="1" t="s">
        <v>1964</v>
      </c>
      <c r="J851" s="1">
        <v>1263.5904</v>
      </c>
    </row>
    <row r="852" spans="1:10" x14ac:dyDescent="0.25">
      <c r="A852" s="1" t="s">
        <v>2817</v>
      </c>
      <c r="B852" s="3">
        <v>45678</v>
      </c>
      <c r="C852" s="1" t="s">
        <v>376</v>
      </c>
      <c r="D852" s="1" t="s">
        <v>1786</v>
      </c>
      <c r="E852" s="1" t="s">
        <v>1927</v>
      </c>
      <c r="F852" s="1">
        <v>1</v>
      </c>
      <c r="G852" s="1">
        <v>935.78</v>
      </c>
      <c r="H852" s="1">
        <v>0.03</v>
      </c>
      <c r="I852" s="1" t="s">
        <v>1961</v>
      </c>
      <c r="J852" s="1">
        <v>907.70659999999998</v>
      </c>
    </row>
    <row r="853" spans="1:10" x14ac:dyDescent="0.25">
      <c r="A853" s="1" t="s">
        <v>2818</v>
      </c>
      <c r="B853" s="3">
        <v>45484</v>
      </c>
      <c r="C853" s="1" t="s">
        <v>1019</v>
      </c>
      <c r="D853" s="1" t="s">
        <v>1762</v>
      </c>
      <c r="E853" s="1" t="s">
        <v>1924</v>
      </c>
      <c r="F853" s="1">
        <v>4</v>
      </c>
      <c r="G853" s="1">
        <v>597.79999999999995</v>
      </c>
      <c r="H853" s="1">
        <v>0.2</v>
      </c>
      <c r="I853" s="1" t="s">
        <v>1959</v>
      </c>
      <c r="J853" s="1">
        <v>1912.96</v>
      </c>
    </row>
    <row r="854" spans="1:10" x14ac:dyDescent="0.25">
      <c r="A854" s="1" t="s">
        <v>2819</v>
      </c>
      <c r="B854" s="3">
        <v>45700</v>
      </c>
      <c r="C854" s="1" t="s">
        <v>838</v>
      </c>
      <c r="D854" s="1" t="s">
        <v>1610</v>
      </c>
      <c r="E854" s="1" t="s">
        <v>1945</v>
      </c>
      <c r="F854" s="1">
        <v>4</v>
      </c>
      <c r="G854" s="1">
        <v>266.98</v>
      </c>
      <c r="H854" s="1">
        <v>0.16</v>
      </c>
      <c r="I854" s="1" t="s">
        <v>1959</v>
      </c>
      <c r="J854" s="1">
        <v>897.05280000000005</v>
      </c>
    </row>
    <row r="855" spans="1:10" x14ac:dyDescent="0.25">
      <c r="A855" s="1" t="s">
        <v>2820</v>
      </c>
      <c r="B855" s="3">
        <v>45873</v>
      </c>
      <c r="C855" s="1" t="s">
        <v>1278</v>
      </c>
      <c r="D855" s="1" t="s">
        <v>1793</v>
      </c>
      <c r="E855" s="1" t="s">
        <v>1936</v>
      </c>
      <c r="F855" s="1">
        <v>3</v>
      </c>
      <c r="G855" s="1">
        <v>360.18</v>
      </c>
      <c r="H855" s="1">
        <v>0.03</v>
      </c>
      <c r="I855" s="1" t="s">
        <v>1959</v>
      </c>
      <c r="J855" s="1">
        <v>1048.1238000000001</v>
      </c>
    </row>
    <row r="856" spans="1:10" x14ac:dyDescent="0.25">
      <c r="A856" s="1" t="s">
        <v>2821</v>
      </c>
      <c r="B856" s="3">
        <v>45860</v>
      </c>
      <c r="C856" s="1" t="s">
        <v>1148</v>
      </c>
      <c r="D856" s="1" t="s">
        <v>1750</v>
      </c>
      <c r="E856" s="1" t="s">
        <v>1887</v>
      </c>
      <c r="F856" s="1">
        <v>3</v>
      </c>
      <c r="G856" s="1">
        <v>247.41</v>
      </c>
      <c r="H856" s="1">
        <v>0.05</v>
      </c>
      <c r="I856" s="1" t="s">
        <v>1964</v>
      </c>
      <c r="J856" s="1">
        <v>705.11850000000004</v>
      </c>
    </row>
    <row r="857" spans="1:10" x14ac:dyDescent="0.25">
      <c r="A857" s="1" t="s">
        <v>2822</v>
      </c>
      <c r="B857" s="3">
        <v>45235</v>
      </c>
      <c r="C857" s="1" t="s">
        <v>288</v>
      </c>
      <c r="D857" s="1" t="s">
        <v>1715</v>
      </c>
      <c r="E857" s="1" t="s">
        <v>1936</v>
      </c>
      <c r="F857" s="1">
        <v>3</v>
      </c>
      <c r="G857" s="1">
        <v>674.66</v>
      </c>
      <c r="H857" s="1">
        <v>0.23</v>
      </c>
      <c r="I857" s="1" t="s">
        <v>1959</v>
      </c>
      <c r="J857" s="1">
        <v>1558.4646</v>
      </c>
    </row>
    <row r="858" spans="1:10" x14ac:dyDescent="0.25">
      <c r="A858" s="1" t="s">
        <v>2823</v>
      </c>
      <c r="B858" s="3">
        <v>45874</v>
      </c>
      <c r="C858" s="1" t="s">
        <v>1301</v>
      </c>
      <c r="D858" s="1" t="s">
        <v>1706</v>
      </c>
      <c r="E858" s="1" t="s">
        <v>1904</v>
      </c>
      <c r="F858" s="1">
        <v>1</v>
      </c>
      <c r="G858" s="1">
        <v>913.98</v>
      </c>
      <c r="H858" s="1">
        <v>0.27</v>
      </c>
      <c r="I858" s="1" t="s">
        <v>1961</v>
      </c>
      <c r="J858" s="1">
        <v>667.20540000000005</v>
      </c>
    </row>
    <row r="859" spans="1:10" x14ac:dyDescent="0.25">
      <c r="A859" s="1" t="s">
        <v>2824</v>
      </c>
      <c r="B859" s="3">
        <v>45769</v>
      </c>
      <c r="C859" s="1" t="s">
        <v>1001</v>
      </c>
      <c r="D859" s="1" t="s">
        <v>1862</v>
      </c>
      <c r="E859" s="1" t="s">
        <v>1924</v>
      </c>
      <c r="F859" s="1">
        <v>4</v>
      </c>
      <c r="G859" s="1">
        <v>370.5</v>
      </c>
      <c r="H859" s="1">
        <v>0.13</v>
      </c>
      <c r="I859" s="1" t="s">
        <v>1961</v>
      </c>
      <c r="J859" s="1">
        <v>1289.3399999999999</v>
      </c>
    </row>
    <row r="860" spans="1:10" x14ac:dyDescent="0.25">
      <c r="A860" s="1" t="s">
        <v>2825</v>
      </c>
      <c r="B860" s="3">
        <v>45619</v>
      </c>
      <c r="C860" s="1" t="s">
        <v>1133</v>
      </c>
      <c r="D860" s="1" t="s">
        <v>1799</v>
      </c>
      <c r="E860" s="1" t="s">
        <v>1932</v>
      </c>
      <c r="F860" s="1">
        <v>1</v>
      </c>
      <c r="G860" s="1">
        <v>735.1</v>
      </c>
      <c r="H860" s="1">
        <v>0.1</v>
      </c>
      <c r="I860" s="1" t="s">
        <v>1961</v>
      </c>
      <c r="J860" s="1">
        <v>661.59</v>
      </c>
    </row>
    <row r="861" spans="1:10" x14ac:dyDescent="0.25">
      <c r="A861" s="1" t="s">
        <v>2826</v>
      </c>
      <c r="B861" s="3">
        <v>45614</v>
      </c>
      <c r="C861" s="1" t="s">
        <v>468</v>
      </c>
      <c r="D861" s="1" t="s">
        <v>1820</v>
      </c>
      <c r="E861" s="1" t="s">
        <v>1896</v>
      </c>
      <c r="F861" s="1">
        <v>3</v>
      </c>
      <c r="G861" s="1">
        <v>448.55</v>
      </c>
      <c r="H861" s="1">
        <v>0.05</v>
      </c>
      <c r="I861" s="1" t="s">
        <v>1959</v>
      </c>
      <c r="J861" s="1">
        <v>1278.3675000000001</v>
      </c>
    </row>
    <row r="862" spans="1:10" x14ac:dyDescent="0.25">
      <c r="A862" s="1" t="s">
        <v>2827</v>
      </c>
      <c r="B862" s="3">
        <v>45691</v>
      </c>
      <c r="C862" s="1" t="s">
        <v>225</v>
      </c>
      <c r="D862" s="1" t="s">
        <v>1835</v>
      </c>
      <c r="E862" s="1" t="s">
        <v>1932</v>
      </c>
      <c r="F862" s="1">
        <v>3</v>
      </c>
      <c r="G862" s="1">
        <v>904.96</v>
      </c>
      <c r="H862" s="1">
        <v>7.0000000000000007E-2</v>
      </c>
      <c r="I862" s="1" t="s">
        <v>1964</v>
      </c>
      <c r="J862" s="1">
        <v>2524.8384000000001</v>
      </c>
    </row>
    <row r="863" spans="1:10" x14ac:dyDescent="0.25">
      <c r="A863" s="1" t="s">
        <v>2828</v>
      </c>
      <c r="B863" s="3">
        <v>45608</v>
      </c>
      <c r="C863" s="1" t="s">
        <v>1199</v>
      </c>
      <c r="D863" s="1" t="s">
        <v>1786</v>
      </c>
      <c r="E863" s="1" t="s">
        <v>1932</v>
      </c>
      <c r="F863" s="1">
        <v>4</v>
      </c>
      <c r="G863" s="1">
        <v>408.72</v>
      </c>
      <c r="H863" s="1">
        <v>0.16</v>
      </c>
      <c r="I863" s="1" t="s">
        <v>1964</v>
      </c>
      <c r="J863" s="1">
        <v>1373.2991999999999</v>
      </c>
    </row>
    <row r="864" spans="1:10" x14ac:dyDescent="0.25">
      <c r="A864" s="1" t="s">
        <v>2829</v>
      </c>
      <c r="B864" s="3">
        <v>45412</v>
      </c>
      <c r="C864" s="1" t="s">
        <v>907</v>
      </c>
      <c r="D864" s="1" t="s">
        <v>1796</v>
      </c>
      <c r="E864" s="1" t="s">
        <v>1901</v>
      </c>
      <c r="F864" s="1">
        <v>4</v>
      </c>
      <c r="G864" s="1">
        <v>770.65</v>
      </c>
      <c r="H864" s="1">
        <v>0.27</v>
      </c>
      <c r="I864" s="1" t="s">
        <v>1959</v>
      </c>
      <c r="J864" s="1">
        <v>2250.2979999999998</v>
      </c>
    </row>
    <row r="865" spans="1:10" x14ac:dyDescent="0.25">
      <c r="A865" s="1" t="s">
        <v>2830</v>
      </c>
      <c r="B865" s="3">
        <v>45767</v>
      </c>
      <c r="C865" s="1" t="s">
        <v>671</v>
      </c>
      <c r="D865" s="1" t="s">
        <v>1667</v>
      </c>
      <c r="E865" s="1" t="s">
        <v>1911</v>
      </c>
      <c r="F865" s="1">
        <v>1</v>
      </c>
      <c r="G865" s="1">
        <v>649.22</v>
      </c>
      <c r="H865" s="1">
        <v>0.03</v>
      </c>
      <c r="I865" s="1" t="s">
        <v>1964</v>
      </c>
      <c r="J865" s="1">
        <v>629.74339999999995</v>
      </c>
    </row>
    <row r="866" spans="1:10" x14ac:dyDescent="0.25">
      <c r="A866" s="1" t="s">
        <v>2831</v>
      </c>
      <c r="B866" s="3">
        <v>45428</v>
      </c>
      <c r="C866" s="1" t="s">
        <v>1103</v>
      </c>
      <c r="D866" s="1" t="s">
        <v>1677</v>
      </c>
      <c r="E866" s="1" t="s">
        <v>1924</v>
      </c>
      <c r="F866" s="1">
        <v>2</v>
      </c>
      <c r="G866" s="1">
        <v>379.78</v>
      </c>
      <c r="H866" s="1">
        <v>0.2</v>
      </c>
      <c r="I866" s="1" t="s">
        <v>1959</v>
      </c>
      <c r="J866" s="1">
        <v>607.64800000000002</v>
      </c>
    </row>
    <row r="867" spans="1:10" x14ac:dyDescent="0.25">
      <c r="A867" s="1" t="s">
        <v>2832</v>
      </c>
      <c r="B867" s="3">
        <v>45770</v>
      </c>
      <c r="C867" s="1" t="s">
        <v>805</v>
      </c>
      <c r="D867" s="1" t="s">
        <v>1709</v>
      </c>
      <c r="E867" s="1" t="s">
        <v>1917</v>
      </c>
      <c r="F867" s="1">
        <v>3</v>
      </c>
      <c r="G867" s="1">
        <v>924.15</v>
      </c>
      <c r="H867" s="1">
        <v>0.1</v>
      </c>
      <c r="I867" s="1" t="s">
        <v>1961</v>
      </c>
      <c r="J867" s="1">
        <v>2495.2049999999999</v>
      </c>
    </row>
    <row r="868" spans="1:10" x14ac:dyDescent="0.25">
      <c r="A868" s="1" t="s">
        <v>2833</v>
      </c>
      <c r="B868" s="3">
        <v>45571</v>
      </c>
      <c r="C868" s="1" t="s">
        <v>1458</v>
      </c>
      <c r="D868" s="1" t="s">
        <v>1715</v>
      </c>
      <c r="E868" s="1" t="s">
        <v>1942</v>
      </c>
      <c r="F868" s="1">
        <v>3</v>
      </c>
      <c r="G868" s="1">
        <v>144.66999999999999</v>
      </c>
      <c r="H868" s="1">
        <v>0.28999999999999998</v>
      </c>
      <c r="I868" s="1" t="s">
        <v>1964</v>
      </c>
      <c r="J868" s="1">
        <v>308.14710000000002</v>
      </c>
    </row>
    <row r="869" spans="1:10" x14ac:dyDescent="0.25">
      <c r="A869" s="1" t="s">
        <v>2834</v>
      </c>
      <c r="B869" s="3">
        <v>45700</v>
      </c>
      <c r="C869" s="1" t="s">
        <v>424</v>
      </c>
      <c r="D869" s="1" t="s">
        <v>1677</v>
      </c>
      <c r="E869" s="1" t="s">
        <v>1936</v>
      </c>
      <c r="F869" s="1">
        <v>2</v>
      </c>
      <c r="G869" s="1">
        <v>667.17</v>
      </c>
      <c r="H869" s="1">
        <v>0.1</v>
      </c>
      <c r="I869" s="1" t="s">
        <v>1961</v>
      </c>
      <c r="J869" s="1">
        <v>1200.9059999999999</v>
      </c>
    </row>
    <row r="870" spans="1:10" x14ac:dyDescent="0.25">
      <c r="A870" s="1" t="s">
        <v>2835</v>
      </c>
      <c r="B870" s="3">
        <v>45382</v>
      </c>
      <c r="C870" s="1" t="s">
        <v>1264</v>
      </c>
      <c r="D870" s="1" t="s">
        <v>1780</v>
      </c>
      <c r="E870" s="1" t="s">
        <v>1901</v>
      </c>
      <c r="F870" s="1">
        <v>1</v>
      </c>
      <c r="G870" s="1">
        <v>984.6</v>
      </c>
      <c r="H870" s="1">
        <v>0.22</v>
      </c>
      <c r="I870" s="1" t="s">
        <v>1959</v>
      </c>
      <c r="J870" s="1">
        <v>767.98800000000006</v>
      </c>
    </row>
    <row r="871" spans="1:10" x14ac:dyDescent="0.25">
      <c r="A871" s="1" t="s">
        <v>2836</v>
      </c>
      <c r="B871" s="3">
        <v>45260</v>
      </c>
      <c r="C871" s="1" t="s">
        <v>898</v>
      </c>
      <c r="D871" s="1" t="s">
        <v>1610</v>
      </c>
      <c r="E871" s="1" t="s">
        <v>1917</v>
      </c>
      <c r="F871" s="1">
        <v>1</v>
      </c>
      <c r="G871" s="1">
        <v>139.29</v>
      </c>
      <c r="H871" s="1">
        <v>0</v>
      </c>
      <c r="I871" s="1" t="s">
        <v>1959</v>
      </c>
      <c r="J871" s="1">
        <v>139.29</v>
      </c>
    </row>
    <row r="872" spans="1:10" x14ac:dyDescent="0.25">
      <c r="A872" s="1" t="s">
        <v>2837</v>
      </c>
      <c r="B872" s="3">
        <v>45702</v>
      </c>
      <c r="C872" s="1" t="s">
        <v>138</v>
      </c>
      <c r="D872" s="1" t="s">
        <v>1998</v>
      </c>
      <c r="E872" s="1" t="s">
        <v>1917</v>
      </c>
      <c r="F872" s="1">
        <v>3</v>
      </c>
      <c r="G872" s="1">
        <v>459.57</v>
      </c>
      <c r="H872" s="1">
        <v>0.1</v>
      </c>
      <c r="I872" s="1" t="s">
        <v>1964</v>
      </c>
      <c r="J872" s="1">
        <v>1240.8389999999999</v>
      </c>
    </row>
    <row r="873" spans="1:10" x14ac:dyDescent="0.25">
      <c r="A873" s="1" t="s">
        <v>2838</v>
      </c>
      <c r="B873" s="3">
        <v>45302</v>
      </c>
      <c r="C873" s="1" t="s">
        <v>248</v>
      </c>
      <c r="D873" s="1" t="s">
        <v>1700</v>
      </c>
      <c r="E873" s="1" t="s">
        <v>1936</v>
      </c>
      <c r="F873" s="1">
        <v>1</v>
      </c>
      <c r="G873" s="1">
        <v>517.82000000000005</v>
      </c>
      <c r="H873" s="1">
        <v>0.28999999999999998</v>
      </c>
      <c r="I873" s="1" t="s">
        <v>1959</v>
      </c>
      <c r="J873" s="1">
        <v>367.65219999999999</v>
      </c>
    </row>
    <row r="874" spans="1:10" x14ac:dyDescent="0.25">
      <c r="A874" s="1" t="s">
        <v>2839</v>
      </c>
      <c r="B874" s="3">
        <v>45653</v>
      </c>
      <c r="C874" s="1" t="s">
        <v>1196</v>
      </c>
      <c r="D874" s="1" t="s">
        <v>1811</v>
      </c>
      <c r="E874" s="1" t="s">
        <v>1911</v>
      </c>
      <c r="F874" s="1">
        <v>4</v>
      </c>
      <c r="G874" s="1">
        <v>282.45</v>
      </c>
      <c r="H874" s="1">
        <v>0.28999999999999998</v>
      </c>
      <c r="I874" s="1" t="s">
        <v>1964</v>
      </c>
      <c r="J874" s="1">
        <v>802.15800000000002</v>
      </c>
    </row>
    <row r="875" spans="1:10" x14ac:dyDescent="0.25">
      <c r="A875" s="1" t="s">
        <v>2840</v>
      </c>
      <c r="B875" s="3">
        <v>45250</v>
      </c>
      <c r="C875" s="1" t="s">
        <v>1417</v>
      </c>
      <c r="D875" s="1" t="s">
        <v>1844</v>
      </c>
      <c r="E875" s="1" t="s">
        <v>1914</v>
      </c>
      <c r="F875" s="1">
        <v>2</v>
      </c>
      <c r="G875" s="1">
        <v>386.46</v>
      </c>
      <c r="H875" s="1">
        <v>0.23</v>
      </c>
      <c r="I875" s="1" t="s">
        <v>1964</v>
      </c>
      <c r="J875" s="1">
        <v>595.14840000000004</v>
      </c>
    </row>
    <row r="876" spans="1:10" x14ac:dyDescent="0.25">
      <c r="A876" s="1" t="s">
        <v>2841</v>
      </c>
      <c r="B876" s="3">
        <v>45661</v>
      </c>
      <c r="C876" s="1" t="s">
        <v>648</v>
      </c>
      <c r="D876" s="1" t="s">
        <v>1631</v>
      </c>
      <c r="E876" s="1" t="s">
        <v>1901</v>
      </c>
      <c r="F876" s="1">
        <v>1</v>
      </c>
      <c r="G876" s="1">
        <v>270.45</v>
      </c>
      <c r="H876" s="1">
        <v>0.15</v>
      </c>
      <c r="I876" s="1" t="s">
        <v>1964</v>
      </c>
      <c r="J876" s="1">
        <v>229.88249999999999</v>
      </c>
    </row>
    <row r="877" spans="1:10" x14ac:dyDescent="0.25">
      <c r="A877" s="1" t="s">
        <v>2842</v>
      </c>
      <c r="B877" s="3">
        <v>45493</v>
      </c>
      <c r="C877" s="1" t="s">
        <v>164</v>
      </c>
      <c r="D877" s="1" t="s">
        <v>1811</v>
      </c>
      <c r="E877" s="1" t="s">
        <v>1924</v>
      </c>
      <c r="F877" s="1">
        <v>4</v>
      </c>
      <c r="G877" s="1">
        <v>762.94</v>
      </c>
      <c r="H877" s="1">
        <v>0.09</v>
      </c>
      <c r="I877" s="1" t="s">
        <v>1964</v>
      </c>
      <c r="J877" s="1">
        <v>2777.1016</v>
      </c>
    </row>
    <row r="878" spans="1:10" x14ac:dyDescent="0.25">
      <c r="A878" s="1" t="s">
        <v>2843</v>
      </c>
      <c r="B878" s="3">
        <v>45242</v>
      </c>
      <c r="C878" s="1" t="s">
        <v>1530</v>
      </c>
      <c r="D878" s="1" t="s">
        <v>1703</v>
      </c>
      <c r="E878" s="1" t="s">
        <v>1932</v>
      </c>
      <c r="F878" s="1">
        <v>1</v>
      </c>
      <c r="G878" s="1">
        <v>409.03</v>
      </c>
      <c r="H878" s="1">
        <v>0.25</v>
      </c>
      <c r="I878" s="1" t="s">
        <v>1964</v>
      </c>
      <c r="J878" s="1">
        <v>306.77249999999998</v>
      </c>
    </row>
    <row r="879" spans="1:10" x14ac:dyDescent="0.25">
      <c r="A879" s="1" t="s">
        <v>2844</v>
      </c>
      <c r="B879" s="3">
        <v>45411</v>
      </c>
      <c r="C879" s="1" t="s">
        <v>719</v>
      </c>
      <c r="D879" s="1" t="s">
        <v>1871</v>
      </c>
      <c r="E879" s="1" t="s">
        <v>1945</v>
      </c>
      <c r="F879" s="1">
        <v>2</v>
      </c>
      <c r="G879" s="1">
        <v>891.13</v>
      </c>
      <c r="H879" s="1">
        <v>0.13</v>
      </c>
      <c r="I879" s="1" t="s">
        <v>1959</v>
      </c>
      <c r="J879" s="1">
        <v>1550.5662</v>
      </c>
    </row>
    <row r="880" spans="1:10" x14ac:dyDescent="0.25">
      <c r="A880" s="1" t="s">
        <v>2845</v>
      </c>
      <c r="B880" s="3">
        <v>45593</v>
      </c>
      <c r="C880" s="1" t="s">
        <v>134</v>
      </c>
      <c r="D880" s="1" t="s">
        <v>1859</v>
      </c>
      <c r="E880" s="1" t="s">
        <v>1939</v>
      </c>
      <c r="F880" s="1">
        <v>1</v>
      </c>
      <c r="G880" s="1">
        <v>553.38</v>
      </c>
      <c r="H880" s="1">
        <v>0.21</v>
      </c>
      <c r="I880" s="1" t="s">
        <v>1961</v>
      </c>
      <c r="J880" s="1">
        <v>437.17020000000002</v>
      </c>
    </row>
    <row r="881" spans="1:10" x14ac:dyDescent="0.25">
      <c r="A881" s="1" t="s">
        <v>2846</v>
      </c>
      <c r="B881" s="3">
        <v>45281</v>
      </c>
      <c r="C881" s="1" t="s">
        <v>542</v>
      </c>
      <c r="D881" s="1" t="s">
        <v>1838</v>
      </c>
      <c r="E881" s="1" t="s">
        <v>1932</v>
      </c>
      <c r="F881" s="1">
        <v>2</v>
      </c>
      <c r="G881" s="1">
        <v>652.29999999999995</v>
      </c>
      <c r="H881" s="1">
        <v>0.16</v>
      </c>
      <c r="I881" s="1" t="s">
        <v>1964</v>
      </c>
      <c r="J881" s="1">
        <v>1095.864</v>
      </c>
    </row>
    <row r="882" spans="1:10" x14ac:dyDescent="0.25">
      <c r="A882" s="1" t="s">
        <v>2847</v>
      </c>
      <c r="B882" s="3">
        <v>45575</v>
      </c>
      <c r="C882" s="1" t="s">
        <v>427</v>
      </c>
      <c r="D882" s="1" t="s">
        <v>1706</v>
      </c>
      <c r="E882" s="1" t="s">
        <v>1921</v>
      </c>
      <c r="F882" s="1">
        <v>4</v>
      </c>
      <c r="G882" s="1">
        <v>194.36</v>
      </c>
      <c r="H882" s="1">
        <v>0.18</v>
      </c>
      <c r="I882" s="1" t="s">
        <v>1964</v>
      </c>
      <c r="J882" s="1">
        <v>637.50080000000003</v>
      </c>
    </row>
    <row r="883" spans="1:10" x14ac:dyDescent="0.25">
      <c r="A883" s="1" t="s">
        <v>2848</v>
      </c>
      <c r="B883" s="3">
        <v>45660</v>
      </c>
      <c r="C883" s="1" t="s">
        <v>521</v>
      </c>
      <c r="D883" s="1" t="s">
        <v>1859</v>
      </c>
      <c r="E883" s="1" t="s">
        <v>1892</v>
      </c>
      <c r="F883" s="1">
        <v>3</v>
      </c>
      <c r="G883" s="1">
        <v>476.37</v>
      </c>
      <c r="H883" s="1">
        <v>0.21</v>
      </c>
      <c r="I883" s="1" t="s">
        <v>1964</v>
      </c>
      <c r="J883" s="1">
        <v>1128.9969000000001</v>
      </c>
    </row>
    <row r="884" spans="1:10" x14ac:dyDescent="0.25">
      <c r="A884" s="1" t="s">
        <v>2849</v>
      </c>
      <c r="B884" s="3">
        <v>45360</v>
      </c>
      <c r="C884" s="1" t="s">
        <v>1154</v>
      </c>
      <c r="D884" s="1" t="s">
        <v>1700</v>
      </c>
      <c r="E884" s="1" t="s">
        <v>1908</v>
      </c>
      <c r="F884" s="1">
        <v>3</v>
      </c>
      <c r="G884" s="1">
        <v>174.57</v>
      </c>
      <c r="H884" s="1">
        <v>0</v>
      </c>
      <c r="I884" s="1" t="s">
        <v>1961</v>
      </c>
      <c r="J884" s="1">
        <v>523.71</v>
      </c>
    </row>
    <row r="885" spans="1:10" x14ac:dyDescent="0.25">
      <c r="A885" s="1" t="s">
        <v>2850</v>
      </c>
      <c r="B885" s="3">
        <v>45526</v>
      </c>
      <c r="C885" s="1" t="s">
        <v>418</v>
      </c>
      <c r="D885" s="1" t="s">
        <v>1838</v>
      </c>
      <c r="E885" s="1" t="s">
        <v>1887</v>
      </c>
      <c r="F885" s="1">
        <v>3</v>
      </c>
      <c r="G885" s="1">
        <v>762</v>
      </c>
      <c r="H885" s="1">
        <v>0.02</v>
      </c>
      <c r="I885" s="1" t="s">
        <v>1961</v>
      </c>
      <c r="J885" s="1">
        <v>2240.2800000000002</v>
      </c>
    </row>
    <row r="886" spans="1:10" x14ac:dyDescent="0.25">
      <c r="A886" s="1" t="s">
        <v>2851</v>
      </c>
      <c r="B886" s="3">
        <v>45395</v>
      </c>
      <c r="C886" s="1" t="s">
        <v>1331</v>
      </c>
      <c r="D886" s="1" t="s">
        <v>1799</v>
      </c>
      <c r="E886" s="1" t="s">
        <v>1948</v>
      </c>
      <c r="F886" s="1">
        <v>1</v>
      </c>
      <c r="G886" s="1">
        <v>44.08</v>
      </c>
      <c r="H886" s="1">
        <v>0.05</v>
      </c>
      <c r="I886" s="1" t="s">
        <v>1959</v>
      </c>
      <c r="J886" s="1">
        <v>41.875999999999998</v>
      </c>
    </row>
    <row r="887" spans="1:10" x14ac:dyDescent="0.25">
      <c r="A887" s="1" t="s">
        <v>2852</v>
      </c>
      <c r="B887" s="3">
        <v>45466</v>
      </c>
      <c r="C887" s="1" t="s">
        <v>1533</v>
      </c>
      <c r="D887" s="1" t="s">
        <v>1759</v>
      </c>
      <c r="E887" s="1" t="s">
        <v>1932</v>
      </c>
      <c r="F887" s="1">
        <v>1</v>
      </c>
      <c r="G887" s="1">
        <v>992.37</v>
      </c>
      <c r="H887" s="1">
        <v>0.24</v>
      </c>
      <c r="I887" s="1" t="s">
        <v>1964</v>
      </c>
      <c r="J887" s="1">
        <v>754.20119999999997</v>
      </c>
    </row>
    <row r="888" spans="1:10" x14ac:dyDescent="0.25">
      <c r="A888" s="1" t="s">
        <v>2853</v>
      </c>
      <c r="B888" s="3">
        <v>45876</v>
      </c>
      <c r="C888" s="1" t="s">
        <v>665</v>
      </c>
      <c r="D888" s="1" t="s">
        <v>1670</v>
      </c>
      <c r="E888" s="1" t="s">
        <v>1924</v>
      </c>
      <c r="F888" s="1">
        <v>3</v>
      </c>
      <c r="G888" s="1">
        <v>465.4</v>
      </c>
      <c r="H888" s="1">
        <v>0.28999999999999998</v>
      </c>
      <c r="I888" s="1" t="s">
        <v>1964</v>
      </c>
      <c r="J888" s="1">
        <v>991.30200000000002</v>
      </c>
    </row>
    <row r="889" spans="1:10" x14ac:dyDescent="0.25">
      <c r="A889" s="1" t="s">
        <v>2854</v>
      </c>
      <c r="B889" s="3">
        <v>45724</v>
      </c>
      <c r="C889" s="1" t="s">
        <v>1070</v>
      </c>
      <c r="D889" s="1" t="s">
        <v>1998</v>
      </c>
      <c r="E889" s="1" t="s">
        <v>1924</v>
      </c>
      <c r="F889" s="1">
        <v>2</v>
      </c>
      <c r="G889" s="1">
        <v>693.61</v>
      </c>
      <c r="H889" s="1">
        <v>0.15</v>
      </c>
      <c r="I889" s="1" t="s">
        <v>1961</v>
      </c>
      <c r="J889" s="1">
        <v>1179.1369999999999</v>
      </c>
    </row>
    <row r="890" spans="1:10" x14ac:dyDescent="0.25">
      <c r="A890" s="1" t="s">
        <v>2855</v>
      </c>
      <c r="B890" s="3">
        <v>45801</v>
      </c>
      <c r="C890" s="1" t="s">
        <v>1446</v>
      </c>
      <c r="D890" s="1" t="s">
        <v>1783</v>
      </c>
      <c r="E890" s="1" t="s">
        <v>1917</v>
      </c>
      <c r="F890" s="1">
        <v>2</v>
      </c>
      <c r="G890" s="1">
        <v>995.11</v>
      </c>
      <c r="H890" s="1">
        <v>0.13</v>
      </c>
      <c r="I890" s="1" t="s">
        <v>1961</v>
      </c>
      <c r="J890" s="1">
        <v>1731.4914000000001</v>
      </c>
    </row>
    <row r="891" spans="1:10" x14ac:dyDescent="0.25">
      <c r="A891" s="1" t="s">
        <v>2856</v>
      </c>
      <c r="B891" s="3">
        <v>45749</v>
      </c>
      <c r="C891" s="1" t="s">
        <v>1202</v>
      </c>
      <c r="D891" s="1" t="s">
        <v>1645</v>
      </c>
      <c r="E891" s="1" t="s">
        <v>1904</v>
      </c>
      <c r="F891" s="1">
        <v>3</v>
      </c>
      <c r="G891" s="1">
        <v>70.97</v>
      </c>
      <c r="H891" s="1">
        <v>0.06</v>
      </c>
      <c r="I891" s="1" t="s">
        <v>1964</v>
      </c>
      <c r="J891" s="1">
        <v>200.1354</v>
      </c>
    </row>
    <row r="892" spans="1:10" x14ac:dyDescent="0.25">
      <c r="A892" s="1" t="s">
        <v>2857</v>
      </c>
      <c r="B892" s="3">
        <v>45325</v>
      </c>
      <c r="C892" s="1" t="s">
        <v>400</v>
      </c>
      <c r="D892" s="1" t="s">
        <v>1832</v>
      </c>
      <c r="E892" s="1" t="s">
        <v>1921</v>
      </c>
      <c r="F892" s="1">
        <v>3</v>
      </c>
      <c r="G892" s="1">
        <v>470.42</v>
      </c>
      <c r="H892" s="1">
        <v>0.16</v>
      </c>
      <c r="I892" s="1" t="s">
        <v>1959</v>
      </c>
      <c r="J892" s="1">
        <v>1185.4584</v>
      </c>
    </row>
    <row r="893" spans="1:10" x14ac:dyDescent="0.25">
      <c r="A893" s="1" t="s">
        <v>2858</v>
      </c>
      <c r="B893" s="3">
        <v>45932</v>
      </c>
      <c r="C893" s="1" t="s">
        <v>1001</v>
      </c>
      <c r="D893" s="1" t="s">
        <v>1841</v>
      </c>
      <c r="E893" s="1" t="s">
        <v>1939</v>
      </c>
      <c r="F893" s="1">
        <v>2</v>
      </c>
      <c r="G893" s="1">
        <v>215.59</v>
      </c>
      <c r="H893" s="1">
        <v>0.18</v>
      </c>
      <c r="I893" s="1" t="s">
        <v>1959</v>
      </c>
      <c r="J893" s="1">
        <v>353.56760000000003</v>
      </c>
    </row>
    <row r="894" spans="1:10" x14ac:dyDescent="0.25">
      <c r="A894" s="1" t="s">
        <v>2859</v>
      </c>
      <c r="B894" s="3">
        <v>45895</v>
      </c>
      <c r="C894" s="1" t="s">
        <v>778</v>
      </c>
      <c r="D894" s="1" t="s">
        <v>1859</v>
      </c>
      <c r="E894" s="1" t="s">
        <v>1887</v>
      </c>
      <c r="F894" s="1">
        <v>1</v>
      </c>
      <c r="G894" s="1">
        <v>533.79999999999995</v>
      </c>
      <c r="H894" s="1">
        <v>0.27</v>
      </c>
      <c r="I894" s="1" t="s">
        <v>1964</v>
      </c>
      <c r="J894" s="1">
        <v>389.67399999999998</v>
      </c>
    </row>
    <row r="895" spans="1:10" x14ac:dyDescent="0.25">
      <c r="A895" s="1" t="s">
        <v>2860</v>
      </c>
      <c r="B895" s="3">
        <v>45614</v>
      </c>
      <c r="C895" s="1" t="s">
        <v>339</v>
      </c>
      <c r="D895" s="1" t="s">
        <v>1674</v>
      </c>
      <c r="E895" s="1" t="s">
        <v>1901</v>
      </c>
      <c r="F895" s="1">
        <v>2</v>
      </c>
      <c r="G895" s="1">
        <v>732.67</v>
      </c>
      <c r="H895" s="1">
        <v>0.24</v>
      </c>
      <c r="I895" s="1" t="s">
        <v>1961</v>
      </c>
      <c r="J895" s="1">
        <v>1113.6584</v>
      </c>
    </row>
    <row r="896" spans="1:10" x14ac:dyDescent="0.25">
      <c r="A896" s="1" t="s">
        <v>2861</v>
      </c>
      <c r="B896" s="3">
        <v>45247</v>
      </c>
      <c r="C896" s="1" t="s">
        <v>1516</v>
      </c>
      <c r="D896" s="1" t="s">
        <v>1762</v>
      </c>
      <c r="E896" s="1" t="s">
        <v>1932</v>
      </c>
      <c r="F896" s="1">
        <v>4</v>
      </c>
      <c r="G896" s="1">
        <v>106.48</v>
      </c>
      <c r="H896" s="1">
        <v>0.1</v>
      </c>
      <c r="I896" s="1" t="s">
        <v>1964</v>
      </c>
      <c r="J896" s="1">
        <v>383.32799999999997</v>
      </c>
    </row>
    <row r="897" spans="1:10" x14ac:dyDescent="0.25">
      <c r="A897" s="1" t="s">
        <v>2862</v>
      </c>
      <c r="B897" s="3">
        <v>45696</v>
      </c>
      <c r="C897" s="1" t="s">
        <v>376</v>
      </c>
      <c r="D897" s="1" t="s">
        <v>1753</v>
      </c>
      <c r="E897" s="1" t="s">
        <v>1901</v>
      </c>
      <c r="F897" s="1">
        <v>1</v>
      </c>
      <c r="G897" s="1">
        <v>38.950000000000003</v>
      </c>
      <c r="H897" s="1">
        <v>0.28000000000000003</v>
      </c>
      <c r="I897" s="1" t="s">
        <v>1959</v>
      </c>
      <c r="J897" s="1">
        <v>28.044</v>
      </c>
    </row>
    <row r="898" spans="1:10" x14ac:dyDescent="0.25">
      <c r="A898" s="1" t="s">
        <v>2863</v>
      </c>
      <c r="B898" s="3">
        <v>45294</v>
      </c>
      <c r="C898" s="1" t="s">
        <v>1349</v>
      </c>
      <c r="D898" s="1" t="s">
        <v>1871</v>
      </c>
      <c r="E898" s="1" t="s">
        <v>1939</v>
      </c>
      <c r="F898" s="1">
        <v>1</v>
      </c>
      <c r="G898" s="1">
        <v>835.17</v>
      </c>
      <c r="H898" s="1">
        <v>0.02</v>
      </c>
      <c r="I898" s="1" t="s">
        <v>1964</v>
      </c>
      <c r="J898" s="1">
        <v>818.46659999999997</v>
      </c>
    </row>
    <row r="899" spans="1:10" x14ac:dyDescent="0.25">
      <c r="A899" s="1" t="s">
        <v>2864</v>
      </c>
      <c r="B899" s="3">
        <v>45389</v>
      </c>
      <c r="C899" s="1" t="s">
        <v>465</v>
      </c>
      <c r="D899" s="1" t="s">
        <v>1832</v>
      </c>
      <c r="E899" s="1" t="s">
        <v>1901</v>
      </c>
      <c r="F899" s="1">
        <v>1</v>
      </c>
      <c r="G899" s="1">
        <v>113.07</v>
      </c>
      <c r="H899" s="1">
        <v>0.24</v>
      </c>
      <c r="I899" s="1" t="s">
        <v>1959</v>
      </c>
      <c r="J899" s="1">
        <v>85.933199999999999</v>
      </c>
    </row>
    <row r="900" spans="1:10" x14ac:dyDescent="0.25">
      <c r="A900" s="1" t="s">
        <v>2865</v>
      </c>
      <c r="B900" s="3">
        <v>45930</v>
      </c>
      <c r="C900" s="1" t="s">
        <v>1449</v>
      </c>
      <c r="D900" s="1" t="s">
        <v>1865</v>
      </c>
      <c r="E900" s="1" t="s">
        <v>1929</v>
      </c>
      <c r="F900" s="1">
        <v>2</v>
      </c>
      <c r="G900" s="1">
        <v>451.33</v>
      </c>
      <c r="H900" s="1">
        <v>0.23</v>
      </c>
      <c r="I900" s="1" t="s">
        <v>1964</v>
      </c>
      <c r="J900" s="1">
        <v>695.04819999999995</v>
      </c>
    </row>
    <row r="901" spans="1:10" x14ac:dyDescent="0.25">
      <c r="A901" s="1" t="s">
        <v>2866</v>
      </c>
      <c r="B901" s="3">
        <v>45456</v>
      </c>
      <c r="C901" s="1" t="s">
        <v>1175</v>
      </c>
      <c r="D901" s="1" t="s">
        <v>1841</v>
      </c>
      <c r="E901" s="1" t="s">
        <v>1911</v>
      </c>
      <c r="F901" s="1">
        <v>3</v>
      </c>
      <c r="G901" s="1">
        <v>619.80999999999995</v>
      </c>
      <c r="H901" s="1">
        <v>0.16</v>
      </c>
      <c r="I901" s="1" t="s">
        <v>1964</v>
      </c>
      <c r="J901" s="1">
        <v>1561.9212</v>
      </c>
    </row>
    <row r="902" spans="1:10" x14ac:dyDescent="0.25">
      <c r="A902" s="1" t="s">
        <v>2867</v>
      </c>
      <c r="B902" s="3">
        <v>45713</v>
      </c>
      <c r="C902" s="1" t="s">
        <v>385</v>
      </c>
      <c r="D902" s="1" t="s">
        <v>1768</v>
      </c>
      <c r="E902" s="1" t="s">
        <v>1914</v>
      </c>
      <c r="F902" s="1">
        <v>4</v>
      </c>
      <c r="G902" s="1">
        <v>46.97</v>
      </c>
      <c r="H902" s="1">
        <v>0.26</v>
      </c>
      <c r="I902" s="1" t="s">
        <v>1961</v>
      </c>
      <c r="J902" s="1">
        <v>139.03120000000001</v>
      </c>
    </row>
    <row r="903" spans="1:10" x14ac:dyDescent="0.25">
      <c r="A903" s="1" t="s">
        <v>2868</v>
      </c>
      <c r="B903" s="3">
        <v>45784</v>
      </c>
      <c r="C903" s="1" t="s">
        <v>615</v>
      </c>
      <c r="D903" s="1" t="s">
        <v>1718</v>
      </c>
      <c r="E903" s="1" t="s">
        <v>1896</v>
      </c>
      <c r="F903" s="1">
        <v>2</v>
      </c>
      <c r="G903" s="1">
        <v>71.48</v>
      </c>
      <c r="H903" s="1">
        <v>0.14000000000000001</v>
      </c>
      <c r="I903" s="1" t="s">
        <v>1964</v>
      </c>
      <c r="J903" s="1">
        <v>122.9456</v>
      </c>
    </row>
    <row r="904" spans="1:10" x14ac:dyDescent="0.25">
      <c r="A904" s="1" t="s">
        <v>2869</v>
      </c>
      <c r="B904" s="3">
        <v>45812</v>
      </c>
      <c r="C904" s="1" t="s">
        <v>8</v>
      </c>
      <c r="D904" s="1" t="s">
        <v>1750</v>
      </c>
      <c r="E904" s="1" t="s">
        <v>1948</v>
      </c>
      <c r="F904" s="1">
        <v>2</v>
      </c>
      <c r="G904" s="1">
        <v>404.08</v>
      </c>
      <c r="H904" s="1">
        <v>7.0000000000000007E-2</v>
      </c>
      <c r="I904" s="1" t="s">
        <v>1959</v>
      </c>
      <c r="J904" s="1">
        <v>751.58879999999999</v>
      </c>
    </row>
    <row r="905" spans="1:10" x14ac:dyDescent="0.25">
      <c r="A905" s="1" t="s">
        <v>2870</v>
      </c>
      <c r="B905" s="3">
        <v>45653</v>
      </c>
      <c r="C905" s="1" t="s">
        <v>853</v>
      </c>
      <c r="D905" s="1" t="s">
        <v>1625</v>
      </c>
      <c r="E905" s="1" t="s">
        <v>1939</v>
      </c>
      <c r="F905" s="1">
        <v>1</v>
      </c>
      <c r="G905" s="1">
        <v>519.91</v>
      </c>
      <c r="H905" s="1">
        <v>0.05</v>
      </c>
      <c r="I905" s="1" t="s">
        <v>1964</v>
      </c>
      <c r="J905" s="1">
        <v>493.91449999999998</v>
      </c>
    </row>
    <row r="906" spans="1:10" x14ac:dyDescent="0.25">
      <c r="A906" s="1" t="s">
        <v>2871</v>
      </c>
      <c r="B906" s="3">
        <v>45672</v>
      </c>
      <c r="C906" s="1" t="s">
        <v>497</v>
      </c>
      <c r="D906" s="1" t="s">
        <v>1725</v>
      </c>
      <c r="E906" s="1" t="s">
        <v>1932</v>
      </c>
      <c r="F906" s="1">
        <v>3</v>
      </c>
      <c r="G906" s="1">
        <v>566.16</v>
      </c>
      <c r="H906" s="1">
        <v>0.05</v>
      </c>
      <c r="I906" s="1" t="s">
        <v>1961</v>
      </c>
      <c r="J906" s="1">
        <v>1613.556</v>
      </c>
    </row>
    <row r="907" spans="1:10" x14ac:dyDescent="0.25">
      <c r="A907" s="1" t="s">
        <v>2872</v>
      </c>
      <c r="B907" s="3">
        <v>45799</v>
      </c>
      <c r="C907" s="1" t="s">
        <v>1235</v>
      </c>
      <c r="D907" s="1" t="s">
        <v>1738</v>
      </c>
      <c r="E907" s="1" t="s">
        <v>1924</v>
      </c>
      <c r="F907" s="1">
        <v>2</v>
      </c>
      <c r="G907" s="1">
        <v>295.12</v>
      </c>
      <c r="H907" s="1">
        <v>0.09</v>
      </c>
      <c r="I907" s="1" t="s">
        <v>1964</v>
      </c>
      <c r="J907" s="1">
        <v>537.11839999999995</v>
      </c>
    </row>
    <row r="908" spans="1:10" x14ac:dyDescent="0.25">
      <c r="A908" s="1" t="s">
        <v>2873</v>
      </c>
      <c r="B908" s="3">
        <v>45848</v>
      </c>
      <c r="C908" s="1" t="s">
        <v>388</v>
      </c>
      <c r="D908" s="1" t="s">
        <v>1680</v>
      </c>
      <c r="E908" s="1" t="s">
        <v>1927</v>
      </c>
      <c r="F908" s="1">
        <v>2</v>
      </c>
      <c r="G908" s="1">
        <v>414.18</v>
      </c>
      <c r="H908" s="1">
        <v>0.25</v>
      </c>
      <c r="I908" s="1" t="s">
        <v>1961</v>
      </c>
      <c r="J908" s="1">
        <v>621.27</v>
      </c>
    </row>
    <row r="909" spans="1:10" x14ac:dyDescent="0.25">
      <c r="A909" s="1" t="s">
        <v>2874</v>
      </c>
      <c r="B909" s="3">
        <v>45918</v>
      </c>
      <c r="C909" s="1" t="s">
        <v>865</v>
      </c>
      <c r="D909" s="1" t="s">
        <v>1756</v>
      </c>
      <c r="E909" s="1" t="s">
        <v>1917</v>
      </c>
      <c r="F909" s="1">
        <v>2</v>
      </c>
      <c r="G909" s="1">
        <v>433.75</v>
      </c>
      <c r="H909" s="1">
        <v>0</v>
      </c>
      <c r="I909" s="1" t="s">
        <v>1959</v>
      </c>
      <c r="J909" s="1">
        <v>867.5</v>
      </c>
    </row>
    <row r="910" spans="1:10" x14ac:dyDescent="0.25">
      <c r="A910" s="1" t="s">
        <v>2875</v>
      </c>
      <c r="B910" s="3">
        <v>45288</v>
      </c>
      <c r="C910" s="1" t="s">
        <v>904</v>
      </c>
      <c r="D910" s="1" t="s">
        <v>1838</v>
      </c>
      <c r="E910" s="1" t="s">
        <v>1948</v>
      </c>
      <c r="F910" s="1">
        <v>3</v>
      </c>
      <c r="G910" s="1">
        <v>104.33</v>
      </c>
      <c r="H910" s="1">
        <v>0.13</v>
      </c>
      <c r="I910" s="1" t="s">
        <v>1964</v>
      </c>
      <c r="J910" s="1">
        <v>272.30130000000003</v>
      </c>
    </row>
    <row r="911" spans="1:10" x14ac:dyDescent="0.25">
      <c r="A911" s="1" t="s">
        <v>2876</v>
      </c>
      <c r="B911" s="3">
        <v>45477</v>
      </c>
      <c r="C911" s="1" t="s">
        <v>1971</v>
      </c>
      <c r="D911" s="1" t="s">
        <v>1572</v>
      </c>
      <c r="E911" s="1" t="s">
        <v>1929</v>
      </c>
      <c r="F911" s="1">
        <v>1</v>
      </c>
      <c r="G911" s="1">
        <v>221.7</v>
      </c>
      <c r="H911" s="1">
        <v>0.04</v>
      </c>
      <c r="I911" s="1" t="s">
        <v>1959</v>
      </c>
      <c r="J911" s="1">
        <v>212.83199999999999</v>
      </c>
    </row>
    <row r="912" spans="1:10" x14ac:dyDescent="0.25">
      <c r="A912" s="1" t="s">
        <v>2877</v>
      </c>
      <c r="B912" s="3">
        <v>45796</v>
      </c>
      <c r="C912" s="1" t="s">
        <v>695</v>
      </c>
      <c r="D912" s="1" t="s">
        <v>1783</v>
      </c>
      <c r="E912" s="1" t="s">
        <v>1908</v>
      </c>
      <c r="F912" s="1">
        <v>2</v>
      </c>
      <c r="G912" s="1">
        <v>491.26</v>
      </c>
      <c r="H912" s="1">
        <v>0.14000000000000001</v>
      </c>
      <c r="I912" s="1" t="s">
        <v>1964</v>
      </c>
      <c r="J912" s="1">
        <v>844.96720000000005</v>
      </c>
    </row>
    <row r="913" spans="1:10" x14ac:dyDescent="0.25">
      <c r="A913" s="1" t="s">
        <v>2878</v>
      </c>
      <c r="B913" s="3">
        <v>45630</v>
      </c>
      <c r="C913" s="1" t="s">
        <v>606</v>
      </c>
      <c r="D913" s="1" t="s">
        <v>1689</v>
      </c>
      <c r="E913" s="1" t="s">
        <v>1917</v>
      </c>
      <c r="F913" s="1">
        <v>4</v>
      </c>
      <c r="G913" s="1">
        <v>923.14</v>
      </c>
      <c r="H913" s="1">
        <v>0.15</v>
      </c>
      <c r="I913" s="1" t="s">
        <v>1959</v>
      </c>
      <c r="J913" s="1">
        <v>3138.6759999999999</v>
      </c>
    </row>
    <row r="914" spans="1:10" x14ac:dyDescent="0.25">
      <c r="A914" s="1" t="s">
        <v>2879</v>
      </c>
      <c r="B914" s="3">
        <v>45625</v>
      </c>
      <c r="C914" s="1" t="s">
        <v>642</v>
      </c>
      <c r="D914" s="1" t="s">
        <v>1774</v>
      </c>
      <c r="E914" s="1" t="s">
        <v>1914</v>
      </c>
      <c r="F914" s="1">
        <v>2</v>
      </c>
      <c r="G914" s="1">
        <v>747.65</v>
      </c>
      <c r="H914" s="1">
        <v>0.08</v>
      </c>
      <c r="I914" s="1" t="s">
        <v>1959</v>
      </c>
      <c r="J914" s="1">
        <v>1375.6759999999999</v>
      </c>
    </row>
    <row r="915" spans="1:10" x14ac:dyDescent="0.25">
      <c r="A915" s="1" t="s">
        <v>2880</v>
      </c>
      <c r="B915" s="3">
        <v>45773</v>
      </c>
      <c r="C915" s="1" t="s">
        <v>388</v>
      </c>
      <c r="D915" s="1" t="s">
        <v>1706</v>
      </c>
      <c r="E915" s="1" t="s">
        <v>1914</v>
      </c>
      <c r="F915" s="1">
        <v>3</v>
      </c>
      <c r="G915" s="1">
        <v>94.55</v>
      </c>
      <c r="H915" s="1">
        <v>0.13</v>
      </c>
      <c r="I915" s="1" t="s">
        <v>1964</v>
      </c>
      <c r="J915" s="1">
        <v>246.77549999999999</v>
      </c>
    </row>
    <row r="916" spans="1:10" x14ac:dyDescent="0.25">
      <c r="A916" s="1" t="s">
        <v>2881</v>
      </c>
      <c r="B916" s="3">
        <v>45308</v>
      </c>
      <c r="C916" s="1" t="s">
        <v>157</v>
      </c>
      <c r="D916" s="1" t="s">
        <v>1617</v>
      </c>
      <c r="E916" s="1" t="s">
        <v>1948</v>
      </c>
      <c r="F916" s="1">
        <v>3</v>
      </c>
      <c r="G916" s="1">
        <v>620.12</v>
      </c>
      <c r="H916" s="1">
        <v>0.06</v>
      </c>
      <c r="I916" s="1" t="s">
        <v>1959</v>
      </c>
      <c r="J916" s="1">
        <v>1748.7384</v>
      </c>
    </row>
    <row r="917" spans="1:10" x14ac:dyDescent="0.25">
      <c r="A917" s="1" t="s">
        <v>2882</v>
      </c>
      <c r="B917" s="3">
        <v>45869</v>
      </c>
      <c r="C917" s="1" t="s">
        <v>2639</v>
      </c>
      <c r="D917" s="1" t="s">
        <v>1790</v>
      </c>
      <c r="E917" s="1" t="s">
        <v>1911</v>
      </c>
      <c r="F917" s="1">
        <v>2</v>
      </c>
      <c r="G917" s="1">
        <v>354.09</v>
      </c>
      <c r="H917" s="1">
        <v>0.12</v>
      </c>
      <c r="I917" s="1" t="s">
        <v>1964</v>
      </c>
      <c r="J917" s="1">
        <v>623.19839999999999</v>
      </c>
    </row>
    <row r="918" spans="1:10" x14ac:dyDescent="0.25">
      <c r="A918" s="1" t="s">
        <v>2883</v>
      </c>
      <c r="B918" s="3">
        <v>45621</v>
      </c>
      <c r="C918" s="1" t="s">
        <v>452</v>
      </c>
      <c r="D918" s="1" t="s">
        <v>1741</v>
      </c>
      <c r="E918" s="1" t="s">
        <v>1908</v>
      </c>
      <c r="F918" s="1">
        <v>3</v>
      </c>
      <c r="G918" s="1">
        <v>214.94</v>
      </c>
      <c r="H918" s="1">
        <v>0.22</v>
      </c>
      <c r="I918" s="1" t="s">
        <v>1964</v>
      </c>
      <c r="J918" s="1">
        <v>502.95960000000002</v>
      </c>
    </row>
    <row r="919" spans="1:10" x14ac:dyDescent="0.25">
      <c r="A919" s="1" t="s">
        <v>2884</v>
      </c>
      <c r="B919" s="3">
        <v>45428</v>
      </c>
      <c r="C919" s="1" t="s">
        <v>659</v>
      </c>
      <c r="D919" s="1" t="s">
        <v>1594</v>
      </c>
      <c r="E919" s="1" t="s">
        <v>1929</v>
      </c>
      <c r="F919" s="1">
        <v>2</v>
      </c>
      <c r="G919" s="1">
        <v>309.77999999999997</v>
      </c>
      <c r="H919" s="1">
        <v>0.16</v>
      </c>
      <c r="I919" s="1" t="s">
        <v>1959</v>
      </c>
      <c r="J919" s="1">
        <v>520.43039999999996</v>
      </c>
    </row>
    <row r="920" spans="1:10" x14ac:dyDescent="0.25">
      <c r="A920" s="1" t="s">
        <v>2885</v>
      </c>
      <c r="B920" s="3">
        <v>45807</v>
      </c>
      <c r="C920" s="1" t="s">
        <v>259</v>
      </c>
      <c r="D920" s="1" t="s">
        <v>1610</v>
      </c>
      <c r="E920" s="1" t="s">
        <v>1901</v>
      </c>
      <c r="F920" s="1">
        <v>2</v>
      </c>
      <c r="G920" s="1">
        <v>183.85</v>
      </c>
      <c r="H920" s="1">
        <v>0.14000000000000001</v>
      </c>
      <c r="I920" s="1" t="s">
        <v>1961</v>
      </c>
      <c r="J920" s="1">
        <v>316.22199999999998</v>
      </c>
    </row>
    <row r="921" spans="1:10" x14ac:dyDescent="0.25">
      <c r="A921" s="1" t="s">
        <v>2886</v>
      </c>
      <c r="B921" s="3">
        <v>45238</v>
      </c>
      <c r="C921" s="1" t="s">
        <v>1284</v>
      </c>
      <c r="D921" s="1" t="s">
        <v>1793</v>
      </c>
      <c r="E921" s="1" t="s">
        <v>1887</v>
      </c>
      <c r="F921" s="1">
        <v>1</v>
      </c>
      <c r="G921" s="1">
        <v>550.05999999999995</v>
      </c>
      <c r="H921" s="1">
        <v>0.01</v>
      </c>
      <c r="I921" s="1" t="s">
        <v>1959</v>
      </c>
      <c r="J921" s="1">
        <v>544.55939999999998</v>
      </c>
    </row>
    <row r="922" spans="1:10" x14ac:dyDescent="0.25">
      <c r="A922" s="1" t="s">
        <v>2887</v>
      </c>
      <c r="B922" s="3">
        <v>45253</v>
      </c>
      <c r="C922" s="1" t="s">
        <v>125</v>
      </c>
      <c r="D922" s="1" t="s">
        <v>1820</v>
      </c>
      <c r="E922" s="1" t="s">
        <v>1904</v>
      </c>
      <c r="F922" s="1">
        <v>2</v>
      </c>
      <c r="G922" s="1">
        <v>32.19</v>
      </c>
      <c r="H922" s="1">
        <v>0.13</v>
      </c>
      <c r="I922" s="1" t="s">
        <v>1964</v>
      </c>
      <c r="J922" s="1">
        <v>56.010599999999997</v>
      </c>
    </row>
    <row r="923" spans="1:10" x14ac:dyDescent="0.25">
      <c r="A923" s="1" t="s">
        <v>2888</v>
      </c>
      <c r="B923" s="3">
        <v>45460</v>
      </c>
      <c r="C923" s="1" t="s">
        <v>477</v>
      </c>
      <c r="D923" s="1" t="s">
        <v>1677</v>
      </c>
      <c r="E923" s="1" t="s">
        <v>1948</v>
      </c>
      <c r="F923" s="1">
        <v>2</v>
      </c>
      <c r="G923" s="1">
        <v>892.06</v>
      </c>
      <c r="H923" s="1">
        <v>0.08</v>
      </c>
      <c r="I923" s="1" t="s">
        <v>1959</v>
      </c>
      <c r="J923" s="1">
        <v>1641.3904</v>
      </c>
    </row>
    <row r="924" spans="1:10" x14ac:dyDescent="0.25">
      <c r="A924" s="1" t="s">
        <v>2889</v>
      </c>
      <c r="B924" s="3">
        <v>45628</v>
      </c>
      <c r="C924" s="1" t="s">
        <v>1467</v>
      </c>
      <c r="D924" s="1" t="s">
        <v>1756</v>
      </c>
      <c r="E924" s="1" t="s">
        <v>1911</v>
      </c>
      <c r="F924" s="1">
        <v>1</v>
      </c>
      <c r="G924" s="1">
        <v>127.47</v>
      </c>
      <c r="H924" s="1">
        <v>0.16</v>
      </c>
      <c r="I924" s="1" t="s">
        <v>1964</v>
      </c>
      <c r="J924" s="1">
        <v>107.0748</v>
      </c>
    </row>
    <row r="925" spans="1:10" x14ac:dyDescent="0.25">
      <c r="A925" s="1" t="s">
        <v>2890</v>
      </c>
      <c r="B925" s="3">
        <v>45778</v>
      </c>
      <c r="C925" s="1" t="s">
        <v>1223</v>
      </c>
      <c r="D925" s="1" t="s">
        <v>1814</v>
      </c>
      <c r="E925" s="1" t="s">
        <v>1934</v>
      </c>
      <c r="F925" s="1">
        <v>3</v>
      </c>
      <c r="G925" s="1">
        <v>212.87</v>
      </c>
      <c r="H925" s="1">
        <v>0.18</v>
      </c>
      <c r="I925" s="1" t="s">
        <v>1959</v>
      </c>
      <c r="J925" s="1">
        <v>523.66020000000003</v>
      </c>
    </row>
    <row r="926" spans="1:10" x14ac:dyDescent="0.25">
      <c r="A926" s="1" t="s">
        <v>2891</v>
      </c>
      <c r="B926" s="3">
        <v>45471</v>
      </c>
      <c r="C926" s="1" t="s">
        <v>606</v>
      </c>
      <c r="D926" s="1" t="s">
        <v>1826</v>
      </c>
      <c r="E926" s="1" t="s">
        <v>1914</v>
      </c>
      <c r="F926" s="1">
        <v>1</v>
      </c>
      <c r="G926" s="1">
        <v>26.37</v>
      </c>
      <c r="H926" s="1">
        <v>0.3</v>
      </c>
      <c r="I926" s="1" t="s">
        <v>1964</v>
      </c>
      <c r="J926" s="1">
        <v>18.459</v>
      </c>
    </row>
    <row r="927" spans="1:10" x14ac:dyDescent="0.25">
      <c r="A927" s="1" t="s">
        <v>2892</v>
      </c>
      <c r="B927" s="3">
        <v>45770</v>
      </c>
      <c r="C927" s="1" t="s">
        <v>1449</v>
      </c>
      <c r="D927" s="1" t="s">
        <v>1680</v>
      </c>
      <c r="E927" s="1" t="s">
        <v>1945</v>
      </c>
      <c r="F927" s="1">
        <v>4</v>
      </c>
      <c r="G927" s="1">
        <v>953.98</v>
      </c>
      <c r="H927" s="1">
        <v>0.16</v>
      </c>
      <c r="I927" s="1" t="s">
        <v>1959</v>
      </c>
      <c r="J927" s="1">
        <v>3205.3728000000001</v>
      </c>
    </row>
    <row r="928" spans="1:10" x14ac:dyDescent="0.25">
      <c r="A928" s="1" t="s">
        <v>2893</v>
      </c>
      <c r="B928" s="3">
        <v>45369</v>
      </c>
      <c r="C928" s="1" t="s">
        <v>707</v>
      </c>
      <c r="D928" s="1" t="s">
        <v>1783</v>
      </c>
      <c r="E928" s="1" t="s">
        <v>1948</v>
      </c>
      <c r="F928" s="1">
        <v>3</v>
      </c>
      <c r="G928" s="1">
        <v>968.88</v>
      </c>
      <c r="H928" s="1">
        <v>0.15</v>
      </c>
      <c r="I928" s="1" t="s">
        <v>1959</v>
      </c>
      <c r="J928" s="1">
        <v>2470.6439999999998</v>
      </c>
    </row>
    <row r="929" spans="1:10" x14ac:dyDescent="0.25">
      <c r="A929" s="1" t="s">
        <v>2894</v>
      </c>
      <c r="B929" s="3">
        <v>45910</v>
      </c>
      <c r="C929" s="1" t="s">
        <v>624</v>
      </c>
      <c r="D929" s="1" t="s">
        <v>1811</v>
      </c>
      <c r="E929" s="1" t="s">
        <v>1945</v>
      </c>
      <c r="F929" s="1">
        <v>1</v>
      </c>
      <c r="G929" s="1">
        <v>533.04999999999995</v>
      </c>
      <c r="H929" s="1">
        <v>0.11</v>
      </c>
      <c r="I929" s="1" t="s">
        <v>1961</v>
      </c>
      <c r="J929" s="1">
        <v>474.41449999999998</v>
      </c>
    </row>
    <row r="930" spans="1:10" x14ac:dyDescent="0.25">
      <c r="A930" s="1" t="s">
        <v>2895</v>
      </c>
      <c r="B930" s="3">
        <v>45637</v>
      </c>
      <c r="C930" s="1" t="s">
        <v>1202</v>
      </c>
      <c r="D930" s="1" t="s">
        <v>1826</v>
      </c>
      <c r="E930" s="1" t="s">
        <v>1892</v>
      </c>
      <c r="F930" s="1">
        <v>3</v>
      </c>
      <c r="G930" s="1">
        <v>138.86000000000001</v>
      </c>
      <c r="H930" s="1">
        <v>0.11</v>
      </c>
      <c r="I930" s="1" t="s">
        <v>1961</v>
      </c>
      <c r="J930" s="1">
        <v>370.75619999999998</v>
      </c>
    </row>
    <row r="931" spans="1:10" x14ac:dyDescent="0.25">
      <c r="A931" s="1" t="s">
        <v>2896</v>
      </c>
      <c r="B931" s="3">
        <v>45706</v>
      </c>
      <c r="C931" s="1" t="s">
        <v>539</v>
      </c>
      <c r="D931" s="1" t="s">
        <v>1642</v>
      </c>
      <c r="E931" s="1" t="s">
        <v>1887</v>
      </c>
      <c r="F931" s="1">
        <v>1</v>
      </c>
      <c r="G931" s="1">
        <v>588.92999999999995</v>
      </c>
      <c r="H931" s="1">
        <v>0.03</v>
      </c>
      <c r="I931" s="1" t="s">
        <v>1964</v>
      </c>
      <c r="J931" s="1">
        <v>571.26210000000003</v>
      </c>
    </row>
    <row r="932" spans="1:10" x14ac:dyDescent="0.25">
      <c r="A932" s="1" t="s">
        <v>2897</v>
      </c>
      <c r="B932" s="3">
        <v>45557</v>
      </c>
      <c r="C932" s="1" t="s">
        <v>1266</v>
      </c>
      <c r="D932" s="1" t="s">
        <v>1738</v>
      </c>
      <c r="E932" s="1" t="s">
        <v>1908</v>
      </c>
      <c r="F932" s="1">
        <v>2</v>
      </c>
      <c r="G932" s="1">
        <v>576.83000000000004</v>
      </c>
      <c r="H932" s="1">
        <v>0.19</v>
      </c>
      <c r="I932" s="1" t="s">
        <v>1961</v>
      </c>
      <c r="J932" s="1">
        <v>934.46460000000002</v>
      </c>
    </row>
    <row r="933" spans="1:10" x14ac:dyDescent="0.25">
      <c r="A933" s="1" t="s">
        <v>2898</v>
      </c>
      <c r="B933" s="3">
        <v>45338</v>
      </c>
      <c r="C933" s="1" t="s">
        <v>1028</v>
      </c>
      <c r="D933" s="1" t="s">
        <v>1777</v>
      </c>
      <c r="E933" s="1" t="s">
        <v>1929</v>
      </c>
      <c r="F933" s="1">
        <v>1</v>
      </c>
      <c r="G933" s="1">
        <v>681.3</v>
      </c>
      <c r="H933" s="1">
        <v>0.05</v>
      </c>
      <c r="I933" s="1" t="s">
        <v>1959</v>
      </c>
      <c r="J933" s="1">
        <v>647.23500000000001</v>
      </c>
    </row>
    <row r="934" spans="1:10" x14ac:dyDescent="0.25">
      <c r="A934" s="1" t="s">
        <v>2899</v>
      </c>
      <c r="B934" s="3">
        <v>45441</v>
      </c>
      <c r="C934" s="1" t="s">
        <v>1423</v>
      </c>
      <c r="D934" s="1" t="s">
        <v>1652</v>
      </c>
      <c r="E934" s="1" t="s">
        <v>1936</v>
      </c>
      <c r="F934" s="1">
        <v>3</v>
      </c>
      <c r="G934" s="1">
        <v>504.97</v>
      </c>
      <c r="H934" s="1">
        <v>0.3</v>
      </c>
      <c r="I934" s="1" t="s">
        <v>1959</v>
      </c>
      <c r="J934" s="1">
        <v>1060.4369999999999</v>
      </c>
    </row>
    <row r="935" spans="1:10" x14ac:dyDescent="0.25">
      <c r="A935" s="1" t="s">
        <v>2900</v>
      </c>
      <c r="B935" s="3">
        <v>45396</v>
      </c>
      <c r="C935" s="1" t="s">
        <v>228</v>
      </c>
      <c r="D935" s="1" t="s">
        <v>1693</v>
      </c>
      <c r="E935" s="1" t="s">
        <v>1927</v>
      </c>
      <c r="F935" s="1">
        <v>3</v>
      </c>
      <c r="G935" s="1">
        <v>649.78</v>
      </c>
      <c r="H935" s="1">
        <v>0.1</v>
      </c>
      <c r="I935" s="1" t="s">
        <v>1961</v>
      </c>
      <c r="J935" s="1">
        <v>1754.4059999999999</v>
      </c>
    </row>
    <row r="936" spans="1:10" x14ac:dyDescent="0.25">
      <c r="A936" s="1" t="s">
        <v>2901</v>
      </c>
      <c r="B936" s="3">
        <v>45317</v>
      </c>
      <c r="C936" s="1" t="s">
        <v>796</v>
      </c>
      <c r="D936" s="1" t="s">
        <v>1696</v>
      </c>
      <c r="E936" s="1" t="s">
        <v>1921</v>
      </c>
      <c r="F936" s="1">
        <v>2</v>
      </c>
      <c r="G936" s="1">
        <v>986.73</v>
      </c>
      <c r="H936" s="1">
        <v>0.05</v>
      </c>
      <c r="I936" s="1" t="s">
        <v>1961</v>
      </c>
      <c r="J936" s="1">
        <v>1874.787</v>
      </c>
    </row>
    <row r="937" spans="1:10" x14ac:dyDescent="0.25">
      <c r="A937" s="1" t="s">
        <v>2902</v>
      </c>
      <c r="B937" s="3">
        <v>45235</v>
      </c>
      <c r="C937" s="1" t="s">
        <v>418</v>
      </c>
      <c r="D937" s="1" t="s">
        <v>1610</v>
      </c>
      <c r="E937" s="1" t="s">
        <v>1936</v>
      </c>
      <c r="F937" s="1">
        <v>2</v>
      </c>
      <c r="G937" s="1">
        <v>65.44</v>
      </c>
      <c r="H937" s="1">
        <v>0.05</v>
      </c>
      <c r="I937" s="1" t="s">
        <v>1961</v>
      </c>
      <c r="J937" s="1">
        <v>124.336</v>
      </c>
    </row>
    <row r="938" spans="1:10" x14ac:dyDescent="0.25">
      <c r="A938" s="1" t="s">
        <v>2903</v>
      </c>
      <c r="B938" s="3">
        <v>45824</v>
      </c>
      <c r="C938" s="1" t="s">
        <v>1208</v>
      </c>
      <c r="D938" s="1" t="s">
        <v>1771</v>
      </c>
      <c r="E938" s="1" t="s">
        <v>1932</v>
      </c>
      <c r="F938" s="1">
        <v>3</v>
      </c>
      <c r="G938" s="1">
        <v>953.74</v>
      </c>
      <c r="H938" s="1">
        <v>0.04</v>
      </c>
      <c r="I938" s="1" t="s">
        <v>1959</v>
      </c>
      <c r="J938" s="1">
        <v>2746.7712000000001</v>
      </c>
    </row>
    <row r="939" spans="1:10" x14ac:dyDescent="0.25">
      <c r="A939" s="1" t="s">
        <v>2904</v>
      </c>
      <c r="B939" s="3">
        <v>45543</v>
      </c>
      <c r="C939" s="1" t="s">
        <v>251</v>
      </c>
      <c r="D939" s="1" t="s">
        <v>1811</v>
      </c>
      <c r="E939" s="1" t="s">
        <v>1924</v>
      </c>
      <c r="F939" s="1">
        <v>3</v>
      </c>
      <c r="G939" s="1">
        <v>904.48</v>
      </c>
      <c r="H939" s="1">
        <v>0.21</v>
      </c>
      <c r="I939" s="1" t="s">
        <v>1961</v>
      </c>
      <c r="J939" s="1">
        <v>2143.6176</v>
      </c>
    </row>
    <row r="940" spans="1:10" x14ac:dyDescent="0.25">
      <c r="A940" s="1" t="s">
        <v>2905</v>
      </c>
      <c r="B940" s="3">
        <v>45595</v>
      </c>
      <c r="C940" s="1" t="s">
        <v>1525</v>
      </c>
      <c r="D940" s="1" t="s">
        <v>1768</v>
      </c>
      <c r="E940" s="1" t="s">
        <v>1936</v>
      </c>
      <c r="F940" s="1">
        <v>3</v>
      </c>
      <c r="G940" s="1">
        <v>920.82</v>
      </c>
      <c r="H940" s="1">
        <v>0.1</v>
      </c>
      <c r="I940" s="1" t="s">
        <v>1961</v>
      </c>
      <c r="J940" s="1">
        <v>2486.2139999999999</v>
      </c>
    </row>
    <row r="941" spans="1:10" x14ac:dyDescent="0.25">
      <c r="A941" s="1" t="s">
        <v>2906</v>
      </c>
      <c r="B941" s="3">
        <v>45803</v>
      </c>
      <c r="C941" s="1" t="s">
        <v>974</v>
      </c>
      <c r="D941" s="1" t="s">
        <v>1661</v>
      </c>
      <c r="E941" s="1" t="s">
        <v>1892</v>
      </c>
      <c r="F941" s="1">
        <v>1</v>
      </c>
      <c r="G941" s="1">
        <v>182.28</v>
      </c>
      <c r="H941" s="1">
        <v>0.15</v>
      </c>
      <c r="I941" s="1" t="s">
        <v>1964</v>
      </c>
      <c r="J941" s="1">
        <v>154.93799999999999</v>
      </c>
    </row>
    <row r="942" spans="1:10" x14ac:dyDescent="0.25">
      <c r="A942" s="1" t="s">
        <v>2907</v>
      </c>
      <c r="B942" s="3">
        <v>45880</v>
      </c>
      <c r="C942" s="1" t="s">
        <v>1389</v>
      </c>
      <c r="D942" s="1" t="s">
        <v>1670</v>
      </c>
      <c r="E942" s="1" t="s">
        <v>1939</v>
      </c>
      <c r="F942" s="1">
        <v>3</v>
      </c>
      <c r="G942" s="1">
        <v>938.68</v>
      </c>
      <c r="H942" s="1">
        <v>0.14000000000000001</v>
      </c>
      <c r="I942" s="1" t="s">
        <v>1959</v>
      </c>
      <c r="J942" s="1">
        <v>2421.7944000000002</v>
      </c>
    </row>
    <row r="943" spans="1:10" x14ac:dyDescent="0.25">
      <c r="A943" s="1" t="s">
        <v>2908</v>
      </c>
      <c r="B943" s="3">
        <v>45690</v>
      </c>
      <c r="C943" s="1" t="s">
        <v>299</v>
      </c>
      <c r="D943" s="1" t="s">
        <v>1856</v>
      </c>
      <c r="E943" s="1" t="s">
        <v>1908</v>
      </c>
      <c r="F943" s="1">
        <v>3</v>
      </c>
      <c r="G943" s="1">
        <v>219.96</v>
      </c>
      <c r="H943" s="1">
        <v>0.18</v>
      </c>
      <c r="I943" s="1" t="s">
        <v>1961</v>
      </c>
      <c r="J943" s="1">
        <v>541.10159999999996</v>
      </c>
    </row>
    <row r="944" spans="1:10" x14ac:dyDescent="0.25">
      <c r="A944" s="1" t="s">
        <v>2909</v>
      </c>
      <c r="B944" s="3">
        <v>45841</v>
      </c>
      <c r="C944" s="1" t="s">
        <v>1470</v>
      </c>
      <c r="D944" s="1" t="s">
        <v>1796</v>
      </c>
      <c r="E944" s="1" t="s">
        <v>1945</v>
      </c>
      <c r="F944" s="1">
        <v>3</v>
      </c>
      <c r="G944" s="1">
        <v>385.74</v>
      </c>
      <c r="H944" s="1">
        <v>0.27</v>
      </c>
      <c r="I944" s="1" t="s">
        <v>1959</v>
      </c>
      <c r="J944" s="1">
        <v>844.77059999999994</v>
      </c>
    </row>
    <row r="945" spans="1:10" x14ac:dyDescent="0.25">
      <c r="A945" s="1" t="s">
        <v>2910</v>
      </c>
      <c r="B945" s="3">
        <v>45380</v>
      </c>
      <c r="C945" s="1" t="s">
        <v>1412</v>
      </c>
      <c r="D945" s="1" t="s">
        <v>1826</v>
      </c>
      <c r="E945" s="1" t="s">
        <v>1945</v>
      </c>
      <c r="F945" s="1">
        <v>2</v>
      </c>
      <c r="G945" s="1">
        <v>830.94</v>
      </c>
      <c r="H945" s="1">
        <v>0.28000000000000003</v>
      </c>
      <c r="I945" s="1" t="s">
        <v>1961</v>
      </c>
      <c r="J945" s="1">
        <v>1196.5536</v>
      </c>
    </row>
    <row r="946" spans="1:10" x14ac:dyDescent="0.25">
      <c r="A946" s="1" t="s">
        <v>2911</v>
      </c>
      <c r="B946" s="3">
        <v>45503</v>
      </c>
      <c r="C946" s="1" t="s">
        <v>1208</v>
      </c>
      <c r="D946" s="1" t="s">
        <v>2061</v>
      </c>
      <c r="E946" s="1" t="s">
        <v>1921</v>
      </c>
      <c r="F946" s="1">
        <v>3</v>
      </c>
      <c r="G946" s="1">
        <v>462.75</v>
      </c>
      <c r="H946" s="1">
        <v>0.22</v>
      </c>
      <c r="I946" s="1" t="s">
        <v>1961</v>
      </c>
      <c r="J946" s="1">
        <v>1082.835</v>
      </c>
    </row>
    <row r="947" spans="1:10" x14ac:dyDescent="0.25">
      <c r="A947" s="1" t="s">
        <v>2912</v>
      </c>
      <c r="B947" s="3">
        <v>45567</v>
      </c>
      <c r="C947" s="1" t="s">
        <v>251</v>
      </c>
      <c r="D947" s="1" t="s">
        <v>1613</v>
      </c>
      <c r="E947" s="1" t="s">
        <v>1936</v>
      </c>
      <c r="F947" s="1">
        <v>4</v>
      </c>
      <c r="G947" s="1">
        <v>973.9</v>
      </c>
      <c r="H947" s="1">
        <v>0.02</v>
      </c>
      <c r="I947" s="1" t="s">
        <v>1964</v>
      </c>
      <c r="J947" s="1">
        <v>3817.6880000000001</v>
      </c>
    </row>
    <row r="948" spans="1:10" x14ac:dyDescent="0.25">
      <c r="A948" s="1" t="s">
        <v>2913</v>
      </c>
      <c r="B948" s="3">
        <v>45600</v>
      </c>
      <c r="C948" s="1" t="s">
        <v>482</v>
      </c>
      <c r="D948" s="1" t="s">
        <v>1683</v>
      </c>
      <c r="E948" s="1" t="s">
        <v>1892</v>
      </c>
      <c r="F948" s="1">
        <v>2</v>
      </c>
      <c r="G948" s="1">
        <v>157.18</v>
      </c>
      <c r="H948" s="1">
        <v>0.15</v>
      </c>
      <c r="I948" s="1" t="s">
        <v>1959</v>
      </c>
      <c r="J948" s="1">
        <v>267.20600000000002</v>
      </c>
    </row>
    <row r="949" spans="1:10" x14ac:dyDescent="0.25">
      <c r="A949" s="1" t="s">
        <v>2914</v>
      </c>
      <c r="B949" s="3">
        <v>45415</v>
      </c>
      <c r="C949" s="1" t="s">
        <v>66</v>
      </c>
      <c r="D949" s="1" t="s">
        <v>1802</v>
      </c>
      <c r="E949" s="1" t="s">
        <v>1932</v>
      </c>
      <c r="F949" s="1">
        <v>3</v>
      </c>
      <c r="G949" s="1">
        <v>239.57</v>
      </c>
      <c r="H949" s="1">
        <v>0.16</v>
      </c>
      <c r="I949" s="1" t="s">
        <v>1959</v>
      </c>
      <c r="J949" s="1">
        <v>603.71640000000002</v>
      </c>
    </row>
    <row r="950" spans="1:10" x14ac:dyDescent="0.25">
      <c r="A950" s="1" t="s">
        <v>2915</v>
      </c>
      <c r="B950" s="3">
        <v>45343</v>
      </c>
      <c r="C950" s="1" t="s">
        <v>1040</v>
      </c>
      <c r="D950" s="1" t="s">
        <v>1594</v>
      </c>
      <c r="E950" s="1" t="s">
        <v>1939</v>
      </c>
      <c r="F950" s="1">
        <v>4</v>
      </c>
      <c r="G950" s="1">
        <v>583.21</v>
      </c>
      <c r="H950" s="1">
        <v>0.2</v>
      </c>
      <c r="I950" s="1" t="s">
        <v>1959</v>
      </c>
      <c r="J950" s="1">
        <v>1866.2719999999999</v>
      </c>
    </row>
    <row r="951" spans="1:10" x14ac:dyDescent="0.25">
      <c r="A951" s="1" t="s">
        <v>2916</v>
      </c>
      <c r="B951" s="3">
        <v>45399</v>
      </c>
      <c r="C951" s="1" t="s">
        <v>1295</v>
      </c>
      <c r="D951" s="1" t="s">
        <v>1826</v>
      </c>
      <c r="E951" s="1" t="s">
        <v>1917</v>
      </c>
      <c r="F951" s="1">
        <v>3</v>
      </c>
      <c r="G951" s="1">
        <v>758.75</v>
      </c>
      <c r="H951" s="1">
        <v>0.27</v>
      </c>
      <c r="I951" s="1" t="s">
        <v>1961</v>
      </c>
      <c r="J951" s="1">
        <v>1661.6624999999999</v>
      </c>
    </row>
    <row r="952" spans="1:10" x14ac:dyDescent="0.25">
      <c r="A952" s="1" t="s">
        <v>2917</v>
      </c>
      <c r="B952" s="3">
        <v>45689</v>
      </c>
      <c r="C952" s="1" t="s">
        <v>986</v>
      </c>
      <c r="D952" s="1" t="s">
        <v>1765</v>
      </c>
      <c r="E952" s="1" t="s">
        <v>1908</v>
      </c>
      <c r="F952" s="1">
        <v>4</v>
      </c>
      <c r="G952" s="1">
        <v>372.42</v>
      </c>
      <c r="H952" s="1">
        <v>0.19</v>
      </c>
      <c r="I952" s="1" t="s">
        <v>1959</v>
      </c>
      <c r="J952" s="1">
        <v>1206.6407999999999</v>
      </c>
    </row>
    <row r="953" spans="1:10" x14ac:dyDescent="0.25">
      <c r="A953" s="1" t="s">
        <v>2918</v>
      </c>
      <c r="B953" s="3">
        <v>45699</v>
      </c>
      <c r="C953" s="1" t="s">
        <v>524</v>
      </c>
      <c r="D953" s="1" t="s">
        <v>1771</v>
      </c>
      <c r="E953" s="1" t="s">
        <v>1948</v>
      </c>
      <c r="F953" s="1">
        <v>4</v>
      </c>
      <c r="G953" s="1">
        <v>286.27999999999997</v>
      </c>
      <c r="H953" s="1">
        <v>0.28000000000000003</v>
      </c>
      <c r="I953" s="1" t="s">
        <v>1961</v>
      </c>
      <c r="J953" s="1">
        <v>824.4864</v>
      </c>
    </row>
    <row r="954" spans="1:10" x14ac:dyDescent="0.25">
      <c r="A954" s="1" t="s">
        <v>2919</v>
      </c>
      <c r="B954" s="3">
        <v>45663</v>
      </c>
      <c r="C954" s="1" t="s">
        <v>898</v>
      </c>
      <c r="D954" s="1" t="s">
        <v>1802</v>
      </c>
      <c r="E954" s="1" t="s">
        <v>1927</v>
      </c>
      <c r="F954" s="1">
        <v>3</v>
      </c>
      <c r="G954" s="1">
        <v>488.37</v>
      </c>
      <c r="H954" s="1">
        <v>0.27</v>
      </c>
      <c r="I954" s="1" t="s">
        <v>1964</v>
      </c>
      <c r="J954" s="1">
        <v>1069.5302999999999</v>
      </c>
    </row>
    <row r="955" spans="1:10" x14ac:dyDescent="0.25">
      <c r="A955" s="1" t="s">
        <v>2920</v>
      </c>
      <c r="B955" s="3">
        <v>45377</v>
      </c>
      <c r="C955" s="1" t="s">
        <v>1458</v>
      </c>
      <c r="D955" s="1" t="s">
        <v>1844</v>
      </c>
      <c r="E955" s="1" t="s">
        <v>1917</v>
      </c>
      <c r="F955" s="1">
        <v>3</v>
      </c>
      <c r="G955" s="1">
        <v>662.82</v>
      </c>
      <c r="H955" s="1">
        <v>0.01</v>
      </c>
      <c r="I955" s="1" t="s">
        <v>1964</v>
      </c>
      <c r="J955" s="1">
        <v>1968.5753999999999</v>
      </c>
    </row>
    <row r="956" spans="1:10" x14ac:dyDescent="0.25">
      <c r="A956" s="1" t="s">
        <v>2921</v>
      </c>
      <c r="B956" s="3">
        <v>45412</v>
      </c>
      <c r="C956" s="1" t="s">
        <v>1539</v>
      </c>
      <c r="D956" s="1" t="s">
        <v>1580</v>
      </c>
      <c r="E956" s="1" t="s">
        <v>1939</v>
      </c>
      <c r="F956" s="1">
        <v>2</v>
      </c>
      <c r="G956" s="1">
        <v>824.34</v>
      </c>
      <c r="H956" s="1">
        <v>0.1</v>
      </c>
      <c r="I956" s="1" t="s">
        <v>1964</v>
      </c>
      <c r="J956" s="1">
        <v>1483.8119999999999</v>
      </c>
    </row>
    <row r="957" spans="1:10" x14ac:dyDescent="0.25">
      <c r="A957" s="1" t="s">
        <v>2922</v>
      </c>
      <c r="B957" s="3">
        <v>45349</v>
      </c>
      <c r="C957" s="1" t="s">
        <v>400</v>
      </c>
      <c r="D957" s="1" t="s">
        <v>1759</v>
      </c>
      <c r="E957" s="1" t="s">
        <v>1917</v>
      </c>
      <c r="F957" s="1">
        <v>1</v>
      </c>
      <c r="G957" s="1">
        <v>437.12</v>
      </c>
      <c r="H957" s="1">
        <v>0.21</v>
      </c>
      <c r="I957" s="1" t="s">
        <v>1959</v>
      </c>
      <c r="J957" s="1">
        <v>345.32479999999998</v>
      </c>
    </row>
    <row r="958" spans="1:10" x14ac:dyDescent="0.25">
      <c r="A958" s="1" t="s">
        <v>2923</v>
      </c>
      <c r="B958" s="3">
        <v>45486</v>
      </c>
      <c r="C958" s="1" t="s">
        <v>1130</v>
      </c>
      <c r="D958" s="1" t="s">
        <v>1847</v>
      </c>
      <c r="E958" s="1" t="s">
        <v>1911</v>
      </c>
      <c r="F958" s="1">
        <v>3</v>
      </c>
      <c r="G958" s="1">
        <v>23.37</v>
      </c>
      <c r="H958" s="1">
        <v>0.15</v>
      </c>
      <c r="I958" s="1" t="s">
        <v>1961</v>
      </c>
      <c r="J958" s="1">
        <v>59.593499999999999</v>
      </c>
    </row>
    <row r="959" spans="1:10" x14ac:dyDescent="0.25">
      <c r="A959" s="1" t="s">
        <v>2924</v>
      </c>
      <c r="B959" s="3">
        <v>45761</v>
      </c>
      <c r="C959" s="1" t="s">
        <v>624</v>
      </c>
      <c r="D959" s="1" t="s">
        <v>1686</v>
      </c>
      <c r="E959" s="1" t="s">
        <v>1917</v>
      </c>
      <c r="F959" s="1">
        <v>1</v>
      </c>
      <c r="G959" s="1">
        <v>579.69000000000005</v>
      </c>
      <c r="H959" s="1">
        <v>0.02</v>
      </c>
      <c r="I959" s="1" t="s">
        <v>1959</v>
      </c>
      <c r="J959" s="1">
        <v>568.09619999999995</v>
      </c>
    </row>
    <row r="960" spans="1:10" x14ac:dyDescent="0.25">
      <c r="A960" s="1" t="s">
        <v>2925</v>
      </c>
      <c r="B960" s="3">
        <v>45639</v>
      </c>
      <c r="C960" s="1" t="s">
        <v>1346</v>
      </c>
      <c r="D960" s="1" t="s">
        <v>1817</v>
      </c>
      <c r="E960" s="1" t="s">
        <v>1934</v>
      </c>
      <c r="F960" s="1">
        <v>3</v>
      </c>
      <c r="G960" s="1">
        <v>240.51</v>
      </c>
      <c r="H960" s="1">
        <v>7.0000000000000007E-2</v>
      </c>
      <c r="I960" s="1" t="s">
        <v>1959</v>
      </c>
      <c r="J960" s="1">
        <v>671.02290000000005</v>
      </c>
    </row>
    <row r="961" spans="1:10" x14ac:dyDescent="0.25">
      <c r="A961" s="1" t="s">
        <v>2926</v>
      </c>
      <c r="B961" s="3">
        <v>45893</v>
      </c>
      <c r="C961" s="1" t="s">
        <v>1205</v>
      </c>
      <c r="D961" s="1" t="s">
        <v>1652</v>
      </c>
      <c r="E961" s="1" t="s">
        <v>1934</v>
      </c>
      <c r="F961" s="1">
        <v>2</v>
      </c>
      <c r="G961" s="1">
        <v>855.4</v>
      </c>
      <c r="H961" s="1">
        <v>0.08</v>
      </c>
      <c r="I961" s="1" t="s">
        <v>1964</v>
      </c>
      <c r="J961" s="1">
        <v>1573.9359999999999</v>
      </c>
    </row>
    <row r="962" spans="1:10" x14ac:dyDescent="0.25">
      <c r="A962" s="1" t="s">
        <v>2927</v>
      </c>
      <c r="B962" s="3">
        <v>45227</v>
      </c>
      <c r="C962" s="1" t="s">
        <v>42</v>
      </c>
      <c r="D962" s="1" t="s">
        <v>1853</v>
      </c>
      <c r="E962" s="1" t="s">
        <v>1914</v>
      </c>
      <c r="F962" s="1">
        <v>1</v>
      </c>
      <c r="G962" s="1">
        <v>537.26</v>
      </c>
      <c r="H962" s="1">
        <v>0.09</v>
      </c>
      <c r="I962" s="1" t="s">
        <v>1959</v>
      </c>
      <c r="J962" s="1">
        <v>488.90660000000003</v>
      </c>
    </row>
    <row r="963" spans="1:10" x14ac:dyDescent="0.25">
      <c r="A963" s="1" t="s">
        <v>2928</v>
      </c>
      <c r="B963" s="3">
        <v>45637</v>
      </c>
      <c r="C963" s="1" t="s">
        <v>1211</v>
      </c>
      <c r="D963" s="1" t="s">
        <v>1735</v>
      </c>
      <c r="E963" s="1" t="s">
        <v>1924</v>
      </c>
      <c r="F963" s="1">
        <v>3</v>
      </c>
      <c r="G963" s="1">
        <v>918.26</v>
      </c>
      <c r="H963" s="1">
        <v>0.17</v>
      </c>
      <c r="I963" s="1" t="s">
        <v>1964</v>
      </c>
      <c r="J963" s="1">
        <v>2286.4674</v>
      </c>
    </row>
    <row r="964" spans="1:10" x14ac:dyDescent="0.25">
      <c r="A964" s="1" t="s">
        <v>2929</v>
      </c>
      <c r="B964" s="3">
        <v>45472</v>
      </c>
      <c r="C964" s="1" t="s">
        <v>345</v>
      </c>
      <c r="D964" s="1" t="s">
        <v>1580</v>
      </c>
      <c r="E964" s="1" t="s">
        <v>1921</v>
      </c>
      <c r="F964" s="1">
        <v>4</v>
      </c>
      <c r="G964" s="1">
        <v>579.70000000000005</v>
      </c>
      <c r="H964" s="1">
        <v>0.18</v>
      </c>
      <c r="I964" s="1" t="s">
        <v>1961</v>
      </c>
      <c r="J964" s="1">
        <v>1901.4159999999999</v>
      </c>
    </row>
    <row r="965" spans="1:10" x14ac:dyDescent="0.25">
      <c r="A965" s="1" t="s">
        <v>2930</v>
      </c>
      <c r="B965" s="3">
        <v>45710</v>
      </c>
      <c r="C965" s="1" t="s">
        <v>497</v>
      </c>
      <c r="D965" s="1" t="s">
        <v>1709</v>
      </c>
      <c r="E965" s="1" t="s">
        <v>1911</v>
      </c>
      <c r="F965" s="1">
        <v>1</v>
      </c>
      <c r="G965" s="1">
        <v>824.32</v>
      </c>
      <c r="H965" s="1">
        <v>0.18</v>
      </c>
      <c r="I965" s="1" t="s">
        <v>1959</v>
      </c>
      <c r="J965" s="1">
        <v>675.94240000000002</v>
      </c>
    </row>
    <row r="966" spans="1:10" x14ac:dyDescent="0.25">
      <c r="A966" s="1" t="s">
        <v>2931</v>
      </c>
      <c r="B966" s="3">
        <v>45682</v>
      </c>
      <c r="C966" s="1" t="s">
        <v>388</v>
      </c>
      <c r="D966" s="1" t="s">
        <v>1718</v>
      </c>
      <c r="E966" s="1" t="s">
        <v>1936</v>
      </c>
      <c r="F966" s="1">
        <v>4</v>
      </c>
      <c r="G966" s="1">
        <v>614.99</v>
      </c>
      <c r="H966" s="1">
        <v>0.16</v>
      </c>
      <c r="I966" s="1" t="s">
        <v>1961</v>
      </c>
      <c r="J966" s="1">
        <v>2066.3663999999999</v>
      </c>
    </row>
    <row r="967" spans="1:10" x14ac:dyDescent="0.25">
      <c r="A967" s="1" t="s">
        <v>2932</v>
      </c>
      <c r="B967" s="3">
        <v>45730</v>
      </c>
      <c r="C967" s="1" t="s">
        <v>446</v>
      </c>
      <c r="D967" s="1" t="s">
        <v>1768</v>
      </c>
      <c r="E967" s="1" t="s">
        <v>1887</v>
      </c>
      <c r="F967" s="1">
        <v>4</v>
      </c>
      <c r="G967" s="1">
        <v>189.21</v>
      </c>
      <c r="H967" s="1">
        <v>0.06</v>
      </c>
      <c r="I967" s="1" t="s">
        <v>1964</v>
      </c>
      <c r="J967" s="1">
        <v>711.42960000000005</v>
      </c>
    </row>
    <row r="968" spans="1:10" x14ac:dyDescent="0.25">
      <c r="A968" s="1" t="s">
        <v>2933</v>
      </c>
      <c r="B968" s="3">
        <v>45629</v>
      </c>
      <c r="C968" s="1" t="s">
        <v>524</v>
      </c>
      <c r="D968" s="1" t="s">
        <v>1768</v>
      </c>
      <c r="E968" s="1" t="s">
        <v>1934</v>
      </c>
      <c r="F968" s="1">
        <v>2</v>
      </c>
      <c r="G968" s="1">
        <v>233.33</v>
      </c>
      <c r="H968" s="1">
        <v>0.05</v>
      </c>
      <c r="I968" s="1" t="s">
        <v>1959</v>
      </c>
      <c r="J968" s="1">
        <v>443.327</v>
      </c>
    </row>
    <row r="969" spans="1:10" x14ac:dyDescent="0.25">
      <c r="A969" s="1" t="s">
        <v>2934</v>
      </c>
      <c r="B969" s="3">
        <v>45783</v>
      </c>
      <c r="C969" s="1" t="s">
        <v>805</v>
      </c>
      <c r="D969" s="1" t="s">
        <v>1696</v>
      </c>
      <c r="E969" s="1" t="s">
        <v>1945</v>
      </c>
      <c r="F969" s="1">
        <v>3</v>
      </c>
      <c r="G969" s="1">
        <v>529.89</v>
      </c>
      <c r="H969" s="1">
        <v>0.21</v>
      </c>
      <c r="I969" s="1" t="s">
        <v>1959</v>
      </c>
      <c r="J969" s="1">
        <v>1255.8393000000001</v>
      </c>
    </row>
    <row r="970" spans="1:10" x14ac:dyDescent="0.25">
      <c r="A970" s="1" t="s">
        <v>2935</v>
      </c>
      <c r="B970" s="3">
        <v>45518</v>
      </c>
      <c r="C970" s="1" t="s">
        <v>1516</v>
      </c>
      <c r="D970" s="1" t="s">
        <v>1859</v>
      </c>
      <c r="E970" s="1" t="s">
        <v>1892</v>
      </c>
      <c r="F970" s="1">
        <v>2</v>
      </c>
      <c r="G970" s="1">
        <v>954.1</v>
      </c>
      <c r="H970" s="1">
        <v>0.17</v>
      </c>
      <c r="I970" s="1" t="s">
        <v>1961</v>
      </c>
      <c r="J970" s="1">
        <v>1583.806</v>
      </c>
    </row>
    <row r="971" spans="1:10" x14ac:dyDescent="0.25">
      <c r="A971" s="1" t="s">
        <v>2936</v>
      </c>
      <c r="B971" s="3">
        <v>45274</v>
      </c>
      <c r="C971" s="1" t="s">
        <v>1028</v>
      </c>
      <c r="D971" s="1" t="s">
        <v>1777</v>
      </c>
      <c r="E971" s="1" t="s">
        <v>1914</v>
      </c>
      <c r="F971" s="1">
        <v>1</v>
      </c>
      <c r="G971" s="1">
        <v>370.04</v>
      </c>
      <c r="H971" s="1">
        <v>0.04</v>
      </c>
      <c r="I971" s="1" t="s">
        <v>1964</v>
      </c>
      <c r="J971" s="1">
        <v>355.23840000000001</v>
      </c>
    </row>
    <row r="972" spans="1:10" x14ac:dyDescent="0.25">
      <c r="A972" s="1" t="s">
        <v>2937</v>
      </c>
      <c r="B972" s="3">
        <v>45297</v>
      </c>
      <c r="C972" s="1" t="s">
        <v>231</v>
      </c>
      <c r="D972" s="1" t="s">
        <v>1871</v>
      </c>
      <c r="E972" s="1" t="s">
        <v>1948</v>
      </c>
      <c r="F972" s="1">
        <v>4</v>
      </c>
      <c r="G972" s="1">
        <v>492.71</v>
      </c>
      <c r="H972" s="1">
        <v>0.08</v>
      </c>
      <c r="I972" s="1" t="s">
        <v>1959</v>
      </c>
      <c r="J972" s="1">
        <v>1813.1728000000001</v>
      </c>
    </row>
    <row r="973" spans="1:10" x14ac:dyDescent="0.25">
      <c r="A973" s="1" t="s">
        <v>2938</v>
      </c>
      <c r="B973" s="3">
        <v>45530</v>
      </c>
      <c r="C973" s="1" t="s">
        <v>901</v>
      </c>
      <c r="D973" s="1" t="s">
        <v>1856</v>
      </c>
      <c r="E973" s="1" t="s">
        <v>1932</v>
      </c>
      <c r="F973" s="1">
        <v>4</v>
      </c>
      <c r="G973" s="1">
        <v>853.26</v>
      </c>
      <c r="H973" s="1">
        <v>0.24</v>
      </c>
      <c r="I973" s="1" t="s">
        <v>1964</v>
      </c>
      <c r="J973" s="1">
        <v>2593.9104000000002</v>
      </c>
    </row>
    <row r="974" spans="1:10" x14ac:dyDescent="0.25">
      <c r="A974" s="1" t="s">
        <v>2939</v>
      </c>
      <c r="B974" s="3">
        <v>45740</v>
      </c>
      <c r="C974" s="1" t="s">
        <v>1275</v>
      </c>
      <c r="D974" s="1" t="s">
        <v>2061</v>
      </c>
      <c r="E974" s="1" t="s">
        <v>1939</v>
      </c>
      <c r="F974" s="1">
        <v>1</v>
      </c>
      <c r="G974" s="1">
        <v>402.47</v>
      </c>
      <c r="H974" s="1">
        <v>0.19</v>
      </c>
      <c r="I974" s="1" t="s">
        <v>1961</v>
      </c>
      <c r="J974" s="1">
        <v>326.00069999999999</v>
      </c>
    </row>
    <row r="975" spans="1:10" x14ac:dyDescent="0.25">
      <c r="A975" s="1" t="s">
        <v>2940</v>
      </c>
      <c r="B975" s="3">
        <v>45311</v>
      </c>
      <c r="C975" s="1" t="s">
        <v>1264</v>
      </c>
      <c r="D975" s="1" t="s">
        <v>1744</v>
      </c>
      <c r="E975" s="1" t="s">
        <v>1945</v>
      </c>
      <c r="F975" s="1">
        <v>2</v>
      </c>
      <c r="G975" s="1">
        <v>528.29999999999995</v>
      </c>
      <c r="H975" s="1">
        <v>0.24</v>
      </c>
      <c r="I975" s="1" t="s">
        <v>1959</v>
      </c>
      <c r="J975" s="1">
        <v>803.01599999999996</v>
      </c>
    </row>
    <row r="976" spans="1:10" x14ac:dyDescent="0.25">
      <c r="A976" s="1" t="s">
        <v>2941</v>
      </c>
      <c r="B976" s="3">
        <v>45667</v>
      </c>
      <c r="C976" s="1" t="s">
        <v>1386</v>
      </c>
      <c r="D976" s="1" t="s">
        <v>1599</v>
      </c>
      <c r="E976" s="1" t="s">
        <v>1911</v>
      </c>
      <c r="F976" s="1">
        <v>4</v>
      </c>
      <c r="G976" s="1">
        <v>599.85</v>
      </c>
      <c r="H976" s="1">
        <v>0.25</v>
      </c>
      <c r="I976" s="1" t="s">
        <v>1959</v>
      </c>
      <c r="J976" s="1">
        <v>1799.55</v>
      </c>
    </row>
    <row r="977" spans="1:10" x14ac:dyDescent="0.25">
      <c r="A977" s="1" t="s">
        <v>2942</v>
      </c>
      <c r="B977" s="3">
        <v>45281</v>
      </c>
      <c r="C977" s="1" t="s">
        <v>968</v>
      </c>
      <c r="D977" s="1" t="s">
        <v>1998</v>
      </c>
      <c r="E977" s="1" t="s">
        <v>1921</v>
      </c>
      <c r="F977" s="1">
        <v>2</v>
      </c>
      <c r="G977" s="1">
        <v>61.42</v>
      </c>
      <c r="H977" s="1">
        <v>0.08</v>
      </c>
      <c r="I977" s="1" t="s">
        <v>1961</v>
      </c>
      <c r="J977" s="1">
        <v>113.0128</v>
      </c>
    </row>
    <row r="978" spans="1:10" x14ac:dyDescent="0.25">
      <c r="A978" s="1" t="s">
        <v>2943</v>
      </c>
      <c r="B978" s="3">
        <v>45693</v>
      </c>
      <c r="C978" s="1" t="s">
        <v>808</v>
      </c>
      <c r="D978" s="1" t="s">
        <v>1631</v>
      </c>
      <c r="E978" s="1" t="s">
        <v>1924</v>
      </c>
      <c r="F978" s="1">
        <v>2</v>
      </c>
      <c r="G978" s="1">
        <v>466.42</v>
      </c>
      <c r="H978" s="1">
        <v>0.12</v>
      </c>
      <c r="I978" s="1" t="s">
        <v>1961</v>
      </c>
      <c r="J978" s="1">
        <v>820.89919999999995</v>
      </c>
    </row>
    <row r="979" spans="1:10" x14ac:dyDescent="0.25">
      <c r="A979" s="1" t="s">
        <v>2944</v>
      </c>
      <c r="B979" s="3">
        <v>45857</v>
      </c>
      <c r="C979" s="1" t="s">
        <v>357</v>
      </c>
      <c r="D979" s="1" t="s">
        <v>1670</v>
      </c>
      <c r="E979" s="1" t="s">
        <v>1908</v>
      </c>
      <c r="F979" s="1">
        <v>4</v>
      </c>
      <c r="G979" s="1">
        <v>540.69000000000005</v>
      </c>
      <c r="H979" s="1">
        <v>0.09</v>
      </c>
      <c r="I979" s="1" t="s">
        <v>1964</v>
      </c>
      <c r="J979" s="1">
        <v>1968.1116</v>
      </c>
    </row>
    <row r="980" spans="1:10" x14ac:dyDescent="0.25">
      <c r="A980" s="1" t="s">
        <v>2945</v>
      </c>
      <c r="B980" s="3">
        <v>45737</v>
      </c>
      <c r="C980" s="1" t="s">
        <v>953</v>
      </c>
      <c r="D980" s="1" t="s">
        <v>1631</v>
      </c>
      <c r="E980" s="1" t="s">
        <v>1932</v>
      </c>
      <c r="F980" s="1">
        <v>3</v>
      </c>
      <c r="G980" s="1">
        <v>677.46</v>
      </c>
      <c r="H980" s="1">
        <v>0.05</v>
      </c>
      <c r="I980" s="1" t="s">
        <v>1959</v>
      </c>
      <c r="J980" s="1">
        <v>1930.761</v>
      </c>
    </row>
    <row r="981" spans="1:10" x14ac:dyDescent="0.25">
      <c r="A981" s="1" t="s">
        <v>2946</v>
      </c>
      <c r="B981" s="3">
        <v>45771</v>
      </c>
      <c r="C981" s="1" t="s">
        <v>1043</v>
      </c>
      <c r="D981" s="1" t="s">
        <v>1638</v>
      </c>
      <c r="E981" s="1" t="s">
        <v>1892</v>
      </c>
      <c r="F981" s="1">
        <v>3</v>
      </c>
      <c r="G981" s="1">
        <v>614.63</v>
      </c>
      <c r="H981" s="1">
        <v>0.06</v>
      </c>
      <c r="I981" s="1" t="s">
        <v>1961</v>
      </c>
      <c r="J981" s="1">
        <v>1733.2565999999999</v>
      </c>
    </row>
    <row r="982" spans="1:10" x14ac:dyDescent="0.25">
      <c r="A982" s="1" t="s">
        <v>2947</v>
      </c>
      <c r="B982" s="3">
        <v>45272</v>
      </c>
      <c r="C982" s="1" t="s">
        <v>757</v>
      </c>
      <c r="D982" s="1" t="s">
        <v>1780</v>
      </c>
      <c r="E982" s="1" t="s">
        <v>1917</v>
      </c>
      <c r="F982" s="1">
        <v>4</v>
      </c>
      <c r="G982" s="1">
        <v>649.52</v>
      </c>
      <c r="H982" s="1">
        <v>0.11</v>
      </c>
      <c r="I982" s="1" t="s">
        <v>1959</v>
      </c>
      <c r="J982" s="1">
        <v>2312.2912000000001</v>
      </c>
    </row>
    <row r="983" spans="1:10" x14ac:dyDescent="0.25">
      <c r="A983" s="1" t="s">
        <v>2948</v>
      </c>
      <c r="B983" s="3">
        <v>45481</v>
      </c>
      <c r="C983" s="1" t="s">
        <v>1389</v>
      </c>
      <c r="D983" s="1" t="s">
        <v>1838</v>
      </c>
      <c r="E983" s="1" t="s">
        <v>1917</v>
      </c>
      <c r="F983" s="1">
        <v>2</v>
      </c>
      <c r="G983" s="1">
        <v>943.93</v>
      </c>
      <c r="H983" s="1">
        <v>0.22</v>
      </c>
      <c r="I983" s="1" t="s">
        <v>1961</v>
      </c>
      <c r="J983" s="1">
        <v>1472.5308</v>
      </c>
    </row>
    <row r="984" spans="1:10" x14ac:dyDescent="0.25">
      <c r="A984" s="1" t="s">
        <v>2949</v>
      </c>
      <c r="B984" s="3">
        <v>45228</v>
      </c>
      <c r="C984" s="1" t="s">
        <v>557</v>
      </c>
      <c r="D984" s="1" t="s">
        <v>1670</v>
      </c>
      <c r="E984" s="1" t="s">
        <v>1917</v>
      </c>
      <c r="F984" s="1">
        <v>4</v>
      </c>
      <c r="G984" s="1">
        <v>538.73</v>
      </c>
      <c r="H984" s="1">
        <v>0.03</v>
      </c>
      <c r="I984" s="1" t="s">
        <v>1959</v>
      </c>
      <c r="J984" s="1">
        <v>2090.2723999999998</v>
      </c>
    </row>
    <row r="985" spans="1:10" x14ac:dyDescent="0.25">
      <c r="A985" s="1" t="s">
        <v>2950</v>
      </c>
      <c r="B985" s="3">
        <v>45432</v>
      </c>
      <c r="C985" s="1" t="s">
        <v>322</v>
      </c>
      <c r="D985" s="1" t="s">
        <v>1780</v>
      </c>
      <c r="E985" s="1" t="s">
        <v>1917</v>
      </c>
      <c r="F985" s="1">
        <v>2</v>
      </c>
      <c r="G985" s="1">
        <v>853.93</v>
      </c>
      <c r="H985" s="1">
        <v>0.01</v>
      </c>
      <c r="I985" s="1" t="s">
        <v>1961</v>
      </c>
      <c r="J985" s="1">
        <v>1690.7814000000001</v>
      </c>
    </row>
    <row r="986" spans="1:10" x14ac:dyDescent="0.25">
      <c r="A986" s="1" t="s">
        <v>2951</v>
      </c>
      <c r="B986" s="3">
        <v>45914</v>
      </c>
      <c r="C986" s="1" t="s">
        <v>2580</v>
      </c>
      <c r="D986" s="1" t="s">
        <v>1664</v>
      </c>
      <c r="E986" s="1" t="s">
        <v>1904</v>
      </c>
      <c r="F986" s="1">
        <v>4</v>
      </c>
      <c r="G986" s="1">
        <v>465.42</v>
      </c>
      <c r="H986" s="1">
        <v>0.26</v>
      </c>
      <c r="I986" s="1" t="s">
        <v>1964</v>
      </c>
      <c r="J986" s="1">
        <v>1377.6432</v>
      </c>
    </row>
    <row r="987" spans="1:10" x14ac:dyDescent="0.25">
      <c r="A987" s="1" t="s">
        <v>2952</v>
      </c>
      <c r="B987" s="3">
        <v>45758</v>
      </c>
      <c r="C987" s="1" t="s">
        <v>212</v>
      </c>
      <c r="D987" s="1" t="s">
        <v>1560</v>
      </c>
      <c r="E987" s="1" t="s">
        <v>1927</v>
      </c>
      <c r="F987" s="1">
        <v>4</v>
      </c>
      <c r="G987" s="1">
        <v>880.26</v>
      </c>
      <c r="H987" s="1">
        <v>0.11</v>
      </c>
      <c r="I987" s="1" t="s">
        <v>1964</v>
      </c>
      <c r="J987" s="1">
        <v>3133.7256000000002</v>
      </c>
    </row>
    <row r="988" spans="1:10" x14ac:dyDescent="0.25">
      <c r="A988" s="1" t="s">
        <v>2953</v>
      </c>
      <c r="B988" s="3">
        <v>45429</v>
      </c>
      <c r="C988" s="1" t="s">
        <v>1499</v>
      </c>
      <c r="D988" s="1" t="s">
        <v>1735</v>
      </c>
      <c r="E988" s="1" t="s">
        <v>1927</v>
      </c>
      <c r="F988" s="1">
        <v>3</v>
      </c>
      <c r="G988" s="1">
        <v>461.02</v>
      </c>
      <c r="H988" s="1">
        <v>0.28999999999999998</v>
      </c>
      <c r="I988" s="1" t="s">
        <v>1961</v>
      </c>
      <c r="J988" s="1">
        <v>981.97260000000006</v>
      </c>
    </row>
    <row r="989" spans="1:10" x14ac:dyDescent="0.25">
      <c r="A989" s="1" t="s">
        <v>2954</v>
      </c>
      <c r="B989" s="3">
        <v>45578</v>
      </c>
      <c r="C989" s="1" t="s">
        <v>114</v>
      </c>
      <c r="D989" s="1" t="s">
        <v>1652</v>
      </c>
      <c r="E989" s="1" t="s">
        <v>1932</v>
      </c>
      <c r="F989" s="1">
        <v>1</v>
      </c>
      <c r="G989" s="1">
        <v>531.99</v>
      </c>
      <c r="H989" s="1">
        <v>0.17</v>
      </c>
      <c r="I989" s="1" t="s">
        <v>1961</v>
      </c>
      <c r="J989" s="1">
        <v>441.55169999999998</v>
      </c>
    </row>
    <row r="990" spans="1:10" x14ac:dyDescent="0.25">
      <c r="A990" s="1" t="s">
        <v>2955</v>
      </c>
      <c r="B990" s="3">
        <v>45486</v>
      </c>
      <c r="C990" s="1" t="s">
        <v>29</v>
      </c>
      <c r="D990" s="1" t="s">
        <v>1721</v>
      </c>
      <c r="E990" s="1" t="s">
        <v>1942</v>
      </c>
      <c r="F990" s="1">
        <v>2</v>
      </c>
      <c r="G990" s="1">
        <v>274.08999999999997</v>
      </c>
      <c r="H990" s="1">
        <v>0.13</v>
      </c>
      <c r="I990" s="1" t="s">
        <v>1961</v>
      </c>
      <c r="J990" s="1">
        <v>476.91660000000002</v>
      </c>
    </row>
    <row r="991" spans="1:10" x14ac:dyDescent="0.25">
      <c r="A991" s="1" t="s">
        <v>2956</v>
      </c>
      <c r="B991" s="3">
        <v>45694</v>
      </c>
      <c r="C991" s="1" t="s">
        <v>1383</v>
      </c>
      <c r="D991" s="1" t="s">
        <v>1847</v>
      </c>
      <c r="E991" s="1" t="s">
        <v>1924</v>
      </c>
      <c r="F991" s="1">
        <v>1</v>
      </c>
      <c r="G991" s="1">
        <v>66.14</v>
      </c>
      <c r="H991" s="1">
        <v>0.14000000000000001</v>
      </c>
      <c r="I991" s="1" t="s">
        <v>1964</v>
      </c>
      <c r="J991" s="1">
        <v>56.880400000000002</v>
      </c>
    </row>
    <row r="992" spans="1:10" x14ac:dyDescent="0.25">
      <c r="A992" s="1" t="s">
        <v>2957</v>
      </c>
      <c r="B992" s="3">
        <v>45875</v>
      </c>
      <c r="C992" s="1" t="s">
        <v>285</v>
      </c>
      <c r="D992" s="1" t="s">
        <v>1635</v>
      </c>
      <c r="E992" s="1" t="s">
        <v>1921</v>
      </c>
      <c r="F992" s="1">
        <v>3</v>
      </c>
      <c r="G992" s="1">
        <v>955.82</v>
      </c>
      <c r="H992" s="1">
        <v>0.16</v>
      </c>
      <c r="I992" s="1" t="s">
        <v>1964</v>
      </c>
      <c r="J992" s="1">
        <v>2408.6664000000001</v>
      </c>
    </row>
    <row r="993" spans="1:10" x14ac:dyDescent="0.25">
      <c r="A993" s="1" t="s">
        <v>2958</v>
      </c>
      <c r="B993" s="3">
        <v>45432</v>
      </c>
      <c r="C993" s="1" t="s">
        <v>1016</v>
      </c>
      <c r="D993" s="1" t="s">
        <v>1642</v>
      </c>
      <c r="E993" s="1" t="s">
        <v>1929</v>
      </c>
      <c r="F993" s="1">
        <v>1</v>
      </c>
      <c r="G993" s="1">
        <v>904.92</v>
      </c>
      <c r="H993" s="1">
        <v>0.13</v>
      </c>
      <c r="I993" s="1" t="s">
        <v>1959</v>
      </c>
      <c r="J993" s="1">
        <v>787.28039999999999</v>
      </c>
    </row>
    <row r="994" spans="1:10" x14ac:dyDescent="0.25">
      <c r="A994" s="1" t="s">
        <v>2959</v>
      </c>
      <c r="B994" s="3">
        <v>45575</v>
      </c>
      <c r="C994" s="1" t="s">
        <v>8</v>
      </c>
      <c r="D994" s="1" t="s">
        <v>1700</v>
      </c>
      <c r="E994" s="1" t="s">
        <v>1914</v>
      </c>
      <c r="F994" s="1">
        <v>3</v>
      </c>
      <c r="G994" s="1">
        <v>490.02</v>
      </c>
      <c r="H994" s="1">
        <v>0.26</v>
      </c>
      <c r="I994" s="1" t="s">
        <v>1959</v>
      </c>
      <c r="J994" s="1">
        <v>1087.8444</v>
      </c>
    </row>
    <row r="995" spans="1:10" x14ac:dyDescent="0.25">
      <c r="A995" s="1" t="s">
        <v>2960</v>
      </c>
      <c r="B995" s="3">
        <v>45340</v>
      </c>
      <c r="C995" s="1" t="s">
        <v>1148</v>
      </c>
      <c r="D995" s="1" t="s">
        <v>1631</v>
      </c>
      <c r="E995" s="1" t="s">
        <v>1911</v>
      </c>
      <c r="F995" s="1">
        <v>2</v>
      </c>
      <c r="G995" s="1">
        <v>957.54</v>
      </c>
      <c r="H995" s="1">
        <v>0.1</v>
      </c>
      <c r="I995" s="1" t="s">
        <v>1964</v>
      </c>
      <c r="J995" s="1">
        <v>1723.5719999999999</v>
      </c>
    </row>
    <row r="996" spans="1:10" x14ac:dyDescent="0.25">
      <c r="A996" s="1" t="s">
        <v>2961</v>
      </c>
      <c r="B996" s="3">
        <v>45926</v>
      </c>
      <c r="C996" s="1" t="s">
        <v>1046</v>
      </c>
      <c r="D996" s="1" t="s">
        <v>1880</v>
      </c>
      <c r="E996" s="1" t="s">
        <v>1932</v>
      </c>
      <c r="F996" s="1">
        <v>2</v>
      </c>
      <c r="G996" s="1">
        <v>314.39999999999998</v>
      </c>
      <c r="H996" s="1">
        <v>7.0000000000000007E-2</v>
      </c>
      <c r="I996" s="1" t="s">
        <v>1961</v>
      </c>
      <c r="J996" s="1">
        <v>584.78399999999999</v>
      </c>
    </row>
    <row r="997" spans="1:10" x14ac:dyDescent="0.25">
      <c r="A997" s="1" t="s">
        <v>2962</v>
      </c>
      <c r="B997" s="3">
        <v>45373</v>
      </c>
      <c r="C997" s="1" t="s">
        <v>1241</v>
      </c>
      <c r="D997" s="1" t="s">
        <v>1648</v>
      </c>
      <c r="E997" s="1" t="s">
        <v>1911</v>
      </c>
      <c r="F997" s="1">
        <v>3</v>
      </c>
      <c r="G997" s="1">
        <v>480.11</v>
      </c>
      <c r="H997" s="1">
        <v>0.11</v>
      </c>
      <c r="I997" s="1" t="s">
        <v>1961</v>
      </c>
      <c r="J997" s="1">
        <v>1281.8937000000001</v>
      </c>
    </row>
    <row r="998" spans="1:10" x14ac:dyDescent="0.25">
      <c r="A998" s="1" t="s">
        <v>2963</v>
      </c>
      <c r="B998" s="3">
        <v>45579</v>
      </c>
      <c r="C998" s="1" t="s">
        <v>1223</v>
      </c>
      <c r="D998" s="1" t="s">
        <v>1725</v>
      </c>
      <c r="E998" s="1" t="s">
        <v>1911</v>
      </c>
      <c r="F998" s="1">
        <v>4</v>
      </c>
      <c r="G998" s="1">
        <v>826.55</v>
      </c>
      <c r="H998" s="1">
        <v>0.28000000000000003</v>
      </c>
      <c r="I998" s="1" t="s">
        <v>1959</v>
      </c>
      <c r="J998" s="1">
        <v>2380.4639999999999</v>
      </c>
    </row>
    <row r="999" spans="1:10" x14ac:dyDescent="0.25">
      <c r="A999" s="1" t="s">
        <v>2964</v>
      </c>
      <c r="B999" s="3">
        <v>45805</v>
      </c>
      <c r="C999" s="1" t="s">
        <v>633</v>
      </c>
      <c r="D999" s="1" t="s">
        <v>1658</v>
      </c>
      <c r="E999" s="1" t="s">
        <v>1901</v>
      </c>
      <c r="F999" s="1">
        <v>3</v>
      </c>
      <c r="G999" s="1">
        <v>530.16999999999996</v>
      </c>
      <c r="H999" s="1">
        <v>0.18</v>
      </c>
      <c r="I999" s="1" t="s">
        <v>1961</v>
      </c>
      <c r="J999" s="1">
        <v>1304.2182</v>
      </c>
    </row>
    <row r="1000" spans="1:10" x14ac:dyDescent="0.25">
      <c r="A1000" s="1" t="s">
        <v>2965</v>
      </c>
      <c r="B1000" s="3">
        <v>45522</v>
      </c>
      <c r="C1000" s="1" t="s">
        <v>1278</v>
      </c>
      <c r="D1000" s="1" t="s">
        <v>1680</v>
      </c>
      <c r="E1000" s="1" t="s">
        <v>1942</v>
      </c>
      <c r="F1000" s="1">
        <v>3</v>
      </c>
      <c r="G1000" s="1">
        <v>336.17</v>
      </c>
      <c r="H1000" s="1">
        <v>0.04</v>
      </c>
      <c r="I1000" s="1" t="s">
        <v>1964</v>
      </c>
      <c r="J1000" s="1">
        <v>968.16959999999995</v>
      </c>
    </row>
    <row r="1001" spans="1:10" x14ac:dyDescent="0.25">
      <c r="A1001" s="1" t="s">
        <v>2966</v>
      </c>
      <c r="B1001" s="3">
        <v>45304</v>
      </c>
      <c r="C1001" s="1" t="s">
        <v>1319</v>
      </c>
      <c r="D1001" s="1" t="s">
        <v>1826</v>
      </c>
      <c r="E1001" s="1" t="s">
        <v>1917</v>
      </c>
      <c r="F1001" s="1">
        <v>4</v>
      </c>
      <c r="G1001" s="1">
        <v>22.51</v>
      </c>
      <c r="H1001" s="1">
        <v>0.27</v>
      </c>
      <c r="I1001" s="1" t="s">
        <v>1961</v>
      </c>
      <c r="J1001" s="1">
        <v>65.729200000000006</v>
      </c>
    </row>
    <row r="1002" spans="1:10" x14ac:dyDescent="0.25">
      <c r="A1002" s="1" t="s">
        <v>2967</v>
      </c>
      <c r="B1002" s="3">
        <v>45456</v>
      </c>
      <c r="C1002" s="1" t="s">
        <v>633</v>
      </c>
      <c r="D1002" s="1" t="s">
        <v>1759</v>
      </c>
      <c r="E1002" s="1" t="s">
        <v>1896</v>
      </c>
      <c r="F1002" s="1">
        <v>2</v>
      </c>
      <c r="G1002" s="1">
        <v>909.51</v>
      </c>
      <c r="H1002" s="1">
        <v>0.27</v>
      </c>
      <c r="I1002" s="1" t="s">
        <v>1959</v>
      </c>
      <c r="J1002" s="1">
        <v>1327.8846000000001</v>
      </c>
    </row>
    <row r="1003" spans="1:10" x14ac:dyDescent="0.25">
      <c r="A1003" s="1" t="s">
        <v>2968</v>
      </c>
      <c r="B1003" s="3">
        <v>45776</v>
      </c>
      <c r="C1003" s="1" t="s">
        <v>202</v>
      </c>
      <c r="D1003" s="1" t="s">
        <v>1790</v>
      </c>
      <c r="E1003" s="1" t="s">
        <v>1934</v>
      </c>
      <c r="F1003" s="1">
        <v>4</v>
      </c>
      <c r="G1003" s="1">
        <v>593.84</v>
      </c>
      <c r="H1003" s="1">
        <v>0.24</v>
      </c>
      <c r="I1003" s="1" t="s">
        <v>1961</v>
      </c>
      <c r="J1003" s="1">
        <v>1805.2736</v>
      </c>
    </row>
    <row r="1004" spans="1:10" x14ac:dyDescent="0.25">
      <c r="A1004" s="1" t="s">
        <v>2969</v>
      </c>
      <c r="B1004" s="3">
        <v>45566</v>
      </c>
      <c r="C1004" s="1" t="s">
        <v>388</v>
      </c>
      <c r="D1004" s="1" t="s">
        <v>1802</v>
      </c>
      <c r="E1004" s="1" t="s">
        <v>1924</v>
      </c>
      <c r="F1004" s="1">
        <v>3</v>
      </c>
      <c r="G1004" s="1">
        <v>909.11</v>
      </c>
      <c r="H1004" s="1">
        <v>0.23</v>
      </c>
      <c r="I1004" s="1" t="s">
        <v>1964</v>
      </c>
      <c r="J1004" s="1">
        <v>2100.0441000000001</v>
      </c>
    </row>
    <row r="1005" spans="1:10" x14ac:dyDescent="0.25">
      <c r="A1005" s="1" t="s">
        <v>2970</v>
      </c>
      <c r="B1005" s="3">
        <v>45542</v>
      </c>
      <c r="C1005" s="1" t="s">
        <v>1255</v>
      </c>
      <c r="D1005" s="1" t="s">
        <v>1648</v>
      </c>
      <c r="E1005" s="1" t="s">
        <v>1892</v>
      </c>
      <c r="F1005" s="1">
        <v>4</v>
      </c>
      <c r="G1005" s="1">
        <v>996.85</v>
      </c>
      <c r="H1005" s="1">
        <v>0.24</v>
      </c>
      <c r="I1005" s="1" t="s">
        <v>1961</v>
      </c>
      <c r="J1005" s="1">
        <v>3030.424</v>
      </c>
    </row>
    <row r="1006" spans="1:10" x14ac:dyDescent="0.25">
      <c r="A1006" s="1" t="s">
        <v>2971</v>
      </c>
      <c r="B1006" s="3">
        <v>45834</v>
      </c>
      <c r="C1006" s="1" t="s">
        <v>959</v>
      </c>
      <c r="D1006" s="1" t="s">
        <v>1555</v>
      </c>
      <c r="E1006" s="1" t="s">
        <v>1942</v>
      </c>
      <c r="F1006" s="1">
        <v>1</v>
      </c>
      <c r="G1006" s="1">
        <v>522.69000000000005</v>
      </c>
      <c r="H1006" s="1">
        <v>0.06</v>
      </c>
      <c r="I1006" s="1" t="s">
        <v>1964</v>
      </c>
      <c r="J1006" s="1">
        <v>491.32859999999999</v>
      </c>
    </row>
    <row r="1007" spans="1:10" x14ac:dyDescent="0.25">
      <c r="A1007" s="1" t="s">
        <v>2972</v>
      </c>
      <c r="B1007" s="3">
        <v>45405</v>
      </c>
      <c r="C1007" s="1" t="s">
        <v>645</v>
      </c>
      <c r="D1007" s="1" t="s">
        <v>1744</v>
      </c>
      <c r="E1007" s="1" t="s">
        <v>1901</v>
      </c>
      <c r="F1007" s="1">
        <v>3</v>
      </c>
      <c r="G1007" s="1">
        <v>261.05</v>
      </c>
      <c r="H1007" s="1">
        <v>0.12</v>
      </c>
      <c r="I1007" s="1" t="s">
        <v>1961</v>
      </c>
      <c r="J1007" s="1">
        <v>689.17200000000003</v>
      </c>
    </row>
    <row r="1008" spans="1:10" x14ac:dyDescent="0.25">
      <c r="A1008" s="1" t="s">
        <v>2973</v>
      </c>
      <c r="B1008" s="3">
        <v>45918</v>
      </c>
      <c r="C1008" s="1" t="s">
        <v>318</v>
      </c>
      <c r="D1008" s="1" t="s">
        <v>1645</v>
      </c>
      <c r="E1008" s="1" t="s">
        <v>1942</v>
      </c>
      <c r="F1008" s="1">
        <v>3</v>
      </c>
      <c r="G1008" s="1">
        <v>644.73</v>
      </c>
      <c r="H1008" s="1">
        <v>0.01</v>
      </c>
      <c r="I1008" s="1" t="s">
        <v>1964</v>
      </c>
      <c r="J1008" s="1">
        <v>1914.8480999999999</v>
      </c>
    </row>
    <row r="1009" spans="1:10" x14ac:dyDescent="0.25">
      <c r="A1009" s="1" t="s">
        <v>2974</v>
      </c>
      <c r="B1009" s="3">
        <v>45217</v>
      </c>
      <c r="C1009" s="1" t="s">
        <v>656</v>
      </c>
      <c r="D1009" s="1" t="s">
        <v>1808</v>
      </c>
      <c r="E1009" s="1" t="s">
        <v>1896</v>
      </c>
      <c r="F1009" s="1">
        <v>2</v>
      </c>
      <c r="G1009" s="1">
        <v>541.52</v>
      </c>
      <c r="H1009" s="1">
        <v>0.26</v>
      </c>
      <c r="I1009" s="1" t="s">
        <v>1961</v>
      </c>
      <c r="J1009" s="1">
        <v>801.44960000000003</v>
      </c>
    </row>
    <row r="1010" spans="1:10" x14ac:dyDescent="0.25">
      <c r="A1010" s="1" t="s">
        <v>2975</v>
      </c>
      <c r="B1010" s="3">
        <v>45259</v>
      </c>
      <c r="C1010" s="1" t="s">
        <v>1334</v>
      </c>
      <c r="D1010" s="1" t="s">
        <v>1771</v>
      </c>
      <c r="E1010" s="1" t="s">
        <v>1924</v>
      </c>
      <c r="F1010" s="1">
        <v>1</v>
      </c>
      <c r="G1010" s="1">
        <v>395.18</v>
      </c>
      <c r="H1010" s="1">
        <v>0.09</v>
      </c>
      <c r="I1010" s="1" t="s">
        <v>1961</v>
      </c>
      <c r="J1010" s="1">
        <v>359.61380000000003</v>
      </c>
    </row>
    <row r="1011" spans="1:10" x14ac:dyDescent="0.25">
      <c r="A1011" s="1" t="s">
        <v>2976</v>
      </c>
      <c r="B1011" s="3">
        <v>45740</v>
      </c>
      <c r="C1011" s="1" t="s">
        <v>360</v>
      </c>
      <c r="D1011" s="1" t="s">
        <v>1590</v>
      </c>
      <c r="E1011" s="1" t="s">
        <v>1917</v>
      </c>
      <c r="F1011" s="1">
        <v>4</v>
      </c>
      <c r="G1011" s="1">
        <v>56.37</v>
      </c>
      <c r="H1011" s="1">
        <v>0.17</v>
      </c>
      <c r="I1011" s="1" t="s">
        <v>1959</v>
      </c>
      <c r="J1011" s="1">
        <v>187.14840000000001</v>
      </c>
    </row>
    <row r="1012" spans="1:10" x14ac:dyDescent="0.25">
      <c r="A1012" s="1" t="s">
        <v>2977</v>
      </c>
      <c r="B1012" s="3">
        <v>45908</v>
      </c>
      <c r="C1012" s="1" t="s">
        <v>689</v>
      </c>
      <c r="D1012" s="1" t="s">
        <v>1820</v>
      </c>
      <c r="E1012" s="1" t="s">
        <v>1921</v>
      </c>
      <c r="F1012" s="1">
        <v>4</v>
      </c>
      <c r="G1012" s="1">
        <v>202.59</v>
      </c>
      <c r="H1012" s="1">
        <v>0.06</v>
      </c>
      <c r="I1012" s="1" t="s">
        <v>1964</v>
      </c>
      <c r="J1012" s="1">
        <v>761.73839999999996</v>
      </c>
    </row>
    <row r="1013" spans="1:10" x14ac:dyDescent="0.25">
      <c r="A1013" s="1" t="s">
        <v>2978</v>
      </c>
      <c r="B1013" s="3">
        <v>45601</v>
      </c>
      <c r="C1013" s="1" t="s">
        <v>29</v>
      </c>
      <c r="D1013" s="1" t="s">
        <v>1826</v>
      </c>
      <c r="E1013" s="1" t="s">
        <v>1908</v>
      </c>
      <c r="F1013" s="1">
        <v>2</v>
      </c>
      <c r="G1013" s="1">
        <v>358.36</v>
      </c>
      <c r="H1013" s="1">
        <v>0.05</v>
      </c>
      <c r="I1013" s="1" t="s">
        <v>1961</v>
      </c>
      <c r="J1013" s="1">
        <v>680.88400000000001</v>
      </c>
    </row>
    <row r="1014" spans="1:10" x14ac:dyDescent="0.25">
      <c r="A1014" s="1" t="s">
        <v>2979</v>
      </c>
      <c r="B1014" s="3">
        <v>45535</v>
      </c>
      <c r="C1014" s="1" t="s">
        <v>268</v>
      </c>
      <c r="D1014" s="1" t="s">
        <v>1689</v>
      </c>
      <c r="E1014" s="1" t="s">
        <v>1945</v>
      </c>
      <c r="F1014" s="1">
        <v>4</v>
      </c>
      <c r="G1014" s="1">
        <v>85.62</v>
      </c>
      <c r="H1014" s="1">
        <v>0.28000000000000003</v>
      </c>
      <c r="I1014" s="1" t="s">
        <v>1964</v>
      </c>
      <c r="J1014" s="1">
        <v>246.5856</v>
      </c>
    </row>
    <row r="1015" spans="1:10" x14ac:dyDescent="0.25">
      <c r="A1015" s="1" t="s">
        <v>2980</v>
      </c>
      <c r="B1015" s="3">
        <v>45459</v>
      </c>
      <c r="C1015" s="1" t="s">
        <v>618</v>
      </c>
      <c r="D1015" s="1" t="s">
        <v>1585</v>
      </c>
      <c r="E1015" s="1" t="s">
        <v>1942</v>
      </c>
      <c r="F1015" s="1">
        <v>4</v>
      </c>
      <c r="G1015" s="1">
        <v>929.26</v>
      </c>
      <c r="H1015" s="1">
        <v>0.23</v>
      </c>
      <c r="I1015" s="1" t="s">
        <v>1961</v>
      </c>
      <c r="J1015" s="1">
        <v>2862.1208000000001</v>
      </c>
    </row>
    <row r="1016" spans="1:10" x14ac:dyDescent="0.25">
      <c r="A1016" s="1" t="s">
        <v>2981</v>
      </c>
      <c r="B1016" s="3">
        <v>45681</v>
      </c>
      <c r="C1016" s="1" t="s">
        <v>986</v>
      </c>
      <c r="D1016" s="1" t="s">
        <v>1762</v>
      </c>
      <c r="E1016" s="1" t="s">
        <v>1932</v>
      </c>
      <c r="F1016" s="1">
        <v>2</v>
      </c>
      <c r="G1016" s="1">
        <v>92.64</v>
      </c>
      <c r="H1016" s="1">
        <v>0.14000000000000001</v>
      </c>
      <c r="I1016" s="1" t="s">
        <v>1964</v>
      </c>
      <c r="J1016" s="1">
        <v>159.3408</v>
      </c>
    </row>
    <row r="1017" spans="1:10" x14ac:dyDescent="0.25">
      <c r="A1017" s="1" t="s">
        <v>2982</v>
      </c>
      <c r="B1017" s="3">
        <v>45725</v>
      </c>
      <c r="C1017" s="1" t="s">
        <v>805</v>
      </c>
      <c r="D1017" s="1" t="s">
        <v>1768</v>
      </c>
      <c r="E1017" s="1" t="s">
        <v>1904</v>
      </c>
      <c r="F1017" s="1">
        <v>4</v>
      </c>
      <c r="G1017" s="1">
        <v>139.05000000000001</v>
      </c>
      <c r="H1017" s="1">
        <v>0.28999999999999998</v>
      </c>
      <c r="I1017" s="1" t="s">
        <v>1964</v>
      </c>
      <c r="J1017" s="1">
        <v>394.90199999999999</v>
      </c>
    </row>
    <row r="1018" spans="1:10" x14ac:dyDescent="0.25">
      <c r="A1018" s="1" t="s">
        <v>2983</v>
      </c>
      <c r="B1018" s="3">
        <v>45461</v>
      </c>
      <c r="C1018" s="1" t="s">
        <v>482</v>
      </c>
      <c r="D1018" s="1" t="s">
        <v>1741</v>
      </c>
      <c r="E1018" s="1" t="s">
        <v>1904</v>
      </c>
      <c r="F1018" s="1">
        <v>3</v>
      </c>
      <c r="G1018" s="1">
        <v>155.87</v>
      </c>
      <c r="H1018" s="1">
        <v>0.03</v>
      </c>
      <c r="I1018" s="1" t="s">
        <v>1964</v>
      </c>
      <c r="J1018" s="1">
        <v>453.58170000000001</v>
      </c>
    </row>
    <row r="1019" spans="1:10" x14ac:dyDescent="0.25">
      <c r="A1019" s="1" t="s">
        <v>2984</v>
      </c>
      <c r="B1019" s="3">
        <v>45837</v>
      </c>
      <c r="C1019" s="1" t="s">
        <v>1380</v>
      </c>
      <c r="D1019" s="1" t="s">
        <v>1680</v>
      </c>
      <c r="E1019" s="1" t="s">
        <v>1939</v>
      </c>
      <c r="F1019" s="1">
        <v>4</v>
      </c>
      <c r="G1019" s="1">
        <v>115.42</v>
      </c>
      <c r="H1019" s="1">
        <v>0.03</v>
      </c>
      <c r="I1019" s="1" t="s">
        <v>1964</v>
      </c>
      <c r="J1019" s="1">
        <v>447.82960000000003</v>
      </c>
    </row>
    <row r="1020" spans="1:10" x14ac:dyDescent="0.25">
      <c r="A1020" s="1" t="s">
        <v>2985</v>
      </c>
      <c r="B1020" s="3">
        <v>45823</v>
      </c>
      <c r="C1020" s="1" t="s">
        <v>427</v>
      </c>
      <c r="D1020" s="1" t="s">
        <v>1738</v>
      </c>
      <c r="E1020" s="1" t="s">
        <v>1911</v>
      </c>
      <c r="F1020" s="1">
        <v>3</v>
      </c>
      <c r="G1020" s="1">
        <v>593.62</v>
      </c>
      <c r="H1020" s="1">
        <v>0.08</v>
      </c>
      <c r="I1020" s="1" t="s">
        <v>1959</v>
      </c>
      <c r="J1020" s="1">
        <v>1638.3912</v>
      </c>
    </row>
    <row r="1021" spans="1:10" x14ac:dyDescent="0.25">
      <c r="A1021" s="1" t="s">
        <v>2986</v>
      </c>
      <c r="B1021" s="3">
        <v>45733</v>
      </c>
      <c r="C1021" s="1" t="s">
        <v>1118</v>
      </c>
      <c r="D1021" s="1" t="s">
        <v>1715</v>
      </c>
      <c r="E1021" s="1" t="s">
        <v>1904</v>
      </c>
      <c r="F1021" s="1">
        <v>2</v>
      </c>
      <c r="G1021" s="1">
        <v>825.04</v>
      </c>
      <c r="H1021" s="1">
        <v>0.2</v>
      </c>
      <c r="I1021" s="1" t="s">
        <v>1959</v>
      </c>
      <c r="J1021" s="1">
        <v>1320.0640000000001</v>
      </c>
    </row>
    <row r="1022" spans="1:10" x14ac:dyDescent="0.25">
      <c r="A1022" s="1" t="s">
        <v>2987</v>
      </c>
      <c r="B1022" s="3">
        <v>45322</v>
      </c>
      <c r="C1022" s="1" t="s">
        <v>1971</v>
      </c>
      <c r="D1022" s="1" t="s">
        <v>1652</v>
      </c>
      <c r="E1022" s="1" t="s">
        <v>1932</v>
      </c>
      <c r="F1022" s="1">
        <v>1</v>
      </c>
      <c r="G1022" s="1">
        <v>963.76</v>
      </c>
      <c r="H1022" s="1">
        <v>0.14000000000000001</v>
      </c>
      <c r="I1022" s="1" t="s">
        <v>1961</v>
      </c>
      <c r="J1022" s="1">
        <v>828.83360000000005</v>
      </c>
    </row>
    <row r="1023" spans="1:10" x14ac:dyDescent="0.25">
      <c r="A1023" s="1" t="s">
        <v>2988</v>
      </c>
      <c r="B1023" s="3">
        <v>45415</v>
      </c>
      <c r="C1023" s="1" t="s">
        <v>937</v>
      </c>
      <c r="D1023" s="1" t="s">
        <v>1747</v>
      </c>
      <c r="E1023" s="1" t="s">
        <v>1911</v>
      </c>
      <c r="F1023" s="1">
        <v>1</v>
      </c>
      <c r="G1023" s="1">
        <v>238.24</v>
      </c>
      <c r="H1023" s="1">
        <v>0.12</v>
      </c>
      <c r="I1023" s="1" t="s">
        <v>1961</v>
      </c>
      <c r="J1023" s="1">
        <v>209.65119999999999</v>
      </c>
    </row>
    <row r="1024" spans="1:10" x14ac:dyDescent="0.25">
      <c r="A1024" s="1" t="s">
        <v>2989</v>
      </c>
      <c r="B1024" s="3">
        <v>45644</v>
      </c>
      <c r="C1024" s="1" t="s">
        <v>1423</v>
      </c>
      <c r="D1024" s="1" t="s">
        <v>1829</v>
      </c>
      <c r="E1024" s="1" t="s">
        <v>1939</v>
      </c>
      <c r="F1024" s="1">
        <v>1</v>
      </c>
      <c r="G1024" s="1">
        <v>756.63</v>
      </c>
      <c r="H1024" s="1">
        <v>0.04</v>
      </c>
      <c r="I1024" s="1" t="s">
        <v>1961</v>
      </c>
      <c r="J1024" s="1">
        <v>726.36479999999995</v>
      </c>
    </row>
    <row r="1025" spans="1:10" x14ac:dyDescent="0.25">
      <c r="A1025" s="1" t="s">
        <v>2990</v>
      </c>
      <c r="B1025" s="3">
        <v>45845</v>
      </c>
      <c r="C1025" s="1" t="s">
        <v>88</v>
      </c>
      <c r="D1025" s="1" t="s">
        <v>1862</v>
      </c>
      <c r="E1025" s="1" t="s">
        <v>1914</v>
      </c>
      <c r="F1025" s="1">
        <v>3</v>
      </c>
      <c r="G1025" s="1">
        <v>159.76</v>
      </c>
      <c r="H1025" s="1">
        <v>0.22</v>
      </c>
      <c r="I1025" s="1" t="s">
        <v>1959</v>
      </c>
      <c r="J1025" s="1">
        <v>373.83839999999998</v>
      </c>
    </row>
    <row r="1026" spans="1:10" x14ac:dyDescent="0.25">
      <c r="A1026" s="1" t="s">
        <v>2991</v>
      </c>
      <c r="B1026" s="3">
        <v>45354</v>
      </c>
      <c r="C1026" s="1" t="s">
        <v>1163</v>
      </c>
      <c r="D1026" s="1" t="s">
        <v>1868</v>
      </c>
      <c r="E1026" s="1" t="s">
        <v>1917</v>
      </c>
      <c r="F1026" s="1">
        <v>1</v>
      </c>
      <c r="G1026" s="1">
        <v>329.94</v>
      </c>
      <c r="H1026" s="1">
        <v>0.14000000000000001</v>
      </c>
      <c r="I1026" s="1" t="s">
        <v>1964</v>
      </c>
      <c r="J1026" s="1">
        <v>283.7484</v>
      </c>
    </row>
    <row r="1027" spans="1:10" x14ac:dyDescent="0.25">
      <c r="A1027" s="1" t="s">
        <v>2992</v>
      </c>
      <c r="B1027" s="3">
        <v>45720</v>
      </c>
      <c r="C1027" s="1" t="s">
        <v>228</v>
      </c>
      <c r="D1027" s="1" t="s">
        <v>1625</v>
      </c>
      <c r="E1027" s="1" t="s">
        <v>1917</v>
      </c>
      <c r="F1027" s="1">
        <v>1</v>
      </c>
      <c r="G1027" s="1">
        <v>234.06</v>
      </c>
      <c r="H1027" s="1">
        <v>0.11</v>
      </c>
      <c r="I1027" s="1" t="s">
        <v>1961</v>
      </c>
      <c r="J1027" s="1">
        <v>208.3134</v>
      </c>
    </row>
    <row r="1028" spans="1:10" x14ac:dyDescent="0.25">
      <c r="A1028" s="1" t="s">
        <v>2993</v>
      </c>
      <c r="B1028" s="3">
        <v>45278</v>
      </c>
      <c r="C1028" s="1" t="s">
        <v>1010</v>
      </c>
      <c r="D1028" s="1" t="s">
        <v>1826</v>
      </c>
      <c r="E1028" s="1" t="s">
        <v>1887</v>
      </c>
      <c r="F1028" s="1">
        <v>2</v>
      </c>
      <c r="G1028" s="1">
        <v>773.75</v>
      </c>
      <c r="H1028" s="1">
        <v>0.16</v>
      </c>
      <c r="I1028" s="1" t="s">
        <v>1961</v>
      </c>
      <c r="J1028" s="1">
        <v>1299.9000000000001</v>
      </c>
    </row>
    <row r="1029" spans="1:10" x14ac:dyDescent="0.25">
      <c r="A1029" s="1" t="s">
        <v>2994</v>
      </c>
      <c r="B1029" s="3">
        <v>45422</v>
      </c>
      <c r="C1029" s="1" t="s">
        <v>1364</v>
      </c>
      <c r="D1029" s="1" t="s">
        <v>1738</v>
      </c>
      <c r="E1029" s="1" t="s">
        <v>1945</v>
      </c>
      <c r="F1029" s="1">
        <v>1</v>
      </c>
      <c r="G1029" s="1">
        <v>73.88</v>
      </c>
      <c r="H1029" s="1">
        <v>0.04</v>
      </c>
      <c r="I1029" s="1" t="s">
        <v>1959</v>
      </c>
      <c r="J1029" s="1">
        <v>70.924800000000005</v>
      </c>
    </row>
    <row r="1030" spans="1:10" x14ac:dyDescent="0.25">
      <c r="A1030" s="1" t="s">
        <v>2995</v>
      </c>
      <c r="B1030" s="3">
        <v>45337</v>
      </c>
      <c r="C1030" s="1" t="s">
        <v>34</v>
      </c>
      <c r="D1030" s="1" t="s">
        <v>1841</v>
      </c>
      <c r="E1030" s="1" t="s">
        <v>1945</v>
      </c>
      <c r="F1030" s="1">
        <v>1</v>
      </c>
      <c r="G1030" s="1">
        <v>859.3</v>
      </c>
      <c r="H1030" s="1">
        <v>0.16</v>
      </c>
      <c r="I1030" s="1" t="s">
        <v>1961</v>
      </c>
      <c r="J1030" s="1">
        <v>721.81200000000001</v>
      </c>
    </row>
    <row r="1031" spans="1:10" x14ac:dyDescent="0.25">
      <c r="A1031" s="1" t="s">
        <v>2996</v>
      </c>
      <c r="B1031" s="3">
        <v>45564</v>
      </c>
      <c r="C1031" s="1" t="s">
        <v>449</v>
      </c>
      <c r="D1031" s="1" t="s">
        <v>1826</v>
      </c>
      <c r="E1031" s="1" t="s">
        <v>1911</v>
      </c>
      <c r="F1031" s="1">
        <v>4</v>
      </c>
      <c r="G1031" s="1">
        <v>762.43</v>
      </c>
      <c r="H1031" s="1">
        <v>0.05</v>
      </c>
      <c r="I1031" s="1" t="s">
        <v>1959</v>
      </c>
      <c r="J1031" s="1">
        <v>2897.2339999999999</v>
      </c>
    </row>
    <row r="1032" spans="1:10" x14ac:dyDescent="0.25">
      <c r="A1032" s="1" t="s">
        <v>2997</v>
      </c>
      <c r="B1032" s="3">
        <v>45424</v>
      </c>
      <c r="C1032" s="1" t="s">
        <v>433</v>
      </c>
      <c r="D1032" s="1" t="s">
        <v>1802</v>
      </c>
      <c r="E1032" s="1" t="s">
        <v>1887</v>
      </c>
      <c r="F1032" s="1">
        <v>1</v>
      </c>
      <c r="G1032" s="1">
        <v>328.51</v>
      </c>
      <c r="H1032" s="1">
        <v>0.2</v>
      </c>
      <c r="I1032" s="1" t="s">
        <v>1964</v>
      </c>
      <c r="J1032" s="1">
        <v>262.80799999999999</v>
      </c>
    </row>
    <row r="1033" spans="1:10" x14ac:dyDescent="0.25">
      <c r="A1033" s="1" t="s">
        <v>2998</v>
      </c>
      <c r="B1033" s="3">
        <v>45719</v>
      </c>
      <c r="C1033" s="1" t="s">
        <v>883</v>
      </c>
      <c r="D1033" s="1" t="s">
        <v>1712</v>
      </c>
      <c r="E1033" s="1" t="s">
        <v>1904</v>
      </c>
      <c r="F1033" s="1">
        <v>1</v>
      </c>
      <c r="G1033" s="1">
        <v>34.51</v>
      </c>
      <c r="H1033" s="1">
        <v>0.04</v>
      </c>
      <c r="I1033" s="1" t="s">
        <v>1964</v>
      </c>
      <c r="J1033" s="1">
        <v>33.129600000000003</v>
      </c>
    </row>
    <row r="1034" spans="1:10" x14ac:dyDescent="0.25">
      <c r="A1034" s="1" t="s">
        <v>2999</v>
      </c>
      <c r="B1034" s="3">
        <v>45250</v>
      </c>
      <c r="C1034" s="1" t="s">
        <v>376</v>
      </c>
      <c r="D1034" s="1" t="s">
        <v>1631</v>
      </c>
      <c r="E1034" s="1" t="s">
        <v>1927</v>
      </c>
      <c r="F1034" s="1">
        <v>3</v>
      </c>
      <c r="G1034" s="1">
        <v>663.73</v>
      </c>
      <c r="H1034" s="1">
        <v>0.06</v>
      </c>
      <c r="I1034" s="1" t="s">
        <v>1964</v>
      </c>
      <c r="J1034" s="1">
        <v>1871.7185999999999</v>
      </c>
    </row>
    <row r="1035" spans="1:10" x14ac:dyDescent="0.25">
      <c r="A1035" s="1" t="s">
        <v>3000</v>
      </c>
      <c r="B1035" s="3">
        <v>45479</v>
      </c>
      <c r="C1035" s="1" t="s">
        <v>799</v>
      </c>
      <c r="D1035" s="1" t="s">
        <v>1677</v>
      </c>
      <c r="E1035" s="1" t="s">
        <v>1921</v>
      </c>
      <c r="F1035" s="1">
        <v>1</v>
      </c>
      <c r="G1035" s="1">
        <v>409.41</v>
      </c>
      <c r="H1035" s="1">
        <v>0.13</v>
      </c>
      <c r="I1035" s="1" t="s">
        <v>1961</v>
      </c>
      <c r="J1035" s="1">
        <v>356.18669999999997</v>
      </c>
    </row>
    <row r="1036" spans="1:10" x14ac:dyDescent="0.25">
      <c r="A1036" s="1" t="s">
        <v>3001</v>
      </c>
      <c r="B1036" s="3">
        <v>45727</v>
      </c>
      <c r="C1036" s="1" t="s">
        <v>336</v>
      </c>
      <c r="D1036" s="1" t="s">
        <v>1817</v>
      </c>
      <c r="E1036" s="1" t="s">
        <v>1901</v>
      </c>
      <c r="F1036" s="1">
        <v>3</v>
      </c>
      <c r="G1036" s="1">
        <v>461.03</v>
      </c>
      <c r="H1036" s="1">
        <v>0.11</v>
      </c>
      <c r="I1036" s="1" t="s">
        <v>1961</v>
      </c>
      <c r="J1036" s="1">
        <v>1230.9501</v>
      </c>
    </row>
    <row r="1037" spans="1:10" x14ac:dyDescent="0.25">
      <c r="A1037" s="1" t="s">
        <v>3002</v>
      </c>
      <c r="B1037" s="3">
        <v>45394</v>
      </c>
      <c r="C1037" s="1" t="s">
        <v>1163</v>
      </c>
      <c r="D1037" s="1" t="s">
        <v>1631</v>
      </c>
      <c r="E1037" s="1" t="s">
        <v>1934</v>
      </c>
      <c r="F1037" s="1">
        <v>2</v>
      </c>
      <c r="G1037" s="1">
        <v>760.14</v>
      </c>
      <c r="H1037" s="1">
        <v>0.02</v>
      </c>
      <c r="I1037" s="1" t="s">
        <v>1964</v>
      </c>
      <c r="J1037" s="1">
        <v>1489.8743999999999</v>
      </c>
    </row>
    <row r="1038" spans="1:10" x14ac:dyDescent="0.25">
      <c r="A1038" s="1" t="s">
        <v>3003</v>
      </c>
      <c r="B1038" s="3">
        <v>45773</v>
      </c>
      <c r="C1038" s="1" t="s">
        <v>895</v>
      </c>
      <c r="D1038" s="1" t="s">
        <v>1645</v>
      </c>
      <c r="E1038" s="1" t="s">
        <v>1892</v>
      </c>
      <c r="F1038" s="1">
        <v>3</v>
      </c>
      <c r="G1038" s="1">
        <v>688.76</v>
      </c>
      <c r="H1038" s="1">
        <v>0.12</v>
      </c>
      <c r="I1038" s="1" t="s">
        <v>1961</v>
      </c>
      <c r="J1038" s="1">
        <v>1818.3263999999999</v>
      </c>
    </row>
    <row r="1039" spans="1:10" x14ac:dyDescent="0.25">
      <c r="A1039" s="1" t="s">
        <v>3004</v>
      </c>
      <c r="B1039" s="3">
        <v>45779</v>
      </c>
      <c r="C1039" s="1" t="s">
        <v>539</v>
      </c>
      <c r="D1039" s="1" t="s">
        <v>1709</v>
      </c>
      <c r="E1039" s="1" t="s">
        <v>1921</v>
      </c>
      <c r="F1039" s="1">
        <v>2</v>
      </c>
      <c r="G1039" s="1">
        <v>257.77999999999997</v>
      </c>
      <c r="H1039" s="1">
        <v>0.05</v>
      </c>
      <c r="I1039" s="1" t="s">
        <v>1959</v>
      </c>
      <c r="J1039" s="1">
        <v>489.78199999999998</v>
      </c>
    </row>
    <row r="1040" spans="1:10" x14ac:dyDescent="0.25">
      <c r="A1040" s="1" t="s">
        <v>3005</v>
      </c>
      <c r="B1040" s="3">
        <v>45400</v>
      </c>
      <c r="C1040" s="1" t="s">
        <v>202</v>
      </c>
      <c r="D1040" s="1" t="s">
        <v>1741</v>
      </c>
      <c r="E1040" s="1" t="s">
        <v>1914</v>
      </c>
      <c r="F1040" s="1">
        <v>2</v>
      </c>
      <c r="G1040" s="1">
        <v>314.29000000000002</v>
      </c>
      <c r="H1040" s="1">
        <v>0.19</v>
      </c>
      <c r="I1040" s="1" t="s">
        <v>1964</v>
      </c>
      <c r="J1040" s="1">
        <v>509.14980000000003</v>
      </c>
    </row>
    <row r="1041" spans="1:10" x14ac:dyDescent="0.25">
      <c r="A1041" s="1" t="s">
        <v>3006</v>
      </c>
      <c r="B1041" s="3">
        <v>45520</v>
      </c>
      <c r="C1041" s="1" t="s">
        <v>527</v>
      </c>
      <c r="D1041" s="1" t="s">
        <v>1799</v>
      </c>
      <c r="E1041" s="1" t="s">
        <v>1934</v>
      </c>
      <c r="F1041" s="1">
        <v>3</v>
      </c>
      <c r="G1041" s="1">
        <v>336.09</v>
      </c>
      <c r="H1041" s="1">
        <v>0.01</v>
      </c>
      <c r="I1041" s="1" t="s">
        <v>1961</v>
      </c>
      <c r="J1041" s="1">
        <v>998.18730000000005</v>
      </c>
    </row>
    <row r="1042" spans="1:10" x14ac:dyDescent="0.25">
      <c r="A1042" s="1" t="s">
        <v>3007</v>
      </c>
      <c r="B1042" s="3">
        <v>45861</v>
      </c>
      <c r="C1042" s="1" t="s">
        <v>20</v>
      </c>
      <c r="D1042" s="1" t="s">
        <v>1808</v>
      </c>
      <c r="E1042" s="1" t="s">
        <v>1942</v>
      </c>
      <c r="F1042" s="1">
        <v>3</v>
      </c>
      <c r="G1042" s="1">
        <v>202.07</v>
      </c>
      <c r="H1042" s="1">
        <v>0.23</v>
      </c>
      <c r="I1042" s="1" t="s">
        <v>1961</v>
      </c>
      <c r="J1042" s="1">
        <v>466.7817</v>
      </c>
    </row>
    <row r="1043" spans="1:10" x14ac:dyDescent="0.25">
      <c r="A1043" s="1" t="s">
        <v>3008</v>
      </c>
      <c r="B1043" s="3">
        <v>45781</v>
      </c>
      <c r="C1043" s="1" t="s">
        <v>989</v>
      </c>
      <c r="D1043" s="1" t="s">
        <v>1625</v>
      </c>
      <c r="E1043" s="1" t="s">
        <v>1917</v>
      </c>
      <c r="F1043" s="1">
        <v>2</v>
      </c>
      <c r="G1043" s="1">
        <v>485.25</v>
      </c>
      <c r="H1043" s="1">
        <v>0.28000000000000003</v>
      </c>
      <c r="I1043" s="1" t="s">
        <v>1959</v>
      </c>
      <c r="J1043" s="1">
        <v>698.76</v>
      </c>
    </row>
    <row r="1044" spans="1:10" x14ac:dyDescent="0.25">
      <c r="A1044" s="1" t="s">
        <v>3009</v>
      </c>
      <c r="B1044" s="3">
        <v>45906</v>
      </c>
      <c r="C1044" s="1" t="s">
        <v>575</v>
      </c>
      <c r="D1044" s="1" t="s">
        <v>1808</v>
      </c>
      <c r="E1044" s="1" t="s">
        <v>1924</v>
      </c>
      <c r="F1044" s="1">
        <v>4</v>
      </c>
      <c r="G1044" s="1">
        <v>552.38</v>
      </c>
      <c r="H1044" s="1">
        <v>0.1</v>
      </c>
      <c r="I1044" s="1" t="s">
        <v>1961</v>
      </c>
      <c r="J1044" s="1">
        <v>1988.568</v>
      </c>
    </row>
    <row r="1045" spans="1:10" x14ac:dyDescent="0.25">
      <c r="A1045" s="1" t="s">
        <v>3010</v>
      </c>
      <c r="B1045" s="3">
        <v>45251</v>
      </c>
      <c r="C1045" s="1" t="s">
        <v>382</v>
      </c>
      <c r="D1045" s="1" t="s">
        <v>1756</v>
      </c>
      <c r="E1045" s="1" t="s">
        <v>1942</v>
      </c>
      <c r="F1045" s="1">
        <v>4</v>
      </c>
      <c r="G1045" s="1">
        <v>377.26</v>
      </c>
      <c r="H1045" s="1">
        <v>0.22</v>
      </c>
      <c r="I1045" s="1" t="s">
        <v>1964</v>
      </c>
      <c r="J1045" s="1">
        <v>1177.0512000000001</v>
      </c>
    </row>
    <row r="1046" spans="1:10" x14ac:dyDescent="0.25">
      <c r="A1046" s="1" t="s">
        <v>3011</v>
      </c>
      <c r="B1046" s="3">
        <v>45257</v>
      </c>
      <c r="C1046" s="1" t="s">
        <v>206</v>
      </c>
      <c r="D1046" s="1" t="s">
        <v>1721</v>
      </c>
      <c r="E1046" s="1" t="s">
        <v>1948</v>
      </c>
      <c r="F1046" s="1">
        <v>4</v>
      </c>
      <c r="G1046" s="1">
        <v>189.07</v>
      </c>
      <c r="H1046" s="1">
        <v>0.1</v>
      </c>
      <c r="I1046" s="1" t="s">
        <v>1964</v>
      </c>
      <c r="J1046" s="1">
        <v>680.65200000000004</v>
      </c>
    </row>
    <row r="1047" spans="1:10" x14ac:dyDescent="0.25">
      <c r="A1047" s="1" t="s">
        <v>3012</v>
      </c>
      <c r="B1047" s="3">
        <v>45818</v>
      </c>
      <c r="C1047" s="1" t="s">
        <v>2142</v>
      </c>
      <c r="D1047" s="1" t="s">
        <v>1667</v>
      </c>
      <c r="E1047" s="1" t="s">
        <v>1904</v>
      </c>
      <c r="F1047" s="1">
        <v>3</v>
      </c>
      <c r="G1047" s="1">
        <v>272.27</v>
      </c>
      <c r="H1047" s="1">
        <v>0.01</v>
      </c>
      <c r="I1047" s="1" t="s">
        <v>1959</v>
      </c>
      <c r="J1047" s="1">
        <v>808.64189999999996</v>
      </c>
    </row>
    <row r="1048" spans="1:10" x14ac:dyDescent="0.25">
      <c r="A1048" s="1" t="s">
        <v>3013</v>
      </c>
      <c r="B1048" s="3">
        <v>45806</v>
      </c>
      <c r="C1048" s="1" t="s">
        <v>853</v>
      </c>
      <c r="D1048" s="1" t="s">
        <v>1859</v>
      </c>
      <c r="E1048" s="1" t="s">
        <v>1927</v>
      </c>
      <c r="F1048" s="1">
        <v>1</v>
      </c>
      <c r="G1048" s="1">
        <v>209.39</v>
      </c>
      <c r="H1048" s="1">
        <v>0.28000000000000003</v>
      </c>
      <c r="I1048" s="1" t="s">
        <v>1961</v>
      </c>
      <c r="J1048" s="1">
        <v>150.76079999999999</v>
      </c>
    </row>
    <row r="1049" spans="1:10" x14ac:dyDescent="0.25">
      <c r="A1049" s="1" t="s">
        <v>3014</v>
      </c>
      <c r="B1049" s="3">
        <v>45288</v>
      </c>
      <c r="C1049" s="1" t="s">
        <v>206</v>
      </c>
      <c r="D1049" s="1" t="s">
        <v>1823</v>
      </c>
      <c r="E1049" s="1" t="s">
        <v>1921</v>
      </c>
      <c r="F1049" s="1">
        <v>1</v>
      </c>
      <c r="G1049" s="1">
        <v>813.87</v>
      </c>
      <c r="H1049" s="1">
        <v>0.23</v>
      </c>
      <c r="I1049" s="1" t="s">
        <v>1959</v>
      </c>
      <c r="J1049" s="1">
        <v>626.67989999999998</v>
      </c>
    </row>
    <row r="1050" spans="1:10" x14ac:dyDescent="0.25">
      <c r="A1050" s="1" t="s">
        <v>3015</v>
      </c>
      <c r="B1050" s="3">
        <v>45783</v>
      </c>
      <c r="C1050" s="1" t="s">
        <v>832</v>
      </c>
      <c r="D1050" s="1" t="s">
        <v>1661</v>
      </c>
      <c r="E1050" s="1" t="s">
        <v>1887</v>
      </c>
      <c r="F1050" s="1">
        <v>1</v>
      </c>
      <c r="G1050" s="1">
        <v>143.69999999999999</v>
      </c>
      <c r="H1050" s="1">
        <v>0.19</v>
      </c>
      <c r="I1050" s="1" t="s">
        <v>1961</v>
      </c>
      <c r="J1050" s="1">
        <v>116.39700000000001</v>
      </c>
    </row>
    <row r="1051" spans="1:10" x14ac:dyDescent="0.25">
      <c r="A1051" s="1" t="s">
        <v>3016</v>
      </c>
      <c r="B1051" s="3">
        <v>45385</v>
      </c>
      <c r="C1051" s="1" t="s">
        <v>1461</v>
      </c>
      <c r="D1051" s="1" t="s">
        <v>1718</v>
      </c>
      <c r="E1051" s="1" t="s">
        <v>1892</v>
      </c>
      <c r="F1051" s="1">
        <v>4</v>
      </c>
      <c r="G1051" s="1">
        <v>837.34</v>
      </c>
      <c r="H1051" s="1">
        <v>0.05</v>
      </c>
      <c r="I1051" s="1" t="s">
        <v>1961</v>
      </c>
      <c r="J1051" s="1">
        <v>3181.8919999999998</v>
      </c>
    </row>
    <row r="1052" spans="1:10" x14ac:dyDescent="0.25">
      <c r="A1052" s="1" t="s">
        <v>3017</v>
      </c>
      <c r="B1052" s="3">
        <v>45878</v>
      </c>
      <c r="C1052" s="1" t="s">
        <v>421</v>
      </c>
      <c r="D1052" s="1" t="s">
        <v>1617</v>
      </c>
      <c r="E1052" s="1" t="s">
        <v>1948</v>
      </c>
      <c r="F1052" s="1">
        <v>1</v>
      </c>
      <c r="G1052" s="1">
        <v>151.66</v>
      </c>
      <c r="H1052" s="1">
        <v>0.16</v>
      </c>
      <c r="I1052" s="1" t="s">
        <v>1964</v>
      </c>
      <c r="J1052" s="1">
        <v>127.3944</v>
      </c>
    </row>
    <row r="1053" spans="1:10" x14ac:dyDescent="0.25">
      <c r="A1053" s="1" t="s">
        <v>3018</v>
      </c>
      <c r="B1053" s="3">
        <v>45720</v>
      </c>
      <c r="C1053" s="1" t="s">
        <v>2142</v>
      </c>
      <c r="D1053" s="1" t="s">
        <v>1712</v>
      </c>
      <c r="E1053" s="1" t="s">
        <v>1917</v>
      </c>
      <c r="F1053" s="1">
        <v>3</v>
      </c>
      <c r="G1053" s="1">
        <v>961.4</v>
      </c>
      <c r="H1053" s="1">
        <v>0.02</v>
      </c>
      <c r="I1053" s="1" t="s">
        <v>1961</v>
      </c>
      <c r="J1053" s="1">
        <v>2826.5160000000001</v>
      </c>
    </row>
    <row r="1054" spans="1:10" x14ac:dyDescent="0.25">
      <c r="A1054" s="1" t="s">
        <v>3019</v>
      </c>
      <c r="B1054" s="3">
        <v>45503</v>
      </c>
      <c r="C1054" s="1" t="s">
        <v>1169</v>
      </c>
      <c r="D1054" s="1" t="s">
        <v>1805</v>
      </c>
      <c r="E1054" s="1" t="s">
        <v>1945</v>
      </c>
      <c r="F1054" s="1">
        <v>4</v>
      </c>
      <c r="G1054" s="1">
        <v>475.98</v>
      </c>
      <c r="H1054" s="1">
        <v>0.19</v>
      </c>
      <c r="I1054" s="1" t="s">
        <v>1961</v>
      </c>
      <c r="J1054" s="1">
        <v>1542.1751999999999</v>
      </c>
    </row>
    <row r="1055" spans="1:10" x14ac:dyDescent="0.25">
      <c r="A1055" s="1" t="s">
        <v>3020</v>
      </c>
      <c r="B1055" s="3">
        <v>45551</v>
      </c>
      <c r="C1055" s="1" t="s">
        <v>1199</v>
      </c>
      <c r="D1055" s="1" t="s">
        <v>1693</v>
      </c>
      <c r="E1055" s="1" t="s">
        <v>1936</v>
      </c>
      <c r="F1055" s="1">
        <v>4</v>
      </c>
      <c r="G1055" s="1">
        <v>132.88999999999999</v>
      </c>
      <c r="H1055" s="1">
        <v>0.12</v>
      </c>
      <c r="I1055" s="1" t="s">
        <v>1959</v>
      </c>
      <c r="J1055" s="1">
        <v>467.77280000000002</v>
      </c>
    </row>
    <row r="1056" spans="1:10" x14ac:dyDescent="0.25">
      <c r="A1056" s="1" t="s">
        <v>3021</v>
      </c>
      <c r="B1056" s="3">
        <v>45850</v>
      </c>
      <c r="C1056" s="1" t="s">
        <v>1367</v>
      </c>
      <c r="D1056" s="1" t="s">
        <v>1683</v>
      </c>
      <c r="E1056" s="1" t="s">
        <v>1929</v>
      </c>
      <c r="F1056" s="1">
        <v>3</v>
      </c>
      <c r="G1056" s="1">
        <v>471.31</v>
      </c>
      <c r="H1056" s="1">
        <v>0</v>
      </c>
      <c r="I1056" s="1" t="s">
        <v>1961</v>
      </c>
      <c r="J1056" s="1">
        <v>1413.93</v>
      </c>
    </row>
    <row r="1057" spans="1:10" x14ac:dyDescent="0.25">
      <c r="A1057" s="1" t="s">
        <v>3022</v>
      </c>
      <c r="B1057" s="3">
        <v>45441</v>
      </c>
      <c r="C1057" s="1" t="s">
        <v>1971</v>
      </c>
      <c r="D1057" s="1" t="s">
        <v>1811</v>
      </c>
      <c r="E1057" s="1" t="s">
        <v>1934</v>
      </c>
      <c r="F1057" s="1">
        <v>2</v>
      </c>
      <c r="G1057" s="1">
        <v>720.32</v>
      </c>
      <c r="H1057" s="1">
        <v>0.26</v>
      </c>
      <c r="I1057" s="1" t="s">
        <v>1959</v>
      </c>
      <c r="J1057" s="1">
        <v>1066.0735999999999</v>
      </c>
    </row>
    <row r="1058" spans="1:10" x14ac:dyDescent="0.25">
      <c r="A1058" s="1" t="s">
        <v>3023</v>
      </c>
      <c r="B1058" s="3">
        <v>45431</v>
      </c>
      <c r="C1058" s="1" t="s">
        <v>279</v>
      </c>
      <c r="D1058" s="1" t="s">
        <v>1780</v>
      </c>
      <c r="E1058" s="1" t="s">
        <v>1945</v>
      </c>
      <c r="F1058" s="1">
        <v>4</v>
      </c>
      <c r="G1058" s="1">
        <v>99.92</v>
      </c>
      <c r="H1058" s="1">
        <v>0.11</v>
      </c>
      <c r="I1058" s="1" t="s">
        <v>1964</v>
      </c>
      <c r="J1058" s="1">
        <v>355.71519999999998</v>
      </c>
    </row>
    <row r="1059" spans="1:10" x14ac:dyDescent="0.25">
      <c r="A1059" s="1" t="s">
        <v>3024</v>
      </c>
      <c r="B1059" s="3">
        <v>45873</v>
      </c>
      <c r="C1059" s="1" t="s">
        <v>251</v>
      </c>
      <c r="D1059" s="1" t="s">
        <v>1599</v>
      </c>
      <c r="E1059" s="1" t="s">
        <v>1901</v>
      </c>
      <c r="F1059" s="1">
        <v>3</v>
      </c>
      <c r="G1059" s="1">
        <v>900.63</v>
      </c>
      <c r="H1059" s="1">
        <v>0.11</v>
      </c>
      <c r="I1059" s="1" t="s">
        <v>1964</v>
      </c>
      <c r="J1059" s="1">
        <v>2404.6821</v>
      </c>
    </row>
    <row r="1060" spans="1:10" x14ac:dyDescent="0.25">
      <c r="A1060" s="1" t="s">
        <v>3025</v>
      </c>
      <c r="B1060" s="3">
        <v>45629</v>
      </c>
      <c r="C1060" s="1" t="s">
        <v>1380</v>
      </c>
      <c r="D1060" s="1" t="s">
        <v>1718</v>
      </c>
      <c r="E1060" s="1" t="s">
        <v>1917</v>
      </c>
      <c r="F1060" s="1">
        <v>1</v>
      </c>
      <c r="G1060" s="1">
        <v>681.72</v>
      </c>
      <c r="H1060" s="1">
        <v>0.11</v>
      </c>
      <c r="I1060" s="1" t="s">
        <v>1961</v>
      </c>
      <c r="J1060" s="1">
        <v>606.73080000000004</v>
      </c>
    </row>
    <row r="1061" spans="1:10" x14ac:dyDescent="0.25">
      <c r="A1061" s="1" t="s">
        <v>3026</v>
      </c>
      <c r="B1061" s="3">
        <v>45222</v>
      </c>
      <c r="C1061" s="1" t="s">
        <v>51</v>
      </c>
      <c r="D1061" s="1" t="s">
        <v>1817</v>
      </c>
      <c r="E1061" s="1" t="s">
        <v>1932</v>
      </c>
      <c r="F1061" s="1">
        <v>2</v>
      </c>
      <c r="G1061" s="1">
        <v>838.22</v>
      </c>
      <c r="H1061" s="1">
        <v>0.3</v>
      </c>
      <c r="I1061" s="1" t="s">
        <v>1959</v>
      </c>
      <c r="J1061" s="1">
        <v>1173.508</v>
      </c>
    </row>
    <row r="1062" spans="1:10" x14ac:dyDescent="0.25">
      <c r="A1062" s="1" t="s">
        <v>3027</v>
      </c>
      <c r="B1062" s="3">
        <v>45797</v>
      </c>
      <c r="C1062" s="1" t="s">
        <v>645</v>
      </c>
      <c r="D1062" s="1" t="s">
        <v>1844</v>
      </c>
      <c r="E1062" s="1" t="s">
        <v>1929</v>
      </c>
      <c r="F1062" s="1">
        <v>2</v>
      </c>
      <c r="G1062" s="1">
        <v>816.22</v>
      </c>
      <c r="H1062" s="1">
        <v>0.27</v>
      </c>
      <c r="I1062" s="1" t="s">
        <v>1959</v>
      </c>
      <c r="J1062" s="1">
        <v>1191.6812</v>
      </c>
    </row>
    <row r="1063" spans="1:10" x14ac:dyDescent="0.25">
      <c r="A1063" s="1" t="s">
        <v>3028</v>
      </c>
      <c r="B1063" s="3">
        <v>45554</v>
      </c>
      <c r="C1063" s="1" t="s">
        <v>1199</v>
      </c>
      <c r="D1063" s="1" t="s">
        <v>1765</v>
      </c>
      <c r="E1063" s="1" t="s">
        <v>1914</v>
      </c>
      <c r="F1063" s="1">
        <v>2</v>
      </c>
      <c r="G1063" s="1">
        <v>654.12</v>
      </c>
      <c r="H1063" s="1">
        <v>0.27</v>
      </c>
      <c r="I1063" s="1" t="s">
        <v>1961</v>
      </c>
      <c r="J1063" s="1">
        <v>955.01520000000005</v>
      </c>
    </row>
    <row r="1064" spans="1:10" x14ac:dyDescent="0.25">
      <c r="A1064" s="1" t="s">
        <v>3029</v>
      </c>
      <c r="B1064" s="3">
        <v>45385</v>
      </c>
      <c r="C1064" s="1" t="s">
        <v>376</v>
      </c>
      <c r="D1064" s="1" t="s">
        <v>1802</v>
      </c>
      <c r="E1064" s="1" t="s">
        <v>1932</v>
      </c>
      <c r="F1064" s="1">
        <v>4</v>
      </c>
      <c r="G1064" s="1">
        <v>528.22</v>
      </c>
      <c r="H1064" s="1">
        <v>0.2</v>
      </c>
      <c r="I1064" s="1" t="s">
        <v>1961</v>
      </c>
      <c r="J1064" s="1">
        <v>1690.3040000000001</v>
      </c>
    </row>
    <row r="1065" spans="1:10" x14ac:dyDescent="0.25">
      <c r="A1065" s="1" t="s">
        <v>3030</v>
      </c>
      <c r="B1065" s="3">
        <v>45704</v>
      </c>
      <c r="C1065" s="1" t="s">
        <v>726</v>
      </c>
      <c r="D1065" s="1" t="s">
        <v>1680</v>
      </c>
      <c r="E1065" s="1" t="s">
        <v>1914</v>
      </c>
      <c r="F1065" s="1">
        <v>4</v>
      </c>
      <c r="G1065" s="1">
        <v>36.72</v>
      </c>
      <c r="H1065" s="1">
        <v>7.0000000000000007E-2</v>
      </c>
      <c r="I1065" s="1" t="s">
        <v>1964</v>
      </c>
      <c r="J1065" s="1">
        <v>136.5984</v>
      </c>
    </row>
    <row r="1066" spans="1:10" x14ac:dyDescent="0.25">
      <c r="A1066" s="1" t="s">
        <v>3031</v>
      </c>
      <c r="B1066" s="3">
        <v>45545</v>
      </c>
      <c r="C1066" s="1" t="s">
        <v>1169</v>
      </c>
      <c r="D1066" s="1" t="s">
        <v>1817</v>
      </c>
      <c r="E1066" s="1" t="s">
        <v>1948</v>
      </c>
      <c r="F1066" s="1">
        <v>2</v>
      </c>
      <c r="G1066" s="1">
        <v>705.97</v>
      </c>
      <c r="H1066" s="1">
        <v>0.1</v>
      </c>
      <c r="I1066" s="1" t="s">
        <v>1961</v>
      </c>
      <c r="J1066" s="1">
        <v>1270.7460000000001</v>
      </c>
    </row>
    <row r="1067" spans="1:10" x14ac:dyDescent="0.25">
      <c r="A1067" s="1" t="s">
        <v>3032</v>
      </c>
      <c r="B1067" s="3">
        <v>45736</v>
      </c>
      <c r="C1067" s="1" t="s">
        <v>104</v>
      </c>
      <c r="D1067" s="1" t="s">
        <v>1700</v>
      </c>
      <c r="E1067" s="1" t="s">
        <v>1892</v>
      </c>
      <c r="F1067" s="1">
        <v>2</v>
      </c>
      <c r="G1067" s="1">
        <v>994.29</v>
      </c>
      <c r="H1067" s="1">
        <v>0.01</v>
      </c>
      <c r="I1067" s="1" t="s">
        <v>1961</v>
      </c>
      <c r="J1067" s="1">
        <v>1968.6941999999999</v>
      </c>
    </row>
    <row r="1068" spans="1:10" x14ac:dyDescent="0.25">
      <c r="A1068" s="1" t="s">
        <v>3033</v>
      </c>
      <c r="B1068" s="3">
        <v>45608</v>
      </c>
      <c r="C1068" s="1" t="s">
        <v>1319</v>
      </c>
      <c r="D1068" s="1" t="s">
        <v>1859</v>
      </c>
      <c r="E1068" s="1" t="s">
        <v>1945</v>
      </c>
      <c r="F1068" s="1">
        <v>1</v>
      </c>
      <c r="G1068" s="1">
        <v>909.04</v>
      </c>
      <c r="H1068" s="1">
        <v>0.11</v>
      </c>
      <c r="I1068" s="1" t="s">
        <v>1959</v>
      </c>
      <c r="J1068" s="1">
        <v>809.04560000000004</v>
      </c>
    </row>
    <row r="1069" spans="1:10" x14ac:dyDescent="0.25">
      <c r="A1069" s="1" t="s">
        <v>3034</v>
      </c>
      <c r="B1069" s="3">
        <v>45334</v>
      </c>
      <c r="C1069" s="1" t="s">
        <v>1106</v>
      </c>
      <c r="D1069" s="1" t="s">
        <v>1680</v>
      </c>
      <c r="E1069" s="1" t="s">
        <v>1927</v>
      </c>
      <c r="F1069" s="1">
        <v>1</v>
      </c>
      <c r="G1069" s="1">
        <v>164.73</v>
      </c>
      <c r="H1069" s="1">
        <v>0.12</v>
      </c>
      <c r="I1069" s="1" t="s">
        <v>1961</v>
      </c>
      <c r="J1069" s="1">
        <v>144.9624</v>
      </c>
    </row>
    <row r="1070" spans="1:10" x14ac:dyDescent="0.25">
      <c r="A1070" s="1" t="s">
        <v>3035</v>
      </c>
      <c r="B1070" s="3">
        <v>45690</v>
      </c>
      <c r="C1070" s="1" t="s">
        <v>234</v>
      </c>
      <c r="D1070" s="1" t="s">
        <v>1689</v>
      </c>
      <c r="E1070" s="1" t="s">
        <v>1914</v>
      </c>
      <c r="F1070" s="1">
        <v>2</v>
      </c>
      <c r="G1070" s="1">
        <v>606.35</v>
      </c>
      <c r="H1070" s="1">
        <v>0.16</v>
      </c>
      <c r="I1070" s="1" t="s">
        <v>1964</v>
      </c>
      <c r="J1070" s="1">
        <v>1018.668</v>
      </c>
    </row>
    <row r="1071" spans="1:10" x14ac:dyDescent="0.25">
      <c r="A1071" s="1" t="s">
        <v>3036</v>
      </c>
      <c r="B1071" s="3">
        <v>45481</v>
      </c>
      <c r="C1071" s="1" t="s">
        <v>551</v>
      </c>
      <c r="D1071" s="1" t="s">
        <v>1877</v>
      </c>
      <c r="E1071" s="1" t="s">
        <v>1904</v>
      </c>
      <c r="F1071" s="1">
        <v>3</v>
      </c>
      <c r="G1071" s="1">
        <v>904.19</v>
      </c>
      <c r="H1071" s="1">
        <v>0.09</v>
      </c>
      <c r="I1071" s="1" t="s">
        <v>1959</v>
      </c>
      <c r="J1071" s="1">
        <v>2468.4387000000002</v>
      </c>
    </row>
    <row r="1072" spans="1:10" x14ac:dyDescent="0.25">
      <c r="A1072" s="1" t="s">
        <v>3037</v>
      </c>
      <c r="B1072" s="3">
        <v>45576</v>
      </c>
      <c r="C1072" s="1" t="s">
        <v>515</v>
      </c>
      <c r="D1072" s="1" t="s">
        <v>1732</v>
      </c>
      <c r="E1072" s="1" t="s">
        <v>1896</v>
      </c>
      <c r="F1072" s="1">
        <v>4</v>
      </c>
      <c r="G1072" s="1">
        <v>694.61</v>
      </c>
      <c r="H1072" s="1">
        <v>0.18</v>
      </c>
      <c r="I1072" s="1" t="s">
        <v>1964</v>
      </c>
      <c r="J1072" s="1">
        <v>2278.3208</v>
      </c>
    </row>
    <row r="1073" spans="1:10" x14ac:dyDescent="0.25">
      <c r="A1073" s="1" t="s">
        <v>3038</v>
      </c>
      <c r="B1073" s="3">
        <v>45215</v>
      </c>
      <c r="C1073" s="1" t="s">
        <v>738</v>
      </c>
      <c r="D1073" s="1" t="s">
        <v>1850</v>
      </c>
      <c r="E1073" s="1" t="s">
        <v>1896</v>
      </c>
      <c r="F1073" s="1">
        <v>4</v>
      </c>
      <c r="G1073" s="1">
        <v>753.83</v>
      </c>
      <c r="H1073" s="1">
        <v>0.24</v>
      </c>
      <c r="I1073" s="1" t="s">
        <v>1959</v>
      </c>
      <c r="J1073" s="1">
        <v>2291.6432</v>
      </c>
    </row>
    <row r="1074" spans="1:10" x14ac:dyDescent="0.25">
      <c r="A1074" s="1" t="s">
        <v>3039</v>
      </c>
      <c r="B1074" s="3">
        <v>45653</v>
      </c>
      <c r="C1074" s="1" t="s">
        <v>654</v>
      </c>
      <c r="D1074" s="1" t="s">
        <v>1638</v>
      </c>
      <c r="E1074" s="1" t="s">
        <v>1917</v>
      </c>
      <c r="F1074" s="1">
        <v>1</v>
      </c>
      <c r="G1074" s="1">
        <v>66.22</v>
      </c>
      <c r="H1074" s="1">
        <v>0.02</v>
      </c>
      <c r="I1074" s="1" t="s">
        <v>1959</v>
      </c>
      <c r="J1074" s="1">
        <v>64.895600000000002</v>
      </c>
    </row>
    <row r="1075" spans="1:10" x14ac:dyDescent="0.25">
      <c r="A1075" s="1" t="s">
        <v>3040</v>
      </c>
      <c r="B1075" s="3">
        <v>45241</v>
      </c>
      <c r="C1075" s="1" t="s">
        <v>1070</v>
      </c>
      <c r="D1075" s="1" t="s">
        <v>1774</v>
      </c>
      <c r="E1075" s="1" t="s">
        <v>1934</v>
      </c>
      <c r="F1075" s="1">
        <v>2</v>
      </c>
      <c r="G1075" s="1">
        <v>891.8</v>
      </c>
      <c r="H1075" s="1">
        <v>0.28999999999999998</v>
      </c>
      <c r="I1075" s="1" t="s">
        <v>1964</v>
      </c>
      <c r="J1075" s="1">
        <v>1266.356</v>
      </c>
    </row>
    <row r="1076" spans="1:10" x14ac:dyDescent="0.25">
      <c r="A1076" s="1" t="s">
        <v>3041</v>
      </c>
      <c r="B1076" s="3">
        <v>45428</v>
      </c>
      <c r="C1076" s="1" t="s">
        <v>1148</v>
      </c>
      <c r="D1076" s="1" t="s">
        <v>1808</v>
      </c>
      <c r="E1076" s="1" t="s">
        <v>1921</v>
      </c>
      <c r="F1076" s="1">
        <v>4</v>
      </c>
      <c r="G1076" s="1">
        <v>255.48</v>
      </c>
      <c r="H1076" s="1">
        <v>0.03</v>
      </c>
      <c r="I1076" s="1" t="s">
        <v>1964</v>
      </c>
      <c r="J1076" s="1">
        <v>991.26239999999996</v>
      </c>
    </row>
    <row r="1077" spans="1:10" x14ac:dyDescent="0.25">
      <c r="A1077" s="1" t="s">
        <v>3042</v>
      </c>
      <c r="B1077" s="3">
        <v>45593</v>
      </c>
      <c r="C1077" s="1" t="s">
        <v>962</v>
      </c>
      <c r="D1077" s="1" t="s">
        <v>1835</v>
      </c>
      <c r="E1077" s="1" t="s">
        <v>1942</v>
      </c>
      <c r="F1077" s="1">
        <v>4</v>
      </c>
      <c r="G1077" s="1">
        <v>604.87</v>
      </c>
      <c r="H1077" s="1">
        <v>0.28000000000000003</v>
      </c>
      <c r="I1077" s="1" t="s">
        <v>1961</v>
      </c>
      <c r="J1077" s="1">
        <v>1742.0255999999999</v>
      </c>
    </row>
    <row r="1078" spans="1:10" x14ac:dyDescent="0.25">
      <c r="A1078" s="1" t="s">
        <v>3043</v>
      </c>
      <c r="B1078" s="3">
        <v>45370</v>
      </c>
      <c r="C1078" s="1" t="s">
        <v>179</v>
      </c>
      <c r="D1078" s="1" t="s">
        <v>1677</v>
      </c>
      <c r="E1078" s="1" t="s">
        <v>1942</v>
      </c>
      <c r="F1078" s="1">
        <v>3</v>
      </c>
      <c r="G1078" s="1">
        <v>623.82000000000005</v>
      </c>
      <c r="H1078" s="1">
        <v>0.13</v>
      </c>
      <c r="I1078" s="1" t="s">
        <v>1964</v>
      </c>
      <c r="J1078" s="1">
        <v>1628.1702</v>
      </c>
    </row>
    <row r="1079" spans="1:10" x14ac:dyDescent="0.25">
      <c r="A1079" s="1" t="s">
        <v>3044</v>
      </c>
      <c r="B1079" s="3">
        <v>45882</v>
      </c>
      <c r="C1079" s="1" t="s">
        <v>477</v>
      </c>
      <c r="D1079" s="1" t="s">
        <v>1796</v>
      </c>
      <c r="E1079" s="1" t="s">
        <v>1939</v>
      </c>
      <c r="F1079" s="1">
        <v>3</v>
      </c>
      <c r="G1079" s="1">
        <v>575.24</v>
      </c>
      <c r="H1079" s="1">
        <v>0.12</v>
      </c>
      <c r="I1079" s="1" t="s">
        <v>1964</v>
      </c>
      <c r="J1079" s="1">
        <v>1518.6335999999999</v>
      </c>
    </row>
    <row r="1080" spans="1:10" x14ac:dyDescent="0.25">
      <c r="A1080" s="1" t="s">
        <v>3045</v>
      </c>
      <c r="B1080" s="3">
        <v>45878</v>
      </c>
      <c r="C1080" s="1" t="s">
        <v>1298</v>
      </c>
      <c r="D1080" s="1" t="s">
        <v>1572</v>
      </c>
      <c r="E1080" s="1" t="s">
        <v>1927</v>
      </c>
      <c r="F1080" s="1">
        <v>1</v>
      </c>
      <c r="G1080" s="1">
        <v>769.4</v>
      </c>
      <c r="H1080" s="1">
        <v>0.16</v>
      </c>
      <c r="I1080" s="1" t="s">
        <v>1959</v>
      </c>
      <c r="J1080" s="1">
        <v>646.29600000000005</v>
      </c>
    </row>
    <row r="1081" spans="1:10" x14ac:dyDescent="0.25">
      <c r="A1081" s="1" t="s">
        <v>3046</v>
      </c>
      <c r="B1081" s="3">
        <v>45420</v>
      </c>
      <c r="C1081" s="1" t="s">
        <v>1046</v>
      </c>
      <c r="D1081" s="1" t="s">
        <v>1572</v>
      </c>
      <c r="E1081" s="1" t="s">
        <v>1942</v>
      </c>
      <c r="F1081" s="1">
        <v>1</v>
      </c>
      <c r="G1081" s="1">
        <v>227.28</v>
      </c>
      <c r="H1081" s="1">
        <v>0.13</v>
      </c>
      <c r="I1081" s="1" t="s">
        <v>1964</v>
      </c>
      <c r="J1081" s="1">
        <v>197.7336</v>
      </c>
    </row>
    <row r="1082" spans="1:10" x14ac:dyDescent="0.25">
      <c r="A1082" s="1" t="s">
        <v>3047</v>
      </c>
      <c r="B1082" s="3">
        <v>45361</v>
      </c>
      <c r="C1082" s="1" t="s">
        <v>199</v>
      </c>
      <c r="D1082" s="1" t="s">
        <v>1565</v>
      </c>
      <c r="E1082" s="1" t="s">
        <v>1942</v>
      </c>
      <c r="F1082" s="1">
        <v>4</v>
      </c>
      <c r="G1082" s="1">
        <v>127.58</v>
      </c>
      <c r="H1082" s="1">
        <v>0.15</v>
      </c>
      <c r="I1082" s="1" t="s">
        <v>1959</v>
      </c>
      <c r="J1082" s="1">
        <v>433.77199999999999</v>
      </c>
    </row>
    <row r="1083" spans="1:10" x14ac:dyDescent="0.25">
      <c r="A1083" s="1" t="s">
        <v>3048</v>
      </c>
      <c r="B1083" s="3">
        <v>45702</v>
      </c>
      <c r="C1083" s="1" t="s">
        <v>1310</v>
      </c>
      <c r="D1083" s="1" t="s">
        <v>1712</v>
      </c>
      <c r="E1083" s="1" t="s">
        <v>1901</v>
      </c>
      <c r="F1083" s="1">
        <v>1</v>
      </c>
      <c r="G1083" s="1">
        <v>793.21</v>
      </c>
      <c r="H1083" s="1">
        <v>0.09</v>
      </c>
      <c r="I1083" s="1" t="s">
        <v>1959</v>
      </c>
      <c r="J1083" s="1">
        <v>721.8211</v>
      </c>
    </row>
    <row r="1084" spans="1:10" x14ac:dyDescent="0.25">
      <c r="A1084" s="1" t="s">
        <v>3049</v>
      </c>
      <c r="B1084" s="3">
        <v>45871</v>
      </c>
      <c r="C1084" s="1" t="s">
        <v>962</v>
      </c>
      <c r="D1084" s="1" t="s">
        <v>1832</v>
      </c>
      <c r="E1084" s="1" t="s">
        <v>1929</v>
      </c>
      <c r="F1084" s="1">
        <v>3</v>
      </c>
      <c r="G1084" s="1">
        <v>435.61</v>
      </c>
      <c r="H1084" s="1">
        <v>0.03</v>
      </c>
      <c r="I1084" s="1" t="s">
        <v>1961</v>
      </c>
      <c r="J1084" s="1">
        <v>1267.6251</v>
      </c>
    </row>
    <row r="1085" spans="1:10" x14ac:dyDescent="0.25">
      <c r="A1085" s="1" t="s">
        <v>3050</v>
      </c>
      <c r="B1085" s="3">
        <v>45531</v>
      </c>
      <c r="C1085" s="1" t="s">
        <v>1214</v>
      </c>
      <c r="D1085" s="1" t="s">
        <v>1664</v>
      </c>
      <c r="E1085" s="1" t="s">
        <v>1939</v>
      </c>
      <c r="F1085" s="1">
        <v>1</v>
      </c>
      <c r="G1085" s="1">
        <v>850.06</v>
      </c>
      <c r="H1085" s="1">
        <v>0.28999999999999998</v>
      </c>
      <c r="I1085" s="1" t="s">
        <v>1961</v>
      </c>
      <c r="J1085" s="1">
        <v>603.54259999999999</v>
      </c>
    </row>
    <row r="1086" spans="1:10" x14ac:dyDescent="0.25">
      <c r="A1086" s="1" t="s">
        <v>3051</v>
      </c>
      <c r="B1086" s="3">
        <v>45330</v>
      </c>
      <c r="C1086" s="1" t="s">
        <v>1100</v>
      </c>
      <c r="D1086" s="1" t="s">
        <v>1998</v>
      </c>
      <c r="E1086" s="1" t="s">
        <v>1939</v>
      </c>
      <c r="F1086" s="1">
        <v>2</v>
      </c>
      <c r="G1086" s="1">
        <v>753.92</v>
      </c>
      <c r="H1086" s="1">
        <v>0.17</v>
      </c>
      <c r="I1086" s="1" t="s">
        <v>1961</v>
      </c>
      <c r="J1086" s="1">
        <v>1251.5072</v>
      </c>
    </row>
    <row r="1087" spans="1:10" x14ac:dyDescent="0.25">
      <c r="A1087" s="1" t="s">
        <v>3052</v>
      </c>
      <c r="B1087" s="3">
        <v>45311</v>
      </c>
      <c r="C1087" s="1" t="s">
        <v>1513</v>
      </c>
      <c r="D1087" s="1" t="s">
        <v>1572</v>
      </c>
      <c r="E1087" s="1" t="s">
        <v>1932</v>
      </c>
      <c r="F1087" s="1">
        <v>3</v>
      </c>
      <c r="G1087" s="1">
        <v>408.99</v>
      </c>
      <c r="H1087" s="1">
        <v>0.27</v>
      </c>
      <c r="I1087" s="1" t="s">
        <v>1961</v>
      </c>
      <c r="J1087" s="1">
        <v>895.68809999999996</v>
      </c>
    </row>
    <row r="1088" spans="1:10" x14ac:dyDescent="0.25">
      <c r="A1088" s="1" t="s">
        <v>3053</v>
      </c>
      <c r="B1088" s="3">
        <v>45567</v>
      </c>
      <c r="C1088" s="1" t="s">
        <v>916</v>
      </c>
      <c r="D1088" s="1" t="s">
        <v>1753</v>
      </c>
      <c r="E1088" s="1" t="s">
        <v>1908</v>
      </c>
      <c r="F1088" s="1">
        <v>3</v>
      </c>
      <c r="G1088" s="1">
        <v>404.5</v>
      </c>
      <c r="H1088" s="1">
        <v>0.22</v>
      </c>
      <c r="I1088" s="1" t="s">
        <v>1961</v>
      </c>
      <c r="J1088" s="1">
        <v>946.53</v>
      </c>
    </row>
    <row r="1089" spans="1:10" x14ac:dyDescent="0.25">
      <c r="A1089" s="1" t="s">
        <v>3054</v>
      </c>
      <c r="B1089" s="3">
        <v>45239</v>
      </c>
      <c r="C1089" s="1" t="s">
        <v>1199</v>
      </c>
      <c r="D1089" s="1" t="s">
        <v>1696</v>
      </c>
      <c r="E1089" s="1" t="s">
        <v>1901</v>
      </c>
      <c r="F1089" s="1">
        <v>3</v>
      </c>
      <c r="G1089" s="1">
        <v>717.81</v>
      </c>
      <c r="H1089" s="1">
        <v>0.17</v>
      </c>
      <c r="I1089" s="1" t="s">
        <v>1964</v>
      </c>
      <c r="J1089" s="1">
        <v>1787.3469</v>
      </c>
    </row>
    <row r="1090" spans="1:10" x14ac:dyDescent="0.25">
      <c r="A1090" s="1" t="s">
        <v>3055</v>
      </c>
      <c r="B1090" s="3">
        <v>45284</v>
      </c>
      <c r="C1090" s="1" t="s">
        <v>814</v>
      </c>
      <c r="D1090" s="1" t="s">
        <v>1835</v>
      </c>
      <c r="E1090" s="1" t="s">
        <v>1892</v>
      </c>
      <c r="F1090" s="1">
        <v>3</v>
      </c>
      <c r="G1090" s="1">
        <v>204.77</v>
      </c>
      <c r="H1090" s="1">
        <v>0.14000000000000001</v>
      </c>
      <c r="I1090" s="1" t="s">
        <v>1959</v>
      </c>
      <c r="J1090" s="1">
        <v>528.3066</v>
      </c>
    </row>
    <row r="1091" spans="1:10" x14ac:dyDescent="0.25">
      <c r="A1091" s="1" t="s">
        <v>3056</v>
      </c>
      <c r="B1091" s="3">
        <v>45686</v>
      </c>
      <c r="C1091" s="1" t="s">
        <v>157</v>
      </c>
      <c r="D1091" s="1" t="s">
        <v>1725</v>
      </c>
      <c r="E1091" s="1" t="s">
        <v>1945</v>
      </c>
      <c r="F1091" s="1">
        <v>4</v>
      </c>
      <c r="G1091" s="1">
        <v>106.23</v>
      </c>
      <c r="H1091" s="1">
        <v>0.28000000000000003</v>
      </c>
      <c r="I1091" s="1" t="s">
        <v>1964</v>
      </c>
      <c r="J1091" s="1">
        <v>305.94240000000002</v>
      </c>
    </row>
    <row r="1092" spans="1:10" x14ac:dyDescent="0.25">
      <c r="A1092" s="1" t="s">
        <v>3057</v>
      </c>
      <c r="B1092" s="3">
        <v>45824</v>
      </c>
      <c r="C1092" s="1" t="s">
        <v>1034</v>
      </c>
      <c r="D1092" s="1" t="s">
        <v>1780</v>
      </c>
      <c r="E1092" s="1" t="s">
        <v>1908</v>
      </c>
      <c r="F1092" s="1">
        <v>2</v>
      </c>
      <c r="G1092" s="1">
        <v>769.48</v>
      </c>
      <c r="H1092" s="1">
        <v>0.11</v>
      </c>
      <c r="I1092" s="1" t="s">
        <v>1961</v>
      </c>
      <c r="J1092" s="1">
        <v>1369.6744000000001</v>
      </c>
    </row>
    <row r="1093" spans="1:10" x14ac:dyDescent="0.25">
      <c r="A1093" s="1" t="s">
        <v>3058</v>
      </c>
      <c r="B1093" s="3">
        <v>45867</v>
      </c>
      <c r="C1093" s="1" t="s">
        <v>826</v>
      </c>
      <c r="D1093" s="1" t="s">
        <v>1753</v>
      </c>
      <c r="E1093" s="1" t="s">
        <v>1932</v>
      </c>
      <c r="F1093" s="1">
        <v>2</v>
      </c>
      <c r="G1093" s="1">
        <v>714.21</v>
      </c>
      <c r="H1093" s="1">
        <v>0.14000000000000001</v>
      </c>
      <c r="I1093" s="1" t="s">
        <v>1959</v>
      </c>
      <c r="J1093" s="1">
        <v>1228.4412</v>
      </c>
    </row>
    <row r="1094" spans="1:10" x14ac:dyDescent="0.25">
      <c r="A1094" s="1" t="s">
        <v>3059</v>
      </c>
      <c r="B1094" s="3">
        <v>45578</v>
      </c>
      <c r="C1094" s="1" t="s">
        <v>874</v>
      </c>
      <c r="D1094" s="1" t="s">
        <v>1603</v>
      </c>
      <c r="E1094" s="1" t="s">
        <v>1936</v>
      </c>
      <c r="F1094" s="1">
        <v>4</v>
      </c>
      <c r="G1094" s="1">
        <v>632.24</v>
      </c>
      <c r="H1094" s="1">
        <v>0.25</v>
      </c>
      <c r="I1094" s="1" t="s">
        <v>1961</v>
      </c>
      <c r="J1094" s="1">
        <v>1896.72</v>
      </c>
    </row>
    <row r="1095" spans="1:10" x14ac:dyDescent="0.25">
      <c r="A1095" s="1" t="s">
        <v>3060</v>
      </c>
      <c r="B1095" s="3">
        <v>45575</v>
      </c>
      <c r="C1095" s="1" t="s">
        <v>545</v>
      </c>
      <c r="D1095" s="1" t="s">
        <v>1817</v>
      </c>
      <c r="E1095" s="1" t="s">
        <v>1901</v>
      </c>
      <c r="F1095" s="1">
        <v>2</v>
      </c>
      <c r="G1095" s="1">
        <v>845.27</v>
      </c>
      <c r="H1095" s="1">
        <v>0.18</v>
      </c>
      <c r="I1095" s="1" t="s">
        <v>1961</v>
      </c>
      <c r="J1095" s="1">
        <v>1386.2428</v>
      </c>
    </row>
    <row r="1096" spans="1:10" x14ac:dyDescent="0.25">
      <c r="A1096" s="1" t="s">
        <v>3061</v>
      </c>
      <c r="B1096" s="3">
        <v>45816</v>
      </c>
      <c r="C1096" s="1" t="s">
        <v>1539</v>
      </c>
      <c r="D1096" s="1" t="s">
        <v>1844</v>
      </c>
      <c r="E1096" s="1" t="s">
        <v>1932</v>
      </c>
      <c r="F1096" s="1">
        <v>1</v>
      </c>
      <c r="G1096" s="1">
        <v>575.94000000000005</v>
      </c>
      <c r="H1096" s="1">
        <v>0.17</v>
      </c>
      <c r="I1096" s="1" t="s">
        <v>1959</v>
      </c>
      <c r="J1096" s="1">
        <v>478.03019999999998</v>
      </c>
    </row>
    <row r="1097" spans="1:10" x14ac:dyDescent="0.25">
      <c r="A1097" s="1" t="s">
        <v>3062</v>
      </c>
      <c r="B1097" s="3">
        <v>45620</v>
      </c>
      <c r="C1097" s="1" t="s">
        <v>814</v>
      </c>
      <c r="D1097" s="1" t="s">
        <v>1835</v>
      </c>
      <c r="E1097" s="1" t="s">
        <v>1936</v>
      </c>
      <c r="F1097" s="1">
        <v>1</v>
      </c>
      <c r="G1097" s="1">
        <v>907.97</v>
      </c>
      <c r="H1097" s="1">
        <v>0.26</v>
      </c>
      <c r="I1097" s="1" t="s">
        <v>1964</v>
      </c>
      <c r="J1097" s="1">
        <v>671.89779999999996</v>
      </c>
    </row>
    <row r="1098" spans="1:10" x14ac:dyDescent="0.25">
      <c r="A1098" s="1" t="s">
        <v>3063</v>
      </c>
      <c r="B1098" s="3">
        <v>45695</v>
      </c>
      <c r="C1098" s="1" t="s">
        <v>860</v>
      </c>
      <c r="D1098" s="1" t="s">
        <v>1635</v>
      </c>
      <c r="E1098" s="1" t="s">
        <v>1929</v>
      </c>
      <c r="F1098" s="1">
        <v>1</v>
      </c>
      <c r="G1098" s="1">
        <v>99.35</v>
      </c>
      <c r="H1098" s="1">
        <v>0.08</v>
      </c>
      <c r="I1098" s="1" t="s">
        <v>1964</v>
      </c>
      <c r="J1098" s="1">
        <v>91.402000000000001</v>
      </c>
    </row>
    <row r="1099" spans="1:10" x14ac:dyDescent="0.25">
      <c r="A1099" s="1" t="s">
        <v>3064</v>
      </c>
      <c r="B1099" s="3">
        <v>45596</v>
      </c>
      <c r="C1099" s="1" t="s">
        <v>265</v>
      </c>
      <c r="D1099" s="1" t="s">
        <v>1555</v>
      </c>
      <c r="E1099" s="1" t="s">
        <v>1901</v>
      </c>
      <c r="F1099" s="1">
        <v>2</v>
      </c>
      <c r="G1099" s="1">
        <v>374.42</v>
      </c>
      <c r="H1099" s="1">
        <v>0.21</v>
      </c>
      <c r="I1099" s="1" t="s">
        <v>1964</v>
      </c>
      <c r="J1099" s="1">
        <v>591.58360000000005</v>
      </c>
    </row>
    <row r="1100" spans="1:10" x14ac:dyDescent="0.25">
      <c r="A1100" s="1" t="s">
        <v>3065</v>
      </c>
      <c r="B1100" s="3">
        <v>45869</v>
      </c>
      <c r="C1100" s="1" t="s">
        <v>1493</v>
      </c>
      <c r="D1100" s="1" t="s">
        <v>1617</v>
      </c>
      <c r="E1100" s="1" t="s">
        <v>1936</v>
      </c>
      <c r="F1100" s="1">
        <v>3</v>
      </c>
      <c r="G1100" s="1">
        <v>248.43</v>
      </c>
      <c r="H1100" s="1">
        <v>0.24</v>
      </c>
      <c r="I1100" s="1" t="s">
        <v>1964</v>
      </c>
      <c r="J1100" s="1">
        <v>566.42039999999997</v>
      </c>
    </row>
    <row r="1101" spans="1:10" x14ac:dyDescent="0.25">
      <c r="A1101" s="1" t="s">
        <v>3066</v>
      </c>
      <c r="B1101" s="3">
        <v>45631</v>
      </c>
      <c r="C1101" s="1" t="s">
        <v>1455</v>
      </c>
      <c r="D1101" s="1" t="s">
        <v>1838</v>
      </c>
      <c r="E1101" s="1" t="s">
        <v>1892</v>
      </c>
      <c r="F1101" s="1">
        <v>1</v>
      </c>
      <c r="G1101" s="1">
        <v>784.46</v>
      </c>
      <c r="H1101" s="1">
        <v>0.14000000000000001</v>
      </c>
      <c r="I1101" s="1" t="s">
        <v>1964</v>
      </c>
      <c r="J1101" s="1">
        <v>674.63559999999995</v>
      </c>
    </row>
    <row r="1102" spans="1:10" x14ac:dyDescent="0.25">
      <c r="A1102" s="1" t="s">
        <v>3067</v>
      </c>
      <c r="B1102" s="3">
        <v>45379</v>
      </c>
      <c r="C1102" s="1" t="s">
        <v>838</v>
      </c>
      <c r="D1102" s="1" t="s">
        <v>1738</v>
      </c>
      <c r="E1102" s="1" t="s">
        <v>1924</v>
      </c>
      <c r="F1102" s="1">
        <v>3</v>
      </c>
      <c r="G1102" s="1">
        <v>70.88</v>
      </c>
      <c r="H1102" s="1">
        <v>0.27</v>
      </c>
      <c r="I1102" s="1" t="s">
        <v>1964</v>
      </c>
      <c r="J1102" s="1">
        <v>155.22720000000001</v>
      </c>
    </row>
    <row r="1103" spans="1:10" x14ac:dyDescent="0.25">
      <c r="A1103" s="1" t="s">
        <v>3068</v>
      </c>
      <c r="B1103" s="3">
        <v>45641</v>
      </c>
      <c r="C1103" s="1" t="s">
        <v>391</v>
      </c>
      <c r="D1103" s="1" t="s">
        <v>1590</v>
      </c>
      <c r="E1103" s="1" t="s">
        <v>1892</v>
      </c>
      <c r="F1103" s="1">
        <v>3</v>
      </c>
      <c r="G1103" s="1">
        <v>324.29000000000002</v>
      </c>
      <c r="H1103" s="1">
        <v>0.16</v>
      </c>
      <c r="I1103" s="1" t="s">
        <v>1964</v>
      </c>
      <c r="J1103" s="1">
        <v>817.21079999999995</v>
      </c>
    </row>
    <row r="1104" spans="1:10" x14ac:dyDescent="0.25">
      <c r="A1104" s="1" t="s">
        <v>3069</v>
      </c>
      <c r="B1104" s="3">
        <v>45842</v>
      </c>
      <c r="C1104" s="1" t="s">
        <v>485</v>
      </c>
      <c r="D1104" s="1" t="s">
        <v>1617</v>
      </c>
      <c r="E1104" s="1" t="s">
        <v>1901</v>
      </c>
      <c r="F1104" s="1">
        <v>4</v>
      </c>
      <c r="G1104" s="1">
        <v>243.92</v>
      </c>
      <c r="H1104" s="1">
        <v>0.02</v>
      </c>
      <c r="I1104" s="1" t="s">
        <v>1961</v>
      </c>
      <c r="J1104" s="1">
        <v>956.16639999999995</v>
      </c>
    </row>
    <row r="1105" spans="1:10" x14ac:dyDescent="0.25">
      <c r="A1105" s="1" t="s">
        <v>3070</v>
      </c>
      <c r="B1105" s="3">
        <v>45257</v>
      </c>
      <c r="C1105" s="1" t="s">
        <v>1184</v>
      </c>
      <c r="D1105" s="1" t="s">
        <v>1661</v>
      </c>
      <c r="E1105" s="1" t="s">
        <v>1932</v>
      </c>
      <c r="F1105" s="1">
        <v>1</v>
      </c>
      <c r="G1105" s="1">
        <v>664.35</v>
      </c>
      <c r="H1105" s="1">
        <v>0</v>
      </c>
      <c r="I1105" s="1" t="s">
        <v>1959</v>
      </c>
      <c r="J1105" s="1">
        <v>664.35</v>
      </c>
    </row>
    <row r="1106" spans="1:10" x14ac:dyDescent="0.25">
      <c r="A1106" s="1" t="s">
        <v>3071</v>
      </c>
      <c r="B1106" s="3">
        <v>45468</v>
      </c>
      <c r="C1106" s="1" t="s">
        <v>1211</v>
      </c>
      <c r="D1106" s="1" t="s">
        <v>1638</v>
      </c>
      <c r="E1106" s="1" t="s">
        <v>1924</v>
      </c>
      <c r="F1106" s="1">
        <v>2</v>
      </c>
      <c r="G1106" s="1">
        <v>218.07</v>
      </c>
      <c r="H1106" s="1">
        <v>0.19</v>
      </c>
      <c r="I1106" s="1" t="s">
        <v>1961</v>
      </c>
      <c r="J1106" s="1">
        <v>353.27339999999998</v>
      </c>
    </row>
    <row r="1107" spans="1:10" x14ac:dyDescent="0.25">
      <c r="A1107" s="1" t="s">
        <v>3072</v>
      </c>
      <c r="B1107" s="3">
        <v>45228</v>
      </c>
      <c r="C1107" s="1" t="s">
        <v>1208</v>
      </c>
      <c r="D1107" s="1" t="s">
        <v>1617</v>
      </c>
      <c r="E1107" s="1" t="s">
        <v>1901</v>
      </c>
      <c r="F1107" s="1">
        <v>4</v>
      </c>
      <c r="G1107" s="1">
        <v>921.83</v>
      </c>
      <c r="H1107" s="1">
        <v>0.27</v>
      </c>
      <c r="I1107" s="1" t="s">
        <v>1959</v>
      </c>
      <c r="J1107" s="1">
        <v>2691.7435999999998</v>
      </c>
    </row>
    <row r="1108" spans="1:10" x14ac:dyDescent="0.25">
      <c r="A1108" s="1" t="s">
        <v>3073</v>
      </c>
      <c r="B1108" s="3">
        <v>45661</v>
      </c>
      <c r="C1108" s="1" t="s">
        <v>566</v>
      </c>
      <c r="D1108" s="1" t="s">
        <v>1732</v>
      </c>
      <c r="E1108" s="1" t="s">
        <v>1892</v>
      </c>
      <c r="F1108" s="1">
        <v>3</v>
      </c>
      <c r="G1108" s="1">
        <v>326.2</v>
      </c>
      <c r="H1108" s="1">
        <v>0.22</v>
      </c>
      <c r="I1108" s="1" t="s">
        <v>1964</v>
      </c>
      <c r="J1108" s="1">
        <v>763.30799999999999</v>
      </c>
    </row>
    <row r="1109" spans="1:10" x14ac:dyDescent="0.25">
      <c r="A1109" s="1" t="s">
        <v>3074</v>
      </c>
      <c r="B1109" s="3">
        <v>45701</v>
      </c>
      <c r="C1109" s="1" t="s">
        <v>1426</v>
      </c>
      <c r="D1109" s="1" t="s">
        <v>1625</v>
      </c>
      <c r="E1109" s="1" t="s">
        <v>1948</v>
      </c>
      <c r="F1109" s="1">
        <v>1</v>
      </c>
      <c r="G1109" s="1">
        <v>244.25</v>
      </c>
      <c r="H1109" s="1">
        <v>0.09</v>
      </c>
      <c r="I1109" s="1" t="s">
        <v>1961</v>
      </c>
      <c r="J1109" s="1">
        <v>222.26750000000001</v>
      </c>
    </row>
    <row r="1110" spans="1:10" x14ac:dyDescent="0.25">
      <c r="A1110" s="1" t="s">
        <v>3075</v>
      </c>
      <c r="B1110" s="3">
        <v>45448</v>
      </c>
      <c r="C1110" s="1" t="s">
        <v>1166</v>
      </c>
      <c r="D1110" s="1" t="s">
        <v>1765</v>
      </c>
      <c r="E1110" s="1" t="s">
        <v>1924</v>
      </c>
      <c r="F1110" s="1">
        <v>3</v>
      </c>
      <c r="G1110" s="1">
        <v>808.87</v>
      </c>
      <c r="H1110" s="1">
        <v>0.12</v>
      </c>
      <c r="I1110" s="1" t="s">
        <v>1964</v>
      </c>
      <c r="J1110" s="1">
        <v>2135.4168</v>
      </c>
    </row>
    <row r="1111" spans="1:10" x14ac:dyDescent="0.25">
      <c r="A1111" s="1" t="s">
        <v>3076</v>
      </c>
      <c r="B1111" s="3">
        <v>45387</v>
      </c>
      <c r="C1111" s="1" t="s">
        <v>1073</v>
      </c>
      <c r="D1111" s="1" t="s">
        <v>1670</v>
      </c>
      <c r="E1111" s="1" t="s">
        <v>1896</v>
      </c>
      <c r="F1111" s="1">
        <v>3</v>
      </c>
      <c r="G1111" s="1">
        <v>826.15</v>
      </c>
      <c r="H1111" s="1">
        <v>0</v>
      </c>
      <c r="I1111" s="1" t="s">
        <v>1961</v>
      </c>
      <c r="J1111" s="1">
        <v>2478.4499999999998</v>
      </c>
    </row>
    <row r="1112" spans="1:10" x14ac:dyDescent="0.25">
      <c r="A1112" s="1" t="s">
        <v>3077</v>
      </c>
      <c r="B1112" s="3">
        <v>45652</v>
      </c>
      <c r="C1112" s="1" t="s">
        <v>624</v>
      </c>
      <c r="D1112" s="1" t="s">
        <v>1648</v>
      </c>
      <c r="E1112" s="1" t="s">
        <v>1948</v>
      </c>
      <c r="F1112" s="1">
        <v>3</v>
      </c>
      <c r="G1112" s="1">
        <v>631.20000000000005</v>
      </c>
      <c r="H1112" s="1">
        <v>0.24</v>
      </c>
      <c r="I1112" s="1" t="s">
        <v>1959</v>
      </c>
      <c r="J1112" s="1">
        <v>1439.136</v>
      </c>
    </row>
    <row r="1113" spans="1:10" x14ac:dyDescent="0.25">
      <c r="A1113" s="1" t="s">
        <v>3078</v>
      </c>
      <c r="B1113" s="3">
        <v>45316</v>
      </c>
      <c r="C1113" s="1" t="s">
        <v>883</v>
      </c>
      <c r="D1113" s="1" t="s">
        <v>1756</v>
      </c>
      <c r="E1113" s="1" t="s">
        <v>1924</v>
      </c>
      <c r="F1113" s="1">
        <v>1</v>
      </c>
      <c r="G1113" s="1">
        <v>937.01</v>
      </c>
      <c r="H1113" s="1">
        <v>7.0000000000000007E-2</v>
      </c>
      <c r="I1113" s="1" t="s">
        <v>1959</v>
      </c>
      <c r="J1113" s="1">
        <v>871.41930000000002</v>
      </c>
    </row>
    <row r="1114" spans="1:10" x14ac:dyDescent="0.25">
      <c r="A1114" s="1" t="s">
        <v>3079</v>
      </c>
      <c r="B1114" s="3">
        <v>45316</v>
      </c>
      <c r="C1114" s="1" t="s">
        <v>515</v>
      </c>
      <c r="D1114" s="1" t="s">
        <v>1802</v>
      </c>
      <c r="E1114" s="1" t="s">
        <v>1908</v>
      </c>
      <c r="F1114" s="1">
        <v>2</v>
      </c>
      <c r="G1114" s="1">
        <v>644</v>
      </c>
      <c r="H1114" s="1">
        <v>0.04</v>
      </c>
      <c r="I1114" s="1" t="s">
        <v>1961</v>
      </c>
      <c r="J1114" s="1">
        <v>1236.48</v>
      </c>
    </row>
    <row r="1115" spans="1:10" x14ac:dyDescent="0.25">
      <c r="A1115" s="1" t="s">
        <v>3080</v>
      </c>
      <c r="B1115" s="3">
        <v>45888</v>
      </c>
      <c r="C1115" s="1" t="s">
        <v>342</v>
      </c>
      <c r="D1115" s="1" t="s">
        <v>1856</v>
      </c>
      <c r="E1115" s="1" t="s">
        <v>1908</v>
      </c>
      <c r="F1115" s="1">
        <v>3</v>
      </c>
      <c r="G1115" s="1">
        <v>629.58000000000004</v>
      </c>
      <c r="H1115" s="1">
        <v>0.05</v>
      </c>
      <c r="I1115" s="1" t="s">
        <v>1959</v>
      </c>
      <c r="J1115" s="1">
        <v>1794.3030000000001</v>
      </c>
    </row>
    <row r="1116" spans="1:10" x14ac:dyDescent="0.25">
      <c r="A1116" s="1" t="s">
        <v>3081</v>
      </c>
      <c r="B1116" s="3">
        <v>45791</v>
      </c>
      <c r="C1116" s="1" t="s">
        <v>1449</v>
      </c>
      <c r="D1116" s="1" t="s">
        <v>1844</v>
      </c>
      <c r="E1116" s="1" t="s">
        <v>1896</v>
      </c>
      <c r="F1116" s="1">
        <v>2</v>
      </c>
      <c r="G1116" s="1">
        <v>121.52</v>
      </c>
      <c r="H1116" s="1">
        <v>0.18</v>
      </c>
      <c r="I1116" s="1" t="s">
        <v>1964</v>
      </c>
      <c r="J1116" s="1">
        <v>199.2928</v>
      </c>
    </row>
    <row r="1117" spans="1:10" x14ac:dyDescent="0.25">
      <c r="A1117" s="1" t="s">
        <v>3082</v>
      </c>
      <c r="B1117" s="3">
        <v>45420</v>
      </c>
      <c r="C1117" s="1" t="s">
        <v>1261</v>
      </c>
      <c r="D1117" s="1" t="s">
        <v>1777</v>
      </c>
      <c r="E1117" s="1" t="s">
        <v>1948</v>
      </c>
      <c r="F1117" s="1">
        <v>2</v>
      </c>
      <c r="G1117" s="1">
        <v>549.83000000000004</v>
      </c>
      <c r="H1117" s="1">
        <v>7.0000000000000007E-2</v>
      </c>
      <c r="I1117" s="1" t="s">
        <v>1961</v>
      </c>
      <c r="J1117" s="1">
        <v>1022.6838</v>
      </c>
    </row>
    <row r="1118" spans="1:10" x14ac:dyDescent="0.25">
      <c r="A1118" s="1" t="s">
        <v>3083</v>
      </c>
      <c r="B1118" s="3">
        <v>45219</v>
      </c>
      <c r="C1118" s="1" t="s">
        <v>482</v>
      </c>
      <c r="D1118" s="1" t="s">
        <v>1610</v>
      </c>
      <c r="E1118" s="1" t="s">
        <v>1917</v>
      </c>
      <c r="F1118" s="1">
        <v>3</v>
      </c>
      <c r="G1118" s="1">
        <v>278.38</v>
      </c>
      <c r="H1118" s="1">
        <v>0.03</v>
      </c>
      <c r="I1118" s="1" t="s">
        <v>1959</v>
      </c>
      <c r="J1118" s="1">
        <v>810.08579999999995</v>
      </c>
    </row>
    <row r="1119" spans="1:10" x14ac:dyDescent="0.25">
      <c r="A1119" s="1" t="s">
        <v>3084</v>
      </c>
      <c r="B1119" s="3">
        <v>45510</v>
      </c>
      <c r="C1119" s="1" t="s">
        <v>1367</v>
      </c>
      <c r="D1119" s="1" t="s">
        <v>1871</v>
      </c>
      <c r="E1119" s="1" t="s">
        <v>1901</v>
      </c>
      <c r="F1119" s="1">
        <v>4</v>
      </c>
      <c r="G1119" s="1">
        <v>723.66</v>
      </c>
      <c r="H1119" s="1">
        <v>0.03</v>
      </c>
      <c r="I1119" s="1" t="s">
        <v>1961</v>
      </c>
      <c r="J1119" s="1">
        <v>2807.8008</v>
      </c>
    </row>
    <row r="1120" spans="1:10" x14ac:dyDescent="0.25">
      <c r="A1120" s="1" t="s">
        <v>3085</v>
      </c>
      <c r="B1120" s="3">
        <v>45687</v>
      </c>
      <c r="C1120" s="1" t="s">
        <v>677</v>
      </c>
      <c r="D1120" s="1" t="s">
        <v>1799</v>
      </c>
      <c r="E1120" s="1" t="s">
        <v>1921</v>
      </c>
      <c r="F1120" s="1">
        <v>1</v>
      </c>
      <c r="G1120" s="1">
        <v>724.74</v>
      </c>
      <c r="H1120" s="1">
        <v>0.15</v>
      </c>
      <c r="I1120" s="1" t="s">
        <v>1961</v>
      </c>
      <c r="J1120" s="1">
        <v>616.029</v>
      </c>
    </row>
    <row r="1121" spans="1:10" x14ac:dyDescent="0.25">
      <c r="A1121" s="1" t="s">
        <v>3086</v>
      </c>
      <c r="B1121" s="3">
        <v>45271</v>
      </c>
      <c r="C1121" s="1" t="s">
        <v>1417</v>
      </c>
      <c r="D1121" s="1" t="s">
        <v>1638</v>
      </c>
      <c r="E1121" s="1" t="s">
        <v>1904</v>
      </c>
      <c r="F1121" s="1">
        <v>2</v>
      </c>
      <c r="G1121" s="1">
        <v>961.84</v>
      </c>
      <c r="H1121" s="1">
        <v>0.25</v>
      </c>
      <c r="I1121" s="1" t="s">
        <v>1961</v>
      </c>
      <c r="J1121" s="1">
        <v>1442.76</v>
      </c>
    </row>
    <row r="1122" spans="1:10" x14ac:dyDescent="0.25">
      <c r="A1122" s="1" t="s">
        <v>3087</v>
      </c>
      <c r="B1122" s="3">
        <v>45446</v>
      </c>
      <c r="C1122" s="1" t="s">
        <v>92</v>
      </c>
      <c r="D1122" s="1" t="s">
        <v>1689</v>
      </c>
      <c r="E1122" s="1" t="s">
        <v>1939</v>
      </c>
      <c r="F1122" s="1">
        <v>4</v>
      </c>
      <c r="G1122" s="1">
        <v>21.12</v>
      </c>
      <c r="H1122" s="1">
        <v>0.18</v>
      </c>
      <c r="I1122" s="1" t="s">
        <v>1964</v>
      </c>
      <c r="J1122" s="1">
        <v>69.273600000000002</v>
      </c>
    </row>
    <row r="1123" spans="1:10" x14ac:dyDescent="0.25">
      <c r="A1123" s="1" t="s">
        <v>3088</v>
      </c>
      <c r="B1123" s="3">
        <v>45579</v>
      </c>
      <c r="C1123" s="1" t="s">
        <v>1016</v>
      </c>
      <c r="D1123" s="1" t="s">
        <v>1555</v>
      </c>
      <c r="E1123" s="1" t="s">
        <v>1904</v>
      </c>
      <c r="F1123" s="1">
        <v>3</v>
      </c>
      <c r="G1123" s="1">
        <v>819.93</v>
      </c>
      <c r="H1123" s="1">
        <v>0.08</v>
      </c>
      <c r="I1123" s="1" t="s">
        <v>1961</v>
      </c>
      <c r="J1123" s="1">
        <v>2263.0068000000001</v>
      </c>
    </row>
    <row r="1124" spans="1:10" x14ac:dyDescent="0.25">
      <c r="A1124" s="1" t="s">
        <v>3089</v>
      </c>
      <c r="B1124" s="3">
        <v>45725</v>
      </c>
      <c r="C1124" s="1" t="s">
        <v>943</v>
      </c>
      <c r="D1124" s="1" t="s">
        <v>1706</v>
      </c>
      <c r="E1124" s="1" t="s">
        <v>1887</v>
      </c>
      <c r="F1124" s="1">
        <v>2</v>
      </c>
      <c r="G1124" s="1">
        <v>700.95</v>
      </c>
      <c r="H1124" s="1">
        <v>0.18</v>
      </c>
      <c r="I1124" s="1" t="s">
        <v>1959</v>
      </c>
      <c r="J1124" s="1">
        <v>1149.558</v>
      </c>
    </row>
    <row r="1125" spans="1:10" x14ac:dyDescent="0.25">
      <c r="A1125" s="1" t="s">
        <v>3090</v>
      </c>
      <c r="B1125" s="3">
        <v>45910</v>
      </c>
      <c r="C1125" s="1" t="s">
        <v>485</v>
      </c>
      <c r="D1125" s="1" t="s">
        <v>1625</v>
      </c>
      <c r="E1125" s="1" t="s">
        <v>1934</v>
      </c>
      <c r="F1125" s="1">
        <v>2</v>
      </c>
      <c r="G1125" s="1">
        <v>456.38</v>
      </c>
      <c r="H1125" s="1">
        <v>0.12</v>
      </c>
      <c r="I1125" s="1" t="s">
        <v>1959</v>
      </c>
      <c r="J1125" s="1">
        <v>803.22879999999998</v>
      </c>
    </row>
    <row r="1126" spans="1:10" x14ac:dyDescent="0.25">
      <c r="A1126" s="1" t="s">
        <v>3091</v>
      </c>
      <c r="B1126" s="3">
        <v>45447</v>
      </c>
      <c r="C1126" s="1" t="s">
        <v>1142</v>
      </c>
      <c r="D1126" s="1" t="s">
        <v>1811</v>
      </c>
      <c r="E1126" s="1" t="s">
        <v>1934</v>
      </c>
      <c r="F1126" s="1">
        <v>3</v>
      </c>
      <c r="G1126" s="1">
        <v>291.05</v>
      </c>
      <c r="H1126" s="1">
        <v>0.3</v>
      </c>
      <c r="I1126" s="1" t="s">
        <v>1959</v>
      </c>
      <c r="J1126" s="1">
        <v>611.20500000000004</v>
      </c>
    </row>
    <row r="1127" spans="1:10" x14ac:dyDescent="0.25">
      <c r="A1127" s="1" t="s">
        <v>3092</v>
      </c>
      <c r="B1127" s="3">
        <v>45307</v>
      </c>
      <c r="C1127" s="1" t="s">
        <v>760</v>
      </c>
      <c r="D1127" s="1" t="s">
        <v>1868</v>
      </c>
      <c r="E1127" s="1" t="s">
        <v>1936</v>
      </c>
      <c r="F1127" s="1">
        <v>2</v>
      </c>
      <c r="G1127" s="1">
        <v>463.52</v>
      </c>
      <c r="H1127" s="1">
        <v>0.27</v>
      </c>
      <c r="I1127" s="1" t="s">
        <v>1961</v>
      </c>
      <c r="J1127" s="1">
        <v>676.73919999999998</v>
      </c>
    </row>
    <row r="1128" spans="1:10" x14ac:dyDescent="0.25">
      <c r="A1128" s="1" t="s">
        <v>3093</v>
      </c>
      <c r="B1128" s="3">
        <v>45653</v>
      </c>
      <c r="C1128" s="1" t="s">
        <v>1196</v>
      </c>
      <c r="D1128" s="1" t="s">
        <v>1555</v>
      </c>
      <c r="E1128" s="1" t="s">
        <v>1942</v>
      </c>
      <c r="F1128" s="1">
        <v>3</v>
      </c>
      <c r="G1128" s="1">
        <v>241.64</v>
      </c>
      <c r="H1128" s="1">
        <v>0.28999999999999998</v>
      </c>
      <c r="I1128" s="1" t="s">
        <v>1961</v>
      </c>
      <c r="J1128" s="1">
        <v>514.69320000000005</v>
      </c>
    </row>
    <row r="1129" spans="1:10" x14ac:dyDescent="0.25">
      <c r="A1129" s="1" t="s">
        <v>3094</v>
      </c>
      <c r="B1129" s="3">
        <v>45817</v>
      </c>
      <c r="C1129" s="1" t="s">
        <v>1499</v>
      </c>
      <c r="D1129" s="1" t="s">
        <v>1667</v>
      </c>
      <c r="E1129" s="1" t="s">
        <v>1924</v>
      </c>
      <c r="F1129" s="1">
        <v>2</v>
      </c>
      <c r="G1129" s="1">
        <v>47.86</v>
      </c>
      <c r="H1129" s="1">
        <v>0.03</v>
      </c>
      <c r="I1129" s="1" t="s">
        <v>1961</v>
      </c>
      <c r="J1129" s="1">
        <v>92.848399999999998</v>
      </c>
    </row>
    <row r="1130" spans="1:10" x14ac:dyDescent="0.25">
      <c r="A1130" s="1" t="s">
        <v>3095</v>
      </c>
      <c r="B1130" s="3">
        <v>45509</v>
      </c>
      <c r="C1130" s="1" t="s">
        <v>1091</v>
      </c>
      <c r="D1130" s="1" t="s">
        <v>1859</v>
      </c>
      <c r="E1130" s="1" t="s">
        <v>1901</v>
      </c>
      <c r="F1130" s="1">
        <v>1</v>
      </c>
      <c r="G1130" s="1">
        <v>805.07</v>
      </c>
      <c r="H1130" s="1">
        <v>0.06</v>
      </c>
      <c r="I1130" s="1" t="s">
        <v>1964</v>
      </c>
      <c r="J1130" s="1">
        <v>756.76580000000001</v>
      </c>
    </row>
    <row r="1131" spans="1:10" x14ac:dyDescent="0.25">
      <c r="A1131" s="1" t="s">
        <v>3096</v>
      </c>
      <c r="B1131" s="3">
        <v>45753</v>
      </c>
      <c r="C1131" s="1" t="s">
        <v>1178</v>
      </c>
      <c r="D1131" s="1" t="s">
        <v>1680</v>
      </c>
      <c r="E1131" s="1" t="s">
        <v>1892</v>
      </c>
      <c r="F1131" s="1">
        <v>3</v>
      </c>
      <c r="G1131" s="1">
        <v>848.48</v>
      </c>
      <c r="H1131" s="1">
        <v>0</v>
      </c>
      <c r="I1131" s="1" t="s">
        <v>1964</v>
      </c>
      <c r="J1131" s="1">
        <v>2545.44</v>
      </c>
    </row>
    <row r="1132" spans="1:10" x14ac:dyDescent="0.25">
      <c r="A1132" s="1" t="s">
        <v>3097</v>
      </c>
      <c r="B1132" s="3">
        <v>45512</v>
      </c>
      <c r="C1132" s="1" t="s">
        <v>793</v>
      </c>
      <c r="D1132" s="1" t="s">
        <v>1741</v>
      </c>
      <c r="E1132" s="1" t="s">
        <v>1917</v>
      </c>
      <c r="F1132" s="1">
        <v>2</v>
      </c>
      <c r="G1132" s="1">
        <v>568.95000000000005</v>
      </c>
      <c r="H1132" s="1">
        <v>0.22</v>
      </c>
      <c r="I1132" s="1" t="s">
        <v>1959</v>
      </c>
      <c r="J1132" s="1">
        <v>887.56200000000001</v>
      </c>
    </row>
    <row r="1133" spans="1:10" x14ac:dyDescent="0.25">
      <c r="A1133" s="1" t="s">
        <v>3098</v>
      </c>
      <c r="B1133" s="3">
        <v>45764</v>
      </c>
      <c r="C1133" s="1" t="s">
        <v>548</v>
      </c>
      <c r="D1133" s="1" t="s">
        <v>1741</v>
      </c>
      <c r="E1133" s="1" t="s">
        <v>1927</v>
      </c>
      <c r="F1133" s="1">
        <v>3</v>
      </c>
      <c r="G1133" s="1">
        <v>269.83999999999997</v>
      </c>
      <c r="H1133" s="1">
        <v>0.05</v>
      </c>
      <c r="I1133" s="1" t="s">
        <v>1961</v>
      </c>
      <c r="J1133" s="1">
        <v>769.04399999999998</v>
      </c>
    </row>
    <row r="1134" spans="1:10" x14ac:dyDescent="0.25">
      <c r="A1134" s="1" t="s">
        <v>3099</v>
      </c>
      <c r="B1134" s="3">
        <v>45746</v>
      </c>
      <c r="C1134" s="1" t="s">
        <v>986</v>
      </c>
      <c r="D1134" s="1" t="s">
        <v>1768</v>
      </c>
      <c r="E1134" s="1" t="s">
        <v>1932</v>
      </c>
      <c r="F1134" s="1">
        <v>4</v>
      </c>
      <c r="G1134" s="1">
        <v>267.36</v>
      </c>
      <c r="H1134" s="1">
        <v>0.27</v>
      </c>
      <c r="I1134" s="1" t="s">
        <v>1961</v>
      </c>
      <c r="J1134" s="1">
        <v>780.69119999999998</v>
      </c>
    </row>
    <row r="1135" spans="1:10" x14ac:dyDescent="0.25">
      <c r="A1135" s="1" t="s">
        <v>3100</v>
      </c>
      <c r="B1135" s="3">
        <v>45647</v>
      </c>
      <c r="C1135" s="1" t="s">
        <v>403</v>
      </c>
      <c r="D1135" s="1" t="s">
        <v>1689</v>
      </c>
      <c r="E1135" s="1" t="s">
        <v>1892</v>
      </c>
      <c r="F1135" s="1">
        <v>1</v>
      </c>
      <c r="G1135" s="1">
        <v>438.41</v>
      </c>
      <c r="H1135" s="1">
        <v>0.09</v>
      </c>
      <c r="I1135" s="1" t="s">
        <v>1959</v>
      </c>
      <c r="J1135" s="1">
        <v>398.95310000000001</v>
      </c>
    </row>
    <row r="1136" spans="1:10" x14ac:dyDescent="0.25">
      <c r="A1136" s="1" t="s">
        <v>3101</v>
      </c>
      <c r="B1136" s="3">
        <v>45443</v>
      </c>
      <c r="C1136" s="1" t="s">
        <v>554</v>
      </c>
      <c r="D1136" s="1" t="s">
        <v>1735</v>
      </c>
      <c r="E1136" s="1" t="s">
        <v>1945</v>
      </c>
      <c r="F1136" s="1">
        <v>2</v>
      </c>
      <c r="G1136" s="1">
        <v>86.72</v>
      </c>
      <c r="H1136" s="1">
        <v>0.28000000000000003</v>
      </c>
      <c r="I1136" s="1" t="s">
        <v>1964</v>
      </c>
      <c r="J1136" s="1">
        <v>124.8768</v>
      </c>
    </row>
    <row r="1137" spans="1:10" x14ac:dyDescent="0.25">
      <c r="A1137" s="1" t="s">
        <v>3102</v>
      </c>
      <c r="B1137" s="3">
        <v>45722</v>
      </c>
      <c r="C1137" s="1" t="s">
        <v>1331</v>
      </c>
      <c r="D1137" s="1" t="s">
        <v>1850</v>
      </c>
      <c r="E1137" s="1" t="s">
        <v>1911</v>
      </c>
      <c r="F1137" s="1">
        <v>4</v>
      </c>
      <c r="G1137" s="1">
        <v>630.21</v>
      </c>
      <c r="H1137" s="1">
        <v>0.14000000000000001</v>
      </c>
      <c r="I1137" s="1" t="s">
        <v>1964</v>
      </c>
      <c r="J1137" s="1">
        <v>2167.9223999999999</v>
      </c>
    </row>
    <row r="1138" spans="1:10" x14ac:dyDescent="0.25">
      <c r="A1138" s="1" t="s">
        <v>3103</v>
      </c>
      <c r="B1138" s="3">
        <v>45575</v>
      </c>
      <c r="C1138" s="1" t="s">
        <v>1136</v>
      </c>
      <c r="D1138" s="1" t="s">
        <v>1759</v>
      </c>
      <c r="E1138" s="1" t="s">
        <v>1911</v>
      </c>
      <c r="F1138" s="1">
        <v>3</v>
      </c>
      <c r="G1138" s="1">
        <v>180.84</v>
      </c>
      <c r="H1138" s="1">
        <v>0.03</v>
      </c>
      <c r="I1138" s="1" t="s">
        <v>1961</v>
      </c>
      <c r="J1138" s="1">
        <v>526.24440000000004</v>
      </c>
    </row>
    <row r="1139" spans="1:10" x14ac:dyDescent="0.25">
      <c r="A1139" s="1" t="s">
        <v>3104</v>
      </c>
      <c r="B1139" s="3">
        <v>45441</v>
      </c>
      <c r="C1139" s="1" t="s">
        <v>29</v>
      </c>
      <c r="D1139" s="1" t="s">
        <v>1774</v>
      </c>
      <c r="E1139" s="1" t="s">
        <v>1939</v>
      </c>
      <c r="F1139" s="1">
        <v>1</v>
      </c>
      <c r="G1139" s="1">
        <v>453.41</v>
      </c>
      <c r="H1139" s="1">
        <v>0.04</v>
      </c>
      <c r="I1139" s="1" t="s">
        <v>1964</v>
      </c>
      <c r="J1139" s="1">
        <v>435.27359999999999</v>
      </c>
    </row>
    <row r="1140" spans="1:10" x14ac:dyDescent="0.25">
      <c r="A1140" s="1" t="s">
        <v>3105</v>
      </c>
      <c r="B1140" s="3">
        <v>45940</v>
      </c>
      <c r="C1140" s="1" t="s">
        <v>107</v>
      </c>
      <c r="D1140" s="1" t="s">
        <v>1735</v>
      </c>
      <c r="E1140" s="1" t="s">
        <v>1911</v>
      </c>
      <c r="F1140" s="1">
        <v>1</v>
      </c>
      <c r="G1140" s="1">
        <v>629.09</v>
      </c>
      <c r="H1140" s="1">
        <v>0.02</v>
      </c>
      <c r="I1140" s="1" t="s">
        <v>1959</v>
      </c>
      <c r="J1140" s="1">
        <v>616.50819999999999</v>
      </c>
    </row>
    <row r="1141" spans="1:10" x14ac:dyDescent="0.25">
      <c r="A1141" s="1" t="s">
        <v>3106</v>
      </c>
      <c r="B1141" s="3">
        <v>45518</v>
      </c>
      <c r="C1141" s="1" t="s">
        <v>100</v>
      </c>
      <c r="D1141" s="1" t="s">
        <v>1814</v>
      </c>
      <c r="E1141" s="1" t="s">
        <v>1896</v>
      </c>
      <c r="F1141" s="1">
        <v>2</v>
      </c>
      <c r="G1141" s="1">
        <v>257.45</v>
      </c>
      <c r="H1141" s="1">
        <v>0</v>
      </c>
      <c r="I1141" s="1" t="s">
        <v>1964</v>
      </c>
      <c r="J1141" s="1">
        <v>514.9</v>
      </c>
    </row>
    <row r="1142" spans="1:10" x14ac:dyDescent="0.25">
      <c r="A1142" s="1" t="s">
        <v>3107</v>
      </c>
      <c r="B1142" s="3">
        <v>45861</v>
      </c>
      <c r="C1142" s="1" t="s">
        <v>600</v>
      </c>
      <c r="D1142" s="1" t="s">
        <v>1680</v>
      </c>
      <c r="E1142" s="1" t="s">
        <v>1936</v>
      </c>
      <c r="F1142" s="1">
        <v>2</v>
      </c>
      <c r="G1142" s="1">
        <v>696.61</v>
      </c>
      <c r="H1142" s="1">
        <v>0.17</v>
      </c>
      <c r="I1142" s="1" t="s">
        <v>1961</v>
      </c>
      <c r="J1142" s="1">
        <v>1156.3725999999999</v>
      </c>
    </row>
    <row r="1143" spans="1:10" x14ac:dyDescent="0.25">
      <c r="A1143" s="1" t="s">
        <v>3108</v>
      </c>
      <c r="B1143" s="3">
        <v>45416</v>
      </c>
      <c r="C1143" s="1" t="s">
        <v>1178</v>
      </c>
      <c r="D1143" s="1" t="s">
        <v>1718</v>
      </c>
      <c r="E1143" s="1" t="s">
        <v>1914</v>
      </c>
      <c r="F1143" s="1">
        <v>2</v>
      </c>
      <c r="G1143" s="1">
        <v>143.79</v>
      </c>
      <c r="H1143" s="1">
        <v>0.1</v>
      </c>
      <c r="I1143" s="1" t="s">
        <v>1961</v>
      </c>
      <c r="J1143" s="1">
        <v>258.822</v>
      </c>
    </row>
    <row r="1144" spans="1:10" x14ac:dyDescent="0.25">
      <c r="A1144" s="1" t="s">
        <v>3109</v>
      </c>
      <c r="B1144" s="3">
        <v>45608</v>
      </c>
      <c r="C1144" s="1" t="s">
        <v>948</v>
      </c>
      <c r="D1144" s="1" t="s">
        <v>1832</v>
      </c>
      <c r="E1144" s="1" t="s">
        <v>1892</v>
      </c>
      <c r="F1144" s="1">
        <v>3</v>
      </c>
      <c r="G1144" s="1">
        <v>460.93</v>
      </c>
      <c r="H1144" s="1">
        <v>0.19</v>
      </c>
      <c r="I1144" s="1" t="s">
        <v>1964</v>
      </c>
      <c r="J1144" s="1">
        <v>1120.0599</v>
      </c>
    </row>
    <row r="1145" spans="1:10" x14ac:dyDescent="0.25">
      <c r="A1145" s="1" t="s">
        <v>3110</v>
      </c>
      <c r="B1145" s="3">
        <v>45301</v>
      </c>
      <c r="C1145" s="1" t="s">
        <v>2142</v>
      </c>
      <c r="D1145" s="1" t="s">
        <v>1661</v>
      </c>
      <c r="E1145" s="1" t="s">
        <v>1921</v>
      </c>
      <c r="F1145" s="1">
        <v>2</v>
      </c>
      <c r="G1145" s="1">
        <v>67.55</v>
      </c>
      <c r="H1145" s="1">
        <v>0.03</v>
      </c>
      <c r="I1145" s="1" t="s">
        <v>1959</v>
      </c>
      <c r="J1145" s="1">
        <v>131.047</v>
      </c>
    </row>
    <row r="1146" spans="1:10" x14ac:dyDescent="0.25">
      <c r="A1146" s="1" t="s">
        <v>3111</v>
      </c>
      <c r="B1146" s="3">
        <v>45433</v>
      </c>
      <c r="C1146" s="1" t="s">
        <v>692</v>
      </c>
      <c r="D1146" s="1" t="s">
        <v>1728</v>
      </c>
      <c r="E1146" s="1" t="s">
        <v>1892</v>
      </c>
      <c r="F1146" s="1">
        <v>3</v>
      </c>
      <c r="G1146" s="1">
        <v>803.31</v>
      </c>
      <c r="H1146" s="1">
        <v>0.1</v>
      </c>
      <c r="I1146" s="1" t="s">
        <v>1961</v>
      </c>
      <c r="J1146" s="1">
        <v>2168.9369999999999</v>
      </c>
    </row>
    <row r="1147" spans="1:10" x14ac:dyDescent="0.25">
      <c r="A1147" s="1" t="s">
        <v>3112</v>
      </c>
      <c r="B1147" s="3">
        <v>45821</v>
      </c>
      <c r="C1147" s="1" t="s">
        <v>1352</v>
      </c>
      <c r="D1147" s="1" t="s">
        <v>1998</v>
      </c>
      <c r="E1147" s="1" t="s">
        <v>1932</v>
      </c>
      <c r="F1147" s="1">
        <v>4</v>
      </c>
      <c r="G1147" s="1">
        <v>254.71</v>
      </c>
      <c r="H1147" s="1">
        <v>0.2</v>
      </c>
      <c r="I1147" s="1" t="s">
        <v>1964</v>
      </c>
      <c r="J1147" s="1">
        <v>815.072</v>
      </c>
    </row>
    <row r="1148" spans="1:10" x14ac:dyDescent="0.25">
      <c r="A1148" s="1" t="s">
        <v>3113</v>
      </c>
      <c r="B1148" s="3">
        <v>45508</v>
      </c>
      <c r="C1148" s="1" t="s">
        <v>199</v>
      </c>
      <c r="D1148" s="1" t="s">
        <v>1732</v>
      </c>
      <c r="E1148" s="1" t="s">
        <v>1904</v>
      </c>
      <c r="F1148" s="1">
        <v>4</v>
      </c>
      <c r="G1148" s="1">
        <v>594.89</v>
      </c>
      <c r="H1148" s="1">
        <v>0.3</v>
      </c>
      <c r="I1148" s="1" t="s">
        <v>1961</v>
      </c>
      <c r="J1148" s="1">
        <v>1665.692</v>
      </c>
    </row>
    <row r="1149" spans="1:10" x14ac:dyDescent="0.25">
      <c r="A1149" s="1" t="s">
        <v>3114</v>
      </c>
      <c r="B1149" s="3">
        <v>45854</v>
      </c>
      <c r="C1149" s="1" t="s">
        <v>719</v>
      </c>
      <c r="D1149" s="1" t="s">
        <v>1856</v>
      </c>
      <c r="E1149" s="1" t="s">
        <v>1887</v>
      </c>
      <c r="F1149" s="1">
        <v>2</v>
      </c>
      <c r="G1149" s="1">
        <v>844.31</v>
      </c>
      <c r="H1149" s="1">
        <v>7.0000000000000007E-2</v>
      </c>
      <c r="I1149" s="1" t="s">
        <v>1961</v>
      </c>
      <c r="J1149" s="1">
        <v>1570.4166</v>
      </c>
    </row>
    <row r="1150" spans="1:10" x14ac:dyDescent="0.25">
      <c r="A1150" s="1" t="s">
        <v>3115</v>
      </c>
      <c r="B1150" s="3">
        <v>45569</v>
      </c>
      <c r="C1150" s="1" t="s">
        <v>465</v>
      </c>
      <c r="D1150" s="1" t="s">
        <v>1617</v>
      </c>
      <c r="E1150" s="1" t="s">
        <v>1911</v>
      </c>
      <c r="F1150" s="1">
        <v>4</v>
      </c>
      <c r="G1150" s="1">
        <v>101.33</v>
      </c>
      <c r="H1150" s="1">
        <v>0</v>
      </c>
      <c r="I1150" s="1" t="s">
        <v>1959</v>
      </c>
      <c r="J1150" s="1">
        <v>405.32</v>
      </c>
    </row>
    <row r="1151" spans="1:10" x14ac:dyDescent="0.25">
      <c r="A1151" s="1" t="s">
        <v>3116</v>
      </c>
      <c r="B1151" s="3">
        <v>45824</v>
      </c>
      <c r="C1151" s="1" t="s">
        <v>456</v>
      </c>
      <c r="D1151" s="1" t="s">
        <v>1655</v>
      </c>
      <c r="E1151" s="1" t="s">
        <v>1917</v>
      </c>
      <c r="F1151" s="1">
        <v>3</v>
      </c>
      <c r="G1151" s="1">
        <v>922.56</v>
      </c>
      <c r="H1151" s="1">
        <v>0.18</v>
      </c>
      <c r="I1151" s="1" t="s">
        <v>1961</v>
      </c>
      <c r="J1151" s="1">
        <v>2269.4976000000001</v>
      </c>
    </row>
    <row r="1152" spans="1:10" x14ac:dyDescent="0.25">
      <c r="A1152" s="1" t="s">
        <v>3117</v>
      </c>
      <c r="B1152" s="3">
        <v>45352</v>
      </c>
      <c r="C1152" s="1" t="s">
        <v>1352</v>
      </c>
      <c r="D1152" s="1" t="s">
        <v>1693</v>
      </c>
      <c r="E1152" s="1" t="s">
        <v>1934</v>
      </c>
      <c r="F1152" s="1">
        <v>4</v>
      </c>
      <c r="G1152" s="1">
        <v>867.19</v>
      </c>
      <c r="H1152" s="1">
        <v>7.0000000000000007E-2</v>
      </c>
      <c r="I1152" s="1" t="s">
        <v>1964</v>
      </c>
      <c r="J1152" s="1">
        <v>3225.9468000000002</v>
      </c>
    </row>
    <row r="1153" spans="1:10" x14ac:dyDescent="0.25">
      <c r="A1153" s="1" t="s">
        <v>3118</v>
      </c>
      <c r="B1153" s="3">
        <v>45454</v>
      </c>
      <c r="C1153" s="1" t="s">
        <v>38</v>
      </c>
      <c r="D1153" s="1" t="s">
        <v>1832</v>
      </c>
      <c r="E1153" s="1" t="s">
        <v>1942</v>
      </c>
      <c r="F1153" s="1">
        <v>3</v>
      </c>
      <c r="G1153" s="1">
        <v>816.87</v>
      </c>
      <c r="H1153" s="1">
        <v>0.14000000000000001</v>
      </c>
      <c r="I1153" s="1" t="s">
        <v>1961</v>
      </c>
      <c r="J1153" s="1">
        <v>2107.5246000000002</v>
      </c>
    </row>
    <row r="1154" spans="1:10" x14ac:dyDescent="0.25">
      <c r="A1154" s="1" t="s">
        <v>3119</v>
      </c>
      <c r="B1154" s="3">
        <v>45924</v>
      </c>
      <c r="C1154" s="1" t="s">
        <v>1490</v>
      </c>
      <c r="D1154" s="1" t="s">
        <v>1777</v>
      </c>
      <c r="E1154" s="1" t="s">
        <v>1901</v>
      </c>
      <c r="F1154" s="1">
        <v>3</v>
      </c>
      <c r="G1154" s="1">
        <v>258.06</v>
      </c>
      <c r="H1154" s="1">
        <v>0</v>
      </c>
      <c r="I1154" s="1" t="s">
        <v>1961</v>
      </c>
      <c r="J1154" s="1">
        <v>774.18</v>
      </c>
    </row>
    <row r="1155" spans="1:10" x14ac:dyDescent="0.25">
      <c r="A1155" s="1" t="s">
        <v>3120</v>
      </c>
      <c r="B1155" s="3">
        <v>45694</v>
      </c>
      <c r="C1155" s="1" t="s">
        <v>995</v>
      </c>
      <c r="D1155" s="1" t="s">
        <v>1693</v>
      </c>
      <c r="E1155" s="1" t="s">
        <v>1934</v>
      </c>
      <c r="F1155" s="1">
        <v>2</v>
      </c>
      <c r="G1155" s="1">
        <v>574.58000000000004</v>
      </c>
      <c r="H1155" s="1">
        <v>0.06</v>
      </c>
      <c r="I1155" s="1" t="s">
        <v>1959</v>
      </c>
      <c r="J1155" s="1">
        <v>1080.2103999999999</v>
      </c>
    </row>
    <row r="1156" spans="1:10" x14ac:dyDescent="0.25">
      <c r="A1156" s="1" t="s">
        <v>3121</v>
      </c>
      <c r="B1156" s="3">
        <v>45587</v>
      </c>
      <c r="C1156" s="1" t="s">
        <v>100</v>
      </c>
      <c r="D1156" s="1" t="s">
        <v>1832</v>
      </c>
      <c r="E1156" s="1" t="s">
        <v>1911</v>
      </c>
      <c r="F1156" s="1">
        <v>2</v>
      </c>
      <c r="G1156" s="1">
        <v>472.18</v>
      </c>
      <c r="H1156" s="1">
        <v>0.27</v>
      </c>
      <c r="I1156" s="1" t="s">
        <v>1961</v>
      </c>
      <c r="J1156" s="1">
        <v>689.38279999999997</v>
      </c>
    </row>
    <row r="1157" spans="1:10" x14ac:dyDescent="0.25">
      <c r="A1157" s="1" t="s">
        <v>3122</v>
      </c>
      <c r="B1157" s="3">
        <v>45556</v>
      </c>
      <c r="C1157" s="1" t="s">
        <v>1079</v>
      </c>
      <c r="D1157" s="1" t="s">
        <v>1703</v>
      </c>
      <c r="E1157" s="1" t="s">
        <v>1908</v>
      </c>
      <c r="F1157" s="1">
        <v>2</v>
      </c>
      <c r="G1157" s="1">
        <v>20.47</v>
      </c>
      <c r="H1157" s="1">
        <v>0.12</v>
      </c>
      <c r="I1157" s="1" t="s">
        <v>1964</v>
      </c>
      <c r="J1157" s="1">
        <v>36.027200000000001</v>
      </c>
    </row>
    <row r="1158" spans="1:10" x14ac:dyDescent="0.25">
      <c r="A1158" s="1" t="s">
        <v>3123</v>
      </c>
      <c r="B1158" s="3">
        <v>45923</v>
      </c>
      <c r="C1158" s="1" t="s">
        <v>104</v>
      </c>
      <c r="D1158" s="1" t="s">
        <v>1642</v>
      </c>
      <c r="E1158" s="1" t="s">
        <v>1914</v>
      </c>
      <c r="F1158" s="1">
        <v>3</v>
      </c>
      <c r="G1158" s="1">
        <v>235.41</v>
      </c>
      <c r="H1158" s="1">
        <v>0.15</v>
      </c>
      <c r="I1158" s="1" t="s">
        <v>1961</v>
      </c>
      <c r="J1158" s="1">
        <v>600.29549999999995</v>
      </c>
    </row>
    <row r="1159" spans="1:10" x14ac:dyDescent="0.25">
      <c r="A1159" s="1" t="s">
        <v>3124</v>
      </c>
      <c r="B1159" s="3">
        <v>45811</v>
      </c>
      <c r="C1159" s="1" t="s">
        <v>751</v>
      </c>
      <c r="D1159" s="1" t="s">
        <v>1817</v>
      </c>
      <c r="E1159" s="1" t="s">
        <v>1914</v>
      </c>
      <c r="F1159" s="1">
        <v>3</v>
      </c>
      <c r="G1159" s="1">
        <v>744.9</v>
      </c>
      <c r="H1159" s="1">
        <v>0.27</v>
      </c>
      <c r="I1159" s="1" t="s">
        <v>1961</v>
      </c>
      <c r="J1159" s="1">
        <v>1631.3309999999999</v>
      </c>
    </row>
    <row r="1160" spans="1:10" x14ac:dyDescent="0.25">
      <c r="A1160" s="1" t="s">
        <v>3125</v>
      </c>
      <c r="B1160" s="3">
        <v>45559</v>
      </c>
      <c r="C1160" s="1" t="s">
        <v>185</v>
      </c>
      <c r="D1160" s="1" t="s">
        <v>1628</v>
      </c>
      <c r="E1160" s="1" t="s">
        <v>1901</v>
      </c>
      <c r="F1160" s="1">
        <v>2</v>
      </c>
      <c r="G1160" s="1">
        <v>382.2</v>
      </c>
      <c r="H1160" s="1">
        <v>0.15</v>
      </c>
      <c r="I1160" s="1" t="s">
        <v>1959</v>
      </c>
      <c r="J1160" s="1">
        <v>649.74</v>
      </c>
    </row>
    <row r="1161" spans="1:10" x14ac:dyDescent="0.25">
      <c r="A1161" s="1" t="s">
        <v>3126</v>
      </c>
      <c r="B1161" s="3">
        <v>45881</v>
      </c>
      <c r="C1161" s="1" t="s">
        <v>1097</v>
      </c>
      <c r="D1161" s="1" t="s">
        <v>1853</v>
      </c>
      <c r="E1161" s="1" t="s">
        <v>1939</v>
      </c>
      <c r="F1161" s="1">
        <v>1</v>
      </c>
      <c r="G1161" s="1">
        <v>269.25</v>
      </c>
      <c r="H1161" s="1">
        <v>0.14000000000000001</v>
      </c>
      <c r="I1161" s="1" t="s">
        <v>1961</v>
      </c>
      <c r="J1161" s="1">
        <v>231.55500000000001</v>
      </c>
    </row>
    <row r="1162" spans="1:10" x14ac:dyDescent="0.25">
      <c r="A1162" s="1" t="s">
        <v>3127</v>
      </c>
      <c r="B1162" s="3">
        <v>45367</v>
      </c>
      <c r="C1162" s="1" t="s">
        <v>1154</v>
      </c>
      <c r="D1162" s="1" t="s">
        <v>1667</v>
      </c>
      <c r="E1162" s="1" t="s">
        <v>1927</v>
      </c>
      <c r="F1162" s="1">
        <v>2</v>
      </c>
      <c r="G1162" s="1">
        <v>723.75</v>
      </c>
      <c r="H1162" s="1">
        <v>0.03</v>
      </c>
      <c r="I1162" s="1" t="s">
        <v>1961</v>
      </c>
      <c r="J1162" s="1">
        <v>1404.075</v>
      </c>
    </row>
    <row r="1163" spans="1:10" x14ac:dyDescent="0.25">
      <c r="A1163" s="1" t="s">
        <v>3128</v>
      </c>
      <c r="B1163" s="3">
        <v>45832</v>
      </c>
      <c r="C1163" s="1" t="s">
        <v>904</v>
      </c>
      <c r="D1163" s="1" t="s">
        <v>1631</v>
      </c>
      <c r="E1163" s="1" t="s">
        <v>1948</v>
      </c>
      <c r="F1163" s="1">
        <v>4</v>
      </c>
      <c r="G1163" s="1">
        <v>58.92</v>
      </c>
      <c r="H1163" s="1">
        <v>0.18</v>
      </c>
      <c r="I1163" s="1" t="s">
        <v>1959</v>
      </c>
      <c r="J1163" s="1">
        <v>193.2576</v>
      </c>
    </row>
    <row r="1164" spans="1:10" x14ac:dyDescent="0.25">
      <c r="A1164" s="1" t="s">
        <v>3129</v>
      </c>
      <c r="B1164" s="3">
        <v>45438</v>
      </c>
      <c r="C1164" s="1" t="s">
        <v>627</v>
      </c>
      <c r="D1164" s="1" t="s">
        <v>1796</v>
      </c>
      <c r="E1164" s="1" t="s">
        <v>1924</v>
      </c>
      <c r="F1164" s="1">
        <v>2</v>
      </c>
      <c r="G1164" s="1">
        <v>913.08</v>
      </c>
      <c r="H1164" s="1">
        <v>0.26</v>
      </c>
      <c r="I1164" s="1" t="s">
        <v>1959</v>
      </c>
      <c r="J1164" s="1">
        <v>1351.3584000000001</v>
      </c>
    </row>
    <row r="1165" spans="1:10" x14ac:dyDescent="0.25">
      <c r="A1165" s="1" t="s">
        <v>3130</v>
      </c>
      <c r="B1165" s="3">
        <v>45691</v>
      </c>
      <c r="C1165" s="1" t="s">
        <v>787</v>
      </c>
      <c r="D1165" s="1" t="s">
        <v>1826</v>
      </c>
      <c r="E1165" s="1" t="s">
        <v>1892</v>
      </c>
      <c r="F1165" s="1">
        <v>1</v>
      </c>
      <c r="G1165" s="1">
        <v>791.83</v>
      </c>
      <c r="H1165" s="1">
        <v>0.28000000000000003</v>
      </c>
      <c r="I1165" s="1" t="s">
        <v>1961</v>
      </c>
      <c r="J1165" s="1">
        <v>570.11760000000004</v>
      </c>
    </row>
    <row r="1166" spans="1:10" x14ac:dyDescent="0.25">
      <c r="A1166" s="1" t="s">
        <v>3131</v>
      </c>
      <c r="B1166" s="3">
        <v>45506</v>
      </c>
      <c r="C1166" s="1" t="s">
        <v>1464</v>
      </c>
      <c r="D1166" s="1" t="s">
        <v>2061</v>
      </c>
      <c r="E1166" s="1" t="s">
        <v>1936</v>
      </c>
      <c r="F1166" s="1">
        <v>1</v>
      </c>
      <c r="G1166" s="1">
        <v>74.290000000000006</v>
      </c>
      <c r="H1166" s="1">
        <v>0.3</v>
      </c>
      <c r="I1166" s="1" t="s">
        <v>1964</v>
      </c>
      <c r="J1166" s="1">
        <v>52.003</v>
      </c>
    </row>
    <row r="1167" spans="1:10" x14ac:dyDescent="0.25">
      <c r="A1167" s="1" t="s">
        <v>3132</v>
      </c>
      <c r="B1167" s="3">
        <v>45251</v>
      </c>
      <c r="C1167" s="1" t="s">
        <v>790</v>
      </c>
      <c r="D1167" s="1" t="s">
        <v>1683</v>
      </c>
      <c r="E1167" s="1" t="s">
        <v>1887</v>
      </c>
      <c r="F1167" s="1">
        <v>2</v>
      </c>
      <c r="G1167" s="1">
        <v>961.68</v>
      </c>
      <c r="H1167" s="1">
        <v>0.27</v>
      </c>
      <c r="I1167" s="1" t="s">
        <v>1961</v>
      </c>
      <c r="J1167" s="1">
        <v>1404.0527999999999</v>
      </c>
    </row>
    <row r="1168" spans="1:10" x14ac:dyDescent="0.25">
      <c r="A1168" s="1" t="s">
        <v>3133</v>
      </c>
      <c r="B1168" s="3">
        <v>45722</v>
      </c>
      <c r="C1168" s="1" t="s">
        <v>1530</v>
      </c>
      <c r="D1168" s="1" t="s">
        <v>1631</v>
      </c>
      <c r="E1168" s="1" t="s">
        <v>1934</v>
      </c>
      <c r="F1168" s="1">
        <v>1</v>
      </c>
      <c r="G1168" s="1">
        <v>90.72</v>
      </c>
      <c r="H1168" s="1">
        <v>0.1</v>
      </c>
      <c r="I1168" s="1" t="s">
        <v>1961</v>
      </c>
      <c r="J1168" s="1">
        <v>81.647999999999996</v>
      </c>
    </row>
    <row r="1169" spans="1:10" x14ac:dyDescent="0.25">
      <c r="A1169" s="1" t="s">
        <v>3134</v>
      </c>
      <c r="B1169" s="3">
        <v>45689</v>
      </c>
      <c r="C1169" s="1" t="s">
        <v>228</v>
      </c>
      <c r="D1169" s="1" t="s">
        <v>1756</v>
      </c>
      <c r="E1169" s="1" t="s">
        <v>1914</v>
      </c>
      <c r="F1169" s="1">
        <v>1</v>
      </c>
      <c r="G1169" s="1">
        <v>458.69</v>
      </c>
      <c r="H1169" s="1">
        <v>0.16</v>
      </c>
      <c r="I1169" s="1" t="s">
        <v>1961</v>
      </c>
      <c r="J1169" s="1">
        <v>385.2996</v>
      </c>
    </row>
    <row r="1170" spans="1:10" x14ac:dyDescent="0.25">
      <c r="A1170" s="1" t="s">
        <v>3135</v>
      </c>
      <c r="B1170" s="3">
        <v>45346</v>
      </c>
      <c r="C1170" s="1" t="s">
        <v>754</v>
      </c>
      <c r="D1170" s="1" t="s">
        <v>1680</v>
      </c>
      <c r="E1170" s="1" t="s">
        <v>1914</v>
      </c>
      <c r="F1170" s="1">
        <v>1</v>
      </c>
      <c r="G1170" s="1">
        <v>168.29</v>
      </c>
      <c r="H1170" s="1">
        <v>0.05</v>
      </c>
      <c r="I1170" s="1" t="s">
        <v>1961</v>
      </c>
      <c r="J1170" s="1">
        <v>159.87549999999999</v>
      </c>
    </row>
    <row r="1171" spans="1:10" x14ac:dyDescent="0.25">
      <c r="A1171" s="1" t="s">
        <v>3136</v>
      </c>
      <c r="B1171" s="3">
        <v>45549</v>
      </c>
      <c r="C1171" s="1" t="s">
        <v>695</v>
      </c>
      <c r="D1171" s="1" t="s">
        <v>1625</v>
      </c>
      <c r="E1171" s="1" t="s">
        <v>1942</v>
      </c>
      <c r="F1171" s="1">
        <v>1</v>
      </c>
      <c r="G1171" s="1">
        <v>391.77</v>
      </c>
      <c r="H1171" s="1">
        <v>0.1</v>
      </c>
      <c r="I1171" s="1" t="s">
        <v>1961</v>
      </c>
      <c r="J1171" s="1">
        <v>352.59300000000002</v>
      </c>
    </row>
    <row r="1172" spans="1:10" x14ac:dyDescent="0.25">
      <c r="A1172" s="1" t="s">
        <v>3137</v>
      </c>
      <c r="B1172" s="3">
        <v>45900</v>
      </c>
      <c r="C1172" s="1" t="s">
        <v>1088</v>
      </c>
      <c r="D1172" s="1" t="s">
        <v>1606</v>
      </c>
      <c r="E1172" s="1" t="s">
        <v>1934</v>
      </c>
      <c r="F1172" s="1">
        <v>1</v>
      </c>
      <c r="G1172" s="1">
        <v>424.83</v>
      </c>
      <c r="H1172" s="1">
        <v>0.05</v>
      </c>
      <c r="I1172" s="1" t="s">
        <v>1964</v>
      </c>
      <c r="J1172" s="1">
        <v>403.58850000000001</v>
      </c>
    </row>
    <row r="1173" spans="1:10" x14ac:dyDescent="0.25">
      <c r="A1173" s="1" t="s">
        <v>3138</v>
      </c>
      <c r="B1173" s="3">
        <v>45308</v>
      </c>
      <c r="C1173" s="1" t="s">
        <v>206</v>
      </c>
      <c r="D1173" s="1" t="s">
        <v>1603</v>
      </c>
      <c r="E1173" s="1" t="s">
        <v>1901</v>
      </c>
      <c r="F1173" s="1">
        <v>1</v>
      </c>
      <c r="G1173" s="1">
        <v>499.46</v>
      </c>
      <c r="H1173" s="1">
        <v>0.1</v>
      </c>
      <c r="I1173" s="1" t="s">
        <v>1959</v>
      </c>
      <c r="J1173" s="1">
        <v>449.51400000000001</v>
      </c>
    </row>
    <row r="1174" spans="1:10" x14ac:dyDescent="0.25">
      <c r="A1174" s="1" t="s">
        <v>3139</v>
      </c>
      <c r="B1174" s="3">
        <v>45336</v>
      </c>
      <c r="C1174" s="1" t="s">
        <v>88</v>
      </c>
      <c r="D1174" s="1" t="s">
        <v>1880</v>
      </c>
      <c r="E1174" s="1" t="s">
        <v>1892</v>
      </c>
      <c r="F1174" s="1">
        <v>2</v>
      </c>
      <c r="G1174" s="1">
        <v>698.34</v>
      </c>
      <c r="H1174" s="1">
        <v>0.15</v>
      </c>
      <c r="I1174" s="1" t="s">
        <v>1961</v>
      </c>
      <c r="J1174" s="1">
        <v>1187.1780000000001</v>
      </c>
    </row>
    <row r="1175" spans="1:10" x14ac:dyDescent="0.25">
      <c r="A1175" s="1" t="s">
        <v>3140</v>
      </c>
      <c r="B1175" s="3">
        <v>45213</v>
      </c>
      <c r="C1175" s="1" t="s">
        <v>910</v>
      </c>
      <c r="D1175" s="1" t="s">
        <v>1750</v>
      </c>
      <c r="E1175" s="1" t="s">
        <v>1939</v>
      </c>
      <c r="F1175" s="1">
        <v>2</v>
      </c>
      <c r="G1175" s="1">
        <v>805.08</v>
      </c>
      <c r="H1175" s="1">
        <v>0.27</v>
      </c>
      <c r="I1175" s="1" t="s">
        <v>1961</v>
      </c>
      <c r="J1175" s="1">
        <v>1175.4168</v>
      </c>
    </row>
    <row r="1176" spans="1:10" x14ac:dyDescent="0.25">
      <c r="A1176" s="1" t="s">
        <v>3141</v>
      </c>
      <c r="B1176" s="3">
        <v>45742</v>
      </c>
      <c r="C1176" s="1" t="s">
        <v>1449</v>
      </c>
      <c r="D1176" s="1" t="s">
        <v>1811</v>
      </c>
      <c r="E1176" s="1" t="s">
        <v>1896</v>
      </c>
      <c r="F1176" s="1">
        <v>4</v>
      </c>
      <c r="G1176" s="1">
        <v>934.79</v>
      </c>
      <c r="H1176" s="1">
        <v>0.08</v>
      </c>
      <c r="I1176" s="1" t="s">
        <v>1961</v>
      </c>
      <c r="J1176" s="1">
        <v>3440.0272</v>
      </c>
    </row>
    <row r="1177" spans="1:10" x14ac:dyDescent="0.25">
      <c r="A1177" s="1" t="s">
        <v>3142</v>
      </c>
      <c r="B1177" s="3">
        <v>45932</v>
      </c>
      <c r="C1177" s="1" t="s">
        <v>88</v>
      </c>
      <c r="D1177" s="1" t="s">
        <v>1762</v>
      </c>
      <c r="E1177" s="1" t="s">
        <v>1892</v>
      </c>
      <c r="F1177" s="1">
        <v>2</v>
      </c>
      <c r="G1177" s="1">
        <v>424.54</v>
      </c>
      <c r="H1177" s="1">
        <v>0.24</v>
      </c>
      <c r="I1177" s="1" t="s">
        <v>1961</v>
      </c>
      <c r="J1177" s="1">
        <v>645.30079999999998</v>
      </c>
    </row>
    <row r="1178" spans="1:10" x14ac:dyDescent="0.25">
      <c r="A1178" s="1" t="s">
        <v>3143</v>
      </c>
      <c r="B1178" s="3">
        <v>45462</v>
      </c>
      <c r="C1178" s="1" t="s">
        <v>1040</v>
      </c>
      <c r="D1178" s="1" t="s">
        <v>1835</v>
      </c>
      <c r="E1178" s="1" t="s">
        <v>1942</v>
      </c>
      <c r="F1178" s="1">
        <v>1</v>
      </c>
      <c r="G1178" s="1">
        <v>235.44</v>
      </c>
      <c r="H1178" s="1">
        <v>0.19</v>
      </c>
      <c r="I1178" s="1" t="s">
        <v>1964</v>
      </c>
      <c r="J1178" s="1">
        <v>190.7064</v>
      </c>
    </row>
    <row r="1179" spans="1:10" x14ac:dyDescent="0.25">
      <c r="A1179" s="1" t="s">
        <v>3144</v>
      </c>
      <c r="B1179" s="3">
        <v>45568</v>
      </c>
      <c r="C1179" s="1" t="s">
        <v>874</v>
      </c>
      <c r="D1179" s="1" t="s">
        <v>1728</v>
      </c>
      <c r="E1179" s="1" t="s">
        <v>1932</v>
      </c>
      <c r="F1179" s="1">
        <v>2</v>
      </c>
      <c r="G1179" s="1">
        <v>620.71</v>
      </c>
      <c r="H1179" s="1">
        <v>0.27</v>
      </c>
      <c r="I1179" s="1" t="s">
        <v>1959</v>
      </c>
      <c r="J1179" s="1">
        <v>906.23659999999995</v>
      </c>
    </row>
    <row r="1180" spans="1:10" x14ac:dyDescent="0.25">
      <c r="A1180" s="1" t="s">
        <v>3145</v>
      </c>
      <c r="B1180" s="3">
        <v>45397</v>
      </c>
      <c r="C1180" s="1" t="s">
        <v>406</v>
      </c>
      <c r="D1180" s="1" t="s">
        <v>1998</v>
      </c>
      <c r="E1180" s="1" t="s">
        <v>1927</v>
      </c>
      <c r="F1180" s="1">
        <v>2</v>
      </c>
      <c r="G1180" s="1">
        <v>851.77</v>
      </c>
      <c r="H1180" s="1">
        <v>0.13</v>
      </c>
      <c r="I1180" s="1" t="s">
        <v>1961</v>
      </c>
      <c r="J1180" s="1">
        <v>1482.0798</v>
      </c>
    </row>
    <row r="1181" spans="1:10" x14ac:dyDescent="0.25">
      <c r="A1181" s="1" t="s">
        <v>3146</v>
      </c>
      <c r="B1181" s="3">
        <v>45569</v>
      </c>
      <c r="C1181" s="1" t="s">
        <v>566</v>
      </c>
      <c r="D1181" s="1" t="s">
        <v>1715</v>
      </c>
      <c r="E1181" s="1" t="s">
        <v>1892</v>
      </c>
      <c r="F1181" s="1">
        <v>3</v>
      </c>
      <c r="G1181" s="1">
        <v>876.01</v>
      </c>
      <c r="H1181" s="1">
        <v>0.2</v>
      </c>
      <c r="I1181" s="1" t="s">
        <v>1959</v>
      </c>
      <c r="J1181" s="1">
        <v>2102.424</v>
      </c>
    </row>
    <row r="1182" spans="1:10" x14ac:dyDescent="0.25">
      <c r="A1182" s="1" t="s">
        <v>3147</v>
      </c>
      <c r="B1182" s="3">
        <v>45353</v>
      </c>
      <c r="C1182" s="1" t="s">
        <v>889</v>
      </c>
      <c r="D1182" s="1" t="s">
        <v>1658</v>
      </c>
      <c r="E1182" s="1" t="s">
        <v>1921</v>
      </c>
      <c r="F1182" s="1">
        <v>2</v>
      </c>
      <c r="G1182" s="1">
        <v>717.21</v>
      </c>
      <c r="H1182" s="1">
        <v>0.15</v>
      </c>
      <c r="I1182" s="1" t="s">
        <v>1964</v>
      </c>
      <c r="J1182" s="1">
        <v>1219.2570000000001</v>
      </c>
    </row>
    <row r="1183" spans="1:10" x14ac:dyDescent="0.25">
      <c r="A1183" s="1" t="s">
        <v>3148</v>
      </c>
      <c r="B1183" s="3">
        <v>45343</v>
      </c>
      <c r="C1183" s="1" t="s">
        <v>215</v>
      </c>
      <c r="D1183" s="1" t="s">
        <v>1703</v>
      </c>
      <c r="E1183" s="1" t="s">
        <v>1917</v>
      </c>
      <c r="F1183" s="1">
        <v>2</v>
      </c>
      <c r="G1183" s="1">
        <v>871.43</v>
      </c>
      <c r="H1183" s="1">
        <v>0.05</v>
      </c>
      <c r="I1183" s="1" t="s">
        <v>1959</v>
      </c>
      <c r="J1183" s="1">
        <v>1655.7170000000001</v>
      </c>
    </row>
    <row r="1184" spans="1:10" x14ac:dyDescent="0.25">
      <c r="A1184" s="1" t="s">
        <v>3149</v>
      </c>
      <c r="B1184" s="3">
        <v>45321</v>
      </c>
      <c r="C1184" s="1" t="s">
        <v>1412</v>
      </c>
      <c r="D1184" s="1" t="s">
        <v>1686</v>
      </c>
      <c r="E1184" s="1" t="s">
        <v>1914</v>
      </c>
      <c r="F1184" s="1">
        <v>1</v>
      </c>
      <c r="G1184" s="1">
        <v>514.65</v>
      </c>
      <c r="H1184" s="1">
        <v>0.18</v>
      </c>
      <c r="I1184" s="1" t="s">
        <v>1959</v>
      </c>
      <c r="J1184" s="1">
        <v>422.01299999999998</v>
      </c>
    </row>
    <row r="1185" spans="1:10" x14ac:dyDescent="0.25">
      <c r="A1185" s="1" t="s">
        <v>3150</v>
      </c>
      <c r="B1185" s="3">
        <v>45650</v>
      </c>
      <c r="C1185" s="1" t="s">
        <v>1429</v>
      </c>
      <c r="D1185" s="1" t="s">
        <v>1768</v>
      </c>
      <c r="E1185" s="1" t="s">
        <v>1939</v>
      </c>
      <c r="F1185" s="1">
        <v>3</v>
      </c>
      <c r="G1185" s="1">
        <v>198.76</v>
      </c>
      <c r="H1185" s="1">
        <v>0.28000000000000003</v>
      </c>
      <c r="I1185" s="1" t="s">
        <v>1964</v>
      </c>
      <c r="J1185" s="1">
        <v>429.32159999999999</v>
      </c>
    </row>
    <row r="1186" spans="1:10" x14ac:dyDescent="0.25">
      <c r="A1186" s="1" t="s">
        <v>3151</v>
      </c>
      <c r="B1186" s="3">
        <v>45811</v>
      </c>
      <c r="C1186" s="1" t="s">
        <v>738</v>
      </c>
      <c r="D1186" s="1" t="s">
        <v>1771</v>
      </c>
      <c r="E1186" s="1" t="s">
        <v>1901</v>
      </c>
      <c r="F1186" s="1">
        <v>2</v>
      </c>
      <c r="G1186" s="1">
        <v>975.72</v>
      </c>
      <c r="H1186" s="1">
        <v>0.16</v>
      </c>
      <c r="I1186" s="1" t="s">
        <v>1964</v>
      </c>
      <c r="J1186" s="1">
        <v>1639.2095999999999</v>
      </c>
    </row>
    <row r="1187" spans="1:10" x14ac:dyDescent="0.25">
      <c r="A1187" s="1" t="s">
        <v>3152</v>
      </c>
      <c r="B1187" s="3">
        <v>45505</v>
      </c>
      <c r="C1187" s="1" t="s">
        <v>1316</v>
      </c>
      <c r="D1187" s="1" t="s">
        <v>1617</v>
      </c>
      <c r="E1187" s="1" t="s">
        <v>1892</v>
      </c>
      <c r="F1187" s="1">
        <v>1</v>
      </c>
      <c r="G1187" s="1">
        <v>86.03</v>
      </c>
      <c r="H1187" s="1">
        <v>0.01</v>
      </c>
      <c r="I1187" s="1" t="s">
        <v>1959</v>
      </c>
      <c r="J1187" s="1">
        <v>85.169700000000006</v>
      </c>
    </row>
    <row r="1188" spans="1:10" x14ac:dyDescent="0.25">
      <c r="A1188" s="1" t="s">
        <v>3153</v>
      </c>
      <c r="B1188" s="3">
        <v>45897</v>
      </c>
      <c r="C1188" s="1" t="s">
        <v>318</v>
      </c>
      <c r="D1188" s="1" t="s">
        <v>1744</v>
      </c>
      <c r="E1188" s="1" t="s">
        <v>1929</v>
      </c>
      <c r="F1188" s="1">
        <v>4</v>
      </c>
      <c r="G1188" s="1">
        <v>705.12</v>
      </c>
      <c r="H1188" s="1">
        <v>0.15</v>
      </c>
      <c r="I1188" s="1" t="s">
        <v>1961</v>
      </c>
      <c r="J1188" s="1">
        <v>2397.4079999999999</v>
      </c>
    </row>
    <row r="1189" spans="1:10" x14ac:dyDescent="0.25">
      <c r="A1189" s="1" t="s">
        <v>3154</v>
      </c>
      <c r="B1189" s="3">
        <v>45602</v>
      </c>
      <c r="C1189" s="1" t="s">
        <v>1172</v>
      </c>
      <c r="D1189" s="1" t="s">
        <v>1628</v>
      </c>
      <c r="E1189" s="1" t="s">
        <v>1929</v>
      </c>
      <c r="F1189" s="1">
        <v>3</v>
      </c>
      <c r="G1189" s="1">
        <v>99.77</v>
      </c>
      <c r="H1189" s="1">
        <v>0.01</v>
      </c>
      <c r="I1189" s="1" t="s">
        <v>1961</v>
      </c>
      <c r="J1189" s="1">
        <v>296.31689999999998</v>
      </c>
    </row>
    <row r="1190" spans="1:10" x14ac:dyDescent="0.25">
      <c r="A1190" s="1" t="s">
        <v>3155</v>
      </c>
      <c r="B1190" s="3">
        <v>45530</v>
      </c>
      <c r="C1190" s="1" t="s">
        <v>689</v>
      </c>
      <c r="D1190" s="1" t="s">
        <v>1680</v>
      </c>
      <c r="E1190" s="1" t="s">
        <v>1921</v>
      </c>
      <c r="F1190" s="1">
        <v>2</v>
      </c>
      <c r="G1190" s="1">
        <v>166.26</v>
      </c>
      <c r="H1190" s="1">
        <v>0.14000000000000001</v>
      </c>
      <c r="I1190" s="1" t="s">
        <v>1961</v>
      </c>
      <c r="J1190" s="1">
        <v>285.96719999999999</v>
      </c>
    </row>
    <row r="1191" spans="1:10" x14ac:dyDescent="0.25">
      <c r="A1191" s="1" t="s">
        <v>3156</v>
      </c>
      <c r="B1191" s="3">
        <v>45729</v>
      </c>
      <c r="C1191" s="1" t="s">
        <v>1429</v>
      </c>
      <c r="D1191" s="1" t="s">
        <v>1655</v>
      </c>
      <c r="E1191" s="1" t="s">
        <v>1908</v>
      </c>
      <c r="F1191" s="1">
        <v>1</v>
      </c>
      <c r="G1191" s="1">
        <v>429.25</v>
      </c>
      <c r="H1191" s="1">
        <v>0.28999999999999998</v>
      </c>
      <c r="I1191" s="1" t="s">
        <v>1959</v>
      </c>
      <c r="J1191" s="1">
        <v>304.76749999999998</v>
      </c>
    </row>
    <row r="1192" spans="1:10" x14ac:dyDescent="0.25">
      <c r="A1192" s="1" t="s">
        <v>3157</v>
      </c>
      <c r="B1192" s="3">
        <v>45468</v>
      </c>
      <c r="C1192" s="1" t="s">
        <v>1383</v>
      </c>
      <c r="D1192" s="1" t="s">
        <v>1555</v>
      </c>
      <c r="E1192" s="1" t="s">
        <v>1921</v>
      </c>
      <c r="F1192" s="1">
        <v>2</v>
      </c>
      <c r="G1192" s="1">
        <v>540.48</v>
      </c>
      <c r="H1192" s="1">
        <v>0.28999999999999998</v>
      </c>
      <c r="I1192" s="1" t="s">
        <v>1959</v>
      </c>
      <c r="J1192" s="1">
        <v>767.48159999999996</v>
      </c>
    </row>
    <row r="1193" spans="1:10" x14ac:dyDescent="0.25">
      <c r="A1193" s="1" t="s">
        <v>3158</v>
      </c>
      <c r="B1193" s="3">
        <v>45936</v>
      </c>
      <c r="C1193" s="1" t="s">
        <v>868</v>
      </c>
      <c r="D1193" s="1" t="s">
        <v>1759</v>
      </c>
      <c r="E1193" s="1" t="s">
        <v>1934</v>
      </c>
      <c r="F1193" s="1">
        <v>2</v>
      </c>
      <c r="G1193" s="1">
        <v>579.52</v>
      </c>
      <c r="H1193" s="1">
        <v>0.01</v>
      </c>
      <c r="I1193" s="1" t="s">
        <v>1961</v>
      </c>
      <c r="J1193" s="1">
        <v>1147.4495999999999</v>
      </c>
    </row>
    <row r="1194" spans="1:10" x14ac:dyDescent="0.25">
      <c r="A1194" s="1" t="s">
        <v>3159</v>
      </c>
      <c r="B1194" s="3">
        <v>45622</v>
      </c>
      <c r="C1194" s="1" t="s">
        <v>114</v>
      </c>
      <c r="D1194" s="1" t="s">
        <v>1790</v>
      </c>
      <c r="E1194" s="1" t="s">
        <v>1942</v>
      </c>
      <c r="F1194" s="1">
        <v>4</v>
      </c>
      <c r="G1194" s="1">
        <v>477.52</v>
      </c>
      <c r="H1194" s="1">
        <v>7.0000000000000007E-2</v>
      </c>
      <c r="I1194" s="1" t="s">
        <v>1961</v>
      </c>
      <c r="J1194" s="1">
        <v>1776.3743999999999</v>
      </c>
    </row>
    <row r="1195" spans="1:10" x14ac:dyDescent="0.25">
      <c r="A1195" s="1" t="s">
        <v>3160</v>
      </c>
      <c r="B1195" s="3">
        <v>45705</v>
      </c>
      <c r="C1195" s="1" t="s">
        <v>838</v>
      </c>
      <c r="D1195" s="1" t="s">
        <v>1856</v>
      </c>
      <c r="E1195" s="1" t="s">
        <v>1911</v>
      </c>
      <c r="F1195" s="1">
        <v>3</v>
      </c>
      <c r="G1195" s="1">
        <v>242.58</v>
      </c>
      <c r="H1195" s="1">
        <v>0.25</v>
      </c>
      <c r="I1195" s="1" t="s">
        <v>1959</v>
      </c>
      <c r="J1195" s="1">
        <v>545.80499999999995</v>
      </c>
    </row>
    <row r="1196" spans="1:10" x14ac:dyDescent="0.25">
      <c r="A1196" s="1" t="s">
        <v>3161</v>
      </c>
      <c r="B1196" s="3">
        <v>45250</v>
      </c>
      <c r="C1196" s="1" t="s">
        <v>1160</v>
      </c>
      <c r="D1196" s="1" t="s">
        <v>1655</v>
      </c>
      <c r="E1196" s="1" t="s">
        <v>1942</v>
      </c>
      <c r="F1196" s="1">
        <v>2</v>
      </c>
      <c r="G1196" s="1">
        <v>519.29999999999995</v>
      </c>
      <c r="H1196" s="1">
        <v>0.09</v>
      </c>
      <c r="I1196" s="1" t="s">
        <v>1961</v>
      </c>
      <c r="J1196" s="1">
        <v>945.12599999999998</v>
      </c>
    </row>
    <row r="1197" spans="1:10" x14ac:dyDescent="0.25">
      <c r="A1197" s="1" t="s">
        <v>3162</v>
      </c>
      <c r="B1197" s="3">
        <v>45684</v>
      </c>
      <c r="C1197" s="1" t="s">
        <v>2580</v>
      </c>
      <c r="D1197" s="1" t="s">
        <v>1865</v>
      </c>
      <c r="E1197" s="1" t="s">
        <v>1927</v>
      </c>
      <c r="F1197" s="1">
        <v>3</v>
      </c>
      <c r="G1197" s="1">
        <v>845.67</v>
      </c>
      <c r="H1197" s="1">
        <v>0.12</v>
      </c>
      <c r="I1197" s="1" t="s">
        <v>1964</v>
      </c>
      <c r="J1197" s="1">
        <v>2232.5688</v>
      </c>
    </row>
    <row r="1198" spans="1:10" x14ac:dyDescent="0.25">
      <c r="A1198" s="1" t="s">
        <v>3163</v>
      </c>
      <c r="B1198" s="3">
        <v>45395</v>
      </c>
      <c r="C1198" s="1" t="s">
        <v>974</v>
      </c>
      <c r="D1198" s="1" t="s">
        <v>1747</v>
      </c>
      <c r="E1198" s="1" t="s">
        <v>1939</v>
      </c>
      <c r="F1198" s="1">
        <v>4</v>
      </c>
      <c r="G1198" s="1">
        <v>750.26</v>
      </c>
      <c r="H1198" s="1">
        <v>0.01</v>
      </c>
      <c r="I1198" s="1" t="s">
        <v>1961</v>
      </c>
      <c r="J1198" s="1">
        <v>2971.0295999999998</v>
      </c>
    </row>
    <row r="1199" spans="1:10" x14ac:dyDescent="0.25">
      <c r="A1199" s="1" t="s">
        <v>3164</v>
      </c>
      <c r="B1199" s="3">
        <v>45382</v>
      </c>
      <c r="C1199" s="1" t="s">
        <v>1055</v>
      </c>
      <c r="D1199" s="1" t="s">
        <v>1859</v>
      </c>
      <c r="E1199" s="1" t="s">
        <v>1929</v>
      </c>
      <c r="F1199" s="1">
        <v>4</v>
      </c>
      <c r="G1199" s="1">
        <v>294.38</v>
      </c>
      <c r="H1199" s="1">
        <v>0.2</v>
      </c>
      <c r="I1199" s="1" t="s">
        <v>1959</v>
      </c>
      <c r="J1199" s="1">
        <v>942.01599999999996</v>
      </c>
    </row>
    <row r="1200" spans="1:10" x14ac:dyDescent="0.25">
      <c r="A1200" s="1" t="s">
        <v>3165</v>
      </c>
      <c r="B1200" s="3">
        <v>45919</v>
      </c>
      <c r="C1200" s="1" t="s">
        <v>351</v>
      </c>
      <c r="D1200" s="1" t="s">
        <v>1871</v>
      </c>
      <c r="E1200" s="1" t="s">
        <v>1896</v>
      </c>
      <c r="F1200" s="1">
        <v>3</v>
      </c>
      <c r="G1200" s="1">
        <v>583.52</v>
      </c>
      <c r="H1200" s="1">
        <v>7.0000000000000007E-2</v>
      </c>
      <c r="I1200" s="1" t="s">
        <v>1961</v>
      </c>
      <c r="J1200" s="1">
        <v>1628.0208</v>
      </c>
    </row>
    <row r="1201" spans="1:10" x14ac:dyDescent="0.25">
      <c r="A1201" s="1" t="s">
        <v>3166</v>
      </c>
      <c r="B1201" s="3">
        <v>45453</v>
      </c>
      <c r="C1201" s="1" t="s">
        <v>1461</v>
      </c>
      <c r="D1201" s="1" t="s">
        <v>1850</v>
      </c>
      <c r="E1201" s="1" t="s">
        <v>1939</v>
      </c>
      <c r="F1201" s="1">
        <v>2</v>
      </c>
      <c r="G1201" s="1">
        <v>635.22</v>
      </c>
      <c r="H1201" s="1">
        <v>0.3</v>
      </c>
      <c r="I1201" s="1" t="s">
        <v>1964</v>
      </c>
      <c r="J1201" s="1">
        <v>889.30799999999999</v>
      </c>
    </row>
    <row r="1202" spans="1:10" x14ac:dyDescent="0.25">
      <c r="A1202" s="1" t="s">
        <v>3167</v>
      </c>
      <c r="B1202" s="3">
        <v>45313</v>
      </c>
      <c r="C1202" s="1" t="s">
        <v>1340</v>
      </c>
      <c r="D1202" s="1" t="s">
        <v>1780</v>
      </c>
      <c r="E1202" s="1" t="s">
        <v>1896</v>
      </c>
      <c r="F1202" s="1">
        <v>1</v>
      </c>
      <c r="G1202" s="1">
        <v>743.55</v>
      </c>
      <c r="H1202" s="1">
        <v>0.11</v>
      </c>
      <c r="I1202" s="1" t="s">
        <v>1964</v>
      </c>
      <c r="J1202" s="1">
        <v>661.7595</v>
      </c>
    </row>
    <row r="1203" spans="1:10" x14ac:dyDescent="0.25">
      <c r="A1203" s="1" t="s">
        <v>3168</v>
      </c>
      <c r="B1203" s="3">
        <v>45377</v>
      </c>
      <c r="C1203" s="1" t="s">
        <v>364</v>
      </c>
      <c r="D1203" s="1" t="s">
        <v>1712</v>
      </c>
      <c r="E1203" s="1" t="s">
        <v>1901</v>
      </c>
      <c r="F1203" s="1">
        <v>4</v>
      </c>
      <c r="G1203" s="1">
        <v>530.45000000000005</v>
      </c>
      <c r="H1203" s="1">
        <v>0.13</v>
      </c>
      <c r="I1203" s="1" t="s">
        <v>1959</v>
      </c>
      <c r="J1203" s="1">
        <v>1845.9659999999999</v>
      </c>
    </row>
    <row r="1204" spans="1:10" x14ac:dyDescent="0.25">
      <c r="A1204" s="1" t="s">
        <v>3169</v>
      </c>
      <c r="B1204" s="3">
        <v>45371</v>
      </c>
      <c r="C1204" s="1" t="s">
        <v>853</v>
      </c>
      <c r="D1204" s="1" t="s">
        <v>1780</v>
      </c>
      <c r="E1204" s="1" t="s">
        <v>1921</v>
      </c>
      <c r="F1204" s="1">
        <v>2</v>
      </c>
      <c r="G1204" s="1">
        <v>972.4</v>
      </c>
      <c r="H1204" s="1">
        <v>0.06</v>
      </c>
      <c r="I1204" s="1" t="s">
        <v>1964</v>
      </c>
      <c r="J1204" s="1">
        <v>1828.1120000000001</v>
      </c>
    </row>
    <row r="1205" spans="1:10" x14ac:dyDescent="0.25">
      <c r="A1205" s="1" t="s">
        <v>3170</v>
      </c>
      <c r="B1205" s="3">
        <v>45797</v>
      </c>
      <c r="C1205" s="1" t="s">
        <v>1193</v>
      </c>
      <c r="D1205" s="1" t="s">
        <v>1617</v>
      </c>
      <c r="E1205" s="1" t="s">
        <v>1945</v>
      </c>
      <c r="F1205" s="1">
        <v>3</v>
      </c>
      <c r="G1205" s="1">
        <v>197.93</v>
      </c>
      <c r="H1205" s="1">
        <v>0</v>
      </c>
      <c r="I1205" s="1" t="s">
        <v>1964</v>
      </c>
      <c r="J1205" s="1">
        <v>593.79</v>
      </c>
    </row>
    <row r="1206" spans="1:10" x14ac:dyDescent="0.25">
      <c r="A1206" s="1" t="s">
        <v>3171</v>
      </c>
      <c r="B1206" s="3">
        <v>45575</v>
      </c>
      <c r="C1206" s="1" t="s">
        <v>1085</v>
      </c>
      <c r="D1206" s="1" t="s">
        <v>1844</v>
      </c>
      <c r="E1206" s="1" t="s">
        <v>1927</v>
      </c>
      <c r="F1206" s="1">
        <v>4</v>
      </c>
      <c r="G1206" s="1">
        <v>565.51</v>
      </c>
      <c r="H1206" s="1">
        <v>0.16</v>
      </c>
      <c r="I1206" s="1" t="s">
        <v>1961</v>
      </c>
      <c r="J1206" s="1">
        <v>1900.1135999999999</v>
      </c>
    </row>
    <row r="1207" spans="1:10" x14ac:dyDescent="0.25">
      <c r="A1207" s="1" t="s">
        <v>3172</v>
      </c>
      <c r="B1207" s="3">
        <v>45566</v>
      </c>
      <c r="C1207" s="1" t="s">
        <v>1258</v>
      </c>
      <c r="D1207" s="1" t="s">
        <v>1696</v>
      </c>
      <c r="E1207" s="1" t="s">
        <v>1904</v>
      </c>
      <c r="F1207" s="1">
        <v>4</v>
      </c>
      <c r="G1207" s="1">
        <v>983.38</v>
      </c>
      <c r="H1207" s="1">
        <v>0.25</v>
      </c>
      <c r="I1207" s="1" t="s">
        <v>1964</v>
      </c>
      <c r="J1207" s="1">
        <v>2950.14</v>
      </c>
    </row>
    <row r="1208" spans="1:10" x14ac:dyDescent="0.25">
      <c r="A1208" s="1" t="s">
        <v>3173</v>
      </c>
      <c r="B1208" s="3">
        <v>45252</v>
      </c>
      <c r="C1208" s="1" t="s">
        <v>763</v>
      </c>
      <c r="D1208" s="1" t="s">
        <v>1880</v>
      </c>
      <c r="E1208" s="1" t="s">
        <v>1921</v>
      </c>
      <c r="F1208" s="1">
        <v>1</v>
      </c>
      <c r="G1208" s="1">
        <v>955.06</v>
      </c>
      <c r="H1208" s="1">
        <v>0.14000000000000001</v>
      </c>
      <c r="I1208" s="1" t="s">
        <v>1959</v>
      </c>
      <c r="J1208" s="1">
        <v>821.35159999999996</v>
      </c>
    </row>
    <row r="1209" spans="1:10" x14ac:dyDescent="0.25">
      <c r="A1209" s="1" t="s">
        <v>3174</v>
      </c>
      <c r="B1209" s="3">
        <v>45693</v>
      </c>
      <c r="C1209" s="1" t="s">
        <v>1115</v>
      </c>
      <c r="D1209" s="1" t="s">
        <v>1759</v>
      </c>
      <c r="E1209" s="1" t="s">
        <v>1936</v>
      </c>
      <c r="F1209" s="1">
        <v>3</v>
      </c>
      <c r="G1209" s="1">
        <v>597.46</v>
      </c>
      <c r="H1209" s="1">
        <v>0.02</v>
      </c>
      <c r="I1209" s="1" t="s">
        <v>1961</v>
      </c>
      <c r="J1209" s="1">
        <v>1756.5324000000001</v>
      </c>
    </row>
    <row r="1210" spans="1:10" x14ac:dyDescent="0.25">
      <c r="A1210" s="1" t="s">
        <v>3175</v>
      </c>
      <c r="B1210" s="3">
        <v>45446</v>
      </c>
      <c r="C1210" s="1" t="s">
        <v>1010</v>
      </c>
      <c r="D1210" s="1" t="s">
        <v>1590</v>
      </c>
      <c r="E1210" s="1" t="s">
        <v>1939</v>
      </c>
      <c r="F1210" s="1">
        <v>3</v>
      </c>
      <c r="G1210" s="1">
        <v>581.09</v>
      </c>
      <c r="H1210" s="1">
        <v>0.1</v>
      </c>
      <c r="I1210" s="1" t="s">
        <v>1964</v>
      </c>
      <c r="J1210" s="1">
        <v>1568.943</v>
      </c>
    </row>
    <row r="1211" spans="1:10" x14ac:dyDescent="0.25">
      <c r="A1211" s="1" t="s">
        <v>3176</v>
      </c>
      <c r="B1211" s="3">
        <v>45862</v>
      </c>
      <c r="C1211" s="1" t="s">
        <v>209</v>
      </c>
      <c r="D1211" s="1" t="s">
        <v>1667</v>
      </c>
      <c r="E1211" s="1" t="s">
        <v>1904</v>
      </c>
      <c r="F1211" s="1">
        <v>4</v>
      </c>
      <c r="G1211" s="1">
        <v>153.94999999999999</v>
      </c>
      <c r="H1211" s="1">
        <v>0.11</v>
      </c>
      <c r="I1211" s="1" t="s">
        <v>1961</v>
      </c>
      <c r="J1211" s="1">
        <v>548.06200000000001</v>
      </c>
    </row>
    <row r="1212" spans="1:10" x14ac:dyDescent="0.25">
      <c r="A1212" s="1" t="s">
        <v>3177</v>
      </c>
      <c r="B1212" s="3">
        <v>45530</v>
      </c>
      <c r="C1212" s="1" t="s">
        <v>299</v>
      </c>
      <c r="D1212" s="1" t="s">
        <v>1686</v>
      </c>
      <c r="E1212" s="1" t="s">
        <v>1917</v>
      </c>
      <c r="F1212" s="1">
        <v>4</v>
      </c>
      <c r="G1212" s="1">
        <v>271.04000000000002</v>
      </c>
      <c r="H1212" s="1">
        <v>0.12</v>
      </c>
      <c r="I1212" s="1" t="s">
        <v>1964</v>
      </c>
      <c r="J1212" s="1">
        <v>954.06079999999997</v>
      </c>
    </row>
    <row r="1213" spans="1:10" x14ac:dyDescent="0.25">
      <c r="A1213" s="1" t="s">
        <v>3178</v>
      </c>
      <c r="B1213" s="3">
        <v>45558</v>
      </c>
      <c r="C1213" s="1" t="s">
        <v>74</v>
      </c>
      <c r="D1213" s="1" t="s">
        <v>1683</v>
      </c>
      <c r="E1213" s="1" t="s">
        <v>1911</v>
      </c>
      <c r="F1213" s="1">
        <v>4</v>
      </c>
      <c r="G1213" s="1">
        <v>328.27</v>
      </c>
      <c r="H1213" s="1">
        <v>0.09</v>
      </c>
      <c r="I1213" s="1" t="s">
        <v>1961</v>
      </c>
      <c r="J1213" s="1">
        <v>1194.9028000000001</v>
      </c>
    </row>
    <row r="1214" spans="1:10" x14ac:dyDescent="0.25">
      <c r="A1214" s="1" t="s">
        <v>3179</v>
      </c>
      <c r="B1214" s="3">
        <v>45472</v>
      </c>
      <c r="C1214" s="1" t="s">
        <v>1530</v>
      </c>
      <c r="D1214" s="1" t="s">
        <v>1625</v>
      </c>
      <c r="E1214" s="1" t="s">
        <v>1934</v>
      </c>
      <c r="F1214" s="1">
        <v>4</v>
      </c>
      <c r="G1214" s="1">
        <v>884.71</v>
      </c>
      <c r="H1214" s="1">
        <v>0.09</v>
      </c>
      <c r="I1214" s="1" t="s">
        <v>1961</v>
      </c>
      <c r="J1214" s="1">
        <v>3220.3444</v>
      </c>
    </row>
    <row r="1215" spans="1:10" x14ac:dyDescent="0.25">
      <c r="A1215" s="1" t="s">
        <v>3180</v>
      </c>
      <c r="B1215" s="3">
        <v>45809</v>
      </c>
      <c r="C1215" s="1" t="s">
        <v>808</v>
      </c>
      <c r="D1215" s="1" t="s">
        <v>1799</v>
      </c>
      <c r="E1215" s="1" t="s">
        <v>1904</v>
      </c>
      <c r="F1215" s="1">
        <v>1</v>
      </c>
      <c r="G1215" s="1">
        <v>41.39</v>
      </c>
      <c r="H1215" s="1">
        <v>0.01</v>
      </c>
      <c r="I1215" s="1" t="s">
        <v>1959</v>
      </c>
      <c r="J1215" s="1">
        <v>40.976100000000002</v>
      </c>
    </row>
    <row r="1216" spans="1:10" x14ac:dyDescent="0.25">
      <c r="A1216" s="1" t="s">
        <v>3181</v>
      </c>
      <c r="B1216" s="3">
        <v>45783</v>
      </c>
      <c r="C1216" s="1" t="s">
        <v>557</v>
      </c>
      <c r="D1216" s="1" t="s">
        <v>1753</v>
      </c>
      <c r="E1216" s="1" t="s">
        <v>1921</v>
      </c>
      <c r="F1216" s="1">
        <v>4</v>
      </c>
      <c r="G1216" s="1">
        <v>64.06</v>
      </c>
      <c r="H1216" s="1">
        <v>0.26</v>
      </c>
      <c r="I1216" s="1" t="s">
        <v>1959</v>
      </c>
      <c r="J1216" s="1">
        <v>189.61760000000001</v>
      </c>
    </row>
    <row r="1217" spans="1:10" x14ac:dyDescent="0.25">
      <c r="A1217" s="1" t="s">
        <v>3182</v>
      </c>
      <c r="B1217" s="3">
        <v>45849</v>
      </c>
      <c r="C1217" s="1" t="s">
        <v>1097</v>
      </c>
      <c r="D1217" s="1" t="s">
        <v>1718</v>
      </c>
      <c r="E1217" s="1" t="s">
        <v>1921</v>
      </c>
      <c r="F1217" s="1">
        <v>2</v>
      </c>
      <c r="G1217" s="1">
        <v>152.25</v>
      </c>
      <c r="H1217" s="1">
        <v>0.13</v>
      </c>
      <c r="I1217" s="1" t="s">
        <v>1959</v>
      </c>
      <c r="J1217" s="1">
        <v>264.91500000000002</v>
      </c>
    </row>
    <row r="1218" spans="1:10" x14ac:dyDescent="0.25">
      <c r="A1218" s="1" t="s">
        <v>3183</v>
      </c>
      <c r="B1218" s="3">
        <v>45281</v>
      </c>
      <c r="C1218" s="1" t="s">
        <v>360</v>
      </c>
      <c r="D1218" s="1" t="s">
        <v>1610</v>
      </c>
      <c r="E1218" s="1" t="s">
        <v>1948</v>
      </c>
      <c r="F1218" s="1">
        <v>2</v>
      </c>
      <c r="G1218" s="1">
        <v>889.04</v>
      </c>
      <c r="H1218" s="1">
        <v>0.23</v>
      </c>
      <c r="I1218" s="1" t="s">
        <v>1959</v>
      </c>
      <c r="J1218" s="1">
        <v>1369.1215999999999</v>
      </c>
    </row>
    <row r="1219" spans="1:10" x14ac:dyDescent="0.25">
      <c r="A1219" s="1" t="s">
        <v>3184</v>
      </c>
      <c r="B1219" s="3">
        <v>45322</v>
      </c>
      <c r="C1219" s="1" t="s">
        <v>545</v>
      </c>
      <c r="D1219" s="1" t="s">
        <v>1689</v>
      </c>
      <c r="E1219" s="1" t="s">
        <v>1924</v>
      </c>
      <c r="F1219" s="1">
        <v>3</v>
      </c>
      <c r="G1219" s="1">
        <v>145.25</v>
      </c>
      <c r="H1219" s="1">
        <v>0.24</v>
      </c>
      <c r="I1219" s="1" t="s">
        <v>1961</v>
      </c>
      <c r="J1219" s="1">
        <v>331.17</v>
      </c>
    </row>
    <row r="1220" spans="1:10" x14ac:dyDescent="0.25">
      <c r="A1220" s="1" t="s">
        <v>3185</v>
      </c>
      <c r="B1220" s="3">
        <v>45560</v>
      </c>
      <c r="C1220" s="1" t="s">
        <v>215</v>
      </c>
      <c r="D1220" s="1" t="s">
        <v>1847</v>
      </c>
      <c r="E1220" s="1" t="s">
        <v>1896</v>
      </c>
      <c r="F1220" s="1">
        <v>2</v>
      </c>
      <c r="G1220" s="1">
        <v>898.45</v>
      </c>
      <c r="H1220" s="1">
        <v>0.28999999999999998</v>
      </c>
      <c r="I1220" s="1" t="s">
        <v>1964</v>
      </c>
      <c r="J1220" s="1">
        <v>1275.799</v>
      </c>
    </row>
    <row r="1221" spans="1:10" x14ac:dyDescent="0.25">
      <c r="A1221" s="1" t="s">
        <v>3186</v>
      </c>
      <c r="B1221" s="3">
        <v>45905</v>
      </c>
      <c r="C1221" s="1" t="s">
        <v>128</v>
      </c>
      <c r="D1221" s="1" t="s">
        <v>1683</v>
      </c>
      <c r="E1221" s="1" t="s">
        <v>1936</v>
      </c>
      <c r="F1221" s="1">
        <v>4</v>
      </c>
      <c r="G1221" s="1">
        <v>642.04999999999995</v>
      </c>
      <c r="H1221" s="1">
        <v>0.25</v>
      </c>
      <c r="I1221" s="1" t="s">
        <v>1959</v>
      </c>
      <c r="J1221" s="1">
        <v>1926.15</v>
      </c>
    </row>
    <row r="1222" spans="1:10" x14ac:dyDescent="0.25">
      <c r="A1222" s="1" t="s">
        <v>3187</v>
      </c>
      <c r="B1222" s="3">
        <v>45531</v>
      </c>
      <c r="C1222" s="1" t="s">
        <v>998</v>
      </c>
      <c r="D1222" s="1" t="s">
        <v>1835</v>
      </c>
      <c r="E1222" s="1" t="s">
        <v>1914</v>
      </c>
      <c r="F1222" s="1">
        <v>4</v>
      </c>
      <c r="G1222" s="1">
        <v>450.83</v>
      </c>
      <c r="H1222" s="1">
        <v>0.24</v>
      </c>
      <c r="I1222" s="1" t="s">
        <v>1959</v>
      </c>
      <c r="J1222" s="1">
        <v>1370.5232000000001</v>
      </c>
    </row>
    <row r="1223" spans="1:10" x14ac:dyDescent="0.25">
      <c r="A1223" s="1" t="s">
        <v>3188</v>
      </c>
      <c r="B1223" s="3">
        <v>45216</v>
      </c>
      <c r="C1223" s="1" t="s">
        <v>55</v>
      </c>
      <c r="D1223" s="1" t="s">
        <v>1738</v>
      </c>
      <c r="E1223" s="1" t="s">
        <v>1948</v>
      </c>
      <c r="F1223" s="1">
        <v>2</v>
      </c>
      <c r="G1223" s="1">
        <v>441.03</v>
      </c>
      <c r="H1223" s="1">
        <v>0.23</v>
      </c>
      <c r="I1223" s="1" t="s">
        <v>1964</v>
      </c>
      <c r="J1223" s="1">
        <v>679.18619999999999</v>
      </c>
    </row>
    <row r="1224" spans="1:10" x14ac:dyDescent="0.25">
      <c r="A1224" s="1" t="s">
        <v>3189</v>
      </c>
      <c r="B1224" s="3">
        <v>45384</v>
      </c>
      <c r="C1224" s="1" t="s">
        <v>302</v>
      </c>
      <c r="D1224" s="1" t="s">
        <v>1652</v>
      </c>
      <c r="E1224" s="1" t="s">
        <v>1896</v>
      </c>
      <c r="F1224" s="1">
        <v>3</v>
      </c>
      <c r="G1224" s="1">
        <v>377.69</v>
      </c>
      <c r="H1224" s="1">
        <v>7.0000000000000007E-2</v>
      </c>
      <c r="I1224" s="1" t="s">
        <v>1961</v>
      </c>
      <c r="J1224" s="1">
        <v>1053.7551000000001</v>
      </c>
    </row>
    <row r="1225" spans="1:10" x14ac:dyDescent="0.25">
      <c r="A1225" s="1" t="s">
        <v>3190</v>
      </c>
      <c r="B1225" s="3">
        <v>45416</v>
      </c>
      <c r="C1225" s="1" t="s">
        <v>542</v>
      </c>
      <c r="D1225" s="1" t="s">
        <v>1599</v>
      </c>
      <c r="E1225" s="1" t="s">
        <v>1914</v>
      </c>
      <c r="F1225" s="1">
        <v>1</v>
      </c>
      <c r="G1225" s="1">
        <v>457.33</v>
      </c>
      <c r="H1225" s="1">
        <v>0.27</v>
      </c>
      <c r="I1225" s="1" t="s">
        <v>1959</v>
      </c>
      <c r="J1225" s="1">
        <v>333.85090000000002</v>
      </c>
    </row>
    <row r="1226" spans="1:10" x14ac:dyDescent="0.25">
      <c r="A1226" s="1" t="s">
        <v>3191</v>
      </c>
      <c r="B1226" s="3">
        <v>45880</v>
      </c>
      <c r="C1226" s="1" t="s">
        <v>793</v>
      </c>
      <c r="D1226" s="1" t="s">
        <v>1811</v>
      </c>
      <c r="E1226" s="1" t="s">
        <v>1911</v>
      </c>
      <c r="F1226" s="1">
        <v>4</v>
      </c>
      <c r="G1226" s="1">
        <v>218.01</v>
      </c>
      <c r="H1226" s="1">
        <v>0.06</v>
      </c>
      <c r="I1226" s="1" t="s">
        <v>1959</v>
      </c>
      <c r="J1226" s="1">
        <v>819.71759999999995</v>
      </c>
    </row>
    <row r="1227" spans="1:10" x14ac:dyDescent="0.25">
      <c r="A1227" s="1" t="s">
        <v>3192</v>
      </c>
      <c r="B1227" s="3">
        <v>45933</v>
      </c>
      <c r="C1227" s="1" t="s">
        <v>716</v>
      </c>
      <c r="D1227" s="1" t="s">
        <v>1859</v>
      </c>
      <c r="E1227" s="1" t="s">
        <v>1945</v>
      </c>
      <c r="F1227" s="1">
        <v>2</v>
      </c>
      <c r="G1227" s="1">
        <v>682.7</v>
      </c>
      <c r="H1227" s="1">
        <v>0.13</v>
      </c>
      <c r="I1227" s="1" t="s">
        <v>1959</v>
      </c>
      <c r="J1227" s="1">
        <v>1187.8979999999999</v>
      </c>
    </row>
    <row r="1228" spans="1:10" x14ac:dyDescent="0.25">
      <c r="A1228" s="1" t="s">
        <v>3193</v>
      </c>
      <c r="B1228" s="3">
        <v>45345</v>
      </c>
      <c r="C1228" s="1" t="s">
        <v>1028</v>
      </c>
      <c r="D1228" s="1" t="s">
        <v>1631</v>
      </c>
      <c r="E1228" s="1" t="s">
        <v>1945</v>
      </c>
      <c r="F1228" s="1">
        <v>3</v>
      </c>
      <c r="G1228" s="1">
        <v>726.97</v>
      </c>
      <c r="H1228" s="1">
        <v>0.04</v>
      </c>
      <c r="I1228" s="1" t="s">
        <v>1961</v>
      </c>
      <c r="J1228" s="1">
        <v>2093.6736000000001</v>
      </c>
    </row>
    <row r="1229" spans="1:10" x14ac:dyDescent="0.25">
      <c r="A1229" s="1" t="s">
        <v>3194</v>
      </c>
      <c r="B1229" s="3">
        <v>45681</v>
      </c>
      <c r="C1229" s="1" t="s">
        <v>1281</v>
      </c>
      <c r="D1229" s="1" t="s">
        <v>1759</v>
      </c>
      <c r="E1229" s="1" t="s">
        <v>1921</v>
      </c>
      <c r="F1229" s="1">
        <v>2</v>
      </c>
      <c r="G1229" s="1">
        <v>107.97</v>
      </c>
      <c r="H1229" s="1">
        <v>0.06</v>
      </c>
      <c r="I1229" s="1" t="s">
        <v>1959</v>
      </c>
      <c r="J1229" s="1">
        <v>202.9836</v>
      </c>
    </row>
    <row r="1230" spans="1:10" x14ac:dyDescent="0.25">
      <c r="A1230" s="1" t="s">
        <v>3195</v>
      </c>
      <c r="B1230" s="3">
        <v>45785</v>
      </c>
      <c r="C1230" s="1" t="s">
        <v>42</v>
      </c>
      <c r="D1230" s="1" t="s">
        <v>1576</v>
      </c>
      <c r="E1230" s="1" t="s">
        <v>1934</v>
      </c>
      <c r="F1230" s="1">
        <v>1</v>
      </c>
      <c r="G1230" s="1">
        <v>38.880000000000003</v>
      </c>
      <c r="H1230" s="1">
        <v>0.16</v>
      </c>
      <c r="I1230" s="1" t="s">
        <v>1964</v>
      </c>
      <c r="J1230" s="1">
        <v>32.659199999999998</v>
      </c>
    </row>
    <row r="1231" spans="1:10" x14ac:dyDescent="0.25">
      <c r="A1231" s="1" t="s">
        <v>3196</v>
      </c>
      <c r="B1231" s="3">
        <v>45823</v>
      </c>
      <c r="C1231" s="1" t="s">
        <v>288</v>
      </c>
      <c r="D1231" s="1" t="s">
        <v>1998</v>
      </c>
      <c r="E1231" s="1" t="s">
        <v>1942</v>
      </c>
      <c r="F1231" s="1">
        <v>3</v>
      </c>
      <c r="G1231" s="1">
        <v>484.39</v>
      </c>
      <c r="H1231" s="1">
        <v>0.28999999999999998</v>
      </c>
      <c r="I1231" s="1" t="s">
        <v>1964</v>
      </c>
      <c r="J1231" s="1">
        <v>1031.7507000000001</v>
      </c>
    </row>
    <row r="1232" spans="1:10" x14ac:dyDescent="0.25">
      <c r="A1232" s="1" t="s">
        <v>3197</v>
      </c>
      <c r="B1232" s="3">
        <v>45572</v>
      </c>
      <c r="C1232" s="1" t="s">
        <v>85</v>
      </c>
      <c r="D1232" s="1" t="s">
        <v>1823</v>
      </c>
      <c r="E1232" s="1" t="s">
        <v>1936</v>
      </c>
      <c r="F1232" s="1">
        <v>2</v>
      </c>
      <c r="G1232" s="1">
        <v>949.3</v>
      </c>
      <c r="H1232" s="1">
        <v>0.08</v>
      </c>
      <c r="I1232" s="1" t="s">
        <v>1964</v>
      </c>
      <c r="J1232" s="1">
        <v>1746.712</v>
      </c>
    </row>
    <row r="1233" spans="1:10" x14ac:dyDescent="0.25">
      <c r="A1233" s="1" t="s">
        <v>3198</v>
      </c>
      <c r="B1233" s="3">
        <v>45259</v>
      </c>
      <c r="C1233" s="1" t="s">
        <v>1355</v>
      </c>
      <c r="D1233" s="1" t="s">
        <v>1796</v>
      </c>
      <c r="E1233" s="1" t="s">
        <v>1911</v>
      </c>
      <c r="F1233" s="1">
        <v>3</v>
      </c>
      <c r="G1233" s="1">
        <v>664.75</v>
      </c>
      <c r="H1233" s="1">
        <v>0.12</v>
      </c>
      <c r="I1233" s="1" t="s">
        <v>1959</v>
      </c>
      <c r="J1233" s="1">
        <v>1754.94</v>
      </c>
    </row>
    <row r="1234" spans="1:10" x14ac:dyDescent="0.25">
      <c r="A1234" s="1" t="s">
        <v>3199</v>
      </c>
      <c r="B1234" s="3">
        <v>45740</v>
      </c>
      <c r="C1234" s="1" t="s">
        <v>907</v>
      </c>
      <c r="D1234" s="1" t="s">
        <v>1793</v>
      </c>
      <c r="E1234" s="1" t="s">
        <v>1942</v>
      </c>
      <c r="F1234" s="1">
        <v>3</v>
      </c>
      <c r="G1234" s="1">
        <v>190.04</v>
      </c>
      <c r="H1234" s="1">
        <v>7.0000000000000007E-2</v>
      </c>
      <c r="I1234" s="1" t="s">
        <v>1961</v>
      </c>
      <c r="J1234" s="1">
        <v>530.21159999999998</v>
      </c>
    </row>
    <row r="1235" spans="1:10" x14ac:dyDescent="0.25">
      <c r="A1235" s="1" t="s">
        <v>3200</v>
      </c>
      <c r="B1235" s="3">
        <v>45869</v>
      </c>
      <c r="C1235" s="1" t="s">
        <v>892</v>
      </c>
      <c r="D1235" s="1" t="s">
        <v>1585</v>
      </c>
      <c r="E1235" s="1" t="s">
        <v>1936</v>
      </c>
      <c r="F1235" s="1">
        <v>3</v>
      </c>
      <c r="G1235" s="1">
        <v>754.02</v>
      </c>
      <c r="H1235" s="1">
        <v>0.1</v>
      </c>
      <c r="I1235" s="1" t="s">
        <v>1964</v>
      </c>
      <c r="J1235" s="1">
        <v>2035.854</v>
      </c>
    </row>
    <row r="1236" spans="1:10" x14ac:dyDescent="0.25">
      <c r="A1236" s="1" t="s">
        <v>3201</v>
      </c>
      <c r="B1236" s="3">
        <v>45526</v>
      </c>
      <c r="C1236" s="1" t="s">
        <v>1211</v>
      </c>
      <c r="D1236" s="1" t="s">
        <v>1680</v>
      </c>
      <c r="E1236" s="1" t="s">
        <v>1929</v>
      </c>
      <c r="F1236" s="1">
        <v>4</v>
      </c>
      <c r="G1236" s="1">
        <v>94.13</v>
      </c>
      <c r="H1236" s="1">
        <v>0.04</v>
      </c>
      <c r="I1236" s="1" t="s">
        <v>1964</v>
      </c>
      <c r="J1236" s="1">
        <v>361.45920000000001</v>
      </c>
    </row>
    <row r="1237" spans="1:10" x14ac:dyDescent="0.25">
      <c r="A1237" s="1" t="s">
        <v>3202</v>
      </c>
      <c r="B1237" s="3">
        <v>45489</v>
      </c>
      <c r="C1237" s="1" t="s">
        <v>1455</v>
      </c>
      <c r="D1237" s="1" t="s">
        <v>1560</v>
      </c>
      <c r="E1237" s="1" t="s">
        <v>1936</v>
      </c>
      <c r="F1237" s="1">
        <v>3</v>
      </c>
      <c r="G1237" s="1">
        <v>402.3</v>
      </c>
      <c r="H1237" s="1">
        <v>0.21</v>
      </c>
      <c r="I1237" s="1" t="s">
        <v>1961</v>
      </c>
      <c r="J1237" s="1">
        <v>953.45100000000002</v>
      </c>
    </row>
    <row r="1238" spans="1:10" x14ac:dyDescent="0.25">
      <c r="A1238" s="1" t="s">
        <v>3203</v>
      </c>
      <c r="B1238" s="3">
        <v>45908</v>
      </c>
      <c r="C1238" s="1" t="s">
        <v>778</v>
      </c>
      <c r="D1238" s="1" t="s">
        <v>1841</v>
      </c>
      <c r="E1238" s="1" t="s">
        <v>1914</v>
      </c>
      <c r="F1238" s="1">
        <v>1</v>
      </c>
      <c r="G1238" s="1">
        <v>729.05</v>
      </c>
      <c r="H1238" s="1">
        <v>0.06</v>
      </c>
      <c r="I1238" s="1" t="s">
        <v>1964</v>
      </c>
      <c r="J1238" s="1">
        <v>685.30700000000002</v>
      </c>
    </row>
    <row r="1239" spans="1:10" x14ac:dyDescent="0.25">
      <c r="A1239" s="1" t="s">
        <v>3204</v>
      </c>
      <c r="B1239" s="3">
        <v>45912</v>
      </c>
      <c r="C1239" s="1" t="s">
        <v>465</v>
      </c>
      <c r="D1239" s="1" t="s">
        <v>1853</v>
      </c>
      <c r="E1239" s="1" t="s">
        <v>1932</v>
      </c>
      <c r="F1239" s="1">
        <v>1</v>
      </c>
      <c r="G1239" s="1">
        <v>822.6</v>
      </c>
      <c r="H1239" s="1">
        <v>0.28999999999999998</v>
      </c>
      <c r="I1239" s="1" t="s">
        <v>1961</v>
      </c>
      <c r="J1239" s="1">
        <v>584.04600000000005</v>
      </c>
    </row>
    <row r="1240" spans="1:10" x14ac:dyDescent="0.25">
      <c r="A1240" s="1" t="s">
        <v>3205</v>
      </c>
      <c r="B1240" s="3">
        <v>45771</v>
      </c>
      <c r="C1240" s="1" t="s">
        <v>642</v>
      </c>
      <c r="D1240" s="1" t="s">
        <v>1832</v>
      </c>
      <c r="E1240" s="1" t="s">
        <v>1917</v>
      </c>
      <c r="F1240" s="1">
        <v>2</v>
      </c>
      <c r="G1240" s="1">
        <v>327.25</v>
      </c>
      <c r="H1240" s="1">
        <v>0.19</v>
      </c>
      <c r="I1240" s="1" t="s">
        <v>1961</v>
      </c>
      <c r="J1240" s="1">
        <v>530.14499999999998</v>
      </c>
    </row>
    <row r="1241" spans="1:10" x14ac:dyDescent="0.25">
      <c r="A1241" s="1" t="s">
        <v>3206</v>
      </c>
      <c r="B1241" s="3">
        <v>45619</v>
      </c>
      <c r="C1241" s="1" t="s">
        <v>308</v>
      </c>
      <c r="D1241" s="1" t="s">
        <v>1793</v>
      </c>
      <c r="E1241" s="1" t="s">
        <v>1921</v>
      </c>
      <c r="F1241" s="1">
        <v>4</v>
      </c>
      <c r="G1241" s="1">
        <v>930.38</v>
      </c>
      <c r="H1241" s="1">
        <v>0</v>
      </c>
      <c r="I1241" s="1" t="s">
        <v>1964</v>
      </c>
      <c r="J1241" s="1">
        <v>3721.52</v>
      </c>
    </row>
    <row r="1242" spans="1:10" x14ac:dyDescent="0.25">
      <c r="A1242" s="1" t="s">
        <v>3207</v>
      </c>
      <c r="B1242" s="3">
        <v>45394</v>
      </c>
      <c r="C1242" s="1" t="s">
        <v>494</v>
      </c>
      <c r="D1242" s="1" t="s">
        <v>1658</v>
      </c>
      <c r="E1242" s="1" t="s">
        <v>1908</v>
      </c>
      <c r="F1242" s="1">
        <v>2</v>
      </c>
      <c r="G1242" s="1">
        <v>437.84</v>
      </c>
      <c r="H1242" s="1">
        <v>0.24</v>
      </c>
      <c r="I1242" s="1" t="s">
        <v>1959</v>
      </c>
      <c r="J1242" s="1">
        <v>665.51679999999999</v>
      </c>
    </row>
    <row r="1243" spans="1:10" x14ac:dyDescent="0.25">
      <c r="A1243" s="1" t="s">
        <v>3208</v>
      </c>
      <c r="B1243" s="3">
        <v>45786</v>
      </c>
      <c r="C1243" s="1" t="s">
        <v>262</v>
      </c>
      <c r="D1243" s="1" t="s">
        <v>1998</v>
      </c>
      <c r="E1243" s="1" t="s">
        <v>1939</v>
      </c>
      <c r="F1243" s="1">
        <v>2</v>
      </c>
      <c r="G1243" s="1">
        <v>126.02</v>
      </c>
      <c r="H1243" s="1">
        <v>0.09</v>
      </c>
      <c r="I1243" s="1" t="s">
        <v>1964</v>
      </c>
      <c r="J1243" s="1">
        <v>229.35640000000001</v>
      </c>
    </row>
    <row r="1244" spans="1:10" x14ac:dyDescent="0.25">
      <c r="A1244" s="1" t="s">
        <v>3209</v>
      </c>
      <c r="B1244" s="3">
        <v>45692</v>
      </c>
      <c r="C1244" s="1" t="s">
        <v>1367</v>
      </c>
      <c r="D1244" s="1" t="s">
        <v>1832</v>
      </c>
      <c r="E1244" s="1" t="s">
        <v>1936</v>
      </c>
      <c r="F1244" s="1">
        <v>1</v>
      </c>
      <c r="G1244" s="1">
        <v>860.84</v>
      </c>
      <c r="H1244" s="1">
        <v>7.0000000000000007E-2</v>
      </c>
      <c r="I1244" s="1" t="s">
        <v>1961</v>
      </c>
      <c r="J1244" s="1">
        <v>800.58119999999997</v>
      </c>
    </row>
    <row r="1245" spans="1:10" x14ac:dyDescent="0.25">
      <c r="A1245" s="1" t="s">
        <v>3210</v>
      </c>
      <c r="B1245" s="3">
        <v>45677</v>
      </c>
      <c r="C1245" s="1" t="s">
        <v>339</v>
      </c>
      <c r="D1245" s="1" t="s">
        <v>1725</v>
      </c>
      <c r="E1245" s="1" t="s">
        <v>1932</v>
      </c>
      <c r="F1245" s="1">
        <v>1</v>
      </c>
      <c r="G1245" s="1">
        <v>161.80000000000001</v>
      </c>
      <c r="H1245" s="1">
        <v>0.24</v>
      </c>
      <c r="I1245" s="1" t="s">
        <v>1961</v>
      </c>
      <c r="J1245" s="1">
        <v>122.968</v>
      </c>
    </row>
    <row r="1246" spans="1:10" x14ac:dyDescent="0.25">
      <c r="A1246" s="1" t="s">
        <v>3211</v>
      </c>
      <c r="B1246" s="3">
        <v>45669</v>
      </c>
      <c r="C1246" s="1" t="s">
        <v>1214</v>
      </c>
      <c r="D1246" s="1" t="s">
        <v>1693</v>
      </c>
      <c r="E1246" s="1" t="s">
        <v>1942</v>
      </c>
      <c r="F1246" s="1">
        <v>4</v>
      </c>
      <c r="G1246" s="1">
        <v>347.82</v>
      </c>
      <c r="H1246" s="1">
        <v>0.02</v>
      </c>
      <c r="I1246" s="1" t="s">
        <v>1964</v>
      </c>
      <c r="J1246" s="1">
        <v>1363.4544000000001</v>
      </c>
    </row>
    <row r="1247" spans="1:10" x14ac:dyDescent="0.25">
      <c r="A1247" s="1" t="s">
        <v>3212</v>
      </c>
      <c r="B1247" s="3">
        <v>45299</v>
      </c>
      <c r="C1247" s="1" t="s">
        <v>1412</v>
      </c>
      <c r="D1247" s="1" t="s">
        <v>1838</v>
      </c>
      <c r="E1247" s="1" t="s">
        <v>1939</v>
      </c>
      <c r="F1247" s="1">
        <v>3</v>
      </c>
      <c r="G1247" s="1">
        <v>416.44</v>
      </c>
      <c r="H1247" s="1">
        <v>0.27</v>
      </c>
      <c r="I1247" s="1" t="s">
        <v>1959</v>
      </c>
      <c r="J1247" s="1">
        <v>912.00360000000001</v>
      </c>
    </row>
    <row r="1248" spans="1:10" x14ac:dyDescent="0.25">
      <c r="A1248" s="1" t="s">
        <v>3213</v>
      </c>
      <c r="B1248" s="3">
        <v>45893</v>
      </c>
      <c r="C1248" s="1" t="s">
        <v>34</v>
      </c>
      <c r="D1248" s="1" t="s">
        <v>1768</v>
      </c>
      <c r="E1248" s="1" t="s">
        <v>1887</v>
      </c>
      <c r="F1248" s="1">
        <v>1</v>
      </c>
      <c r="G1248" s="1">
        <v>147.96</v>
      </c>
      <c r="H1248" s="1">
        <v>0.24</v>
      </c>
      <c r="I1248" s="1" t="s">
        <v>1964</v>
      </c>
      <c r="J1248" s="1">
        <v>112.4496</v>
      </c>
    </row>
    <row r="1249" spans="1:10" x14ac:dyDescent="0.25">
      <c r="A1249" s="1" t="s">
        <v>3214</v>
      </c>
      <c r="B1249" s="3">
        <v>45560</v>
      </c>
      <c r="C1249" s="1" t="s">
        <v>1389</v>
      </c>
      <c r="D1249" s="1" t="s">
        <v>1628</v>
      </c>
      <c r="E1249" s="1" t="s">
        <v>1917</v>
      </c>
      <c r="F1249" s="1">
        <v>3</v>
      </c>
      <c r="G1249" s="1">
        <v>550.26</v>
      </c>
      <c r="H1249" s="1">
        <v>0.22</v>
      </c>
      <c r="I1249" s="1" t="s">
        <v>1959</v>
      </c>
      <c r="J1249" s="1">
        <v>1287.6084000000001</v>
      </c>
    </row>
    <row r="1250" spans="1:10" x14ac:dyDescent="0.25">
      <c r="A1250" s="1" t="s">
        <v>3215</v>
      </c>
      <c r="B1250" s="3">
        <v>45267</v>
      </c>
      <c r="C1250" s="1" t="s">
        <v>1172</v>
      </c>
      <c r="D1250" s="1" t="s">
        <v>1874</v>
      </c>
      <c r="E1250" s="1" t="s">
        <v>1914</v>
      </c>
      <c r="F1250" s="1">
        <v>4</v>
      </c>
      <c r="G1250" s="1">
        <v>938.21</v>
      </c>
      <c r="H1250" s="1">
        <v>0.04</v>
      </c>
      <c r="I1250" s="1" t="s">
        <v>1961</v>
      </c>
      <c r="J1250" s="1">
        <v>3602.7264</v>
      </c>
    </row>
    <row r="1251" spans="1:10" x14ac:dyDescent="0.25">
      <c r="A1251" s="1" t="s">
        <v>3216</v>
      </c>
      <c r="B1251" s="3">
        <v>45467</v>
      </c>
      <c r="C1251" s="1" t="s">
        <v>465</v>
      </c>
      <c r="D1251" s="1" t="s">
        <v>1865</v>
      </c>
      <c r="E1251" s="1" t="s">
        <v>1939</v>
      </c>
      <c r="F1251" s="1">
        <v>3</v>
      </c>
      <c r="G1251" s="1">
        <v>517.98</v>
      </c>
      <c r="H1251" s="1">
        <v>0.01</v>
      </c>
      <c r="I1251" s="1" t="s">
        <v>1961</v>
      </c>
      <c r="J1251" s="1">
        <v>1538.4005999999999</v>
      </c>
    </row>
    <row r="1252" spans="1:10" x14ac:dyDescent="0.25">
      <c r="A1252" s="1" t="s">
        <v>3217</v>
      </c>
      <c r="B1252" s="3">
        <v>45847</v>
      </c>
      <c r="C1252" s="1" t="s">
        <v>148</v>
      </c>
      <c r="D1252" s="1" t="s">
        <v>1580</v>
      </c>
      <c r="E1252" s="1" t="s">
        <v>1917</v>
      </c>
      <c r="F1252" s="1">
        <v>1</v>
      </c>
      <c r="G1252" s="1">
        <v>98.27</v>
      </c>
      <c r="H1252" s="1">
        <v>0.16</v>
      </c>
      <c r="I1252" s="1" t="s">
        <v>1961</v>
      </c>
      <c r="J1252" s="1">
        <v>82.546800000000005</v>
      </c>
    </row>
    <row r="1253" spans="1:10" x14ac:dyDescent="0.25">
      <c r="A1253" s="1" t="s">
        <v>3218</v>
      </c>
      <c r="B1253" s="3">
        <v>45480</v>
      </c>
      <c r="C1253" s="1" t="s">
        <v>814</v>
      </c>
      <c r="D1253" s="1" t="s">
        <v>1725</v>
      </c>
      <c r="E1253" s="1" t="s">
        <v>1927</v>
      </c>
      <c r="F1253" s="1">
        <v>2</v>
      </c>
      <c r="G1253" s="1">
        <v>875.2</v>
      </c>
      <c r="H1253" s="1">
        <v>0.19</v>
      </c>
      <c r="I1253" s="1" t="s">
        <v>1959</v>
      </c>
      <c r="J1253" s="1">
        <v>1417.8240000000001</v>
      </c>
    </row>
    <row r="1254" spans="1:10" x14ac:dyDescent="0.25">
      <c r="A1254" s="1" t="s">
        <v>3219</v>
      </c>
      <c r="B1254" s="3">
        <v>45345</v>
      </c>
      <c r="C1254" s="1" t="s">
        <v>974</v>
      </c>
      <c r="D1254" s="1" t="s">
        <v>1841</v>
      </c>
      <c r="E1254" s="1" t="s">
        <v>1887</v>
      </c>
      <c r="F1254" s="1">
        <v>1</v>
      </c>
      <c r="G1254" s="1">
        <v>227.35</v>
      </c>
      <c r="H1254" s="1">
        <v>0.06</v>
      </c>
      <c r="I1254" s="1" t="s">
        <v>1964</v>
      </c>
      <c r="J1254" s="1">
        <v>213.709</v>
      </c>
    </row>
    <row r="1255" spans="1:10" x14ac:dyDescent="0.25">
      <c r="A1255" s="1" t="s">
        <v>3220</v>
      </c>
      <c r="B1255" s="3">
        <v>45235</v>
      </c>
      <c r="C1255" s="1" t="s">
        <v>692</v>
      </c>
      <c r="D1255" s="1" t="s">
        <v>1805</v>
      </c>
      <c r="E1255" s="1" t="s">
        <v>1892</v>
      </c>
      <c r="F1255" s="1">
        <v>1</v>
      </c>
      <c r="G1255" s="1">
        <v>842.46</v>
      </c>
      <c r="H1255" s="1">
        <v>0.05</v>
      </c>
      <c r="I1255" s="1" t="s">
        <v>1964</v>
      </c>
      <c r="J1255" s="1">
        <v>800.33699999999999</v>
      </c>
    </row>
    <row r="1256" spans="1:10" x14ac:dyDescent="0.25">
      <c r="A1256" s="1" t="s">
        <v>3221</v>
      </c>
      <c r="B1256" s="3">
        <v>45543</v>
      </c>
      <c r="C1256" s="1" t="s">
        <v>698</v>
      </c>
      <c r="D1256" s="1" t="s">
        <v>1686</v>
      </c>
      <c r="E1256" s="1" t="s">
        <v>1927</v>
      </c>
      <c r="F1256" s="1">
        <v>3</v>
      </c>
      <c r="G1256" s="1">
        <v>120.67</v>
      </c>
      <c r="H1256" s="1">
        <v>0.08</v>
      </c>
      <c r="I1256" s="1" t="s">
        <v>1964</v>
      </c>
      <c r="J1256" s="1">
        <v>333.04919999999998</v>
      </c>
    </row>
    <row r="1257" spans="1:10" x14ac:dyDescent="0.25">
      <c r="A1257" s="1" t="s">
        <v>3222</v>
      </c>
      <c r="B1257" s="3">
        <v>45402</v>
      </c>
      <c r="C1257" s="1" t="s">
        <v>1539</v>
      </c>
      <c r="D1257" s="1" t="s">
        <v>1635</v>
      </c>
      <c r="E1257" s="1" t="s">
        <v>1901</v>
      </c>
      <c r="F1257" s="1">
        <v>4</v>
      </c>
      <c r="G1257" s="1">
        <v>176.13</v>
      </c>
      <c r="H1257" s="1">
        <v>0.27</v>
      </c>
      <c r="I1257" s="1" t="s">
        <v>1961</v>
      </c>
      <c r="J1257" s="1">
        <v>514.29960000000005</v>
      </c>
    </row>
    <row r="1258" spans="1:10" x14ac:dyDescent="0.25">
      <c r="A1258" s="1" t="s">
        <v>3223</v>
      </c>
      <c r="B1258" s="3">
        <v>45671</v>
      </c>
      <c r="C1258" s="1" t="s">
        <v>1404</v>
      </c>
      <c r="D1258" s="1" t="s">
        <v>1771</v>
      </c>
      <c r="E1258" s="1" t="s">
        <v>1927</v>
      </c>
      <c r="F1258" s="1">
        <v>4</v>
      </c>
      <c r="G1258" s="1">
        <v>592.67999999999995</v>
      </c>
      <c r="H1258" s="1">
        <v>0.03</v>
      </c>
      <c r="I1258" s="1" t="s">
        <v>1959</v>
      </c>
      <c r="J1258" s="1">
        <v>2299.5983999999999</v>
      </c>
    </row>
    <row r="1259" spans="1:10" x14ac:dyDescent="0.25">
      <c r="A1259" s="1" t="s">
        <v>3224</v>
      </c>
      <c r="B1259" s="3">
        <v>45367</v>
      </c>
      <c r="C1259" s="1" t="s">
        <v>590</v>
      </c>
      <c r="D1259" s="1" t="s">
        <v>1793</v>
      </c>
      <c r="E1259" s="1" t="s">
        <v>1904</v>
      </c>
      <c r="F1259" s="1">
        <v>4</v>
      </c>
      <c r="G1259" s="1">
        <v>662.43</v>
      </c>
      <c r="H1259" s="1">
        <v>0.24</v>
      </c>
      <c r="I1259" s="1" t="s">
        <v>1961</v>
      </c>
      <c r="J1259" s="1">
        <v>2013.7872</v>
      </c>
    </row>
    <row r="1260" spans="1:10" x14ac:dyDescent="0.25">
      <c r="A1260" s="1" t="s">
        <v>3225</v>
      </c>
      <c r="B1260" s="3">
        <v>45488</v>
      </c>
      <c r="C1260" s="1" t="s">
        <v>446</v>
      </c>
      <c r="D1260" s="1" t="s">
        <v>1709</v>
      </c>
      <c r="E1260" s="1" t="s">
        <v>1917</v>
      </c>
      <c r="F1260" s="1">
        <v>3</v>
      </c>
      <c r="G1260" s="1">
        <v>518.35</v>
      </c>
      <c r="H1260" s="1">
        <v>0.21</v>
      </c>
      <c r="I1260" s="1" t="s">
        <v>1964</v>
      </c>
      <c r="J1260" s="1">
        <v>1228.4894999999999</v>
      </c>
    </row>
    <row r="1261" spans="1:10" x14ac:dyDescent="0.25">
      <c r="A1261" s="1" t="s">
        <v>3226</v>
      </c>
      <c r="B1261" s="3">
        <v>45509</v>
      </c>
      <c r="C1261" s="1" t="s">
        <v>989</v>
      </c>
      <c r="D1261" s="1" t="s">
        <v>1765</v>
      </c>
      <c r="E1261" s="1" t="s">
        <v>1908</v>
      </c>
      <c r="F1261" s="1">
        <v>1</v>
      </c>
      <c r="G1261" s="1">
        <v>85.58</v>
      </c>
      <c r="H1261" s="1">
        <v>0.1</v>
      </c>
      <c r="I1261" s="1" t="s">
        <v>1964</v>
      </c>
      <c r="J1261" s="1">
        <v>77.022000000000006</v>
      </c>
    </row>
    <row r="1262" spans="1:10" x14ac:dyDescent="0.25">
      <c r="A1262" s="1" t="s">
        <v>3227</v>
      </c>
      <c r="B1262" s="3">
        <v>45323</v>
      </c>
      <c r="C1262" s="1" t="s">
        <v>1148</v>
      </c>
      <c r="D1262" s="1" t="s">
        <v>1844</v>
      </c>
      <c r="E1262" s="1" t="s">
        <v>1892</v>
      </c>
      <c r="F1262" s="1">
        <v>4</v>
      </c>
      <c r="G1262" s="1">
        <v>800</v>
      </c>
      <c r="H1262" s="1">
        <v>0.2</v>
      </c>
      <c r="I1262" s="1" t="s">
        <v>1959</v>
      </c>
      <c r="J1262" s="1">
        <v>2560</v>
      </c>
    </row>
    <row r="1263" spans="1:10" x14ac:dyDescent="0.25">
      <c r="A1263" s="1" t="s">
        <v>3228</v>
      </c>
      <c r="B1263" s="3">
        <v>45889</v>
      </c>
      <c r="C1263" s="1" t="s">
        <v>527</v>
      </c>
      <c r="D1263" s="1" t="s">
        <v>1762</v>
      </c>
      <c r="E1263" s="1" t="s">
        <v>1924</v>
      </c>
      <c r="F1263" s="1">
        <v>3</v>
      </c>
      <c r="G1263" s="1">
        <v>118.25</v>
      </c>
      <c r="H1263" s="1">
        <v>0.26</v>
      </c>
      <c r="I1263" s="1" t="s">
        <v>1961</v>
      </c>
      <c r="J1263" s="1">
        <v>262.51499999999999</v>
      </c>
    </row>
    <row r="1264" spans="1:10" x14ac:dyDescent="0.25">
      <c r="A1264" s="1" t="s">
        <v>3229</v>
      </c>
      <c r="B1264" s="3">
        <v>45253</v>
      </c>
      <c r="C1264" s="1" t="s">
        <v>1319</v>
      </c>
      <c r="D1264" s="1" t="s">
        <v>1674</v>
      </c>
      <c r="E1264" s="1" t="s">
        <v>1936</v>
      </c>
      <c r="F1264" s="1">
        <v>1</v>
      </c>
      <c r="G1264" s="1">
        <v>223.25</v>
      </c>
      <c r="H1264" s="1">
        <v>0.28999999999999998</v>
      </c>
      <c r="I1264" s="1" t="s">
        <v>1959</v>
      </c>
      <c r="J1264" s="1">
        <v>158.50749999999999</v>
      </c>
    </row>
    <row r="1265" spans="1:10" x14ac:dyDescent="0.25">
      <c r="A1265" s="1" t="s">
        <v>3230</v>
      </c>
      <c r="B1265" s="3">
        <v>45530</v>
      </c>
      <c r="C1265" s="1" t="s">
        <v>1337</v>
      </c>
      <c r="D1265" s="1" t="s">
        <v>1674</v>
      </c>
      <c r="E1265" s="1" t="s">
        <v>1904</v>
      </c>
      <c r="F1265" s="1">
        <v>3</v>
      </c>
      <c r="G1265" s="1">
        <v>918.76</v>
      </c>
      <c r="H1265" s="1">
        <v>0.2</v>
      </c>
      <c r="I1265" s="1" t="s">
        <v>1961</v>
      </c>
      <c r="J1265" s="1">
        <v>2205.0239999999999</v>
      </c>
    </row>
    <row r="1266" spans="1:10" x14ac:dyDescent="0.25">
      <c r="A1266" s="1" t="s">
        <v>3231</v>
      </c>
      <c r="B1266" s="3">
        <v>45491</v>
      </c>
      <c r="C1266" s="1" t="s">
        <v>901</v>
      </c>
      <c r="D1266" s="1" t="s">
        <v>1835</v>
      </c>
      <c r="E1266" s="1" t="s">
        <v>1932</v>
      </c>
      <c r="F1266" s="1">
        <v>2</v>
      </c>
      <c r="G1266" s="1">
        <v>905.26</v>
      </c>
      <c r="H1266" s="1">
        <v>0.15</v>
      </c>
      <c r="I1266" s="1" t="s">
        <v>1964</v>
      </c>
      <c r="J1266" s="1">
        <v>1538.942</v>
      </c>
    </row>
    <row r="1267" spans="1:10" x14ac:dyDescent="0.25">
      <c r="A1267" s="1" t="s">
        <v>3232</v>
      </c>
      <c r="B1267" s="3">
        <v>45628</v>
      </c>
      <c r="C1267" s="1" t="s">
        <v>995</v>
      </c>
      <c r="D1267" s="1" t="s">
        <v>1998</v>
      </c>
      <c r="E1267" s="1" t="s">
        <v>1948</v>
      </c>
      <c r="F1267" s="1">
        <v>4</v>
      </c>
      <c r="G1267" s="1">
        <v>295.39999999999998</v>
      </c>
      <c r="H1267" s="1">
        <v>0.23</v>
      </c>
      <c r="I1267" s="1" t="s">
        <v>1961</v>
      </c>
      <c r="J1267" s="1">
        <v>909.83199999999999</v>
      </c>
    </row>
    <row r="1268" spans="1:10" x14ac:dyDescent="0.25">
      <c r="A1268" s="1" t="s">
        <v>3233</v>
      </c>
      <c r="B1268" s="3">
        <v>45861</v>
      </c>
      <c r="C1268" s="1" t="s">
        <v>318</v>
      </c>
      <c r="D1268" s="1" t="s">
        <v>1865</v>
      </c>
      <c r="E1268" s="1" t="s">
        <v>1908</v>
      </c>
      <c r="F1268" s="1">
        <v>1</v>
      </c>
      <c r="G1268" s="1">
        <v>252.18</v>
      </c>
      <c r="H1268" s="1">
        <v>0.23</v>
      </c>
      <c r="I1268" s="1" t="s">
        <v>1961</v>
      </c>
      <c r="J1268" s="1">
        <v>194.17859999999999</v>
      </c>
    </row>
    <row r="1269" spans="1:10" x14ac:dyDescent="0.25">
      <c r="A1269" s="1" t="s">
        <v>3234</v>
      </c>
      <c r="B1269" s="3">
        <v>45878</v>
      </c>
      <c r="C1269" s="1" t="s">
        <v>518</v>
      </c>
      <c r="D1269" s="1" t="s">
        <v>1874</v>
      </c>
      <c r="E1269" s="1" t="s">
        <v>1929</v>
      </c>
      <c r="F1269" s="1">
        <v>4</v>
      </c>
      <c r="G1269" s="1">
        <v>792.1</v>
      </c>
      <c r="H1269" s="1">
        <v>0.19</v>
      </c>
      <c r="I1269" s="1" t="s">
        <v>1964</v>
      </c>
      <c r="J1269" s="1">
        <v>2566.404</v>
      </c>
    </row>
    <row r="1270" spans="1:10" x14ac:dyDescent="0.25">
      <c r="A1270" s="1" t="s">
        <v>3235</v>
      </c>
      <c r="B1270" s="3">
        <v>45426</v>
      </c>
      <c r="C1270" s="1" t="s">
        <v>282</v>
      </c>
      <c r="D1270" s="1" t="s">
        <v>1847</v>
      </c>
      <c r="E1270" s="1" t="s">
        <v>1934</v>
      </c>
      <c r="F1270" s="1">
        <v>1</v>
      </c>
      <c r="G1270" s="1">
        <v>883.36</v>
      </c>
      <c r="H1270" s="1">
        <v>0.11</v>
      </c>
      <c r="I1270" s="1" t="s">
        <v>1961</v>
      </c>
      <c r="J1270" s="1">
        <v>786.19039999999995</v>
      </c>
    </row>
    <row r="1271" spans="1:10" x14ac:dyDescent="0.25">
      <c r="A1271" s="1" t="s">
        <v>3236</v>
      </c>
      <c r="B1271" s="3">
        <v>45231</v>
      </c>
      <c r="C1271" s="1" t="s">
        <v>889</v>
      </c>
      <c r="D1271" s="1" t="s">
        <v>1790</v>
      </c>
      <c r="E1271" s="1" t="s">
        <v>1887</v>
      </c>
      <c r="F1271" s="1">
        <v>4</v>
      </c>
      <c r="G1271" s="1">
        <v>305.95</v>
      </c>
      <c r="H1271" s="1">
        <v>0.08</v>
      </c>
      <c r="I1271" s="1" t="s">
        <v>1961</v>
      </c>
      <c r="J1271" s="1">
        <v>1125.896</v>
      </c>
    </row>
    <row r="1272" spans="1:10" x14ac:dyDescent="0.25">
      <c r="A1272" s="1" t="s">
        <v>3237</v>
      </c>
      <c r="B1272" s="3">
        <v>45609</v>
      </c>
      <c r="C1272" s="1" t="s">
        <v>1261</v>
      </c>
      <c r="D1272" s="1" t="s">
        <v>1756</v>
      </c>
      <c r="E1272" s="1" t="s">
        <v>1914</v>
      </c>
      <c r="F1272" s="1">
        <v>3</v>
      </c>
      <c r="G1272" s="1">
        <v>742.45</v>
      </c>
      <c r="H1272" s="1">
        <v>0.23</v>
      </c>
      <c r="I1272" s="1" t="s">
        <v>1964</v>
      </c>
      <c r="J1272" s="1">
        <v>1715.0595000000001</v>
      </c>
    </row>
    <row r="1273" spans="1:10" x14ac:dyDescent="0.25">
      <c r="A1273" s="1" t="s">
        <v>3238</v>
      </c>
      <c r="B1273" s="3">
        <v>45392</v>
      </c>
      <c r="C1273" s="1" t="s">
        <v>1124</v>
      </c>
      <c r="D1273" s="1" t="s">
        <v>1652</v>
      </c>
      <c r="E1273" s="1" t="s">
        <v>1945</v>
      </c>
      <c r="F1273" s="1">
        <v>3</v>
      </c>
      <c r="G1273" s="1">
        <v>336.1</v>
      </c>
      <c r="H1273" s="1">
        <v>0.12</v>
      </c>
      <c r="I1273" s="1" t="s">
        <v>1964</v>
      </c>
      <c r="J1273" s="1">
        <v>887.30399999999997</v>
      </c>
    </row>
    <row r="1274" spans="1:10" x14ac:dyDescent="0.25">
      <c r="A1274" s="1" t="s">
        <v>3239</v>
      </c>
      <c r="B1274" s="3">
        <v>45876</v>
      </c>
      <c r="C1274" s="1" t="s">
        <v>1293</v>
      </c>
      <c r="D1274" s="1" t="s">
        <v>1664</v>
      </c>
      <c r="E1274" s="1" t="s">
        <v>1914</v>
      </c>
      <c r="F1274" s="1">
        <v>3</v>
      </c>
      <c r="G1274" s="1">
        <v>310.36</v>
      </c>
      <c r="H1274" s="1">
        <v>0.14000000000000001</v>
      </c>
      <c r="I1274" s="1" t="s">
        <v>1964</v>
      </c>
      <c r="J1274" s="1">
        <v>800.72879999999998</v>
      </c>
    </row>
    <row r="1275" spans="1:10" x14ac:dyDescent="0.25">
      <c r="A1275" s="1" t="s">
        <v>3240</v>
      </c>
      <c r="B1275" s="3">
        <v>45772</v>
      </c>
      <c r="C1275" s="1" t="s">
        <v>898</v>
      </c>
      <c r="D1275" s="1" t="s">
        <v>1877</v>
      </c>
      <c r="E1275" s="1" t="s">
        <v>1917</v>
      </c>
      <c r="F1275" s="1">
        <v>3</v>
      </c>
      <c r="G1275" s="1">
        <v>992.81</v>
      </c>
      <c r="H1275" s="1">
        <v>0.04</v>
      </c>
      <c r="I1275" s="1" t="s">
        <v>1961</v>
      </c>
      <c r="J1275" s="1">
        <v>2859.2928000000002</v>
      </c>
    </row>
    <row r="1276" spans="1:10" x14ac:dyDescent="0.25">
      <c r="A1276" s="1" t="s">
        <v>3241</v>
      </c>
      <c r="B1276" s="3">
        <v>45217</v>
      </c>
      <c r="C1276" s="1" t="s">
        <v>656</v>
      </c>
      <c r="D1276" s="1" t="s">
        <v>1762</v>
      </c>
      <c r="E1276" s="1" t="s">
        <v>1927</v>
      </c>
      <c r="F1276" s="1">
        <v>3</v>
      </c>
      <c r="G1276" s="1">
        <v>257.11</v>
      </c>
      <c r="H1276" s="1">
        <v>0.26</v>
      </c>
      <c r="I1276" s="1" t="s">
        <v>1964</v>
      </c>
      <c r="J1276" s="1">
        <v>570.78420000000006</v>
      </c>
    </row>
    <row r="1277" spans="1:10" x14ac:dyDescent="0.25">
      <c r="A1277" s="1" t="s">
        <v>3242</v>
      </c>
      <c r="B1277" s="3">
        <v>45739</v>
      </c>
      <c r="C1277" s="1" t="s">
        <v>722</v>
      </c>
      <c r="D1277" s="1" t="s">
        <v>1868</v>
      </c>
      <c r="E1277" s="1" t="s">
        <v>1929</v>
      </c>
      <c r="F1277" s="1">
        <v>4</v>
      </c>
      <c r="G1277" s="1">
        <v>816.29</v>
      </c>
      <c r="H1277" s="1">
        <v>0.24</v>
      </c>
      <c r="I1277" s="1" t="s">
        <v>1961</v>
      </c>
      <c r="J1277" s="1">
        <v>2481.5216</v>
      </c>
    </row>
    <row r="1278" spans="1:10" x14ac:dyDescent="0.25">
      <c r="A1278" s="1" t="s">
        <v>3243</v>
      </c>
      <c r="B1278" s="3">
        <v>45272</v>
      </c>
      <c r="C1278" s="1" t="s">
        <v>427</v>
      </c>
      <c r="D1278" s="1" t="s">
        <v>1762</v>
      </c>
      <c r="E1278" s="1" t="s">
        <v>1929</v>
      </c>
      <c r="F1278" s="1">
        <v>4</v>
      </c>
      <c r="G1278" s="1">
        <v>755.82</v>
      </c>
      <c r="H1278" s="1">
        <v>0.22</v>
      </c>
      <c r="I1278" s="1" t="s">
        <v>1964</v>
      </c>
      <c r="J1278" s="1">
        <v>2358.1583999999998</v>
      </c>
    </row>
    <row r="1279" spans="1:10" x14ac:dyDescent="0.25">
      <c r="A1279" s="1" t="s">
        <v>3244</v>
      </c>
      <c r="B1279" s="3">
        <v>45524</v>
      </c>
      <c r="C1279" s="1" t="s">
        <v>24</v>
      </c>
      <c r="D1279" s="1" t="s">
        <v>1555</v>
      </c>
      <c r="E1279" s="1" t="s">
        <v>1934</v>
      </c>
      <c r="F1279" s="1">
        <v>1</v>
      </c>
      <c r="G1279" s="1">
        <v>449.6</v>
      </c>
      <c r="H1279" s="1">
        <v>0.01</v>
      </c>
      <c r="I1279" s="1" t="s">
        <v>1961</v>
      </c>
      <c r="J1279" s="1">
        <v>445.10399999999998</v>
      </c>
    </row>
    <row r="1280" spans="1:10" x14ac:dyDescent="0.25">
      <c r="A1280" s="1" t="s">
        <v>3245</v>
      </c>
      <c r="B1280" s="3">
        <v>45481</v>
      </c>
      <c r="C1280" s="1" t="s">
        <v>1112</v>
      </c>
      <c r="D1280" s="1" t="s">
        <v>1613</v>
      </c>
      <c r="E1280" s="1" t="s">
        <v>1887</v>
      </c>
      <c r="F1280" s="1">
        <v>2</v>
      </c>
      <c r="G1280" s="1">
        <v>779.29</v>
      </c>
      <c r="H1280" s="1">
        <v>0.12</v>
      </c>
      <c r="I1280" s="1" t="s">
        <v>1964</v>
      </c>
      <c r="J1280" s="1">
        <v>1371.5504000000001</v>
      </c>
    </row>
    <row r="1281" spans="1:10" x14ac:dyDescent="0.25">
      <c r="A1281" s="1" t="s">
        <v>3246</v>
      </c>
      <c r="B1281" s="3">
        <v>45267</v>
      </c>
      <c r="C1281" s="1" t="s">
        <v>1971</v>
      </c>
      <c r="D1281" s="1" t="s">
        <v>1814</v>
      </c>
      <c r="E1281" s="1" t="s">
        <v>1942</v>
      </c>
      <c r="F1281" s="1">
        <v>1</v>
      </c>
      <c r="G1281" s="1">
        <v>748.75</v>
      </c>
      <c r="H1281" s="1">
        <v>0.1</v>
      </c>
      <c r="I1281" s="1" t="s">
        <v>1964</v>
      </c>
      <c r="J1281" s="1">
        <v>673.875</v>
      </c>
    </row>
    <row r="1282" spans="1:10" x14ac:dyDescent="0.25">
      <c r="A1282" s="1" t="s">
        <v>3247</v>
      </c>
      <c r="B1282" s="3">
        <v>45328</v>
      </c>
      <c r="C1282" s="1" t="s">
        <v>606</v>
      </c>
      <c r="D1282" s="1" t="s">
        <v>1850</v>
      </c>
      <c r="E1282" s="1" t="s">
        <v>1887</v>
      </c>
      <c r="F1282" s="1">
        <v>2</v>
      </c>
      <c r="G1282" s="1">
        <v>121.67</v>
      </c>
      <c r="H1282" s="1">
        <v>0.08</v>
      </c>
      <c r="I1282" s="1" t="s">
        <v>1964</v>
      </c>
      <c r="J1282" s="1">
        <v>223.87280000000001</v>
      </c>
    </row>
    <row r="1283" spans="1:10" x14ac:dyDescent="0.25">
      <c r="A1283" s="1" t="s">
        <v>3248</v>
      </c>
      <c r="B1283" s="3">
        <v>45787</v>
      </c>
      <c r="C1283" s="1" t="s">
        <v>1525</v>
      </c>
      <c r="D1283" s="1" t="s">
        <v>1728</v>
      </c>
      <c r="E1283" s="1" t="s">
        <v>1936</v>
      </c>
      <c r="F1283" s="1">
        <v>3</v>
      </c>
      <c r="G1283" s="1">
        <v>225.14</v>
      </c>
      <c r="H1283" s="1">
        <v>0.15</v>
      </c>
      <c r="I1283" s="1" t="s">
        <v>1964</v>
      </c>
      <c r="J1283" s="1">
        <v>574.10699999999997</v>
      </c>
    </row>
    <row r="1284" spans="1:10" x14ac:dyDescent="0.25">
      <c r="A1284" s="1" t="s">
        <v>3249</v>
      </c>
      <c r="B1284" s="3">
        <v>45876</v>
      </c>
      <c r="C1284" s="1" t="s">
        <v>1022</v>
      </c>
      <c r="D1284" s="1" t="s">
        <v>1664</v>
      </c>
      <c r="E1284" s="1" t="s">
        <v>1948</v>
      </c>
      <c r="F1284" s="1">
        <v>1</v>
      </c>
      <c r="G1284" s="1">
        <v>654.17999999999995</v>
      </c>
      <c r="H1284" s="1">
        <v>0.19</v>
      </c>
      <c r="I1284" s="1" t="s">
        <v>1961</v>
      </c>
      <c r="J1284" s="1">
        <v>529.88580000000002</v>
      </c>
    </row>
    <row r="1285" spans="1:10" x14ac:dyDescent="0.25">
      <c r="A1285" s="1" t="s">
        <v>3250</v>
      </c>
      <c r="B1285" s="3">
        <v>45552</v>
      </c>
      <c r="C1285" s="1" t="s">
        <v>222</v>
      </c>
      <c r="D1285" s="1" t="s">
        <v>1796</v>
      </c>
      <c r="E1285" s="1" t="s">
        <v>1908</v>
      </c>
      <c r="F1285" s="1">
        <v>2</v>
      </c>
      <c r="G1285" s="1">
        <v>504.98</v>
      </c>
      <c r="H1285" s="1">
        <v>0.08</v>
      </c>
      <c r="I1285" s="1" t="s">
        <v>1964</v>
      </c>
      <c r="J1285" s="1">
        <v>929.16319999999996</v>
      </c>
    </row>
    <row r="1286" spans="1:10" x14ac:dyDescent="0.25">
      <c r="A1286" s="1" t="s">
        <v>3251</v>
      </c>
      <c r="B1286" s="3">
        <v>45823</v>
      </c>
      <c r="C1286" s="1" t="s">
        <v>1193</v>
      </c>
      <c r="D1286" s="1" t="s">
        <v>1744</v>
      </c>
      <c r="E1286" s="1" t="s">
        <v>1917</v>
      </c>
      <c r="F1286" s="1">
        <v>2</v>
      </c>
      <c r="G1286" s="1">
        <v>623.20000000000005</v>
      </c>
      <c r="H1286" s="1">
        <v>0.14000000000000001</v>
      </c>
      <c r="I1286" s="1" t="s">
        <v>1964</v>
      </c>
      <c r="J1286" s="1">
        <v>1071.904</v>
      </c>
    </row>
    <row r="1287" spans="1:10" x14ac:dyDescent="0.25">
      <c r="A1287" s="1" t="s">
        <v>3252</v>
      </c>
      <c r="B1287" s="3">
        <v>45622</v>
      </c>
      <c r="C1287" s="1" t="s">
        <v>1034</v>
      </c>
      <c r="D1287" s="1" t="s">
        <v>1576</v>
      </c>
      <c r="E1287" s="1" t="s">
        <v>1939</v>
      </c>
      <c r="F1287" s="1">
        <v>2</v>
      </c>
      <c r="G1287" s="1">
        <v>530.54</v>
      </c>
      <c r="H1287" s="1">
        <v>0.28000000000000003</v>
      </c>
      <c r="I1287" s="1" t="s">
        <v>1964</v>
      </c>
      <c r="J1287" s="1">
        <v>763.97760000000005</v>
      </c>
    </row>
    <row r="1288" spans="1:10" x14ac:dyDescent="0.25">
      <c r="A1288" s="1" t="s">
        <v>3253</v>
      </c>
      <c r="B1288" s="3">
        <v>45810</v>
      </c>
      <c r="C1288" s="1" t="s">
        <v>1154</v>
      </c>
      <c r="D1288" s="1" t="s">
        <v>1555</v>
      </c>
      <c r="E1288" s="1" t="s">
        <v>1939</v>
      </c>
      <c r="F1288" s="1">
        <v>3</v>
      </c>
      <c r="G1288" s="1">
        <v>279.45</v>
      </c>
      <c r="H1288" s="1">
        <v>0.15</v>
      </c>
      <c r="I1288" s="1" t="s">
        <v>1964</v>
      </c>
      <c r="J1288" s="1">
        <v>712.59749999999997</v>
      </c>
    </row>
    <row r="1289" spans="1:10" x14ac:dyDescent="0.25">
      <c r="A1289" s="1" t="s">
        <v>3254</v>
      </c>
      <c r="B1289" s="3">
        <v>45645</v>
      </c>
      <c r="C1289" s="1" t="s">
        <v>860</v>
      </c>
      <c r="D1289" s="1" t="s">
        <v>1606</v>
      </c>
      <c r="E1289" s="1" t="s">
        <v>1917</v>
      </c>
      <c r="F1289" s="1">
        <v>3</v>
      </c>
      <c r="G1289" s="1">
        <v>906.99</v>
      </c>
      <c r="H1289" s="1">
        <v>0.26</v>
      </c>
      <c r="I1289" s="1" t="s">
        <v>1964</v>
      </c>
      <c r="J1289" s="1">
        <v>2013.5178000000001</v>
      </c>
    </row>
    <row r="1290" spans="1:10" x14ac:dyDescent="0.25">
      <c r="A1290" s="1" t="s">
        <v>3255</v>
      </c>
      <c r="B1290" s="3">
        <v>45749</v>
      </c>
      <c r="C1290" s="1" t="s">
        <v>262</v>
      </c>
      <c r="D1290" s="1" t="s">
        <v>1823</v>
      </c>
      <c r="E1290" s="1" t="s">
        <v>1942</v>
      </c>
      <c r="F1290" s="1">
        <v>4</v>
      </c>
      <c r="G1290" s="1">
        <v>408.76</v>
      </c>
      <c r="H1290" s="1">
        <v>0.12</v>
      </c>
      <c r="I1290" s="1" t="s">
        <v>1964</v>
      </c>
      <c r="J1290" s="1">
        <v>1438.8352</v>
      </c>
    </row>
    <row r="1291" spans="1:10" x14ac:dyDescent="0.25">
      <c r="A1291" s="1" t="s">
        <v>3256</v>
      </c>
      <c r="B1291" s="3">
        <v>45537</v>
      </c>
      <c r="C1291" s="1" t="s">
        <v>593</v>
      </c>
      <c r="D1291" s="1" t="s">
        <v>1686</v>
      </c>
      <c r="E1291" s="1" t="s">
        <v>1921</v>
      </c>
      <c r="F1291" s="1">
        <v>2</v>
      </c>
      <c r="G1291" s="1">
        <v>117.34</v>
      </c>
      <c r="H1291" s="1">
        <v>0.09</v>
      </c>
      <c r="I1291" s="1" t="s">
        <v>1961</v>
      </c>
      <c r="J1291" s="1">
        <v>213.55879999999999</v>
      </c>
    </row>
    <row r="1292" spans="1:10" x14ac:dyDescent="0.25">
      <c r="A1292" s="1" t="s">
        <v>3257</v>
      </c>
      <c r="B1292" s="3">
        <v>45376</v>
      </c>
      <c r="C1292" s="1" t="s">
        <v>566</v>
      </c>
      <c r="D1292" s="1" t="s">
        <v>1856</v>
      </c>
      <c r="E1292" s="1" t="s">
        <v>1934</v>
      </c>
      <c r="F1292" s="1">
        <v>3</v>
      </c>
      <c r="G1292" s="1">
        <v>690.27</v>
      </c>
      <c r="H1292" s="1">
        <v>7.0000000000000007E-2</v>
      </c>
      <c r="I1292" s="1" t="s">
        <v>1961</v>
      </c>
      <c r="J1292" s="1">
        <v>1925.8533</v>
      </c>
    </row>
    <row r="1293" spans="1:10" x14ac:dyDescent="0.25">
      <c r="A1293" s="1" t="s">
        <v>3258</v>
      </c>
      <c r="B1293" s="3">
        <v>45709</v>
      </c>
      <c r="C1293" s="1" t="s">
        <v>385</v>
      </c>
      <c r="D1293" s="1" t="s">
        <v>1661</v>
      </c>
      <c r="E1293" s="1" t="s">
        <v>1942</v>
      </c>
      <c r="F1293" s="1">
        <v>4</v>
      </c>
      <c r="G1293" s="1">
        <v>377.18</v>
      </c>
      <c r="H1293" s="1">
        <v>0.24</v>
      </c>
      <c r="I1293" s="1" t="s">
        <v>1961</v>
      </c>
      <c r="J1293" s="1">
        <v>1146.6271999999999</v>
      </c>
    </row>
    <row r="1294" spans="1:10" x14ac:dyDescent="0.25">
      <c r="A1294" s="1" t="s">
        <v>3259</v>
      </c>
      <c r="B1294" s="3">
        <v>45446</v>
      </c>
      <c r="C1294" s="1" t="s">
        <v>397</v>
      </c>
      <c r="D1294" s="1" t="s">
        <v>1700</v>
      </c>
      <c r="E1294" s="1" t="s">
        <v>1887</v>
      </c>
      <c r="F1294" s="1">
        <v>1</v>
      </c>
      <c r="G1294" s="1">
        <v>70.52</v>
      </c>
      <c r="H1294" s="1">
        <v>0.08</v>
      </c>
      <c r="I1294" s="1" t="s">
        <v>1964</v>
      </c>
      <c r="J1294" s="1">
        <v>64.878399999999999</v>
      </c>
    </row>
    <row r="1295" spans="1:10" x14ac:dyDescent="0.25">
      <c r="A1295" s="1" t="s">
        <v>3260</v>
      </c>
      <c r="B1295" s="3">
        <v>45330</v>
      </c>
      <c r="C1295" s="1" t="s">
        <v>886</v>
      </c>
      <c r="D1295" s="1" t="s">
        <v>1693</v>
      </c>
      <c r="E1295" s="1" t="s">
        <v>1921</v>
      </c>
      <c r="F1295" s="1">
        <v>1</v>
      </c>
      <c r="G1295" s="1">
        <v>40.25</v>
      </c>
      <c r="H1295" s="1">
        <v>0.1</v>
      </c>
      <c r="I1295" s="1" t="s">
        <v>1961</v>
      </c>
      <c r="J1295" s="1">
        <v>36.225000000000001</v>
      </c>
    </row>
    <row r="1296" spans="1:10" x14ac:dyDescent="0.25">
      <c r="A1296" s="1" t="s">
        <v>3261</v>
      </c>
      <c r="B1296" s="3">
        <v>45388</v>
      </c>
      <c r="C1296" s="1" t="s">
        <v>757</v>
      </c>
      <c r="D1296" s="1" t="s">
        <v>1850</v>
      </c>
      <c r="E1296" s="1" t="s">
        <v>1927</v>
      </c>
      <c r="F1296" s="1">
        <v>3</v>
      </c>
      <c r="G1296" s="1">
        <v>539.44000000000005</v>
      </c>
      <c r="H1296" s="1">
        <v>0.05</v>
      </c>
      <c r="I1296" s="1" t="s">
        <v>1964</v>
      </c>
      <c r="J1296" s="1">
        <v>1537.404</v>
      </c>
    </row>
    <row r="1297" spans="1:10" x14ac:dyDescent="0.25">
      <c r="A1297" s="1" t="s">
        <v>3262</v>
      </c>
      <c r="B1297" s="3">
        <v>45313</v>
      </c>
      <c r="C1297" s="1" t="s">
        <v>802</v>
      </c>
      <c r="D1297" s="1" t="s">
        <v>1762</v>
      </c>
      <c r="E1297" s="1" t="s">
        <v>1904</v>
      </c>
      <c r="F1297" s="1">
        <v>3</v>
      </c>
      <c r="G1297" s="1">
        <v>543.49</v>
      </c>
      <c r="H1297" s="1">
        <v>0.05</v>
      </c>
      <c r="I1297" s="1" t="s">
        <v>1961</v>
      </c>
      <c r="J1297" s="1">
        <v>1548.9465</v>
      </c>
    </row>
    <row r="1298" spans="1:10" x14ac:dyDescent="0.25">
      <c r="A1298" s="1" t="s">
        <v>3263</v>
      </c>
      <c r="B1298" s="3">
        <v>45221</v>
      </c>
      <c r="C1298" s="1" t="s">
        <v>1031</v>
      </c>
      <c r="D1298" s="1" t="s">
        <v>1585</v>
      </c>
      <c r="E1298" s="1" t="s">
        <v>1911</v>
      </c>
      <c r="F1298" s="1">
        <v>4</v>
      </c>
      <c r="G1298" s="1">
        <v>547.21</v>
      </c>
      <c r="H1298" s="1">
        <v>0.1</v>
      </c>
      <c r="I1298" s="1" t="s">
        <v>1964</v>
      </c>
      <c r="J1298" s="1">
        <v>1969.9559999999999</v>
      </c>
    </row>
    <row r="1299" spans="1:10" x14ac:dyDescent="0.25">
      <c r="A1299" s="1" t="s">
        <v>3264</v>
      </c>
      <c r="B1299" s="3">
        <v>45619</v>
      </c>
      <c r="C1299" s="1" t="s">
        <v>784</v>
      </c>
      <c r="D1299" s="1" t="s">
        <v>1777</v>
      </c>
      <c r="E1299" s="1" t="s">
        <v>1892</v>
      </c>
      <c r="F1299" s="1">
        <v>2</v>
      </c>
      <c r="G1299" s="1">
        <v>892.46</v>
      </c>
      <c r="H1299" s="1">
        <v>7.0000000000000007E-2</v>
      </c>
      <c r="I1299" s="1" t="s">
        <v>1961</v>
      </c>
      <c r="J1299" s="1">
        <v>1659.9756</v>
      </c>
    </row>
    <row r="1300" spans="1:10" x14ac:dyDescent="0.25">
      <c r="A1300" s="1" t="s">
        <v>3265</v>
      </c>
      <c r="B1300" s="3">
        <v>45286</v>
      </c>
      <c r="C1300" s="1" t="s">
        <v>1220</v>
      </c>
      <c r="D1300" s="1" t="s">
        <v>1655</v>
      </c>
      <c r="E1300" s="1" t="s">
        <v>1917</v>
      </c>
      <c r="F1300" s="1">
        <v>2</v>
      </c>
      <c r="G1300" s="1">
        <v>853.41</v>
      </c>
      <c r="H1300" s="1">
        <v>0.25</v>
      </c>
      <c r="I1300" s="1" t="s">
        <v>1959</v>
      </c>
      <c r="J1300" s="1">
        <v>1280.115</v>
      </c>
    </row>
    <row r="1301" spans="1:10" x14ac:dyDescent="0.25">
      <c r="A1301" s="1" t="s">
        <v>3266</v>
      </c>
      <c r="B1301" s="3">
        <v>45451</v>
      </c>
      <c r="C1301" s="1" t="s">
        <v>391</v>
      </c>
      <c r="D1301" s="1" t="s">
        <v>1829</v>
      </c>
      <c r="E1301" s="1" t="s">
        <v>1914</v>
      </c>
      <c r="F1301" s="1">
        <v>1</v>
      </c>
      <c r="G1301" s="1">
        <v>162.13999999999999</v>
      </c>
      <c r="H1301" s="1">
        <v>7.0000000000000007E-2</v>
      </c>
      <c r="I1301" s="1" t="s">
        <v>1961</v>
      </c>
      <c r="J1301" s="1">
        <v>150.7902</v>
      </c>
    </row>
    <row r="1302" spans="1:10" x14ac:dyDescent="0.25">
      <c r="A1302" s="1" t="s">
        <v>3267</v>
      </c>
      <c r="B1302" s="3">
        <v>45478</v>
      </c>
      <c r="C1302" s="1" t="s">
        <v>503</v>
      </c>
      <c r="D1302" s="1" t="s">
        <v>1871</v>
      </c>
      <c r="E1302" s="1" t="s">
        <v>1939</v>
      </c>
      <c r="F1302" s="1">
        <v>1</v>
      </c>
      <c r="G1302" s="1">
        <v>893.14</v>
      </c>
      <c r="H1302" s="1">
        <v>0.09</v>
      </c>
      <c r="I1302" s="1" t="s">
        <v>1959</v>
      </c>
      <c r="J1302" s="1">
        <v>812.75739999999996</v>
      </c>
    </row>
    <row r="1303" spans="1:10" x14ac:dyDescent="0.25">
      <c r="A1303" s="1" t="s">
        <v>3268</v>
      </c>
      <c r="B1303" s="3">
        <v>45528</v>
      </c>
      <c r="C1303" s="1" t="s">
        <v>370</v>
      </c>
      <c r="D1303" s="1" t="s">
        <v>1680</v>
      </c>
      <c r="E1303" s="1" t="s">
        <v>1917</v>
      </c>
      <c r="F1303" s="1">
        <v>4</v>
      </c>
      <c r="G1303" s="1">
        <v>349.07</v>
      </c>
      <c r="H1303" s="1">
        <v>0.28000000000000003</v>
      </c>
      <c r="I1303" s="1" t="s">
        <v>1959</v>
      </c>
      <c r="J1303" s="1">
        <v>1005.3216</v>
      </c>
    </row>
    <row r="1304" spans="1:10" x14ac:dyDescent="0.25">
      <c r="A1304" s="1" t="s">
        <v>3269</v>
      </c>
      <c r="B1304" s="3">
        <v>45418</v>
      </c>
      <c r="C1304" s="1" t="s">
        <v>910</v>
      </c>
      <c r="D1304" s="1" t="s">
        <v>1826</v>
      </c>
      <c r="E1304" s="1" t="s">
        <v>1932</v>
      </c>
      <c r="F1304" s="1">
        <v>1</v>
      </c>
      <c r="G1304" s="1">
        <v>747.9</v>
      </c>
      <c r="H1304" s="1">
        <v>0.21</v>
      </c>
      <c r="I1304" s="1" t="s">
        <v>1964</v>
      </c>
      <c r="J1304" s="1">
        <v>590.84100000000001</v>
      </c>
    </row>
    <row r="1305" spans="1:10" x14ac:dyDescent="0.25">
      <c r="A1305" s="1" t="s">
        <v>3270</v>
      </c>
      <c r="B1305" s="3">
        <v>45478</v>
      </c>
      <c r="C1305" s="1" t="s">
        <v>131</v>
      </c>
      <c r="D1305" s="1" t="s">
        <v>1826</v>
      </c>
      <c r="E1305" s="1" t="s">
        <v>1911</v>
      </c>
      <c r="F1305" s="1">
        <v>3</v>
      </c>
      <c r="G1305" s="1">
        <v>438.92</v>
      </c>
      <c r="H1305" s="1">
        <v>0.21</v>
      </c>
      <c r="I1305" s="1" t="s">
        <v>1959</v>
      </c>
      <c r="J1305" s="1">
        <v>1040.2403999999999</v>
      </c>
    </row>
    <row r="1306" spans="1:10" x14ac:dyDescent="0.25">
      <c r="A1306" s="1" t="s">
        <v>3271</v>
      </c>
      <c r="B1306" s="3">
        <v>45232</v>
      </c>
      <c r="C1306" s="1" t="s">
        <v>430</v>
      </c>
      <c r="D1306" s="1" t="s">
        <v>1814</v>
      </c>
      <c r="E1306" s="1" t="s">
        <v>1904</v>
      </c>
      <c r="F1306" s="1">
        <v>4</v>
      </c>
      <c r="G1306" s="1">
        <v>665.38</v>
      </c>
      <c r="H1306" s="1">
        <v>0.18</v>
      </c>
      <c r="I1306" s="1" t="s">
        <v>1959</v>
      </c>
      <c r="J1306" s="1">
        <v>2182.4463999999998</v>
      </c>
    </row>
    <row r="1307" spans="1:10" x14ac:dyDescent="0.25">
      <c r="A1307" s="1" t="s">
        <v>3272</v>
      </c>
      <c r="B1307" s="3">
        <v>45616</v>
      </c>
      <c r="C1307" s="1" t="s">
        <v>24</v>
      </c>
      <c r="D1307" s="1" t="s">
        <v>1762</v>
      </c>
      <c r="E1307" s="1" t="s">
        <v>1945</v>
      </c>
      <c r="F1307" s="1">
        <v>1</v>
      </c>
      <c r="G1307" s="1">
        <v>146.49</v>
      </c>
      <c r="H1307" s="1">
        <v>0.28000000000000003</v>
      </c>
      <c r="I1307" s="1" t="s">
        <v>1959</v>
      </c>
      <c r="J1307" s="1">
        <v>105.47280000000001</v>
      </c>
    </row>
    <row r="1308" spans="1:10" x14ac:dyDescent="0.25">
      <c r="A1308" s="1" t="s">
        <v>3273</v>
      </c>
      <c r="B1308" s="3">
        <v>45774</v>
      </c>
      <c r="C1308" s="1" t="s">
        <v>479</v>
      </c>
      <c r="D1308" s="1" t="s">
        <v>1693</v>
      </c>
      <c r="E1308" s="1" t="s">
        <v>1936</v>
      </c>
      <c r="F1308" s="1">
        <v>2</v>
      </c>
      <c r="G1308" s="1">
        <v>235.39</v>
      </c>
      <c r="H1308" s="1">
        <v>0.27</v>
      </c>
      <c r="I1308" s="1" t="s">
        <v>1964</v>
      </c>
      <c r="J1308" s="1">
        <v>343.6694</v>
      </c>
    </row>
    <row r="1309" spans="1:10" x14ac:dyDescent="0.25">
      <c r="A1309" s="1" t="s">
        <v>3274</v>
      </c>
      <c r="B1309" s="3">
        <v>45651</v>
      </c>
      <c r="C1309" s="1" t="s">
        <v>122</v>
      </c>
      <c r="D1309" s="1" t="s">
        <v>1765</v>
      </c>
      <c r="E1309" s="1" t="s">
        <v>1908</v>
      </c>
      <c r="F1309" s="1">
        <v>3</v>
      </c>
      <c r="G1309" s="1">
        <v>38.07</v>
      </c>
      <c r="H1309" s="1">
        <v>0.09</v>
      </c>
      <c r="I1309" s="1" t="s">
        <v>1961</v>
      </c>
      <c r="J1309" s="1">
        <v>103.9311</v>
      </c>
    </row>
    <row r="1310" spans="1:10" x14ac:dyDescent="0.25">
      <c r="A1310" s="1" t="s">
        <v>3275</v>
      </c>
      <c r="B1310" s="3">
        <v>45902</v>
      </c>
      <c r="C1310" s="1" t="s">
        <v>1266</v>
      </c>
      <c r="D1310" s="1" t="s">
        <v>1680</v>
      </c>
      <c r="E1310" s="1" t="s">
        <v>1904</v>
      </c>
      <c r="F1310" s="1">
        <v>2</v>
      </c>
      <c r="G1310" s="1">
        <v>511.7</v>
      </c>
      <c r="H1310" s="1">
        <v>0.12</v>
      </c>
      <c r="I1310" s="1" t="s">
        <v>1964</v>
      </c>
      <c r="J1310" s="1">
        <v>900.59199999999998</v>
      </c>
    </row>
    <row r="1311" spans="1:10" x14ac:dyDescent="0.25">
      <c r="A1311" s="1" t="s">
        <v>3276</v>
      </c>
      <c r="B1311" s="3">
        <v>45401</v>
      </c>
      <c r="C1311" s="1" t="s">
        <v>336</v>
      </c>
      <c r="D1311" s="1" t="s">
        <v>1808</v>
      </c>
      <c r="E1311" s="1" t="s">
        <v>1917</v>
      </c>
      <c r="F1311" s="1">
        <v>4</v>
      </c>
      <c r="G1311" s="1">
        <v>488.72</v>
      </c>
      <c r="H1311" s="1">
        <v>0.23</v>
      </c>
      <c r="I1311" s="1" t="s">
        <v>1961</v>
      </c>
      <c r="J1311" s="1">
        <v>1505.2575999999999</v>
      </c>
    </row>
    <row r="1312" spans="1:10" x14ac:dyDescent="0.25">
      <c r="A1312" s="1" t="s">
        <v>3277</v>
      </c>
      <c r="B1312" s="3">
        <v>45717</v>
      </c>
      <c r="C1312" s="1" t="s">
        <v>1232</v>
      </c>
      <c r="D1312" s="1" t="s">
        <v>1732</v>
      </c>
      <c r="E1312" s="1" t="s">
        <v>1929</v>
      </c>
      <c r="F1312" s="1">
        <v>2</v>
      </c>
      <c r="G1312" s="1">
        <v>520.45000000000005</v>
      </c>
      <c r="H1312" s="1">
        <v>0.11</v>
      </c>
      <c r="I1312" s="1" t="s">
        <v>1964</v>
      </c>
      <c r="J1312" s="1">
        <v>926.40099999999995</v>
      </c>
    </row>
    <row r="1313" spans="1:10" x14ac:dyDescent="0.25">
      <c r="A1313" s="1" t="s">
        <v>3278</v>
      </c>
      <c r="B1313" s="3">
        <v>45376</v>
      </c>
      <c r="C1313" s="1" t="s">
        <v>1352</v>
      </c>
      <c r="D1313" s="1" t="s">
        <v>1725</v>
      </c>
      <c r="E1313" s="1" t="s">
        <v>1908</v>
      </c>
      <c r="F1313" s="1">
        <v>1</v>
      </c>
      <c r="G1313" s="1">
        <v>340.9</v>
      </c>
      <c r="H1313" s="1">
        <v>0.28999999999999998</v>
      </c>
      <c r="I1313" s="1" t="s">
        <v>1959</v>
      </c>
      <c r="J1313" s="1">
        <v>242.03899999999999</v>
      </c>
    </row>
    <row r="1314" spans="1:10" x14ac:dyDescent="0.25">
      <c r="A1314" s="1" t="s">
        <v>3279</v>
      </c>
      <c r="B1314" s="3">
        <v>45576</v>
      </c>
      <c r="C1314" s="1" t="s">
        <v>1097</v>
      </c>
      <c r="D1314" s="1" t="s">
        <v>1670</v>
      </c>
      <c r="E1314" s="1" t="s">
        <v>1917</v>
      </c>
      <c r="F1314" s="1">
        <v>3</v>
      </c>
      <c r="G1314" s="1">
        <v>653.59</v>
      </c>
      <c r="H1314" s="1">
        <v>0.17</v>
      </c>
      <c r="I1314" s="1" t="s">
        <v>1964</v>
      </c>
      <c r="J1314" s="1">
        <v>1627.4391000000001</v>
      </c>
    </row>
    <row r="1315" spans="1:10" x14ac:dyDescent="0.25">
      <c r="A1315" s="1" t="s">
        <v>3280</v>
      </c>
      <c r="B1315" s="3">
        <v>45906</v>
      </c>
      <c r="C1315" s="1" t="s">
        <v>96</v>
      </c>
      <c r="D1315" s="1" t="s">
        <v>1655</v>
      </c>
      <c r="E1315" s="1" t="s">
        <v>1945</v>
      </c>
      <c r="F1315" s="1">
        <v>1</v>
      </c>
      <c r="G1315" s="1">
        <v>179.77</v>
      </c>
      <c r="H1315" s="1">
        <v>0.23</v>
      </c>
      <c r="I1315" s="1" t="s">
        <v>1964</v>
      </c>
      <c r="J1315" s="1">
        <v>138.4229</v>
      </c>
    </row>
    <row r="1316" spans="1:10" x14ac:dyDescent="0.25">
      <c r="A1316" s="1" t="s">
        <v>3281</v>
      </c>
      <c r="B1316" s="3">
        <v>45523</v>
      </c>
      <c r="C1316" s="1" t="s">
        <v>46</v>
      </c>
      <c r="D1316" s="1" t="s">
        <v>1555</v>
      </c>
      <c r="E1316" s="1" t="s">
        <v>1921</v>
      </c>
      <c r="F1316" s="1">
        <v>2</v>
      </c>
      <c r="G1316" s="1">
        <v>943.8</v>
      </c>
      <c r="H1316" s="1">
        <v>0.06</v>
      </c>
      <c r="I1316" s="1" t="s">
        <v>1959</v>
      </c>
      <c r="J1316" s="1">
        <v>1774.3440000000001</v>
      </c>
    </row>
    <row r="1317" spans="1:10" x14ac:dyDescent="0.25">
      <c r="A1317" s="1" t="s">
        <v>3282</v>
      </c>
      <c r="B1317" s="3">
        <v>45234</v>
      </c>
      <c r="C1317" s="1" t="s">
        <v>1284</v>
      </c>
      <c r="D1317" s="1" t="s">
        <v>1796</v>
      </c>
      <c r="E1317" s="1" t="s">
        <v>1936</v>
      </c>
      <c r="F1317" s="1">
        <v>2</v>
      </c>
      <c r="G1317" s="1">
        <v>985</v>
      </c>
      <c r="H1317" s="1">
        <v>0.25</v>
      </c>
      <c r="I1317" s="1" t="s">
        <v>1959</v>
      </c>
      <c r="J1317" s="1">
        <v>1477.5</v>
      </c>
    </row>
    <row r="1318" spans="1:10" x14ac:dyDescent="0.25">
      <c r="A1318" s="1" t="s">
        <v>3283</v>
      </c>
      <c r="B1318" s="3">
        <v>45405</v>
      </c>
      <c r="C1318" s="1" t="s">
        <v>1504</v>
      </c>
      <c r="D1318" s="1" t="s">
        <v>1847</v>
      </c>
      <c r="E1318" s="1" t="s">
        <v>1924</v>
      </c>
      <c r="F1318" s="1">
        <v>4</v>
      </c>
      <c r="G1318" s="1">
        <v>216.81</v>
      </c>
      <c r="H1318" s="1">
        <v>0.28999999999999998</v>
      </c>
      <c r="I1318" s="1" t="s">
        <v>1959</v>
      </c>
      <c r="J1318" s="1">
        <v>615.74040000000002</v>
      </c>
    </row>
    <row r="1319" spans="1:10" x14ac:dyDescent="0.25">
      <c r="A1319" s="1" t="s">
        <v>3284</v>
      </c>
      <c r="B1319" s="3">
        <v>45223</v>
      </c>
      <c r="C1319" s="1" t="s">
        <v>412</v>
      </c>
      <c r="D1319" s="1" t="s">
        <v>1774</v>
      </c>
      <c r="E1319" s="1" t="s">
        <v>1896</v>
      </c>
      <c r="F1319" s="1">
        <v>4</v>
      </c>
      <c r="G1319" s="1">
        <v>950.21</v>
      </c>
      <c r="H1319" s="1">
        <v>0.27</v>
      </c>
      <c r="I1319" s="1" t="s">
        <v>1964</v>
      </c>
      <c r="J1319" s="1">
        <v>2774.6131999999998</v>
      </c>
    </row>
    <row r="1320" spans="1:10" x14ac:dyDescent="0.25">
      <c r="A1320" s="1" t="s">
        <v>3285</v>
      </c>
      <c r="B1320" s="3">
        <v>45838</v>
      </c>
      <c r="C1320" s="1" t="s">
        <v>829</v>
      </c>
      <c r="D1320" s="1" t="s">
        <v>1725</v>
      </c>
      <c r="E1320" s="1" t="s">
        <v>1914</v>
      </c>
      <c r="F1320" s="1">
        <v>2</v>
      </c>
      <c r="G1320" s="1">
        <v>271.39999999999998</v>
      </c>
      <c r="H1320" s="1">
        <v>0.17</v>
      </c>
      <c r="I1320" s="1" t="s">
        <v>1961</v>
      </c>
      <c r="J1320" s="1">
        <v>450.524</v>
      </c>
    </row>
    <row r="1321" spans="1:10" x14ac:dyDescent="0.25">
      <c r="A1321" s="1" t="s">
        <v>3286</v>
      </c>
      <c r="B1321" s="3">
        <v>45883</v>
      </c>
      <c r="C1321" s="1" t="s">
        <v>566</v>
      </c>
      <c r="D1321" s="1" t="s">
        <v>1696</v>
      </c>
      <c r="E1321" s="1" t="s">
        <v>1917</v>
      </c>
      <c r="F1321" s="1">
        <v>4</v>
      </c>
      <c r="G1321" s="1">
        <v>708.19</v>
      </c>
      <c r="H1321" s="1">
        <v>0.1</v>
      </c>
      <c r="I1321" s="1" t="s">
        <v>1961</v>
      </c>
      <c r="J1321" s="1">
        <v>2549.4839999999999</v>
      </c>
    </row>
    <row r="1322" spans="1:10" x14ac:dyDescent="0.25">
      <c r="A1322" s="1" t="s">
        <v>3287</v>
      </c>
      <c r="B1322" s="3">
        <v>45788</v>
      </c>
      <c r="C1322" s="1" t="s">
        <v>1386</v>
      </c>
      <c r="D1322" s="1" t="s">
        <v>1744</v>
      </c>
      <c r="E1322" s="1" t="s">
        <v>1901</v>
      </c>
      <c r="F1322" s="1">
        <v>3</v>
      </c>
      <c r="G1322" s="1">
        <v>477.05</v>
      </c>
      <c r="H1322" s="1">
        <v>0.05</v>
      </c>
      <c r="I1322" s="1" t="s">
        <v>1961</v>
      </c>
      <c r="J1322" s="1">
        <v>1359.5925</v>
      </c>
    </row>
    <row r="1323" spans="1:10" x14ac:dyDescent="0.25">
      <c r="A1323" s="1" t="s">
        <v>3288</v>
      </c>
      <c r="B1323" s="3">
        <v>45383</v>
      </c>
      <c r="C1323" s="1" t="s">
        <v>980</v>
      </c>
      <c r="D1323" s="1" t="s">
        <v>1805</v>
      </c>
      <c r="E1323" s="1" t="s">
        <v>1921</v>
      </c>
      <c r="F1323" s="1">
        <v>3</v>
      </c>
      <c r="G1323" s="1">
        <v>627.29</v>
      </c>
      <c r="H1323" s="1">
        <v>0.27</v>
      </c>
      <c r="I1323" s="1" t="s">
        <v>1964</v>
      </c>
      <c r="J1323" s="1">
        <v>1373.7651000000001</v>
      </c>
    </row>
    <row r="1324" spans="1:10" x14ac:dyDescent="0.25">
      <c r="A1324" s="1" t="s">
        <v>3289</v>
      </c>
      <c r="B1324" s="3">
        <v>45335</v>
      </c>
      <c r="C1324" s="1" t="s">
        <v>971</v>
      </c>
      <c r="D1324" s="1" t="s">
        <v>1865</v>
      </c>
      <c r="E1324" s="1" t="s">
        <v>1927</v>
      </c>
      <c r="F1324" s="1">
        <v>3</v>
      </c>
      <c r="G1324" s="1">
        <v>206.84</v>
      </c>
      <c r="H1324" s="1">
        <v>0.19</v>
      </c>
      <c r="I1324" s="1" t="s">
        <v>1961</v>
      </c>
      <c r="J1324" s="1">
        <v>502.62119999999999</v>
      </c>
    </row>
    <row r="1325" spans="1:10" x14ac:dyDescent="0.25">
      <c r="A1325" s="1" t="s">
        <v>3290</v>
      </c>
      <c r="B1325" s="3">
        <v>45304</v>
      </c>
      <c r="C1325" s="1" t="s">
        <v>814</v>
      </c>
      <c r="D1325" s="1" t="s">
        <v>1667</v>
      </c>
      <c r="E1325" s="1" t="s">
        <v>1892</v>
      </c>
      <c r="F1325" s="1">
        <v>4</v>
      </c>
      <c r="G1325" s="1">
        <v>629.04999999999995</v>
      </c>
      <c r="H1325" s="1">
        <v>0.26</v>
      </c>
      <c r="I1325" s="1" t="s">
        <v>1959</v>
      </c>
      <c r="J1325" s="1">
        <v>1861.9880000000001</v>
      </c>
    </row>
    <row r="1326" spans="1:10" x14ac:dyDescent="0.25">
      <c r="A1326" s="1" t="s">
        <v>3291</v>
      </c>
      <c r="B1326" s="3">
        <v>45543</v>
      </c>
      <c r="C1326" s="1" t="s">
        <v>1369</v>
      </c>
      <c r="D1326" s="1" t="s">
        <v>1805</v>
      </c>
      <c r="E1326" s="1" t="s">
        <v>1942</v>
      </c>
      <c r="F1326" s="1">
        <v>4</v>
      </c>
      <c r="G1326" s="1">
        <v>529.04</v>
      </c>
      <c r="H1326" s="1">
        <v>0.1</v>
      </c>
      <c r="I1326" s="1" t="s">
        <v>1961</v>
      </c>
      <c r="J1326" s="1">
        <v>1904.5440000000001</v>
      </c>
    </row>
    <row r="1327" spans="1:10" x14ac:dyDescent="0.25">
      <c r="A1327" s="1" t="s">
        <v>3292</v>
      </c>
      <c r="B1327" s="3">
        <v>45326</v>
      </c>
      <c r="C1327" s="1" t="s">
        <v>1106</v>
      </c>
      <c r="D1327" s="1" t="s">
        <v>1667</v>
      </c>
      <c r="E1327" s="1" t="s">
        <v>1942</v>
      </c>
      <c r="F1327" s="1">
        <v>1</v>
      </c>
      <c r="G1327" s="1">
        <v>350.67</v>
      </c>
      <c r="H1327" s="1">
        <v>0.22</v>
      </c>
      <c r="I1327" s="1" t="s">
        <v>1961</v>
      </c>
      <c r="J1327" s="1">
        <v>273.52260000000001</v>
      </c>
    </row>
    <row r="1328" spans="1:10" x14ac:dyDescent="0.25">
      <c r="A1328" s="1" t="s">
        <v>3293</v>
      </c>
      <c r="B1328" s="3">
        <v>45498</v>
      </c>
      <c r="C1328" s="1" t="s">
        <v>1172</v>
      </c>
      <c r="D1328" s="1" t="s">
        <v>1868</v>
      </c>
      <c r="E1328" s="1" t="s">
        <v>1892</v>
      </c>
      <c r="F1328" s="1">
        <v>1</v>
      </c>
      <c r="G1328" s="1">
        <v>128.93</v>
      </c>
      <c r="H1328" s="1">
        <v>0.26</v>
      </c>
      <c r="I1328" s="1" t="s">
        <v>1959</v>
      </c>
      <c r="J1328" s="1">
        <v>95.408199999999994</v>
      </c>
    </row>
    <row r="1329" spans="1:10" x14ac:dyDescent="0.25">
      <c r="A1329" s="1" t="s">
        <v>3294</v>
      </c>
      <c r="B1329" s="3">
        <v>45544</v>
      </c>
      <c r="C1329" s="1" t="s">
        <v>497</v>
      </c>
      <c r="D1329" s="1" t="s">
        <v>1841</v>
      </c>
      <c r="E1329" s="1" t="s">
        <v>1936</v>
      </c>
      <c r="F1329" s="1">
        <v>2</v>
      </c>
      <c r="G1329" s="1">
        <v>384.92</v>
      </c>
      <c r="H1329" s="1">
        <v>0.09</v>
      </c>
      <c r="I1329" s="1" t="s">
        <v>1959</v>
      </c>
      <c r="J1329" s="1">
        <v>700.55439999999999</v>
      </c>
    </row>
    <row r="1330" spans="1:10" x14ac:dyDescent="0.25">
      <c r="A1330" s="1" t="s">
        <v>3295</v>
      </c>
      <c r="B1330" s="3">
        <v>45268</v>
      </c>
      <c r="C1330" s="1" t="s">
        <v>1061</v>
      </c>
      <c r="D1330" s="1" t="s">
        <v>1576</v>
      </c>
      <c r="E1330" s="1" t="s">
        <v>1917</v>
      </c>
      <c r="F1330" s="1">
        <v>3</v>
      </c>
      <c r="G1330" s="1">
        <v>120.77</v>
      </c>
      <c r="H1330" s="1">
        <v>0.28999999999999998</v>
      </c>
      <c r="I1330" s="1" t="s">
        <v>1961</v>
      </c>
      <c r="J1330" s="1">
        <v>257.24009999999998</v>
      </c>
    </row>
    <row r="1331" spans="1:10" x14ac:dyDescent="0.25">
      <c r="A1331" s="1" t="s">
        <v>3296</v>
      </c>
      <c r="B1331" s="3">
        <v>45824</v>
      </c>
      <c r="C1331" s="1" t="s">
        <v>729</v>
      </c>
      <c r="D1331" s="1" t="s">
        <v>1811</v>
      </c>
      <c r="E1331" s="1" t="s">
        <v>1942</v>
      </c>
      <c r="F1331" s="1">
        <v>4</v>
      </c>
      <c r="G1331" s="1">
        <v>661.39</v>
      </c>
      <c r="H1331" s="1">
        <v>7.0000000000000007E-2</v>
      </c>
      <c r="I1331" s="1" t="s">
        <v>1959</v>
      </c>
      <c r="J1331" s="1">
        <v>2460.3708000000001</v>
      </c>
    </row>
    <row r="1332" spans="1:10" x14ac:dyDescent="0.25">
      <c r="A1332" s="1" t="s">
        <v>3297</v>
      </c>
      <c r="B1332" s="3">
        <v>45261</v>
      </c>
      <c r="C1332" s="1" t="s">
        <v>1401</v>
      </c>
      <c r="D1332" s="1" t="s">
        <v>1768</v>
      </c>
      <c r="E1332" s="1" t="s">
        <v>1896</v>
      </c>
      <c r="F1332" s="1">
        <v>1</v>
      </c>
      <c r="G1332" s="1">
        <v>195.24</v>
      </c>
      <c r="H1332" s="1">
        <v>0.27</v>
      </c>
      <c r="I1332" s="1" t="s">
        <v>1961</v>
      </c>
      <c r="J1332" s="1">
        <v>142.52520000000001</v>
      </c>
    </row>
    <row r="1333" spans="1:10" x14ac:dyDescent="0.25">
      <c r="A1333" s="1" t="s">
        <v>3298</v>
      </c>
      <c r="B1333" s="3">
        <v>45233</v>
      </c>
      <c r="C1333" s="1" t="s">
        <v>29</v>
      </c>
      <c r="D1333" s="1" t="s">
        <v>1859</v>
      </c>
      <c r="E1333" s="1" t="s">
        <v>1945</v>
      </c>
      <c r="F1333" s="1">
        <v>2</v>
      </c>
      <c r="G1333" s="1">
        <v>177.4</v>
      </c>
      <c r="H1333" s="1">
        <v>0.19</v>
      </c>
      <c r="I1333" s="1" t="s">
        <v>1961</v>
      </c>
      <c r="J1333" s="1">
        <v>287.38799999999998</v>
      </c>
    </row>
    <row r="1334" spans="1:10" x14ac:dyDescent="0.25">
      <c r="A1334" s="1" t="s">
        <v>3299</v>
      </c>
      <c r="B1334" s="3">
        <v>45673</v>
      </c>
      <c r="C1334" s="1" t="s">
        <v>218</v>
      </c>
      <c r="D1334" s="1" t="s">
        <v>1877</v>
      </c>
      <c r="E1334" s="1" t="s">
        <v>1927</v>
      </c>
      <c r="F1334" s="1">
        <v>4</v>
      </c>
      <c r="G1334" s="1">
        <v>862.67</v>
      </c>
      <c r="H1334" s="1">
        <v>0.2</v>
      </c>
      <c r="I1334" s="1" t="s">
        <v>1961</v>
      </c>
      <c r="J1334" s="1">
        <v>2760.5439999999999</v>
      </c>
    </row>
    <row r="1335" spans="1:10" x14ac:dyDescent="0.25">
      <c r="A1335" s="1" t="s">
        <v>3300</v>
      </c>
      <c r="B1335" s="3">
        <v>45565</v>
      </c>
      <c r="C1335" s="1" t="s">
        <v>1386</v>
      </c>
      <c r="D1335" s="1" t="s">
        <v>1625</v>
      </c>
      <c r="E1335" s="1" t="s">
        <v>1911</v>
      </c>
      <c r="F1335" s="1">
        <v>1</v>
      </c>
      <c r="G1335" s="1">
        <v>55.04</v>
      </c>
      <c r="H1335" s="1">
        <v>0.01</v>
      </c>
      <c r="I1335" s="1" t="s">
        <v>1964</v>
      </c>
      <c r="J1335" s="1">
        <v>54.489600000000003</v>
      </c>
    </row>
    <row r="1336" spans="1:10" x14ac:dyDescent="0.25">
      <c r="A1336" s="1" t="s">
        <v>3301</v>
      </c>
      <c r="B1336" s="3">
        <v>45646</v>
      </c>
      <c r="C1336" s="1" t="s">
        <v>192</v>
      </c>
      <c r="D1336" s="1" t="s">
        <v>1715</v>
      </c>
      <c r="E1336" s="1" t="s">
        <v>1887</v>
      </c>
      <c r="F1336" s="1">
        <v>2</v>
      </c>
      <c r="G1336" s="1">
        <v>905.47</v>
      </c>
      <c r="H1336" s="1">
        <v>0.2</v>
      </c>
      <c r="I1336" s="1" t="s">
        <v>1964</v>
      </c>
      <c r="J1336" s="1">
        <v>1448.752</v>
      </c>
    </row>
    <row r="1337" spans="1:10" x14ac:dyDescent="0.25">
      <c r="A1337" s="1" t="s">
        <v>3302</v>
      </c>
      <c r="B1337" s="3">
        <v>45539</v>
      </c>
      <c r="C1337" s="1" t="s">
        <v>1434</v>
      </c>
      <c r="D1337" s="1" t="s">
        <v>1771</v>
      </c>
      <c r="E1337" s="1" t="s">
        <v>1932</v>
      </c>
      <c r="F1337" s="1">
        <v>3</v>
      </c>
      <c r="G1337" s="1">
        <v>217.13</v>
      </c>
      <c r="H1337" s="1">
        <v>0.28000000000000003</v>
      </c>
      <c r="I1337" s="1" t="s">
        <v>1959</v>
      </c>
      <c r="J1337" s="1">
        <v>469.00080000000003</v>
      </c>
    </row>
    <row r="1338" spans="1:10" x14ac:dyDescent="0.25">
      <c r="A1338" s="1" t="s">
        <v>3303</v>
      </c>
      <c r="B1338" s="3">
        <v>45936</v>
      </c>
      <c r="C1338" s="1" t="s">
        <v>1226</v>
      </c>
      <c r="D1338" s="1" t="s">
        <v>1808</v>
      </c>
      <c r="E1338" s="1" t="s">
        <v>1887</v>
      </c>
      <c r="F1338" s="1">
        <v>3</v>
      </c>
      <c r="G1338" s="1">
        <v>580.45000000000005</v>
      </c>
      <c r="H1338" s="1">
        <v>0</v>
      </c>
      <c r="I1338" s="1" t="s">
        <v>1961</v>
      </c>
      <c r="J1338" s="1">
        <v>1741.35</v>
      </c>
    </row>
    <row r="1339" spans="1:10" x14ac:dyDescent="0.25">
      <c r="A1339" s="1" t="s">
        <v>3304</v>
      </c>
      <c r="B1339" s="3">
        <v>45854</v>
      </c>
      <c r="C1339" s="1" t="s">
        <v>370</v>
      </c>
      <c r="D1339" s="1" t="s">
        <v>1572</v>
      </c>
      <c r="E1339" s="1" t="s">
        <v>1942</v>
      </c>
      <c r="F1339" s="1">
        <v>2</v>
      </c>
      <c r="G1339" s="1">
        <v>892.88</v>
      </c>
      <c r="H1339" s="1">
        <v>0.17</v>
      </c>
      <c r="I1339" s="1" t="s">
        <v>1961</v>
      </c>
      <c r="J1339" s="1">
        <v>1482.1808000000001</v>
      </c>
    </row>
    <row r="1340" spans="1:10" x14ac:dyDescent="0.25">
      <c r="A1340" s="1" t="s">
        <v>3305</v>
      </c>
      <c r="B1340" s="3">
        <v>45936</v>
      </c>
      <c r="C1340" s="1" t="s">
        <v>333</v>
      </c>
      <c r="D1340" s="1" t="s">
        <v>1700</v>
      </c>
      <c r="E1340" s="1" t="s">
        <v>1945</v>
      </c>
      <c r="F1340" s="1">
        <v>2</v>
      </c>
      <c r="G1340" s="1">
        <v>356.28</v>
      </c>
      <c r="H1340" s="1">
        <v>0.11</v>
      </c>
      <c r="I1340" s="1" t="s">
        <v>1964</v>
      </c>
      <c r="J1340" s="1">
        <v>634.17840000000001</v>
      </c>
    </row>
    <row r="1341" spans="1:10" x14ac:dyDescent="0.25">
      <c r="A1341" s="1" t="s">
        <v>3306</v>
      </c>
      <c r="B1341" s="3">
        <v>45921</v>
      </c>
      <c r="C1341" s="1" t="s">
        <v>1211</v>
      </c>
      <c r="D1341" s="1" t="s">
        <v>1823</v>
      </c>
      <c r="E1341" s="1" t="s">
        <v>1896</v>
      </c>
      <c r="F1341" s="1">
        <v>4</v>
      </c>
      <c r="G1341" s="1">
        <v>806.99</v>
      </c>
      <c r="H1341" s="1">
        <v>0.06</v>
      </c>
      <c r="I1341" s="1" t="s">
        <v>1959</v>
      </c>
      <c r="J1341" s="1">
        <v>3034.2824000000001</v>
      </c>
    </row>
    <row r="1342" spans="1:10" x14ac:dyDescent="0.25">
      <c r="A1342" s="1" t="s">
        <v>3307</v>
      </c>
      <c r="B1342" s="3">
        <v>45855</v>
      </c>
      <c r="C1342" s="1" t="s">
        <v>1372</v>
      </c>
      <c r="D1342" s="1" t="s">
        <v>1635</v>
      </c>
      <c r="E1342" s="1" t="s">
        <v>1892</v>
      </c>
      <c r="F1342" s="1">
        <v>3</v>
      </c>
      <c r="G1342" s="1">
        <v>684.22</v>
      </c>
      <c r="H1342" s="1">
        <v>0.09</v>
      </c>
      <c r="I1342" s="1" t="s">
        <v>1959</v>
      </c>
      <c r="J1342" s="1">
        <v>1867.9205999999999</v>
      </c>
    </row>
    <row r="1343" spans="1:10" x14ac:dyDescent="0.25">
      <c r="A1343" s="1" t="s">
        <v>3308</v>
      </c>
      <c r="B1343" s="3">
        <v>45837</v>
      </c>
      <c r="C1343" s="1" t="s">
        <v>1383</v>
      </c>
      <c r="D1343" s="1" t="s">
        <v>1862</v>
      </c>
      <c r="E1343" s="1" t="s">
        <v>1914</v>
      </c>
      <c r="F1343" s="1">
        <v>4</v>
      </c>
      <c r="G1343" s="1">
        <v>763.34</v>
      </c>
      <c r="H1343" s="1">
        <v>7.0000000000000007E-2</v>
      </c>
      <c r="I1343" s="1" t="s">
        <v>1961</v>
      </c>
      <c r="J1343" s="1">
        <v>2839.6248000000001</v>
      </c>
    </row>
    <row r="1344" spans="1:10" x14ac:dyDescent="0.25">
      <c r="A1344" s="1" t="s">
        <v>3309</v>
      </c>
      <c r="B1344" s="3">
        <v>45738</v>
      </c>
      <c r="C1344" s="1" t="s">
        <v>1142</v>
      </c>
      <c r="D1344" s="1" t="s">
        <v>1732</v>
      </c>
      <c r="E1344" s="1" t="s">
        <v>1901</v>
      </c>
      <c r="F1344" s="1">
        <v>3</v>
      </c>
      <c r="G1344" s="1">
        <v>721.94</v>
      </c>
      <c r="H1344" s="1">
        <v>0.26</v>
      </c>
      <c r="I1344" s="1" t="s">
        <v>1959</v>
      </c>
      <c r="J1344" s="1">
        <v>1602.7067999999999</v>
      </c>
    </row>
    <row r="1345" spans="1:10" x14ac:dyDescent="0.25">
      <c r="A1345" s="1" t="s">
        <v>3310</v>
      </c>
      <c r="B1345" s="3">
        <v>45323</v>
      </c>
      <c r="C1345" s="1" t="s">
        <v>1275</v>
      </c>
      <c r="D1345" s="1" t="s">
        <v>1874</v>
      </c>
      <c r="E1345" s="1" t="s">
        <v>1892</v>
      </c>
      <c r="F1345" s="1">
        <v>3</v>
      </c>
      <c r="G1345" s="1">
        <v>760.38</v>
      </c>
      <c r="H1345" s="1">
        <v>0</v>
      </c>
      <c r="I1345" s="1" t="s">
        <v>1964</v>
      </c>
      <c r="J1345" s="1">
        <v>2281.14</v>
      </c>
    </row>
    <row r="1346" spans="1:10" x14ac:dyDescent="0.25">
      <c r="A1346" s="1" t="s">
        <v>3311</v>
      </c>
      <c r="B1346" s="3">
        <v>45362</v>
      </c>
      <c r="C1346" s="1" t="s">
        <v>953</v>
      </c>
      <c r="D1346" s="1" t="s">
        <v>1874</v>
      </c>
      <c r="E1346" s="1" t="s">
        <v>1911</v>
      </c>
      <c r="F1346" s="1">
        <v>3</v>
      </c>
      <c r="G1346" s="1">
        <v>612.53</v>
      </c>
      <c r="H1346" s="1">
        <v>0.21</v>
      </c>
      <c r="I1346" s="1" t="s">
        <v>1964</v>
      </c>
      <c r="J1346" s="1">
        <v>1451.6960999999999</v>
      </c>
    </row>
    <row r="1347" spans="1:10" x14ac:dyDescent="0.25">
      <c r="A1347" s="1" t="s">
        <v>3312</v>
      </c>
      <c r="B1347" s="3">
        <v>45544</v>
      </c>
      <c r="C1347" s="1" t="s">
        <v>164</v>
      </c>
      <c r="D1347" s="1" t="s">
        <v>1771</v>
      </c>
      <c r="E1347" s="1" t="s">
        <v>1939</v>
      </c>
      <c r="F1347" s="1">
        <v>3</v>
      </c>
      <c r="G1347" s="1">
        <v>841.37</v>
      </c>
      <c r="H1347" s="1">
        <v>0.28999999999999998</v>
      </c>
      <c r="I1347" s="1" t="s">
        <v>1961</v>
      </c>
      <c r="J1347" s="1">
        <v>1792.1180999999999</v>
      </c>
    </row>
    <row r="1348" spans="1:10" x14ac:dyDescent="0.25">
      <c r="A1348" s="1" t="s">
        <v>3313</v>
      </c>
      <c r="B1348" s="3">
        <v>45249</v>
      </c>
      <c r="C1348" s="1" t="s">
        <v>844</v>
      </c>
      <c r="D1348" s="1" t="s">
        <v>1725</v>
      </c>
      <c r="E1348" s="1" t="s">
        <v>1921</v>
      </c>
      <c r="F1348" s="1">
        <v>2</v>
      </c>
      <c r="G1348" s="1">
        <v>636.51</v>
      </c>
      <c r="H1348" s="1">
        <v>0.25</v>
      </c>
      <c r="I1348" s="1" t="s">
        <v>1959</v>
      </c>
      <c r="J1348" s="1">
        <v>954.76499999999999</v>
      </c>
    </row>
    <row r="1349" spans="1:10" x14ac:dyDescent="0.25">
      <c r="A1349" s="1" t="s">
        <v>3314</v>
      </c>
      <c r="B1349" s="3">
        <v>45659</v>
      </c>
      <c r="C1349" s="1" t="s">
        <v>333</v>
      </c>
      <c r="D1349" s="1" t="s">
        <v>1715</v>
      </c>
      <c r="E1349" s="1" t="s">
        <v>1917</v>
      </c>
      <c r="F1349" s="1">
        <v>2</v>
      </c>
      <c r="G1349" s="1">
        <v>732.37</v>
      </c>
      <c r="H1349" s="1">
        <v>0.22</v>
      </c>
      <c r="I1349" s="1" t="s">
        <v>1964</v>
      </c>
      <c r="J1349" s="1">
        <v>1142.4972</v>
      </c>
    </row>
    <row r="1350" spans="1:10" x14ac:dyDescent="0.25">
      <c r="A1350" s="1" t="s">
        <v>3315</v>
      </c>
      <c r="B1350" s="3">
        <v>45927</v>
      </c>
      <c r="C1350" s="1" t="s">
        <v>554</v>
      </c>
      <c r="D1350" s="1" t="s">
        <v>1744</v>
      </c>
      <c r="E1350" s="1" t="s">
        <v>1939</v>
      </c>
      <c r="F1350" s="1">
        <v>3</v>
      </c>
      <c r="G1350" s="1">
        <v>183.44</v>
      </c>
      <c r="H1350" s="1">
        <v>0.28000000000000003</v>
      </c>
      <c r="I1350" s="1" t="s">
        <v>1964</v>
      </c>
      <c r="J1350" s="1">
        <v>396.23039999999997</v>
      </c>
    </row>
    <row r="1351" spans="1:10" x14ac:dyDescent="0.25">
      <c r="A1351" s="1" t="s">
        <v>3316</v>
      </c>
      <c r="B1351" s="3">
        <v>45373</v>
      </c>
      <c r="C1351" s="1" t="s">
        <v>245</v>
      </c>
      <c r="D1351" s="1" t="s">
        <v>1603</v>
      </c>
      <c r="E1351" s="1" t="s">
        <v>1932</v>
      </c>
      <c r="F1351" s="1">
        <v>4</v>
      </c>
      <c r="G1351" s="1">
        <v>898.58</v>
      </c>
      <c r="H1351" s="1">
        <v>0.16</v>
      </c>
      <c r="I1351" s="1" t="s">
        <v>1961</v>
      </c>
      <c r="J1351" s="1">
        <v>3019.2287999999999</v>
      </c>
    </row>
    <row r="1352" spans="1:10" x14ac:dyDescent="0.25">
      <c r="A1352" s="1" t="s">
        <v>3317</v>
      </c>
      <c r="B1352" s="3">
        <v>45529</v>
      </c>
      <c r="C1352" s="1" t="s">
        <v>1229</v>
      </c>
      <c r="D1352" s="1" t="s">
        <v>1645</v>
      </c>
      <c r="E1352" s="1" t="s">
        <v>1896</v>
      </c>
      <c r="F1352" s="1">
        <v>3</v>
      </c>
      <c r="G1352" s="1">
        <v>152.41</v>
      </c>
      <c r="H1352" s="1">
        <v>0.25</v>
      </c>
      <c r="I1352" s="1" t="s">
        <v>1959</v>
      </c>
      <c r="J1352" s="1">
        <v>342.92250000000001</v>
      </c>
    </row>
    <row r="1353" spans="1:10" x14ac:dyDescent="0.25">
      <c r="A1353" s="1" t="s">
        <v>3318</v>
      </c>
      <c r="B1353" s="3">
        <v>45872</v>
      </c>
      <c r="C1353" s="1" t="s">
        <v>732</v>
      </c>
      <c r="D1353" s="1" t="s">
        <v>1859</v>
      </c>
      <c r="E1353" s="1" t="s">
        <v>1934</v>
      </c>
      <c r="F1353" s="1">
        <v>3</v>
      </c>
      <c r="G1353" s="1">
        <v>972.58</v>
      </c>
      <c r="H1353" s="1">
        <v>0.28000000000000003</v>
      </c>
      <c r="I1353" s="1" t="s">
        <v>1964</v>
      </c>
      <c r="J1353" s="1">
        <v>2100.7728000000002</v>
      </c>
    </row>
    <row r="1354" spans="1:10" x14ac:dyDescent="0.25">
      <c r="A1354" s="1" t="s">
        <v>3319</v>
      </c>
      <c r="B1354" s="3">
        <v>45267</v>
      </c>
      <c r="C1354" s="1" t="s">
        <v>1449</v>
      </c>
      <c r="D1354" s="1" t="s">
        <v>1790</v>
      </c>
      <c r="E1354" s="1" t="s">
        <v>1927</v>
      </c>
      <c r="F1354" s="1">
        <v>4</v>
      </c>
      <c r="G1354" s="1">
        <v>136.4</v>
      </c>
      <c r="H1354" s="1">
        <v>0.04</v>
      </c>
      <c r="I1354" s="1" t="s">
        <v>1964</v>
      </c>
      <c r="J1354" s="1">
        <v>523.77599999999995</v>
      </c>
    </row>
    <row r="1355" spans="1:10" x14ac:dyDescent="0.25">
      <c r="A1355" s="1" t="s">
        <v>3320</v>
      </c>
      <c r="B1355" s="3">
        <v>45894</v>
      </c>
      <c r="C1355" s="1" t="s">
        <v>1258</v>
      </c>
      <c r="D1355" s="1" t="s">
        <v>1865</v>
      </c>
      <c r="E1355" s="1" t="s">
        <v>1936</v>
      </c>
      <c r="F1355" s="1">
        <v>1</v>
      </c>
      <c r="G1355" s="1">
        <v>509.63</v>
      </c>
      <c r="H1355" s="1">
        <v>0.27</v>
      </c>
      <c r="I1355" s="1" t="s">
        <v>1964</v>
      </c>
      <c r="J1355" s="1">
        <v>372.0299</v>
      </c>
    </row>
    <row r="1356" spans="1:10" x14ac:dyDescent="0.25">
      <c r="A1356" s="1" t="s">
        <v>3321</v>
      </c>
      <c r="B1356" s="3">
        <v>45331</v>
      </c>
      <c r="C1356" s="1" t="s">
        <v>24</v>
      </c>
      <c r="D1356" s="1" t="s">
        <v>1874</v>
      </c>
      <c r="E1356" s="1" t="s">
        <v>1901</v>
      </c>
      <c r="F1356" s="1">
        <v>4</v>
      </c>
      <c r="G1356" s="1">
        <v>360.28</v>
      </c>
      <c r="H1356" s="1">
        <v>0.09</v>
      </c>
      <c r="I1356" s="1" t="s">
        <v>1964</v>
      </c>
      <c r="J1356" s="1">
        <v>1311.4192</v>
      </c>
    </row>
    <row r="1357" spans="1:10" x14ac:dyDescent="0.25">
      <c r="A1357" s="1" t="s">
        <v>3322</v>
      </c>
      <c r="B1357" s="3">
        <v>45910</v>
      </c>
      <c r="C1357" s="1" t="s">
        <v>296</v>
      </c>
      <c r="D1357" s="1" t="s">
        <v>1850</v>
      </c>
      <c r="E1357" s="1" t="s">
        <v>1936</v>
      </c>
      <c r="F1357" s="1">
        <v>3</v>
      </c>
      <c r="G1357" s="1">
        <v>882.05</v>
      </c>
      <c r="H1357" s="1">
        <v>0.06</v>
      </c>
      <c r="I1357" s="1" t="s">
        <v>1961</v>
      </c>
      <c r="J1357" s="1">
        <v>2487.3809999999999</v>
      </c>
    </row>
    <row r="1358" spans="1:10" x14ac:dyDescent="0.25">
      <c r="A1358" s="1" t="s">
        <v>3323</v>
      </c>
      <c r="B1358" s="3">
        <v>45564</v>
      </c>
      <c r="C1358" s="1" t="s">
        <v>648</v>
      </c>
      <c r="D1358" s="1" t="s">
        <v>1820</v>
      </c>
      <c r="E1358" s="1" t="s">
        <v>1917</v>
      </c>
      <c r="F1358" s="1">
        <v>3</v>
      </c>
      <c r="G1358" s="1">
        <v>141.54</v>
      </c>
      <c r="H1358" s="1">
        <v>0.12</v>
      </c>
      <c r="I1358" s="1" t="s">
        <v>1961</v>
      </c>
      <c r="J1358" s="1">
        <v>373.66559999999998</v>
      </c>
    </row>
    <row r="1359" spans="1:10" x14ac:dyDescent="0.25">
      <c r="A1359" s="1" t="s">
        <v>3324</v>
      </c>
      <c r="B1359" s="3">
        <v>45461</v>
      </c>
      <c r="C1359" s="1" t="s">
        <v>172</v>
      </c>
      <c r="D1359" s="1" t="s">
        <v>1617</v>
      </c>
      <c r="E1359" s="1" t="s">
        <v>1904</v>
      </c>
      <c r="F1359" s="1">
        <v>3</v>
      </c>
      <c r="G1359" s="1">
        <v>83.5</v>
      </c>
      <c r="H1359" s="1">
        <v>0.23</v>
      </c>
      <c r="I1359" s="1" t="s">
        <v>1964</v>
      </c>
      <c r="J1359" s="1">
        <v>192.88499999999999</v>
      </c>
    </row>
    <row r="1360" spans="1:10" x14ac:dyDescent="0.25">
      <c r="A1360" s="1" t="s">
        <v>3325</v>
      </c>
      <c r="B1360" s="3">
        <v>45258</v>
      </c>
      <c r="C1360" s="1" t="s">
        <v>430</v>
      </c>
      <c r="D1360" s="1" t="s">
        <v>1613</v>
      </c>
      <c r="E1360" s="1" t="s">
        <v>1911</v>
      </c>
      <c r="F1360" s="1">
        <v>2</v>
      </c>
      <c r="G1360" s="1">
        <v>629.73</v>
      </c>
      <c r="H1360" s="1">
        <v>7.0000000000000007E-2</v>
      </c>
      <c r="I1360" s="1" t="s">
        <v>1961</v>
      </c>
      <c r="J1360" s="1">
        <v>1171.2978000000001</v>
      </c>
    </row>
    <row r="1361" spans="1:10" x14ac:dyDescent="0.25">
      <c r="A1361" s="1" t="s">
        <v>3326</v>
      </c>
      <c r="B1361" s="3">
        <v>45228</v>
      </c>
      <c r="C1361" s="1" t="s">
        <v>62</v>
      </c>
      <c r="D1361" s="1" t="s">
        <v>1677</v>
      </c>
      <c r="E1361" s="1" t="s">
        <v>1911</v>
      </c>
      <c r="F1361" s="1">
        <v>2</v>
      </c>
      <c r="G1361" s="1">
        <v>159.93</v>
      </c>
      <c r="H1361" s="1">
        <v>0.2</v>
      </c>
      <c r="I1361" s="1" t="s">
        <v>1964</v>
      </c>
      <c r="J1361" s="1">
        <v>255.88800000000001</v>
      </c>
    </row>
    <row r="1362" spans="1:10" x14ac:dyDescent="0.25">
      <c r="A1362" s="1" t="s">
        <v>3327</v>
      </c>
      <c r="B1362" s="3">
        <v>45858</v>
      </c>
      <c r="C1362" s="1" t="s">
        <v>62</v>
      </c>
      <c r="D1362" s="1" t="s">
        <v>1715</v>
      </c>
      <c r="E1362" s="1" t="s">
        <v>1945</v>
      </c>
      <c r="F1362" s="1">
        <v>1</v>
      </c>
      <c r="G1362" s="1">
        <v>459.89</v>
      </c>
      <c r="H1362" s="1">
        <v>0.18</v>
      </c>
      <c r="I1362" s="1" t="s">
        <v>1964</v>
      </c>
      <c r="J1362" s="1">
        <v>377.10980000000001</v>
      </c>
    </row>
    <row r="1363" spans="1:10" x14ac:dyDescent="0.25">
      <c r="A1363" s="1" t="s">
        <v>3328</v>
      </c>
      <c r="B1363" s="3">
        <v>45532</v>
      </c>
      <c r="C1363" s="1" t="s">
        <v>627</v>
      </c>
      <c r="D1363" s="1" t="s">
        <v>1677</v>
      </c>
      <c r="E1363" s="1" t="s">
        <v>1948</v>
      </c>
      <c r="F1363" s="1">
        <v>4</v>
      </c>
      <c r="G1363" s="1">
        <v>885.57</v>
      </c>
      <c r="H1363" s="1">
        <v>0.27</v>
      </c>
      <c r="I1363" s="1" t="s">
        <v>1959</v>
      </c>
      <c r="J1363" s="1">
        <v>2585.8643999999999</v>
      </c>
    </row>
    <row r="1364" spans="1:10" x14ac:dyDescent="0.25">
      <c r="A1364" s="1" t="s">
        <v>3329</v>
      </c>
      <c r="B1364" s="3">
        <v>45454</v>
      </c>
      <c r="C1364" s="1" t="s">
        <v>1264</v>
      </c>
      <c r="D1364" s="1" t="s">
        <v>1744</v>
      </c>
      <c r="E1364" s="1" t="s">
        <v>1936</v>
      </c>
      <c r="F1364" s="1">
        <v>3</v>
      </c>
      <c r="G1364" s="1">
        <v>789.05</v>
      </c>
      <c r="H1364" s="1">
        <v>0</v>
      </c>
      <c r="I1364" s="1" t="s">
        <v>1961</v>
      </c>
      <c r="J1364" s="1">
        <v>2367.15</v>
      </c>
    </row>
    <row r="1365" spans="1:10" x14ac:dyDescent="0.25">
      <c r="A1365" s="1" t="s">
        <v>3330</v>
      </c>
      <c r="B1365" s="3">
        <v>45244</v>
      </c>
      <c r="C1365" s="1" t="s">
        <v>524</v>
      </c>
      <c r="D1365" s="1" t="s">
        <v>1780</v>
      </c>
      <c r="E1365" s="1" t="s">
        <v>1887</v>
      </c>
      <c r="F1365" s="1">
        <v>1</v>
      </c>
      <c r="G1365" s="1">
        <v>570.52</v>
      </c>
      <c r="H1365" s="1">
        <v>0</v>
      </c>
      <c r="I1365" s="1" t="s">
        <v>1961</v>
      </c>
      <c r="J1365" s="1">
        <v>570.52</v>
      </c>
    </row>
    <row r="1366" spans="1:10" x14ac:dyDescent="0.25">
      <c r="A1366" s="1" t="s">
        <v>3331</v>
      </c>
      <c r="B1366" s="3">
        <v>45322</v>
      </c>
      <c r="C1366" s="1" t="s">
        <v>600</v>
      </c>
      <c r="D1366" s="1" t="s">
        <v>1658</v>
      </c>
      <c r="E1366" s="1" t="s">
        <v>1939</v>
      </c>
      <c r="F1366" s="1">
        <v>4</v>
      </c>
      <c r="G1366" s="1">
        <v>310.79000000000002</v>
      </c>
      <c r="H1366" s="1">
        <v>0.22</v>
      </c>
      <c r="I1366" s="1" t="s">
        <v>1964</v>
      </c>
      <c r="J1366" s="1">
        <v>969.66480000000001</v>
      </c>
    </row>
    <row r="1367" spans="1:10" x14ac:dyDescent="0.25">
      <c r="A1367" s="1" t="s">
        <v>3332</v>
      </c>
      <c r="B1367" s="3">
        <v>45757</v>
      </c>
      <c r="C1367" s="1" t="s">
        <v>218</v>
      </c>
      <c r="D1367" s="1" t="s">
        <v>1786</v>
      </c>
      <c r="E1367" s="1" t="s">
        <v>1942</v>
      </c>
      <c r="F1367" s="1">
        <v>4</v>
      </c>
      <c r="G1367" s="1">
        <v>255.67</v>
      </c>
      <c r="H1367" s="1">
        <v>0.17</v>
      </c>
      <c r="I1367" s="1" t="s">
        <v>1959</v>
      </c>
      <c r="J1367" s="1">
        <v>848.82439999999997</v>
      </c>
    </row>
    <row r="1368" spans="1:10" x14ac:dyDescent="0.25">
      <c r="A1368" s="1" t="s">
        <v>3333</v>
      </c>
      <c r="B1368" s="3">
        <v>45397</v>
      </c>
      <c r="C1368" s="1" t="s">
        <v>449</v>
      </c>
      <c r="D1368" s="1" t="s">
        <v>1658</v>
      </c>
      <c r="E1368" s="1" t="s">
        <v>1939</v>
      </c>
      <c r="F1368" s="1">
        <v>2</v>
      </c>
      <c r="G1368" s="1">
        <v>270.66000000000003</v>
      </c>
      <c r="H1368" s="1">
        <v>0.1</v>
      </c>
      <c r="I1368" s="1" t="s">
        <v>1964</v>
      </c>
      <c r="J1368" s="1">
        <v>487.18799999999999</v>
      </c>
    </row>
    <row r="1369" spans="1:10" x14ac:dyDescent="0.25">
      <c r="A1369" s="1" t="s">
        <v>3334</v>
      </c>
      <c r="B1369" s="3">
        <v>45914</v>
      </c>
      <c r="C1369" s="1" t="s">
        <v>956</v>
      </c>
      <c r="D1369" s="1" t="s">
        <v>1645</v>
      </c>
      <c r="E1369" s="1" t="s">
        <v>1942</v>
      </c>
      <c r="F1369" s="1">
        <v>3</v>
      </c>
      <c r="G1369" s="1">
        <v>373.35</v>
      </c>
      <c r="H1369" s="1">
        <v>0.2</v>
      </c>
      <c r="I1369" s="1" t="s">
        <v>1964</v>
      </c>
      <c r="J1369" s="1">
        <v>896.04</v>
      </c>
    </row>
    <row r="1370" spans="1:10" x14ac:dyDescent="0.25">
      <c r="A1370" s="1" t="s">
        <v>3335</v>
      </c>
      <c r="B1370" s="3">
        <v>45432</v>
      </c>
      <c r="C1370" s="1" t="s">
        <v>148</v>
      </c>
      <c r="D1370" s="1" t="s">
        <v>1759</v>
      </c>
      <c r="E1370" s="1" t="s">
        <v>1927</v>
      </c>
      <c r="F1370" s="1">
        <v>2</v>
      </c>
      <c r="G1370" s="1">
        <v>23.58</v>
      </c>
      <c r="H1370" s="1">
        <v>0.02</v>
      </c>
      <c r="I1370" s="1" t="s">
        <v>1961</v>
      </c>
      <c r="J1370" s="1">
        <v>46.216799999999999</v>
      </c>
    </row>
    <row r="1371" spans="1:10" x14ac:dyDescent="0.25">
      <c r="A1371" s="1" t="s">
        <v>3336</v>
      </c>
      <c r="B1371" s="3">
        <v>45798</v>
      </c>
      <c r="C1371" s="1" t="s">
        <v>34</v>
      </c>
      <c r="D1371" s="1" t="s">
        <v>1683</v>
      </c>
      <c r="E1371" s="1" t="s">
        <v>1914</v>
      </c>
      <c r="F1371" s="1">
        <v>4</v>
      </c>
      <c r="G1371" s="1">
        <v>185.67</v>
      </c>
      <c r="H1371" s="1">
        <v>0.21</v>
      </c>
      <c r="I1371" s="1" t="s">
        <v>1961</v>
      </c>
      <c r="J1371" s="1">
        <v>586.71720000000005</v>
      </c>
    </row>
    <row r="1372" spans="1:10" x14ac:dyDescent="0.25">
      <c r="A1372" s="1" t="s">
        <v>3337</v>
      </c>
      <c r="B1372" s="3">
        <v>45396</v>
      </c>
      <c r="C1372" s="1" t="s">
        <v>421</v>
      </c>
      <c r="D1372" s="1" t="s">
        <v>1628</v>
      </c>
      <c r="E1372" s="1" t="s">
        <v>1932</v>
      </c>
      <c r="F1372" s="1">
        <v>3</v>
      </c>
      <c r="G1372" s="1">
        <v>928.74</v>
      </c>
      <c r="H1372" s="1">
        <v>0.27</v>
      </c>
      <c r="I1372" s="1" t="s">
        <v>1961</v>
      </c>
      <c r="J1372" s="1">
        <v>2033.9405999999999</v>
      </c>
    </row>
    <row r="1373" spans="1:10" x14ac:dyDescent="0.25">
      <c r="A1373" s="1" t="s">
        <v>3338</v>
      </c>
      <c r="B1373" s="3">
        <v>45235</v>
      </c>
      <c r="C1373" s="1" t="s">
        <v>125</v>
      </c>
      <c r="D1373" s="1" t="s">
        <v>1835</v>
      </c>
      <c r="E1373" s="1" t="s">
        <v>1908</v>
      </c>
      <c r="F1373" s="1">
        <v>3</v>
      </c>
      <c r="G1373" s="1">
        <v>923.38</v>
      </c>
      <c r="H1373" s="1">
        <v>7.0000000000000007E-2</v>
      </c>
      <c r="I1373" s="1" t="s">
        <v>1964</v>
      </c>
      <c r="J1373" s="1">
        <v>2576.2302</v>
      </c>
    </row>
    <row r="1374" spans="1:10" x14ac:dyDescent="0.25">
      <c r="A1374" s="1" t="s">
        <v>3339</v>
      </c>
      <c r="B1374" s="3">
        <v>45499</v>
      </c>
      <c r="C1374" s="1" t="s">
        <v>1437</v>
      </c>
      <c r="D1374" s="1" t="s">
        <v>1572</v>
      </c>
      <c r="E1374" s="1" t="s">
        <v>1921</v>
      </c>
      <c r="F1374" s="1">
        <v>2</v>
      </c>
      <c r="G1374" s="1">
        <v>409.26</v>
      </c>
      <c r="H1374" s="1">
        <v>0.1</v>
      </c>
      <c r="I1374" s="1" t="s">
        <v>1961</v>
      </c>
      <c r="J1374" s="1">
        <v>736.66800000000001</v>
      </c>
    </row>
    <row r="1375" spans="1:10" x14ac:dyDescent="0.25">
      <c r="A1375" s="1" t="s">
        <v>3340</v>
      </c>
      <c r="B1375" s="3">
        <v>45272</v>
      </c>
      <c r="C1375" s="1" t="s">
        <v>823</v>
      </c>
      <c r="D1375" s="1" t="s">
        <v>1645</v>
      </c>
      <c r="E1375" s="1" t="s">
        <v>1914</v>
      </c>
      <c r="F1375" s="1">
        <v>2</v>
      </c>
      <c r="G1375" s="1">
        <v>608.46</v>
      </c>
      <c r="H1375" s="1">
        <v>0.16</v>
      </c>
      <c r="I1375" s="1" t="s">
        <v>1959</v>
      </c>
      <c r="J1375" s="1">
        <v>1022.2128</v>
      </c>
    </row>
    <row r="1376" spans="1:10" x14ac:dyDescent="0.25">
      <c r="A1376" s="1" t="s">
        <v>3341</v>
      </c>
      <c r="B1376" s="3">
        <v>45785</v>
      </c>
      <c r="C1376" s="1" t="s">
        <v>698</v>
      </c>
      <c r="D1376" s="1" t="s">
        <v>1706</v>
      </c>
      <c r="E1376" s="1" t="s">
        <v>1948</v>
      </c>
      <c r="F1376" s="1">
        <v>4</v>
      </c>
      <c r="G1376" s="1">
        <v>150.47999999999999</v>
      </c>
      <c r="H1376" s="1">
        <v>0.09</v>
      </c>
      <c r="I1376" s="1" t="s">
        <v>1959</v>
      </c>
      <c r="J1376" s="1">
        <v>547.74720000000002</v>
      </c>
    </row>
    <row r="1377" spans="1:10" x14ac:dyDescent="0.25">
      <c r="A1377" s="1" t="s">
        <v>3342</v>
      </c>
      <c r="B1377" s="3">
        <v>45534</v>
      </c>
      <c r="C1377" s="1" t="s">
        <v>796</v>
      </c>
      <c r="D1377" s="1" t="s">
        <v>1786</v>
      </c>
      <c r="E1377" s="1" t="s">
        <v>1934</v>
      </c>
      <c r="F1377" s="1">
        <v>4</v>
      </c>
      <c r="G1377" s="1">
        <v>207.41</v>
      </c>
      <c r="H1377" s="1">
        <v>0.02</v>
      </c>
      <c r="I1377" s="1" t="s">
        <v>1959</v>
      </c>
      <c r="J1377" s="1">
        <v>813.04719999999998</v>
      </c>
    </row>
    <row r="1378" spans="1:10" x14ac:dyDescent="0.25">
      <c r="A1378" s="1" t="s">
        <v>3343</v>
      </c>
      <c r="B1378" s="3">
        <v>45803</v>
      </c>
      <c r="C1378" s="1" t="s">
        <v>578</v>
      </c>
      <c r="D1378" s="1" t="s">
        <v>1603</v>
      </c>
      <c r="E1378" s="1" t="s">
        <v>1911</v>
      </c>
      <c r="F1378" s="1">
        <v>1</v>
      </c>
      <c r="G1378" s="1">
        <v>56.59</v>
      </c>
      <c r="H1378" s="1">
        <v>0.15</v>
      </c>
      <c r="I1378" s="1" t="s">
        <v>1961</v>
      </c>
      <c r="J1378" s="1">
        <v>48.101500000000001</v>
      </c>
    </row>
    <row r="1379" spans="1:10" x14ac:dyDescent="0.25">
      <c r="A1379" s="1" t="s">
        <v>3344</v>
      </c>
      <c r="B1379" s="3">
        <v>45667</v>
      </c>
      <c r="C1379" s="1" t="s">
        <v>1272</v>
      </c>
      <c r="D1379" s="1" t="s">
        <v>1696</v>
      </c>
      <c r="E1379" s="1" t="s">
        <v>1904</v>
      </c>
      <c r="F1379" s="1">
        <v>4</v>
      </c>
      <c r="G1379" s="1">
        <v>995.4</v>
      </c>
      <c r="H1379" s="1">
        <v>0.27</v>
      </c>
      <c r="I1379" s="1" t="s">
        <v>1959</v>
      </c>
      <c r="J1379" s="1">
        <v>2906.5680000000002</v>
      </c>
    </row>
    <row r="1380" spans="1:10" x14ac:dyDescent="0.25">
      <c r="A1380" s="1" t="s">
        <v>3345</v>
      </c>
      <c r="B1380" s="3">
        <v>45656</v>
      </c>
      <c r="C1380" s="1" t="s">
        <v>242</v>
      </c>
      <c r="D1380" s="1" t="s">
        <v>1721</v>
      </c>
      <c r="E1380" s="1" t="s">
        <v>1929</v>
      </c>
      <c r="F1380" s="1">
        <v>2</v>
      </c>
      <c r="G1380" s="1">
        <v>591.33000000000004</v>
      </c>
      <c r="H1380" s="1">
        <v>0.24</v>
      </c>
      <c r="I1380" s="1" t="s">
        <v>1959</v>
      </c>
      <c r="J1380" s="1">
        <v>898.82159999999999</v>
      </c>
    </row>
    <row r="1381" spans="1:10" x14ac:dyDescent="0.25">
      <c r="A1381" s="1" t="s">
        <v>3346</v>
      </c>
      <c r="B1381" s="3">
        <v>45869</v>
      </c>
      <c r="C1381" s="1" t="s">
        <v>1193</v>
      </c>
      <c r="D1381" s="1" t="s">
        <v>1725</v>
      </c>
      <c r="E1381" s="1" t="s">
        <v>1942</v>
      </c>
      <c r="F1381" s="1">
        <v>2</v>
      </c>
      <c r="G1381" s="1">
        <v>204.89</v>
      </c>
      <c r="H1381" s="1">
        <v>0.24</v>
      </c>
      <c r="I1381" s="1" t="s">
        <v>1959</v>
      </c>
      <c r="J1381" s="1">
        <v>311.43279999999999</v>
      </c>
    </row>
    <row r="1382" spans="1:10" x14ac:dyDescent="0.25">
      <c r="A1382" s="1" t="s">
        <v>3347</v>
      </c>
      <c r="B1382" s="3">
        <v>45549</v>
      </c>
      <c r="C1382" s="1" t="s">
        <v>329</v>
      </c>
      <c r="D1382" s="1" t="s">
        <v>1777</v>
      </c>
      <c r="E1382" s="1" t="s">
        <v>1934</v>
      </c>
      <c r="F1382" s="1">
        <v>2</v>
      </c>
      <c r="G1382" s="1">
        <v>546.41</v>
      </c>
      <c r="H1382" s="1">
        <v>0.08</v>
      </c>
      <c r="I1382" s="1" t="s">
        <v>1964</v>
      </c>
      <c r="J1382" s="1">
        <v>1005.3944</v>
      </c>
    </row>
    <row r="1383" spans="1:10" x14ac:dyDescent="0.25">
      <c r="A1383" s="1" t="s">
        <v>3348</v>
      </c>
      <c r="B1383" s="3">
        <v>45409</v>
      </c>
      <c r="C1383" s="1" t="s">
        <v>215</v>
      </c>
      <c r="D1383" s="1" t="s">
        <v>1628</v>
      </c>
      <c r="E1383" s="1" t="s">
        <v>1929</v>
      </c>
      <c r="F1383" s="1">
        <v>4</v>
      </c>
      <c r="G1383" s="1">
        <v>455.49</v>
      </c>
      <c r="H1383" s="1">
        <v>0.17</v>
      </c>
      <c r="I1383" s="1" t="s">
        <v>1959</v>
      </c>
      <c r="J1383" s="1">
        <v>1512.2267999999999</v>
      </c>
    </row>
    <row r="1384" spans="1:10" x14ac:dyDescent="0.25">
      <c r="A1384" s="1" t="s">
        <v>3349</v>
      </c>
      <c r="B1384" s="3">
        <v>45374</v>
      </c>
      <c r="C1384" s="1" t="s">
        <v>1322</v>
      </c>
      <c r="D1384" s="1" t="s">
        <v>1599</v>
      </c>
      <c r="E1384" s="1" t="s">
        <v>1939</v>
      </c>
      <c r="F1384" s="1">
        <v>2</v>
      </c>
      <c r="G1384" s="1">
        <v>700.27</v>
      </c>
      <c r="H1384" s="1">
        <v>0.16</v>
      </c>
      <c r="I1384" s="1" t="s">
        <v>1959</v>
      </c>
      <c r="J1384" s="1">
        <v>1176.4536000000001</v>
      </c>
    </row>
    <row r="1385" spans="1:10" x14ac:dyDescent="0.25">
      <c r="A1385" s="1" t="s">
        <v>3350</v>
      </c>
      <c r="B1385" s="3">
        <v>45282</v>
      </c>
      <c r="C1385" s="1" t="s">
        <v>1094</v>
      </c>
      <c r="D1385" s="1" t="s">
        <v>1829</v>
      </c>
      <c r="E1385" s="1" t="s">
        <v>1942</v>
      </c>
      <c r="F1385" s="1">
        <v>2</v>
      </c>
      <c r="G1385" s="1">
        <v>160.21</v>
      </c>
      <c r="H1385" s="1">
        <v>0.09</v>
      </c>
      <c r="I1385" s="1" t="s">
        <v>1959</v>
      </c>
      <c r="J1385" s="1">
        <v>291.5822</v>
      </c>
    </row>
    <row r="1386" spans="1:10" x14ac:dyDescent="0.25">
      <c r="A1386" s="1" t="s">
        <v>3351</v>
      </c>
      <c r="B1386" s="3">
        <v>45742</v>
      </c>
      <c r="C1386" s="1" t="s">
        <v>131</v>
      </c>
      <c r="D1386" s="1" t="s">
        <v>1721</v>
      </c>
      <c r="E1386" s="1" t="s">
        <v>1927</v>
      </c>
      <c r="F1386" s="1">
        <v>1</v>
      </c>
      <c r="G1386" s="1">
        <v>713.63</v>
      </c>
      <c r="H1386" s="1">
        <v>0.28000000000000003</v>
      </c>
      <c r="I1386" s="1" t="s">
        <v>1964</v>
      </c>
      <c r="J1386" s="1">
        <v>513.81359999999995</v>
      </c>
    </row>
    <row r="1387" spans="1:10" x14ac:dyDescent="0.25">
      <c r="A1387" s="1" t="s">
        <v>3352</v>
      </c>
      <c r="B1387" s="3">
        <v>45447</v>
      </c>
      <c r="C1387" s="1" t="s">
        <v>743</v>
      </c>
      <c r="D1387" s="1" t="s">
        <v>1862</v>
      </c>
      <c r="E1387" s="1" t="s">
        <v>1914</v>
      </c>
      <c r="F1387" s="1">
        <v>2</v>
      </c>
      <c r="G1387" s="1">
        <v>224.69</v>
      </c>
      <c r="H1387" s="1">
        <v>0.2</v>
      </c>
      <c r="I1387" s="1" t="s">
        <v>1964</v>
      </c>
      <c r="J1387" s="1">
        <v>359.50400000000002</v>
      </c>
    </row>
    <row r="1388" spans="1:10" x14ac:dyDescent="0.25">
      <c r="A1388" s="1" t="s">
        <v>3353</v>
      </c>
      <c r="B1388" s="3">
        <v>45733</v>
      </c>
      <c r="C1388" s="1" t="s">
        <v>1412</v>
      </c>
      <c r="D1388" s="1" t="s">
        <v>1635</v>
      </c>
      <c r="E1388" s="1" t="s">
        <v>1934</v>
      </c>
      <c r="F1388" s="1">
        <v>2</v>
      </c>
      <c r="G1388" s="1">
        <v>740.57</v>
      </c>
      <c r="H1388" s="1">
        <v>0.06</v>
      </c>
      <c r="I1388" s="1" t="s">
        <v>1959</v>
      </c>
      <c r="J1388" s="1">
        <v>1392.2716</v>
      </c>
    </row>
    <row r="1389" spans="1:10" x14ac:dyDescent="0.25">
      <c r="A1389" s="1" t="s">
        <v>3354</v>
      </c>
      <c r="B1389" s="3">
        <v>45373</v>
      </c>
      <c r="C1389" s="1" t="s">
        <v>488</v>
      </c>
      <c r="D1389" s="1" t="s">
        <v>1603</v>
      </c>
      <c r="E1389" s="1" t="s">
        <v>1901</v>
      </c>
      <c r="F1389" s="1">
        <v>3</v>
      </c>
      <c r="G1389" s="1">
        <v>250.14</v>
      </c>
      <c r="H1389" s="1">
        <v>0.23</v>
      </c>
      <c r="I1389" s="1" t="s">
        <v>1961</v>
      </c>
      <c r="J1389" s="1">
        <v>577.82339999999999</v>
      </c>
    </row>
    <row r="1390" spans="1:10" x14ac:dyDescent="0.25">
      <c r="A1390" s="1" t="s">
        <v>3355</v>
      </c>
      <c r="B1390" s="3">
        <v>45655</v>
      </c>
      <c r="C1390" s="1" t="s">
        <v>92</v>
      </c>
      <c r="D1390" s="1" t="s">
        <v>1877</v>
      </c>
      <c r="E1390" s="1" t="s">
        <v>1948</v>
      </c>
      <c r="F1390" s="1">
        <v>3</v>
      </c>
      <c r="G1390" s="1">
        <v>34.97</v>
      </c>
      <c r="H1390" s="1">
        <v>0.01</v>
      </c>
      <c r="I1390" s="1" t="s">
        <v>1959</v>
      </c>
      <c r="J1390" s="1">
        <v>103.8609</v>
      </c>
    </row>
    <row r="1391" spans="1:10" x14ac:dyDescent="0.25">
      <c r="A1391" s="1" t="s">
        <v>3356</v>
      </c>
      <c r="B1391" s="3">
        <v>45868</v>
      </c>
      <c r="C1391" s="1" t="s">
        <v>971</v>
      </c>
      <c r="D1391" s="1" t="s">
        <v>1706</v>
      </c>
      <c r="E1391" s="1" t="s">
        <v>1939</v>
      </c>
      <c r="F1391" s="1">
        <v>1</v>
      </c>
      <c r="G1391" s="1">
        <v>653.91</v>
      </c>
      <c r="H1391" s="1">
        <v>0.3</v>
      </c>
      <c r="I1391" s="1" t="s">
        <v>1961</v>
      </c>
      <c r="J1391" s="1">
        <v>457.73700000000002</v>
      </c>
    </row>
    <row r="1392" spans="1:10" x14ac:dyDescent="0.25">
      <c r="A1392" s="1" t="s">
        <v>3357</v>
      </c>
      <c r="B1392" s="3">
        <v>45338</v>
      </c>
      <c r="C1392" s="1" t="s">
        <v>1148</v>
      </c>
      <c r="D1392" s="1" t="s">
        <v>1780</v>
      </c>
      <c r="E1392" s="1" t="s">
        <v>1901</v>
      </c>
      <c r="F1392" s="1">
        <v>1</v>
      </c>
      <c r="G1392" s="1">
        <v>997.87</v>
      </c>
      <c r="H1392" s="1">
        <v>0.24</v>
      </c>
      <c r="I1392" s="1" t="s">
        <v>1959</v>
      </c>
      <c r="J1392" s="1">
        <v>758.38120000000004</v>
      </c>
    </row>
    <row r="1393" spans="1:10" x14ac:dyDescent="0.25">
      <c r="A1393" s="1" t="s">
        <v>3358</v>
      </c>
      <c r="B1393" s="3">
        <v>45349</v>
      </c>
      <c r="C1393" s="1" t="s">
        <v>686</v>
      </c>
      <c r="D1393" s="1" t="s">
        <v>1850</v>
      </c>
      <c r="E1393" s="1" t="s">
        <v>1934</v>
      </c>
      <c r="F1393" s="1">
        <v>1</v>
      </c>
      <c r="G1393" s="1">
        <v>174.27</v>
      </c>
      <c r="H1393" s="1">
        <v>0.27</v>
      </c>
      <c r="I1393" s="1" t="s">
        <v>1964</v>
      </c>
      <c r="J1393" s="1">
        <v>127.2171</v>
      </c>
    </row>
    <row r="1394" spans="1:10" x14ac:dyDescent="0.25">
      <c r="A1394" s="1" t="s">
        <v>3359</v>
      </c>
      <c r="B1394" s="3">
        <v>45368</v>
      </c>
      <c r="C1394" s="1" t="s">
        <v>406</v>
      </c>
      <c r="D1394" s="1" t="s">
        <v>1728</v>
      </c>
      <c r="E1394" s="1" t="s">
        <v>1914</v>
      </c>
      <c r="F1394" s="1">
        <v>3</v>
      </c>
      <c r="G1394" s="1">
        <v>847.44</v>
      </c>
      <c r="H1394" s="1">
        <v>0.17</v>
      </c>
      <c r="I1394" s="1" t="s">
        <v>1959</v>
      </c>
      <c r="J1394" s="1">
        <v>2110.1255999999998</v>
      </c>
    </row>
    <row r="1395" spans="1:10" x14ac:dyDescent="0.25">
      <c r="A1395" s="1" t="s">
        <v>3360</v>
      </c>
      <c r="B1395" s="3">
        <v>45243</v>
      </c>
      <c r="C1395" s="1" t="s">
        <v>1340</v>
      </c>
      <c r="D1395" s="1" t="s">
        <v>1565</v>
      </c>
      <c r="E1395" s="1" t="s">
        <v>1896</v>
      </c>
      <c r="F1395" s="1">
        <v>1</v>
      </c>
      <c r="G1395" s="1">
        <v>493.45</v>
      </c>
      <c r="H1395" s="1">
        <v>0.09</v>
      </c>
      <c r="I1395" s="1" t="s">
        <v>1959</v>
      </c>
      <c r="J1395" s="1">
        <v>449.03949999999998</v>
      </c>
    </row>
    <row r="1396" spans="1:10" x14ac:dyDescent="0.25">
      <c r="A1396" s="1" t="s">
        <v>3361</v>
      </c>
      <c r="B1396" s="3">
        <v>45577</v>
      </c>
      <c r="C1396" s="1" t="s">
        <v>757</v>
      </c>
      <c r="D1396" s="1" t="s">
        <v>1768</v>
      </c>
      <c r="E1396" s="1" t="s">
        <v>1896</v>
      </c>
      <c r="F1396" s="1">
        <v>4</v>
      </c>
      <c r="G1396" s="1">
        <v>111.66</v>
      </c>
      <c r="H1396" s="1">
        <v>0.14000000000000001</v>
      </c>
      <c r="I1396" s="1" t="s">
        <v>1959</v>
      </c>
      <c r="J1396" s="1">
        <v>384.11040000000003</v>
      </c>
    </row>
    <row r="1397" spans="1:10" x14ac:dyDescent="0.25">
      <c r="A1397" s="1" t="s">
        <v>3362</v>
      </c>
      <c r="B1397" s="3">
        <v>45343</v>
      </c>
      <c r="C1397" s="1" t="s">
        <v>895</v>
      </c>
      <c r="D1397" s="1" t="s">
        <v>1853</v>
      </c>
      <c r="E1397" s="1" t="s">
        <v>1927</v>
      </c>
      <c r="F1397" s="1">
        <v>1</v>
      </c>
      <c r="G1397" s="1">
        <v>413.65</v>
      </c>
      <c r="H1397" s="1">
        <v>0.1</v>
      </c>
      <c r="I1397" s="1" t="s">
        <v>1964</v>
      </c>
      <c r="J1397" s="1">
        <v>372.28500000000003</v>
      </c>
    </row>
    <row r="1398" spans="1:10" x14ac:dyDescent="0.25">
      <c r="A1398" s="1" t="s">
        <v>3363</v>
      </c>
      <c r="B1398" s="3">
        <v>45744</v>
      </c>
      <c r="C1398" s="1" t="s">
        <v>1476</v>
      </c>
      <c r="D1398" s="1" t="s">
        <v>1850</v>
      </c>
      <c r="E1398" s="1" t="s">
        <v>1921</v>
      </c>
      <c r="F1398" s="1">
        <v>1</v>
      </c>
      <c r="G1398" s="1">
        <v>317.14999999999998</v>
      </c>
      <c r="H1398" s="1">
        <v>0.24</v>
      </c>
      <c r="I1398" s="1" t="s">
        <v>1964</v>
      </c>
      <c r="J1398" s="1">
        <v>241.03399999999999</v>
      </c>
    </row>
    <row r="1399" spans="1:10" x14ac:dyDescent="0.25">
      <c r="A1399" s="1" t="s">
        <v>3364</v>
      </c>
      <c r="B1399" s="3">
        <v>45873</v>
      </c>
      <c r="C1399" s="1" t="s">
        <v>1136</v>
      </c>
      <c r="D1399" s="1" t="s">
        <v>1847</v>
      </c>
      <c r="E1399" s="1" t="s">
        <v>1892</v>
      </c>
      <c r="F1399" s="1">
        <v>3</v>
      </c>
      <c r="G1399" s="1">
        <v>642.94000000000005</v>
      </c>
      <c r="H1399" s="1">
        <v>0.05</v>
      </c>
      <c r="I1399" s="1" t="s">
        <v>1964</v>
      </c>
      <c r="J1399" s="1">
        <v>1832.3789999999999</v>
      </c>
    </row>
    <row r="1400" spans="1:10" x14ac:dyDescent="0.25">
      <c r="A1400" s="1" t="s">
        <v>3365</v>
      </c>
      <c r="B1400" s="3">
        <v>45601</v>
      </c>
      <c r="C1400" s="1" t="s">
        <v>462</v>
      </c>
      <c r="D1400" s="1" t="s">
        <v>1753</v>
      </c>
      <c r="E1400" s="1" t="s">
        <v>1924</v>
      </c>
      <c r="F1400" s="1">
        <v>4</v>
      </c>
      <c r="G1400" s="1">
        <v>559.59</v>
      </c>
      <c r="H1400" s="1">
        <v>0.19</v>
      </c>
      <c r="I1400" s="1" t="s">
        <v>1964</v>
      </c>
      <c r="J1400" s="1">
        <v>1813.0716</v>
      </c>
    </row>
    <row r="1401" spans="1:10" x14ac:dyDescent="0.25">
      <c r="A1401" s="1" t="s">
        <v>3366</v>
      </c>
      <c r="B1401" s="3">
        <v>45458</v>
      </c>
      <c r="C1401" s="1" t="s">
        <v>403</v>
      </c>
      <c r="D1401" s="1" t="s">
        <v>1664</v>
      </c>
      <c r="E1401" s="1" t="s">
        <v>1945</v>
      </c>
      <c r="F1401" s="1">
        <v>1</v>
      </c>
      <c r="G1401" s="1">
        <v>758.54</v>
      </c>
      <c r="H1401" s="1">
        <v>0.28999999999999998</v>
      </c>
      <c r="I1401" s="1" t="s">
        <v>1961</v>
      </c>
      <c r="J1401" s="1">
        <v>538.5634</v>
      </c>
    </row>
    <row r="1402" spans="1:10" x14ac:dyDescent="0.25">
      <c r="A1402" s="1" t="s">
        <v>3367</v>
      </c>
      <c r="B1402" s="3">
        <v>45649</v>
      </c>
      <c r="C1402" s="1" t="s">
        <v>1437</v>
      </c>
      <c r="D1402" s="1" t="s">
        <v>1823</v>
      </c>
      <c r="E1402" s="1" t="s">
        <v>1936</v>
      </c>
      <c r="F1402" s="1">
        <v>4</v>
      </c>
      <c r="G1402" s="1">
        <v>643.96</v>
      </c>
      <c r="H1402" s="1">
        <v>0.16</v>
      </c>
      <c r="I1402" s="1" t="s">
        <v>1961</v>
      </c>
      <c r="J1402" s="1">
        <v>2163.7055999999998</v>
      </c>
    </row>
    <row r="1403" spans="1:10" x14ac:dyDescent="0.25">
      <c r="A1403" s="1" t="s">
        <v>3368</v>
      </c>
      <c r="B1403" s="3">
        <v>45653</v>
      </c>
      <c r="C1403" s="1" t="s">
        <v>790</v>
      </c>
      <c r="D1403" s="1" t="s">
        <v>1648</v>
      </c>
      <c r="E1403" s="1" t="s">
        <v>1921</v>
      </c>
      <c r="F1403" s="1">
        <v>1</v>
      </c>
      <c r="G1403" s="1">
        <v>882.73</v>
      </c>
      <c r="H1403" s="1">
        <v>0.1</v>
      </c>
      <c r="I1403" s="1" t="s">
        <v>1959</v>
      </c>
      <c r="J1403" s="1">
        <v>794.45699999999999</v>
      </c>
    </row>
    <row r="1404" spans="1:10" x14ac:dyDescent="0.25">
      <c r="A1404" s="1" t="s">
        <v>3369</v>
      </c>
      <c r="B1404" s="3">
        <v>45378</v>
      </c>
      <c r="C1404" s="1" t="s">
        <v>1034</v>
      </c>
      <c r="D1404" s="1" t="s">
        <v>1856</v>
      </c>
      <c r="E1404" s="1" t="s">
        <v>1948</v>
      </c>
      <c r="F1404" s="1">
        <v>2</v>
      </c>
      <c r="G1404" s="1">
        <v>600.03</v>
      </c>
      <c r="H1404" s="1">
        <v>0.26</v>
      </c>
      <c r="I1404" s="1" t="s">
        <v>1961</v>
      </c>
      <c r="J1404" s="1">
        <v>888.0444</v>
      </c>
    </row>
    <row r="1405" spans="1:10" x14ac:dyDescent="0.25">
      <c r="A1405" s="1" t="s">
        <v>3370</v>
      </c>
      <c r="B1405" s="3">
        <v>45638</v>
      </c>
      <c r="C1405" s="1" t="s">
        <v>533</v>
      </c>
      <c r="D1405" s="1" t="s">
        <v>1744</v>
      </c>
      <c r="E1405" s="1" t="s">
        <v>1908</v>
      </c>
      <c r="F1405" s="1">
        <v>2</v>
      </c>
      <c r="G1405" s="1">
        <v>628.83000000000004</v>
      </c>
      <c r="H1405" s="1">
        <v>7.0000000000000007E-2</v>
      </c>
      <c r="I1405" s="1" t="s">
        <v>1961</v>
      </c>
      <c r="J1405" s="1">
        <v>1169.6238000000001</v>
      </c>
    </row>
    <row r="1406" spans="1:10" x14ac:dyDescent="0.25">
      <c r="A1406" s="1" t="s">
        <v>3371</v>
      </c>
      <c r="B1406" s="3">
        <v>45277</v>
      </c>
      <c r="C1406" s="1" t="s">
        <v>587</v>
      </c>
      <c r="D1406" s="1" t="s">
        <v>1826</v>
      </c>
      <c r="E1406" s="1" t="s">
        <v>1921</v>
      </c>
      <c r="F1406" s="1">
        <v>3</v>
      </c>
      <c r="G1406" s="1">
        <v>113.87</v>
      </c>
      <c r="H1406" s="1">
        <v>0.21</v>
      </c>
      <c r="I1406" s="1" t="s">
        <v>1964</v>
      </c>
      <c r="J1406" s="1">
        <v>269.87189999999998</v>
      </c>
    </row>
    <row r="1407" spans="1:10" x14ac:dyDescent="0.25">
      <c r="A1407" s="1" t="s">
        <v>3372</v>
      </c>
      <c r="B1407" s="3">
        <v>45351</v>
      </c>
      <c r="C1407" s="1" t="s">
        <v>1310</v>
      </c>
      <c r="D1407" s="1" t="s">
        <v>1799</v>
      </c>
      <c r="E1407" s="1" t="s">
        <v>1914</v>
      </c>
      <c r="F1407" s="1">
        <v>4</v>
      </c>
      <c r="G1407" s="1">
        <v>282.07</v>
      </c>
      <c r="H1407" s="1">
        <v>0.18</v>
      </c>
      <c r="I1407" s="1" t="s">
        <v>1961</v>
      </c>
      <c r="J1407" s="1">
        <v>925.18960000000004</v>
      </c>
    </row>
    <row r="1408" spans="1:10" x14ac:dyDescent="0.25">
      <c r="A1408" s="1" t="s">
        <v>3373</v>
      </c>
      <c r="B1408" s="3">
        <v>45290</v>
      </c>
      <c r="C1408" s="1" t="s">
        <v>530</v>
      </c>
      <c r="D1408" s="1" t="s">
        <v>1744</v>
      </c>
      <c r="E1408" s="1" t="s">
        <v>1911</v>
      </c>
      <c r="F1408" s="1">
        <v>3</v>
      </c>
      <c r="G1408" s="1">
        <v>676.77</v>
      </c>
      <c r="H1408" s="1">
        <v>0.17</v>
      </c>
      <c r="I1408" s="1" t="s">
        <v>1961</v>
      </c>
      <c r="J1408" s="1">
        <v>1685.1573000000001</v>
      </c>
    </row>
    <row r="1409" spans="1:10" x14ac:dyDescent="0.25">
      <c r="A1409" s="1" t="s">
        <v>3374</v>
      </c>
      <c r="B1409" s="3">
        <v>45638</v>
      </c>
      <c r="C1409" s="1" t="s">
        <v>722</v>
      </c>
      <c r="D1409" s="1" t="s">
        <v>1585</v>
      </c>
      <c r="E1409" s="1" t="s">
        <v>1939</v>
      </c>
      <c r="F1409" s="1">
        <v>2</v>
      </c>
      <c r="G1409" s="1">
        <v>362.7</v>
      </c>
      <c r="H1409" s="1">
        <v>0.09</v>
      </c>
      <c r="I1409" s="1" t="s">
        <v>1959</v>
      </c>
      <c r="J1409" s="1">
        <v>660.11400000000003</v>
      </c>
    </row>
    <row r="1410" spans="1:10" x14ac:dyDescent="0.25">
      <c r="A1410" s="1" t="s">
        <v>3375</v>
      </c>
      <c r="B1410" s="3">
        <v>45679</v>
      </c>
      <c r="C1410" s="1" t="s">
        <v>468</v>
      </c>
      <c r="D1410" s="1" t="s">
        <v>1610</v>
      </c>
      <c r="E1410" s="1" t="s">
        <v>1896</v>
      </c>
      <c r="F1410" s="1">
        <v>1</v>
      </c>
      <c r="G1410" s="1">
        <v>908.5</v>
      </c>
      <c r="H1410" s="1">
        <v>0.2</v>
      </c>
      <c r="I1410" s="1" t="s">
        <v>1964</v>
      </c>
      <c r="J1410" s="1">
        <v>726.8</v>
      </c>
    </row>
    <row r="1411" spans="1:10" x14ac:dyDescent="0.25">
      <c r="A1411" s="1" t="s">
        <v>3376</v>
      </c>
      <c r="B1411" s="3">
        <v>45296</v>
      </c>
      <c r="C1411" s="1" t="s">
        <v>251</v>
      </c>
      <c r="D1411" s="1" t="s">
        <v>1652</v>
      </c>
      <c r="E1411" s="1" t="s">
        <v>1936</v>
      </c>
      <c r="F1411" s="1">
        <v>2</v>
      </c>
      <c r="G1411" s="1">
        <v>795.37</v>
      </c>
      <c r="H1411" s="1">
        <v>0.2</v>
      </c>
      <c r="I1411" s="1" t="s">
        <v>1964</v>
      </c>
      <c r="J1411" s="1">
        <v>1272.5920000000001</v>
      </c>
    </row>
    <row r="1412" spans="1:10" x14ac:dyDescent="0.25">
      <c r="A1412" s="1" t="s">
        <v>3377</v>
      </c>
      <c r="B1412" s="3">
        <v>45760</v>
      </c>
      <c r="C1412" s="1" t="s">
        <v>494</v>
      </c>
      <c r="D1412" s="1" t="s">
        <v>1683</v>
      </c>
      <c r="E1412" s="1" t="s">
        <v>1904</v>
      </c>
      <c r="F1412" s="1">
        <v>2</v>
      </c>
      <c r="G1412" s="1">
        <v>326.85000000000002</v>
      </c>
      <c r="H1412" s="1">
        <v>0.17</v>
      </c>
      <c r="I1412" s="1" t="s">
        <v>1964</v>
      </c>
      <c r="J1412" s="1">
        <v>542.57100000000003</v>
      </c>
    </row>
    <row r="1413" spans="1:10" x14ac:dyDescent="0.25">
      <c r="A1413" s="1" t="s">
        <v>3378</v>
      </c>
      <c r="B1413" s="3">
        <v>45603</v>
      </c>
      <c r="C1413" s="1" t="s">
        <v>1109</v>
      </c>
      <c r="D1413" s="1" t="s">
        <v>1750</v>
      </c>
      <c r="E1413" s="1" t="s">
        <v>1934</v>
      </c>
      <c r="F1413" s="1">
        <v>3</v>
      </c>
      <c r="G1413" s="1">
        <v>169.43</v>
      </c>
      <c r="H1413" s="1">
        <v>0.19</v>
      </c>
      <c r="I1413" s="1" t="s">
        <v>1959</v>
      </c>
      <c r="J1413" s="1">
        <v>411.7149</v>
      </c>
    </row>
    <row r="1414" spans="1:10" x14ac:dyDescent="0.25">
      <c r="A1414" s="1" t="s">
        <v>3379</v>
      </c>
      <c r="B1414" s="3">
        <v>45413</v>
      </c>
      <c r="C1414" s="1" t="s">
        <v>551</v>
      </c>
      <c r="D1414" s="1" t="s">
        <v>1832</v>
      </c>
      <c r="E1414" s="1" t="s">
        <v>1911</v>
      </c>
      <c r="F1414" s="1">
        <v>1</v>
      </c>
      <c r="G1414" s="1">
        <v>254.47</v>
      </c>
      <c r="H1414" s="1">
        <v>0.1</v>
      </c>
      <c r="I1414" s="1" t="s">
        <v>1959</v>
      </c>
      <c r="J1414" s="1">
        <v>229.023</v>
      </c>
    </row>
    <row r="1415" spans="1:10" x14ac:dyDescent="0.25">
      <c r="A1415" s="1" t="s">
        <v>3380</v>
      </c>
      <c r="B1415" s="3">
        <v>45506</v>
      </c>
      <c r="C1415" s="1" t="s">
        <v>1310</v>
      </c>
      <c r="D1415" s="1" t="s">
        <v>1652</v>
      </c>
      <c r="E1415" s="1" t="s">
        <v>1939</v>
      </c>
      <c r="F1415" s="1">
        <v>4</v>
      </c>
      <c r="G1415" s="1">
        <v>627.73</v>
      </c>
      <c r="H1415" s="1">
        <v>0.11</v>
      </c>
      <c r="I1415" s="1" t="s">
        <v>1964</v>
      </c>
      <c r="J1415" s="1">
        <v>2234.7188000000001</v>
      </c>
    </row>
    <row r="1416" spans="1:10" x14ac:dyDescent="0.25">
      <c r="A1416" s="1" t="s">
        <v>3381</v>
      </c>
      <c r="B1416" s="3">
        <v>45394</v>
      </c>
      <c r="C1416" s="1" t="s">
        <v>1172</v>
      </c>
      <c r="D1416" s="1" t="s">
        <v>1670</v>
      </c>
      <c r="E1416" s="1" t="s">
        <v>1948</v>
      </c>
      <c r="F1416" s="1">
        <v>4</v>
      </c>
      <c r="G1416" s="1">
        <v>327.25</v>
      </c>
      <c r="H1416" s="1">
        <v>0.13</v>
      </c>
      <c r="I1416" s="1" t="s">
        <v>1964</v>
      </c>
      <c r="J1416" s="1">
        <v>1138.83</v>
      </c>
    </row>
    <row r="1417" spans="1:10" x14ac:dyDescent="0.25">
      <c r="A1417" s="1" t="s">
        <v>3382</v>
      </c>
      <c r="B1417" s="3">
        <v>45755</v>
      </c>
      <c r="C1417" s="1" t="s">
        <v>497</v>
      </c>
      <c r="D1417" s="1" t="s">
        <v>1759</v>
      </c>
      <c r="E1417" s="1" t="s">
        <v>1927</v>
      </c>
      <c r="F1417" s="1">
        <v>4</v>
      </c>
      <c r="G1417" s="1">
        <v>511.43</v>
      </c>
      <c r="H1417" s="1">
        <v>0.18</v>
      </c>
      <c r="I1417" s="1" t="s">
        <v>1964</v>
      </c>
      <c r="J1417" s="1">
        <v>1677.4903999999999</v>
      </c>
    </row>
    <row r="1418" spans="1:10" x14ac:dyDescent="0.25">
      <c r="A1418" s="1" t="s">
        <v>3383</v>
      </c>
      <c r="B1418" s="3">
        <v>45473</v>
      </c>
      <c r="C1418" s="1" t="s">
        <v>557</v>
      </c>
      <c r="D1418" s="1" t="s">
        <v>1771</v>
      </c>
      <c r="E1418" s="1" t="s">
        <v>1942</v>
      </c>
      <c r="F1418" s="1">
        <v>4</v>
      </c>
      <c r="G1418" s="1">
        <v>194.67</v>
      </c>
      <c r="H1418" s="1">
        <v>0.23</v>
      </c>
      <c r="I1418" s="1" t="s">
        <v>1961</v>
      </c>
      <c r="J1418" s="1">
        <v>599.58360000000005</v>
      </c>
    </row>
    <row r="1419" spans="1:10" x14ac:dyDescent="0.25">
      <c r="A1419" s="1" t="s">
        <v>3384</v>
      </c>
      <c r="B1419" s="3">
        <v>45304</v>
      </c>
      <c r="C1419" s="1" t="s">
        <v>225</v>
      </c>
      <c r="D1419" s="1" t="s">
        <v>1645</v>
      </c>
      <c r="E1419" s="1" t="s">
        <v>1892</v>
      </c>
      <c r="F1419" s="1">
        <v>2</v>
      </c>
      <c r="G1419" s="1">
        <v>54.51</v>
      </c>
      <c r="H1419" s="1">
        <v>7.0000000000000007E-2</v>
      </c>
      <c r="I1419" s="1" t="s">
        <v>1959</v>
      </c>
      <c r="J1419" s="1">
        <v>101.3886</v>
      </c>
    </row>
    <row r="1420" spans="1:10" x14ac:dyDescent="0.25">
      <c r="A1420" s="1" t="s">
        <v>3385</v>
      </c>
      <c r="B1420" s="3">
        <v>45557</v>
      </c>
      <c r="C1420" s="1" t="s">
        <v>282</v>
      </c>
      <c r="D1420" s="1" t="s">
        <v>1768</v>
      </c>
      <c r="E1420" s="1" t="s">
        <v>1927</v>
      </c>
      <c r="F1420" s="1">
        <v>4</v>
      </c>
      <c r="G1420" s="1">
        <v>964</v>
      </c>
      <c r="H1420" s="1">
        <v>0.14000000000000001</v>
      </c>
      <c r="I1420" s="1" t="s">
        <v>1961</v>
      </c>
      <c r="J1420" s="1">
        <v>3316.16</v>
      </c>
    </row>
    <row r="1421" spans="1:10" x14ac:dyDescent="0.25">
      <c r="A1421" s="1" t="s">
        <v>3386</v>
      </c>
      <c r="B1421" s="3">
        <v>45527</v>
      </c>
      <c r="C1421" s="1" t="s">
        <v>161</v>
      </c>
      <c r="D1421" s="1" t="s">
        <v>1850</v>
      </c>
      <c r="E1421" s="1" t="s">
        <v>1904</v>
      </c>
      <c r="F1421" s="1">
        <v>1</v>
      </c>
      <c r="G1421" s="1">
        <v>170.12</v>
      </c>
      <c r="H1421" s="1">
        <v>0.26</v>
      </c>
      <c r="I1421" s="1" t="s">
        <v>1961</v>
      </c>
      <c r="J1421" s="1">
        <v>125.8888</v>
      </c>
    </row>
    <row r="1422" spans="1:10" x14ac:dyDescent="0.25">
      <c r="A1422" s="1" t="s">
        <v>3387</v>
      </c>
      <c r="B1422" s="3">
        <v>45875</v>
      </c>
      <c r="C1422" s="1" t="s">
        <v>518</v>
      </c>
      <c r="D1422" s="1" t="s">
        <v>1741</v>
      </c>
      <c r="E1422" s="1" t="s">
        <v>1948</v>
      </c>
      <c r="F1422" s="1">
        <v>2</v>
      </c>
      <c r="G1422" s="1">
        <v>664.5</v>
      </c>
      <c r="H1422" s="1">
        <v>0.23</v>
      </c>
      <c r="I1422" s="1" t="s">
        <v>1959</v>
      </c>
      <c r="J1422" s="1">
        <v>1023.33</v>
      </c>
    </row>
    <row r="1423" spans="1:10" x14ac:dyDescent="0.25">
      <c r="A1423" s="1" t="s">
        <v>3388</v>
      </c>
      <c r="B1423" s="3">
        <v>45936</v>
      </c>
      <c r="C1423" s="1" t="s">
        <v>1172</v>
      </c>
      <c r="D1423" s="1" t="s">
        <v>1715</v>
      </c>
      <c r="E1423" s="1" t="s">
        <v>1924</v>
      </c>
      <c r="F1423" s="1">
        <v>4</v>
      </c>
      <c r="G1423" s="1">
        <v>557.51</v>
      </c>
      <c r="H1423" s="1">
        <v>0.11</v>
      </c>
      <c r="I1423" s="1" t="s">
        <v>1959</v>
      </c>
      <c r="J1423" s="1">
        <v>1984.7356</v>
      </c>
    </row>
    <row r="1424" spans="1:10" x14ac:dyDescent="0.25">
      <c r="A1424" s="1" t="s">
        <v>3389</v>
      </c>
      <c r="B1424" s="3">
        <v>45807</v>
      </c>
      <c r="C1424" s="1" t="s">
        <v>1250</v>
      </c>
      <c r="D1424" s="1" t="s">
        <v>1853</v>
      </c>
      <c r="E1424" s="1" t="s">
        <v>1892</v>
      </c>
      <c r="F1424" s="1">
        <v>2</v>
      </c>
      <c r="G1424" s="1">
        <v>410</v>
      </c>
      <c r="H1424" s="1">
        <v>0.13</v>
      </c>
      <c r="I1424" s="1" t="s">
        <v>1964</v>
      </c>
      <c r="J1424" s="1">
        <v>713.4</v>
      </c>
    </row>
    <row r="1425" spans="1:10" x14ac:dyDescent="0.25">
      <c r="A1425" s="1" t="s">
        <v>3390</v>
      </c>
      <c r="B1425" s="3">
        <v>45473</v>
      </c>
      <c r="C1425" s="1" t="s">
        <v>977</v>
      </c>
      <c r="D1425" s="1" t="s">
        <v>1832</v>
      </c>
      <c r="E1425" s="1" t="s">
        <v>1908</v>
      </c>
      <c r="F1425" s="1">
        <v>2</v>
      </c>
      <c r="G1425" s="1">
        <v>879.93</v>
      </c>
      <c r="H1425" s="1">
        <v>0.28999999999999998</v>
      </c>
      <c r="I1425" s="1" t="s">
        <v>1964</v>
      </c>
      <c r="J1425" s="1">
        <v>1249.5006000000001</v>
      </c>
    </row>
    <row r="1426" spans="1:10" x14ac:dyDescent="0.25">
      <c r="A1426" s="1" t="s">
        <v>3391</v>
      </c>
      <c r="B1426" s="3">
        <v>45664</v>
      </c>
      <c r="C1426" s="1" t="s">
        <v>42</v>
      </c>
      <c r="D1426" s="1" t="s">
        <v>1610</v>
      </c>
      <c r="E1426" s="1" t="s">
        <v>1945</v>
      </c>
      <c r="F1426" s="1">
        <v>1</v>
      </c>
      <c r="G1426" s="1">
        <v>350.58</v>
      </c>
      <c r="H1426" s="1">
        <v>0.03</v>
      </c>
      <c r="I1426" s="1" t="s">
        <v>1964</v>
      </c>
      <c r="J1426" s="1">
        <v>340.06259999999997</v>
      </c>
    </row>
    <row r="1427" spans="1:10" x14ac:dyDescent="0.25">
      <c r="A1427" s="1" t="s">
        <v>3392</v>
      </c>
      <c r="B1427" s="3">
        <v>45633</v>
      </c>
      <c r="C1427" s="1" t="s">
        <v>1109</v>
      </c>
      <c r="D1427" s="1" t="s">
        <v>1756</v>
      </c>
      <c r="E1427" s="1" t="s">
        <v>1901</v>
      </c>
      <c r="F1427" s="1">
        <v>4</v>
      </c>
      <c r="G1427" s="1">
        <v>348.58</v>
      </c>
      <c r="H1427" s="1">
        <v>0.16</v>
      </c>
      <c r="I1427" s="1" t="s">
        <v>1959</v>
      </c>
      <c r="J1427" s="1">
        <v>1171.2288000000001</v>
      </c>
    </row>
    <row r="1428" spans="1:10" x14ac:dyDescent="0.25">
      <c r="A1428" s="1" t="s">
        <v>3393</v>
      </c>
      <c r="B1428" s="3">
        <v>45548</v>
      </c>
      <c r="C1428" s="1" t="s">
        <v>1429</v>
      </c>
      <c r="D1428" s="1" t="s">
        <v>1652</v>
      </c>
      <c r="E1428" s="1" t="s">
        <v>1901</v>
      </c>
      <c r="F1428" s="1">
        <v>3</v>
      </c>
      <c r="G1428" s="1">
        <v>247.66</v>
      </c>
      <c r="H1428" s="1">
        <v>0.02</v>
      </c>
      <c r="I1428" s="1" t="s">
        <v>1964</v>
      </c>
      <c r="J1428" s="1">
        <v>728.12040000000002</v>
      </c>
    </row>
    <row r="1429" spans="1:10" x14ac:dyDescent="0.25">
      <c r="A1429" s="1" t="s">
        <v>3394</v>
      </c>
      <c r="B1429" s="3">
        <v>45244</v>
      </c>
      <c r="C1429" s="1" t="s">
        <v>1223</v>
      </c>
      <c r="D1429" s="1" t="s">
        <v>1696</v>
      </c>
      <c r="E1429" s="1" t="s">
        <v>1936</v>
      </c>
      <c r="F1429" s="1">
        <v>3</v>
      </c>
      <c r="G1429" s="1">
        <v>836.27</v>
      </c>
      <c r="H1429" s="1">
        <v>0.16</v>
      </c>
      <c r="I1429" s="1" t="s">
        <v>1959</v>
      </c>
      <c r="J1429" s="1">
        <v>2107.4004</v>
      </c>
    </row>
    <row r="1430" spans="1:10" x14ac:dyDescent="0.25">
      <c r="A1430" s="1" t="s">
        <v>3395</v>
      </c>
      <c r="B1430" s="3">
        <v>45753</v>
      </c>
      <c r="C1430" s="1" t="s">
        <v>648</v>
      </c>
      <c r="D1430" s="1" t="s">
        <v>1613</v>
      </c>
      <c r="E1430" s="1" t="s">
        <v>1924</v>
      </c>
      <c r="F1430" s="1">
        <v>3</v>
      </c>
      <c r="G1430" s="1">
        <v>696.74</v>
      </c>
      <c r="H1430" s="1">
        <v>0.13</v>
      </c>
      <c r="I1430" s="1" t="s">
        <v>1964</v>
      </c>
      <c r="J1430" s="1">
        <v>1818.4914000000001</v>
      </c>
    </row>
    <row r="1431" spans="1:10" x14ac:dyDescent="0.25">
      <c r="A1431" s="1" t="s">
        <v>3396</v>
      </c>
      <c r="B1431" s="3">
        <v>45804</v>
      </c>
      <c r="C1431" s="1" t="s">
        <v>796</v>
      </c>
      <c r="D1431" s="1" t="s">
        <v>1865</v>
      </c>
      <c r="E1431" s="1" t="s">
        <v>1932</v>
      </c>
      <c r="F1431" s="1">
        <v>2</v>
      </c>
      <c r="G1431" s="1">
        <v>822.59</v>
      </c>
      <c r="H1431" s="1">
        <v>0.22</v>
      </c>
      <c r="I1431" s="1" t="s">
        <v>1961</v>
      </c>
      <c r="J1431" s="1">
        <v>1283.2403999999999</v>
      </c>
    </row>
    <row r="1432" spans="1:10" x14ac:dyDescent="0.25">
      <c r="A1432" s="1" t="s">
        <v>3397</v>
      </c>
      <c r="B1432" s="3">
        <v>45263</v>
      </c>
      <c r="C1432" s="1" t="s">
        <v>729</v>
      </c>
      <c r="D1432" s="1" t="s">
        <v>1820</v>
      </c>
      <c r="E1432" s="1" t="s">
        <v>1896</v>
      </c>
      <c r="F1432" s="1">
        <v>1</v>
      </c>
      <c r="G1432" s="1">
        <v>462.23</v>
      </c>
      <c r="H1432" s="1">
        <v>0.3</v>
      </c>
      <c r="I1432" s="1" t="s">
        <v>1961</v>
      </c>
      <c r="J1432" s="1">
        <v>323.56099999999998</v>
      </c>
    </row>
    <row r="1433" spans="1:10" x14ac:dyDescent="0.25">
      <c r="A1433" s="1" t="s">
        <v>3398</v>
      </c>
      <c r="B1433" s="3">
        <v>45906</v>
      </c>
      <c r="C1433" s="1" t="s">
        <v>1395</v>
      </c>
      <c r="D1433" s="1" t="s">
        <v>1706</v>
      </c>
      <c r="E1433" s="1" t="s">
        <v>1942</v>
      </c>
      <c r="F1433" s="1">
        <v>1</v>
      </c>
      <c r="G1433" s="1">
        <v>361.09</v>
      </c>
      <c r="H1433" s="1">
        <v>0.06</v>
      </c>
      <c r="I1433" s="1" t="s">
        <v>1961</v>
      </c>
      <c r="J1433" s="1">
        <v>339.4246</v>
      </c>
    </row>
    <row r="1434" spans="1:10" x14ac:dyDescent="0.25">
      <c r="A1434" s="1" t="s">
        <v>3399</v>
      </c>
      <c r="B1434" s="3">
        <v>45243</v>
      </c>
      <c r="C1434" s="1" t="s">
        <v>1208</v>
      </c>
      <c r="D1434" s="1" t="s">
        <v>1802</v>
      </c>
      <c r="E1434" s="1" t="s">
        <v>1948</v>
      </c>
      <c r="F1434" s="1">
        <v>3</v>
      </c>
      <c r="G1434" s="1">
        <v>59.37</v>
      </c>
      <c r="H1434" s="1">
        <v>0.03</v>
      </c>
      <c r="I1434" s="1" t="s">
        <v>1961</v>
      </c>
      <c r="J1434" s="1">
        <v>172.76669999999999</v>
      </c>
    </row>
    <row r="1435" spans="1:10" x14ac:dyDescent="0.25">
      <c r="A1435" s="1" t="s">
        <v>3400</v>
      </c>
      <c r="B1435" s="3">
        <v>45686</v>
      </c>
      <c r="C1435" s="1" t="s">
        <v>148</v>
      </c>
      <c r="D1435" s="1" t="s">
        <v>1700</v>
      </c>
      <c r="E1435" s="1" t="s">
        <v>1892</v>
      </c>
      <c r="F1435" s="1">
        <v>3</v>
      </c>
      <c r="G1435" s="1">
        <v>765.21</v>
      </c>
      <c r="H1435" s="1">
        <v>0.14000000000000001</v>
      </c>
      <c r="I1435" s="1" t="s">
        <v>1964</v>
      </c>
      <c r="J1435" s="1">
        <v>1974.2418</v>
      </c>
    </row>
    <row r="1436" spans="1:10" x14ac:dyDescent="0.25">
      <c r="A1436" s="1" t="s">
        <v>3401</v>
      </c>
      <c r="B1436" s="3">
        <v>45472</v>
      </c>
      <c r="C1436" s="1" t="s">
        <v>790</v>
      </c>
      <c r="D1436" s="1" t="s">
        <v>1674</v>
      </c>
      <c r="E1436" s="1" t="s">
        <v>1929</v>
      </c>
      <c r="F1436" s="1">
        <v>4</v>
      </c>
      <c r="G1436" s="1">
        <v>303.56</v>
      </c>
      <c r="H1436" s="1">
        <v>0.2</v>
      </c>
      <c r="I1436" s="1" t="s">
        <v>1964</v>
      </c>
      <c r="J1436" s="1">
        <v>971.39200000000005</v>
      </c>
    </row>
    <row r="1437" spans="1:10" x14ac:dyDescent="0.25">
      <c r="A1437" s="1" t="s">
        <v>3402</v>
      </c>
      <c r="B1437" s="3">
        <v>45779</v>
      </c>
      <c r="C1437" s="1" t="s">
        <v>1383</v>
      </c>
      <c r="D1437" s="1" t="s">
        <v>1658</v>
      </c>
      <c r="E1437" s="1" t="s">
        <v>1887</v>
      </c>
      <c r="F1437" s="1">
        <v>1</v>
      </c>
      <c r="G1437" s="1">
        <v>640.92999999999995</v>
      </c>
      <c r="H1437" s="1">
        <v>0.19</v>
      </c>
      <c r="I1437" s="1" t="s">
        <v>1961</v>
      </c>
      <c r="J1437" s="1">
        <v>519.15329999999994</v>
      </c>
    </row>
    <row r="1438" spans="1:10" x14ac:dyDescent="0.25">
      <c r="A1438" s="1" t="s">
        <v>3403</v>
      </c>
      <c r="B1438" s="3">
        <v>45830</v>
      </c>
      <c r="C1438" s="1" t="s">
        <v>584</v>
      </c>
      <c r="D1438" s="1" t="s">
        <v>1841</v>
      </c>
      <c r="E1438" s="1" t="s">
        <v>1924</v>
      </c>
      <c r="F1438" s="1">
        <v>2</v>
      </c>
      <c r="G1438" s="1">
        <v>611.25</v>
      </c>
      <c r="H1438" s="1">
        <v>0.22</v>
      </c>
      <c r="I1438" s="1" t="s">
        <v>1959</v>
      </c>
      <c r="J1438" s="1">
        <v>953.55</v>
      </c>
    </row>
    <row r="1439" spans="1:10" x14ac:dyDescent="0.25">
      <c r="A1439" s="1" t="s">
        <v>3404</v>
      </c>
      <c r="B1439" s="3">
        <v>45756</v>
      </c>
      <c r="C1439" s="1" t="s">
        <v>1434</v>
      </c>
      <c r="D1439" s="1" t="s">
        <v>1780</v>
      </c>
      <c r="E1439" s="1" t="s">
        <v>1892</v>
      </c>
      <c r="F1439" s="1">
        <v>1</v>
      </c>
      <c r="G1439" s="1">
        <v>209.93</v>
      </c>
      <c r="H1439" s="1">
        <v>0.21</v>
      </c>
      <c r="I1439" s="1" t="s">
        <v>1959</v>
      </c>
      <c r="J1439" s="1">
        <v>165.84469999999999</v>
      </c>
    </row>
    <row r="1440" spans="1:10" x14ac:dyDescent="0.25">
      <c r="A1440" s="1" t="s">
        <v>3405</v>
      </c>
      <c r="B1440" s="3">
        <v>45847</v>
      </c>
      <c r="C1440" s="1" t="s">
        <v>391</v>
      </c>
      <c r="D1440" s="1" t="s">
        <v>1880</v>
      </c>
      <c r="E1440" s="1" t="s">
        <v>1924</v>
      </c>
      <c r="F1440" s="1">
        <v>3</v>
      </c>
      <c r="G1440" s="1">
        <v>130.38999999999999</v>
      </c>
      <c r="H1440" s="1">
        <v>0.24</v>
      </c>
      <c r="I1440" s="1" t="s">
        <v>1961</v>
      </c>
      <c r="J1440" s="1">
        <v>297.28919999999999</v>
      </c>
    </row>
    <row r="1441" spans="1:10" x14ac:dyDescent="0.25">
      <c r="A1441" s="1" t="s">
        <v>3406</v>
      </c>
      <c r="B1441" s="3">
        <v>45322</v>
      </c>
      <c r="C1441" s="1" t="s">
        <v>934</v>
      </c>
      <c r="D1441" s="1" t="s">
        <v>1862</v>
      </c>
      <c r="E1441" s="1" t="s">
        <v>1914</v>
      </c>
      <c r="F1441" s="1">
        <v>2</v>
      </c>
      <c r="G1441" s="1">
        <v>846.18</v>
      </c>
      <c r="H1441" s="1">
        <v>0.1</v>
      </c>
      <c r="I1441" s="1" t="s">
        <v>1964</v>
      </c>
      <c r="J1441" s="1">
        <v>1523.124</v>
      </c>
    </row>
    <row r="1442" spans="1:10" x14ac:dyDescent="0.25">
      <c r="A1442" s="1" t="s">
        <v>3407</v>
      </c>
      <c r="B1442" s="3">
        <v>45829</v>
      </c>
      <c r="C1442" s="1" t="s">
        <v>1121</v>
      </c>
      <c r="D1442" s="1" t="s">
        <v>1793</v>
      </c>
      <c r="E1442" s="1" t="s">
        <v>1934</v>
      </c>
      <c r="F1442" s="1">
        <v>2</v>
      </c>
      <c r="G1442" s="1">
        <v>424.53</v>
      </c>
      <c r="H1442" s="1">
        <v>0.14000000000000001</v>
      </c>
      <c r="I1442" s="1" t="s">
        <v>1964</v>
      </c>
      <c r="J1442" s="1">
        <v>730.19159999999999</v>
      </c>
    </row>
    <row r="1443" spans="1:10" x14ac:dyDescent="0.25">
      <c r="A1443" s="1" t="s">
        <v>3408</v>
      </c>
      <c r="B1443" s="3">
        <v>45539</v>
      </c>
      <c r="C1443" s="1" t="s">
        <v>835</v>
      </c>
      <c r="D1443" s="1" t="s">
        <v>1847</v>
      </c>
      <c r="E1443" s="1" t="s">
        <v>1934</v>
      </c>
      <c r="F1443" s="1">
        <v>4</v>
      </c>
      <c r="G1443" s="1">
        <v>450.42</v>
      </c>
      <c r="H1443" s="1">
        <v>0.08</v>
      </c>
      <c r="I1443" s="1" t="s">
        <v>1964</v>
      </c>
      <c r="J1443" s="1">
        <v>1657.5455999999999</v>
      </c>
    </row>
    <row r="1444" spans="1:10" x14ac:dyDescent="0.25">
      <c r="A1444" s="1" t="s">
        <v>3409</v>
      </c>
      <c r="B1444" s="3">
        <v>45893</v>
      </c>
      <c r="C1444" s="1" t="s">
        <v>530</v>
      </c>
      <c r="D1444" s="1" t="s">
        <v>1655</v>
      </c>
      <c r="E1444" s="1" t="s">
        <v>1921</v>
      </c>
      <c r="F1444" s="1">
        <v>4</v>
      </c>
      <c r="G1444" s="1">
        <v>896.91</v>
      </c>
      <c r="H1444" s="1">
        <v>0.1</v>
      </c>
      <c r="I1444" s="1" t="s">
        <v>1959</v>
      </c>
      <c r="J1444" s="1">
        <v>3228.8760000000002</v>
      </c>
    </row>
    <row r="1445" spans="1:10" x14ac:dyDescent="0.25">
      <c r="A1445" s="1" t="s">
        <v>3410</v>
      </c>
      <c r="B1445" s="3">
        <v>45814</v>
      </c>
      <c r="C1445" s="1" t="s">
        <v>1504</v>
      </c>
      <c r="D1445" s="1" t="s">
        <v>1874</v>
      </c>
      <c r="E1445" s="1" t="s">
        <v>1924</v>
      </c>
      <c r="F1445" s="1">
        <v>3</v>
      </c>
      <c r="G1445" s="1">
        <v>679.38</v>
      </c>
      <c r="H1445" s="1">
        <v>0.3</v>
      </c>
      <c r="I1445" s="1" t="s">
        <v>1964</v>
      </c>
      <c r="J1445" s="1">
        <v>1426.6980000000001</v>
      </c>
    </row>
    <row r="1446" spans="1:10" x14ac:dyDescent="0.25">
      <c r="A1446" s="1" t="s">
        <v>3411</v>
      </c>
      <c r="B1446" s="3">
        <v>45571</v>
      </c>
      <c r="C1446" s="1" t="s">
        <v>78</v>
      </c>
      <c r="D1446" s="1" t="s">
        <v>1823</v>
      </c>
      <c r="E1446" s="1" t="s">
        <v>1939</v>
      </c>
      <c r="F1446" s="1">
        <v>3</v>
      </c>
      <c r="G1446" s="1">
        <v>483.63</v>
      </c>
      <c r="H1446" s="1">
        <v>0</v>
      </c>
      <c r="I1446" s="1" t="s">
        <v>1959</v>
      </c>
      <c r="J1446" s="1">
        <v>1450.89</v>
      </c>
    </row>
    <row r="1447" spans="1:10" x14ac:dyDescent="0.25">
      <c r="A1447" s="1" t="s">
        <v>3412</v>
      </c>
      <c r="B1447" s="3">
        <v>45542</v>
      </c>
      <c r="C1447" s="1" t="s">
        <v>128</v>
      </c>
      <c r="D1447" s="1" t="s">
        <v>1696</v>
      </c>
      <c r="E1447" s="1" t="s">
        <v>1887</v>
      </c>
      <c r="F1447" s="1">
        <v>3</v>
      </c>
      <c r="G1447" s="1">
        <v>158.27000000000001</v>
      </c>
      <c r="H1447" s="1">
        <v>0.24</v>
      </c>
      <c r="I1447" s="1" t="s">
        <v>1964</v>
      </c>
      <c r="J1447" s="1">
        <v>360.85559999999998</v>
      </c>
    </row>
    <row r="1448" spans="1:10" x14ac:dyDescent="0.25">
      <c r="A1448" s="1" t="s">
        <v>3413</v>
      </c>
      <c r="B1448" s="3">
        <v>45758</v>
      </c>
      <c r="C1448" s="1" t="s">
        <v>406</v>
      </c>
      <c r="D1448" s="1" t="s">
        <v>1565</v>
      </c>
      <c r="E1448" s="1" t="s">
        <v>1936</v>
      </c>
      <c r="F1448" s="1">
        <v>4</v>
      </c>
      <c r="G1448" s="1">
        <v>601.5</v>
      </c>
      <c r="H1448" s="1">
        <v>0.18</v>
      </c>
      <c r="I1448" s="1" t="s">
        <v>1959</v>
      </c>
      <c r="J1448" s="1">
        <v>1972.92</v>
      </c>
    </row>
    <row r="1449" spans="1:10" x14ac:dyDescent="0.25">
      <c r="A1449" s="1" t="s">
        <v>3414</v>
      </c>
      <c r="B1449" s="3">
        <v>45709</v>
      </c>
      <c r="C1449" s="1" t="s">
        <v>259</v>
      </c>
      <c r="D1449" s="1" t="s">
        <v>1670</v>
      </c>
      <c r="E1449" s="1" t="s">
        <v>1945</v>
      </c>
      <c r="F1449" s="1">
        <v>2</v>
      </c>
      <c r="G1449" s="1">
        <v>46.39</v>
      </c>
      <c r="H1449" s="1">
        <v>7.0000000000000007E-2</v>
      </c>
      <c r="I1449" s="1" t="s">
        <v>1959</v>
      </c>
      <c r="J1449" s="1">
        <v>86.285399999999996</v>
      </c>
    </row>
    <row r="1450" spans="1:10" x14ac:dyDescent="0.25">
      <c r="A1450" s="1" t="s">
        <v>3415</v>
      </c>
      <c r="B1450" s="3">
        <v>45587</v>
      </c>
      <c r="C1450" s="1" t="s">
        <v>418</v>
      </c>
      <c r="D1450" s="1" t="s">
        <v>1829</v>
      </c>
      <c r="E1450" s="1" t="s">
        <v>1917</v>
      </c>
      <c r="F1450" s="1">
        <v>4</v>
      </c>
      <c r="G1450" s="1">
        <v>892.28</v>
      </c>
      <c r="H1450" s="1">
        <v>0.23</v>
      </c>
      <c r="I1450" s="1" t="s">
        <v>1959</v>
      </c>
      <c r="J1450" s="1">
        <v>2748.2224000000001</v>
      </c>
    </row>
    <row r="1451" spans="1:10" x14ac:dyDescent="0.25">
      <c r="A1451" s="1" t="s">
        <v>3416</v>
      </c>
      <c r="B1451" s="3">
        <v>45494</v>
      </c>
      <c r="C1451" s="1" t="s">
        <v>726</v>
      </c>
      <c r="D1451" s="1" t="s">
        <v>1599</v>
      </c>
      <c r="E1451" s="1" t="s">
        <v>1914</v>
      </c>
      <c r="F1451" s="1">
        <v>2</v>
      </c>
      <c r="G1451" s="1">
        <v>164.23</v>
      </c>
      <c r="H1451" s="1">
        <v>0.17</v>
      </c>
      <c r="I1451" s="1" t="s">
        <v>1959</v>
      </c>
      <c r="J1451" s="1">
        <v>272.62180000000001</v>
      </c>
    </row>
    <row r="1452" spans="1:10" x14ac:dyDescent="0.25">
      <c r="A1452" s="1" t="s">
        <v>3417</v>
      </c>
      <c r="B1452" s="3">
        <v>45305</v>
      </c>
      <c r="C1452" s="1" t="s">
        <v>1409</v>
      </c>
      <c r="D1452" s="1" t="s">
        <v>1594</v>
      </c>
      <c r="E1452" s="1" t="s">
        <v>1914</v>
      </c>
      <c r="F1452" s="1">
        <v>1</v>
      </c>
      <c r="G1452" s="1">
        <v>484.23</v>
      </c>
      <c r="H1452" s="1">
        <v>0.12</v>
      </c>
      <c r="I1452" s="1" t="s">
        <v>1964</v>
      </c>
      <c r="J1452" s="1">
        <v>426.12240000000003</v>
      </c>
    </row>
    <row r="1453" spans="1:10" x14ac:dyDescent="0.25">
      <c r="A1453" s="1" t="s">
        <v>3418</v>
      </c>
      <c r="B1453" s="3">
        <v>45383</v>
      </c>
      <c r="C1453" s="1" t="s">
        <v>34</v>
      </c>
      <c r="D1453" s="1" t="s">
        <v>1683</v>
      </c>
      <c r="E1453" s="1" t="s">
        <v>1945</v>
      </c>
      <c r="F1453" s="1">
        <v>3</v>
      </c>
      <c r="G1453" s="1">
        <v>341.51</v>
      </c>
      <c r="H1453" s="1">
        <v>0.22</v>
      </c>
      <c r="I1453" s="1" t="s">
        <v>1964</v>
      </c>
      <c r="J1453" s="1">
        <v>799.13340000000005</v>
      </c>
    </row>
    <row r="1454" spans="1:10" x14ac:dyDescent="0.25">
      <c r="A1454" s="1" t="s">
        <v>3419</v>
      </c>
      <c r="B1454" s="3">
        <v>45788</v>
      </c>
      <c r="C1454" s="1" t="s">
        <v>388</v>
      </c>
      <c r="D1454" s="1" t="s">
        <v>1877</v>
      </c>
      <c r="E1454" s="1" t="s">
        <v>1932</v>
      </c>
      <c r="F1454" s="1">
        <v>3</v>
      </c>
      <c r="G1454" s="1">
        <v>758.87</v>
      </c>
      <c r="H1454" s="1">
        <v>0.11</v>
      </c>
      <c r="I1454" s="1" t="s">
        <v>1961</v>
      </c>
      <c r="J1454" s="1">
        <v>2026.1829</v>
      </c>
    </row>
    <row r="1455" spans="1:10" x14ac:dyDescent="0.25">
      <c r="A1455" s="1" t="s">
        <v>3420</v>
      </c>
      <c r="B1455" s="3">
        <v>45855</v>
      </c>
      <c r="C1455" s="1" t="s">
        <v>1461</v>
      </c>
      <c r="D1455" s="1" t="s">
        <v>1750</v>
      </c>
      <c r="E1455" s="1" t="s">
        <v>1929</v>
      </c>
      <c r="F1455" s="1">
        <v>3</v>
      </c>
      <c r="G1455" s="1">
        <v>560.52</v>
      </c>
      <c r="H1455" s="1">
        <v>0.17</v>
      </c>
      <c r="I1455" s="1" t="s">
        <v>1959</v>
      </c>
      <c r="J1455" s="1">
        <v>1395.6948</v>
      </c>
    </row>
    <row r="1456" spans="1:10" x14ac:dyDescent="0.25">
      <c r="A1456" s="1" t="s">
        <v>3421</v>
      </c>
      <c r="B1456" s="3">
        <v>45533</v>
      </c>
      <c r="C1456" s="1" t="s">
        <v>1112</v>
      </c>
      <c r="D1456" s="1" t="s">
        <v>1871</v>
      </c>
      <c r="E1456" s="1" t="s">
        <v>1942</v>
      </c>
      <c r="F1456" s="1">
        <v>2</v>
      </c>
      <c r="G1456" s="1">
        <v>977.18</v>
      </c>
      <c r="H1456" s="1">
        <v>0.19</v>
      </c>
      <c r="I1456" s="1" t="s">
        <v>1959</v>
      </c>
      <c r="J1456" s="1">
        <v>1583.0316</v>
      </c>
    </row>
    <row r="1457" spans="1:10" x14ac:dyDescent="0.25">
      <c r="A1457" s="1" t="s">
        <v>3422</v>
      </c>
      <c r="B1457" s="3">
        <v>45763</v>
      </c>
      <c r="C1457" s="1" t="s">
        <v>769</v>
      </c>
      <c r="D1457" s="1" t="s">
        <v>1998</v>
      </c>
      <c r="E1457" s="1" t="s">
        <v>1934</v>
      </c>
      <c r="F1457" s="1">
        <v>4</v>
      </c>
      <c r="G1457" s="1">
        <v>761.35</v>
      </c>
      <c r="H1457" s="1">
        <v>0.08</v>
      </c>
      <c r="I1457" s="1" t="s">
        <v>1959</v>
      </c>
      <c r="J1457" s="1">
        <v>2801.768</v>
      </c>
    </row>
    <row r="1458" spans="1:10" x14ac:dyDescent="0.25">
      <c r="A1458" s="1" t="s">
        <v>3423</v>
      </c>
      <c r="B1458" s="3">
        <v>45900</v>
      </c>
      <c r="C1458" s="1" t="s">
        <v>600</v>
      </c>
      <c r="D1458" s="1" t="s">
        <v>1783</v>
      </c>
      <c r="E1458" s="1" t="s">
        <v>1945</v>
      </c>
      <c r="F1458" s="1">
        <v>2</v>
      </c>
      <c r="G1458" s="1">
        <v>947.56</v>
      </c>
      <c r="H1458" s="1">
        <v>0.02</v>
      </c>
      <c r="I1458" s="1" t="s">
        <v>1964</v>
      </c>
      <c r="J1458" s="1">
        <v>1857.2175999999999</v>
      </c>
    </row>
    <row r="1459" spans="1:10" x14ac:dyDescent="0.25">
      <c r="A1459" s="1" t="s">
        <v>3424</v>
      </c>
      <c r="B1459" s="3">
        <v>45943</v>
      </c>
      <c r="C1459" s="1" t="s">
        <v>775</v>
      </c>
      <c r="D1459" s="1" t="s">
        <v>1709</v>
      </c>
      <c r="E1459" s="1" t="s">
        <v>1945</v>
      </c>
      <c r="F1459" s="1">
        <v>4</v>
      </c>
      <c r="G1459" s="1">
        <v>975.47</v>
      </c>
      <c r="H1459" s="1">
        <v>0.04</v>
      </c>
      <c r="I1459" s="1" t="s">
        <v>1959</v>
      </c>
      <c r="J1459" s="1">
        <v>3745.8047999999999</v>
      </c>
    </row>
    <row r="1460" spans="1:10" x14ac:dyDescent="0.25">
      <c r="A1460" s="1" t="s">
        <v>3425</v>
      </c>
      <c r="B1460" s="3">
        <v>45448</v>
      </c>
      <c r="C1460" s="1" t="s">
        <v>1481</v>
      </c>
      <c r="D1460" s="1" t="s">
        <v>1610</v>
      </c>
      <c r="E1460" s="1" t="s">
        <v>1921</v>
      </c>
      <c r="F1460" s="1">
        <v>3</v>
      </c>
      <c r="G1460" s="1">
        <v>769.06</v>
      </c>
      <c r="H1460" s="1">
        <v>0.23</v>
      </c>
      <c r="I1460" s="1" t="s">
        <v>1964</v>
      </c>
      <c r="J1460" s="1">
        <v>1776.5286000000001</v>
      </c>
    </row>
    <row r="1461" spans="1:10" x14ac:dyDescent="0.25">
      <c r="A1461" s="1" t="s">
        <v>3426</v>
      </c>
      <c r="B1461" s="3">
        <v>45929</v>
      </c>
      <c r="C1461" s="1" t="s">
        <v>2639</v>
      </c>
      <c r="D1461" s="1" t="s">
        <v>1696</v>
      </c>
      <c r="E1461" s="1" t="s">
        <v>1896</v>
      </c>
      <c r="F1461" s="1">
        <v>3</v>
      </c>
      <c r="G1461" s="1">
        <v>824.75</v>
      </c>
      <c r="H1461" s="1">
        <v>0.23</v>
      </c>
      <c r="I1461" s="1" t="s">
        <v>1959</v>
      </c>
      <c r="J1461" s="1">
        <v>1905.1724999999999</v>
      </c>
    </row>
    <row r="1462" spans="1:10" x14ac:dyDescent="0.25">
      <c r="A1462" s="1" t="s">
        <v>3427</v>
      </c>
      <c r="B1462" s="3">
        <v>45478</v>
      </c>
      <c r="C1462" s="1" t="s">
        <v>1261</v>
      </c>
      <c r="D1462" s="1" t="s">
        <v>1786</v>
      </c>
      <c r="E1462" s="1" t="s">
        <v>1904</v>
      </c>
      <c r="F1462" s="1">
        <v>2</v>
      </c>
      <c r="G1462" s="1">
        <v>821.35</v>
      </c>
      <c r="H1462" s="1">
        <v>0.11</v>
      </c>
      <c r="I1462" s="1" t="s">
        <v>1961</v>
      </c>
      <c r="J1462" s="1">
        <v>1462.0029999999999</v>
      </c>
    </row>
    <row r="1463" spans="1:10" x14ac:dyDescent="0.25">
      <c r="A1463" s="1" t="s">
        <v>3428</v>
      </c>
      <c r="B1463" s="3">
        <v>45723</v>
      </c>
      <c r="C1463" s="1" t="s">
        <v>1272</v>
      </c>
      <c r="D1463" s="1" t="s">
        <v>1610</v>
      </c>
      <c r="E1463" s="1" t="s">
        <v>1924</v>
      </c>
      <c r="F1463" s="1">
        <v>1</v>
      </c>
      <c r="G1463" s="1">
        <v>120.57</v>
      </c>
      <c r="H1463" s="1">
        <v>0.06</v>
      </c>
      <c r="I1463" s="1" t="s">
        <v>1961</v>
      </c>
      <c r="J1463" s="1">
        <v>113.33580000000001</v>
      </c>
    </row>
    <row r="1464" spans="1:10" x14ac:dyDescent="0.25">
      <c r="A1464" s="1" t="s">
        <v>3429</v>
      </c>
      <c r="B1464" s="3">
        <v>45240</v>
      </c>
      <c r="C1464" s="1" t="s">
        <v>1064</v>
      </c>
      <c r="D1464" s="1" t="s">
        <v>1850</v>
      </c>
      <c r="E1464" s="1" t="s">
        <v>1892</v>
      </c>
      <c r="F1464" s="1">
        <v>1</v>
      </c>
      <c r="G1464" s="1">
        <v>122.27</v>
      </c>
      <c r="H1464" s="1">
        <v>0.26</v>
      </c>
      <c r="I1464" s="1" t="s">
        <v>1961</v>
      </c>
      <c r="J1464" s="1">
        <v>90.479799999999997</v>
      </c>
    </row>
    <row r="1465" spans="1:10" x14ac:dyDescent="0.25">
      <c r="A1465" s="1" t="s">
        <v>3430</v>
      </c>
      <c r="B1465" s="3">
        <v>45890</v>
      </c>
      <c r="C1465" s="1" t="s">
        <v>572</v>
      </c>
      <c r="D1465" s="1" t="s">
        <v>1655</v>
      </c>
      <c r="E1465" s="1" t="s">
        <v>1896</v>
      </c>
      <c r="F1465" s="1">
        <v>2</v>
      </c>
      <c r="G1465" s="1">
        <v>182.89</v>
      </c>
      <c r="H1465" s="1">
        <v>0.11</v>
      </c>
      <c r="I1465" s="1" t="s">
        <v>1959</v>
      </c>
      <c r="J1465" s="1">
        <v>325.54419999999999</v>
      </c>
    </row>
    <row r="1466" spans="1:10" x14ac:dyDescent="0.25">
      <c r="A1466" s="1" t="s">
        <v>3431</v>
      </c>
      <c r="B1466" s="3">
        <v>45796</v>
      </c>
      <c r="C1466" s="1" t="s">
        <v>1172</v>
      </c>
      <c r="D1466" s="1" t="s">
        <v>1718</v>
      </c>
      <c r="E1466" s="1" t="s">
        <v>1904</v>
      </c>
      <c r="F1466" s="1">
        <v>1</v>
      </c>
      <c r="G1466" s="1">
        <v>695.26</v>
      </c>
      <c r="H1466" s="1">
        <v>0.23</v>
      </c>
      <c r="I1466" s="1" t="s">
        <v>1961</v>
      </c>
      <c r="J1466" s="1">
        <v>535.35019999999997</v>
      </c>
    </row>
    <row r="1467" spans="1:10" x14ac:dyDescent="0.25">
      <c r="A1467" s="1" t="s">
        <v>3432</v>
      </c>
      <c r="B1467" s="3">
        <v>45895</v>
      </c>
      <c r="C1467" s="1" t="s">
        <v>118</v>
      </c>
      <c r="D1467" s="1" t="s">
        <v>1664</v>
      </c>
      <c r="E1467" s="1" t="s">
        <v>1911</v>
      </c>
      <c r="F1467" s="1">
        <v>2</v>
      </c>
      <c r="G1467" s="1">
        <v>408.8</v>
      </c>
      <c r="H1467" s="1">
        <v>0.17</v>
      </c>
      <c r="I1467" s="1" t="s">
        <v>1964</v>
      </c>
      <c r="J1467" s="1">
        <v>678.60799999999995</v>
      </c>
    </row>
    <row r="1468" spans="1:10" x14ac:dyDescent="0.25">
      <c r="A1468" s="1" t="s">
        <v>3433</v>
      </c>
      <c r="B1468" s="3">
        <v>45676</v>
      </c>
      <c r="C1468" s="1" t="s">
        <v>741</v>
      </c>
      <c r="D1468" s="1" t="s">
        <v>1728</v>
      </c>
      <c r="E1468" s="1" t="s">
        <v>1917</v>
      </c>
      <c r="F1468" s="1">
        <v>3</v>
      </c>
      <c r="G1468" s="1">
        <v>512.15</v>
      </c>
      <c r="H1468" s="1">
        <v>0.12</v>
      </c>
      <c r="I1468" s="1" t="s">
        <v>1959</v>
      </c>
      <c r="J1468" s="1">
        <v>1352.076</v>
      </c>
    </row>
    <row r="1469" spans="1:10" x14ac:dyDescent="0.25">
      <c r="A1469" s="1" t="s">
        <v>3434</v>
      </c>
      <c r="B1469" s="3">
        <v>45568</v>
      </c>
      <c r="C1469" s="1" t="s">
        <v>1284</v>
      </c>
      <c r="D1469" s="1" t="s">
        <v>1594</v>
      </c>
      <c r="E1469" s="1" t="s">
        <v>1917</v>
      </c>
      <c r="F1469" s="1">
        <v>3</v>
      </c>
      <c r="G1469" s="1">
        <v>136.4</v>
      </c>
      <c r="H1469" s="1">
        <v>0.15</v>
      </c>
      <c r="I1469" s="1" t="s">
        <v>1961</v>
      </c>
      <c r="J1469" s="1">
        <v>347.82</v>
      </c>
    </row>
    <row r="1470" spans="1:10" x14ac:dyDescent="0.25">
      <c r="A1470" s="1" t="s">
        <v>3435</v>
      </c>
      <c r="B1470" s="3">
        <v>45272</v>
      </c>
      <c r="C1470" s="1" t="s">
        <v>587</v>
      </c>
      <c r="D1470" s="1" t="s">
        <v>1580</v>
      </c>
      <c r="E1470" s="1" t="s">
        <v>1901</v>
      </c>
      <c r="F1470" s="1">
        <v>2</v>
      </c>
      <c r="G1470" s="1">
        <v>42.51</v>
      </c>
      <c r="H1470" s="1">
        <v>0.04</v>
      </c>
      <c r="I1470" s="1" t="s">
        <v>1964</v>
      </c>
      <c r="J1470" s="1">
        <v>81.619200000000006</v>
      </c>
    </row>
    <row r="1471" spans="1:10" x14ac:dyDescent="0.25">
      <c r="A1471" s="1" t="s">
        <v>3436</v>
      </c>
      <c r="B1471" s="3">
        <v>45718</v>
      </c>
      <c r="C1471" s="1" t="s">
        <v>1136</v>
      </c>
      <c r="D1471" s="1" t="s">
        <v>1808</v>
      </c>
      <c r="E1471" s="1" t="s">
        <v>1914</v>
      </c>
      <c r="F1471" s="1">
        <v>3</v>
      </c>
      <c r="G1471" s="1">
        <v>582.1</v>
      </c>
      <c r="H1471" s="1">
        <v>0.12</v>
      </c>
      <c r="I1471" s="1" t="s">
        <v>1961</v>
      </c>
      <c r="J1471" s="1">
        <v>1536.7439999999999</v>
      </c>
    </row>
    <row r="1472" spans="1:10" x14ac:dyDescent="0.25">
      <c r="A1472" s="1" t="s">
        <v>3437</v>
      </c>
      <c r="B1472" s="3">
        <v>45356</v>
      </c>
      <c r="C1472" s="1" t="s">
        <v>719</v>
      </c>
      <c r="D1472" s="1" t="s">
        <v>1829</v>
      </c>
      <c r="E1472" s="1" t="s">
        <v>1942</v>
      </c>
      <c r="F1472" s="1">
        <v>4</v>
      </c>
      <c r="G1472" s="1">
        <v>461.52</v>
      </c>
      <c r="H1472" s="1">
        <v>0</v>
      </c>
      <c r="I1472" s="1" t="s">
        <v>1964</v>
      </c>
      <c r="J1472" s="1">
        <v>1846.08</v>
      </c>
    </row>
    <row r="1473" spans="1:10" x14ac:dyDescent="0.25">
      <c r="A1473" s="1" t="s">
        <v>3438</v>
      </c>
      <c r="B1473" s="3">
        <v>45552</v>
      </c>
      <c r="C1473" s="1" t="s">
        <v>1536</v>
      </c>
      <c r="D1473" s="1" t="s">
        <v>1998</v>
      </c>
      <c r="E1473" s="1" t="s">
        <v>1927</v>
      </c>
      <c r="F1473" s="1">
        <v>1</v>
      </c>
      <c r="G1473" s="1">
        <v>558.41999999999996</v>
      </c>
      <c r="H1473" s="1">
        <v>0.03</v>
      </c>
      <c r="I1473" s="1" t="s">
        <v>1959</v>
      </c>
      <c r="J1473" s="1">
        <v>541.66740000000004</v>
      </c>
    </row>
    <row r="1474" spans="1:10" x14ac:dyDescent="0.25">
      <c r="A1474" s="1" t="s">
        <v>3439</v>
      </c>
      <c r="B1474" s="3">
        <v>45288</v>
      </c>
      <c r="C1474" s="1" t="s">
        <v>850</v>
      </c>
      <c r="D1474" s="1" t="s">
        <v>1606</v>
      </c>
      <c r="E1474" s="1" t="s">
        <v>1945</v>
      </c>
      <c r="F1474" s="1">
        <v>4</v>
      </c>
      <c r="G1474" s="1">
        <v>700.98</v>
      </c>
      <c r="H1474" s="1">
        <v>0.12</v>
      </c>
      <c r="I1474" s="1" t="s">
        <v>1961</v>
      </c>
      <c r="J1474" s="1">
        <v>2467.4495999999999</v>
      </c>
    </row>
    <row r="1475" spans="1:10" x14ac:dyDescent="0.25">
      <c r="A1475" s="1" t="s">
        <v>3440</v>
      </c>
      <c r="B1475" s="3">
        <v>45605</v>
      </c>
      <c r="C1475" s="1" t="s">
        <v>1272</v>
      </c>
      <c r="D1475" s="1" t="s">
        <v>1838</v>
      </c>
      <c r="E1475" s="1" t="s">
        <v>1945</v>
      </c>
      <c r="F1475" s="1">
        <v>2</v>
      </c>
      <c r="G1475" s="1">
        <v>227.97</v>
      </c>
      <c r="H1475" s="1">
        <v>0.08</v>
      </c>
      <c r="I1475" s="1" t="s">
        <v>1964</v>
      </c>
      <c r="J1475" s="1">
        <v>419.46480000000003</v>
      </c>
    </row>
    <row r="1476" spans="1:10" x14ac:dyDescent="0.25">
      <c r="A1476" s="1" t="s">
        <v>3441</v>
      </c>
      <c r="B1476" s="3">
        <v>45516</v>
      </c>
      <c r="C1476" s="1" t="s">
        <v>1473</v>
      </c>
      <c r="D1476" s="1" t="s">
        <v>1696</v>
      </c>
      <c r="E1476" s="1" t="s">
        <v>1927</v>
      </c>
      <c r="F1476" s="1">
        <v>4</v>
      </c>
      <c r="G1476" s="1">
        <v>278.70999999999998</v>
      </c>
      <c r="H1476" s="1">
        <v>0.2</v>
      </c>
      <c r="I1476" s="1" t="s">
        <v>1961</v>
      </c>
      <c r="J1476" s="1">
        <v>891.87199999999996</v>
      </c>
    </row>
    <row r="1477" spans="1:10" x14ac:dyDescent="0.25">
      <c r="A1477" s="1" t="s">
        <v>3442</v>
      </c>
      <c r="B1477" s="3">
        <v>45379</v>
      </c>
      <c r="C1477" s="1" t="s">
        <v>838</v>
      </c>
      <c r="D1477" s="1" t="s">
        <v>1880</v>
      </c>
      <c r="E1477" s="1" t="s">
        <v>1917</v>
      </c>
      <c r="F1477" s="1">
        <v>2</v>
      </c>
      <c r="G1477" s="1">
        <v>916.12</v>
      </c>
      <c r="H1477" s="1">
        <v>0.05</v>
      </c>
      <c r="I1477" s="1" t="s">
        <v>1961</v>
      </c>
      <c r="J1477" s="1">
        <v>1740.6279999999999</v>
      </c>
    </row>
    <row r="1478" spans="1:10" x14ac:dyDescent="0.25">
      <c r="A1478" s="1" t="s">
        <v>3443</v>
      </c>
      <c r="B1478" s="3">
        <v>45567</v>
      </c>
      <c r="C1478" s="1" t="s">
        <v>462</v>
      </c>
      <c r="D1478" s="1" t="s">
        <v>1599</v>
      </c>
      <c r="E1478" s="1" t="s">
        <v>1929</v>
      </c>
      <c r="F1478" s="1">
        <v>4</v>
      </c>
      <c r="G1478" s="1">
        <v>228.98</v>
      </c>
      <c r="H1478" s="1">
        <v>0.22</v>
      </c>
      <c r="I1478" s="1" t="s">
        <v>1961</v>
      </c>
      <c r="J1478" s="1">
        <v>714.41759999999999</v>
      </c>
    </row>
    <row r="1479" spans="1:10" x14ac:dyDescent="0.25">
      <c r="A1479" s="1" t="s">
        <v>3444</v>
      </c>
      <c r="B1479" s="3">
        <v>45510</v>
      </c>
      <c r="C1479" s="1" t="s">
        <v>763</v>
      </c>
      <c r="D1479" s="1" t="s">
        <v>1850</v>
      </c>
      <c r="E1479" s="1" t="s">
        <v>1936</v>
      </c>
      <c r="F1479" s="1">
        <v>4</v>
      </c>
      <c r="G1479" s="1">
        <v>904.82</v>
      </c>
      <c r="H1479" s="1">
        <v>0.09</v>
      </c>
      <c r="I1479" s="1" t="s">
        <v>1961</v>
      </c>
      <c r="J1479" s="1">
        <v>3293.5448000000001</v>
      </c>
    </row>
    <row r="1480" spans="1:10" x14ac:dyDescent="0.25">
      <c r="A1480" s="1" t="s">
        <v>3445</v>
      </c>
      <c r="B1480" s="3">
        <v>45806</v>
      </c>
      <c r="C1480" s="1" t="s">
        <v>299</v>
      </c>
      <c r="D1480" s="1" t="s">
        <v>1645</v>
      </c>
      <c r="E1480" s="1" t="s">
        <v>1927</v>
      </c>
      <c r="F1480" s="1">
        <v>1</v>
      </c>
      <c r="G1480" s="1">
        <v>588.61</v>
      </c>
      <c r="H1480" s="1">
        <v>0.1</v>
      </c>
      <c r="I1480" s="1" t="s">
        <v>1961</v>
      </c>
      <c r="J1480" s="1">
        <v>529.74900000000002</v>
      </c>
    </row>
    <row r="1481" spans="1:10" x14ac:dyDescent="0.25">
      <c r="A1481" s="1" t="s">
        <v>3446</v>
      </c>
      <c r="B1481" s="3">
        <v>45240</v>
      </c>
      <c r="C1481" s="1" t="s">
        <v>400</v>
      </c>
      <c r="D1481" s="1" t="s">
        <v>1677</v>
      </c>
      <c r="E1481" s="1" t="s">
        <v>1901</v>
      </c>
      <c r="F1481" s="1">
        <v>4</v>
      </c>
      <c r="G1481" s="1">
        <v>695.97</v>
      </c>
      <c r="H1481" s="1">
        <v>0.02</v>
      </c>
      <c r="I1481" s="1" t="s">
        <v>1959</v>
      </c>
      <c r="J1481" s="1">
        <v>2728.2024000000001</v>
      </c>
    </row>
    <row r="1482" spans="1:10" x14ac:dyDescent="0.25">
      <c r="A1482" s="1" t="s">
        <v>3447</v>
      </c>
      <c r="B1482" s="3">
        <v>45309</v>
      </c>
      <c r="C1482" s="1" t="s">
        <v>962</v>
      </c>
      <c r="D1482" s="1" t="s">
        <v>1874</v>
      </c>
      <c r="E1482" s="1" t="s">
        <v>1927</v>
      </c>
      <c r="F1482" s="1">
        <v>2</v>
      </c>
      <c r="G1482" s="1">
        <v>181.42</v>
      </c>
      <c r="H1482" s="1">
        <v>0.08</v>
      </c>
      <c r="I1482" s="1" t="s">
        <v>1961</v>
      </c>
      <c r="J1482" s="1">
        <v>333.81279999999998</v>
      </c>
    </row>
    <row r="1483" spans="1:10" x14ac:dyDescent="0.25">
      <c r="A1483" s="1" t="s">
        <v>3448</v>
      </c>
      <c r="B1483" s="3">
        <v>45375</v>
      </c>
      <c r="C1483" s="1" t="s">
        <v>104</v>
      </c>
      <c r="D1483" s="1" t="s">
        <v>1874</v>
      </c>
      <c r="E1483" s="1" t="s">
        <v>1932</v>
      </c>
      <c r="F1483" s="1">
        <v>1</v>
      </c>
      <c r="G1483" s="1">
        <v>439.55</v>
      </c>
      <c r="H1483" s="1">
        <v>0.28999999999999998</v>
      </c>
      <c r="I1483" s="1" t="s">
        <v>1964</v>
      </c>
      <c r="J1483" s="1">
        <v>312.08049999999997</v>
      </c>
    </row>
    <row r="1484" spans="1:10" x14ac:dyDescent="0.25">
      <c r="A1484" s="1" t="s">
        <v>3449</v>
      </c>
      <c r="B1484" s="3">
        <v>45733</v>
      </c>
      <c r="C1484" s="1" t="s">
        <v>403</v>
      </c>
      <c r="D1484" s="1" t="s">
        <v>1747</v>
      </c>
      <c r="E1484" s="1" t="s">
        <v>1945</v>
      </c>
      <c r="F1484" s="1">
        <v>3</v>
      </c>
      <c r="G1484" s="1">
        <v>471.27</v>
      </c>
      <c r="H1484" s="1">
        <v>0.27</v>
      </c>
      <c r="I1484" s="1" t="s">
        <v>1964</v>
      </c>
      <c r="J1484" s="1">
        <v>1032.0813000000001</v>
      </c>
    </row>
    <row r="1485" spans="1:10" x14ac:dyDescent="0.25">
      <c r="A1485" s="1" t="s">
        <v>3450</v>
      </c>
      <c r="B1485" s="3">
        <v>45435</v>
      </c>
      <c r="C1485" s="1" t="s">
        <v>176</v>
      </c>
      <c r="D1485" s="1" t="s">
        <v>1759</v>
      </c>
      <c r="E1485" s="1" t="s">
        <v>1929</v>
      </c>
      <c r="F1485" s="1">
        <v>1</v>
      </c>
      <c r="G1485" s="1">
        <v>758.89</v>
      </c>
      <c r="H1485" s="1">
        <v>0.1</v>
      </c>
      <c r="I1485" s="1" t="s">
        <v>1959</v>
      </c>
      <c r="J1485" s="1">
        <v>683.00099999999998</v>
      </c>
    </row>
    <row r="1486" spans="1:10" x14ac:dyDescent="0.25">
      <c r="A1486" s="1" t="s">
        <v>3451</v>
      </c>
      <c r="B1486" s="3">
        <v>45864</v>
      </c>
      <c r="C1486" s="1" t="s">
        <v>1504</v>
      </c>
      <c r="D1486" s="1" t="s">
        <v>1868</v>
      </c>
      <c r="E1486" s="1" t="s">
        <v>1936</v>
      </c>
      <c r="F1486" s="1">
        <v>4</v>
      </c>
      <c r="G1486" s="1">
        <v>918.1</v>
      </c>
      <c r="H1486" s="1">
        <v>0.19</v>
      </c>
      <c r="I1486" s="1" t="s">
        <v>1964</v>
      </c>
      <c r="J1486" s="1">
        <v>2974.6439999999998</v>
      </c>
    </row>
    <row r="1487" spans="1:10" x14ac:dyDescent="0.25">
      <c r="A1487" s="1" t="s">
        <v>3452</v>
      </c>
      <c r="B1487" s="3">
        <v>45569</v>
      </c>
      <c r="C1487" s="1" t="s">
        <v>838</v>
      </c>
      <c r="D1487" s="1" t="s">
        <v>1865</v>
      </c>
      <c r="E1487" s="1" t="s">
        <v>1927</v>
      </c>
      <c r="F1487" s="1">
        <v>1</v>
      </c>
      <c r="G1487" s="1">
        <v>861.5</v>
      </c>
      <c r="H1487" s="1">
        <v>0.05</v>
      </c>
      <c r="I1487" s="1" t="s">
        <v>1964</v>
      </c>
      <c r="J1487" s="1">
        <v>818.42499999999995</v>
      </c>
    </row>
    <row r="1488" spans="1:10" x14ac:dyDescent="0.25">
      <c r="A1488" s="1" t="s">
        <v>3453</v>
      </c>
      <c r="B1488" s="3">
        <v>45664</v>
      </c>
      <c r="C1488" s="1" t="s">
        <v>1437</v>
      </c>
      <c r="D1488" s="1" t="s">
        <v>1642</v>
      </c>
      <c r="E1488" s="1" t="s">
        <v>1934</v>
      </c>
      <c r="F1488" s="1">
        <v>1</v>
      </c>
      <c r="G1488" s="1">
        <v>588.29999999999995</v>
      </c>
      <c r="H1488" s="1">
        <v>0.26</v>
      </c>
      <c r="I1488" s="1" t="s">
        <v>1964</v>
      </c>
      <c r="J1488" s="1">
        <v>435.34199999999998</v>
      </c>
    </row>
    <row r="1489" spans="1:10" x14ac:dyDescent="0.25">
      <c r="A1489" s="1" t="s">
        <v>3454</v>
      </c>
      <c r="B1489" s="3">
        <v>45645</v>
      </c>
      <c r="C1489" s="1" t="s">
        <v>1437</v>
      </c>
      <c r="D1489" s="1" t="s">
        <v>1747</v>
      </c>
      <c r="E1489" s="1" t="s">
        <v>1914</v>
      </c>
      <c r="F1489" s="1">
        <v>1</v>
      </c>
      <c r="G1489" s="1">
        <v>917.26</v>
      </c>
      <c r="H1489" s="1">
        <v>0.05</v>
      </c>
      <c r="I1489" s="1" t="s">
        <v>1961</v>
      </c>
      <c r="J1489" s="1">
        <v>871.39700000000005</v>
      </c>
    </row>
    <row r="1490" spans="1:10" x14ac:dyDescent="0.25">
      <c r="A1490" s="1" t="s">
        <v>3455</v>
      </c>
      <c r="B1490" s="3">
        <v>45449</v>
      </c>
      <c r="C1490" s="1" t="s">
        <v>760</v>
      </c>
      <c r="D1490" s="1" t="s">
        <v>1580</v>
      </c>
      <c r="E1490" s="1" t="s">
        <v>1945</v>
      </c>
      <c r="F1490" s="1">
        <v>4</v>
      </c>
      <c r="G1490" s="1">
        <v>96.78</v>
      </c>
      <c r="H1490" s="1">
        <v>0.11</v>
      </c>
      <c r="I1490" s="1" t="s">
        <v>1961</v>
      </c>
      <c r="J1490" s="1">
        <v>344.53680000000003</v>
      </c>
    </row>
    <row r="1491" spans="1:10" x14ac:dyDescent="0.25">
      <c r="A1491" s="1" t="s">
        <v>3456</v>
      </c>
      <c r="B1491" s="3">
        <v>45629</v>
      </c>
      <c r="C1491" s="1" t="s">
        <v>1484</v>
      </c>
      <c r="D1491" s="1" t="s">
        <v>1661</v>
      </c>
      <c r="E1491" s="1" t="s">
        <v>1904</v>
      </c>
      <c r="F1491" s="1">
        <v>3</v>
      </c>
      <c r="G1491" s="1">
        <v>199.41</v>
      </c>
      <c r="H1491" s="1">
        <v>0.16</v>
      </c>
      <c r="I1491" s="1" t="s">
        <v>1964</v>
      </c>
      <c r="J1491" s="1">
        <v>502.51319999999998</v>
      </c>
    </row>
    <row r="1492" spans="1:10" x14ac:dyDescent="0.25">
      <c r="A1492" s="1" t="s">
        <v>3457</v>
      </c>
      <c r="B1492" s="3">
        <v>45739</v>
      </c>
      <c r="C1492" s="1" t="s">
        <v>88</v>
      </c>
      <c r="D1492" s="1" t="s">
        <v>1744</v>
      </c>
      <c r="E1492" s="1" t="s">
        <v>1921</v>
      </c>
      <c r="F1492" s="1">
        <v>1</v>
      </c>
      <c r="G1492" s="1">
        <v>687.91</v>
      </c>
      <c r="H1492" s="1">
        <v>0.25</v>
      </c>
      <c r="I1492" s="1" t="s">
        <v>1959</v>
      </c>
      <c r="J1492" s="1">
        <v>515.9325</v>
      </c>
    </row>
    <row r="1493" spans="1:10" x14ac:dyDescent="0.25">
      <c r="A1493" s="1" t="s">
        <v>3458</v>
      </c>
      <c r="B1493" s="3">
        <v>45849</v>
      </c>
      <c r="C1493" s="1" t="s">
        <v>157</v>
      </c>
      <c r="D1493" s="1" t="s">
        <v>1796</v>
      </c>
      <c r="E1493" s="1" t="s">
        <v>1896</v>
      </c>
      <c r="F1493" s="1">
        <v>3</v>
      </c>
      <c r="G1493" s="1">
        <v>769.62</v>
      </c>
      <c r="H1493" s="1">
        <v>0.09</v>
      </c>
      <c r="I1493" s="1" t="s">
        <v>1961</v>
      </c>
      <c r="J1493" s="1">
        <v>2101.0626000000002</v>
      </c>
    </row>
    <row r="1494" spans="1:10" x14ac:dyDescent="0.25">
      <c r="A1494" s="1" t="s">
        <v>3459</v>
      </c>
      <c r="B1494" s="3">
        <v>45230</v>
      </c>
      <c r="C1494" s="1" t="s">
        <v>722</v>
      </c>
      <c r="D1494" s="1" t="s">
        <v>1572</v>
      </c>
      <c r="E1494" s="1" t="s">
        <v>1901</v>
      </c>
      <c r="F1494" s="1">
        <v>1</v>
      </c>
      <c r="G1494" s="1">
        <v>492.05</v>
      </c>
      <c r="H1494" s="1">
        <v>0.27</v>
      </c>
      <c r="I1494" s="1" t="s">
        <v>1959</v>
      </c>
      <c r="J1494" s="1">
        <v>359.19650000000001</v>
      </c>
    </row>
    <row r="1495" spans="1:10" x14ac:dyDescent="0.25">
      <c r="A1495" s="1" t="s">
        <v>3460</v>
      </c>
      <c r="B1495" s="3">
        <v>45292</v>
      </c>
      <c r="C1495" s="1" t="s">
        <v>373</v>
      </c>
      <c r="D1495" s="1" t="s">
        <v>1625</v>
      </c>
      <c r="E1495" s="1" t="s">
        <v>1929</v>
      </c>
      <c r="F1495" s="1">
        <v>2</v>
      </c>
      <c r="G1495" s="1">
        <v>428.55</v>
      </c>
      <c r="H1495" s="1">
        <v>0</v>
      </c>
      <c r="I1495" s="1" t="s">
        <v>1961</v>
      </c>
      <c r="J1495" s="1">
        <v>857.1</v>
      </c>
    </row>
    <row r="1496" spans="1:10" x14ac:dyDescent="0.25">
      <c r="A1496" s="1" t="s">
        <v>3461</v>
      </c>
      <c r="B1496" s="3">
        <v>45251</v>
      </c>
      <c r="C1496" s="1" t="s">
        <v>748</v>
      </c>
      <c r="D1496" s="1" t="s">
        <v>1599</v>
      </c>
      <c r="E1496" s="1" t="s">
        <v>1936</v>
      </c>
      <c r="F1496" s="1">
        <v>4</v>
      </c>
      <c r="G1496" s="1">
        <v>316.18</v>
      </c>
      <c r="H1496" s="1">
        <v>0.12</v>
      </c>
      <c r="I1496" s="1" t="s">
        <v>1959</v>
      </c>
      <c r="J1496" s="1">
        <v>1112.9536000000001</v>
      </c>
    </row>
    <row r="1497" spans="1:10" x14ac:dyDescent="0.25">
      <c r="A1497" s="1" t="s">
        <v>3462</v>
      </c>
      <c r="B1497" s="3">
        <v>45555</v>
      </c>
      <c r="C1497" s="1" t="s">
        <v>42</v>
      </c>
      <c r="D1497" s="1" t="s">
        <v>1610</v>
      </c>
      <c r="E1497" s="1" t="s">
        <v>1901</v>
      </c>
      <c r="F1497" s="1">
        <v>3</v>
      </c>
      <c r="G1497" s="1">
        <v>162.16999999999999</v>
      </c>
      <c r="H1497" s="1">
        <v>0.15</v>
      </c>
      <c r="I1497" s="1" t="s">
        <v>1961</v>
      </c>
      <c r="J1497" s="1">
        <v>413.5335</v>
      </c>
    </row>
    <row r="1498" spans="1:10" x14ac:dyDescent="0.25">
      <c r="A1498" s="1" t="s">
        <v>3463</v>
      </c>
      <c r="B1498" s="3">
        <v>45385</v>
      </c>
      <c r="C1498" s="1" t="s">
        <v>1052</v>
      </c>
      <c r="D1498" s="1" t="s">
        <v>1572</v>
      </c>
      <c r="E1498" s="1" t="s">
        <v>1901</v>
      </c>
      <c r="F1498" s="1">
        <v>3</v>
      </c>
      <c r="G1498" s="1">
        <v>698.14</v>
      </c>
      <c r="H1498" s="1">
        <v>0.04</v>
      </c>
      <c r="I1498" s="1" t="s">
        <v>1961</v>
      </c>
      <c r="J1498" s="1">
        <v>2010.6432</v>
      </c>
    </row>
    <row r="1499" spans="1:10" x14ac:dyDescent="0.25">
      <c r="A1499" s="1" t="s">
        <v>3464</v>
      </c>
      <c r="B1499" s="3">
        <v>45787</v>
      </c>
      <c r="C1499" s="1" t="s">
        <v>989</v>
      </c>
      <c r="D1499" s="1" t="s">
        <v>1805</v>
      </c>
      <c r="E1499" s="1" t="s">
        <v>1945</v>
      </c>
      <c r="F1499" s="1">
        <v>1</v>
      </c>
      <c r="G1499" s="1">
        <v>478.08</v>
      </c>
      <c r="H1499" s="1">
        <v>7.0000000000000007E-2</v>
      </c>
      <c r="I1499" s="1" t="s">
        <v>1964</v>
      </c>
      <c r="J1499" s="1">
        <v>444.61439999999999</v>
      </c>
    </row>
    <row r="1500" spans="1:10" x14ac:dyDescent="0.25">
      <c r="A1500" s="1" t="s">
        <v>3465</v>
      </c>
      <c r="B1500" s="3">
        <v>45822</v>
      </c>
      <c r="C1500" s="1" t="s">
        <v>686</v>
      </c>
      <c r="D1500" s="1" t="s">
        <v>1759</v>
      </c>
      <c r="E1500" s="1" t="s">
        <v>1914</v>
      </c>
      <c r="F1500" s="1">
        <v>2</v>
      </c>
      <c r="G1500" s="1">
        <v>958.64</v>
      </c>
      <c r="H1500" s="1">
        <v>0.2</v>
      </c>
      <c r="I1500" s="1" t="s">
        <v>1961</v>
      </c>
      <c r="J1500" s="1">
        <v>1533.8240000000001</v>
      </c>
    </row>
    <row r="1501" spans="1:10" x14ac:dyDescent="0.25">
      <c r="A1501" s="1" t="s">
        <v>3466</v>
      </c>
      <c r="B1501" s="3">
        <v>45590</v>
      </c>
      <c r="C1501" s="1" t="s">
        <v>1971</v>
      </c>
      <c r="D1501" s="1" t="s">
        <v>1703</v>
      </c>
      <c r="E1501" s="1" t="s">
        <v>1929</v>
      </c>
      <c r="F1501" s="1">
        <v>2</v>
      </c>
      <c r="G1501" s="1">
        <v>581.19000000000005</v>
      </c>
      <c r="H1501" s="1">
        <v>7.0000000000000007E-2</v>
      </c>
      <c r="I1501" s="1" t="s">
        <v>1964</v>
      </c>
      <c r="J1501" s="1">
        <v>1081.0134</v>
      </c>
    </row>
    <row r="1502" spans="1:10" x14ac:dyDescent="0.25">
      <c r="A1502" s="1" t="s">
        <v>3467</v>
      </c>
      <c r="B1502" s="3">
        <v>45618</v>
      </c>
      <c r="C1502" s="1" t="s">
        <v>397</v>
      </c>
      <c r="D1502" s="1" t="s">
        <v>1880</v>
      </c>
      <c r="E1502" s="1" t="s">
        <v>1927</v>
      </c>
      <c r="F1502" s="1">
        <v>1</v>
      </c>
      <c r="G1502" s="1">
        <v>736.54</v>
      </c>
      <c r="H1502" s="1">
        <v>0.16</v>
      </c>
      <c r="I1502" s="1" t="s">
        <v>1961</v>
      </c>
      <c r="J1502" s="1">
        <v>618.69359999999995</v>
      </c>
    </row>
    <row r="1503" spans="1:10" x14ac:dyDescent="0.25">
      <c r="A1503" s="1" t="s">
        <v>3468</v>
      </c>
      <c r="B1503" s="3">
        <v>45586</v>
      </c>
      <c r="C1503" s="1" t="s">
        <v>1261</v>
      </c>
      <c r="D1503" s="1" t="s">
        <v>1777</v>
      </c>
      <c r="E1503" s="1" t="s">
        <v>1936</v>
      </c>
      <c r="F1503" s="1">
        <v>1</v>
      </c>
      <c r="G1503" s="1">
        <v>524</v>
      </c>
      <c r="H1503" s="1">
        <v>0.28000000000000003</v>
      </c>
      <c r="I1503" s="1" t="s">
        <v>1959</v>
      </c>
      <c r="J1503" s="1">
        <v>377.28</v>
      </c>
    </row>
    <row r="1504" spans="1:10" x14ac:dyDescent="0.25">
      <c r="A1504" s="1" t="s">
        <v>3469</v>
      </c>
      <c r="B1504" s="3">
        <v>45548</v>
      </c>
      <c r="C1504" s="1" t="s">
        <v>182</v>
      </c>
      <c r="D1504" s="1" t="s">
        <v>1661</v>
      </c>
      <c r="E1504" s="1" t="s">
        <v>1901</v>
      </c>
      <c r="F1504" s="1">
        <v>4</v>
      </c>
      <c r="G1504" s="1">
        <v>566.09</v>
      </c>
      <c r="H1504" s="1">
        <v>0.28000000000000003</v>
      </c>
      <c r="I1504" s="1" t="s">
        <v>1964</v>
      </c>
      <c r="J1504" s="1">
        <v>1630.3391999999999</v>
      </c>
    </row>
    <row r="1505" spans="1:10" x14ac:dyDescent="0.25">
      <c r="A1505" s="1" t="s">
        <v>3470</v>
      </c>
      <c r="B1505" s="3">
        <v>45772</v>
      </c>
      <c r="C1505" s="1" t="s">
        <v>838</v>
      </c>
      <c r="D1505" s="1" t="s">
        <v>1638</v>
      </c>
      <c r="E1505" s="1" t="s">
        <v>1924</v>
      </c>
      <c r="F1505" s="1">
        <v>1</v>
      </c>
      <c r="G1505" s="1">
        <v>251.99</v>
      </c>
      <c r="H1505" s="1">
        <v>0.09</v>
      </c>
      <c r="I1505" s="1" t="s">
        <v>1959</v>
      </c>
      <c r="J1505" s="1">
        <v>229.3109</v>
      </c>
    </row>
    <row r="1506" spans="1:10" x14ac:dyDescent="0.25">
      <c r="A1506" s="1" t="s">
        <v>3471</v>
      </c>
      <c r="B1506" s="3">
        <v>45361</v>
      </c>
      <c r="C1506" s="1" t="s">
        <v>726</v>
      </c>
      <c r="D1506" s="1" t="s">
        <v>1625</v>
      </c>
      <c r="E1506" s="1" t="s">
        <v>1948</v>
      </c>
      <c r="F1506" s="1">
        <v>1</v>
      </c>
      <c r="G1506" s="1">
        <v>259.2</v>
      </c>
      <c r="H1506" s="1">
        <v>0.27</v>
      </c>
      <c r="I1506" s="1" t="s">
        <v>1964</v>
      </c>
      <c r="J1506" s="1">
        <v>189.21600000000001</v>
      </c>
    </row>
    <row r="1507" spans="1:10" x14ac:dyDescent="0.25">
      <c r="A1507" s="1" t="s">
        <v>3472</v>
      </c>
      <c r="B1507" s="3">
        <v>45235</v>
      </c>
      <c r="C1507" s="1" t="s">
        <v>1392</v>
      </c>
      <c r="D1507" s="1" t="s">
        <v>1759</v>
      </c>
      <c r="E1507" s="1" t="s">
        <v>1936</v>
      </c>
      <c r="F1507" s="1">
        <v>1</v>
      </c>
      <c r="G1507" s="1">
        <v>935.66</v>
      </c>
      <c r="H1507" s="1">
        <v>0.26</v>
      </c>
      <c r="I1507" s="1" t="s">
        <v>1961</v>
      </c>
      <c r="J1507" s="1">
        <v>692.38840000000005</v>
      </c>
    </row>
    <row r="1508" spans="1:10" x14ac:dyDescent="0.25">
      <c r="A1508" s="1" t="s">
        <v>3473</v>
      </c>
      <c r="B1508" s="3">
        <v>45864</v>
      </c>
      <c r="C1508" s="1" t="s">
        <v>1458</v>
      </c>
      <c r="D1508" s="1" t="s">
        <v>1683</v>
      </c>
      <c r="E1508" s="1" t="s">
        <v>1917</v>
      </c>
      <c r="F1508" s="1">
        <v>4</v>
      </c>
      <c r="G1508" s="1">
        <v>480.75</v>
      </c>
      <c r="H1508" s="1">
        <v>0.02</v>
      </c>
      <c r="I1508" s="1" t="s">
        <v>1959</v>
      </c>
      <c r="J1508" s="1">
        <v>1884.54</v>
      </c>
    </row>
    <row r="1509" spans="1:10" x14ac:dyDescent="0.25">
      <c r="A1509" s="1" t="s">
        <v>3474</v>
      </c>
      <c r="B1509" s="3">
        <v>45681</v>
      </c>
      <c r="C1509" s="1" t="s">
        <v>1166</v>
      </c>
      <c r="D1509" s="1" t="s">
        <v>1826</v>
      </c>
      <c r="E1509" s="1" t="s">
        <v>1936</v>
      </c>
      <c r="F1509" s="1">
        <v>2</v>
      </c>
      <c r="G1509" s="1">
        <v>457.83</v>
      </c>
      <c r="H1509" s="1">
        <v>0.01</v>
      </c>
      <c r="I1509" s="1" t="s">
        <v>1964</v>
      </c>
      <c r="J1509" s="1">
        <v>906.50340000000006</v>
      </c>
    </row>
    <row r="1510" spans="1:10" x14ac:dyDescent="0.25">
      <c r="A1510" s="1" t="s">
        <v>3475</v>
      </c>
      <c r="B1510" s="3">
        <v>45905</v>
      </c>
      <c r="C1510" s="1" t="s">
        <v>554</v>
      </c>
      <c r="D1510" s="1" t="s">
        <v>1725</v>
      </c>
      <c r="E1510" s="1" t="s">
        <v>1934</v>
      </c>
      <c r="F1510" s="1">
        <v>1</v>
      </c>
      <c r="G1510" s="1">
        <v>994.63</v>
      </c>
      <c r="H1510" s="1">
        <v>0.28000000000000003</v>
      </c>
      <c r="I1510" s="1" t="s">
        <v>1959</v>
      </c>
      <c r="J1510" s="1">
        <v>716.1336</v>
      </c>
    </row>
    <row r="1511" spans="1:10" x14ac:dyDescent="0.25">
      <c r="A1511" s="1" t="s">
        <v>3476</v>
      </c>
      <c r="B1511" s="3">
        <v>45765</v>
      </c>
      <c r="C1511" s="1" t="s">
        <v>796</v>
      </c>
      <c r="D1511" s="1" t="s">
        <v>1853</v>
      </c>
      <c r="E1511" s="1" t="s">
        <v>1887</v>
      </c>
      <c r="F1511" s="1">
        <v>3</v>
      </c>
      <c r="G1511" s="1">
        <v>65.569999999999993</v>
      </c>
      <c r="H1511" s="1">
        <v>0.3</v>
      </c>
      <c r="I1511" s="1" t="s">
        <v>1964</v>
      </c>
      <c r="J1511" s="1">
        <v>137.697</v>
      </c>
    </row>
    <row r="1512" spans="1:10" x14ac:dyDescent="0.25">
      <c r="A1512" s="1" t="s">
        <v>3477</v>
      </c>
      <c r="B1512" s="3">
        <v>45821</v>
      </c>
      <c r="C1512" s="1" t="s">
        <v>542</v>
      </c>
      <c r="D1512" s="1" t="s">
        <v>1756</v>
      </c>
      <c r="E1512" s="1" t="s">
        <v>1942</v>
      </c>
      <c r="F1512" s="1">
        <v>3</v>
      </c>
      <c r="G1512" s="1">
        <v>622.98</v>
      </c>
      <c r="H1512" s="1">
        <v>0.28000000000000003</v>
      </c>
      <c r="I1512" s="1" t="s">
        <v>1961</v>
      </c>
      <c r="J1512" s="1">
        <v>1345.6368</v>
      </c>
    </row>
    <row r="1513" spans="1:10" x14ac:dyDescent="0.25">
      <c r="A1513" s="1" t="s">
        <v>3478</v>
      </c>
      <c r="B1513" s="3">
        <v>45691</v>
      </c>
      <c r="C1513" s="1" t="s">
        <v>811</v>
      </c>
      <c r="D1513" s="1" t="s">
        <v>1747</v>
      </c>
      <c r="E1513" s="1" t="s">
        <v>1932</v>
      </c>
      <c r="F1513" s="1">
        <v>1</v>
      </c>
      <c r="G1513" s="1">
        <v>170.68</v>
      </c>
      <c r="H1513" s="1">
        <v>0.13</v>
      </c>
      <c r="I1513" s="1" t="s">
        <v>1961</v>
      </c>
      <c r="J1513" s="1">
        <v>148.49160000000001</v>
      </c>
    </row>
    <row r="1514" spans="1:10" x14ac:dyDescent="0.25">
      <c r="A1514" s="1" t="s">
        <v>3479</v>
      </c>
      <c r="B1514" s="3">
        <v>45860</v>
      </c>
      <c r="C1514" s="1" t="s">
        <v>348</v>
      </c>
      <c r="D1514" s="1" t="s">
        <v>1585</v>
      </c>
      <c r="E1514" s="1" t="s">
        <v>1917</v>
      </c>
      <c r="F1514" s="1">
        <v>4</v>
      </c>
      <c r="G1514" s="1">
        <v>797.83</v>
      </c>
      <c r="H1514" s="1">
        <v>0.08</v>
      </c>
      <c r="I1514" s="1" t="s">
        <v>1959</v>
      </c>
      <c r="J1514" s="1">
        <v>2936.0144</v>
      </c>
    </row>
    <row r="1515" spans="1:10" x14ac:dyDescent="0.25">
      <c r="A1515" s="1" t="s">
        <v>3480</v>
      </c>
      <c r="B1515" s="3">
        <v>45922</v>
      </c>
      <c r="C1515" s="1" t="s">
        <v>354</v>
      </c>
      <c r="D1515" s="1" t="s">
        <v>1565</v>
      </c>
      <c r="E1515" s="1" t="s">
        <v>1939</v>
      </c>
      <c r="F1515" s="1">
        <v>1</v>
      </c>
      <c r="G1515" s="1">
        <v>372.75</v>
      </c>
      <c r="H1515" s="1">
        <v>0.12</v>
      </c>
      <c r="I1515" s="1" t="s">
        <v>1959</v>
      </c>
      <c r="J1515" s="1">
        <v>328.02</v>
      </c>
    </row>
    <row r="1516" spans="1:10" x14ac:dyDescent="0.25">
      <c r="A1516" s="1" t="s">
        <v>3481</v>
      </c>
      <c r="B1516" s="3">
        <v>45477</v>
      </c>
      <c r="C1516" s="1" t="s">
        <v>1247</v>
      </c>
      <c r="D1516" s="1" t="s">
        <v>1765</v>
      </c>
      <c r="E1516" s="1" t="s">
        <v>1904</v>
      </c>
      <c r="F1516" s="1">
        <v>1</v>
      </c>
      <c r="G1516" s="1">
        <v>994.18</v>
      </c>
      <c r="H1516" s="1">
        <v>0.05</v>
      </c>
      <c r="I1516" s="1" t="s">
        <v>1961</v>
      </c>
      <c r="J1516" s="1">
        <v>944.471</v>
      </c>
    </row>
    <row r="1517" spans="1:10" x14ac:dyDescent="0.25">
      <c r="A1517" s="1" t="s">
        <v>3482</v>
      </c>
      <c r="B1517" s="3">
        <v>45504</v>
      </c>
      <c r="C1517" s="1" t="s">
        <v>1322</v>
      </c>
      <c r="D1517" s="1" t="s">
        <v>1635</v>
      </c>
      <c r="E1517" s="1" t="s">
        <v>1932</v>
      </c>
      <c r="F1517" s="1">
        <v>1</v>
      </c>
      <c r="G1517" s="1">
        <v>136.12</v>
      </c>
      <c r="H1517" s="1">
        <v>7.0000000000000007E-2</v>
      </c>
      <c r="I1517" s="1" t="s">
        <v>1959</v>
      </c>
      <c r="J1517" s="1">
        <v>126.5916</v>
      </c>
    </row>
    <row r="1518" spans="1:10" x14ac:dyDescent="0.25">
      <c r="A1518" s="1" t="s">
        <v>3483</v>
      </c>
      <c r="B1518" s="3">
        <v>45862</v>
      </c>
      <c r="C1518" s="1" t="s">
        <v>128</v>
      </c>
      <c r="D1518" s="1" t="s">
        <v>1738</v>
      </c>
      <c r="E1518" s="1" t="s">
        <v>1945</v>
      </c>
      <c r="F1518" s="1">
        <v>3</v>
      </c>
      <c r="G1518" s="1">
        <v>634.45000000000005</v>
      </c>
      <c r="H1518" s="1">
        <v>0.17</v>
      </c>
      <c r="I1518" s="1" t="s">
        <v>1961</v>
      </c>
      <c r="J1518" s="1">
        <v>1579.7805000000001</v>
      </c>
    </row>
    <row r="1519" spans="1:10" x14ac:dyDescent="0.25">
      <c r="A1519" s="1" t="s">
        <v>3484</v>
      </c>
      <c r="B1519" s="3">
        <v>45579</v>
      </c>
      <c r="C1519" s="1" t="s">
        <v>1046</v>
      </c>
      <c r="D1519" s="1" t="s">
        <v>1774</v>
      </c>
      <c r="E1519" s="1" t="s">
        <v>1887</v>
      </c>
      <c r="F1519" s="1">
        <v>4</v>
      </c>
      <c r="G1519" s="1">
        <v>179.62</v>
      </c>
      <c r="H1519" s="1">
        <v>0.05</v>
      </c>
      <c r="I1519" s="1" t="s">
        <v>1959</v>
      </c>
      <c r="J1519" s="1">
        <v>682.55600000000004</v>
      </c>
    </row>
    <row r="1520" spans="1:10" x14ac:dyDescent="0.25">
      <c r="A1520" s="1" t="s">
        <v>3485</v>
      </c>
      <c r="B1520" s="3">
        <v>45658</v>
      </c>
      <c r="C1520" s="1" t="s">
        <v>943</v>
      </c>
      <c r="D1520" s="1" t="s">
        <v>1635</v>
      </c>
      <c r="E1520" s="1" t="s">
        <v>1945</v>
      </c>
      <c r="F1520" s="1">
        <v>4</v>
      </c>
      <c r="G1520" s="1">
        <v>558.83000000000004</v>
      </c>
      <c r="H1520" s="1">
        <v>0.16</v>
      </c>
      <c r="I1520" s="1" t="s">
        <v>1961</v>
      </c>
      <c r="J1520" s="1">
        <v>1877.6687999999999</v>
      </c>
    </row>
    <row r="1521" spans="1:10" x14ac:dyDescent="0.25">
      <c r="A1521" s="1" t="s">
        <v>3486</v>
      </c>
      <c r="B1521" s="3">
        <v>45664</v>
      </c>
      <c r="C1521" s="1" t="s">
        <v>575</v>
      </c>
      <c r="D1521" s="1" t="s">
        <v>1865</v>
      </c>
      <c r="E1521" s="1" t="s">
        <v>1911</v>
      </c>
      <c r="F1521" s="1">
        <v>2</v>
      </c>
      <c r="G1521" s="1">
        <v>859.74</v>
      </c>
      <c r="H1521" s="1">
        <v>0.25</v>
      </c>
      <c r="I1521" s="1" t="s">
        <v>1964</v>
      </c>
      <c r="J1521" s="1">
        <v>1289.6099999999999</v>
      </c>
    </row>
    <row r="1522" spans="1:10" x14ac:dyDescent="0.25">
      <c r="A1522" s="1" t="s">
        <v>3487</v>
      </c>
      <c r="B1522" s="3">
        <v>45936</v>
      </c>
      <c r="C1522" s="1" t="s">
        <v>379</v>
      </c>
      <c r="D1522" s="1" t="s">
        <v>1777</v>
      </c>
      <c r="E1522" s="1" t="s">
        <v>1939</v>
      </c>
      <c r="F1522" s="1">
        <v>3</v>
      </c>
      <c r="G1522" s="1">
        <v>578.47</v>
      </c>
      <c r="H1522" s="1">
        <v>0.06</v>
      </c>
      <c r="I1522" s="1" t="s">
        <v>1964</v>
      </c>
      <c r="J1522" s="1">
        <v>1631.2854</v>
      </c>
    </row>
    <row r="1523" spans="1:10" x14ac:dyDescent="0.25">
      <c r="A1523" s="1" t="s">
        <v>3488</v>
      </c>
      <c r="B1523" s="3">
        <v>45344</v>
      </c>
      <c r="C1523" s="1" t="s">
        <v>212</v>
      </c>
      <c r="D1523" s="1" t="s">
        <v>1638</v>
      </c>
      <c r="E1523" s="1" t="s">
        <v>1929</v>
      </c>
      <c r="F1523" s="1">
        <v>1</v>
      </c>
      <c r="G1523" s="1">
        <v>440.48</v>
      </c>
      <c r="H1523" s="1">
        <v>0.11</v>
      </c>
      <c r="I1523" s="1" t="s">
        <v>1964</v>
      </c>
      <c r="J1523" s="1">
        <v>392.02719999999999</v>
      </c>
    </row>
    <row r="1524" spans="1:10" x14ac:dyDescent="0.25">
      <c r="A1524" s="1" t="s">
        <v>3489</v>
      </c>
      <c r="B1524" s="3">
        <v>45329</v>
      </c>
      <c r="C1524" s="1" t="s">
        <v>78</v>
      </c>
      <c r="D1524" s="1" t="s">
        <v>1998</v>
      </c>
      <c r="E1524" s="1" t="s">
        <v>1948</v>
      </c>
      <c r="F1524" s="1">
        <v>2</v>
      </c>
      <c r="G1524" s="1">
        <v>303.67</v>
      </c>
      <c r="H1524" s="1">
        <v>0.05</v>
      </c>
      <c r="I1524" s="1" t="s">
        <v>1961</v>
      </c>
      <c r="J1524" s="1">
        <v>576.97299999999996</v>
      </c>
    </row>
    <row r="1525" spans="1:10" x14ac:dyDescent="0.25">
      <c r="A1525" s="1" t="s">
        <v>3490</v>
      </c>
      <c r="B1525" s="3">
        <v>45895</v>
      </c>
      <c r="C1525" s="1" t="s">
        <v>1067</v>
      </c>
      <c r="D1525" s="1" t="s">
        <v>1805</v>
      </c>
      <c r="E1525" s="1" t="s">
        <v>1934</v>
      </c>
      <c r="F1525" s="1">
        <v>2</v>
      </c>
      <c r="G1525" s="1">
        <v>611.21</v>
      </c>
      <c r="H1525" s="1">
        <v>0.22</v>
      </c>
      <c r="I1525" s="1" t="s">
        <v>1964</v>
      </c>
      <c r="J1525" s="1">
        <v>953.48760000000004</v>
      </c>
    </row>
    <row r="1526" spans="1:10" x14ac:dyDescent="0.25">
      <c r="A1526" s="1" t="s">
        <v>3491</v>
      </c>
      <c r="B1526" s="3">
        <v>45239</v>
      </c>
      <c r="C1526" s="1" t="s">
        <v>668</v>
      </c>
      <c r="D1526" s="1" t="s">
        <v>1696</v>
      </c>
      <c r="E1526" s="1" t="s">
        <v>1936</v>
      </c>
      <c r="F1526" s="1">
        <v>2</v>
      </c>
      <c r="G1526" s="1">
        <v>768.08</v>
      </c>
      <c r="H1526" s="1">
        <v>0.26</v>
      </c>
      <c r="I1526" s="1" t="s">
        <v>1961</v>
      </c>
      <c r="J1526" s="1">
        <v>1136.7583999999999</v>
      </c>
    </row>
    <row r="1527" spans="1:10" x14ac:dyDescent="0.25">
      <c r="A1527" s="1" t="s">
        <v>3492</v>
      </c>
      <c r="B1527" s="3">
        <v>45296</v>
      </c>
      <c r="C1527" s="1" t="s">
        <v>948</v>
      </c>
      <c r="D1527" s="1" t="s">
        <v>1645</v>
      </c>
      <c r="E1527" s="1" t="s">
        <v>1945</v>
      </c>
      <c r="F1527" s="1">
        <v>1</v>
      </c>
      <c r="G1527" s="1">
        <v>616.82000000000005</v>
      </c>
      <c r="H1527" s="1">
        <v>0.24</v>
      </c>
      <c r="I1527" s="1" t="s">
        <v>1959</v>
      </c>
      <c r="J1527" s="1">
        <v>468.78320000000002</v>
      </c>
    </row>
    <row r="1528" spans="1:10" x14ac:dyDescent="0.25">
      <c r="A1528" s="1" t="s">
        <v>3493</v>
      </c>
      <c r="B1528" s="3">
        <v>45672</v>
      </c>
      <c r="C1528" s="1" t="s">
        <v>612</v>
      </c>
      <c r="D1528" s="1" t="s">
        <v>1700</v>
      </c>
      <c r="E1528" s="1" t="s">
        <v>1945</v>
      </c>
      <c r="F1528" s="1">
        <v>1</v>
      </c>
      <c r="G1528" s="1">
        <v>470.34</v>
      </c>
      <c r="H1528" s="1">
        <v>0.18</v>
      </c>
      <c r="I1528" s="1" t="s">
        <v>1964</v>
      </c>
      <c r="J1528" s="1">
        <v>385.67880000000002</v>
      </c>
    </row>
    <row r="1529" spans="1:10" x14ac:dyDescent="0.25">
      <c r="A1529" s="1" t="s">
        <v>3494</v>
      </c>
      <c r="B1529" s="3">
        <v>45499</v>
      </c>
      <c r="C1529" s="1" t="s">
        <v>719</v>
      </c>
      <c r="D1529" s="1" t="s">
        <v>1741</v>
      </c>
      <c r="E1529" s="1" t="s">
        <v>1917</v>
      </c>
      <c r="F1529" s="1">
        <v>2</v>
      </c>
      <c r="G1529" s="1">
        <v>616.36</v>
      </c>
      <c r="H1529" s="1">
        <v>0.12</v>
      </c>
      <c r="I1529" s="1" t="s">
        <v>1961</v>
      </c>
      <c r="J1529" s="1">
        <v>1084.7936</v>
      </c>
    </row>
    <row r="1530" spans="1:10" x14ac:dyDescent="0.25">
      <c r="A1530" s="1" t="s">
        <v>3495</v>
      </c>
      <c r="B1530" s="3">
        <v>45434</v>
      </c>
      <c r="C1530" s="1" t="s">
        <v>302</v>
      </c>
      <c r="D1530" s="1" t="s">
        <v>2061</v>
      </c>
      <c r="E1530" s="1" t="s">
        <v>1921</v>
      </c>
      <c r="F1530" s="1">
        <v>3</v>
      </c>
      <c r="G1530" s="1">
        <v>657.24</v>
      </c>
      <c r="H1530" s="1">
        <v>0.18</v>
      </c>
      <c r="I1530" s="1" t="s">
        <v>1961</v>
      </c>
      <c r="J1530" s="1">
        <v>1616.8104000000001</v>
      </c>
    </row>
    <row r="1531" spans="1:10" x14ac:dyDescent="0.25">
      <c r="A1531" s="1" t="s">
        <v>3496</v>
      </c>
      <c r="B1531" s="3">
        <v>45893</v>
      </c>
      <c r="C1531" s="1" t="s">
        <v>141</v>
      </c>
      <c r="D1531" s="1" t="s">
        <v>1703</v>
      </c>
      <c r="E1531" s="1" t="s">
        <v>1948</v>
      </c>
      <c r="F1531" s="1">
        <v>2</v>
      </c>
      <c r="G1531" s="1">
        <v>392.45</v>
      </c>
      <c r="H1531" s="1">
        <v>0.04</v>
      </c>
      <c r="I1531" s="1" t="s">
        <v>1961</v>
      </c>
      <c r="J1531" s="1">
        <v>753.50400000000002</v>
      </c>
    </row>
    <row r="1532" spans="1:10" x14ac:dyDescent="0.25">
      <c r="A1532" s="1" t="s">
        <v>3497</v>
      </c>
      <c r="B1532" s="3">
        <v>45346</v>
      </c>
      <c r="C1532" s="1" t="s">
        <v>796</v>
      </c>
      <c r="D1532" s="1" t="s">
        <v>1700</v>
      </c>
      <c r="E1532" s="1" t="s">
        <v>1934</v>
      </c>
      <c r="F1532" s="1">
        <v>3</v>
      </c>
      <c r="G1532" s="1">
        <v>62.03</v>
      </c>
      <c r="H1532" s="1">
        <v>0.01</v>
      </c>
      <c r="I1532" s="1" t="s">
        <v>1964</v>
      </c>
      <c r="J1532" s="1">
        <v>184.22909999999999</v>
      </c>
    </row>
    <row r="1533" spans="1:10" x14ac:dyDescent="0.25">
      <c r="A1533" s="1" t="s">
        <v>3498</v>
      </c>
      <c r="B1533" s="3">
        <v>45613</v>
      </c>
      <c r="C1533" s="1" t="s">
        <v>336</v>
      </c>
      <c r="D1533" s="1" t="s">
        <v>1871</v>
      </c>
      <c r="E1533" s="1" t="s">
        <v>1901</v>
      </c>
      <c r="F1533" s="1">
        <v>4</v>
      </c>
      <c r="G1533" s="1">
        <v>933.73</v>
      </c>
      <c r="H1533" s="1">
        <v>0.25</v>
      </c>
      <c r="I1533" s="1" t="s">
        <v>1961</v>
      </c>
      <c r="J1533" s="1">
        <v>2801.19</v>
      </c>
    </row>
    <row r="1534" spans="1:10" x14ac:dyDescent="0.25">
      <c r="A1534" s="1" t="s">
        <v>3499</v>
      </c>
      <c r="B1534" s="3">
        <v>45928</v>
      </c>
      <c r="C1534" s="1" t="s">
        <v>527</v>
      </c>
      <c r="D1534" s="1" t="s">
        <v>1838</v>
      </c>
      <c r="E1534" s="1" t="s">
        <v>1939</v>
      </c>
      <c r="F1534" s="1">
        <v>3</v>
      </c>
      <c r="G1534" s="1">
        <v>615.30999999999995</v>
      </c>
      <c r="H1534" s="1">
        <v>0.14000000000000001</v>
      </c>
      <c r="I1534" s="1" t="s">
        <v>1961</v>
      </c>
      <c r="J1534" s="1">
        <v>1587.4998000000001</v>
      </c>
    </row>
    <row r="1535" spans="1:10" x14ac:dyDescent="0.25">
      <c r="A1535" s="1" t="s">
        <v>3500</v>
      </c>
      <c r="B1535" s="3">
        <v>45619</v>
      </c>
      <c r="C1535" s="1" t="s">
        <v>1178</v>
      </c>
      <c r="D1535" s="1" t="s">
        <v>1759</v>
      </c>
      <c r="E1535" s="1" t="s">
        <v>1945</v>
      </c>
      <c r="F1535" s="1">
        <v>4</v>
      </c>
      <c r="G1535" s="1">
        <v>790.38</v>
      </c>
      <c r="H1535" s="1">
        <v>0.22</v>
      </c>
      <c r="I1535" s="1" t="s">
        <v>1964</v>
      </c>
      <c r="J1535" s="1">
        <v>2465.9856</v>
      </c>
    </row>
    <row r="1536" spans="1:10" x14ac:dyDescent="0.25">
      <c r="A1536" s="1" t="s">
        <v>3501</v>
      </c>
      <c r="B1536" s="3">
        <v>45533</v>
      </c>
      <c r="C1536" s="1" t="s">
        <v>868</v>
      </c>
      <c r="D1536" s="1" t="s">
        <v>1759</v>
      </c>
      <c r="E1536" s="1" t="s">
        <v>1942</v>
      </c>
      <c r="F1536" s="1">
        <v>2</v>
      </c>
      <c r="G1536" s="1">
        <v>102.85</v>
      </c>
      <c r="H1536" s="1">
        <v>0.08</v>
      </c>
      <c r="I1536" s="1" t="s">
        <v>1961</v>
      </c>
      <c r="J1536" s="1">
        <v>189.244</v>
      </c>
    </row>
    <row r="1537" spans="1:10" x14ac:dyDescent="0.25">
      <c r="A1537" s="1" t="s">
        <v>3502</v>
      </c>
      <c r="B1537" s="3">
        <v>45781</v>
      </c>
      <c r="C1537" s="1" t="s">
        <v>157</v>
      </c>
      <c r="D1537" s="1" t="s">
        <v>1603</v>
      </c>
      <c r="E1537" s="1" t="s">
        <v>1939</v>
      </c>
      <c r="F1537" s="1">
        <v>3</v>
      </c>
      <c r="G1537" s="1">
        <v>866.78</v>
      </c>
      <c r="H1537" s="1">
        <v>0.27</v>
      </c>
      <c r="I1537" s="1" t="s">
        <v>1961</v>
      </c>
      <c r="J1537" s="1">
        <v>1898.2482</v>
      </c>
    </row>
    <row r="1538" spans="1:10" x14ac:dyDescent="0.25">
      <c r="A1538" s="1" t="s">
        <v>3503</v>
      </c>
      <c r="B1538" s="3">
        <v>45378</v>
      </c>
      <c r="C1538" s="1" t="s">
        <v>686</v>
      </c>
      <c r="D1538" s="1" t="s">
        <v>1817</v>
      </c>
      <c r="E1538" s="1" t="s">
        <v>1939</v>
      </c>
      <c r="F1538" s="1">
        <v>3</v>
      </c>
      <c r="G1538" s="1">
        <v>392.84</v>
      </c>
      <c r="H1538" s="1">
        <v>0.27</v>
      </c>
      <c r="I1538" s="1" t="s">
        <v>1961</v>
      </c>
      <c r="J1538" s="1">
        <v>860.31960000000004</v>
      </c>
    </row>
    <row r="1539" spans="1:10" x14ac:dyDescent="0.25">
      <c r="A1539" s="1" t="s">
        <v>3504</v>
      </c>
      <c r="B1539" s="3">
        <v>45688</v>
      </c>
      <c r="C1539" s="1" t="s">
        <v>1028</v>
      </c>
      <c r="D1539" s="1" t="s">
        <v>1594</v>
      </c>
      <c r="E1539" s="1" t="s">
        <v>1908</v>
      </c>
      <c r="F1539" s="1">
        <v>2</v>
      </c>
      <c r="G1539" s="1">
        <v>753.1</v>
      </c>
      <c r="H1539" s="1">
        <v>0.19</v>
      </c>
      <c r="I1539" s="1" t="s">
        <v>1961</v>
      </c>
      <c r="J1539" s="1">
        <v>1220.0219999999999</v>
      </c>
    </row>
    <row r="1540" spans="1:10" x14ac:dyDescent="0.25">
      <c r="A1540" s="1" t="s">
        <v>3505</v>
      </c>
      <c r="B1540" s="3">
        <v>45927</v>
      </c>
      <c r="C1540" s="1" t="s">
        <v>42</v>
      </c>
      <c r="D1540" s="1" t="s">
        <v>1744</v>
      </c>
      <c r="E1540" s="1" t="s">
        <v>1942</v>
      </c>
      <c r="F1540" s="1">
        <v>2</v>
      </c>
      <c r="G1540" s="1">
        <v>700.91</v>
      </c>
      <c r="H1540" s="1">
        <v>0.1</v>
      </c>
      <c r="I1540" s="1" t="s">
        <v>1961</v>
      </c>
      <c r="J1540" s="1">
        <v>1261.6379999999999</v>
      </c>
    </row>
    <row r="1541" spans="1:10" x14ac:dyDescent="0.25">
      <c r="A1541" s="1" t="s">
        <v>3506</v>
      </c>
      <c r="B1541" s="3">
        <v>45775</v>
      </c>
      <c r="C1541" s="1" t="s">
        <v>268</v>
      </c>
      <c r="D1541" s="1" t="s">
        <v>1617</v>
      </c>
      <c r="E1541" s="1" t="s">
        <v>1929</v>
      </c>
      <c r="F1541" s="1">
        <v>4</v>
      </c>
      <c r="G1541" s="1">
        <v>935.98</v>
      </c>
      <c r="H1541" s="1">
        <v>0.11</v>
      </c>
      <c r="I1541" s="1" t="s">
        <v>1961</v>
      </c>
      <c r="J1541" s="1">
        <v>3332.0888</v>
      </c>
    </row>
    <row r="1542" spans="1:10" x14ac:dyDescent="0.25">
      <c r="A1542" s="1" t="s">
        <v>3507</v>
      </c>
      <c r="B1542" s="3">
        <v>45849</v>
      </c>
      <c r="C1542" s="1" t="s">
        <v>1504</v>
      </c>
      <c r="D1542" s="1" t="s">
        <v>1811</v>
      </c>
      <c r="E1542" s="1" t="s">
        <v>1939</v>
      </c>
      <c r="F1542" s="1">
        <v>1</v>
      </c>
      <c r="G1542" s="1">
        <v>539.9</v>
      </c>
      <c r="H1542" s="1">
        <v>7.0000000000000007E-2</v>
      </c>
      <c r="I1542" s="1" t="s">
        <v>1959</v>
      </c>
      <c r="J1542" s="1">
        <v>502.10700000000003</v>
      </c>
    </row>
    <row r="1543" spans="1:10" x14ac:dyDescent="0.25">
      <c r="A1543" s="1" t="s">
        <v>3508</v>
      </c>
      <c r="B1543" s="3">
        <v>45573</v>
      </c>
      <c r="C1543" s="1" t="s">
        <v>575</v>
      </c>
      <c r="D1543" s="1" t="s">
        <v>1700</v>
      </c>
      <c r="E1543" s="1" t="s">
        <v>1911</v>
      </c>
      <c r="F1543" s="1">
        <v>1</v>
      </c>
      <c r="G1543" s="1">
        <v>312.81</v>
      </c>
      <c r="H1543" s="1">
        <v>0.14000000000000001</v>
      </c>
      <c r="I1543" s="1" t="s">
        <v>1961</v>
      </c>
      <c r="J1543" s="1">
        <v>269.01659999999998</v>
      </c>
    </row>
    <row r="1544" spans="1:10" x14ac:dyDescent="0.25">
      <c r="A1544" s="1" t="s">
        <v>3509</v>
      </c>
      <c r="B1544" s="3">
        <v>45356</v>
      </c>
      <c r="C1544" s="1" t="s">
        <v>808</v>
      </c>
      <c r="D1544" s="1" t="s">
        <v>1725</v>
      </c>
      <c r="E1544" s="1" t="s">
        <v>1914</v>
      </c>
      <c r="F1544" s="1">
        <v>3</v>
      </c>
      <c r="G1544" s="1">
        <v>855.96</v>
      </c>
      <c r="H1544" s="1">
        <v>0.28999999999999998</v>
      </c>
      <c r="I1544" s="1" t="s">
        <v>1964</v>
      </c>
      <c r="J1544" s="1">
        <v>1823.1948</v>
      </c>
    </row>
    <row r="1545" spans="1:10" x14ac:dyDescent="0.25">
      <c r="A1545" s="1" t="s">
        <v>3510</v>
      </c>
      <c r="B1545" s="3">
        <v>45326</v>
      </c>
      <c r="C1545" s="1" t="s">
        <v>1124</v>
      </c>
      <c r="D1545" s="1" t="s">
        <v>1560</v>
      </c>
      <c r="E1545" s="1" t="s">
        <v>1927</v>
      </c>
      <c r="F1545" s="1">
        <v>3</v>
      </c>
      <c r="G1545" s="1">
        <v>305</v>
      </c>
      <c r="H1545" s="1">
        <v>0.01</v>
      </c>
      <c r="I1545" s="1" t="s">
        <v>1964</v>
      </c>
      <c r="J1545" s="1">
        <v>905.85</v>
      </c>
    </row>
    <row r="1546" spans="1:10" x14ac:dyDescent="0.25">
      <c r="A1546" s="1" t="s">
        <v>3511</v>
      </c>
      <c r="B1546" s="3">
        <v>45361</v>
      </c>
      <c r="C1546" s="1" t="s">
        <v>1455</v>
      </c>
      <c r="D1546" s="1" t="s">
        <v>1880</v>
      </c>
      <c r="E1546" s="1" t="s">
        <v>1929</v>
      </c>
      <c r="F1546" s="1">
        <v>3</v>
      </c>
      <c r="G1546" s="1">
        <v>831.15</v>
      </c>
      <c r="H1546" s="1">
        <v>0.19</v>
      </c>
      <c r="I1546" s="1" t="s">
        <v>1959</v>
      </c>
      <c r="J1546" s="1">
        <v>2019.6945000000001</v>
      </c>
    </row>
    <row r="1547" spans="1:10" x14ac:dyDescent="0.25">
      <c r="A1547" s="1" t="s">
        <v>3512</v>
      </c>
      <c r="B1547" s="3">
        <v>45926</v>
      </c>
      <c r="C1547" s="1" t="s">
        <v>683</v>
      </c>
      <c r="D1547" s="1" t="s">
        <v>1871</v>
      </c>
      <c r="E1547" s="1" t="s">
        <v>1901</v>
      </c>
      <c r="F1547" s="1">
        <v>2</v>
      </c>
      <c r="G1547" s="1">
        <v>644.97</v>
      </c>
      <c r="H1547" s="1">
        <v>0.24</v>
      </c>
      <c r="I1547" s="1" t="s">
        <v>1964</v>
      </c>
      <c r="J1547" s="1">
        <v>980.35440000000006</v>
      </c>
    </row>
    <row r="1548" spans="1:10" x14ac:dyDescent="0.25">
      <c r="A1548" s="1" t="s">
        <v>3513</v>
      </c>
      <c r="B1548" s="3">
        <v>45839</v>
      </c>
      <c r="C1548" s="1" t="s">
        <v>345</v>
      </c>
      <c r="D1548" s="1" t="s">
        <v>1847</v>
      </c>
      <c r="E1548" s="1" t="s">
        <v>1892</v>
      </c>
      <c r="F1548" s="1">
        <v>1</v>
      </c>
      <c r="G1548" s="1">
        <v>149.56</v>
      </c>
      <c r="H1548" s="1">
        <v>0.09</v>
      </c>
      <c r="I1548" s="1" t="s">
        <v>1959</v>
      </c>
      <c r="J1548" s="1">
        <v>136.09960000000001</v>
      </c>
    </row>
    <row r="1549" spans="1:10" x14ac:dyDescent="0.25">
      <c r="A1549" s="1" t="s">
        <v>3514</v>
      </c>
      <c r="B1549" s="3">
        <v>45434</v>
      </c>
      <c r="C1549" s="1" t="s">
        <v>713</v>
      </c>
      <c r="D1549" s="1" t="s">
        <v>1709</v>
      </c>
      <c r="E1549" s="1" t="s">
        <v>1948</v>
      </c>
      <c r="F1549" s="1">
        <v>1</v>
      </c>
      <c r="G1549" s="1">
        <v>661.77</v>
      </c>
      <c r="H1549" s="1">
        <v>0.03</v>
      </c>
      <c r="I1549" s="1" t="s">
        <v>1961</v>
      </c>
      <c r="J1549" s="1">
        <v>641.91690000000006</v>
      </c>
    </row>
    <row r="1550" spans="1:10" x14ac:dyDescent="0.25">
      <c r="A1550" s="1" t="s">
        <v>3515</v>
      </c>
      <c r="B1550" s="3">
        <v>45819</v>
      </c>
      <c r="C1550" s="1" t="s">
        <v>385</v>
      </c>
      <c r="D1550" s="1" t="s">
        <v>1865</v>
      </c>
      <c r="E1550" s="1" t="s">
        <v>1914</v>
      </c>
      <c r="F1550" s="1">
        <v>3</v>
      </c>
      <c r="G1550" s="1">
        <v>99.67</v>
      </c>
      <c r="H1550" s="1">
        <v>0.17</v>
      </c>
      <c r="I1550" s="1" t="s">
        <v>1959</v>
      </c>
      <c r="J1550" s="1">
        <v>248.17830000000001</v>
      </c>
    </row>
    <row r="1551" spans="1:10" x14ac:dyDescent="0.25">
      <c r="A1551" s="1" t="s">
        <v>3516</v>
      </c>
      <c r="B1551" s="3">
        <v>45553</v>
      </c>
      <c r="C1551" s="1" t="s">
        <v>726</v>
      </c>
      <c r="D1551" s="1" t="s">
        <v>1768</v>
      </c>
      <c r="E1551" s="1" t="s">
        <v>1892</v>
      </c>
      <c r="F1551" s="1">
        <v>3</v>
      </c>
      <c r="G1551" s="1">
        <v>103.66</v>
      </c>
      <c r="H1551" s="1">
        <v>0.26</v>
      </c>
      <c r="I1551" s="1" t="s">
        <v>1964</v>
      </c>
      <c r="J1551" s="1">
        <v>230.12520000000001</v>
      </c>
    </row>
    <row r="1552" spans="1:10" x14ac:dyDescent="0.25">
      <c r="A1552" s="1" t="s">
        <v>3517</v>
      </c>
      <c r="B1552" s="3">
        <v>45258</v>
      </c>
      <c r="C1552" s="1" t="s">
        <v>1364</v>
      </c>
      <c r="D1552" s="1" t="s">
        <v>1700</v>
      </c>
      <c r="E1552" s="1" t="s">
        <v>1896</v>
      </c>
      <c r="F1552" s="1">
        <v>4</v>
      </c>
      <c r="G1552" s="1">
        <v>54.4</v>
      </c>
      <c r="H1552" s="1">
        <v>0.22</v>
      </c>
      <c r="I1552" s="1" t="s">
        <v>1959</v>
      </c>
      <c r="J1552" s="1">
        <v>169.72800000000001</v>
      </c>
    </row>
    <row r="1553" spans="1:10" x14ac:dyDescent="0.25">
      <c r="A1553" s="1" t="s">
        <v>3518</v>
      </c>
      <c r="B1553" s="3">
        <v>45435</v>
      </c>
      <c r="C1553" s="1" t="s">
        <v>1519</v>
      </c>
      <c r="D1553" s="1" t="s">
        <v>1835</v>
      </c>
      <c r="E1553" s="1" t="s">
        <v>1934</v>
      </c>
      <c r="F1553" s="1">
        <v>1</v>
      </c>
      <c r="G1553" s="1">
        <v>46.66</v>
      </c>
      <c r="H1553" s="1">
        <v>0.2</v>
      </c>
      <c r="I1553" s="1" t="s">
        <v>1959</v>
      </c>
      <c r="J1553" s="1">
        <v>37.328000000000003</v>
      </c>
    </row>
    <row r="1554" spans="1:10" x14ac:dyDescent="0.25">
      <c r="A1554" s="1" t="s">
        <v>3519</v>
      </c>
      <c r="B1554" s="3">
        <v>45447</v>
      </c>
      <c r="C1554" s="1" t="s">
        <v>42</v>
      </c>
      <c r="D1554" s="1" t="s">
        <v>1802</v>
      </c>
      <c r="E1554" s="1" t="s">
        <v>1927</v>
      </c>
      <c r="F1554" s="1">
        <v>4</v>
      </c>
      <c r="G1554" s="1">
        <v>871.2</v>
      </c>
      <c r="H1554" s="1">
        <v>0.28999999999999998</v>
      </c>
      <c r="I1554" s="1" t="s">
        <v>1959</v>
      </c>
      <c r="J1554" s="1">
        <v>2474.2080000000001</v>
      </c>
    </row>
    <row r="1555" spans="1:10" x14ac:dyDescent="0.25">
      <c r="A1555" s="1" t="s">
        <v>3520</v>
      </c>
      <c r="B1555" s="3">
        <v>45724</v>
      </c>
      <c r="C1555" s="1" t="s">
        <v>1196</v>
      </c>
      <c r="D1555" s="1" t="s">
        <v>1628</v>
      </c>
      <c r="E1555" s="1" t="s">
        <v>1934</v>
      </c>
      <c r="F1555" s="1">
        <v>4</v>
      </c>
      <c r="G1555" s="1">
        <v>317.11</v>
      </c>
      <c r="H1555" s="1">
        <v>0.16</v>
      </c>
      <c r="I1555" s="1" t="s">
        <v>1961</v>
      </c>
      <c r="J1555" s="1">
        <v>1065.4896000000001</v>
      </c>
    </row>
    <row r="1556" spans="1:10" x14ac:dyDescent="0.25">
      <c r="A1556" s="1" t="s">
        <v>3521</v>
      </c>
      <c r="B1556" s="3">
        <v>45338</v>
      </c>
      <c r="C1556" s="1" t="s">
        <v>835</v>
      </c>
      <c r="D1556" s="1" t="s">
        <v>1652</v>
      </c>
      <c r="E1556" s="1" t="s">
        <v>1932</v>
      </c>
      <c r="F1556" s="1">
        <v>2</v>
      </c>
      <c r="G1556" s="1">
        <v>388.34</v>
      </c>
      <c r="H1556" s="1">
        <v>0.09</v>
      </c>
      <c r="I1556" s="1" t="s">
        <v>1961</v>
      </c>
      <c r="J1556" s="1">
        <v>706.77880000000005</v>
      </c>
    </row>
    <row r="1557" spans="1:10" x14ac:dyDescent="0.25">
      <c r="A1557" s="1" t="s">
        <v>3522</v>
      </c>
      <c r="B1557" s="3">
        <v>45252</v>
      </c>
      <c r="C1557" s="1" t="s">
        <v>1016</v>
      </c>
      <c r="D1557" s="1" t="s">
        <v>1667</v>
      </c>
      <c r="E1557" s="1" t="s">
        <v>1911</v>
      </c>
      <c r="F1557" s="1">
        <v>4</v>
      </c>
      <c r="G1557" s="1">
        <v>998.2</v>
      </c>
      <c r="H1557" s="1">
        <v>0.15</v>
      </c>
      <c r="I1557" s="1" t="s">
        <v>1959</v>
      </c>
      <c r="J1557" s="1">
        <v>3393.88</v>
      </c>
    </row>
    <row r="1558" spans="1:10" x14ac:dyDescent="0.25">
      <c r="A1558" s="1" t="s">
        <v>3523</v>
      </c>
      <c r="B1558" s="3">
        <v>45606</v>
      </c>
      <c r="C1558" s="1" t="s">
        <v>1528</v>
      </c>
      <c r="D1558" s="1" t="s">
        <v>1686</v>
      </c>
      <c r="E1558" s="1" t="s">
        <v>1887</v>
      </c>
      <c r="F1558" s="1">
        <v>1</v>
      </c>
      <c r="G1558" s="1">
        <v>887.38</v>
      </c>
      <c r="H1558" s="1">
        <v>0.01</v>
      </c>
      <c r="I1558" s="1" t="s">
        <v>1964</v>
      </c>
      <c r="J1558" s="1">
        <v>878.50620000000004</v>
      </c>
    </row>
    <row r="1559" spans="1:10" x14ac:dyDescent="0.25">
      <c r="A1559" s="1" t="s">
        <v>3524</v>
      </c>
      <c r="B1559" s="3">
        <v>45524</v>
      </c>
      <c r="C1559" s="1" t="s">
        <v>995</v>
      </c>
      <c r="D1559" s="1" t="s">
        <v>1689</v>
      </c>
      <c r="E1559" s="1" t="s">
        <v>1929</v>
      </c>
      <c r="F1559" s="1">
        <v>4</v>
      </c>
      <c r="G1559" s="1">
        <v>332.97</v>
      </c>
      <c r="H1559" s="1">
        <v>0.28000000000000003</v>
      </c>
      <c r="I1559" s="1" t="s">
        <v>1959</v>
      </c>
      <c r="J1559" s="1">
        <v>958.95360000000005</v>
      </c>
    </row>
    <row r="1560" spans="1:10" x14ac:dyDescent="0.25">
      <c r="A1560" s="1" t="s">
        <v>3525</v>
      </c>
      <c r="B1560" s="3">
        <v>45934</v>
      </c>
      <c r="C1560" s="1" t="s">
        <v>96</v>
      </c>
      <c r="D1560" s="1" t="s">
        <v>1718</v>
      </c>
      <c r="E1560" s="1" t="s">
        <v>1887</v>
      </c>
      <c r="F1560" s="1">
        <v>2</v>
      </c>
      <c r="G1560" s="1">
        <v>157.91</v>
      </c>
      <c r="H1560" s="1">
        <v>0.09</v>
      </c>
      <c r="I1560" s="1" t="s">
        <v>1964</v>
      </c>
      <c r="J1560" s="1">
        <v>287.39620000000002</v>
      </c>
    </row>
    <row r="1561" spans="1:10" x14ac:dyDescent="0.25">
      <c r="A1561" s="1" t="s">
        <v>3526</v>
      </c>
      <c r="B1561" s="3">
        <v>45539</v>
      </c>
      <c r="C1561" s="1" t="s">
        <v>1127</v>
      </c>
      <c r="D1561" s="1" t="s">
        <v>1606</v>
      </c>
      <c r="E1561" s="1" t="s">
        <v>1945</v>
      </c>
      <c r="F1561" s="1">
        <v>1</v>
      </c>
      <c r="G1561" s="1">
        <v>548.15</v>
      </c>
      <c r="H1561" s="1">
        <v>0.11</v>
      </c>
      <c r="I1561" s="1" t="s">
        <v>1959</v>
      </c>
      <c r="J1561" s="1">
        <v>487.8535</v>
      </c>
    </row>
    <row r="1562" spans="1:10" x14ac:dyDescent="0.25">
      <c r="A1562" s="1" t="s">
        <v>3527</v>
      </c>
      <c r="B1562" s="3">
        <v>45555</v>
      </c>
      <c r="C1562" s="1" t="s">
        <v>689</v>
      </c>
      <c r="D1562" s="1" t="s">
        <v>1725</v>
      </c>
      <c r="E1562" s="1" t="s">
        <v>1936</v>
      </c>
      <c r="F1562" s="1">
        <v>1</v>
      </c>
      <c r="G1562" s="1">
        <v>135.13</v>
      </c>
      <c r="H1562" s="1">
        <v>0.04</v>
      </c>
      <c r="I1562" s="1" t="s">
        <v>1959</v>
      </c>
      <c r="J1562" s="1">
        <v>129.72479999999999</v>
      </c>
    </row>
    <row r="1563" spans="1:10" x14ac:dyDescent="0.25">
      <c r="A1563" s="1" t="s">
        <v>3528</v>
      </c>
      <c r="B1563" s="3">
        <v>45281</v>
      </c>
      <c r="C1563" s="1" t="s">
        <v>719</v>
      </c>
      <c r="D1563" s="1" t="s">
        <v>1750</v>
      </c>
      <c r="E1563" s="1" t="s">
        <v>1901</v>
      </c>
      <c r="F1563" s="1">
        <v>3</v>
      </c>
      <c r="G1563" s="1">
        <v>579.26</v>
      </c>
      <c r="H1563" s="1">
        <v>0.19</v>
      </c>
      <c r="I1563" s="1" t="s">
        <v>1959</v>
      </c>
      <c r="J1563" s="1">
        <v>1407.6017999999999</v>
      </c>
    </row>
    <row r="1564" spans="1:10" x14ac:dyDescent="0.25">
      <c r="A1564" s="1" t="s">
        <v>3529</v>
      </c>
      <c r="B1564" s="3">
        <v>45582</v>
      </c>
      <c r="C1564" s="1" t="s">
        <v>1226</v>
      </c>
      <c r="D1564" s="1" t="s">
        <v>1625</v>
      </c>
      <c r="E1564" s="1" t="s">
        <v>1887</v>
      </c>
      <c r="F1564" s="1">
        <v>1</v>
      </c>
      <c r="G1564" s="1">
        <v>465.63</v>
      </c>
      <c r="H1564" s="1">
        <v>0.25</v>
      </c>
      <c r="I1564" s="1" t="s">
        <v>1959</v>
      </c>
      <c r="J1564" s="1">
        <v>349.22250000000003</v>
      </c>
    </row>
    <row r="1565" spans="1:10" x14ac:dyDescent="0.25">
      <c r="A1565" s="1" t="s">
        <v>3530</v>
      </c>
      <c r="B1565" s="3">
        <v>45372</v>
      </c>
      <c r="C1565" s="1" t="s">
        <v>185</v>
      </c>
      <c r="D1565" s="1" t="s">
        <v>1811</v>
      </c>
      <c r="E1565" s="1" t="s">
        <v>1939</v>
      </c>
      <c r="F1565" s="1">
        <v>2</v>
      </c>
      <c r="G1565" s="1">
        <v>675.61</v>
      </c>
      <c r="H1565" s="1">
        <v>0.08</v>
      </c>
      <c r="I1565" s="1" t="s">
        <v>1964</v>
      </c>
      <c r="J1565" s="1">
        <v>1243.1224</v>
      </c>
    </row>
    <row r="1566" spans="1:10" x14ac:dyDescent="0.25">
      <c r="A1566" s="1" t="s">
        <v>3531</v>
      </c>
      <c r="B1566" s="3">
        <v>45458</v>
      </c>
      <c r="C1566" s="1" t="s">
        <v>1304</v>
      </c>
      <c r="D1566" s="1" t="s">
        <v>1677</v>
      </c>
      <c r="E1566" s="1" t="s">
        <v>1911</v>
      </c>
      <c r="F1566" s="1">
        <v>1</v>
      </c>
      <c r="G1566" s="1">
        <v>718.99</v>
      </c>
      <c r="H1566" s="1">
        <v>0.08</v>
      </c>
      <c r="I1566" s="1" t="s">
        <v>1961</v>
      </c>
      <c r="J1566" s="1">
        <v>661.47080000000005</v>
      </c>
    </row>
    <row r="1567" spans="1:10" x14ac:dyDescent="0.25">
      <c r="A1567" s="1" t="s">
        <v>3532</v>
      </c>
      <c r="B1567" s="3">
        <v>45943</v>
      </c>
      <c r="C1567" s="1" t="s">
        <v>1187</v>
      </c>
      <c r="D1567" s="1" t="s">
        <v>1613</v>
      </c>
      <c r="E1567" s="1" t="s">
        <v>1924</v>
      </c>
      <c r="F1567" s="1">
        <v>2</v>
      </c>
      <c r="G1567" s="1">
        <v>675.65</v>
      </c>
      <c r="H1567" s="1">
        <v>0.2</v>
      </c>
      <c r="I1567" s="1" t="s">
        <v>1964</v>
      </c>
      <c r="J1567" s="1">
        <v>1081.04</v>
      </c>
    </row>
    <row r="1568" spans="1:10" x14ac:dyDescent="0.25">
      <c r="A1568" s="1" t="s">
        <v>3533</v>
      </c>
      <c r="B1568" s="3">
        <v>45374</v>
      </c>
      <c r="C1568" s="1" t="s">
        <v>1067</v>
      </c>
      <c r="D1568" s="1" t="s">
        <v>1868</v>
      </c>
      <c r="E1568" s="1" t="s">
        <v>1936</v>
      </c>
      <c r="F1568" s="1">
        <v>4</v>
      </c>
      <c r="G1568" s="1">
        <v>284.24</v>
      </c>
      <c r="H1568" s="1">
        <v>0.1</v>
      </c>
      <c r="I1568" s="1" t="s">
        <v>1959</v>
      </c>
      <c r="J1568" s="1">
        <v>1023.264</v>
      </c>
    </row>
    <row r="1569" spans="1:10" x14ac:dyDescent="0.25">
      <c r="A1569" s="1" t="s">
        <v>3534</v>
      </c>
      <c r="B1569" s="3">
        <v>45374</v>
      </c>
      <c r="C1569" s="1" t="s">
        <v>701</v>
      </c>
      <c r="D1569" s="1" t="s">
        <v>1560</v>
      </c>
      <c r="E1569" s="1" t="s">
        <v>1901</v>
      </c>
      <c r="F1569" s="1">
        <v>1</v>
      </c>
      <c r="G1569" s="1">
        <v>94.26</v>
      </c>
      <c r="H1569" s="1">
        <v>0.18</v>
      </c>
      <c r="I1569" s="1" t="s">
        <v>1961</v>
      </c>
      <c r="J1569" s="1">
        <v>77.293199999999999</v>
      </c>
    </row>
    <row r="1570" spans="1:10" x14ac:dyDescent="0.25">
      <c r="A1570" s="1" t="s">
        <v>3535</v>
      </c>
      <c r="B1570" s="3">
        <v>45789</v>
      </c>
      <c r="C1570" s="1" t="s">
        <v>1304</v>
      </c>
      <c r="D1570" s="1" t="s">
        <v>1580</v>
      </c>
      <c r="E1570" s="1" t="s">
        <v>1924</v>
      </c>
      <c r="F1570" s="1">
        <v>4</v>
      </c>
      <c r="G1570" s="1">
        <v>458.58</v>
      </c>
      <c r="H1570" s="1">
        <v>0.28999999999999998</v>
      </c>
      <c r="I1570" s="1" t="s">
        <v>1964</v>
      </c>
      <c r="J1570" s="1">
        <v>1302.3671999999999</v>
      </c>
    </row>
    <row r="1571" spans="1:10" x14ac:dyDescent="0.25">
      <c r="A1571" s="1" t="s">
        <v>3536</v>
      </c>
      <c r="B1571" s="3">
        <v>45452</v>
      </c>
      <c r="C1571" s="1" t="s">
        <v>400</v>
      </c>
      <c r="D1571" s="1" t="s">
        <v>1777</v>
      </c>
      <c r="E1571" s="1" t="s">
        <v>1924</v>
      </c>
      <c r="F1571" s="1">
        <v>4</v>
      </c>
      <c r="G1571" s="1">
        <v>704.49</v>
      </c>
      <c r="H1571" s="1">
        <v>0.05</v>
      </c>
      <c r="I1571" s="1" t="s">
        <v>1964</v>
      </c>
      <c r="J1571" s="1">
        <v>2677.0619999999999</v>
      </c>
    </row>
    <row r="1572" spans="1:10" x14ac:dyDescent="0.25">
      <c r="A1572" s="1" t="s">
        <v>3537</v>
      </c>
      <c r="B1572" s="3">
        <v>45284</v>
      </c>
      <c r="C1572" s="1" t="s">
        <v>134</v>
      </c>
      <c r="D1572" s="1" t="s">
        <v>1658</v>
      </c>
      <c r="E1572" s="1" t="s">
        <v>1948</v>
      </c>
      <c r="F1572" s="1">
        <v>4</v>
      </c>
      <c r="G1572" s="1">
        <v>822.32</v>
      </c>
      <c r="H1572" s="1">
        <v>0.26</v>
      </c>
      <c r="I1572" s="1" t="s">
        <v>1961</v>
      </c>
      <c r="J1572" s="1">
        <v>2434.0672</v>
      </c>
    </row>
    <row r="1573" spans="1:10" x14ac:dyDescent="0.25">
      <c r="A1573" s="1" t="s">
        <v>3538</v>
      </c>
      <c r="B1573" s="3">
        <v>45325</v>
      </c>
      <c r="C1573" s="1" t="s">
        <v>796</v>
      </c>
      <c r="D1573" s="1" t="s">
        <v>2061</v>
      </c>
      <c r="E1573" s="1" t="s">
        <v>1932</v>
      </c>
      <c r="F1573" s="1">
        <v>4</v>
      </c>
      <c r="G1573" s="1">
        <v>785.41</v>
      </c>
      <c r="H1573" s="1">
        <v>0.13</v>
      </c>
      <c r="I1573" s="1" t="s">
        <v>1964</v>
      </c>
      <c r="J1573" s="1">
        <v>2733.2267999999999</v>
      </c>
    </row>
    <row r="1574" spans="1:10" x14ac:dyDescent="0.25">
      <c r="A1574" s="1" t="s">
        <v>3539</v>
      </c>
      <c r="B1574" s="3">
        <v>45465</v>
      </c>
      <c r="C1574" s="1" t="s">
        <v>131</v>
      </c>
      <c r="D1574" s="1" t="s">
        <v>1696</v>
      </c>
      <c r="E1574" s="1" t="s">
        <v>1934</v>
      </c>
      <c r="F1574" s="1">
        <v>1</v>
      </c>
      <c r="G1574" s="1">
        <v>405.8</v>
      </c>
      <c r="H1574" s="1">
        <v>0.11</v>
      </c>
      <c r="I1574" s="1" t="s">
        <v>1961</v>
      </c>
      <c r="J1574" s="1">
        <v>361.16199999999998</v>
      </c>
    </row>
    <row r="1575" spans="1:10" x14ac:dyDescent="0.25">
      <c r="A1575" s="1" t="s">
        <v>3540</v>
      </c>
      <c r="B1575" s="3">
        <v>45612</v>
      </c>
      <c r="C1575" s="1" t="s">
        <v>1355</v>
      </c>
      <c r="D1575" s="1" t="s">
        <v>1856</v>
      </c>
      <c r="E1575" s="1" t="s">
        <v>1921</v>
      </c>
      <c r="F1575" s="1">
        <v>2</v>
      </c>
      <c r="G1575" s="1">
        <v>976.83</v>
      </c>
      <c r="H1575" s="1">
        <v>0.1</v>
      </c>
      <c r="I1575" s="1" t="s">
        <v>1961</v>
      </c>
      <c r="J1575" s="1">
        <v>1758.2940000000001</v>
      </c>
    </row>
    <row r="1576" spans="1:10" x14ac:dyDescent="0.25">
      <c r="A1576" s="1" t="s">
        <v>3541</v>
      </c>
      <c r="B1576" s="3">
        <v>45472</v>
      </c>
      <c r="C1576" s="1" t="s">
        <v>880</v>
      </c>
      <c r="D1576" s="1" t="s">
        <v>1774</v>
      </c>
      <c r="E1576" s="1" t="s">
        <v>1896</v>
      </c>
      <c r="F1576" s="1">
        <v>1</v>
      </c>
      <c r="G1576" s="1">
        <v>644.15</v>
      </c>
      <c r="H1576" s="1">
        <v>0.06</v>
      </c>
      <c r="I1576" s="1" t="s">
        <v>1959</v>
      </c>
      <c r="J1576" s="1">
        <v>605.50099999999998</v>
      </c>
    </row>
    <row r="1577" spans="1:10" x14ac:dyDescent="0.25">
      <c r="A1577" s="1" t="s">
        <v>3542</v>
      </c>
      <c r="B1577" s="3">
        <v>45897</v>
      </c>
      <c r="C1577" s="1" t="s">
        <v>1070</v>
      </c>
      <c r="D1577" s="1" t="s">
        <v>1783</v>
      </c>
      <c r="E1577" s="1" t="s">
        <v>1932</v>
      </c>
      <c r="F1577" s="1">
        <v>1</v>
      </c>
      <c r="G1577" s="1">
        <v>470.55</v>
      </c>
      <c r="H1577" s="1">
        <v>0.23</v>
      </c>
      <c r="I1577" s="1" t="s">
        <v>1961</v>
      </c>
      <c r="J1577" s="1">
        <v>362.32350000000002</v>
      </c>
    </row>
    <row r="1578" spans="1:10" x14ac:dyDescent="0.25">
      <c r="A1578" s="1" t="s">
        <v>3543</v>
      </c>
      <c r="B1578" s="3">
        <v>45241</v>
      </c>
      <c r="C1578" s="1" t="s">
        <v>1484</v>
      </c>
      <c r="D1578" s="1" t="s">
        <v>1585</v>
      </c>
      <c r="E1578" s="1" t="s">
        <v>1911</v>
      </c>
      <c r="F1578" s="1">
        <v>3</v>
      </c>
      <c r="G1578" s="1">
        <v>598.82000000000005</v>
      </c>
      <c r="H1578" s="1">
        <v>0.19</v>
      </c>
      <c r="I1578" s="1" t="s">
        <v>1964</v>
      </c>
      <c r="J1578" s="1">
        <v>1455.1325999999999</v>
      </c>
    </row>
    <row r="1579" spans="1:10" x14ac:dyDescent="0.25">
      <c r="A1579" s="1" t="s">
        <v>3544</v>
      </c>
      <c r="B1579" s="3">
        <v>45851</v>
      </c>
      <c r="C1579" s="1" t="s">
        <v>364</v>
      </c>
      <c r="D1579" s="1" t="s">
        <v>1635</v>
      </c>
      <c r="E1579" s="1" t="s">
        <v>1929</v>
      </c>
      <c r="F1579" s="1">
        <v>4</v>
      </c>
      <c r="G1579" s="1">
        <v>659.17</v>
      </c>
      <c r="H1579" s="1">
        <v>0.12</v>
      </c>
      <c r="I1579" s="1" t="s">
        <v>1959</v>
      </c>
      <c r="J1579" s="1">
        <v>2320.2784000000001</v>
      </c>
    </row>
    <row r="1580" spans="1:10" x14ac:dyDescent="0.25">
      <c r="A1580" s="1" t="s">
        <v>3545</v>
      </c>
      <c r="B1580" s="3">
        <v>45572</v>
      </c>
      <c r="C1580" s="1" t="s">
        <v>373</v>
      </c>
      <c r="D1580" s="1" t="s">
        <v>1718</v>
      </c>
      <c r="E1580" s="1" t="s">
        <v>1892</v>
      </c>
      <c r="F1580" s="1">
        <v>2</v>
      </c>
      <c r="G1580" s="1">
        <v>216.02</v>
      </c>
      <c r="H1580" s="1">
        <v>0.25</v>
      </c>
      <c r="I1580" s="1" t="s">
        <v>1959</v>
      </c>
      <c r="J1580" s="1">
        <v>324.02999999999997</v>
      </c>
    </row>
    <row r="1581" spans="1:10" x14ac:dyDescent="0.25">
      <c r="A1581" s="1" t="s">
        <v>3546</v>
      </c>
      <c r="B1581" s="3">
        <v>45774</v>
      </c>
      <c r="C1581" s="1" t="s">
        <v>128</v>
      </c>
      <c r="D1581" s="1" t="s">
        <v>1670</v>
      </c>
      <c r="E1581" s="1" t="s">
        <v>1924</v>
      </c>
      <c r="F1581" s="1">
        <v>2</v>
      </c>
      <c r="G1581" s="1">
        <v>613.47</v>
      </c>
      <c r="H1581" s="1">
        <v>0.02</v>
      </c>
      <c r="I1581" s="1" t="s">
        <v>1961</v>
      </c>
      <c r="J1581" s="1">
        <v>1202.4012</v>
      </c>
    </row>
    <row r="1582" spans="1:10" x14ac:dyDescent="0.25">
      <c r="A1582" s="1" t="s">
        <v>3547</v>
      </c>
      <c r="B1582" s="3">
        <v>45921</v>
      </c>
      <c r="C1582" s="1" t="s">
        <v>354</v>
      </c>
      <c r="D1582" s="1" t="s">
        <v>1756</v>
      </c>
      <c r="E1582" s="1" t="s">
        <v>1929</v>
      </c>
      <c r="F1582" s="1">
        <v>2</v>
      </c>
      <c r="G1582" s="1">
        <v>485.17</v>
      </c>
      <c r="H1582" s="1">
        <v>0.11</v>
      </c>
      <c r="I1582" s="1" t="s">
        <v>1961</v>
      </c>
      <c r="J1582" s="1">
        <v>863.60260000000005</v>
      </c>
    </row>
    <row r="1583" spans="1:10" x14ac:dyDescent="0.25">
      <c r="A1583" s="1" t="s">
        <v>3548</v>
      </c>
      <c r="B1583" s="3">
        <v>45268</v>
      </c>
      <c r="C1583" s="1" t="s">
        <v>980</v>
      </c>
      <c r="D1583" s="1" t="s">
        <v>1718</v>
      </c>
      <c r="E1583" s="1" t="s">
        <v>1924</v>
      </c>
      <c r="F1583" s="1">
        <v>1</v>
      </c>
      <c r="G1583" s="1">
        <v>209.7</v>
      </c>
      <c r="H1583" s="1">
        <v>0.2</v>
      </c>
      <c r="I1583" s="1" t="s">
        <v>1961</v>
      </c>
      <c r="J1583" s="1">
        <v>167.76</v>
      </c>
    </row>
    <row r="1584" spans="1:10" x14ac:dyDescent="0.25">
      <c r="A1584" s="1" t="s">
        <v>3549</v>
      </c>
      <c r="B1584" s="3">
        <v>45402</v>
      </c>
      <c r="C1584" s="1" t="s">
        <v>1037</v>
      </c>
      <c r="D1584" s="1" t="s">
        <v>1859</v>
      </c>
      <c r="E1584" s="1" t="s">
        <v>1887</v>
      </c>
      <c r="F1584" s="1">
        <v>1</v>
      </c>
      <c r="G1584" s="1">
        <v>681.47</v>
      </c>
      <c r="H1584" s="1">
        <v>0.15</v>
      </c>
      <c r="I1584" s="1" t="s">
        <v>1959</v>
      </c>
      <c r="J1584" s="1">
        <v>579.24950000000001</v>
      </c>
    </row>
    <row r="1585" spans="1:10" x14ac:dyDescent="0.25">
      <c r="A1585" s="1" t="s">
        <v>3550</v>
      </c>
      <c r="B1585" s="3">
        <v>45667</v>
      </c>
      <c r="C1585" s="1" t="s">
        <v>1374</v>
      </c>
      <c r="D1585" s="1" t="s">
        <v>1811</v>
      </c>
      <c r="E1585" s="1" t="s">
        <v>1942</v>
      </c>
      <c r="F1585" s="1">
        <v>2</v>
      </c>
      <c r="G1585" s="1">
        <v>877.21</v>
      </c>
      <c r="H1585" s="1">
        <v>0.1</v>
      </c>
      <c r="I1585" s="1" t="s">
        <v>1959</v>
      </c>
      <c r="J1585" s="1">
        <v>1578.9780000000001</v>
      </c>
    </row>
    <row r="1586" spans="1:10" x14ac:dyDescent="0.25">
      <c r="A1586" s="1" t="s">
        <v>3551</v>
      </c>
      <c r="B1586" s="3">
        <v>45902</v>
      </c>
      <c r="C1586" s="1" t="s">
        <v>1013</v>
      </c>
      <c r="D1586" s="1" t="s">
        <v>1817</v>
      </c>
      <c r="E1586" s="1" t="s">
        <v>1908</v>
      </c>
      <c r="F1586" s="1">
        <v>2</v>
      </c>
      <c r="G1586" s="1">
        <v>479.77</v>
      </c>
      <c r="H1586" s="1">
        <v>0.21</v>
      </c>
      <c r="I1586" s="1" t="s">
        <v>1961</v>
      </c>
      <c r="J1586" s="1">
        <v>758.03660000000002</v>
      </c>
    </row>
    <row r="1587" spans="1:10" x14ac:dyDescent="0.25">
      <c r="A1587" s="1" t="s">
        <v>3552</v>
      </c>
      <c r="B1587" s="3">
        <v>45589</v>
      </c>
      <c r="C1587" s="1" t="s">
        <v>1025</v>
      </c>
      <c r="D1587" s="1" t="s">
        <v>1832</v>
      </c>
      <c r="E1587" s="1" t="s">
        <v>1936</v>
      </c>
      <c r="F1587" s="1">
        <v>1</v>
      </c>
      <c r="G1587" s="1">
        <v>140.72</v>
      </c>
      <c r="H1587" s="1">
        <v>0</v>
      </c>
      <c r="I1587" s="1" t="s">
        <v>1964</v>
      </c>
      <c r="J1587" s="1">
        <v>140.72</v>
      </c>
    </row>
    <row r="1588" spans="1:10" x14ac:dyDescent="0.25">
      <c r="A1588" s="1" t="s">
        <v>3553</v>
      </c>
      <c r="B1588" s="3">
        <v>45668</v>
      </c>
      <c r="C1588" s="1" t="s">
        <v>118</v>
      </c>
      <c r="D1588" s="1" t="s">
        <v>1631</v>
      </c>
      <c r="E1588" s="1" t="s">
        <v>1911</v>
      </c>
      <c r="F1588" s="1">
        <v>2</v>
      </c>
      <c r="G1588" s="1">
        <v>764.25</v>
      </c>
      <c r="H1588" s="1">
        <v>0.23</v>
      </c>
      <c r="I1588" s="1" t="s">
        <v>1961</v>
      </c>
      <c r="J1588" s="1">
        <v>1176.9449999999999</v>
      </c>
    </row>
    <row r="1589" spans="1:10" x14ac:dyDescent="0.25">
      <c r="A1589" s="1" t="s">
        <v>3554</v>
      </c>
      <c r="B1589" s="3">
        <v>45300</v>
      </c>
      <c r="C1589" s="1" t="s">
        <v>729</v>
      </c>
      <c r="D1589" s="1" t="s">
        <v>1832</v>
      </c>
      <c r="E1589" s="1" t="s">
        <v>1908</v>
      </c>
      <c r="F1589" s="1">
        <v>3</v>
      </c>
      <c r="G1589" s="1">
        <v>107.8</v>
      </c>
      <c r="H1589" s="1">
        <v>0.28999999999999998</v>
      </c>
      <c r="I1589" s="1" t="s">
        <v>1961</v>
      </c>
      <c r="J1589" s="1">
        <v>229.614</v>
      </c>
    </row>
    <row r="1590" spans="1:10" x14ac:dyDescent="0.25">
      <c r="A1590" s="1" t="s">
        <v>3555</v>
      </c>
      <c r="B1590" s="3">
        <v>45757</v>
      </c>
      <c r="C1590" s="1" t="s">
        <v>503</v>
      </c>
      <c r="D1590" s="1" t="s">
        <v>1642</v>
      </c>
      <c r="E1590" s="1" t="s">
        <v>1917</v>
      </c>
      <c r="F1590" s="1">
        <v>4</v>
      </c>
      <c r="G1590" s="1">
        <v>565.37</v>
      </c>
      <c r="H1590" s="1">
        <v>7.0000000000000007E-2</v>
      </c>
      <c r="I1590" s="1" t="s">
        <v>1961</v>
      </c>
      <c r="J1590" s="1">
        <v>2103.1763999999998</v>
      </c>
    </row>
    <row r="1591" spans="1:10" x14ac:dyDescent="0.25">
      <c r="A1591" s="1" t="s">
        <v>3556</v>
      </c>
      <c r="B1591" s="3">
        <v>45235</v>
      </c>
      <c r="C1591" s="1" t="s">
        <v>141</v>
      </c>
      <c r="D1591" s="1" t="s">
        <v>1686</v>
      </c>
      <c r="E1591" s="1" t="s">
        <v>1904</v>
      </c>
      <c r="F1591" s="1">
        <v>3</v>
      </c>
      <c r="G1591" s="1">
        <v>811.45</v>
      </c>
      <c r="H1591" s="1">
        <v>0.26</v>
      </c>
      <c r="I1591" s="1" t="s">
        <v>1959</v>
      </c>
      <c r="J1591" s="1">
        <v>1801.4190000000001</v>
      </c>
    </row>
    <row r="1592" spans="1:10" x14ac:dyDescent="0.25">
      <c r="A1592" s="1" t="s">
        <v>3557</v>
      </c>
      <c r="B1592" s="3">
        <v>45749</v>
      </c>
      <c r="C1592" s="1" t="s">
        <v>1287</v>
      </c>
      <c r="D1592" s="1" t="s">
        <v>1677</v>
      </c>
      <c r="E1592" s="1" t="s">
        <v>1948</v>
      </c>
      <c r="F1592" s="1">
        <v>4</v>
      </c>
      <c r="G1592" s="1">
        <v>62.25</v>
      </c>
      <c r="H1592" s="1">
        <v>0.11</v>
      </c>
      <c r="I1592" s="1" t="s">
        <v>1961</v>
      </c>
      <c r="J1592" s="1">
        <v>221.61</v>
      </c>
    </row>
    <row r="1593" spans="1:10" x14ac:dyDescent="0.25">
      <c r="A1593" s="1" t="s">
        <v>3558</v>
      </c>
      <c r="B1593" s="3">
        <v>45807</v>
      </c>
      <c r="C1593" s="1" t="s">
        <v>111</v>
      </c>
      <c r="D1593" s="1" t="s">
        <v>1868</v>
      </c>
      <c r="E1593" s="1" t="s">
        <v>1924</v>
      </c>
      <c r="F1593" s="1">
        <v>1</v>
      </c>
      <c r="G1593" s="1">
        <v>749.78</v>
      </c>
      <c r="H1593" s="1">
        <v>0.03</v>
      </c>
      <c r="I1593" s="1" t="s">
        <v>1959</v>
      </c>
      <c r="J1593" s="1">
        <v>727.28660000000002</v>
      </c>
    </row>
    <row r="1594" spans="1:10" x14ac:dyDescent="0.25">
      <c r="A1594" s="1" t="s">
        <v>3559</v>
      </c>
      <c r="B1594" s="3">
        <v>45496</v>
      </c>
      <c r="C1594" s="1" t="s">
        <v>1109</v>
      </c>
      <c r="D1594" s="1" t="s">
        <v>1759</v>
      </c>
      <c r="E1594" s="1" t="s">
        <v>1908</v>
      </c>
      <c r="F1594" s="1">
        <v>3</v>
      </c>
      <c r="G1594" s="1">
        <v>630.28</v>
      </c>
      <c r="H1594" s="1">
        <v>7.0000000000000007E-2</v>
      </c>
      <c r="I1594" s="1" t="s">
        <v>1964</v>
      </c>
      <c r="J1594" s="1">
        <v>1758.4811999999999</v>
      </c>
    </row>
    <row r="1595" spans="1:10" x14ac:dyDescent="0.25">
      <c r="A1595" s="1" t="s">
        <v>3560</v>
      </c>
      <c r="B1595" s="3">
        <v>45355</v>
      </c>
      <c r="C1595" s="1" t="s">
        <v>491</v>
      </c>
      <c r="D1595" s="1" t="s">
        <v>1667</v>
      </c>
      <c r="E1595" s="1" t="s">
        <v>1939</v>
      </c>
      <c r="F1595" s="1">
        <v>1</v>
      </c>
      <c r="G1595" s="1">
        <v>101.84</v>
      </c>
      <c r="H1595" s="1">
        <v>0.17</v>
      </c>
      <c r="I1595" s="1" t="s">
        <v>1959</v>
      </c>
      <c r="J1595" s="1">
        <v>84.527199999999993</v>
      </c>
    </row>
    <row r="1596" spans="1:10" x14ac:dyDescent="0.25">
      <c r="A1596" s="1" t="s">
        <v>3561</v>
      </c>
      <c r="B1596" s="3">
        <v>45256</v>
      </c>
      <c r="C1596" s="1" t="s">
        <v>212</v>
      </c>
      <c r="D1596" s="1" t="s">
        <v>1648</v>
      </c>
      <c r="E1596" s="1" t="s">
        <v>1945</v>
      </c>
      <c r="F1596" s="1">
        <v>4</v>
      </c>
      <c r="G1596" s="1">
        <v>641.45000000000005</v>
      </c>
      <c r="H1596" s="1">
        <v>0.16</v>
      </c>
      <c r="I1596" s="1" t="s">
        <v>1964</v>
      </c>
      <c r="J1596" s="1">
        <v>2155.2719999999999</v>
      </c>
    </row>
    <row r="1597" spans="1:10" x14ac:dyDescent="0.25">
      <c r="A1597" s="1" t="s">
        <v>3562</v>
      </c>
      <c r="B1597" s="3">
        <v>45849</v>
      </c>
      <c r="C1597" s="1" t="s">
        <v>1464</v>
      </c>
      <c r="D1597" s="1" t="s">
        <v>1709</v>
      </c>
      <c r="E1597" s="1" t="s">
        <v>1892</v>
      </c>
      <c r="F1597" s="1">
        <v>1</v>
      </c>
      <c r="G1597" s="1">
        <v>135.87</v>
      </c>
      <c r="H1597" s="1">
        <v>0.23</v>
      </c>
      <c r="I1597" s="1" t="s">
        <v>1961</v>
      </c>
      <c r="J1597" s="1">
        <v>104.6199</v>
      </c>
    </row>
    <row r="1598" spans="1:10" x14ac:dyDescent="0.25">
      <c r="A1598" s="1" t="s">
        <v>3563</v>
      </c>
      <c r="B1598" s="3">
        <v>45344</v>
      </c>
      <c r="C1598" s="1" t="s">
        <v>345</v>
      </c>
      <c r="D1598" s="1" t="s">
        <v>1638</v>
      </c>
      <c r="E1598" s="1" t="s">
        <v>1911</v>
      </c>
      <c r="F1598" s="1">
        <v>1</v>
      </c>
      <c r="G1598" s="1">
        <v>388.35</v>
      </c>
      <c r="H1598" s="1">
        <v>0.01</v>
      </c>
      <c r="I1598" s="1" t="s">
        <v>1961</v>
      </c>
      <c r="J1598" s="1">
        <v>384.4665</v>
      </c>
    </row>
    <row r="1599" spans="1:10" x14ac:dyDescent="0.25">
      <c r="A1599" s="1" t="s">
        <v>3564</v>
      </c>
      <c r="B1599" s="3">
        <v>45367</v>
      </c>
      <c r="C1599" s="1" t="s">
        <v>2639</v>
      </c>
      <c r="D1599" s="1" t="s">
        <v>1693</v>
      </c>
      <c r="E1599" s="1" t="s">
        <v>1921</v>
      </c>
      <c r="F1599" s="1">
        <v>2</v>
      </c>
      <c r="G1599" s="1">
        <v>999.08</v>
      </c>
      <c r="H1599" s="1">
        <v>0.3</v>
      </c>
      <c r="I1599" s="1" t="s">
        <v>1961</v>
      </c>
      <c r="J1599" s="1">
        <v>1398.712</v>
      </c>
    </row>
    <row r="1600" spans="1:10" x14ac:dyDescent="0.25">
      <c r="A1600" s="1" t="s">
        <v>3565</v>
      </c>
      <c r="B1600" s="3">
        <v>45887</v>
      </c>
      <c r="C1600" s="1" t="s">
        <v>572</v>
      </c>
      <c r="D1600" s="1" t="s">
        <v>1693</v>
      </c>
      <c r="E1600" s="1" t="s">
        <v>1942</v>
      </c>
      <c r="F1600" s="1">
        <v>3</v>
      </c>
      <c r="G1600" s="1">
        <v>453.19</v>
      </c>
      <c r="H1600" s="1">
        <v>0.08</v>
      </c>
      <c r="I1600" s="1" t="s">
        <v>1964</v>
      </c>
      <c r="J1600" s="1">
        <v>1250.8044</v>
      </c>
    </row>
    <row r="1601" spans="1:10" x14ac:dyDescent="0.25">
      <c r="A1601" s="1" t="s">
        <v>3566</v>
      </c>
      <c r="B1601" s="3">
        <v>45567</v>
      </c>
      <c r="C1601" s="1" t="s">
        <v>766</v>
      </c>
      <c r="D1601" s="1" t="s">
        <v>1823</v>
      </c>
      <c r="E1601" s="1" t="s">
        <v>1924</v>
      </c>
      <c r="F1601" s="1">
        <v>2</v>
      </c>
      <c r="G1601" s="1">
        <v>61.31</v>
      </c>
      <c r="H1601" s="1">
        <v>0.15</v>
      </c>
      <c r="I1601" s="1" t="s">
        <v>1964</v>
      </c>
      <c r="J1601" s="1">
        <v>104.227</v>
      </c>
    </row>
    <row r="1602" spans="1:10" x14ac:dyDescent="0.25">
      <c r="A1602" s="1" t="s">
        <v>3567</v>
      </c>
      <c r="B1602" s="3">
        <v>45223</v>
      </c>
      <c r="C1602" s="1" t="s">
        <v>1085</v>
      </c>
      <c r="D1602" s="1" t="s">
        <v>1826</v>
      </c>
      <c r="E1602" s="1" t="s">
        <v>1924</v>
      </c>
      <c r="F1602" s="1">
        <v>2</v>
      </c>
      <c r="G1602" s="1">
        <v>870.13</v>
      </c>
      <c r="H1602" s="1">
        <v>0.23</v>
      </c>
      <c r="I1602" s="1" t="s">
        <v>1959</v>
      </c>
      <c r="J1602" s="1">
        <v>1340.0001999999999</v>
      </c>
    </row>
    <row r="1603" spans="1:10" x14ac:dyDescent="0.25">
      <c r="A1603" s="1" t="s">
        <v>3568</v>
      </c>
      <c r="B1603" s="3">
        <v>45664</v>
      </c>
      <c r="C1603" s="1" t="s">
        <v>251</v>
      </c>
      <c r="D1603" s="1" t="s">
        <v>1617</v>
      </c>
      <c r="E1603" s="1" t="s">
        <v>1948</v>
      </c>
      <c r="F1603" s="1">
        <v>1</v>
      </c>
      <c r="G1603" s="1">
        <v>336.51</v>
      </c>
      <c r="H1603" s="1">
        <v>0.11</v>
      </c>
      <c r="I1603" s="1" t="s">
        <v>1961</v>
      </c>
      <c r="J1603" s="1">
        <v>299.4939</v>
      </c>
    </row>
    <row r="1604" spans="1:10" x14ac:dyDescent="0.25">
      <c r="A1604" s="1" t="s">
        <v>3569</v>
      </c>
      <c r="B1604" s="3">
        <v>45313</v>
      </c>
      <c r="C1604" s="1" t="s">
        <v>606</v>
      </c>
      <c r="D1604" s="1" t="s">
        <v>1783</v>
      </c>
      <c r="E1604" s="1" t="s">
        <v>1887</v>
      </c>
      <c r="F1604" s="1">
        <v>1</v>
      </c>
      <c r="G1604" s="1">
        <v>305.70999999999998</v>
      </c>
      <c r="H1604" s="1">
        <v>0.26</v>
      </c>
      <c r="I1604" s="1" t="s">
        <v>1964</v>
      </c>
      <c r="J1604" s="1">
        <v>226.22540000000001</v>
      </c>
    </row>
    <row r="1605" spans="1:10" x14ac:dyDescent="0.25">
      <c r="A1605" s="1" t="s">
        <v>3570</v>
      </c>
      <c r="B1605" s="3">
        <v>45224</v>
      </c>
      <c r="C1605" s="1" t="s">
        <v>424</v>
      </c>
      <c r="D1605" s="1" t="s">
        <v>1599</v>
      </c>
      <c r="E1605" s="1" t="s">
        <v>1945</v>
      </c>
      <c r="F1605" s="1">
        <v>2</v>
      </c>
      <c r="G1605" s="1">
        <v>635.39</v>
      </c>
      <c r="H1605" s="1">
        <v>0.28999999999999998</v>
      </c>
      <c r="I1605" s="1" t="s">
        <v>1964</v>
      </c>
      <c r="J1605" s="1">
        <v>902.25379999999996</v>
      </c>
    </row>
    <row r="1606" spans="1:10" x14ac:dyDescent="0.25">
      <c r="A1606" s="1" t="s">
        <v>3571</v>
      </c>
      <c r="B1606" s="3">
        <v>45491</v>
      </c>
      <c r="C1606" s="1" t="s">
        <v>409</v>
      </c>
      <c r="D1606" s="1" t="s">
        <v>1859</v>
      </c>
      <c r="E1606" s="1" t="s">
        <v>1948</v>
      </c>
      <c r="F1606" s="1">
        <v>2</v>
      </c>
      <c r="G1606" s="1">
        <v>253.87</v>
      </c>
      <c r="H1606" s="1">
        <v>0.23</v>
      </c>
      <c r="I1606" s="1" t="s">
        <v>1964</v>
      </c>
      <c r="J1606" s="1">
        <v>390.95979999999997</v>
      </c>
    </row>
    <row r="1607" spans="1:10" x14ac:dyDescent="0.25">
      <c r="A1607" s="1" t="s">
        <v>3572</v>
      </c>
      <c r="B1607" s="3">
        <v>45472</v>
      </c>
      <c r="C1607" s="1" t="s">
        <v>1501</v>
      </c>
      <c r="D1607" s="1" t="s">
        <v>1811</v>
      </c>
      <c r="E1607" s="1" t="s">
        <v>1942</v>
      </c>
      <c r="F1607" s="1">
        <v>3</v>
      </c>
      <c r="G1607" s="1">
        <v>915.81</v>
      </c>
      <c r="H1607" s="1">
        <v>0.17</v>
      </c>
      <c r="I1607" s="1" t="s">
        <v>1964</v>
      </c>
      <c r="J1607" s="1">
        <v>2280.3669</v>
      </c>
    </row>
    <row r="1608" spans="1:10" x14ac:dyDescent="0.25">
      <c r="A1608" s="1" t="s">
        <v>3573</v>
      </c>
      <c r="B1608" s="3">
        <v>45795</v>
      </c>
      <c r="C1608" s="1" t="s">
        <v>689</v>
      </c>
      <c r="D1608" s="1" t="s">
        <v>1706</v>
      </c>
      <c r="E1608" s="1" t="s">
        <v>1917</v>
      </c>
      <c r="F1608" s="1">
        <v>3</v>
      </c>
      <c r="G1608" s="1">
        <v>779.5</v>
      </c>
      <c r="H1608" s="1">
        <v>0.02</v>
      </c>
      <c r="I1608" s="1" t="s">
        <v>1959</v>
      </c>
      <c r="J1608" s="1">
        <v>2291.73</v>
      </c>
    </row>
    <row r="1609" spans="1:10" x14ac:dyDescent="0.25">
      <c r="A1609" s="1" t="s">
        <v>3574</v>
      </c>
      <c r="B1609" s="3">
        <v>45470</v>
      </c>
      <c r="C1609" s="1" t="s">
        <v>1458</v>
      </c>
      <c r="D1609" s="1" t="s">
        <v>1765</v>
      </c>
      <c r="E1609" s="1" t="s">
        <v>1939</v>
      </c>
      <c r="F1609" s="1">
        <v>2</v>
      </c>
      <c r="G1609" s="1">
        <v>780.57</v>
      </c>
      <c r="H1609" s="1">
        <v>0.26</v>
      </c>
      <c r="I1609" s="1" t="s">
        <v>1959</v>
      </c>
      <c r="J1609" s="1">
        <v>1155.2436</v>
      </c>
    </row>
    <row r="1610" spans="1:10" x14ac:dyDescent="0.25">
      <c r="A1610" s="1" t="s">
        <v>3575</v>
      </c>
      <c r="B1610" s="3">
        <v>45390</v>
      </c>
      <c r="C1610" s="1" t="s">
        <v>1208</v>
      </c>
      <c r="D1610" s="1" t="s">
        <v>1868</v>
      </c>
      <c r="E1610" s="1" t="s">
        <v>1948</v>
      </c>
      <c r="F1610" s="1">
        <v>1</v>
      </c>
      <c r="G1610" s="1">
        <v>511.35</v>
      </c>
      <c r="H1610" s="1">
        <v>0</v>
      </c>
      <c r="I1610" s="1" t="s">
        <v>1959</v>
      </c>
      <c r="J1610" s="1">
        <v>511.35</v>
      </c>
    </row>
    <row r="1611" spans="1:10" x14ac:dyDescent="0.25">
      <c r="A1611" s="1" t="s">
        <v>3576</v>
      </c>
      <c r="B1611" s="3">
        <v>45803</v>
      </c>
      <c r="C1611" s="1" t="s">
        <v>78</v>
      </c>
      <c r="D1611" s="1" t="s">
        <v>1874</v>
      </c>
      <c r="E1611" s="1" t="s">
        <v>1901</v>
      </c>
      <c r="F1611" s="1">
        <v>4</v>
      </c>
      <c r="G1611" s="1">
        <v>44.07</v>
      </c>
      <c r="H1611" s="1">
        <v>0.28999999999999998</v>
      </c>
      <c r="I1611" s="1" t="s">
        <v>1964</v>
      </c>
      <c r="J1611" s="1">
        <v>125.1588</v>
      </c>
    </row>
    <row r="1612" spans="1:10" x14ac:dyDescent="0.25">
      <c r="A1612" s="1" t="s">
        <v>3577</v>
      </c>
      <c r="B1612" s="3">
        <v>45320</v>
      </c>
      <c r="C1612" s="1" t="s">
        <v>654</v>
      </c>
      <c r="D1612" s="1" t="s">
        <v>1790</v>
      </c>
      <c r="E1612" s="1" t="s">
        <v>1927</v>
      </c>
      <c r="F1612" s="1">
        <v>2</v>
      </c>
      <c r="G1612" s="1">
        <v>895.92</v>
      </c>
      <c r="H1612" s="1">
        <v>0.15</v>
      </c>
      <c r="I1612" s="1" t="s">
        <v>1959</v>
      </c>
      <c r="J1612" s="1">
        <v>1523.0640000000001</v>
      </c>
    </row>
    <row r="1613" spans="1:10" x14ac:dyDescent="0.25">
      <c r="A1613" s="1" t="s">
        <v>3578</v>
      </c>
      <c r="B1613" s="3">
        <v>45619</v>
      </c>
      <c r="C1613" s="1" t="s">
        <v>974</v>
      </c>
      <c r="D1613" s="1" t="s">
        <v>1741</v>
      </c>
      <c r="E1613" s="1" t="s">
        <v>1896</v>
      </c>
      <c r="F1613" s="1">
        <v>4</v>
      </c>
      <c r="G1613" s="1">
        <v>456.32</v>
      </c>
      <c r="H1613" s="1">
        <v>0.22</v>
      </c>
      <c r="I1613" s="1" t="s">
        <v>1964</v>
      </c>
      <c r="J1613" s="1">
        <v>1423.7184</v>
      </c>
    </row>
    <row r="1614" spans="1:10" x14ac:dyDescent="0.25">
      <c r="A1614" s="1" t="s">
        <v>3579</v>
      </c>
      <c r="B1614" s="3">
        <v>45777</v>
      </c>
      <c r="C1614" s="1" t="s">
        <v>1316</v>
      </c>
      <c r="D1614" s="1" t="s">
        <v>1680</v>
      </c>
      <c r="E1614" s="1" t="s">
        <v>1887</v>
      </c>
      <c r="F1614" s="1">
        <v>1</v>
      </c>
      <c r="G1614" s="1">
        <v>905.5</v>
      </c>
      <c r="H1614" s="1">
        <v>0.28999999999999998</v>
      </c>
      <c r="I1614" s="1" t="s">
        <v>1964</v>
      </c>
      <c r="J1614" s="1">
        <v>642.90499999999997</v>
      </c>
    </row>
    <row r="1615" spans="1:10" x14ac:dyDescent="0.25">
      <c r="A1615" s="1" t="s">
        <v>3580</v>
      </c>
      <c r="B1615" s="3">
        <v>45523</v>
      </c>
      <c r="C1615" s="1" t="s">
        <v>674</v>
      </c>
      <c r="D1615" s="1" t="s">
        <v>1998</v>
      </c>
      <c r="E1615" s="1" t="s">
        <v>1932</v>
      </c>
      <c r="F1615" s="1">
        <v>3</v>
      </c>
      <c r="G1615" s="1">
        <v>63.19</v>
      </c>
      <c r="H1615" s="1">
        <v>0.08</v>
      </c>
      <c r="I1615" s="1" t="s">
        <v>1959</v>
      </c>
      <c r="J1615" s="1">
        <v>174.40440000000001</v>
      </c>
    </row>
    <row r="1616" spans="1:10" x14ac:dyDescent="0.25">
      <c r="A1616" s="1" t="s">
        <v>3581</v>
      </c>
      <c r="B1616" s="3">
        <v>45628</v>
      </c>
      <c r="C1616" s="1" t="s">
        <v>195</v>
      </c>
      <c r="D1616" s="1" t="s">
        <v>1793</v>
      </c>
      <c r="E1616" s="1" t="s">
        <v>1914</v>
      </c>
      <c r="F1616" s="1">
        <v>3</v>
      </c>
      <c r="G1616" s="1">
        <v>687.66</v>
      </c>
      <c r="H1616" s="1">
        <v>0.06</v>
      </c>
      <c r="I1616" s="1" t="s">
        <v>1961</v>
      </c>
      <c r="J1616" s="1">
        <v>1939.2012</v>
      </c>
    </row>
    <row r="1617" spans="1:10" x14ac:dyDescent="0.25">
      <c r="A1617" s="1" t="s">
        <v>3582</v>
      </c>
      <c r="B1617" s="3">
        <v>45742</v>
      </c>
      <c r="C1617" s="1" t="s">
        <v>719</v>
      </c>
      <c r="D1617" s="1" t="s">
        <v>1709</v>
      </c>
      <c r="E1617" s="1" t="s">
        <v>1921</v>
      </c>
      <c r="F1617" s="1">
        <v>4</v>
      </c>
      <c r="G1617" s="1">
        <v>639.05999999999995</v>
      </c>
      <c r="H1617" s="1">
        <v>0.12</v>
      </c>
      <c r="I1617" s="1" t="s">
        <v>1961</v>
      </c>
      <c r="J1617" s="1">
        <v>2249.4911999999999</v>
      </c>
    </row>
    <row r="1618" spans="1:10" x14ac:dyDescent="0.25">
      <c r="A1618" s="1" t="s">
        <v>3583</v>
      </c>
      <c r="B1618" s="3">
        <v>45456</v>
      </c>
      <c r="C1618" s="1" t="s">
        <v>251</v>
      </c>
      <c r="D1618" s="1" t="s">
        <v>1796</v>
      </c>
      <c r="E1618" s="1" t="s">
        <v>1914</v>
      </c>
      <c r="F1618" s="1">
        <v>1</v>
      </c>
      <c r="G1618" s="1">
        <v>475.15</v>
      </c>
      <c r="H1618" s="1">
        <v>0.04</v>
      </c>
      <c r="I1618" s="1" t="s">
        <v>1964</v>
      </c>
      <c r="J1618" s="1">
        <v>456.14400000000001</v>
      </c>
    </row>
    <row r="1619" spans="1:10" x14ac:dyDescent="0.25">
      <c r="A1619" s="1" t="s">
        <v>3584</v>
      </c>
      <c r="B1619" s="3">
        <v>45534</v>
      </c>
      <c r="C1619" s="1" t="s">
        <v>633</v>
      </c>
      <c r="D1619" s="1" t="s">
        <v>1712</v>
      </c>
      <c r="E1619" s="1" t="s">
        <v>1911</v>
      </c>
      <c r="F1619" s="1">
        <v>1</v>
      </c>
      <c r="G1619" s="1">
        <v>62.38</v>
      </c>
      <c r="H1619" s="1">
        <v>0.08</v>
      </c>
      <c r="I1619" s="1" t="s">
        <v>1964</v>
      </c>
      <c r="J1619" s="1">
        <v>57.389600000000002</v>
      </c>
    </row>
    <row r="1620" spans="1:10" x14ac:dyDescent="0.25">
      <c r="A1620" s="1" t="s">
        <v>3585</v>
      </c>
      <c r="B1620" s="3">
        <v>45375</v>
      </c>
      <c r="C1620" s="1" t="s">
        <v>1121</v>
      </c>
      <c r="D1620" s="1" t="s">
        <v>1617</v>
      </c>
      <c r="E1620" s="1" t="s">
        <v>1914</v>
      </c>
      <c r="F1620" s="1">
        <v>1</v>
      </c>
      <c r="G1620" s="1">
        <v>977.02</v>
      </c>
      <c r="H1620" s="1">
        <v>0.2</v>
      </c>
      <c r="I1620" s="1" t="s">
        <v>1964</v>
      </c>
      <c r="J1620" s="1">
        <v>781.61599999999999</v>
      </c>
    </row>
    <row r="1621" spans="1:10" x14ac:dyDescent="0.25">
      <c r="A1621" s="1" t="s">
        <v>3586</v>
      </c>
      <c r="B1621" s="3">
        <v>45546</v>
      </c>
      <c r="C1621" s="1" t="s">
        <v>275</v>
      </c>
      <c r="D1621" s="1" t="s">
        <v>1832</v>
      </c>
      <c r="E1621" s="1" t="s">
        <v>1904</v>
      </c>
      <c r="F1621" s="1">
        <v>2</v>
      </c>
      <c r="G1621" s="1">
        <v>898.81</v>
      </c>
      <c r="H1621" s="1">
        <v>0.25</v>
      </c>
      <c r="I1621" s="1" t="s">
        <v>1959</v>
      </c>
      <c r="J1621" s="1">
        <v>1348.2149999999999</v>
      </c>
    </row>
    <row r="1622" spans="1:10" x14ac:dyDescent="0.25">
      <c r="A1622" s="1" t="s">
        <v>3587</v>
      </c>
      <c r="B1622" s="3">
        <v>45769</v>
      </c>
      <c r="C1622" s="1" t="s">
        <v>1112</v>
      </c>
      <c r="D1622" s="1" t="s">
        <v>1753</v>
      </c>
      <c r="E1622" s="1" t="s">
        <v>1901</v>
      </c>
      <c r="F1622" s="1">
        <v>2</v>
      </c>
      <c r="G1622" s="1">
        <v>422.13</v>
      </c>
      <c r="H1622" s="1">
        <v>0.28000000000000003</v>
      </c>
      <c r="I1622" s="1" t="s">
        <v>1959</v>
      </c>
      <c r="J1622" s="1">
        <v>607.86720000000003</v>
      </c>
    </row>
    <row r="1623" spans="1:10" x14ac:dyDescent="0.25">
      <c r="A1623" s="1" t="s">
        <v>3588</v>
      </c>
      <c r="B1623" s="3">
        <v>45524</v>
      </c>
      <c r="C1623" s="1" t="s">
        <v>195</v>
      </c>
      <c r="D1623" s="1" t="s">
        <v>1680</v>
      </c>
      <c r="E1623" s="1" t="s">
        <v>1927</v>
      </c>
      <c r="F1623" s="1">
        <v>1</v>
      </c>
      <c r="G1623" s="1">
        <v>324.56</v>
      </c>
      <c r="H1623" s="1">
        <v>0.03</v>
      </c>
      <c r="I1623" s="1" t="s">
        <v>1964</v>
      </c>
      <c r="J1623" s="1">
        <v>314.82319999999999</v>
      </c>
    </row>
    <row r="1624" spans="1:10" x14ac:dyDescent="0.25">
      <c r="A1624" s="1" t="s">
        <v>3589</v>
      </c>
      <c r="B1624" s="3">
        <v>45531</v>
      </c>
      <c r="C1624" s="1" t="s">
        <v>1455</v>
      </c>
      <c r="D1624" s="1" t="s">
        <v>1747</v>
      </c>
      <c r="E1624" s="1" t="s">
        <v>1939</v>
      </c>
      <c r="F1624" s="1">
        <v>4</v>
      </c>
      <c r="G1624" s="1">
        <v>570.38</v>
      </c>
      <c r="H1624" s="1">
        <v>0.26</v>
      </c>
      <c r="I1624" s="1" t="s">
        <v>1961</v>
      </c>
      <c r="J1624" s="1">
        <v>1688.3248000000001</v>
      </c>
    </row>
    <row r="1625" spans="1:10" x14ac:dyDescent="0.25">
      <c r="A1625" s="1" t="s">
        <v>3590</v>
      </c>
      <c r="B1625" s="3">
        <v>45479</v>
      </c>
      <c r="C1625" s="1" t="s">
        <v>1241</v>
      </c>
      <c r="D1625" s="1" t="s">
        <v>1680</v>
      </c>
      <c r="E1625" s="1" t="s">
        <v>1936</v>
      </c>
      <c r="F1625" s="1">
        <v>2</v>
      </c>
      <c r="G1625" s="1">
        <v>223.73</v>
      </c>
      <c r="H1625" s="1">
        <v>0.11</v>
      </c>
      <c r="I1625" s="1" t="s">
        <v>1961</v>
      </c>
      <c r="J1625" s="1">
        <v>398.23939999999999</v>
      </c>
    </row>
    <row r="1626" spans="1:10" x14ac:dyDescent="0.25">
      <c r="A1626" s="1" t="s">
        <v>3591</v>
      </c>
      <c r="B1626" s="3">
        <v>45868</v>
      </c>
      <c r="C1626" s="1" t="s">
        <v>1112</v>
      </c>
      <c r="D1626" s="1" t="s">
        <v>1841</v>
      </c>
      <c r="E1626" s="1" t="s">
        <v>1939</v>
      </c>
      <c r="F1626" s="1">
        <v>4</v>
      </c>
      <c r="G1626" s="1">
        <v>164.93</v>
      </c>
      <c r="H1626" s="1">
        <v>0.11</v>
      </c>
      <c r="I1626" s="1" t="s">
        <v>1959</v>
      </c>
      <c r="J1626" s="1">
        <v>587.1508</v>
      </c>
    </row>
    <row r="1627" spans="1:10" x14ac:dyDescent="0.25">
      <c r="A1627" s="1" t="s">
        <v>3592</v>
      </c>
      <c r="B1627" s="3">
        <v>45569</v>
      </c>
      <c r="C1627" s="1" t="s">
        <v>808</v>
      </c>
      <c r="D1627" s="1" t="s">
        <v>1617</v>
      </c>
      <c r="E1627" s="1" t="s">
        <v>1914</v>
      </c>
      <c r="F1627" s="1">
        <v>3</v>
      </c>
      <c r="G1627" s="1">
        <v>326.66000000000003</v>
      </c>
      <c r="H1627" s="1">
        <v>0.28000000000000003</v>
      </c>
      <c r="I1627" s="1" t="s">
        <v>1964</v>
      </c>
      <c r="J1627" s="1">
        <v>705.5856</v>
      </c>
    </row>
    <row r="1628" spans="1:10" x14ac:dyDescent="0.25">
      <c r="A1628" s="1" t="s">
        <v>3593</v>
      </c>
      <c r="B1628" s="3">
        <v>45382</v>
      </c>
      <c r="C1628" s="1" t="s">
        <v>609</v>
      </c>
      <c r="D1628" s="1" t="s">
        <v>1560</v>
      </c>
      <c r="E1628" s="1" t="s">
        <v>1936</v>
      </c>
      <c r="F1628" s="1">
        <v>2</v>
      </c>
      <c r="G1628" s="1">
        <v>462.93</v>
      </c>
      <c r="H1628" s="1">
        <v>0.17</v>
      </c>
      <c r="I1628" s="1" t="s">
        <v>1961</v>
      </c>
      <c r="J1628" s="1">
        <v>768.46379999999999</v>
      </c>
    </row>
    <row r="1629" spans="1:10" x14ac:dyDescent="0.25">
      <c r="A1629" s="1" t="s">
        <v>3594</v>
      </c>
      <c r="B1629" s="3">
        <v>45885</v>
      </c>
      <c r="C1629" s="1" t="s">
        <v>503</v>
      </c>
      <c r="D1629" s="1" t="s">
        <v>1555</v>
      </c>
      <c r="E1629" s="1" t="s">
        <v>1939</v>
      </c>
      <c r="F1629" s="1">
        <v>3</v>
      </c>
      <c r="G1629" s="1">
        <v>60.26</v>
      </c>
      <c r="H1629" s="1">
        <v>0.04</v>
      </c>
      <c r="I1629" s="1" t="s">
        <v>1959</v>
      </c>
      <c r="J1629" s="1">
        <v>173.5488</v>
      </c>
    </row>
    <row r="1630" spans="1:10" x14ac:dyDescent="0.25">
      <c r="A1630" s="1" t="s">
        <v>3595</v>
      </c>
      <c r="B1630" s="3">
        <v>45829</v>
      </c>
      <c r="C1630" s="1" t="s">
        <v>265</v>
      </c>
      <c r="D1630" s="1" t="s">
        <v>1680</v>
      </c>
      <c r="E1630" s="1" t="s">
        <v>1921</v>
      </c>
      <c r="F1630" s="1">
        <v>3</v>
      </c>
      <c r="G1630" s="1">
        <v>109.5</v>
      </c>
      <c r="H1630" s="1">
        <v>0.06</v>
      </c>
      <c r="I1630" s="1" t="s">
        <v>1964</v>
      </c>
      <c r="J1630" s="1">
        <v>308.79000000000002</v>
      </c>
    </row>
    <row r="1631" spans="1:10" x14ac:dyDescent="0.25">
      <c r="A1631" s="1" t="s">
        <v>3596</v>
      </c>
      <c r="B1631" s="3">
        <v>45721</v>
      </c>
      <c r="C1631" s="1" t="s">
        <v>1205</v>
      </c>
      <c r="D1631" s="1" t="s">
        <v>1793</v>
      </c>
      <c r="E1631" s="1" t="s">
        <v>1939</v>
      </c>
      <c r="F1631" s="1">
        <v>1</v>
      </c>
      <c r="G1631" s="1">
        <v>505.83</v>
      </c>
      <c r="H1631" s="1">
        <v>0.14000000000000001</v>
      </c>
      <c r="I1631" s="1" t="s">
        <v>1964</v>
      </c>
      <c r="J1631" s="1">
        <v>435.0138</v>
      </c>
    </row>
    <row r="1632" spans="1:10" x14ac:dyDescent="0.25">
      <c r="A1632" s="1" t="s">
        <v>3597</v>
      </c>
      <c r="B1632" s="3">
        <v>45511</v>
      </c>
      <c r="C1632" s="1" t="s">
        <v>551</v>
      </c>
      <c r="D1632" s="1" t="s">
        <v>1877</v>
      </c>
      <c r="E1632" s="1" t="s">
        <v>1924</v>
      </c>
      <c r="F1632" s="1">
        <v>2</v>
      </c>
      <c r="G1632" s="1">
        <v>443.15</v>
      </c>
      <c r="H1632" s="1">
        <v>0.27</v>
      </c>
      <c r="I1632" s="1" t="s">
        <v>1961</v>
      </c>
      <c r="J1632" s="1">
        <v>646.99900000000002</v>
      </c>
    </row>
    <row r="1633" spans="1:10" x14ac:dyDescent="0.25">
      <c r="A1633" s="1" t="s">
        <v>3598</v>
      </c>
      <c r="B1633" s="3">
        <v>45739</v>
      </c>
      <c r="C1633" s="1" t="s">
        <v>1539</v>
      </c>
      <c r="D1633" s="1" t="s">
        <v>1585</v>
      </c>
      <c r="E1633" s="1" t="s">
        <v>1914</v>
      </c>
      <c r="F1633" s="1">
        <v>2</v>
      </c>
      <c r="G1633" s="1">
        <v>784.26</v>
      </c>
      <c r="H1633" s="1">
        <v>0.23</v>
      </c>
      <c r="I1633" s="1" t="s">
        <v>1961</v>
      </c>
      <c r="J1633" s="1">
        <v>1207.7603999999999</v>
      </c>
    </row>
    <row r="1634" spans="1:10" x14ac:dyDescent="0.25">
      <c r="A1634" s="1" t="s">
        <v>3599</v>
      </c>
      <c r="B1634" s="3">
        <v>45533</v>
      </c>
      <c r="C1634" s="1" t="s">
        <v>1417</v>
      </c>
      <c r="D1634" s="1" t="s">
        <v>1696</v>
      </c>
      <c r="E1634" s="1" t="s">
        <v>1927</v>
      </c>
      <c r="F1634" s="1">
        <v>3</v>
      </c>
      <c r="G1634" s="1">
        <v>590.30999999999995</v>
      </c>
      <c r="H1634" s="1">
        <v>0.17</v>
      </c>
      <c r="I1634" s="1" t="s">
        <v>1961</v>
      </c>
      <c r="J1634" s="1">
        <v>1469.8719000000001</v>
      </c>
    </row>
    <row r="1635" spans="1:10" x14ac:dyDescent="0.25">
      <c r="A1635" s="1" t="s">
        <v>3600</v>
      </c>
      <c r="B1635" s="3">
        <v>45553</v>
      </c>
      <c r="C1635" s="1" t="s">
        <v>421</v>
      </c>
      <c r="D1635" s="1" t="s">
        <v>1790</v>
      </c>
      <c r="E1635" s="1" t="s">
        <v>1939</v>
      </c>
      <c r="F1635" s="1">
        <v>1</v>
      </c>
      <c r="G1635" s="1">
        <v>696.13</v>
      </c>
      <c r="H1635" s="1">
        <v>0.06</v>
      </c>
      <c r="I1635" s="1" t="s">
        <v>1964</v>
      </c>
      <c r="J1635" s="1">
        <v>654.36220000000003</v>
      </c>
    </row>
    <row r="1636" spans="1:10" x14ac:dyDescent="0.25">
      <c r="A1636" s="1" t="s">
        <v>3601</v>
      </c>
      <c r="B1636" s="3">
        <v>45341</v>
      </c>
      <c r="C1636" s="1" t="s">
        <v>373</v>
      </c>
      <c r="D1636" s="1" t="s">
        <v>1735</v>
      </c>
      <c r="E1636" s="1" t="s">
        <v>1911</v>
      </c>
      <c r="F1636" s="1">
        <v>4</v>
      </c>
      <c r="G1636" s="1">
        <v>194.39</v>
      </c>
      <c r="H1636" s="1">
        <v>0.25</v>
      </c>
      <c r="I1636" s="1" t="s">
        <v>1959</v>
      </c>
      <c r="J1636" s="1">
        <v>583.16999999999996</v>
      </c>
    </row>
    <row r="1637" spans="1:10" x14ac:dyDescent="0.25">
      <c r="A1637" s="1" t="s">
        <v>3602</v>
      </c>
      <c r="B1637" s="3">
        <v>45430</v>
      </c>
      <c r="C1637" s="1" t="s">
        <v>1049</v>
      </c>
      <c r="D1637" s="1" t="s">
        <v>1677</v>
      </c>
      <c r="E1637" s="1" t="s">
        <v>1892</v>
      </c>
      <c r="F1637" s="1">
        <v>1</v>
      </c>
      <c r="G1637" s="1">
        <v>339.7</v>
      </c>
      <c r="H1637" s="1">
        <v>0.1</v>
      </c>
      <c r="I1637" s="1" t="s">
        <v>1959</v>
      </c>
      <c r="J1637" s="1">
        <v>305.73</v>
      </c>
    </row>
    <row r="1638" spans="1:10" x14ac:dyDescent="0.25">
      <c r="A1638" s="1" t="s">
        <v>3603</v>
      </c>
      <c r="B1638" s="3">
        <v>45912</v>
      </c>
      <c r="C1638" s="1" t="s">
        <v>189</v>
      </c>
      <c r="D1638" s="1" t="s">
        <v>1786</v>
      </c>
      <c r="E1638" s="1" t="s">
        <v>1932</v>
      </c>
      <c r="F1638" s="1">
        <v>4</v>
      </c>
      <c r="G1638" s="1">
        <v>463.16</v>
      </c>
      <c r="H1638" s="1">
        <v>0.27</v>
      </c>
      <c r="I1638" s="1" t="s">
        <v>1961</v>
      </c>
      <c r="J1638" s="1">
        <v>1352.4272000000001</v>
      </c>
    </row>
    <row r="1639" spans="1:10" x14ac:dyDescent="0.25">
      <c r="A1639" s="1" t="s">
        <v>3604</v>
      </c>
      <c r="B1639" s="3">
        <v>45709</v>
      </c>
      <c r="C1639" s="1" t="s">
        <v>382</v>
      </c>
      <c r="D1639" s="1" t="s">
        <v>1576</v>
      </c>
      <c r="E1639" s="1" t="s">
        <v>1924</v>
      </c>
      <c r="F1639" s="1">
        <v>2</v>
      </c>
      <c r="G1639" s="1">
        <v>824.91</v>
      </c>
      <c r="H1639" s="1">
        <v>0.09</v>
      </c>
      <c r="I1639" s="1" t="s">
        <v>1959</v>
      </c>
      <c r="J1639" s="1">
        <v>1501.3362</v>
      </c>
    </row>
    <row r="1640" spans="1:10" x14ac:dyDescent="0.25">
      <c r="A1640" s="1" t="s">
        <v>3605</v>
      </c>
      <c r="B1640" s="3">
        <v>45520</v>
      </c>
      <c r="C1640" s="1" t="s">
        <v>262</v>
      </c>
      <c r="D1640" s="1" t="s">
        <v>1576</v>
      </c>
      <c r="E1640" s="1" t="s">
        <v>1896</v>
      </c>
      <c r="F1640" s="1">
        <v>4</v>
      </c>
      <c r="G1640" s="1">
        <v>796.89</v>
      </c>
      <c r="H1640" s="1">
        <v>0.17</v>
      </c>
      <c r="I1640" s="1" t="s">
        <v>1959</v>
      </c>
      <c r="J1640" s="1">
        <v>2645.6747999999998</v>
      </c>
    </row>
    <row r="1641" spans="1:10" x14ac:dyDescent="0.25">
      <c r="A1641" s="1" t="s">
        <v>3606</v>
      </c>
      <c r="B1641" s="3">
        <v>45478</v>
      </c>
      <c r="C1641" s="1" t="s">
        <v>781</v>
      </c>
      <c r="D1641" s="1" t="s">
        <v>1655</v>
      </c>
      <c r="E1641" s="1" t="s">
        <v>1942</v>
      </c>
      <c r="F1641" s="1">
        <v>3</v>
      </c>
      <c r="G1641" s="1">
        <v>543.92999999999995</v>
      </c>
      <c r="H1641" s="1">
        <v>0.3</v>
      </c>
      <c r="I1641" s="1" t="s">
        <v>1964</v>
      </c>
      <c r="J1641" s="1">
        <v>1142.2529999999999</v>
      </c>
    </row>
    <row r="1642" spans="1:10" x14ac:dyDescent="0.25">
      <c r="A1642" s="1" t="s">
        <v>3607</v>
      </c>
      <c r="B1642" s="3">
        <v>45496</v>
      </c>
      <c r="C1642" s="1" t="s">
        <v>581</v>
      </c>
      <c r="D1642" s="1" t="s">
        <v>1613</v>
      </c>
      <c r="E1642" s="1" t="s">
        <v>1914</v>
      </c>
      <c r="F1642" s="1">
        <v>2</v>
      </c>
      <c r="G1642" s="1">
        <v>44.65</v>
      </c>
      <c r="H1642" s="1">
        <v>0.03</v>
      </c>
      <c r="I1642" s="1" t="s">
        <v>1961</v>
      </c>
      <c r="J1642" s="1">
        <v>86.620999999999995</v>
      </c>
    </row>
    <row r="1643" spans="1:10" x14ac:dyDescent="0.25">
      <c r="A1643" s="1" t="s">
        <v>3608</v>
      </c>
      <c r="B1643" s="3">
        <v>45742</v>
      </c>
      <c r="C1643" s="1" t="s">
        <v>811</v>
      </c>
      <c r="D1643" s="1" t="s">
        <v>1750</v>
      </c>
      <c r="E1643" s="1" t="s">
        <v>1887</v>
      </c>
      <c r="F1643" s="1">
        <v>4</v>
      </c>
      <c r="G1643" s="1">
        <v>827.39</v>
      </c>
      <c r="H1643" s="1">
        <v>0.06</v>
      </c>
      <c r="I1643" s="1" t="s">
        <v>1964</v>
      </c>
      <c r="J1643" s="1">
        <v>3110.9863999999998</v>
      </c>
    </row>
    <row r="1644" spans="1:10" x14ac:dyDescent="0.25">
      <c r="A1644" s="1" t="s">
        <v>3609</v>
      </c>
      <c r="B1644" s="3">
        <v>45301</v>
      </c>
      <c r="C1644" s="1" t="s">
        <v>983</v>
      </c>
      <c r="D1644" s="1" t="s">
        <v>1613</v>
      </c>
      <c r="E1644" s="1" t="s">
        <v>1929</v>
      </c>
      <c r="F1644" s="1">
        <v>2</v>
      </c>
      <c r="G1644" s="1">
        <v>403.2</v>
      </c>
      <c r="H1644" s="1">
        <v>0.21</v>
      </c>
      <c r="I1644" s="1" t="s">
        <v>1961</v>
      </c>
      <c r="J1644" s="1">
        <v>637.05600000000004</v>
      </c>
    </row>
    <row r="1645" spans="1:10" x14ac:dyDescent="0.25">
      <c r="A1645" s="1" t="s">
        <v>3610</v>
      </c>
      <c r="B1645" s="3">
        <v>45547</v>
      </c>
      <c r="C1645" s="1" t="s">
        <v>81</v>
      </c>
      <c r="D1645" s="1" t="s">
        <v>1841</v>
      </c>
      <c r="E1645" s="1" t="s">
        <v>1932</v>
      </c>
      <c r="F1645" s="1">
        <v>4</v>
      </c>
      <c r="G1645" s="1">
        <v>292.31</v>
      </c>
      <c r="H1645" s="1">
        <v>0.27</v>
      </c>
      <c r="I1645" s="1" t="s">
        <v>1961</v>
      </c>
      <c r="J1645" s="1">
        <v>853.54520000000002</v>
      </c>
    </row>
    <row r="1646" spans="1:10" x14ac:dyDescent="0.25">
      <c r="A1646" s="1" t="s">
        <v>3611</v>
      </c>
      <c r="B1646" s="3">
        <v>45806</v>
      </c>
      <c r="C1646" s="1" t="s">
        <v>1525</v>
      </c>
      <c r="D1646" s="1" t="s">
        <v>1565</v>
      </c>
      <c r="E1646" s="1" t="s">
        <v>1924</v>
      </c>
      <c r="F1646" s="1">
        <v>1</v>
      </c>
      <c r="G1646" s="1">
        <v>948.33</v>
      </c>
      <c r="H1646" s="1">
        <v>0.11</v>
      </c>
      <c r="I1646" s="1" t="s">
        <v>1959</v>
      </c>
      <c r="J1646" s="1">
        <v>844.01369999999997</v>
      </c>
    </row>
    <row r="1647" spans="1:10" x14ac:dyDescent="0.25">
      <c r="A1647" s="1" t="s">
        <v>3612</v>
      </c>
      <c r="B1647" s="3">
        <v>45294</v>
      </c>
      <c r="C1647" s="1" t="s">
        <v>1088</v>
      </c>
      <c r="D1647" s="1" t="s">
        <v>1696</v>
      </c>
      <c r="E1647" s="1" t="s">
        <v>1908</v>
      </c>
      <c r="F1647" s="1">
        <v>1</v>
      </c>
      <c r="G1647" s="1">
        <v>702.27</v>
      </c>
      <c r="H1647" s="1">
        <v>0.17</v>
      </c>
      <c r="I1647" s="1" t="s">
        <v>1964</v>
      </c>
      <c r="J1647" s="1">
        <v>582.88409999999999</v>
      </c>
    </row>
    <row r="1648" spans="1:10" x14ac:dyDescent="0.25">
      <c r="A1648" s="1" t="s">
        <v>3613</v>
      </c>
      <c r="B1648" s="3">
        <v>45875</v>
      </c>
      <c r="C1648" s="1" t="s">
        <v>164</v>
      </c>
      <c r="D1648" s="1" t="s">
        <v>1667</v>
      </c>
      <c r="E1648" s="1" t="s">
        <v>1901</v>
      </c>
      <c r="F1648" s="1">
        <v>2</v>
      </c>
      <c r="G1648" s="1">
        <v>379.28</v>
      </c>
      <c r="H1648" s="1">
        <v>0.26</v>
      </c>
      <c r="I1648" s="1" t="s">
        <v>1959</v>
      </c>
      <c r="J1648" s="1">
        <v>561.33439999999996</v>
      </c>
    </row>
    <row r="1649" spans="1:10" x14ac:dyDescent="0.25">
      <c r="A1649" s="1" t="s">
        <v>3614</v>
      </c>
      <c r="B1649" s="3">
        <v>45669</v>
      </c>
      <c r="C1649" s="1" t="s">
        <v>459</v>
      </c>
      <c r="D1649" s="1" t="s">
        <v>1721</v>
      </c>
      <c r="E1649" s="1" t="s">
        <v>1887</v>
      </c>
      <c r="F1649" s="1">
        <v>4</v>
      </c>
      <c r="G1649" s="1">
        <v>92.35</v>
      </c>
      <c r="H1649" s="1">
        <v>0.15</v>
      </c>
      <c r="I1649" s="1" t="s">
        <v>1959</v>
      </c>
      <c r="J1649" s="1">
        <v>313.99</v>
      </c>
    </row>
    <row r="1650" spans="1:10" x14ac:dyDescent="0.25">
      <c r="A1650" s="1" t="s">
        <v>3615</v>
      </c>
      <c r="B1650" s="3">
        <v>45606</v>
      </c>
      <c r="C1650" s="1" t="s">
        <v>719</v>
      </c>
      <c r="D1650" s="1" t="s">
        <v>1696</v>
      </c>
      <c r="E1650" s="1" t="s">
        <v>1929</v>
      </c>
      <c r="F1650" s="1">
        <v>4</v>
      </c>
      <c r="G1650" s="1">
        <v>721.54</v>
      </c>
      <c r="H1650" s="1">
        <v>0.21</v>
      </c>
      <c r="I1650" s="1" t="s">
        <v>1959</v>
      </c>
      <c r="J1650" s="1">
        <v>2280.0664000000002</v>
      </c>
    </row>
    <row r="1651" spans="1:10" x14ac:dyDescent="0.25">
      <c r="A1651" s="1" t="s">
        <v>3616</v>
      </c>
      <c r="B1651" s="3">
        <v>45787</v>
      </c>
      <c r="C1651" s="1" t="s">
        <v>206</v>
      </c>
      <c r="D1651" s="1" t="s">
        <v>1693</v>
      </c>
      <c r="E1651" s="1" t="s">
        <v>1921</v>
      </c>
      <c r="F1651" s="1">
        <v>1</v>
      </c>
      <c r="G1651" s="1">
        <v>228.69</v>
      </c>
      <c r="H1651" s="1">
        <v>0.14000000000000001</v>
      </c>
      <c r="I1651" s="1" t="s">
        <v>1959</v>
      </c>
      <c r="J1651" s="1">
        <v>196.67339999999999</v>
      </c>
    </row>
    <row r="1652" spans="1:10" x14ac:dyDescent="0.25">
      <c r="A1652" s="1" t="s">
        <v>3617</v>
      </c>
      <c r="B1652" s="3">
        <v>45929</v>
      </c>
      <c r="C1652" s="1" t="s">
        <v>1124</v>
      </c>
      <c r="D1652" s="1" t="s">
        <v>1741</v>
      </c>
      <c r="E1652" s="1" t="s">
        <v>1924</v>
      </c>
      <c r="F1652" s="1">
        <v>1</v>
      </c>
      <c r="G1652" s="1">
        <v>899.09</v>
      </c>
      <c r="H1652" s="1">
        <v>0.2</v>
      </c>
      <c r="I1652" s="1" t="s">
        <v>1961</v>
      </c>
      <c r="J1652" s="1">
        <v>719.27200000000005</v>
      </c>
    </row>
    <row r="1653" spans="1:10" x14ac:dyDescent="0.25">
      <c r="A1653" s="1" t="s">
        <v>3618</v>
      </c>
      <c r="B1653" s="3">
        <v>45379</v>
      </c>
      <c r="C1653" s="1" t="s">
        <v>1211</v>
      </c>
      <c r="D1653" s="1" t="s">
        <v>1590</v>
      </c>
      <c r="E1653" s="1" t="s">
        <v>1917</v>
      </c>
      <c r="F1653" s="1">
        <v>4</v>
      </c>
      <c r="G1653" s="1">
        <v>195.75</v>
      </c>
      <c r="H1653" s="1">
        <v>0.17</v>
      </c>
      <c r="I1653" s="1" t="s">
        <v>1959</v>
      </c>
      <c r="J1653" s="1">
        <v>649.89</v>
      </c>
    </row>
    <row r="1654" spans="1:10" x14ac:dyDescent="0.25">
      <c r="A1654" s="1" t="s">
        <v>3619</v>
      </c>
      <c r="B1654" s="3">
        <v>45532</v>
      </c>
      <c r="C1654" s="1" t="s">
        <v>1334</v>
      </c>
      <c r="D1654" s="1" t="s">
        <v>1862</v>
      </c>
      <c r="E1654" s="1" t="s">
        <v>1936</v>
      </c>
      <c r="F1654" s="1">
        <v>3</v>
      </c>
      <c r="G1654" s="1">
        <v>199.13</v>
      </c>
      <c r="H1654" s="1">
        <v>0.24</v>
      </c>
      <c r="I1654" s="1" t="s">
        <v>1959</v>
      </c>
      <c r="J1654" s="1">
        <v>454.01639999999998</v>
      </c>
    </row>
    <row r="1655" spans="1:10" x14ac:dyDescent="0.25">
      <c r="A1655" s="1" t="s">
        <v>3620</v>
      </c>
      <c r="B1655" s="3">
        <v>45466</v>
      </c>
      <c r="C1655" s="1" t="s">
        <v>542</v>
      </c>
      <c r="D1655" s="1" t="s">
        <v>1642</v>
      </c>
      <c r="E1655" s="1" t="s">
        <v>1934</v>
      </c>
      <c r="F1655" s="1">
        <v>2</v>
      </c>
      <c r="G1655" s="1">
        <v>833.62</v>
      </c>
      <c r="H1655" s="1">
        <v>0.18</v>
      </c>
      <c r="I1655" s="1" t="s">
        <v>1959</v>
      </c>
      <c r="J1655" s="1">
        <v>1367.1368</v>
      </c>
    </row>
    <row r="1656" spans="1:10" x14ac:dyDescent="0.25">
      <c r="A1656" s="1" t="s">
        <v>3621</v>
      </c>
      <c r="B1656" s="3">
        <v>45395</v>
      </c>
      <c r="C1656" s="1" t="s">
        <v>1501</v>
      </c>
      <c r="D1656" s="1" t="s">
        <v>1808</v>
      </c>
      <c r="E1656" s="1" t="s">
        <v>1887</v>
      </c>
      <c r="F1656" s="1">
        <v>1</v>
      </c>
      <c r="G1656" s="1">
        <v>676.26</v>
      </c>
      <c r="H1656" s="1">
        <v>0.14000000000000001</v>
      </c>
      <c r="I1656" s="1" t="s">
        <v>1959</v>
      </c>
      <c r="J1656" s="1">
        <v>581.58360000000005</v>
      </c>
    </row>
    <row r="1657" spans="1:10" x14ac:dyDescent="0.25">
      <c r="A1657" s="1" t="s">
        <v>3622</v>
      </c>
      <c r="B1657" s="3">
        <v>45708</v>
      </c>
      <c r="C1657" s="1" t="s">
        <v>134</v>
      </c>
      <c r="D1657" s="1" t="s">
        <v>1762</v>
      </c>
      <c r="E1657" s="1" t="s">
        <v>1921</v>
      </c>
      <c r="F1657" s="1">
        <v>2</v>
      </c>
      <c r="G1657" s="1">
        <v>666.49</v>
      </c>
      <c r="H1657" s="1">
        <v>0.06</v>
      </c>
      <c r="I1657" s="1" t="s">
        <v>1959</v>
      </c>
      <c r="J1657" s="1">
        <v>1253.0011999999999</v>
      </c>
    </row>
    <row r="1658" spans="1:10" x14ac:dyDescent="0.25">
      <c r="A1658" s="1" t="s">
        <v>3623</v>
      </c>
      <c r="B1658" s="3">
        <v>45735</v>
      </c>
      <c r="C1658" s="1" t="s">
        <v>1431</v>
      </c>
      <c r="D1658" s="1" t="s">
        <v>1617</v>
      </c>
      <c r="E1658" s="1" t="s">
        <v>1904</v>
      </c>
      <c r="F1658" s="1">
        <v>3</v>
      </c>
      <c r="G1658" s="1">
        <v>471.19</v>
      </c>
      <c r="H1658" s="1">
        <v>0.28000000000000003</v>
      </c>
      <c r="I1658" s="1" t="s">
        <v>1964</v>
      </c>
      <c r="J1658" s="1">
        <v>1017.7704</v>
      </c>
    </row>
    <row r="1659" spans="1:10" x14ac:dyDescent="0.25">
      <c r="A1659" s="1" t="s">
        <v>3624</v>
      </c>
      <c r="B1659" s="3">
        <v>45237</v>
      </c>
      <c r="C1659" s="1" t="s">
        <v>418</v>
      </c>
      <c r="D1659" s="1" t="s">
        <v>1590</v>
      </c>
      <c r="E1659" s="1" t="s">
        <v>1901</v>
      </c>
      <c r="F1659" s="1">
        <v>4</v>
      </c>
      <c r="G1659" s="1">
        <v>555.65</v>
      </c>
      <c r="H1659" s="1">
        <v>0.25</v>
      </c>
      <c r="I1659" s="1" t="s">
        <v>1964</v>
      </c>
      <c r="J1659" s="1">
        <v>1666.95</v>
      </c>
    </row>
    <row r="1660" spans="1:10" x14ac:dyDescent="0.25">
      <c r="A1660" s="1" t="s">
        <v>3625</v>
      </c>
      <c r="B1660" s="3">
        <v>45282</v>
      </c>
      <c r="C1660" s="1" t="s">
        <v>145</v>
      </c>
      <c r="D1660" s="1" t="s">
        <v>1868</v>
      </c>
      <c r="E1660" s="1" t="s">
        <v>1934</v>
      </c>
      <c r="F1660" s="1">
        <v>2</v>
      </c>
      <c r="G1660" s="1">
        <v>100.42</v>
      </c>
      <c r="H1660" s="1">
        <v>0.06</v>
      </c>
      <c r="I1660" s="1" t="s">
        <v>1959</v>
      </c>
      <c r="J1660" s="1">
        <v>188.78960000000001</v>
      </c>
    </row>
    <row r="1661" spans="1:10" x14ac:dyDescent="0.25">
      <c r="A1661" s="1" t="s">
        <v>3626</v>
      </c>
      <c r="B1661" s="3">
        <v>45337</v>
      </c>
      <c r="C1661" s="1" t="s">
        <v>195</v>
      </c>
      <c r="D1661" s="1" t="s">
        <v>1877</v>
      </c>
      <c r="E1661" s="1" t="s">
        <v>1945</v>
      </c>
      <c r="F1661" s="1">
        <v>3</v>
      </c>
      <c r="G1661" s="1">
        <v>981.69</v>
      </c>
      <c r="H1661" s="1">
        <v>0.05</v>
      </c>
      <c r="I1661" s="1" t="s">
        <v>1964</v>
      </c>
      <c r="J1661" s="1">
        <v>2797.8164999999999</v>
      </c>
    </row>
    <row r="1662" spans="1:10" x14ac:dyDescent="0.25">
      <c r="A1662" s="1" t="s">
        <v>3627</v>
      </c>
      <c r="B1662" s="3">
        <v>45310</v>
      </c>
      <c r="C1662" s="1" t="s">
        <v>1040</v>
      </c>
      <c r="D1662" s="1" t="s">
        <v>1599</v>
      </c>
      <c r="E1662" s="1" t="s">
        <v>1939</v>
      </c>
      <c r="F1662" s="1">
        <v>2</v>
      </c>
      <c r="G1662" s="1">
        <v>848.87</v>
      </c>
      <c r="H1662" s="1">
        <v>0.09</v>
      </c>
      <c r="I1662" s="1" t="s">
        <v>1964</v>
      </c>
      <c r="J1662" s="1">
        <v>1544.9434000000001</v>
      </c>
    </row>
    <row r="1663" spans="1:10" x14ac:dyDescent="0.25">
      <c r="A1663" s="1" t="s">
        <v>3628</v>
      </c>
      <c r="B1663" s="3">
        <v>45230</v>
      </c>
      <c r="C1663" s="1" t="s">
        <v>1184</v>
      </c>
      <c r="D1663" s="1" t="s">
        <v>1871</v>
      </c>
      <c r="E1663" s="1" t="s">
        <v>1924</v>
      </c>
      <c r="F1663" s="1">
        <v>3</v>
      </c>
      <c r="G1663" s="1">
        <v>582.32000000000005</v>
      </c>
      <c r="H1663" s="1">
        <v>0</v>
      </c>
      <c r="I1663" s="1" t="s">
        <v>1961</v>
      </c>
      <c r="J1663" s="1">
        <v>1746.96</v>
      </c>
    </row>
    <row r="1664" spans="1:10" x14ac:dyDescent="0.25">
      <c r="A1664" s="1" t="s">
        <v>3629</v>
      </c>
      <c r="B1664" s="3">
        <v>45341</v>
      </c>
      <c r="C1664" s="1" t="s">
        <v>575</v>
      </c>
      <c r="D1664" s="1" t="s">
        <v>1728</v>
      </c>
      <c r="E1664" s="1" t="s">
        <v>1942</v>
      </c>
      <c r="F1664" s="1">
        <v>2</v>
      </c>
      <c r="G1664" s="1">
        <v>869.43</v>
      </c>
      <c r="H1664" s="1">
        <v>0.24</v>
      </c>
      <c r="I1664" s="1" t="s">
        <v>1964</v>
      </c>
      <c r="J1664" s="1">
        <v>1321.5336</v>
      </c>
    </row>
    <row r="1665" spans="1:10" x14ac:dyDescent="0.25">
      <c r="A1665" s="1" t="s">
        <v>3630</v>
      </c>
      <c r="B1665" s="3">
        <v>45440</v>
      </c>
      <c r="C1665" s="1" t="s">
        <v>96</v>
      </c>
      <c r="D1665" s="1" t="s">
        <v>1744</v>
      </c>
      <c r="E1665" s="1" t="s">
        <v>1904</v>
      </c>
      <c r="F1665" s="1">
        <v>1</v>
      </c>
      <c r="G1665" s="1">
        <v>62.26</v>
      </c>
      <c r="H1665" s="1">
        <v>0.03</v>
      </c>
      <c r="I1665" s="1" t="s">
        <v>1964</v>
      </c>
      <c r="J1665" s="1">
        <v>60.392200000000003</v>
      </c>
    </row>
    <row r="1666" spans="1:10" x14ac:dyDescent="0.25">
      <c r="A1666" s="1" t="s">
        <v>3631</v>
      </c>
      <c r="B1666" s="3">
        <v>45798</v>
      </c>
      <c r="C1666" s="1" t="s">
        <v>518</v>
      </c>
      <c r="D1666" s="1" t="s">
        <v>1696</v>
      </c>
      <c r="E1666" s="1" t="s">
        <v>1934</v>
      </c>
      <c r="F1666" s="1">
        <v>3</v>
      </c>
      <c r="G1666" s="1">
        <v>343.97</v>
      </c>
      <c r="H1666" s="1">
        <v>0.04</v>
      </c>
      <c r="I1666" s="1" t="s">
        <v>1964</v>
      </c>
      <c r="J1666" s="1">
        <v>990.6336</v>
      </c>
    </row>
    <row r="1667" spans="1:10" x14ac:dyDescent="0.25">
      <c r="A1667" s="1" t="s">
        <v>3632</v>
      </c>
      <c r="B1667" s="3">
        <v>45293</v>
      </c>
      <c r="C1667" s="1" t="s">
        <v>968</v>
      </c>
      <c r="D1667" s="1" t="s">
        <v>1648</v>
      </c>
      <c r="E1667" s="1" t="s">
        <v>1929</v>
      </c>
      <c r="F1667" s="1">
        <v>3</v>
      </c>
      <c r="G1667" s="1">
        <v>304.67</v>
      </c>
      <c r="H1667" s="1">
        <v>0.11</v>
      </c>
      <c r="I1667" s="1" t="s">
        <v>1959</v>
      </c>
      <c r="J1667" s="1">
        <v>813.46889999999996</v>
      </c>
    </row>
    <row r="1668" spans="1:10" x14ac:dyDescent="0.25">
      <c r="A1668" s="1" t="s">
        <v>3633</v>
      </c>
      <c r="B1668" s="3">
        <v>45296</v>
      </c>
      <c r="C1668" s="1" t="s">
        <v>1154</v>
      </c>
      <c r="D1668" s="1" t="s">
        <v>1658</v>
      </c>
      <c r="E1668" s="1" t="s">
        <v>1921</v>
      </c>
      <c r="F1668" s="1">
        <v>4</v>
      </c>
      <c r="G1668" s="1">
        <v>208.34</v>
      </c>
      <c r="H1668" s="1">
        <v>0.01</v>
      </c>
      <c r="I1668" s="1" t="s">
        <v>1961</v>
      </c>
      <c r="J1668" s="1">
        <v>825.02639999999997</v>
      </c>
    </row>
    <row r="1669" spans="1:10" x14ac:dyDescent="0.25">
      <c r="A1669" s="1" t="s">
        <v>3634</v>
      </c>
      <c r="B1669" s="3">
        <v>45860</v>
      </c>
      <c r="C1669" s="1" t="s">
        <v>995</v>
      </c>
      <c r="D1669" s="1" t="s">
        <v>1841</v>
      </c>
      <c r="E1669" s="1" t="s">
        <v>1892</v>
      </c>
      <c r="F1669" s="1">
        <v>1</v>
      </c>
      <c r="G1669" s="1">
        <v>119.04</v>
      </c>
      <c r="H1669" s="1">
        <v>0.13</v>
      </c>
      <c r="I1669" s="1" t="s">
        <v>1964</v>
      </c>
      <c r="J1669" s="1">
        <v>103.56480000000001</v>
      </c>
    </row>
    <row r="1670" spans="1:10" x14ac:dyDescent="0.25">
      <c r="A1670" s="1" t="s">
        <v>3635</v>
      </c>
      <c r="B1670" s="3">
        <v>45843</v>
      </c>
      <c r="C1670" s="1" t="s">
        <v>1022</v>
      </c>
      <c r="D1670" s="1" t="s">
        <v>1712</v>
      </c>
      <c r="E1670" s="1" t="s">
        <v>1921</v>
      </c>
      <c r="F1670" s="1">
        <v>4</v>
      </c>
      <c r="G1670" s="1">
        <v>791.65</v>
      </c>
      <c r="H1670" s="1">
        <v>0.06</v>
      </c>
      <c r="I1670" s="1" t="s">
        <v>1964</v>
      </c>
      <c r="J1670" s="1">
        <v>2976.6039999999998</v>
      </c>
    </row>
    <row r="1671" spans="1:10" x14ac:dyDescent="0.25">
      <c r="A1671" s="1" t="s">
        <v>3636</v>
      </c>
      <c r="B1671" s="3">
        <v>45862</v>
      </c>
      <c r="C1671" s="1" t="s">
        <v>202</v>
      </c>
      <c r="D1671" s="1" t="s">
        <v>1613</v>
      </c>
      <c r="E1671" s="1" t="s">
        <v>1896</v>
      </c>
      <c r="F1671" s="1">
        <v>2</v>
      </c>
      <c r="G1671" s="1">
        <v>414.86</v>
      </c>
      <c r="H1671" s="1">
        <v>0.23</v>
      </c>
      <c r="I1671" s="1" t="s">
        <v>1959</v>
      </c>
      <c r="J1671" s="1">
        <v>638.88440000000003</v>
      </c>
    </row>
    <row r="1672" spans="1:10" x14ac:dyDescent="0.25">
      <c r="A1672" s="1" t="s">
        <v>3637</v>
      </c>
      <c r="B1672" s="3">
        <v>45385</v>
      </c>
      <c r="C1672" s="1" t="s">
        <v>1484</v>
      </c>
      <c r="D1672" s="1" t="s">
        <v>1693</v>
      </c>
      <c r="E1672" s="1" t="s">
        <v>1929</v>
      </c>
      <c r="F1672" s="1">
        <v>2</v>
      </c>
      <c r="G1672" s="1">
        <v>960.81</v>
      </c>
      <c r="H1672" s="1">
        <v>0.28000000000000003</v>
      </c>
      <c r="I1672" s="1" t="s">
        <v>1961</v>
      </c>
      <c r="J1672" s="1">
        <v>1383.5663999999999</v>
      </c>
    </row>
    <row r="1673" spans="1:10" x14ac:dyDescent="0.25">
      <c r="A1673" s="1" t="s">
        <v>3638</v>
      </c>
      <c r="B1673" s="3">
        <v>45668</v>
      </c>
      <c r="C1673" s="1" t="s">
        <v>698</v>
      </c>
      <c r="D1673" s="1" t="s">
        <v>1732</v>
      </c>
      <c r="E1673" s="1" t="s">
        <v>1904</v>
      </c>
      <c r="F1673" s="1">
        <v>4</v>
      </c>
      <c r="G1673" s="1">
        <v>943.36</v>
      </c>
      <c r="H1673" s="1">
        <v>0.18</v>
      </c>
      <c r="I1673" s="1" t="s">
        <v>1961</v>
      </c>
      <c r="J1673" s="1">
        <v>3094.2208000000001</v>
      </c>
    </row>
    <row r="1674" spans="1:10" x14ac:dyDescent="0.25">
      <c r="A1674" s="1" t="s">
        <v>3639</v>
      </c>
      <c r="B1674" s="3">
        <v>45561</v>
      </c>
      <c r="C1674" s="1" t="s">
        <v>701</v>
      </c>
      <c r="D1674" s="1" t="s">
        <v>2061</v>
      </c>
      <c r="E1674" s="1" t="s">
        <v>1932</v>
      </c>
      <c r="F1674" s="1">
        <v>1</v>
      </c>
      <c r="G1674" s="1">
        <v>830.42</v>
      </c>
      <c r="H1674" s="1">
        <v>0.26</v>
      </c>
      <c r="I1674" s="1" t="s">
        <v>1964</v>
      </c>
      <c r="J1674" s="1">
        <v>614.51080000000002</v>
      </c>
    </row>
    <row r="1675" spans="1:10" x14ac:dyDescent="0.25">
      <c r="A1675" s="1" t="s">
        <v>3640</v>
      </c>
      <c r="B1675" s="3">
        <v>45637</v>
      </c>
      <c r="C1675" s="1" t="s">
        <v>1118</v>
      </c>
      <c r="D1675" s="1" t="s">
        <v>1783</v>
      </c>
      <c r="E1675" s="1" t="s">
        <v>1942</v>
      </c>
      <c r="F1675" s="1">
        <v>1</v>
      </c>
      <c r="G1675" s="1">
        <v>762.55</v>
      </c>
      <c r="H1675" s="1">
        <v>0.19</v>
      </c>
      <c r="I1675" s="1" t="s">
        <v>1959</v>
      </c>
      <c r="J1675" s="1">
        <v>617.66549999999995</v>
      </c>
    </row>
    <row r="1676" spans="1:10" x14ac:dyDescent="0.25">
      <c r="A1676" s="1" t="s">
        <v>3641</v>
      </c>
      <c r="B1676" s="3">
        <v>45839</v>
      </c>
      <c r="C1676" s="1" t="s">
        <v>1088</v>
      </c>
      <c r="D1676" s="1" t="s">
        <v>1805</v>
      </c>
      <c r="E1676" s="1" t="s">
        <v>1945</v>
      </c>
      <c r="F1676" s="1">
        <v>2</v>
      </c>
      <c r="G1676" s="1">
        <v>464.43</v>
      </c>
      <c r="H1676" s="1">
        <v>0.24</v>
      </c>
      <c r="I1676" s="1" t="s">
        <v>1964</v>
      </c>
      <c r="J1676" s="1">
        <v>705.93359999999996</v>
      </c>
    </row>
    <row r="1677" spans="1:10" x14ac:dyDescent="0.25">
      <c r="A1677" s="1" t="s">
        <v>3642</v>
      </c>
      <c r="B1677" s="3">
        <v>45851</v>
      </c>
      <c r="C1677" s="1" t="s">
        <v>78</v>
      </c>
      <c r="D1677" s="1" t="s">
        <v>1774</v>
      </c>
      <c r="E1677" s="1" t="s">
        <v>1945</v>
      </c>
      <c r="F1677" s="1">
        <v>1</v>
      </c>
      <c r="G1677" s="1">
        <v>711.08</v>
      </c>
      <c r="H1677" s="1">
        <v>0.24</v>
      </c>
      <c r="I1677" s="1" t="s">
        <v>1961</v>
      </c>
      <c r="J1677" s="1">
        <v>540.42079999999999</v>
      </c>
    </row>
    <row r="1678" spans="1:10" x14ac:dyDescent="0.25">
      <c r="A1678" s="1" t="s">
        <v>3643</v>
      </c>
      <c r="B1678" s="3">
        <v>45656</v>
      </c>
      <c r="C1678" s="1" t="s">
        <v>814</v>
      </c>
      <c r="D1678" s="1" t="s">
        <v>1715</v>
      </c>
      <c r="E1678" s="1" t="s">
        <v>1934</v>
      </c>
      <c r="F1678" s="1">
        <v>2</v>
      </c>
      <c r="G1678" s="1">
        <v>984.96</v>
      </c>
      <c r="H1678" s="1">
        <v>0.16</v>
      </c>
      <c r="I1678" s="1" t="s">
        <v>1961</v>
      </c>
      <c r="J1678" s="1">
        <v>1654.7328</v>
      </c>
    </row>
    <row r="1679" spans="1:10" x14ac:dyDescent="0.25">
      <c r="A1679" s="1" t="s">
        <v>3644</v>
      </c>
      <c r="B1679" s="3">
        <v>45759</v>
      </c>
      <c r="C1679" s="1" t="s">
        <v>1088</v>
      </c>
      <c r="D1679" s="1" t="s">
        <v>1693</v>
      </c>
      <c r="E1679" s="1" t="s">
        <v>1929</v>
      </c>
      <c r="F1679" s="1">
        <v>1</v>
      </c>
      <c r="G1679" s="1">
        <v>21.14</v>
      </c>
      <c r="H1679" s="1">
        <v>0.06</v>
      </c>
      <c r="I1679" s="1" t="s">
        <v>1964</v>
      </c>
      <c r="J1679" s="1">
        <v>19.871600000000001</v>
      </c>
    </row>
    <row r="1680" spans="1:10" x14ac:dyDescent="0.25">
      <c r="A1680" s="1" t="s">
        <v>3645</v>
      </c>
      <c r="B1680" s="3">
        <v>45679</v>
      </c>
      <c r="C1680" s="1" t="s">
        <v>379</v>
      </c>
      <c r="D1680" s="1" t="s">
        <v>1877</v>
      </c>
      <c r="E1680" s="1" t="s">
        <v>1917</v>
      </c>
      <c r="F1680" s="1">
        <v>1</v>
      </c>
      <c r="G1680" s="1">
        <v>343.03</v>
      </c>
      <c r="H1680" s="1">
        <v>0.16</v>
      </c>
      <c r="I1680" s="1" t="s">
        <v>1959</v>
      </c>
      <c r="J1680" s="1">
        <v>288.14519999999999</v>
      </c>
    </row>
    <row r="1681" spans="1:10" x14ac:dyDescent="0.25">
      <c r="A1681" s="1" t="s">
        <v>3646</v>
      </c>
      <c r="B1681" s="3">
        <v>45237</v>
      </c>
      <c r="C1681" s="1" t="s">
        <v>802</v>
      </c>
      <c r="D1681" s="1" t="s">
        <v>1635</v>
      </c>
      <c r="E1681" s="1" t="s">
        <v>1945</v>
      </c>
      <c r="F1681" s="1">
        <v>3</v>
      </c>
      <c r="G1681" s="1">
        <v>94.83</v>
      </c>
      <c r="H1681" s="1">
        <v>0.16</v>
      </c>
      <c r="I1681" s="1" t="s">
        <v>1964</v>
      </c>
      <c r="J1681" s="1">
        <v>238.9716</v>
      </c>
    </row>
    <row r="1682" spans="1:10" x14ac:dyDescent="0.25">
      <c r="A1682" s="1" t="s">
        <v>3647</v>
      </c>
      <c r="B1682" s="3">
        <v>45790</v>
      </c>
      <c r="C1682" s="1" t="s">
        <v>85</v>
      </c>
      <c r="D1682" s="1" t="s">
        <v>1790</v>
      </c>
      <c r="E1682" s="1" t="s">
        <v>1948</v>
      </c>
      <c r="F1682" s="1">
        <v>3</v>
      </c>
      <c r="G1682" s="1">
        <v>74.66</v>
      </c>
      <c r="H1682" s="1">
        <v>0.03</v>
      </c>
      <c r="I1682" s="1" t="s">
        <v>1961</v>
      </c>
      <c r="J1682" s="1">
        <v>217.26060000000001</v>
      </c>
    </row>
    <row r="1683" spans="1:10" x14ac:dyDescent="0.25">
      <c r="A1683" s="1" t="s">
        <v>3648</v>
      </c>
      <c r="B1683" s="3">
        <v>45268</v>
      </c>
      <c r="C1683" s="1" t="s">
        <v>471</v>
      </c>
      <c r="D1683" s="1" t="s">
        <v>1689</v>
      </c>
      <c r="E1683" s="1" t="s">
        <v>1936</v>
      </c>
      <c r="F1683" s="1">
        <v>3</v>
      </c>
      <c r="G1683" s="1">
        <v>281.95999999999998</v>
      </c>
      <c r="H1683" s="1">
        <v>0.01</v>
      </c>
      <c r="I1683" s="1" t="s">
        <v>1964</v>
      </c>
      <c r="J1683" s="1">
        <v>837.4212</v>
      </c>
    </row>
    <row r="1684" spans="1:10" x14ac:dyDescent="0.25">
      <c r="A1684" s="1" t="s">
        <v>3649</v>
      </c>
      <c r="B1684" s="3">
        <v>45664</v>
      </c>
      <c r="C1684" s="1" t="s">
        <v>769</v>
      </c>
      <c r="D1684" s="1" t="s">
        <v>1796</v>
      </c>
      <c r="E1684" s="1" t="s">
        <v>1945</v>
      </c>
      <c r="F1684" s="1">
        <v>4</v>
      </c>
      <c r="G1684" s="1">
        <v>622.27</v>
      </c>
      <c r="H1684" s="1">
        <v>0.02</v>
      </c>
      <c r="I1684" s="1" t="s">
        <v>1961</v>
      </c>
      <c r="J1684" s="1">
        <v>2439.2984000000001</v>
      </c>
    </row>
    <row r="1685" spans="1:10" x14ac:dyDescent="0.25">
      <c r="A1685" s="1" t="s">
        <v>3650</v>
      </c>
      <c r="B1685" s="3">
        <v>45475</v>
      </c>
      <c r="C1685" s="1" t="s">
        <v>367</v>
      </c>
      <c r="D1685" s="1" t="s">
        <v>1689</v>
      </c>
      <c r="E1685" s="1" t="s">
        <v>1914</v>
      </c>
      <c r="F1685" s="1">
        <v>2</v>
      </c>
      <c r="G1685" s="1">
        <v>78.27</v>
      </c>
      <c r="H1685" s="1">
        <v>0.28999999999999998</v>
      </c>
      <c r="I1685" s="1" t="s">
        <v>1964</v>
      </c>
      <c r="J1685" s="1">
        <v>111.1434</v>
      </c>
    </row>
    <row r="1686" spans="1:10" x14ac:dyDescent="0.25">
      <c r="A1686" s="1" t="s">
        <v>3651</v>
      </c>
      <c r="B1686" s="3">
        <v>45845</v>
      </c>
      <c r="C1686" s="1" t="s">
        <v>62</v>
      </c>
      <c r="D1686" s="1" t="s">
        <v>1768</v>
      </c>
      <c r="E1686" s="1" t="s">
        <v>1932</v>
      </c>
      <c r="F1686" s="1">
        <v>4</v>
      </c>
      <c r="G1686" s="1">
        <v>676.58</v>
      </c>
      <c r="H1686" s="1">
        <v>0.23</v>
      </c>
      <c r="I1686" s="1" t="s">
        <v>1964</v>
      </c>
      <c r="J1686" s="1">
        <v>2083.8663999999999</v>
      </c>
    </row>
    <row r="1687" spans="1:10" x14ac:dyDescent="0.25">
      <c r="A1687" s="1" t="s">
        <v>3652</v>
      </c>
      <c r="B1687" s="3">
        <v>45446</v>
      </c>
      <c r="C1687" s="1" t="s">
        <v>2639</v>
      </c>
      <c r="D1687" s="1" t="s">
        <v>1670</v>
      </c>
      <c r="E1687" s="1" t="s">
        <v>1892</v>
      </c>
      <c r="F1687" s="1">
        <v>2</v>
      </c>
      <c r="G1687" s="1">
        <v>938.6</v>
      </c>
      <c r="H1687" s="1">
        <v>0.04</v>
      </c>
      <c r="I1687" s="1" t="s">
        <v>1961</v>
      </c>
      <c r="J1687" s="1">
        <v>1802.1120000000001</v>
      </c>
    </row>
    <row r="1688" spans="1:10" x14ac:dyDescent="0.25">
      <c r="A1688" s="1" t="s">
        <v>3653</v>
      </c>
      <c r="B1688" s="3">
        <v>45761</v>
      </c>
      <c r="C1688" s="1" t="s">
        <v>1124</v>
      </c>
      <c r="D1688" s="1" t="s">
        <v>1610</v>
      </c>
      <c r="E1688" s="1" t="s">
        <v>1934</v>
      </c>
      <c r="F1688" s="1">
        <v>2</v>
      </c>
      <c r="G1688" s="1">
        <v>859.47</v>
      </c>
      <c r="H1688" s="1">
        <v>0.01</v>
      </c>
      <c r="I1688" s="1" t="s">
        <v>1959</v>
      </c>
      <c r="J1688" s="1">
        <v>1701.7506000000001</v>
      </c>
    </row>
    <row r="1689" spans="1:10" x14ac:dyDescent="0.25">
      <c r="A1689" s="1" t="s">
        <v>3654</v>
      </c>
      <c r="B1689" s="3">
        <v>45363</v>
      </c>
      <c r="C1689" s="1" t="s">
        <v>218</v>
      </c>
      <c r="D1689" s="1" t="s">
        <v>1658</v>
      </c>
      <c r="E1689" s="1" t="s">
        <v>1934</v>
      </c>
      <c r="F1689" s="1">
        <v>3</v>
      </c>
      <c r="G1689" s="1">
        <v>672.98</v>
      </c>
      <c r="H1689" s="1">
        <v>0.23</v>
      </c>
      <c r="I1689" s="1" t="s">
        <v>1961</v>
      </c>
      <c r="J1689" s="1">
        <v>1554.5838000000001</v>
      </c>
    </row>
    <row r="1690" spans="1:10" x14ac:dyDescent="0.25">
      <c r="A1690" s="1" t="s">
        <v>3655</v>
      </c>
      <c r="B1690" s="3">
        <v>45420</v>
      </c>
      <c r="C1690" s="1" t="s">
        <v>680</v>
      </c>
      <c r="D1690" s="1" t="s">
        <v>1750</v>
      </c>
      <c r="E1690" s="1" t="s">
        <v>1945</v>
      </c>
      <c r="F1690" s="1">
        <v>1</v>
      </c>
      <c r="G1690" s="1">
        <v>75.8</v>
      </c>
      <c r="H1690" s="1">
        <v>0.28999999999999998</v>
      </c>
      <c r="I1690" s="1" t="s">
        <v>1961</v>
      </c>
      <c r="J1690" s="1">
        <v>53.817999999999998</v>
      </c>
    </row>
    <row r="1691" spans="1:10" x14ac:dyDescent="0.25">
      <c r="A1691" s="1" t="s">
        <v>3656</v>
      </c>
      <c r="B1691" s="3">
        <v>45536</v>
      </c>
      <c r="C1691" s="1" t="s">
        <v>141</v>
      </c>
      <c r="D1691" s="1" t="s">
        <v>1625</v>
      </c>
      <c r="E1691" s="1" t="s">
        <v>1936</v>
      </c>
      <c r="F1691" s="1">
        <v>4</v>
      </c>
      <c r="G1691" s="1">
        <v>742.15</v>
      </c>
      <c r="H1691" s="1">
        <v>0.1</v>
      </c>
      <c r="I1691" s="1" t="s">
        <v>1964</v>
      </c>
      <c r="J1691" s="1">
        <v>2671.74</v>
      </c>
    </row>
    <row r="1692" spans="1:10" x14ac:dyDescent="0.25">
      <c r="A1692" s="1" t="s">
        <v>3657</v>
      </c>
      <c r="B1692" s="3">
        <v>45445</v>
      </c>
      <c r="C1692" s="1" t="s">
        <v>268</v>
      </c>
      <c r="D1692" s="1" t="s">
        <v>1667</v>
      </c>
      <c r="E1692" s="1" t="s">
        <v>1914</v>
      </c>
      <c r="F1692" s="1">
        <v>1</v>
      </c>
      <c r="G1692" s="1">
        <v>637.39</v>
      </c>
      <c r="H1692" s="1">
        <v>0.22</v>
      </c>
      <c r="I1692" s="1" t="s">
        <v>1961</v>
      </c>
      <c r="J1692" s="1">
        <v>497.16419999999999</v>
      </c>
    </row>
    <row r="1693" spans="1:10" x14ac:dyDescent="0.25">
      <c r="A1693" s="1" t="s">
        <v>3658</v>
      </c>
      <c r="B1693" s="3">
        <v>45230</v>
      </c>
      <c r="C1693" s="1" t="s">
        <v>1232</v>
      </c>
      <c r="D1693" s="1" t="s">
        <v>1580</v>
      </c>
      <c r="E1693" s="1" t="s">
        <v>1942</v>
      </c>
      <c r="F1693" s="1">
        <v>1</v>
      </c>
      <c r="G1693" s="1">
        <v>631</v>
      </c>
      <c r="H1693" s="1">
        <v>0.04</v>
      </c>
      <c r="I1693" s="1" t="s">
        <v>1959</v>
      </c>
      <c r="J1693" s="1">
        <v>605.76</v>
      </c>
    </row>
    <row r="1694" spans="1:10" x14ac:dyDescent="0.25">
      <c r="A1694" s="1" t="s">
        <v>3659</v>
      </c>
      <c r="B1694" s="3">
        <v>45916</v>
      </c>
      <c r="C1694" s="1" t="s">
        <v>1238</v>
      </c>
      <c r="D1694" s="1" t="s">
        <v>1823</v>
      </c>
      <c r="E1694" s="1" t="s">
        <v>1901</v>
      </c>
      <c r="F1694" s="1">
        <v>4</v>
      </c>
      <c r="G1694" s="1">
        <v>983.98</v>
      </c>
      <c r="H1694" s="1">
        <v>0.11</v>
      </c>
      <c r="I1694" s="1" t="s">
        <v>1964</v>
      </c>
      <c r="J1694" s="1">
        <v>3502.9688000000001</v>
      </c>
    </row>
    <row r="1695" spans="1:10" x14ac:dyDescent="0.25">
      <c r="A1695" s="1" t="s">
        <v>3660</v>
      </c>
      <c r="B1695" s="3">
        <v>45353</v>
      </c>
      <c r="C1695" s="1" t="s">
        <v>209</v>
      </c>
      <c r="D1695" s="1" t="s">
        <v>1747</v>
      </c>
      <c r="E1695" s="1" t="s">
        <v>1927</v>
      </c>
      <c r="F1695" s="1">
        <v>4</v>
      </c>
      <c r="G1695" s="1">
        <v>73.69</v>
      </c>
      <c r="H1695" s="1">
        <v>0.08</v>
      </c>
      <c r="I1695" s="1" t="s">
        <v>1959</v>
      </c>
      <c r="J1695" s="1">
        <v>271.17919999999998</v>
      </c>
    </row>
    <row r="1696" spans="1:10" x14ac:dyDescent="0.25">
      <c r="A1696" s="1" t="s">
        <v>3661</v>
      </c>
      <c r="B1696" s="3">
        <v>45490</v>
      </c>
      <c r="C1696" s="1" t="s">
        <v>1355</v>
      </c>
      <c r="D1696" s="1" t="s">
        <v>1603</v>
      </c>
      <c r="E1696" s="1" t="s">
        <v>1914</v>
      </c>
      <c r="F1696" s="1">
        <v>3</v>
      </c>
      <c r="G1696" s="1">
        <v>110.99</v>
      </c>
      <c r="H1696" s="1">
        <v>0.21</v>
      </c>
      <c r="I1696" s="1" t="s">
        <v>1959</v>
      </c>
      <c r="J1696" s="1">
        <v>263.04629999999997</v>
      </c>
    </row>
    <row r="1697" spans="1:10" x14ac:dyDescent="0.25">
      <c r="A1697" s="1" t="s">
        <v>3662</v>
      </c>
      <c r="B1697" s="3">
        <v>45850</v>
      </c>
      <c r="C1697" s="1" t="s">
        <v>305</v>
      </c>
      <c r="D1697" s="1" t="s">
        <v>1599</v>
      </c>
      <c r="E1697" s="1" t="s">
        <v>1914</v>
      </c>
      <c r="F1697" s="1">
        <v>1</v>
      </c>
      <c r="G1697" s="1">
        <v>66.86</v>
      </c>
      <c r="H1697" s="1">
        <v>0.22</v>
      </c>
      <c r="I1697" s="1" t="s">
        <v>1964</v>
      </c>
      <c r="J1697" s="1">
        <v>52.150799999999997</v>
      </c>
    </row>
    <row r="1698" spans="1:10" x14ac:dyDescent="0.25">
      <c r="A1698" s="1" t="s">
        <v>3663</v>
      </c>
      <c r="B1698" s="3">
        <v>45515</v>
      </c>
      <c r="C1698" s="1" t="s">
        <v>1307</v>
      </c>
      <c r="D1698" s="1" t="s">
        <v>1783</v>
      </c>
      <c r="E1698" s="1" t="s">
        <v>1945</v>
      </c>
      <c r="F1698" s="1">
        <v>1</v>
      </c>
      <c r="G1698" s="1">
        <v>980.26</v>
      </c>
      <c r="H1698" s="1">
        <v>0.14000000000000001</v>
      </c>
      <c r="I1698" s="1" t="s">
        <v>1961</v>
      </c>
      <c r="J1698" s="1">
        <v>843.02359999999999</v>
      </c>
    </row>
    <row r="1699" spans="1:10" x14ac:dyDescent="0.25">
      <c r="A1699" s="1" t="s">
        <v>3664</v>
      </c>
      <c r="B1699" s="3">
        <v>45322</v>
      </c>
      <c r="C1699" s="1" t="s">
        <v>151</v>
      </c>
      <c r="D1699" s="1" t="s">
        <v>1628</v>
      </c>
      <c r="E1699" s="1" t="s">
        <v>1945</v>
      </c>
      <c r="F1699" s="1">
        <v>1</v>
      </c>
      <c r="G1699" s="1">
        <v>235.28</v>
      </c>
      <c r="H1699" s="1">
        <v>0.05</v>
      </c>
      <c r="I1699" s="1" t="s">
        <v>1961</v>
      </c>
      <c r="J1699" s="1">
        <v>223.51599999999999</v>
      </c>
    </row>
    <row r="1700" spans="1:10" x14ac:dyDescent="0.25">
      <c r="A1700" s="1" t="s">
        <v>3665</v>
      </c>
      <c r="B1700" s="3">
        <v>45542</v>
      </c>
      <c r="C1700" s="1" t="s">
        <v>1304</v>
      </c>
      <c r="D1700" s="1" t="s">
        <v>1555</v>
      </c>
      <c r="E1700" s="1" t="s">
        <v>1936</v>
      </c>
      <c r="F1700" s="1">
        <v>3</v>
      </c>
      <c r="G1700" s="1">
        <v>407.39</v>
      </c>
      <c r="H1700" s="1">
        <v>0.08</v>
      </c>
      <c r="I1700" s="1" t="s">
        <v>1961</v>
      </c>
      <c r="J1700" s="1">
        <v>1124.3964000000001</v>
      </c>
    </row>
    <row r="1701" spans="1:10" x14ac:dyDescent="0.25">
      <c r="A1701" s="1" t="s">
        <v>3666</v>
      </c>
      <c r="B1701" s="3">
        <v>45675</v>
      </c>
      <c r="C1701" s="1" t="s">
        <v>255</v>
      </c>
      <c r="D1701" s="1" t="s">
        <v>1658</v>
      </c>
      <c r="E1701" s="1" t="s">
        <v>1934</v>
      </c>
      <c r="F1701" s="1">
        <v>4</v>
      </c>
      <c r="G1701" s="1">
        <v>459.83</v>
      </c>
      <c r="H1701" s="1">
        <v>0.12</v>
      </c>
      <c r="I1701" s="1" t="s">
        <v>1964</v>
      </c>
      <c r="J1701" s="1">
        <v>1618.6016</v>
      </c>
    </row>
    <row r="1702" spans="1:10" x14ac:dyDescent="0.25">
      <c r="A1702" s="1" t="s">
        <v>3667</v>
      </c>
      <c r="B1702" s="3">
        <v>45333</v>
      </c>
      <c r="C1702" s="1" t="s">
        <v>503</v>
      </c>
      <c r="D1702" s="1" t="s">
        <v>1862</v>
      </c>
      <c r="E1702" s="1" t="s">
        <v>1904</v>
      </c>
      <c r="F1702" s="1">
        <v>3</v>
      </c>
      <c r="G1702" s="1">
        <v>706.6</v>
      </c>
      <c r="H1702" s="1">
        <v>0.17</v>
      </c>
      <c r="I1702" s="1" t="s">
        <v>1961</v>
      </c>
      <c r="J1702" s="1">
        <v>1759.434</v>
      </c>
    </row>
    <row r="1703" spans="1:10" x14ac:dyDescent="0.25">
      <c r="A1703" s="1" t="s">
        <v>3668</v>
      </c>
      <c r="B1703" s="3">
        <v>45819</v>
      </c>
      <c r="C1703" s="1" t="s">
        <v>1437</v>
      </c>
      <c r="D1703" s="1" t="s">
        <v>1856</v>
      </c>
      <c r="E1703" s="1" t="s">
        <v>1948</v>
      </c>
      <c r="F1703" s="1">
        <v>3</v>
      </c>
      <c r="G1703" s="1">
        <v>811.16</v>
      </c>
      <c r="H1703" s="1">
        <v>0.1</v>
      </c>
      <c r="I1703" s="1" t="s">
        <v>1964</v>
      </c>
      <c r="J1703" s="1">
        <v>2190.1320000000001</v>
      </c>
    </row>
    <row r="1704" spans="1:10" x14ac:dyDescent="0.25">
      <c r="A1704" s="1" t="s">
        <v>3669</v>
      </c>
      <c r="B1704" s="3">
        <v>45268</v>
      </c>
      <c r="C1704" s="1" t="s">
        <v>713</v>
      </c>
      <c r="D1704" s="1" t="s">
        <v>1689</v>
      </c>
      <c r="E1704" s="1" t="s">
        <v>1914</v>
      </c>
      <c r="F1704" s="1">
        <v>2</v>
      </c>
      <c r="G1704" s="1">
        <v>985.79</v>
      </c>
      <c r="H1704" s="1">
        <v>0.04</v>
      </c>
      <c r="I1704" s="1" t="s">
        <v>1961</v>
      </c>
      <c r="J1704" s="1">
        <v>1892.7167999999999</v>
      </c>
    </row>
    <row r="1705" spans="1:10" x14ac:dyDescent="0.25">
      <c r="A1705" s="1" t="s">
        <v>3670</v>
      </c>
      <c r="B1705" s="3">
        <v>45521</v>
      </c>
      <c r="C1705" s="1" t="s">
        <v>624</v>
      </c>
      <c r="D1705" s="1" t="s">
        <v>1677</v>
      </c>
      <c r="E1705" s="1" t="s">
        <v>1934</v>
      </c>
      <c r="F1705" s="1">
        <v>1</v>
      </c>
      <c r="G1705" s="1">
        <v>255.02</v>
      </c>
      <c r="H1705" s="1">
        <v>0.3</v>
      </c>
      <c r="I1705" s="1" t="s">
        <v>1959</v>
      </c>
      <c r="J1705" s="1">
        <v>178.51400000000001</v>
      </c>
    </row>
    <row r="1706" spans="1:10" x14ac:dyDescent="0.25">
      <c r="A1706" s="1" t="s">
        <v>3671</v>
      </c>
      <c r="B1706" s="3">
        <v>45693</v>
      </c>
      <c r="C1706" s="1" t="s">
        <v>345</v>
      </c>
      <c r="D1706" s="1" t="s">
        <v>1631</v>
      </c>
      <c r="E1706" s="1" t="s">
        <v>1917</v>
      </c>
      <c r="F1706" s="1">
        <v>1</v>
      </c>
      <c r="G1706" s="1">
        <v>153.57</v>
      </c>
      <c r="H1706" s="1">
        <v>0.01</v>
      </c>
      <c r="I1706" s="1" t="s">
        <v>1961</v>
      </c>
      <c r="J1706" s="1">
        <v>152.0343</v>
      </c>
    </row>
    <row r="1707" spans="1:10" x14ac:dyDescent="0.25">
      <c r="A1707" s="1" t="s">
        <v>3672</v>
      </c>
      <c r="B1707" s="3">
        <v>45734</v>
      </c>
      <c r="C1707" s="1" t="s">
        <v>820</v>
      </c>
      <c r="D1707" s="1" t="s">
        <v>1709</v>
      </c>
      <c r="E1707" s="1" t="s">
        <v>1945</v>
      </c>
      <c r="F1707" s="1">
        <v>3</v>
      </c>
      <c r="G1707" s="1">
        <v>962.98</v>
      </c>
      <c r="H1707" s="1">
        <v>0.21</v>
      </c>
      <c r="I1707" s="1" t="s">
        <v>1959</v>
      </c>
      <c r="J1707" s="1">
        <v>2282.2626</v>
      </c>
    </row>
    <row r="1708" spans="1:10" x14ac:dyDescent="0.25">
      <c r="A1708" s="1" t="s">
        <v>3673</v>
      </c>
      <c r="B1708" s="3">
        <v>45377</v>
      </c>
      <c r="C1708" s="1" t="s">
        <v>218</v>
      </c>
      <c r="D1708" s="1" t="s">
        <v>1712</v>
      </c>
      <c r="E1708" s="1" t="s">
        <v>1917</v>
      </c>
      <c r="F1708" s="1">
        <v>3</v>
      </c>
      <c r="G1708" s="1">
        <v>884.46</v>
      </c>
      <c r="H1708" s="1">
        <v>0.25</v>
      </c>
      <c r="I1708" s="1" t="s">
        <v>1959</v>
      </c>
      <c r="J1708" s="1">
        <v>1990.0350000000001</v>
      </c>
    </row>
    <row r="1709" spans="1:10" x14ac:dyDescent="0.25">
      <c r="A1709" s="1" t="s">
        <v>3674</v>
      </c>
      <c r="B1709" s="3">
        <v>45778</v>
      </c>
      <c r="C1709" s="1" t="s">
        <v>1367</v>
      </c>
      <c r="D1709" s="1" t="s">
        <v>1783</v>
      </c>
      <c r="E1709" s="1" t="s">
        <v>1924</v>
      </c>
      <c r="F1709" s="1">
        <v>4</v>
      </c>
      <c r="G1709" s="1">
        <v>359.71</v>
      </c>
      <c r="H1709" s="1">
        <v>0.05</v>
      </c>
      <c r="I1709" s="1" t="s">
        <v>1961</v>
      </c>
      <c r="J1709" s="1">
        <v>1366.8979999999999</v>
      </c>
    </row>
    <row r="1710" spans="1:10" x14ac:dyDescent="0.25">
      <c r="A1710" s="1" t="s">
        <v>3675</v>
      </c>
      <c r="B1710" s="3">
        <v>45715</v>
      </c>
      <c r="C1710" s="1" t="s">
        <v>199</v>
      </c>
      <c r="D1710" s="1" t="s">
        <v>1732</v>
      </c>
      <c r="E1710" s="1" t="s">
        <v>1904</v>
      </c>
      <c r="F1710" s="1">
        <v>3</v>
      </c>
      <c r="G1710" s="1">
        <v>766.47</v>
      </c>
      <c r="H1710" s="1">
        <v>0.18</v>
      </c>
      <c r="I1710" s="1" t="s">
        <v>1959</v>
      </c>
      <c r="J1710" s="1">
        <v>1885.5162</v>
      </c>
    </row>
    <row r="1711" spans="1:10" x14ac:dyDescent="0.25">
      <c r="A1711" s="1" t="s">
        <v>3676</v>
      </c>
      <c r="B1711" s="3">
        <v>45492</v>
      </c>
      <c r="C1711" s="1" t="s">
        <v>732</v>
      </c>
      <c r="D1711" s="1" t="s">
        <v>1750</v>
      </c>
      <c r="E1711" s="1" t="s">
        <v>1945</v>
      </c>
      <c r="F1711" s="1">
        <v>1</v>
      </c>
      <c r="G1711" s="1">
        <v>772.07</v>
      </c>
      <c r="H1711" s="1">
        <v>0.26</v>
      </c>
      <c r="I1711" s="1" t="s">
        <v>1961</v>
      </c>
      <c r="J1711" s="1">
        <v>571.33180000000004</v>
      </c>
    </row>
    <row r="1712" spans="1:10" x14ac:dyDescent="0.25">
      <c r="A1712" s="1" t="s">
        <v>3677</v>
      </c>
      <c r="B1712" s="3">
        <v>45292</v>
      </c>
      <c r="C1712" s="1" t="s">
        <v>892</v>
      </c>
      <c r="D1712" s="1" t="s">
        <v>1631</v>
      </c>
      <c r="E1712" s="1" t="s">
        <v>1908</v>
      </c>
      <c r="F1712" s="1">
        <v>3</v>
      </c>
      <c r="G1712" s="1">
        <v>108.31</v>
      </c>
      <c r="H1712" s="1">
        <v>0.26</v>
      </c>
      <c r="I1712" s="1" t="s">
        <v>1964</v>
      </c>
      <c r="J1712" s="1">
        <v>240.44820000000001</v>
      </c>
    </row>
    <row r="1713" spans="1:10" x14ac:dyDescent="0.25">
      <c r="A1713" s="1" t="s">
        <v>3678</v>
      </c>
      <c r="B1713" s="3">
        <v>45316</v>
      </c>
      <c r="C1713" s="1" t="s">
        <v>716</v>
      </c>
      <c r="D1713" s="1" t="s">
        <v>1820</v>
      </c>
      <c r="E1713" s="1" t="s">
        <v>1911</v>
      </c>
      <c r="F1713" s="1">
        <v>1</v>
      </c>
      <c r="G1713" s="1">
        <v>502.53</v>
      </c>
      <c r="H1713" s="1">
        <v>0</v>
      </c>
      <c r="I1713" s="1" t="s">
        <v>1961</v>
      </c>
      <c r="J1713" s="1">
        <v>502.53</v>
      </c>
    </row>
    <row r="1714" spans="1:10" x14ac:dyDescent="0.25">
      <c r="A1714" s="1" t="s">
        <v>3679</v>
      </c>
      <c r="B1714" s="3">
        <v>45548</v>
      </c>
      <c r="C1714" s="1" t="s">
        <v>282</v>
      </c>
      <c r="D1714" s="1" t="s">
        <v>1560</v>
      </c>
      <c r="E1714" s="1" t="s">
        <v>1939</v>
      </c>
      <c r="F1714" s="1">
        <v>2</v>
      </c>
      <c r="G1714" s="1">
        <v>508.52</v>
      </c>
      <c r="H1714" s="1">
        <v>0.11</v>
      </c>
      <c r="I1714" s="1" t="s">
        <v>1964</v>
      </c>
      <c r="J1714" s="1">
        <v>905.16560000000004</v>
      </c>
    </row>
    <row r="1715" spans="1:10" x14ac:dyDescent="0.25">
      <c r="A1715" s="1" t="s">
        <v>3680</v>
      </c>
      <c r="B1715" s="3">
        <v>45572</v>
      </c>
      <c r="C1715" s="1" t="s">
        <v>1455</v>
      </c>
      <c r="D1715" s="1" t="s">
        <v>1805</v>
      </c>
      <c r="E1715" s="1" t="s">
        <v>1901</v>
      </c>
      <c r="F1715" s="1">
        <v>1</v>
      </c>
      <c r="G1715" s="1">
        <v>492</v>
      </c>
      <c r="H1715" s="1">
        <v>0.26</v>
      </c>
      <c r="I1715" s="1" t="s">
        <v>1961</v>
      </c>
      <c r="J1715" s="1">
        <v>364.08</v>
      </c>
    </row>
    <row r="1716" spans="1:10" x14ac:dyDescent="0.25">
      <c r="A1716" s="1" t="s">
        <v>3681</v>
      </c>
      <c r="B1716" s="3">
        <v>45347</v>
      </c>
      <c r="C1716" s="1" t="s">
        <v>1504</v>
      </c>
      <c r="D1716" s="1" t="s">
        <v>1689</v>
      </c>
      <c r="E1716" s="1" t="s">
        <v>1934</v>
      </c>
      <c r="F1716" s="1">
        <v>4</v>
      </c>
      <c r="G1716" s="1">
        <v>746.36</v>
      </c>
      <c r="H1716" s="1">
        <v>0.02</v>
      </c>
      <c r="I1716" s="1" t="s">
        <v>1959</v>
      </c>
      <c r="J1716" s="1">
        <v>2925.7312000000002</v>
      </c>
    </row>
    <row r="1717" spans="1:10" x14ac:dyDescent="0.25">
      <c r="A1717" s="1" t="s">
        <v>3682</v>
      </c>
      <c r="B1717" s="3">
        <v>45823</v>
      </c>
      <c r="C1717" s="1" t="s">
        <v>1355</v>
      </c>
      <c r="D1717" s="1" t="s">
        <v>1606</v>
      </c>
      <c r="E1717" s="1" t="s">
        <v>1892</v>
      </c>
      <c r="F1717" s="1">
        <v>1</v>
      </c>
      <c r="G1717" s="1">
        <v>120.83</v>
      </c>
      <c r="H1717" s="1">
        <v>0.08</v>
      </c>
      <c r="I1717" s="1" t="s">
        <v>1959</v>
      </c>
      <c r="J1717" s="1">
        <v>111.1636</v>
      </c>
    </row>
    <row r="1718" spans="1:10" x14ac:dyDescent="0.25">
      <c r="A1718" s="1" t="s">
        <v>3683</v>
      </c>
      <c r="B1718" s="3">
        <v>45394</v>
      </c>
      <c r="C1718" s="1" t="s">
        <v>1255</v>
      </c>
      <c r="D1718" s="1" t="s">
        <v>1814</v>
      </c>
      <c r="E1718" s="1" t="s">
        <v>1945</v>
      </c>
      <c r="F1718" s="1">
        <v>2</v>
      </c>
      <c r="G1718" s="1">
        <v>68.31</v>
      </c>
      <c r="H1718" s="1">
        <v>0.28999999999999998</v>
      </c>
      <c r="I1718" s="1" t="s">
        <v>1964</v>
      </c>
      <c r="J1718" s="1">
        <v>97.000200000000007</v>
      </c>
    </row>
    <row r="1719" spans="1:10" x14ac:dyDescent="0.25">
      <c r="A1719" s="1" t="s">
        <v>3684</v>
      </c>
      <c r="B1719" s="3">
        <v>45265</v>
      </c>
      <c r="C1719" s="1" t="s">
        <v>234</v>
      </c>
      <c r="D1719" s="1" t="s">
        <v>1642</v>
      </c>
      <c r="E1719" s="1" t="s">
        <v>1945</v>
      </c>
      <c r="F1719" s="1">
        <v>2</v>
      </c>
      <c r="G1719" s="1">
        <v>761.71</v>
      </c>
      <c r="H1719" s="1">
        <v>0.02</v>
      </c>
      <c r="I1719" s="1" t="s">
        <v>1961</v>
      </c>
      <c r="J1719" s="1">
        <v>1492.9516000000001</v>
      </c>
    </row>
    <row r="1720" spans="1:10" x14ac:dyDescent="0.25">
      <c r="A1720" s="1" t="s">
        <v>3685</v>
      </c>
      <c r="B1720" s="3">
        <v>45261</v>
      </c>
      <c r="C1720" s="1" t="s">
        <v>248</v>
      </c>
      <c r="D1720" s="1" t="s">
        <v>1817</v>
      </c>
      <c r="E1720" s="1" t="s">
        <v>1901</v>
      </c>
      <c r="F1720" s="1">
        <v>4</v>
      </c>
      <c r="G1720" s="1">
        <v>346.37</v>
      </c>
      <c r="H1720" s="1">
        <v>0.18</v>
      </c>
      <c r="I1720" s="1" t="s">
        <v>1964</v>
      </c>
      <c r="J1720" s="1">
        <v>1136.0935999999999</v>
      </c>
    </row>
    <row r="1721" spans="1:10" x14ac:dyDescent="0.25">
      <c r="A1721" s="1" t="s">
        <v>3686</v>
      </c>
      <c r="B1721" s="3">
        <v>45702</v>
      </c>
      <c r="C1721" s="1" t="s">
        <v>42</v>
      </c>
      <c r="D1721" s="1" t="s">
        <v>1747</v>
      </c>
      <c r="E1721" s="1" t="s">
        <v>1929</v>
      </c>
      <c r="F1721" s="1">
        <v>1</v>
      </c>
      <c r="G1721" s="1">
        <v>846.3</v>
      </c>
      <c r="H1721" s="1">
        <v>0.14000000000000001</v>
      </c>
      <c r="I1721" s="1" t="s">
        <v>1961</v>
      </c>
      <c r="J1721" s="1">
        <v>727.81799999999998</v>
      </c>
    </row>
    <row r="1722" spans="1:10" x14ac:dyDescent="0.25">
      <c r="A1722" s="1" t="s">
        <v>3687</v>
      </c>
      <c r="B1722" s="3">
        <v>45624</v>
      </c>
      <c r="C1722" s="1" t="s">
        <v>1352</v>
      </c>
      <c r="D1722" s="1" t="s">
        <v>1555</v>
      </c>
      <c r="E1722" s="1" t="s">
        <v>1948</v>
      </c>
      <c r="F1722" s="1">
        <v>1</v>
      </c>
      <c r="G1722" s="1">
        <v>458.97</v>
      </c>
      <c r="H1722" s="1">
        <v>0.1</v>
      </c>
      <c r="I1722" s="1" t="s">
        <v>1961</v>
      </c>
      <c r="J1722" s="1">
        <v>413.07299999999998</v>
      </c>
    </row>
    <row r="1723" spans="1:10" x14ac:dyDescent="0.25">
      <c r="A1723" s="1" t="s">
        <v>3688</v>
      </c>
      <c r="B1723" s="3">
        <v>45736</v>
      </c>
      <c r="C1723" s="1" t="s">
        <v>928</v>
      </c>
      <c r="D1723" s="1" t="s">
        <v>1709</v>
      </c>
      <c r="E1723" s="1" t="s">
        <v>1914</v>
      </c>
      <c r="F1723" s="1">
        <v>2</v>
      </c>
      <c r="G1723" s="1">
        <v>536.61</v>
      </c>
      <c r="H1723" s="1">
        <v>0.14000000000000001</v>
      </c>
      <c r="I1723" s="1" t="s">
        <v>1959</v>
      </c>
      <c r="J1723" s="1">
        <v>922.9692</v>
      </c>
    </row>
    <row r="1724" spans="1:10" x14ac:dyDescent="0.25">
      <c r="A1724" s="1" t="s">
        <v>3689</v>
      </c>
      <c r="B1724" s="3">
        <v>45709</v>
      </c>
      <c r="C1724" s="1" t="s">
        <v>1316</v>
      </c>
      <c r="D1724" s="1" t="s">
        <v>1756</v>
      </c>
      <c r="E1724" s="1" t="s">
        <v>1887</v>
      </c>
      <c r="F1724" s="1">
        <v>3</v>
      </c>
      <c r="G1724" s="1">
        <v>130.41</v>
      </c>
      <c r="H1724" s="1">
        <v>0.14000000000000001</v>
      </c>
      <c r="I1724" s="1" t="s">
        <v>1961</v>
      </c>
      <c r="J1724" s="1">
        <v>336.45780000000002</v>
      </c>
    </row>
    <row r="1725" spans="1:10" x14ac:dyDescent="0.25">
      <c r="A1725" s="1" t="s">
        <v>3690</v>
      </c>
      <c r="B1725" s="3">
        <v>45738</v>
      </c>
      <c r="C1725" s="1" t="s">
        <v>1536</v>
      </c>
      <c r="D1725" s="1" t="s">
        <v>1850</v>
      </c>
      <c r="E1725" s="1" t="s">
        <v>1929</v>
      </c>
      <c r="F1725" s="1">
        <v>4</v>
      </c>
      <c r="G1725" s="1">
        <v>706.67</v>
      </c>
      <c r="H1725" s="1">
        <v>0.01</v>
      </c>
      <c r="I1725" s="1" t="s">
        <v>1959</v>
      </c>
      <c r="J1725" s="1">
        <v>2798.4132</v>
      </c>
    </row>
    <row r="1726" spans="1:10" x14ac:dyDescent="0.25">
      <c r="A1726" s="1" t="s">
        <v>3691</v>
      </c>
      <c r="B1726" s="3">
        <v>45685</v>
      </c>
      <c r="C1726" s="1" t="s">
        <v>1235</v>
      </c>
      <c r="D1726" s="1" t="s">
        <v>1658</v>
      </c>
      <c r="E1726" s="1" t="s">
        <v>1901</v>
      </c>
      <c r="F1726" s="1">
        <v>3</v>
      </c>
      <c r="G1726" s="1">
        <v>523.45000000000005</v>
      </c>
      <c r="H1726" s="1">
        <v>0.17</v>
      </c>
      <c r="I1726" s="1" t="s">
        <v>1959</v>
      </c>
      <c r="J1726" s="1">
        <v>1303.3905</v>
      </c>
    </row>
    <row r="1727" spans="1:10" x14ac:dyDescent="0.25">
      <c r="A1727" s="1" t="s">
        <v>3692</v>
      </c>
      <c r="B1727" s="3">
        <v>45701</v>
      </c>
      <c r="C1727" s="1" t="s">
        <v>51</v>
      </c>
      <c r="D1727" s="1" t="s">
        <v>1856</v>
      </c>
      <c r="E1727" s="1" t="s">
        <v>1945</v>
      </c>
      <c r="F1727" s="1">
        <v>3</v>
      </c>
      <c r="G1727" s="1">
        <v>482.2</v>
      </c>
      <c r="H1727" s="1">
        <v>0.23</v>
      </c>
      <c r="I1727" s="1" t="s">
        <v>1964</v>
      </c>
      <c r="J1727" s="1">
        <v>1113.8820000000001</v>
      </c>
    </row>
    <row r="1728" spans="1:10" x14ac:dyDescent="0.25">
      <c r="A1728" s="1" t="s">
        <v>3693</v>
      </c>
      <c r="B1728" s="3">
        <v>45745</v>
      </c>
      <c r="C1728" s="1" t="s">
        <v>433</v>
      </c>
      <c r="D1728" s="1" t="s">
        <v>1771</v>
      </c>
      <c r="E1728" s="1" t="s">
        <v>1908</v>
      </c>
      <c r="F1728" s="1">
        <v>4</v>
      </c>
      <c r="G1728" s="1">
        <v>688.86</v>
      </c>
      <c r="H1728" s="1">
        <v>0.02</v>
      </c>
      <c r="I1728" s="1" t="s">
        <v>1964</v>
      </c>
      <c r="J1728" s="1">
        <v>2700.3312000000001</v>
      </c>
    </row>
    <row r="1729" spans="1:10" x14ac:dyDescent="0.25">
      <c r="A1729" s="1" t="s">
        <v>3694</v>
      </c>
      <c r="B1729" s="3">
        <v>45214</v>
      </c>
      <c r="C1729" s="1" t="s">
        <v>104</v>
      </c>
      <c r="D1729" s="1" t="s">
        <v>1606</v>
      </c>
      <c r="E1729" s="1" t="s">
        <v>1887</v>
      </c>
      <c r="F1729" s="1">
        <v>1</v>
      </c>
      <c r="G1729" s="1">
        <v>145.47999999999999</v>
      </c>
      <c r="H1729" s="1">
        <v>0.1</v>
      </c>
      <c r="I1729" s="1" t="s">
        <v>1964</v>
      </c>
      <c r="J1729" s="1">
        <v>130.93199999999999</v>
      </c>
    </row>
    <row r="1730" spans="1:10" x14ac:dyDescent="0.25">
      <c r="A1730" s="1" t="s">
        <v>3695</v>
      </c>
      <c r="B1730" s="3">
        <v>45547</v>
      </c>
      <c r="C1730" s="1" t="s">
        <v>202</v>
      </c>
      <c r="D1730" s="1" t="s">
        <v>1670</v>
      </c>
      <c r="E1730" s="1" t="s">
        <v>1927</v>
      </c>
      <c r="F1730" s="1">
        <v>4</v>
      </c>
      <c r="G1730" s="1">
        <v>862.25</v>
      </c>
      <c r="H1730" s="1">
        <v>0.28000000000000003</v>
      </c>
      <c r="I1730" s="1" t="s">
        <v>1961</v>
      </c>
      <c r="J1730" s="1">
        <v>2483.2800000000002</v>
      </c>
    </row>
    <row r="1731" spans="1:10" x14ac:dyDescent="0.25">
      <c r="A1731" s="1" t="s">
        <v>3696</v>
      </c>
      <c r="B1731" s="3">
        <v>45296</v>
      </c>
      <c r="C1731" s="1" t="s">
        <v>937</v>
      </c>
      <c r="D1731" s="1" t="s">
        <v>1560</v>
      </c>
      <c r="E1731" s="1" t="s">
        <v>1934</v>
      </c>
      <c r="F1731" s="1">
        <v>4</v>
      </c>
      <c r="G1731" s="1">
        <v>146.12</v>
      </c>
      <c r="H1731" s="1">
        <v>0.12</v>
      </c>
      <c r="I1731" s="1" t="s">
        <v>1964</v>
      </c>
      <c r="J1731" s="1">
        <v>514.3424</v>
      </c>
    </row>
    <row r="1732" spans="1:10" x14ac:dyDescent="0.25">
      <c r="A1732" s="1" t="s">
        <v>3697</v>
      </c>
      <c r="B1732" s="3">
        <v>45549</v>
      </c>
      <c r="C1732" s="1" t="s">
        <v>1484</v>
      </c>
      <c r="D1732" s="1" t="s">
        <v>1670</v>
      </c>
      <c r="E1732" s="1" t="s">
        <v>1945</v>
      </c>
      <c r="F1732" s="1">
        <v>2</v>
      </c>
      <c r="G1732" s="1">
        <v>695.02</v>
      </c>
      <c r="H1732" s="1">
        <v>0.3</v>
      </c>
      <c r="I1732" s="1" t="s">
        <v>1964</v>
      </c>
      <c r="J1732" s="1">
        <v>973.02800000000002</v>
      </c>
    </row>
    <row r="1733" spans="1:10" x14ac:dyDescent="0.25">
      <c r="A1733" s="1" t="s">
        <v>3698</v>
      </c>
      <c r="B1733" s="3">
        <v>45231</v>
      </c>
      <c r="C1733" s="1" t="s">
        <v>719</v>
      </c>
      <c r="D1733" s="1" t="s">
        <v>1865</v>
      </c>
      <c r="E1733" s="1" t="s">
        <v>1924</v>
      </c>
      <c r="F1733" s="1">
        <v>2</v>
      </c>
      <c r="G1733" s="1">
        <v>886.67</v>
      </c>
      <c r="H1733" s="1">
        <v>0.24</v>
      </c>
      <c r="I1733" s="1" t="s">
        <v>1961</v>
      </c>
      <c r="J1733" s="1">
        <v>1347.7384</v>
      </c>
    </row>
    <row r="1734" spans="1:10" x14ac:dyDescent="0.25">
      <c r="A1734" s="1" t="s">
        <v>3699</v>
      </c>
      <c r="B1734" s="3">
        <v>45628</v>
      </c>
      <c r="C1734" s="1" t="s">
        <v>209</v>
      </c>
      <c r="D1734" s="1" t="s">
        <v>1780</v>
      </c>
      <c r="E1734" s="1" t="s">
        <v>1945</v>
      </c>
      <c r="F1734" s="1">
        <v>2</v>
      </c>
      <c r="G1734" s="1">
        <v>864.09</v>
      </c>
      <c r="H1734" s="1">
        <v>0.06</v>
      </c>
      <c r="I1734" s="1" t="s">
        <v>1964</v>
      </c>
      <c r="J1734" s="1">
        <v>1624.4892</v>
      </c>
    </row>
    <row r="1735" spans="1:10" x14ac:dyDescent="0.25">
      <c r="A1735" s="1" t="s">
        <v>3700</v>
      </c>
      <c r="B1735" s="3">
        <v>45862</v>
      </c>
      <c r="C1735" s="1" t="s">
        <v>24</v>
      </c>
      <c r="D1735" s="1" t="s">
        <v>1606</v>
      </c>
      <c r="E1735" s="1" t="s">
        <v>1921</v>
      </c>
      <c r="F1735" s="1">
        <v>1</v>
      </c>
      <c r="G1735" s="1">
        <v>437.65</v>
      </c>
      <c r="H1735" s="1">
        <v>0.02</v>
      </c>
      <c r="I1735" s="1" t="s">
        <v>1961</v>
      </c>
      <c r="J1735" s="1">
        <v>428.89699999999999</v>
      </c>
    </row>
    <row r="1736" spans="1:10" x14ac:dyDescent="0.25">
      <c r="A1736" s="1" t="s">
        <v>3701</v>
      </c>
      <c r="B1736" s="3">
        <v>45843</v>
      </c>
      <c r="C1736" s="1" t="s">
        <v>668</v>
      </c>
      <c r="D1736" s="1" t="s">
        <v>1686</v>
      </c>
      <c r="E1736" s="1" t="s">
        <v>1932</v>
      </c>
      <c r="F1736" s="1">
        <v>2</v>
      </c>
      <c r="G1736" s="1">
        <v>208.09</v>
      </c>
      <c r="H1736" s="1">
        <v>0.27</v>
      </c>
      <c r="I1736" s="1" t="s">
        <v>1959</v>
      </c>
      <c r="J1736" s="1">
        <v>303.81139999999999</v>
      </c>
    </row>
    <row r="1737" spans="1:10" x14ac:dyDescent="0.25">
      <c r="A1737" s="1" t="s">
        <v>3702</v>
      </c>
      <c r="B1737" s="3">
        <v>45482</v>
      </c>
      <c r="C1737" s="1" t="s">
        <v>209</v>
      </c>
      <c r="D1737" s="1" t="s">
        <v>1862</v>
      </c>
      <c r="E1737" s="1" t="s">
        <v>1942</v>
      </c>
      <c r="F1737" s="1">
        <v>4</v>
      </c>
      <c r="G1737" s="1">
        <v>825.78</v>
      </c>
      <c r="H1737" s="1">
        <v>0.02</v>
      </c>
      <c r="I1737" s="1" t="s">
        <v>1959</v>
      </c>
      <c r="J1737" s="1">
        <v>3237.0576000000001</v>
      </c>
    </row>
    <row r="1738" spans="1:10" x14ac:dyDescent="0.25">
      <c r="A1738" s="1" t="s">
        <v>3703</v>
      </c>
      <c r="B1738" s="3">
        <v>45313</v>
      </c>
      <c r="C1738" s="1" t="s">
        <v>409</v>
      </c>
      <c r="D1738" s="1" t="s">
        <v>1652</v>
      </c>
      <c r="E1738" s="1" t="s">
        <v>1942</v>
      </c>
      <c r="F1738" s="1">
        <v>3</v>
      </c>
      <c r="G1738" s="1">
        <v>849.77</v>
      </c>
      <c r="H1738" s="1">
        <v>0.12</v>
      </c>
      <c r="I1738" s="1" t="s">
        <v>1961</v>
      </c>
      <c r="J1738" s="1">
        <v>2243.3928000000001</v>
      </c>
    </row>
    <row r="1739" spans="1:10" x14ac:dyDescent="0.25">
      <c r="A1739" s="1" t="s">
        <v>3704</v>
      </c>
      <c r="B1739" s="3">
        <v>45314</v>
      </c>
      <c r="C1739" s="1" t="s">
        <v>1091</v>
      </c>
      <c r="D1739" s="1" t="s">
        <v>1762</v>
      </c>
      <c r="E1739" s="1" t="s">
        <v>1904</v>
      </c>
      <c r="F1739" s="1">
        <v>1</v>
      </c>
      <c r="G1739" s="1">
        <v>88.78</v>
      </c>
      <c r="H1739" s="1">
        <v>0.18</v>
      </c>
      <c r="I1739" s="1" t="s">
        <v>1959</v>
      </c>
      <c r="J1739" s="1">
        <v>72.799599999999998</v>
      </c>
    </row>
    <row r="1740" spans="1:10" x14ac:dyDescent="0.25">
      <c r="A1740" s="1" t="s">
        <v>3705</v>
      </c>
      <c r="B1740" s="3">
        <v>45526</v>
      </c>
      <c r="C1740" s="1" t="s">
        <v>636</v>
      </c>
      <c r="D1740" s="1" t="s">
        <v>1817</v>
      </c>
      <c r="E1740" s="1" t="s">
        <v>1904</v>
      </c>
      <c r="F1740" s="1">
        <v>4</v>
      </c>
      <c r="G1740" s="1">
        <v>507.22</v>
      </c>
      <c r="H1740" s="1">
        <v>0.14000000000000001</v>
      </c>
      <c r="I1740" s="1" t="s">
        <v>1961</v>
      </c>
      <c r="J1740" s="1">
        <v>1744.8368</v>
      </c>
    </row>
    <row r="1741" spans="1:10" x14ac:dyDescent="0.25">
      <c r="A1741" s="1" t="s">
        <v>3706</v>
      </c>
      <c r="B1741" s="3">
        <v>45887</v>
      </c>
      <c r="C1741" s="1" t="s">
        <v>1007</v>
      </c>
      <c r="D1741" s="1" t="s">
        <v>1871</v>
      </c>
      <c r="E1741" s="1" t="s">
        <v>1887</v>
      </c>
      <c r="F1741" s="1">
        <v>3</v>
      </c>
      <c r="G1741" s="1">
        <v>330.98</v>
      </c>
      <c r="H1741" s="1">
        <v>0.11</v>
      </c>
      <c r="I1741" s="1" t="s">
        <v>1959</v>
      </c>
      <c r="J1741" s="1">
        <v>883.71659999999997</v>
      </c>
    </row>
    <row r="1742" spans="1:10" x14ac:dyDescent="0.25">
      <c r="A1742" s="1" t="s">
        <v>3707</v>
      </c>
      <c r="B1742" s="3">
        <v>45562</v>
      </c>
      <c r="C1742" s="1" t="s">
        <v>199</v>
      </c>
      <c r="D1742" s="1" t="s">
        <v>1689</v>
      </c>
      <c r="E1742" s="1" t="s">
        <v>1948</v>
      </c>
      <c r="F1742" s="1">
        <v>4</v>
      </c>
      <c r="G1742" s="1">
        <v>442.87</v>
      </c>
      <c r="H1742" s="1">
        <v>0.08</v>
      </c>
      <c r="I1742" s="1" t="s">
        <v>1959</v>
      </c>
      <c r="J1742" s="1">
        <v>1629.7616</v>
      </c>
    </row>
    <row r="1743" spans="1:10" x14ac:dyDescent="0.25">
      <c r="A1743" s="1" t="s">
        <v>3708</v>
      </c>
      <c r="B1743" s="3">
        <v>45880</v>
      </c>
      <c r="C1743" s="1" t="s">
        <v>51</v>
      </c>
      <c r="D1743" s="1" t="s">
        <v>1871</v>
      </c>
      <c r="E1743" s="1" t="s">
        <v>1896</v>
      </c>
      <c r="F1743" s="1">
        <v>2</v>
      </c>
      <c r="G1743" s="1">
        <v>939.66</v>
      </c>
      <c r="H1743" s="1">
        <v>0.14000000000000001</v>
      </c>
      <c r="I1743" s="1" t="s">
        <v>1961</v>
      </c>
      <c r="J1743" s="1">
        <v>1616.2152000000001</v>
      </c>
    </row>
    <row r="1744" spans="1:10" x14ac:dyDescent="0.25">
      <c r="A1744" s="1" t="s">
        <v>3709</v>
      </c>
      <c r="B1744" s="3">
        <v>45556</v>
      </c>
      <c r="C1744" s="1" t="s">
        <v>940</v>
      </c>
      <c r="D1744" s="1" t="s">
        <v>1802</v>
      </c>
      <c r="E1744" s="1" t="s">
        <v>1901</v>
      </c>
      <c r="F1744" s="1">
        <v>1</v>
      </c>
      <c r="G1744" s="1">
        <v>24.13</v>
      </c>
      <c r="H1744" s="1">
        <v>0</v>
      </c>
      <c r="I1744" s="1" t="s">
        <v>1959</v>
      </c>
      <c r="J1744" s="1">
        <v>24.13</v>
      </c>
    </row>
    <row r="1745" spans="1:10" x14ac:dyDescent="0.25">
      <c r="A1745" s="1" t="s">
        <v>3710</v>
      </c>
      <c r="B1745" s="3">
        <v>45355</v>
      </c>
      <c r="C1745" s="1" t="s">
        <v>1151</v>
      </c>
      <c r="D1745" s="1" t="s">
        <v>1703</v>
      </c>
      <c r="E1745" s="1" t="s">
        <v>1901</v>
      </c>
      <c r="F1745" s="1">
        <v>3</v>
      </c>
      <c r="G1745" s="1">
        <v>239.54</v>
      </c>
      <c r="H1745" s="1">
        <v>0.28999999999999998</v>
      </c>
      <c r="I1745" s="1" t="s">
        <v>1964</v>
      </c>
      <c r="J1745" s="1">
        <v>510.22019999999998</v>
      </c>
    </row>
    <row r="1746" spans="1:10" x14ac:dyDescent="0.25">
      <c r="A1746" s="1" t="s">
        <v>3711</v>
      </c>
      <c r="B1746" s="3">
        <v>45244</v>
      </c>
      <c r="C1746" s="1" t="s">
        <v>1496</v>
      </c>
      <c r="D1746" s="1" t="s">
        <v>1718</v>
      </c>
      <c r="E1746" s="1" t="s">
        <v>1934</v>
      </c>
      <c r="F1746" s="1">
        <v>1</v>
      </c>
      <c r="G1746" s="1">
        <v>588.53</v>
      </c>
      <c r="H1746" s="1">
        <v>0.1</v>
      </c>
      <c r="I1746" s="1" t="s">
        <v>1959</v>
      </c>
      <c r="J1746" s="1">
        <v>529.67700000000002</v>
      </c>
    </row>
    <row r="1747" spans="1:10" x14ac:dyDescent="0.25">
      <c r="A1747" s="1" t="s">
        <v>3712</v>
      </c>
      <c r="B1747" s="3">
        <v>45863</v>
      </c>
      <c r="C1747" s="1" t="s">
        <v>925</v>
      </c>
      <c r="D1747" s="1" t="s">
        <v>1762</v>
      </c>
      <c r="E1747" s="1" t="s">
        <v>1936</v>
      </c>
      <c r="F1747" s="1">
        <v>1</v>
      </c>
      <c r="G1747" s="1">
        <v>145.96</v>
      </c>
      <c r="H1747" s="1">
        <v>0.3</v>
      </c>
      <c r="I1747" s="1" t="s">
        <v>1959</v>
      </c>
      <c r="J1747" s="1">
        <v>102.172</v>
      </c>
    </row>
    <row r="1748" spans="1:10" x14ac:dyDescent="0.25">
      <c r="A1748" s="1" t="s">
        <v>3713</v>
      </c>
      <c r="B1748" s="3">
        <v>45573</v>
      </c>
      <c r="C1748" s="1" t="s">
        <v>364</v>
      </c>
      <c r="D1748" s="1" t="s">
        <v>1793</v>
      </c>
      <c r="E1748" s="1" t="s">
        <v>1904</v>
      </c>
      <c r="F1748" s="1">
        <v>4</v>
      </c>
      <c r="G1748" s="1">
        <v>640.91</v>
      </c>
      <c r="H1748" s="1">
        <v>0.06</v>
      </c>
      <c r="I1748" s="1" t="s">
        <v>1959</v>
      </c>
      <c r="J1748" s="1">
        <v>2409.8216000000002</v>
      </c>
    </row>
    <row r="1749" spans="1:10" x14ac:dyDescent="0.25">
      <c r="A1749" s="1" t="s">
        <v>3714</v>
      </c>
      <c r="B1749" s="3">
        <v>45792</v>
      </c>
      <c r="C1749" s="1" t="s">
        <v>168</v>
      </c>
      <c r="D1749" s="1" t="s">
        <v>1774</v>
      </c>
      <c r="E1749" s="1" t="s">
        <v>1927</v>
      </c>
      <c r="F1749" s="1">
        <v>3</v>
      </c>
      <c r="G1749" s="1">
        <v>773.86</v>
      </c>
      <c r="H1749" s="1">
        <v>0.22</v>
      </c>
      <c r="I1749" s="1" t="s">
        <v>1959</v>
      </c>
      <c r="J1749" s="1">
        <v>1810.8324</v>
      </c>
    </row>
    <row r="1750" spans="1:10" x14ac:dyDescent="0.25">
      <c r="A1750" s="1" t="s">
        <v>3715</v>
      </c>
      <c r="B1750" s="3">
        <v>45744</v>
      </c>
      <c r="C1750" s="1" t="s">
        <v>1440</v>
      </c>
      <c r="D1750" s="1" t="s">
        <v>1670</v>
      </c>
      <c r="E1750" s="1" t="s">
        <v>1936</v>
      </c>
      <c r="F1750" s="1">
        <v>2</v>
      </c>
      <c r="G1750" s="1">
        <v>31.28</v>
      </c>
      <c r="H1750" s="1">
        <v>0.2</v>
      </c>
      <c r="I1750" s="1" t="s">
        <v>1964</v>
      </c>
      <c r="J1750" s="1">
        <v>50.048000000000002</v>
      </c>
    </row>
    <row r="1751" spans="1:10" x14ac:dyDescent="0.25">
      <c r="A1751" s="1" t="s">
        <v>3716</v>
      </c>
      <c r="B1751" s="3">
        <v>45842</v>
      </c>
      <c r="C1751" s="1" t="s">
        <v>1178</v>
      </c>
      <c r="D1751" s="1" t="s">
        <v>1829</v>
      </c>
      <c r="E1751" s="1" t="s">
        <v>1911</v>
      </c>
      <c r="F1751" s="1">
        <v>4</v>
      </c>
      <c r="G1751" s="1">
        <v>389.22</v>
      </c>
      <c r="H1751" s="1">
        <v>0.18</v>
      </c>
      <c r="I1751" s="1" t="s">
        <v>1959</v>
      </c>
      <c r="J1751" s="1">
        <v>1276.6415999999999</v>
      </c>
    </row>
    <row r="1752" spans="1:10" x14ac:dyDescent="0.25">
      <c r="A1752" s="1" t="s">
        <v>3717</v>
      </c>
      <c r="B1752" s="3">
        <v>45502</v>
      </c>
      <c r="C1752" s="1" t="s">
        <v>74</v>
      </c>
      <c r="D1752" s="1" t="s">
        <v>1774</v>
      </c>
      <c r="E1752" s="1" t="s">
        <v>1936</v>
      </c>
      <c r="F1752" s="1">
        <v>3</v>
      </c>
      <c r="G1752" s="1">
        <v>543.44000000000005</v>
      </c>
      <c r="H1752" s="1">
        <v>0.13</v>
      </c>
      <c r="I1752" s="1" t="s">
        <v>1961</v>
      </c>
      <c r="J1752" s="1">
        <v>1418.3784000000001</v>
      </c>
    </row>
    <row r="1753" spans="1:10" x14ac:dyDescent="0.25">
      <c r="A1753" s="1" t="s">
        <v>3718</v>
      </c>
      <c r="B1753" s="3">
        <v>45296</v>
      </c>
      <c r="C1753" s="1" t="s">
        <v>832</v>
      </c>
      <c r="D1753" s="1" t="s">
        <v>1874</v>
      </c>
      <c r="E1753" s="1" t="s">
        <v>1948</v>
      </c>
      <c r="F1753" s="1">
        <v>4</v>
      </c>
      <c r="G1753" s="1">
        <v>715.42</v>
      </c>
      <c r="H1753" s="1">
        <v>0.28999999999999998</v>
      </c>
      <c r="I1753" s="1" t="s">
        <v>1961</v>
      </c>
      <c r="J1753" s="1">
        <v>2031.7927999999999</v>
      </c>
    </row>
    <row r="1754" spans="1:10" x14ac:dyDescent="0.25">
      <c r="A1754" s="1" t="s">
        <v>3719</v>
      </c>
      <c r="B1754" s="3">
        <v>45886</v>
      </c>
      <c r="C1754" s="1" t="s">
        <v>199</v>
      </c>
      <c r="D1754" s="1" t="s">
        <v>1606</v>
      </c>
      <c r="E1754" s="1" t="s">
        <v>1904</v>
      </c>
      <c r="F1754" s="1">
        <v>4</v>
      </c>
      <c r="G1754" s="1">
        <v>676.14</v>
      </c>
      <c r="H1754" s="1">
        <v>0.11</v>
      </c>
      <c r="I1754" s="1" t="s">
        <v>1964</v>
      </c>
      <c r="J1754" s="1">
        <v>2407.0583999999999</v>
      </c>
    </row>
    <row r="1755" spans="1:10" x14ac:dyDescent="0.25">
      <c r="A1755" s="1" t="s">
        <v>3720</v>
      </c>
      <c r="B1755" s="3">
        <v>45425</v>
      </c>
      <c r="C1755" s="1" t="s">
        <v>325</v>
      </c>
      <c r="D1755" s="1" t="s">
        <v>1696</v>
      </c>
      <c r="E1755" s="1" t="s">
        <v>1892</v>
      </c>
      <c r="F1755" s="1">
        <v>4</v>
      </c>
      <c r="G1755" s="1">
        <v>352.72</v>
      </c>
      <c r="H1755" s="1">
        <v>0.25</v>
      </c>
      <c r="I1755" s="1" t="s">
        <v>1959</v>
      </c>
      <c r="J1755" s="1">
        <v>1058.1600000000001</v>
      </c>
    </row>
    <row r="1756" spans="1:10" x14ac:dyDescent="0.25">
      <c r="A1756" s="1" t="s">
        <v>3721</v>
      </c>
      <c r="B1756" s="3">
        <v>45797</v>
      </c>
      <c r="C1756" s="1" t="s">
        <v>581</v>
      </c>
      <c r="D1756" s="1" t="s">
        <v>1603</v>
      </c>
      <c r="E1756" s="1" t="s">
        <v>1929</v>
      </c>
      <c r="F1756" s="1">
        <v>1</v>
      </c>
      <c r="G1756" s="1">
        <v>470.18</v>
      </c>
      <c r="H1756" s="1">
        <v>0.19</v>
      </c>
      <c r="I1756" s="1" t="s">
        <v>1961</v>
      </c>
      <c r="J1756" s="1">
        <v>380.8458</v>
      </c>
    </row>
    <row r="1757" spans="1:10" x14ac:dyDescent="0.25">
      <c r="A1757" s="1" t="s">
        <v>3722</v>
      </c>
      <c r="B1757" s="3">
        <v>45898</v>
      </c>
      <c r="C1757" s="1" t="s">
        <v>751</v>
      </c>
      <c r="D1757" s="1" t="s">
        <v>1780</v>
      </c>
      <c r="E1757" s="1" t="s">
        <v>1927</v>
      </c>
      <c r="F1757" s="1">
        <v>1</v>
      </c>
      <c r="G1757" s="1">
        <v>891.79</v>
      </c>
      <c r="H1757" s="1">
        <v>0.03</v>
      </c>
      <c r="I1757" s="1" t="s">
        <v>1959</v>
      </c>
      <c r="J1757" s="1">
        <v>865.03629999999998</v>
      </c>
    </row>
    <row r="1758" spans="1:10" x14ac:dyDescent="0.25">
      <c r="A1758" s="1" t="s">
        <v>3723</v>
      </c>
      <c r="B1758" s="3">
        <v>45390</v>
      </c>
      <c r="C1758" s="1" t="s">
        <v>1103</v>
      </c>
      <c r="D1758" s="1" t="s">
        <v>1850</v>
      </c>
      <c r="E1758" s="1" t="s">
        <v>1942</v>
      </c>
      <c r="F1758" s="1">
        <v>2</v>
      </c>
      <c r="G1758" s="1">
        <v>433.07</v>
      </c>
      <c r="H1758" s="1">
        <v>0.25</v>
      </c>
      <c r="I1758" s="1" t="s">
        <v>1964</v>
      </c>
      <c r="J1758" s="1">
        <v>649.60500000000002</v>
      </c>
    </row>
    <row r="1759" spans="1:10" x14ac:dyDescent="0.25">
      <c r="A1759" s="1" t="s">
        <v>3724</v>
      </c>
      <c r="B1759" s="3">
        <v>45355</v>
      </c>
      <c r="C1759" s="1" t="s">
        <v>62</v>
      </c>
      <c r="D1759" s="1" t="s">
        <v>1780</v>
      </c>
      <c r="E1759" s="1" t="s">
        <v>1948</v>
      </c>
      <c r="F1759" s="1">
        <v>3</v>
      </c>
      <c r="G1759" s="1">
        <v>626.71</v>
      </c>
      <c r="H1759" s="1">
        <v>7.0000000000000007E-2</v>
      </c>
      <c r="I1759" s="1" t="s">
        <v>1964</v>
      </c>
      <c r="J1759" s="1">
        <v>1748.5209</v>
      </c>
    </row>
    <row r="1760" spans="1:10" x14ac:dyDescent="0.25">
      <c r="A1760" s="1" t="s">
        <v>3725</v>
      </c>
      <c r="B1760" s="3">
        <v>45916</v>
      </c>
      <c r="C1760" s="1" t="s">
        <v>282</v>
      </c>
      <c r="D1760" s="1" t="s">
        <v>1686</v>
      </c>
      <c r="E1760" s="1" t="s">
        <v>1887</v>
      </c>
      <c r="F1760" s="1">
        <v>2</v>
      </c>
      <c r="G1760" s="1">
        <v>324.18</v>
      </c>
      <c r="H1760" s="1">
        <v>0.06</v>
      </c>
      <c r="I1760" s="1" t="s">
        <v>1964</v>
      </c>
      <c r="J1760" s="1">
        <v>609.45839999999998</v>
      </c>
    </row>
    <row r="1761" spans="1:10" x14ac:dyDescent="0.25">
      <c r="A1761" s="1" t="s">
        <v>3726</v>
      </c>
      <c r="B1761" s="3">
        <v>45448</v>
      </c>
      <c r="C1761" s="1" t="s">
        <v>66</v>
      </c>
      <c r="D1761" s="1" t="s">
        <v>1613</v>
      </c>
      <c r="E1761" s="1" t="s">
        <v>1942</v>
      </c>
      <c r="F1761" s="1">
        <v>4</v>
      </c>
      <c r="G1761" s="1">
        <v>839.74</v>
      </c>
      <c r="H1761" s="1">
        <v>0.13</v>
      </c>
      <c r="I1761" s="1" t="s">
        <v>1961</v>
      </c>
      <c r="J1761" s="1">
        <v>2922.2952</v>
      </c>
    </row>
    <row r="1762" spans="1:10" x14ac:dyDescent="0.25">
      <c r="A1762" s="1" t="s">
        <v>3727</v>
      </c>
      <c r="B1762" s="3">
        <v>45402</v>
      </c>
      <c r="C1762" s="1" t="s">
        <v>530</v>
      </c>
      <c r="D1762" s="1" t="s">
        <v>1768</v>
      </c>
      <c r="E1762" s="1" t="s">
        <v>1936</v>
      </c>
      <c r="F1762" s="1">
        <v>3</v>
      </c>
      <c r="G1762" s="1">
        <v>252.63</v>
      </c>
      <c r="H1762" s="1">
        <v>0.28000000000000003</v>
      </c>
      <c r="I1762" s="1" t="s">
        <v>1959</v>
      </c>
      <c r="J1762" s="1">
        <v>545.68079999999998</v>
      </c>
    </row>
    <row r="1763" spans="1:10" x14ac:dyDescent="0.25">
      <c r="A1763" s="1" t="s">
        <v>3728</v>
      </c>
      <c r="B1763" s="3">
        <v>45581</v>
      </c>
      <c r="C1763" s="1" t="s">
        <v>826</v>
      </c>
      <c r="D1763" s="1" t="s">
        <v>1820</v>
      </c>
      <c r="E1763" s="1" t="s">
        <v>1948</v>
      </c>
      <c r="F1763" s="1">
        <v>2</v>
      </c>
      <c r="G1763" s="1">
        <v>60.53</v>
      </c>
      <c r="H1763" s="1">
        <v>0.18</v>
      </c>
      <c r="I1763" s="1" t="s">
        <v>1959</v>
      </c>
      <c r="J1763" s="1">
        <v>99.269199999999998</v>
      </c>
    </row>
    <row r="1764" spans="1:10" x14ac:dyDescent="0.25">
      <c r="A1764" s="1" t="s">
        <v>3729</v>
      </c>
      <c r="B1764" s="3">
        <v>45610</v>
      </c>
      <c r="C1764" s="1" t="s">
        <v>209</v>
      </c>
      <c r="D1764" s="1" t="s">
        <v>1835</v>
      </c>
      <c r="E1764" s="1" t="s">
        <v>1932</v>
      </c>
      <c r="F1764" s="1">
        <v>4</v>
      </c>
      <c r="G1764" s="1">
        <v>341.95</v>
      </c>
      <c r="H1764" s="1">
        <v>0.25</v>
      </c>
      <c r="I1764" s="1" t="s">
        <v>1959</v>
      </c>
      <c r="J1764" s="1">
        <v>1025.8499999999999</v>
      </c>
    </row>
    <row r="1765" spans="1:10" x14ac:dyDescent="0.25">
      <c r="A1765" s="1" t="s">
        <v>3730</v>
      </c>
      <c r="B1765" s="3">
        <v>45438</v>
      </c>
      <c r="C1765" s="1" t="s">
        <v>910</v>
      </c>
      <c r="D1765" s="1" t="s">
        <v>1642</v>
      </c>
      <c r="E1765" s="1" t="s">
        <v>1939</v>
      </c>
      <c r="F1765" s="1">
        <v>4</v>
      </c>
      <c r="G1765" s="1">
        <v>300.12</v>
      </c>
      <c r="H1765" s="1">
        <v>0.05</v>
      </c>
      <c r="I1765" s="1" t="s">
        <v>1961</v>
      </c>
      <c r="J1765" s="1">
        <v>1140.4559999999999</v>
      </c>
    </row>
    <row r="1766" spans="1:10" x14ac:dyDescent="0.25">
      <c r="A1766" s="1" t="s">
        <v>3731</v>
      </c>
      <c r="B1766" s="3">
        <v>45705</v>
      </c>
      <c r="C1766" s="1" t="s">
        <v>406</v>
      </c>
      <c r="D1766" s="1" t="s">
        <v>1661</v>
      </c>
      <c r="E1766" s="1" t="s">
        <v>1942</v>
      </c>
      <c r="F1766" s="1">
        <v>2</v>
      </c>
      <c r="G1766" s="1">
        <v>289.14</v>
      </c>
      <c r="H1766" s="1">
        <v>0.12</v>
      </c>
      <c r="I1766" s="1" t="s">
        <v>1964</v>
      </c>
      <c r="J1766" s="1">
        <v>508.88639999999998</v>
      </c>
    </row>
    <row r="1767" spans="1:10" x14ac:dyDescent="0.25">
      <c r="A1767" s="1" t="s">
        <v>3732</v>
      </c>
      <c r="B1767" s="3">
        <v>45695</v>
      </c>
      <c r="C1767" s="1" t="s">
        <v>179</v>
      </c>
      <c r="D1767" s="1" t="s">
        <v>1652</v>
      </c>
      <c r="E1767" s="1" t="s">
        <v>1887</v>
      </c>
      <c r="F1767" s="1">
        <v>2</v>
      </c>
      <c r="G1767" s="1">
        <v>596.84</v>
      </c>
      <c r="H1767" s="1">
        <v>0.01</v>
      </c>
      <c r="I1767" s="1" t="s">
        <v>1961</v>
      </c>
      <c r="J1767" s="1">
        <v>1181.7431999999999</v>
      </c>
    </row>
    <row r="1768" spans="1:10" x14ac:dyDescent="0.25">
      <c r="A1768" s="1" t="s">
        <v>3733</v>
      </c>
      <c r="B1768" s="3">
        <v>45571</v>
      </c>
      <c r="C1768" s="1" t="s">
        <v>1364</v>
      </c>
      <c r="D1768" s="1" t="s">
        <v>1631</v>
      </c>
      <c r="E1768" s="1" t="s">
        <v>1917</v>
      </c>
      <c r="F1768" s="1">
        <v>4</v>
      </c>
      <c r="G1768" s="1">
        <v>466.24</v>
      </c>
      <c r="H1768" s="1">
        <v>0.16</v>
      </c>
      <c r="I1768" s="1" t="s">
        <v>1959</v>
      </c>
      <c r="J1768" s="1">
        <v>1566.5663999999999</v>
      </c>
    </row>
    <row r="1769" spans="1:10" x14ac:dyDescent="0.25">
      <c r="A1769" s="1" t="s">
        <v>3734</v>
      </c>
      <c r="B1769" s="3">
        <v>45544</v>
      </c>
      <c r="C1769" s="1" t="s">
        <v>817</v>
      </c>
      <c r="D1769" s="1" t="s">
        <v>1610</v>
      </c>
      <c r="E1769" s="1" t="s">
        <v>1939</v>
      </c>
      <c r="F1769" s="1">
        <v>2</v>
      </c>
      <c r="G1769" s="1">
        <v>330.59</v>
      </c>
      <c r="H1769" s="1">
        <v>0.14000000000000001</v>
      </c>
      <c r="I1769" s="1" t="s">
        <v>1959</v>
      </c>
      <c r="J1769" s="1">
        <v>568.61479999999995</v>
      </c>
    </row>
    <row r="1770" spans="1:10" x14ac:dyDescent="0.25">
      <c r="A1770" s="1" t="s">
        <v>3735</v>
      </c>
      <c r="B1770" s="3">
        <v>45654</v>
      </c>
      <c r="C1770" s="1" t="s">
        <v>1528</v>
      </c>
      <c r="D1770" s="1" t="s">
        <v>1642</v>
      </c>
      <c r="E1770" s="1" t="s">
        <v>1911</v>
      </c>
      <c r="F1770" s="1">
        <v>2</v>
      </c>
      <c r="G1770" s="1">
        <v>616.42999999999995</v>
      </c>
      <c r="H1770" s="1">
        <v>0.02</v>
      </c>
      <c r="I1770" s="1" t="s">
        <v>1964</v>
      </c>
      <c r="J1770" s="1">
        <v>1208.2028</v>
      </c>
    </row>
    <row r="1771" spans="1:10" x14ac:dyDescent="0.25">
      <c r="A1771" s="1" t="s">
        <v>3736</v>
      </c>
      <c r="B1771" s="3">
        <v>45589</v>
      </c>
      <c r="C1771" s="1" t="s">
        <v>1266</v>
      </c>
      <c r="D1771" s="1" t="s">
        <v>1771</v>
      </c>
      <c r="E1771" s="1" t="s">
        <v>1911</v>
      </c>
      <c r="F1771" s="1">
        <v>3</v>
      </c>
      <c r="G1771" s="1">
        <v>195.89</v>
      </c>
      <c r="H1771" s="1">
        <v>0.16</v>
      </c>
      <c r="I1771" s="1" t="s">
        <v>1961</v>
      </c>
      <c r="J1771" s="1">
        <v>493.64280000000002</v>
      </c>
    </row>
    <row r="1772" spans="1:10" x14ac:dyDescent="0.25">
      <c r="A1772" s="1" t="s">
        <v>3737</v>
      </c>
      <c r="B1772" s="3">
        <v>45487</v>
      </c>
      <c r="C1772" s="1" t="s">
        <v>1088</v>
      </c>
      <c r="D1772" s="1" t="s">
        <v>1585</v>
      </c>
      <c r="E1772" s="1" t="s">
        <v>1924</v>
      </c>
      <c r="F1772" s="1">
        <v>4</v>
      </c>
      <c r="G1772" s="1">
        <v>614.76</v>
      </c>
      <c r="H1772" s="1">
        <v>0.16</v>
      </c>
      <c r="I1772" s="1" t="s">
        <v>1959</v>
      </c>
      <c r="J1772" s="1">
        <v>2065.5936000000002</v>
      </c>
    </row>
    <row r="1773" spans="1:10" x14ac:dyDescent="0.25">
      <c r="A1773" s="1" t="s">
        <v>3738</v>
      </c>
      <c r="B1773" s="3">
        <v>45418</v>
      </c>
      <c r="C1773" s="1" t="s">
        <v>1269</v>
      </c>
      <c r="D1773" s="1" t="s">
        <v>1820</v>
      </c>
      <c r="E1773" s="1" t="s">
        <v>1914</v>
      </c>
      <c r="F1773" s="1">
        <v>1</v>
      </c>
      <c r="G1773" s="1">
        <v>224.49</v>
      </c>
      <c r="H1773" s="1">
        <v>0.11</v>
      </c>
      <c r="I1773" s="1" t="s">
        <v>1961</v>
      </c>
      <c r="J1773" s="1">
        <v>199.7961</v>
      </c>
    </row>
    <row r="1774" spans="1:10" x14ac:dyDescent="0.25">
      <c r="A1774" s="1" t="s">
        <v>3739</v>
      </c>
      <c r="B1774" s="3">
        <v>45338</v>
      </c>
      <c r="C1774" s="1" t="s">
        <v>1127</v>
      </c>
      <c r="D1774" s="1" t="s">
        <v>1747</v>
      </c>
      <c r="E1774" s="1" t="s">
        <v>1929</v>
      </c>
      <c r="F1774" s="1">
        <v>1</v>
      </c>
      <c r="G1774" s="1">
        <v>967.76</v>
      </c>
      <c r="H1774" s="1">
        <v>0.09</v>
      </c>
      <c r="I1774" s="1" t="s">
        <v>1959</v>
      </c>
      <c r="J1774" s="1">
        <v>880.66160000000002</v>
      </c>
    </row>
    <row r="1775" spans="1:10" x14ac:dyDescent="0.25">
      <c r="A1775" s="1" t="s">
        <v>3740</v>
      </c>
      <c r="B1775" s="3">
        <v>45507</v>
      </c>
      <c r="C1775" s="1" t="s">
        <v>251</v>
      </c>
      <c r="D1775" s="1" t="s">
        <v>1703</v>
      </c>
      <c r="E1775" s="1" t="s">
        <v>1948</v>
      </c>
      <c r="F1775" s="1">
        <v>2</v>
      </c>
      <c r="G1775" s="1">
        <v>56.52</v>
      </c>
      <c r="H1775" s="1">
        <v>0.17</v>
      </c>
      <c r="I1775" s="1" t="s">
        <v>1961</v>
      </c>
      <c r="J1775" s="1">
        <v>93.8232</v>
      </c>
    </row>
    <row r="1776" spans="1:10" x14ac:dyDescent="0.25">
      <c r="A1776" s="1" t="s">
        <v>3741</v>
      </c>
      <c r="B1776" s="3">
        <v>45275</v>
      </c>
      <c r="C1776" s="1" t="s">
        <v>1519</v>
      </c>
      <c r="D1776" s="1" t="s">
        <v>1783</v>
      </c>
      <c r="E1776" s="1" t="s">
        <v>1892</v>
      </c>
      <c r="F1776" s="1">
        <v>4</v>
      </c>
      <c r="G1776" s="1">
        <v>921.84</v>
      </c>
      <c r="H1776" s="1">
        <v>0.04</v>
      </c>
      <c r="I1776" s="1" t="s">
        <v>1959</v>
      </c>
      <c r="J1776" s="1">
        <v>3539.8656000000001</v>
      </c>
    </row>
    <row r="1777" spans="1:10" x14ac:dyDescent="0.25">
      <c r="A1777" s="1" t="s">
        <v>3742</v>
      </c>
      <c r="B1777" s="3">
        <v>45319</v>
      </c>
      <c r="C1777" s="1" t="s">
        <v>1043</v>
      </c>
      <c r="D1777" s="1" t="s">
        <v>1841</v>
      </c>
      <c r="E1777" s="1" t="s">
        <v>1939</v>
      </c>
      <c r="F1777" s="1">
        <v>3</v>
      </c>
      <c r="G1777" s="1">
        <v>738.47</v>
      </c>
      <c r="H1777" s="1">
        <v>0.28000000000000003</v>
      </c>
      <c r="I1777" s="1" t="s">
        <v>1959</v>
      </c>
      <c r="J1777" s="1">
        <v>1595.0952</v>
      </c>
    </row>
    <row r="1778" spans="1:10" x14ac:dyDescent="0.25">
      <c r="A1778" s="1" t="s">
        <v>3743</v>
      </c>
      <c r="B1778" s="3">
        <v>45620</v>
      </c>
      <c r="C1778" s="1" t="s">
        <v>1043</v>
      </c>
      <c r="D1778" s="1" t="s">
        <v>1576</v>
      </c>
      <c r="E1778" s="1" t="s">
        <v>1887</v>
      </c>
      <c r="F1778" s="1">
        <v>4</v>
      </c>
      <c r="G1778" s="1">
        <v>477.83</v>
      </c>
      <c r="H1778" s="1">
        <v>0.05</v>
      </c>
      <c r="I1778" s="1" t="s">
        <v>1964</v>
      </c>
      <c r="J1778" s="1">
        <v>1815.7539999999999</v>
      </c>
    </row>
    <row r="1779" spans="1:10" x14ac:dyDescent="0.25">
      <c r="A1779" s="1" t="s">
        <v>3744</v>
      </c>
      <c r="B1779" s="3">
        <v>45831</v>
      </c>
      <c r="C1779" s="1" t="s">
        <v>566</v>
      </c>
      <c r="D1779" s="1" t="s">
        <v>1706</v>
      </c>
      <c r="E1779" s="1" t="s">
        <v>1929</v>
      </c>
      <c r="F1779" s="1">
        <v>3</v>
      </c>
      <c r="G1779" s="1">
        <v>605.83000000000004</v>
      </c>
      <c r="H1779" s="1">
        <v>0.28000000000000003</v>
      </c>
      <c r="I1779" s="1" t="s">
        <v>1964</v>
      </c>
      <c r="J1779" s="1">
        <v>1308.5927999999999</v>
      </c>
    </row>
    <row r="1780" spans="1:10" x14ac:dyDescent="0.25">
      <c r="A1780" s="1" t="s">
        <v>3745</v>
      </c>
      <c r="B1780" s="3">
        <v>45373</v>
      </c>
      <c r="C1780" s="1" t="s">
        <v>251</v>
      </c>
      <c r="D1780" s="1" t="s">
        <v>1709</v>
      </c>
      <c r="E1780" s="1" t="s">
        <v>1901</v>
      </c>
      <c r="F1780" s="1">
        <v>2</v>
      </c>
      <c r="G1780" s="1">
        <v>521.44000000000005</v>
      </c>
      <c r="H1780" s="1">
        <v>0.25</v>
      </c>
      <c r="I1780" s="1" t="s">
        <v>1964</v>
      </c>
      <c r="J1780" s="1">
        <v>782.16</v>
      </c>
    </row>
    <row r="1781" spans="1:10" x14ac:dyDescent="0.25">
      <c r="A1781" s="1" t="s">
        <v>3746</v>
      </c>
      <c r="B1781" s="3">
        <v>45863</v>
      </c>
      <c r="C1781" s="1" t="s">
        <v>1178</v>
      </c>
      <c r="D1781" s="1" t="s">
        <v>1599</v>
      </c>
      <c r="E1781" s="1" t="s">
        <v>1914</v>
      </c>
      <c r="F1781" s="1">
        <v>4</v>
      </c>
      <c r="G1781" s="1">
        <v>499.02</v>
      </c>
      <c r="H1781" s="1">
        <v>0.06</v>
      </c>
      <c r="I1781" s="1" t="s">
        <v>1959</v>
      </c>
      <c r="J1781" s="1">
        <v>1876.3152</v>
      </c>
    </row>
    <row r="1782" spans="1:10" x14ac:dyDescent="0.25">
      <c r="A1782" s="1" t="s">
        <v>3747</v>
      </c>
      <c r="B1782" s="3">
        <v>45758</v>
      </c>
      <c r="C1782" s="1" t="s">
        <v>521</v>
      </c>
      <c r="D1782" s="1" t="s">
        <v>1572</v>
      </c>
      <c r="E1782" s="1" t="s">
        <v>1945</v>
      </c>
      <c r="F1782" s="1">
        <v>4</v>
      </c>
      <c r="G1782" s="1">
        <v>299.45999999999998</v>
      </c>
      <c r="H1782" s="1">
        <v>0.18</v>
      </c>
      <c r="I1782" s="1" t="s">
        <v>1964</v>
      </c>
      <c r="J1782" s="1">
        <v>982.22879999999998</v>
      </c>
    </row>
    <row r="1783" spans="1:10" x14ac:dyDescent="0.25">
      <c r="A1783" s="1" t="s">
        <v>3748</v>
      </c>
      <c r="B1783" s="3">
        <v>45285</v>
      </c>
      <c r="C1783" s="1" t="s">
        <v>1423</v>
      </c>
      <c r="D1783" s="1" t="s">
        <v>1696</v>
      </c>
      <c r="E1783" s="1" t="s">
        <v>1887</v>
      </c>
      <c r="F1783" s="1">
        <v>1</v>
      </c>
      <c r="G1783" s="1">
        <v>609.29</v>
      </c>
      <c r="H1783" s="1">
        <v>0.15</v>
      </c>
      <c r="I1783" s="1" t="s">
        <v>1959</v>
      </c>
      <c r="J1783" s="1">
        <v>517.89649999999995</v>
      </c>
    </row>
    <row r="1784" spans="1:10" x14ac:dyDescent="0.25">
      <c r="A1784" s="1" t="s">
        <v>3749</v>
      </c>
      <c r="B1784" s="3">
        <v>45656</v>
      </c>
      <c r="C1784" s="1" t="s">
        <v>364</v>
      </c>
      <c r="D1784" s="1" t="s">
        <v>1565</v>
      </c>
      <c r="E1784" s="1" t="s">
        <v>1917</v>
      </c>
      <c r="F1784" s="1">
        <v>1</v>
      </c>
      <c r="G1784" s="1">
        <v>213.74</v>
      </c>
      <c r="H1784" s="1">
        <v>7.0000000000000007E-2</v>
      </c>
      <c r="I1784" s="1" t="s">
        <v>1964</v>
      </c>
      <c r="J1784" s="1">
        <v>198.7782</v>
      </c>
    </row>
    <row r="1785" spans="1:10" x14ac:dyDescent="0.25">
      <c r="A1785" s="1" t="s">
        <v>3750</v>
      </c>
      <c r="B1785" s="3">
        <v>45718</v>
      </c>
      <c r="C1785" s="1" t="s">
        <v>521</v>
      </c>
      <c r="D1785" s="1" t="s">
        <v>1747</v>
      </c>
      <c r="E1785" s="1" t="s">
        <v>1939</v>
      </c>
      <c r="F1785" s="1">
        <v>4</v>
      </c>
      <c r="G1785" s="1">
        <v>613.16999999999996</v>
      </c>
      <c r="H1785" s="1">
        <v>0.26</v>
      </c>
      <c r="I1785" s="1" t="s">
        <v>1959</v>
      </c>
      <c r="J1785" s="1">
        <v>1814.9831999999999</v>
      </c>
    </row>
    <row r="1786" spans="1:10" x14ac:dyDescent="0.25">
      <c r="A1786" s="1" t="s">
        <v>3751</v>
      </c>
      <c r="B1786" s="3">
        <v>45293</v>
      </c>
      <c r="C1786" s="1" t="s">
        <v>1130</v>
      </c>
      <c r="D1786" s="1" t="s">
        <v>1759</v>
      </c>
      <c r="E1786" s="1" t="s">
        <v>1927</v>
      </c>
      <c r="F1786" s="1">
        <v>2</v>
      </c>
      <c r="G1786" s="1">
        <v>687.36</v>
      </c>
      <c r="H1786" s="1">
        <v>7.0000000000000007E-2</v>
      </c>
      <c r="I1786" s="1" t="s">
        <v>1964</v>
      </c>
      <c r="J1786" s="1">
        <v>1278.4896000000001</v>
      </c>
    </row>
    <row r="1787" spans="1:10" x14ac:dyDescent="0.25">
      <c r="A1787" s="1" t="s">
        <v>3752</v>
      </c>
      <c r="B1787" s="3">
        <v>45915</v>
      </c>
      <c r="C1787" s="1" t="s">
        <v>1037</v>
      </c>
      <c r="D1787" s="1" t="s">
        <v>1783</v>
      </c>
      <c r="E1787" s="1" t="s">
        <v>1932</v>
      </c>
      <c r="F1787" s="1">
        <v>3</v>
      </c>
      <c r="G1787" s="1">
        <v>115.39</v>
      </c>
      <c r="H1787" s="1">
        <v>0.02</v>
      </c>
      <c r="I1787" s="1" t="s">
        <v>1961</v>
      </c>
      <c r="J1787" s="1">
        <v>339.2466</v>
      </c>
    </row>
    <row r="1788" spans="1:10" x14ac:dyDescent="0.25">
      <c r="A1788" s="1" t="s">
        <v>3753</v>
      </c>
      <c r="B1788" s="3">
        <v>45359</v>
      </c>
      <c r="C1788" s="1" t="s">
        <v>600</v>
      </c>
      <c r="D1788" s="1" t="s">
        <v>1648</v>
      </c>
      <c r="E1788" s="1" t="s">
        <v>1929</v>
      </c>
      <c r="F1788" s="1">
        <v>2</v>
      </c>
      <c r="G1788" s="1">
        <v>722.06</v>
      </c>
      <c r="H1788" s="1">
        <v>7.0000000000000007E-2</v>
      </c>
      <c r="I1788" s="1" t="s">
        <v>1959</v>
      </c>
      <c r="J1788" s="1">
        <v>1343.0316</v>
      </c>
    </row>
    <row r="1789" spans="1:10" x14ac:dyDescent="0.25">
      <c r="A1789" s="1" t="s">
        <v>3754</v>
      </c>
      <c r="B1789" s="3">
        <v>45652</v>
      </c>
      <c r="C1789" s="1" t="s">
        <v>1331</v>
      </c>
      <c r="D1789" s="1" t="s">
        <v>1585</v>
      </c>
      <c r="E1789" s="1" t="s">
        <v>1936</v>
      </c>
      <c r="F1789" s="1">
        <v>1</v>
      </c>
      <c r="G1789" s="1">
        <v>384.57</v>
      </c>
      <c r="H1789" s="1">
        <v>0.06</v>
      </c>
      <c r="I1789" s="1" t="s">
        <v>1961</v>
      </c>
      <c r="J1789" s="1">
        <v>361.49579999999997</v>
      </c>
    </row>
    <row r="1790" spans="1:10" x14ac:dyDescent="0.25">
      <c r="A1790" s="1" t="s">
        <v>3755</v>
      </c>
      <c r="B1790" s="3">
        <v>45735</v>
      </c>
      <c r="C1790" s="1" t="s">
        <v>692</v>
      </c>
      <c r="D1790" s="1" t="s">
        <v>1590</v>
      </c>
      <c r="E1790" s="1" t="s">
        <v>1932</v>
      </c>
      <c r="F1790" s="1">
        <v>2</v>
      </c>
      <c r="G1790" s="1">
        <v>194.09</v>
      </c>
      <c r="H1790" s="1">
        <v>0.18</v>
      </c>
      <c r="I1790" s="1" t="s">
        <v>1961</v>
      </c>
      <c r="J1790" s="1">
        <v>318.30759999999998</v>
      </c>
    </row>
    <row r="1791" spans="1:10" x14ac:dyDescent="0.25">
      <c r="A1791" s="1" t="s">
        <v>3756</v>
      </c>
      <c r="B1791" s="3">
        <v>45579</v>
      </c>
      <c r="C1791" s="1" t="s">
        <v>578</v>
      </c>
      <c r="D1791" s="1" t="s">
        <v>1847</v>
      </c>
      <c r="E1791" s="1" t="s">
        <v>1901</v>
      </c>
      <c r="F1791" s="1">
        <v>2</v>
      </c>
      <c r="G1791" s="1">
        <v>403.91</v>
      </c>
      <c r="H1791" s="1">
        <v>7.0000000000000007E-2</v>
      </c>
      <c r="I1791" s="1" t="s">
        <v>1959</v>
      </c>
      <c r="J1791" s="1">
        <v>751.27260000000001</v>
      </c>
    </row>
    <row r="1792" spans="1:10" x14ac:dyDescent="0.25">
      <c r="A1792" s="1" t="s">
        <v>3757</v>
      </c>
      <c r="B1792" s="3">
        <v>45721</v>
      </c>
      <c r="C1792" s="1" t="s">
        <v>282</v>
      </c>
      <c r="D1792" s="1" t="s">
        <v>1625</v>
      </c>
      <c r="E1792" s="1" t="s">
        <v>1934</v>
      </c>
      <c r="F1792" s="1">
        <v>1</v>
      </c>
      <c r="G1792" s="1">
        <v>878.69</v>
      </c>
      <c r="H1792" s="1">
        <v>0.3</v>
      </c>
      <c r="I1792" s="1" t="s">
        <v>1961</v>
      </c>
      <c r="J1792" s="1">
        <v>615.08299999999997</v>
      </c>
    </row>
    <row r="1793" spans="1:10" x14ac:dyDescent="0.25">
      <c r="A1793" s="1" t="s">
        <v>3758</v>
      </c>
      <c r="B1793" s="3">
        <v>45446</v>
      </c>
      <c r="C1793" s="1" t="s">
        <v>1202</v>
      </c>
      <c r="D1793" s="1" t="s">
        <v>1677</v>
      </c>
      <c r="E1793" s="1" t="s">
        <v>1936</v>
      </c>
      <c r="F1793" s="1">
        <v>1</v>
      </c>
      <c r="G1793" s="1">
        <v>161.16999999999999</v>
      </c>
      <c r="H1793" s="1">
        <v>0.05</v>
      </c>
      <c r="I1793" s="1" t="s">
        <v>1959</v>
      </c>
      <c r="J1793" s="1">
        <v>153.11150000000001</v>
      </c>
    </row>
    <row r="1794" spans="1:10" x14ac:dyDescent="0.25">
      <c r="A1794" s="1" t="s">
        <v>3759</v>
      </c>
      <c r="B1794" s="3">
        <v>45387</v>
      </c>
      <c r="C1794" s="1" t="s">
        <v>704</v>
      </c>
      <c r="D1794" s="1" t="s">
        <v>1802</v>
      </c>
      <c r="E1794" s="1" t="s">
        <v>1934</v>
      </c>
      <c r="F1794" s="1">
        <v>2</v>
      </c>
      <c r="G1794" s="1">
        <v>720.15</v>
      </c>
      <c r="H1794" s="1">
        <v>0.22</v>
      </c>
      <c r="I1794" s="1" t="s">
        <v>1964</v>
      </c>
      <c r="J1794" s="1">
        <v>1123.434</v>
      </c>
    </row>
    <row r="1795" spans="1:10" x14ac:dyDescent="0.25">
      <c r="A1795" s="1" t="s">
        <v>3760</v>
      </c>
      <c r="B1795" s="3">
        <v>45222</v>
      </c>
      <c r="C1795" s="1" t="s">
        <v>1100</v>
      </c>
      <c r="D1795" s="1" t="s">
        <v>1655</v>
      </c>
      <c r="E1795" s="1" t="s">
        <v>1917</v>
      </c>
      <c r="F1795" s="1">
        <v>1</v>
      </c>
      <c r="G1795" s="1">
        <v>361.8</v>
      </c>
      <c r="H1795" s="1">
        <v>0.02</v>
      </c>
      <c r="I1795" s="1" t="s">
        <v>1964</v>
      </c>
      <c r="J1795" s="1">
        <v>354.56400000000002</v>
      </c>
    </row>
    <row r="1796" spans="1:10" x14ac:dyDescent="0.25">
      <c r="A1796" s="1" t="s">
        <v>3761</v>
      </c>
      <c r="B1796" s="3">
        <v>45402</v>
      </c>
      <c r="C1796" s="1" t="s">
        <v>751</v>
      </c>
      <c r="D1796" s="1" t="s">
        <v>1868</v>
      </c>
      <c r="E1796" s="1" t="s">
        <v>1911</v>
      </c>
      <c r="F1796" s="1">
        <v>1</v>
      </c>
      <c r="G1796" s="1">
        <v>779.84</v>
      </c>
      <c r="H1796" s="1">
        <v>0.28999999999999998</v>
      </c>
      <c r="I1796" s="1" t="s">
        <v>1961</v>
      </c>
      <c r="J1796" s="1">
        <v>553.68640000000005</v>
      </c>
    </row>
    <row r="1797" spans="1:10" x14ac:dyDescent="0.25">
      <c r="A1797" s="1" t="s">
        <v>3762</v>
      </c>
      <c r="B1797" s="3">
        <v>45455</v>
      </c>
      <c r="C1797" s="1" t="s">
        <v>29</v>
      </c>
      <c r="D1797" s="1" t="s">
        <v>1871</v>
      </c>
      <c r="E1797" s="1" t="s">
        <v>1904</v>
      </c>
      <c r="F1797" s="1">
        <v>2</v>
      </c>
      <c r="G1797" s="1">
        <v>649.89</v>
      </c>
      <c r="H1797" s="1">
        <v>0.17</v>
      </c>
      <c r="I1797" s="1" t="s">
        <v>1964</v>
      </c>
      <c r="J1797" s="1">
        <v>1078.8173999999999</v>
      </c>
    </row>
    <row r="1798" spans="1:10" x14ac:dyDescent="0.25">
      <c r="A1798" s="1" t="s">
        <v>3763</v>
      </c>
      <c r="B1798" s="3">
        <v>45877</v>
      </c>
      <c r="C1798" s="1" t="s">
        <v>674</v>
      </c>
      <c r="D1798" s="1" t="s">
        <v>1741</v>
      </c>
      <c r="E1798" s="1" t="s">
        <v>1911</v>
      </c>
      <c r="F1798" s="1">
        <v>1</v>
      </c>
      <c r="G1798" s="1">
        <v>952.73</v>
      </c>
      <c r="H1798" s="1">
        <v>0.17</v>
      </c>
      <c r="I1798" s="1" t="s">
        <v>1959</v>
      </c>
      <c r="J1798" s="1">
        <v>790.76589999999999</v>
      </c>
    </row>
    <row r="1799" spans="1:10" x14ac:dyDescent="0.25">
      <c r="A1799" s="1" t="s">
        <v>3764</v>
      </c>
      <c r="B1799" s="3">
        <v>45875</v>
      </c>
      <c r="C1799" s="1" t="s">
        <v>308</v>
      </c>
      <c r="D1799" s="1" t="s">
        <v>1880</v>
      </c>
      <c r="E1799" s="1" t="s">
        <v>1939</v>
      </c>
      <c r="F1799" s="1">
        <v>4</v>
      </c>
      <c r="G1799" s="1">
        <v>820.78</v>
      </c>
      <c r="H1799" s="1">
        <v>0.25</v>
      </c>
      <c r="I1799" s="1" t="s">
        <v>1959</v>
      </c>
      <c r="J1799" s="1">
        <v>2462.34</v>
      </c>
    </row>
    <row r="1800" spans="1:10" x14ac:dyDescent="0.25">
      <c r="A1800" s="1" t="s">
        <v>3765</v>
      </c>
      <c r="B1800" s="3">
        <v>45592</v>
      </c>
      <c r="C1800" s="1" t="s">
        <v>1085</v>
      </c>
      <c r="D1800" s="1" t="s">
        <v>1693</v>
      </c>
      <c r="E1800" s="1" t="s">
        <v>1901</v>
      </c>
      <c r="F1800" s="1">
        <v>4</v>
      </c>
      <c r="G1800" s="1">
        <v>247.55</v>
      </c>
      <c r="H1800" s="1">
        <v>0.05</v>
      </c>
      <c r="I1800" s="1" t="s">
        <v>1959</v>
      </c>
      <c r="J1800" s="1">
        <v>940.69</v>
      </c>
    </row>
    <row r="1801" spans="1:10" x14ac:dyDescent="0.25">
      <c r="A1801" s="1" t="s">
        <v>3766</v>
      </c>
      <c r="B1801" s="3">
        <v>45369</v>
      </c>
      <c r="C1801" s="1" t="s">
        <v>743</v>
      </c>
      <c r="D1801" s="1" t="s">
        <v>1880</v>
      </c>
      <c r="E1801" s="1" t="s">
        <v>1917</v>
      </c>
      <c r="F1801" s="1">
        <v>3</v>
      </c>
      <c r="G1801" s="1">
        <v>561.44000000000005</v>
      </c>
      <c r="H1801" s="1">
        <v>0.2</v>
      </c>
      <c r="I1801" s="1" t="s">
        <v>1964</v>
      </c>
      <c r="J1801" s="1">
        <v>1347.4559999999999</v>
      </c>
    </row>
    <row r="1802" spans="1:10" x14ac:dyDescent="0.25">
      <c r="A1802" s="1" t="s">
        <v>3767</v>
      </c>
      <c r="B1802" s="3">
        <v>45249</v>
      </c>
      <c r="C1802" s="1" t="s">
        <v>904</v>
      </c>
      <c r="D1802" s="1" t="s">
        <v>1799</v>
      </c>
      <c r="E1802" s="1" t="s">
        <v>1917</v>
      </c>
      <c r="F1802" s="1">
        <v>4</v>
      </c>
      <c r="G1802" s="1">
        <v>214.37</v>
      </c>
      <c r="H1802" s="1">
        <v>0.11</v>
      </c>
      <c r="I1802" s="1" t="s">
        <v>1964</v>
      </c>
      <c r="J1802" s="1">
        <v>763.15719999999999</v>
      </c>
    </row>
    <row r="1803" spans="1:10" x14ac:dyDescent="0.25">
      <c r="A1803" s="1" t="s">
        <v>3768</v>
      </c>
      <c r="B1803" s="3">
        <v>45741</v>
      </c>
      <c r="C1803" s="1" t="s">
        <v>1307</v>
      </c>
      <c r="D1803" s="1" t="s">
        <v>1625</v>
      </c>
      <c r="E1803" s="1" t="s">
        <v>1939</v>
      </c>
      <c r="F1803" s="1">
        <v>3</v>
      </c>
      <c r="G1803" s="1">
        <v>123.74</v>
      </c>
      <c r="H1803" s="1">
        <v>0.23</v>
      </c>
      <c r="I1803" s="1" t="s">
        <v>1961</v>
      </c>
      <c r="J1803" s="1">
        <v>285.83940000000001</v>
      </c>
    </row>
    <row r="1804" spans="1:10" x14ac:dyDescent="0.25">
      <c r="A1804" s="1" t="s">
        <v>3769</v>
      </c>
      <c r="B1804" s="3">
        <v>45427</v>
      </c>
      <c r="C1804" s="1" t="s">
        <v>66</v>
      </c>
      <c r="D1804" s="1" t="s">
        <v>1783</v>
      </c>
      <c r="E1804" s="1" t="s">
        <v>1927</v>
      </c>
      <c r="F1804" s="1">
        <v>4</v>
      </c>
      <c r="G1804" s="1">
        <v>645.71</v>
      </c>
      <c r="H1804" s="1">
        <v>0.1</v>
      </c>
      <c r="I1804" s="1" t="s">
        <v>1961</v>
      </c>
      <c r="J1804" s="1">
        <v>2324.556</v>
      </c>
    </row>
    <row r="1805" spans="1:10" x14ac:dyDescent="0.25">
      <c r="A1805" s="1" t="s">
        <v>3770</v>
      </c>
      <c r="B1805" s="3">
        <v>45736</v>
      </c>
      <c r="C1805" s="1" t="s">
        <v>138</v>
      </c>
      <c r="D1805" s="1" t="s">
        <v>1638</v>
      </c>
      <c r="E1805" s="1" t="s">
        <v>1929</v>
      </c>
      <c r="F1805" s="1">
        <v>3</v>
      </c>
      <c r="G1805" s="1">
        <v>587.12</v>
      </c>
      <c r="H1805" s="1">
        <v>0.3</v>
      </c>
      <c r="I1805" s="1" t="s">
        <v>1959</v>
      </c>
      <c r="J1805" s="1">
        <v>1232.952</v>
      </c>
    </row>
    <row r="1806" spans="1:10" x14ac:dyDescent="0.25">
      <c r="A1806" s="1" t="s">
        <v>3771</v>
      </c>
      <c r="B1806" s="3">
        <v>45941</v>
      </c>
      <c r="C1806" s="1" t="s">
        <v>784</v>
      </c>
      <c r="D1806" s="1" t="s">
        <v>1652</v>
      </c>
      <c r="E1806" s="1" t="s">
        <v>1945</v>
      </c>
      <c r="F1806" s="1">
        <v>1</v>
      </c>
      <c r="G1806" s="1">
        <v>401.18</v>
      </c>
      <c r="H1806" s="1">
        <v>0.15</v>
      </c>
      <c r="I1806" s="1" t="s">
        <v>1964</v>
      </c>
      <c r="J1806" s="1">
        <v>341.00299999999999</v>
      </c>
    </row>
    <row r="1807" spans="1:10" x14ac:dyDescent="0.25">
      <c r="A1807" s="1" t="s">
        <v>3772</v>
      </c>
      <c r="B1807" s="3">
        <v>45486</v>
      </c>
      <c r="C1807" s="1" t="s">
        <v>1157</v>
      </c>
      <c r="D1807" s="1" t="s">
        <v>1756</v>
      </c>
      <c r="E1807" s="1" t="s">
        <v>1945</v>
      </c>
      <c r="F1807" s="1">
        <v>3</v>
      </c>
      <c r="G1807" s="1">
        <v>658.33</v>
      </c>
      <c r="H1807" s="1">
        <v>0.12</v>
      </c>
      <c r="I1807" s="1" t="s">
        <v>1964</v>
      </c>
      <c r="J1807" s="1">
        <v>1737.9911999999999</v>
      </c>
    </row>
    <row r="1808" spans="1:10" x14ac:dyDescent="0.25">
      <c r="A1808" s="1" t="s">
        <v>3773</v>
      </c>
      <c r="B1808" s="3">
        <v>45474</v>
      </c>
      <c r="C1808" s="1" t="s">
        <v>665</v>
      </c>
      <c r="D1808" s="1" t="s">
        <v>1728</v>
      </c>
      <c r="E1808" s="1" t="s">
        <v>1927</v>
      </c>
      <c r="F1808" s="1">
        <v>4</v>
      </c>
      <c r="G1808" s="1">
        <v>450.3</v>
      </c>
      <c r="H1808" s="1">
        <v>0.02</v>
      </c>
      <c r="I1808" s="1" t="s">
        <v>1959</v>
      </c>
      <c r="J1808" s="1">
        <v>1765.1759999999999</v>
      </c>
    </row>
    <row r="1809" spans="1:10" x14ac:dyDescent="0.25">
      <c r="A1809" s="1" t="s">
        <v>3774</v>
      </c>
      <c r="B1809" s="3">
        <v>45757</v>
      </c>
      <c r="C1809" s="1" t="s">
        <v>497</v>
      </c>
      <c r="D1809" s="1" t="s">
        <v>1865</v>
      </c>
      <c r="E1809" s="1" t="s">
        <v>1924</v>
      </c>
      <c r="F1809" s="1">
        <v>4</v>
      </c>
      <c r="G1809" s="1">
        <v>33.630000000000003</v>
      </c>
      <c r="H1809" s="1">
        <v>0.05</v>
      </c>
      <c r="I1809" s="1" t="s">
        <v>1959</v>
      </c>
      <c r="J1809" s="1">
        <v>127.794</v>
      </c>
    </row>
    <row r="1810" spans="1:10" x14ac:dyDescent="0.25">
      <c r="A1810" s="1" t="s">
        <v>3775</v>
      </c>
      <c r="B1810" s="3">
        <v>45475</v>
      </c>
      <c r="C1810" s="1" t="s">
        <v>145</v>
      </c>
      <c r="D1810" s="1" t="s">
        <v>1998</v>
      </c>
      <c r="E1810" s="1" t="s">
        <v>1887</v>
      </c>
      <c r="F1810" s="1">
        <v>3</v>
      </c>
      <c r="G1810" s="1">
        <v>168.89</v>
      </c>
      <c r="H1810" s="1">
        <v>0.03</v>
      </c>
      <c r="I1810" s="1" t="s">
        <v>1964</v>
      </c>
      <c r="J1810" s="1">
        <v>491.4699</v>
      </c>
    </row>
    <row r="1811" spans="1:10" x14ac:dyDescent="0.25">
      <c r="A1811" s="1" t="s">
        <v>3776</v>
      </c>
      <c r="B1811" s="3">
        <v>45546</v>
      </c>
      <c r="C1811" s="1" t="s">
        <v>345</v>
      </c>
      <c r="D1811" s="1" t="s">
        <v>1762</v>
      </c>
      <c r="E1811" s="1" t="s">
        <v>1927</v>
      </c>
      <c r="F1811" s="1">
        <v>1</v>
      </c>
      <c r="G1811" s="1">
        <v>141.85</v>
      </c>
      <c r="H1811" s="1">
        <v>0.06</v>
      </c>
      <c r="I1811" s="1" t="s">
        <v>1961</v>
      </c>
      <c r="J1811" s="1">
        <v>133.339</v>
      </c>
    </row>
    <row r="1812" spans="1:10" x14ac:dyDescent="0.25">
      <c r="A1812" s="1" t="s">
        <v>3777</v>
      </c>
      <c r="B1812" s="3">
        <v>45520</v>
      </c>
      <c r="C1812" s="1" t="s">
        <v>977</v>
      </c>
      <c r="D1812" s="1" t="s">
        <v>1683</v>
      </c>
      <c r="E1812" s="1" t="s">
        <v>1914</v>
      </c>
      <c r="F1812" s="1">
        <v>1</v>
      </c>
      <c r="G1812" s="1">
        <v>617.4</v>
      </c>
      <c r="H1812" s="1">
        <v>0.21</v>
      </c>
      <c r="I1812" s="1" t="s">
        <v>1959</v>
      </c>
      <c r="J1812" s="1">
        <v>487.74599999999998</v>
      </c>
    </row>
    <row r="1813" spans="1:10" x14ac:dyDescent="0.25">
      <c r="A1813" s="1" t="s">
        <v>3778</v>
      </c>
      <c r="B1813" s="3">
        <v>45534</v>
      </c>
      <c r="C1813" s="1" t="s">
        <v>503</v>
      </c>
      <c r="D1813" s="1" t="s">
        <v>1741</v>
      </c>
      <c r="E1813" s="1" t="s">
        <v>1892</v>
      </c>
      <c r="F1813" s="1">
        <v>3</v>
      </c>
      <c r="G1813" s="1">
        <v>841.47</v>
      </c>
      <c r="H1813" s="1">
        <v>0.15</v>
      </c>
      <c r="I1813" s="1" t="s">
        <v>1964</v>
      </c>
      <c r="J1813" s="1">
        <v>2145.7485000000001</v>
      </c>
    </row>
    <row r="1814" spans="1:10" x14ac:dyDescent="0.25">
      <c r="A1814" s="1" t="s">
        <v>3779</v>
      </c>
      <c r="B1814" s="3">
        <v>45334</v>
      </c>
      <c r="C1814" s="1" t="s">
        <v>225</v>
      </c>
      <c r="D1814" s="1" t="s">
        <v>1638</v>
      </c>
      <c r="E1814" s="1" t="s">
        <v>1932</v>
      </c>
      <c r="F1814" s="1">
        <v>2</v>
      </c>
      <c r="G1814" s="1">
        <v>960.41</v>
      </c>
      <c r="H1814" s="1">
        <v>0.18</v>
      </c>
      <c r="I1814" s="1" t="s">
        <v>1959</v>
      </c>
      <c r="J1814" s="1">
        <v>1575.0724</v>
      </c>
    </row>
    <row r="1815" spans="1:10" x14ac:dyDescent="0.25">
      <c r="A1815" s="1" t="s">
        <v>3780</v>
      </c>
      <c r="B1815" s="3">
        <v>45289</v>
      </c>
      <c r="C1815" s="1" t="s">
        <v>1407</v>
      </c>
      <c r="D1815" s="1" t="s">
        <v>1808</v>
      </c>
      <c r="E1815" s="1" t="s">
        <v>1945</v>
      </c>
      <c r="F1815" s="1">
        <v>3</v>
      </c>
      <c r="G1815" s="1">
        <v>717.22</v>
      </c>
      <c r="H1815" s="1">
        <v>0.24</v>
      </c>
      <c r="I1815" s="1" t="s">
        <v>1961</v>
      </c>
      <c r="J1815" s="1">
        <v>1635.2616</v>
      </c>
    </row>
    <row r="1816" spans="1:10" x14ac:dyDescent="0.25">
      <c r="A1816" s="1" t="s">
        <v>3781</v>
      </c>
      <c r="B1816" s="3">
        <v>45832</v>
      </c>
      <c r="C1816" s="1" t="s">
        <v>406</v>
      </c>
      <c r="D1816" s="1" t="s">
        <v>1606</v>
      </c>
      <c r="E1816" s="1" t="s">
        <v>1887</v>
      </c>
      <c r="F1816" s="1">
        <v>1</v>
      </c>
      <c r="G1816" s="1">
        <v>281.83</v>
      </c>
      <c r="H1816" s="1">
        <v>0.16</v>
      </c>
      <c r="I1816" s="1" t="s">
        <v>1964</v>
      </c>
      <c r="J1816" s="1">
        <v>236.7372</v>
      </c>
    </row>
    <row r="1817" spans="1:10" x14ac:dyDescent="0.25">
      <c r="A1817" s="1" t="s">
        <v>3782</v>
      </c>
      <c r="B1817" s="3">
        <v>45400</v>
      </c>
      <c r="C1817" s="1" t="s">
        <v>674</v>
      </c>
      <c r="D1817" s="1" t="s">
        <v>1759</v>
      </c>
      <c r="E1817" s="1" t="s">
        <v>1934</v>
      </c>
      <c r="F1817" s="1">
        <v>1</v>
      </c>
      <c r="G1817" s="1">
        <v>509.08</v>
      </c>
      <c r="H1817" s="1">
        <v>0.04</v>
      </c>
      <c r="I1817" s="1" t="s">
        <v>1961</v>
      </c>
      <c r="J1817" s="1">
        <v>488.71679999999998</v>
      </c>
    </row>
    <row r="1818" spans="1:10" x14ac:dyDescent="0.25">
      <c r="A1818" s="1" t="s">
        <v>3783</v>
      </c>
      <c r="B1818" s="3">
        <v>45930</v>
      </c>
      <c r="C1818" s="1" t="s">
        <v>1258</v>
      </c>
      <c r="D1818" s="1" t="s">
        <v>1871</v>
      </c>
      <c r="E1818" s="1" t="s">
        <v>1896</v>
      </c>
      <c r="F1818" s="1">
        <v>4</v>
      </c>
      <c r="G1818" s="1">
        <v>827.09</v>
      </c>
      <c r="H1818" s="1">
        <v>0.3</v>
      </c>
      <c r="I1818" s="1" t="s">
        <v>1959</v>
      </c>
      <c r="J1818" s="1">
        <v>2315.8519999999999</v>
      </c>
    </row>
    <row r="1819" spans="1:10" x14ac:dyDescent="0.25">
      <c r="A1819" s="1" t="s">
        <v>3784</v>
      </c>
      <c r="B1819" s="3">
        <v>45935</v>
      </c>
      <c r="C1819" s="1" t="s">
        <v>692</v>
      </c>
      <c r="D1819" s="1" t="s">
        <v>1664</v>
      </c>
      <c r="E1819" s="1" t="s">
        <v>1904</v>
      </c>
      <c r="F1819" s="1">
        <v>2</v>
      </c>
      <c r="G1819" s="1">
        <v>823.36</v>
      </c>
      <c r="H1819" s="1">
        <v>0.23</v>
      </c>
      <c r="I1819" s="1" t="s">
        <v>1959</v>
      </c>
      <c r="J1819" s="1">
        <v>1267.9744000000001</v>
      </c>
    </row>
    <row r="1820" spans="1:10" x14ac:dyDescent="0.25">
      <c r="A1820" s="1" t="s">
        <v>3785</v>
      </c>
      <c r="B1820" s="3">
        <v>45814</v>
      </c>
      <c r="C1820" s="1" t="s">
        <v>474</v>
      </c>
      <c r="D1820" s="1" t="s">
        <v>1655</v>
      </c>
      <c r="E1820" s="1" t="s">
        <v>1908</v>
      </c>
      <c r="F1820" s="1">
        <v>4</v>
      </c>
      <c r="G1820" s="1">
        <v>282.18</v>
      </c>
      <c r="H1820" s="1">
        <v>0.13</v>
      </c>
      <c r="I1820" s="1" t="s">
        <v>1964</v>
      </c>
      <c r="J1820" s="1">
        <v>981.9864</v>
      </c>
    </row>
    <row r="1821" spans="1:10" x14ac:dyDescent="0.25">
      <c r="A1821" s="1" t="s">
        <v>3786</v>
      </c>
      <c r="B1821" s="3">
        <v>45323</v>
      </c>
      <c r="C1821" s="1" t="s">
        <v>578</v>
      </c>
      <c r="D1821" s="1" t="s">
        <v>1638</v>
      </c>
      <c r="E1821" s="1" t="s">
        <v>1892</v>
      </c>
      <c r="F1821" s="1">
        <v>1</v>
      </c>
      <c r="G1821" s="1">
        <v>486.39</v>
      </c>
      <c r="H1821" s="1">
        <v>0.09</v>
      </c>
      <c r="I1821" s="1" t="s">
        <v>1964</v>
      </c>
      <c r="J1821" s="1">
        <v>442.61489999999998</v>
      </c>
    </row>
    <row r="1822" spans="1:10" x14ac:dyDescent="0.25">
      <c r="A1822" s="1" t="s">
        <v>3787</v>
      </c>
      <c r="B1822" s="3">
        <v>45312</v>
      </c>
      <c r="C1822" s="1" t="s">
        <v>176</v>
      </c>
      <c r="D1822" s="1" t="s">
        <v>1628</v>
      </c>
      <c r="E1822" s="1" t="s">
        <v>1901</v>
      </c>
      <c r="F1822" s="1">
        <v>2</v>
      </c>
      <c r="G1822" s="1">
        <v>603.62</v>
      </c>
      <c r="H1822" s="1">
        <v>0.18</v>
      </c>
      <c r="I1822" s="1" t="s">
        <v>1964</v>
      </c>
      <c r="J1822" s="1">
        <v>989.93679999999995</v>
      </c>
    </row>
    <row r="1823" spans="1:10" x14ac:dyDescent="0.25">
      <c r="A1823" s="1" t="s">
        <v>3788</v>
      </c>
      <c r="B1823" s="3">
        <v>45554</v>
      </c>
      <c r="C1823" s="1" t="s">
        <v>503</v>
      </c>
      <c r="D1823" s="1" t="s">
        <v>1689</v>
      </c>
      <c r="E1823" s="1" t="s">
        <v>1917</v>
      </c>
      <c r="F1823" s="1">
        <v>3</v>
      </c>
      <c r="G1823" s="1">
        <v>204.17</v>
      </c>
      <c r="H1823" s="1">
        <v>0.1</v>
      </c>
      <c r="I1823" s="1" t="s">
        <v>1961</v>
      </c>
      <c r="J1823" s="1">
        <v>551.25900000000001</v>
      </c>
    </row>
    <row r="1824" spans="1:10" x14ac:dyDescent="0.25">
      <c r="A1824" s="1" t="s">
        <v>3789</v>
      </c>
      <c r="B1824" s="3">
        <v>45310</v>
      </c>
      <c r="C1824" s="1" t="s">
        <v>474</v>
      </c>
      <c r="D1824" s="1" t="s">
        <v>1590</v>
      </c>
      <c r="E1824" s="1" t="s">
        <v>1936</v>
      </c>
      <c r="F1824" s="1">
        <v>1</v>
      </c>
      <c r="G1824" s="1">
        <v>43.58</v>
      </c>
      <c r="H1824" s="1">
        <v>0.01</v>
      </c>
      <c r="I1824" s="1" t="s">
        <v>1964</v>
      </c>
      <c r="J1824" s="1">
        <v>43.144199999999998</v>
      </c>
    </row>
    <row r="1825" spans="1:10" x14ac:dyDescent="0.25">
      <c r="A1825" s="1" t="s">
        <v>3790</v>
      </c>
      <c r="B1825" s="3">
        <v>45594</v>
      </c>
      <c r="C1825" s="1" t="s">
        <v>1055</v>
      </c>
      <c r="D1825" s="1" t="s">
        <v>1721</v>
      </c>
      <c r="E1825" s="1" t="s">
        <v>1896</v>
      </c>
      <c r="F1825" s="1">
        <v>3</v>
      </c>
      <c r="G1825" s="1">
        <v>469.33</v>
      </c>
      <c r="H1825" s="1">
        <v>0.14000000000000001</v>
      </c>
      <c r="I1825" s="1" t="s">
        <v>1961</v>
      </c>
      <c r="J1825" s="1">
        <v>1210.8714</v>
      </c>
    </row>
    <row r="1826" spans="1:10" x14ac:dyDescent="0.25">
      <c r="A1826" s="1" t="s">
        <v>3791</v>
      </c>
      <c r="B1826" s="3">
        <v>45840</v>
      </c>
      <c r="C1826" s="1" t="s">
        <v>689</v>
      </c>
      <c r="D1826" s="1" t="s">
        <v>1590</v>
      </c>
      <c r="E1826" s="1" t="s">
        <v>1917</v>
      </c>
      <c r="F1826" s="1">
        <v>4</v>
      </c>
      <c r="G1826" s="1">
        <v>836.23</v>
      </c>
      <c r="H1826" s="1">
        <v>0.12</v>
      </c>
      <c r="I1826" s="1" t="s">
        <v>1959</v>
      </c>
      <c r="J1826" s="1">
        <v>2943.5295999999998</v>
      </c>
    </row>
    <row r="1827" spans="1:10" x14ac:dyDescent="0.25">
      <c r="A1827" s="1" t="s">
        <v>3792</v>
      </c>
      <c r="B1827" s="3">
        <v>45549</v>
      </c>
      <c r="C1827" s="1" t="s">
        <v>597</v>
      </c>
      <c r="D1827" s="1" t="s">
        <v>1783</v>
      </c>
      <c r="E1827" s="1" t="s">
        <v>1948</v>
      </c>
      <c r="F1827" s="1">
        <v>2</v>
      </c>
      <c r="G1827" s="1">
        <v>661.53</v>
      </c>
      <c r="H1827" s="1">
        <v>0.2</v>
      </c>
      <c r="I1827" s="1" t="s">
        <v>1961</v>
      </c>
      <c r="J1827" s="1">
        <v>1058.4480000000001</v>
      </c>
    </row>
    <row r="1828" spans="1:10" x14ac:dyDescent="0.25">
      <c r="A1828" s="1" t="s">
        <v>3793</v>
      </c>
      <c r="B1828" s="3">
        <v>45903</v>
      </c>
      <c r="C1828" s="1" t="s">
        <v>415</v>
      </c>
      <c r="D1828" s="1" t="s">
        <v>1750</v>
      </c>
      <c r="E1828" s="1" t="s">
        <v>1939</v>
      </c>
      <c r="F1828" s="1">
        <v>3</v>
      </c>
      <c r="G1828" s="1">
        <v>753.47</v>
      </c>
      <c r="H1828" s="1">
        <v>0.25</v>
      </c>
      <c r="I1828" s="1" t="s">
        <v>1961</v>
      </c>
      <c r="J1828" s="1">
        <v>1695.3074999999999</v>
      </c>
    </row>
    <row r="1829" spans="1:10" x14ac:dyDescent="0.25">
      <c r="A1829" s="1" t="s">
        <v>3794</v>
      </c>
      <c r="B1829" s="3">
        <v>45673</v>
      </c>
      <c r="C1829" s="1" t="s">
        <v>530</v>
      </c>
      <c r="D1829" s="1" t="s">
        <v>1774</v>
      </c>
      <c r="E1829" s="1" t="s">
        <v>1887</v>
      </c>
      <c r="F1829" s="1">
        <v>3</v>
      </c>
      <c r="G1829" s="1">
        <v>713.95</v>
      </c>
      <c r="H1829" s="1">
        <v>0</v>
      </c>
      <c r="I1829" s="1" t="s">
        <v>1959</v>
      </c>
      <c r="J1829" s="1">
        <v>2141.85</v>
      </c>
    </row>
    <row r="1830" spans="1:10" x14ac:dyDescent="0.25">
      <c r="A1830" s="1" t="s">
        <v>3795</v>
      </c>
      <c r="B1830" s="3">
        <v>45395</v>
      </c>
      <c r="C1830" s="1" t="s">
        <v>357</v>
      </c>
      <c r="D1830" s="1" t="s">
        <v>1603</v>
      </c>
      <c r="E1830" s="1" t="s">
        <v>1908</v>
      </c>
      <c r="F1830" s="1">
        <v>3</v>
      </c>
      <c r="G1830" s="1">
        <v>596</v>
      </c>
      <c r="H1830" s="1">
        <v>0.28000000000000003</v>
      </c>
      <c r="I1830" s="1" t="s">
        <v>1964</v>
      </c>
      <c r="J1830" s="1">
        <v>1287.3599999999999</v>
      </c>
    </row>
    <row r="1831" spans="1:10" x14ac:dyDescent="0.25">
      <c r="A1831" s="1" t="s">
        <v>3796</v>
      </c>
      <c r="B1831" s="3">
        <v>45379</v>
      </c>
      <c r="C1831" s="1" t="s">
        <v>1061</v>
      </c>
      <c r="D1831" s="1" t="s">
        <v>1594</v>
      </c>
      <c r="E1831" s="1" t="s">
        <v>1921</v>
      </c>
      <c r="F1831" s="1">
        <v>2</v>
      </c>
      <c r="G1831" s="1">
        <v>169.46</v>
      </c>
      <c r="H1831" s="1">
        <v>0.03</v>
      </c>
      <c r="I1831" s="1" t="s">
        <v>1961</v>
      </c>
      <c r="J1831" s="1">
        <v>328.75240000000002</v>
      </c>
    </row>
    <row r="1832" spans="1:10" x14ac:dyDescent="0.25">
      <c r="A1832" s="1" t="s">
        <v>3797</v>
      </c>
      <c r="B1832" s="3">
        <v>45860</v>
      </c>
      <c r="C1832" s="1" t="s">
        <v>959</v>
      </c>
      <c r="D1832" s="1" t="s">
        <v>1777</v>
      </c>
      <c r="E1832" s="1" t="s">
        <v>1934</v>
      </c>
      <c r="F1832" s="1">
        <v>4</v>
      </c>
      <c r="G1832" s="1">
        <v>611.91999999999996</v>
      </c>
      <c r="H1832" s="1">
        <v>0.2</v>
      </c>
      <c r="I1832" s="1" t="s">
        <v>1961</v>
      </c>
      <c r="J1832" s="1">
        <v>1958.144</v>
      </c>
    </row>
    <row r="1833" spans="1:10" x14ac:dyDescent="0.25">
      <c r="A1833" s="1" t="s">
        <v>3798</v>
      </c>
      <c r="B1833" s="3">
        <v>45704</v>
      </c>
      <c r="C1833" s="1" t="s">
        <v>24</v>
      </c>
      <c r="D1833" s="1" t="s">
        <v>1805</v>
      </c>
      <c r="E1833" s="1" t="s">
        <v>1936</v>
      </c>
      <c r="F1833" s="1">
        <v>2</v>
      </c>
      <c r="G1833" s="1">
        <v>25.3</v>
      </c>
      <c r="H1833" s="1">
        <v>0.21</v>
      </c>
      <c r="I1833" s="1" t="s">
        <v>1959</v>
      </c>
      <c r="J1833" s="1">
        <v>39.973999999999997</v>
      </c>
    </row>
    <row r="1834" spans="1:10" x14ac:dyDescent="0.25">
      <c r="A1834" s="1" t="s">
        <v>3799</v>
      </c>
      <c r="B1834" s="3">
        <v>45327</v>
      </c>
      <c r="C1834" s="1" t="s">
        <v>1355</v>
      </c>
      <c r="D1834" s="1" t="s">
        <v>1802</v>
      </c>
      <c r="E1834" s="1" t="s">
        <v>1924</v>
      </c>
      <c r="F1834" s="1">
        <v>4</v>
      </c>
      <c r="G1834" s="1">
        <v>166.93</v>
      </c>
      <c r="H1834" s="1">
        <v>0.02</v>
      </c>
      <c r="I1834" s="1" t="s">
        <v>1961</v>
      </c>
      <c r="J1834" s="1">
        <v>654.36559999999997</v>
      </c>
    </row>
    <row r="1835" spans="1:10" x14ac:dyDescent="0.25">
      <c r="A1835" s="1" t="s">
        <v>3800</v>
      </c>
      <c r="B1835" s="3">
        <v>45721</v>
      </c>
      <c r="C1835" s="1" t="s">
        <v>901</v>
      </c>
      <c r="D1835" s="1" t="s">
        <v>1762</v>
      </c>
      <c r="E1835" s="1" t="s">
        <v>1927</v>
      </c>
      <c r="F1835" s="1">
        <v>4</v>
      </c>
      <c r="G1835" s="1">
        <v>861.55</v>
      </c>
      <c r="H1835" s="1">
        <v>0.12</v>
      </c>
      <c r="I1835" s="1" t="s">
        <v>1959</v>
      </c>
      <c r="J1835" s="1">
        <v>3032.6559999999999</v>
      </c>
    </row>
    <row r="1836" spans="1:10" x14ac:dyDescent="0.25">
      <c r="A1836" s="1" t="s">
        <v>3801</v>
      </c>
      <c r="B1836" s="3">
        <v>45842</v>
      </c>
      <c r="C1836" s="1" t="s">
        <v>1139</v>
      </c>
      <c r="D1836" s="1" t="s">
        <v>1709</v>
      </c>
      <c r="E1836" s="1" t="s">
        <v>1908</v>
      </c>
      <c r="F1836" s="1">
        <v>3</v>
      </c>
      <c r="G1836" s="1">
        <v>56.17</v>
      </c>
      <c r="H1836" s="1">
        <v>0.01</v>
      </c>
      <c r="I1836" s="1" t="s">
        <v>1964</v>
      </c>
      <c r="J1836" s="1">
        <v>166.82490000000001</v>
      </c>
    </row>
    <row r="1837" spans="1:10" x14ac:dyDescent="0.25">
      <c r="A1837" s="1" t="s">
        <v>3802</v>
      </c>
      <c r="B1837" s="3">
        <v>45862</v>
      </c>
      <c r="C1837" s="1" t="s">
        <v>860</v>
      </c>
      <c r="D1837" s="1" t="s">
        <v>1617</v>
      </c>
      <c r="E1837" s="1" t="s">
        <v>1948</v>
      </c>
      <c r="F1837" s="1">
        <v>1</v>
      </c>
      <c r="G1837" s="1">
        <v>582.29</v>
      </c>
      <c r="H1837" s="1">
        <v>0.2</v>
      </c>
      <c r="I1837" s="1" t="s">
        <v>1959</v>
      </c>
      <c r="J1837" s="1">
        <v>465.83199999999999</v>
      </c>
    </row>
    <row r="1838" spans="1:10" x14ac:dyDescent="0.25">
      <c r="A1838" s="1" t="s">
        <v>3803</v>
      </c>
      <c r="B1838" s="3">
        <v>45681</v>
      </c>
      <c r="C1838" s="1" t="s">
        <v>844</v>
      </c>
      <c r="D1838" s="1" t="s">
        <v>1832</v>
      </c>
      <c r="E1838" s="1" t="s">
        <v>1887</v>
      </c>
      <c r="F1838" s="1">
        <v>3</v>
      </c>
      <c r="G1838" s="1">
        <v>63.96</v>
      </c>
      <c r="H1838" s="1">
        <v>0.02</v>
      </c>
      <c r="I1838" s="1" t="s">
        <v>1959</v>
      </c>
      <c r="J1838" s="1">
        <v>188.04239999999999</v>
      </c>
    </row>
    <row r="1839" spans="1:10" x14ac:dyDescent="0.25">
      <c r="A1839" s="1" t="s">
        <v>3804</v>
      </c>
      <c r="B1839" s="3">
        <v>45392</v>
      </c>
      <c r="C1839" s="1" t="s">
        <v>245</v>
      </c>
      <c r="D1839" s="1" t="s">
        <v>1594</v>
      </c>
      <c r="E1839" s="1" t="s">
        <v>1929</v>
      </c>
      <c r="F1839" s="1">
        <v>1</v>
      </c>
      <c r="G1839" s="1">
        <v>829.83</v>
      </c>
      <c r="H1839" s="1">
        <v>0.26</v>
      </c>
      <c r="I1839" s="1" t="s">
        <v>1964</v>
      </c>
      <c r="J1839" s="1">
        <v>614.07420000000002</v>
      </c>
    </row>
    <row r="1840" spans="1:10" x14ac:dyDescent="0.25">
      <c r="A1840" s="1" t="s">
        <v>3805</v>
      </c>
      <c r="B1840" s="3">
        <v>45586</v>
      </c>
      <c r="C1840" s="1" t="s">
        <v>1169</v>
      </c>
      <c r="D1840" s="1" t="s">
        <v>1680</v>
      </c>
      <c r="E1840" s="1" t="s">
        <v>1939</v>
      </c>
      <c r="F1840" s="1">
        <v>2</v>
      </c>
      <c r="G1840" s="1">
        <v>858.15</v>
      </c>
      <c r="H1840" s="1">
        <v>0.03</v>
      </c>
      <c r="I1840" s="1" t="s">
        <v>1959</v>
      </c>
      <c r="J1840" s="1">
        <v>1664.8109999999999</v>
      </c>
    </row>
    <row r="1841" spans="1:10" x14ac:dyDescent="0.25">
      <c r="A1841" s="1" t="s">
        <v>3806</v>
      </c>
      <c r="B1841" s="3">
        <v>45340</v>
      </c>
      <c r="C1841" s="1" t="s">
        <v>1136</v>
      </c>
      <c r="D1841" s="1" t="s">
        <v>1802</v>
      </c>
      <c r="E1841" s="1" t="s">
        <v>1932</v>
      </c>
      <c r="F1841" s="1">
        <v>3</v>
      </c>
      <c r="G1841" s="1">
        <v>717.32</v>
      </c>
      <c r="H1841" s="1">
        <v>0.23</v>
      </c>
      <c r="I1841" s="1" t="s">
        <v>1964</v>
      </c>
      <c r="J1841" s="1">
        <v>1657.0092</v>
      </c>
    </row>
    <row r="1842" spans="1:10" x14ac:dyDescent="0.25">
      <c r="A1842" s="1" t="s">
        <v>3807</v>
      </c>
      <c r="B1842" s="3">
        <v>45853</v>
      </c>
      <c r="C1842" s="1" t="s">
        <v>1340</v>
      </c>
      <c r="D1842" s="1" t="s">
        <v>1832</v>
      </c>
      <c r="E1842" s="1" t="s">
        <v>1929</v>
      </c>
      <c r="F1842" s="1">
        <v>1</v>
      </c>
      <c r="G1842" s="1">
        <v>163.19999999999999</v>
      </c>
      <c r="H1842" s="1">
        <v>0.22</v>
      </c>
      <c r="I1842" s="1" t="s">
        <v>1961</v>
      </c>
      <c r="J1842" s="1">
        <v>127.29600000000001</v>
      </c>
    </row>
    <row r="1843" spans="1:10" x14ac:dyDescent="0.25">
      <c r="A1843" s="1" t="s">
        <v>3808</v>
      </c>
      <c r="B1843" s="3">
        <v>45489</v>
      </c>
      <c r="C1843" s="1" t="s">
        <v>440</v>
      </c>
      <c r="D1843" s="1" t="s">
        <v>1826</v>
      </c>
      <c r="E1843" s="1" t="s">
        <v>1929</v>
      </c>
      <c r="F1843" s="1">
        <v>2</v>
      </c>
      <c r="G1843" s="1">
        <v>966.71</v>
      </c>
      <c r="H1843" s="1">
        <v>0.11</v>
      </c>
      <c r="I1843" s="1" t="s">
        <v>1959</v>
      </c>
      <c r="J1843" s="1">
        <v>1720.7438</v>
      </c>
    </row>
    <row r="1844" spans="1:10" x14ac:dyDescent="0.25">
      <c r="A1844" s="1" t="s">
        <v>3809</v>
      </c>
      <c r="B1844" s="3">
        <v>45761</v>
      </c>
      <c r="C1844" s="1" t="s">
        <v>1103</v>
      </c>
      <c r="D1844" s="1" t="s">
        <v>1683</v>
      </c>
      <c r="E1844" s="1" t="s">
        <v>1932</v>
      </c>
      <c r="F1844" s="1">
        <v>2</v>
      </c>
      <c r="G1844" s="1">
        <v>873.94</v>
      </c>
      <c r="H1844" s="1">
        <v>0.14000000000000001</v>
      </c>
      <c r="I1844" s="1" t="s">
        <v>1964</v>
      </c>
      <c r="J1844" s="1">
        <v>1503.1768</v>
      </c>
    </row>
    <row r="1845" spans="1:10" x14ac:dyDescent="0.25">
      <c r="A1845" s="1" t="s">
        <v>3810</v>
      </c>
      <c r="B1845" s="3">
        <v>45379</v>
      </c>
      <c r="C1845" s="1" t="s">
        <v>509</v>
      </c>
      <c r="D1845" s="1" t="s">
        <v>1555</v>
      </c>
      <c r="E1845" s="1" t="s">
        <v>1901</v>
      </c>
      <c r="F1845" s="1">
        <v>1</v>
      </c>
      <c r="G1845" s="1">
        <v>140.24</v>
      </c>
      <c r="H1845" s="1">
        <v>0.27</v>
      </c>
      <c r="I1845" s="1" t="s">
        <v>1959</v>
      </c>
      <c r="J1845" s="1">
        <v>102.37520000000001</v>
      </c>
    </row>
    <row r="1846" spans="1:10" x14ac:dyDescent="0.25">
      <c r="A1846" s="1" t="s">
        <v>3811</v>
      </c>
      <c r="B1846" s="3">
        <v>45716</v>
      </c>
      <c r="C1846" s="1" t="s">
        <v>665</v>
      </c>
      <c r="D1846" s="1" t="s">
        <v>1709</v>
      </c>
      <c r="E1846" s="1" t="s">
        <v>1908</v>
      </c>
      <c r="F1846" s="1">
        <v>2</v>
      </c>
      <c r="G1846" s="1">
        <v>549.91999999999996</v>
      </c>
      <c r="H1846" s="1">
        <v>0.28000000000000003</v>
      </c>
      <c r="I1846" s="1" t="s">
        <v>1959</v>
      </c>
      <c r="J1846" s="1">
        <v>791.88480000000004</v>
      </c>
    </row>
    <row r="1847" spans="1:10" x14ac:dyDescent="0.25">
      <c r="A1847" s="1" t="s">
        <v>3812</v>
      </c>
      <c r="B1847" s="3">
        <v>45364</v>
      </c>
      <c r="C1847" s="1" t="s">
        <v>394</v>
      </c>
      <c r="D1847" s="1" t="s">
        <v>1625</v>
      </c>
      <c r="E1847" s="1" t="s">
        <v>1908</v>
      </c>
      <c r="F1847" s="1">
        <v>4</v>
      </c>
      <c r="G1847" s="1">
        <v>715.88</v>
      </c>
      <c r="H1847" s="1">
        <v>0.19</v>
      </c>
      <c r="I1847" s="1" t="s">
        <v>1961</v>
      </c>
      <c r="J1847" s="1">
        <v>2319.4512</v>
      </c>
    </row>
    <row r="1848" spans="1:10" x14ac:dyDescent="0.25">
      <c r="A1848" s="1" t="s">
        <v>3813</v>
      </c>
      <c r="B1848" s="3">
        <v>45752</v>
      </c>
      <c r="C1848" s="1" t="s">
        <v>1172</v>
      </c>
      <c r="D1848" s="1" t="s">
        <v>1565</v>
      </c>
      <c r="E1848" s="1" t="s">
        <v>1917</v>
      </c>
      <c r="F1848" s="1">
        <v>3</v>
      </c>
      <c r="G1848" s="1">
        <v>591.9</v>
      </c>
      <c r="H1848" s="1">
        <v>0.27</v>
      </c>
      <c r="I1848" s="1" t="s">
        <v>1959</v>
      </c>
      <c r="J1848" s="1">
        <v>1296.261</v>
      </c>
    </row>
    <row r="1849" spans="1:10" x14ac:dyDescent="0.25">
      <c r="A1849" s="1" t="s">
        <v>3814</v>
      </c>
      <c r="B1849" s="3">
        <v>45883</v>
      </c>
      <c r="C1849" s="1" t="s">
        <v>1184</v>
      </c>
      <c r="D1849" s="1" t="s">
        <v>1642</v>
      </c>
      <c r="E1849" s="1" t="s">
        <v>1924</v>
      </c>
      <c r="F1849" s="1">
        <v>2</v>
      </c>
      <c r="G1849" s="1">
        <v>523.14</v>
      </c>
      <c r="H1849" s="1">
        <v>0.13</v>
      </c>
      <c r="I1849" s="1" t="s">
        <v>1961</v>
      </c>
      <c r="J1849" s="1">
        <v>910.2636</v>
      </c>
    </row>
    <row r="1850" spans="1:10" x14ac:dyDescent="0.25">
      <c r="A1850" s="1" t="s">
        <v>3815</v>
      </c>
      <c r="B1850" s="3">
        <v>45477</v>
      </c>
      <c r="C1850" s="1" t="s">
        <v>741</v>
      </c>
      <c r="D1850" s="1" t="s">
        <v>1790</v>
      </c>
      <c r="E1850" s="1" t="s">
        <v>1934</v>
      </c>
      <c r="F1850" s="1">
        <v>2</v>
      </c>
      <c r="G1850" s="1">
        <v>478.62</v>
      </c>
      <c r="H1850" s="1">
        <v>0.17</v>
      </c>
      <c r="I1850" s="1" t="s">
        <v>1964</v>
      </c>
      <c r="J1850" s="1">
        <v>794.50919999999996</v>
      </c>
    </row>
    <row r="1851" spans="1:10" x14ac:dyDescent="0.25">
      <c r="A1851" s="1" t="s">
        <v>3816</v>
      </c>
      <c r="B1851" s="3">
        <v>45556</v>
      </c>
      <c r="C1851" s="1" t="s">
        <v>956</v>
      </c>
      <c r="D1851" s="1" t="s">
        <v>1829</v>
      </c>
      <c r="E1851" s="1" t="s">
        <v>1892</v>
      </c>
      <c r="F1851" s="1">
        <v>4</v>
      </c>
      <c r="G1851" s="1">
        <v>740.5</v>
      </c>
      <c r="H1851" s="1">
        <v>0.17</v>
      </c>
      <c r="I1851" s="1" t="s">
        <v>1961</v>
      </c>
      <c r="J1851" s="1">
        <v>2458.46</v>
      </c>
    </row>
    <row r="1852" spans="1:10" x14ac:dyDescent="0.25">
      <c r="A1852" s="1" t="s">
        <v>3817</v>
      </c>
      <c r="B1852" s="3">
        <v>45465</v>
      </c>
      <c r="C1852" s="1" t="s">
        <v>397</v>
      </c>
      <c r="D1852" s="1" t="s">
        <v>1718</v>
      </c>
      <c r="E1852" s="1" t="s">
        <v>1896</v>
      </c>
      <c r="F1852" s="1">
        <v>1</v>
      </c>
      <c r="G1852" s="1">
        <v>780.24</v>
      </c>
      <c r="H1852" s="1">
        <v>0.04</v>
      </c>
      <c r="I1852" s="1" t="s">
        <v>1964</v>
      </c>
      <c r="J1852" s="1">
        <v>749.03039999999999</v>
      </c>
    </row>
    <row r="1853" spans="1:10" x14ac:dyDescent="0.25">
      <c r="A1853" s="1" t="s">
        <v>3818</v>
      </c>
      <c r="B1853" s="3">
        <v>45552</v>
      </c>
      <c r="C1853" s="1" t="s">
        <v>382</v>
      </c>
      <c r="D1853" s="1" t="s">
        <v>1793</v>
      </c>
      <c r="E1853" s="1" t="s">
        <v>1939</v>
      </c>
      <c r="F1853" s="1">
        <v>4</v>
      </c>
      <c r="G1853" s="1">
        <v>579.24</v>
      </c>
      <c r="H1853" s="1">
        <v>0.04</v>
      </c>
      <c r="I1853" s="1" t="s">
        <v>1964</v>
      </c>
      <c r="J1853" s="1">
        <v>2224.2815999999998</v>
      </c>
    </row>
    <row r="1854" spans="1:10" x14ac:dyDescent="0.25">
      <c r="A1854" s="1" t="s">
        <v>3819</v>
      </c>
      <c r="B1854" s="3">
        <v>45635</v>
      </c>
      <c r="C1854" s="1" t="s">
        <v>1172</v>
      </c>
      <c r="D1854" s="1" t="s">
        <v>1560</v>
      </c>
      <c r="E1854" s="1" t="s">
        <v>1896</v>
      </c>
      <c r="F1854" s="1">
        <v>3</v>
      </c>
      <c r="G1854" s="1">
        <v>268.95</v>
      </c>
      <c r="H1854" s="1">
        <v>0.04</v>
      </c>
      <c r="I1854" s="1" t="s">
        <v>1961</v>
      </c>
      <c r="J1854" s="1">
        <v>774.57600000000002</v>
      </c>
    </row>
    <row r="1855" spans="1:10" x14ac:dyDescent="0.25">
      <c r="A1855" s="1" t="s">
        <v>3820</v>
      </c>
      <c r="B1855" s="3">
        <v>45740</v>
      </c>
      <c r="C1855" s="1" t="s">
        <v>974</v>
      </c>
      <c r="D1855" s="1" t="s">
        <v>1576</v>
      </c>
      <c r="E1855" s="1" t="s">
        <v>1904</v>
      </c>
      <c r="F1855" s="1">
        <v>1</v>
      </c>
      <c r="G1855" s="1">
        <v>47.47</v>
      </c>
      <c r="H1855" s="1">
        <v>0.28000000000000003</v>
      </c>
      <c r="I1855" s="1" t="s">
        <v>1959</v>
      </c>
      <c r="J1855" s="1">
        <v>34.178400000000003</v>
      </c>
    </row>
    <row r="1856" spans="1:10" x14ac:dyDescent="0.25">
      <c r="A1856" s="1" t="s">
        <v>3821</v>
      </c>
      <c r="B1856" s="3">
        <v>45796</v>
      </c>
      <c r="C1856" s="1" t="s">
        <v>832</v>
      </c>
      <c r="D1856" s="1" t="s">
        <v>1677</v>
      </c>
      <c r="E1856" s="1" t="s">
        <v>1942</v>
      </c>
      <c r="F1856" s="1">
        <v>3</v>
      </c>
      <c r="G1856" s="1">
        <v>858.81</v>
      </c>
      <c r="H1856" s="1">
        <v>7.0000000000000007E-2</v>
      </c>
      <c r="I1856" s="1" t="s">
        <v>1959</v>
      </c>
      <c r="J1856" s="1">
        <v>2396.0799000000002</v>
      </c>
    </row>
    <row r="1857" spans="1:10" x14ac:dyDescent="0.25">
      <c r="A1857" s="1" t="s">
        <v>3822</v>
      </c>
      <c r="B1857" s="3">
        <v>45710</v>
      </c>
      <c r="C1857" s="1" t="s">
        <v>989</v>
      </c>
      <c r="D1857" s="1" t="s">
        <v>1631</v>
      </c>
      <c r="E1857" s="1" t="s">
        <v>1924</v>
      </c>
      <c r="F1857" s="1">
        <v>3</v>
      </c>
      <c r="G1857" s="1">
        <v>569.98</v>
      </c>
      <c r="H1857" s="1">
        <v>0.05</v>
      </c>
      <c r="I1857" s="1" t="s">
        <v>1959</v>
      </c>
      <c r="J1857" s="1">
        <v>1624.443</v>
      </c>
    </row>
    <row r="1858" spans="1:10" x14ac:dyDescent="0.25">
      <c r="A1858" s="1" t="s">
        <v>3823</v>
      </c>
      <c r="B1858" s="3">
        <v>45596</v>
      </c>
      <c r="C1858" s="1" t="s">
        <v>1040</v>
      </c>
      <c r="D1858" s="1" t="s">
        <v>1805</v>
      </c>
      <c r="E1858" s="1" t="s">
        <v>1929</v>
      </c>
      <c r="F1858" s="1">
        <v>3</v>
      </c>
      <c r="G1858" s="1">
        <v>306.52</v>
      </c>
      <c r="H1858" s="1">
        <v>0.01</v>
      </c>
      <c r="I1858" s="1" t="s">
        <v>1964</v>
      </c>
      <c r="J1858" s="1">
        <v>910.36440000000005</v>
      </c>
    </row>
    <row r="1859" spans="1:10" x14ac:dyDescent="0.25">
      <c r="A1859" s="1" t="s">
        <v>3824</v>
      </c>
      <c r="B1859" s="3">
        <v>45354</v>
      </c>
      <c r="C1859" s="1" t="s">
        <v>242</v>
      </c>
      <c r="D1859" s="1" t="s">
        <v>1750</v>
      </c>
      <c r="E1859" s="1" t="s">
        <v>1932</v>
      </c>
      <c r="F1859" s="1">
        <v>3</v>
      </c>
      <c r="G1859" s="1">
        <v>184.67</v>
      </c>
      <c r="H1859" s="1">
        <v>0.03</v>
      </c>
      <c r="I1859" s="1" t="s">
        <v>1964</v>
      </c>
      <c r="J1859" s="1">
        <v>537.38969999999995</v>
      </c>
    </row>
    <row r="1860" spans="1:10" x14ac:dyDescent="0.25">
      <c r="A1860" s="1" t="s">
        <v>3825</v>
      </c>
      <c r="B1860" s="3">
        <v>45428</v>
      </c>
      <c r="C1860" s="1" t="s">
        <v>1496</v>
      </c>
      <c r="D1860" s="1" t="s">
        <v>1655</v>
      </c>
      <c r="E1860" s="1" t="s">
        <v>1908</v>
      </c>
      <c r="F1860" s="1">
        <v>4</v>
      </c>
      <c r="G1860" s="1">
        <v>189.56</v>
      </c>
      <c r="H1860" s="1">
        <v>0</v>
      </c>
      <c r="I1860" s="1" t="s">
        <v>1964</v>
      </c>
      <c r="J1860" s="1">
        <v>758.24</v>
      </c>
    </row>
    <row r="1861" spans="1:10" x14ac:dyDescent="0.25">
      <c r="A1861" s="1" t="s">
        <v>3826</v>
      </c>
      <c r="B1861" s="3">
        <v>45511</v>
      </c>
      <c r="C1861" s="1" t="s">
        <v>686</v>
      </c>
      <c r="D1861" s="1" t="s">
        <v>1808</v>
      </c>
      <c r="E1861" s="1" t="s">
        <v>1908</v>
      </c>
      <c r="F1861" s="1">
        <v>1</v>
      </c>
      <c r="G1861" s="1">
        <v>805.24</v>
      </c>
      <c r="H1861" s="1">
        <v>0.04</v>
      </c>
      <c r="I1861" s="1" t="s">
        <v>1961</v>
      </c>
      <c r="J1861" s="1">
        <v>773.03039999999999</v>
      </c>
    </row>
    <row r="1862" spans="1:10" x14ac:dyDescent="0.25">
      <c r="A1862" s="1" t="s">
        <v>3827</v>
      </c>
      <c r="B1862" s="3">
        <v>45549</v>
      </c>
      <c r="C1862" s="1" t="s">
        <v>627</v>
      </c>
      <c r="D1862" s="1" t="s">
        <v>1744</v>
      </c>
      <c r="E1862" s="1" t="s">
        <v>1942</v>
      </c>
      <c r="F1862" s="1">
        <v>3</v>
      </c>
      <c r="G1862" s="1">
        <v>683.74</v>
      </c>
      <c r="H1862" s="1">
        <v>0.24</v>
      </c>
      <c r="I1862" s="1" t="s">
        <v>1959</v>
      </c>
      <c r="J1862" s="1">
        <v>1558.9272000000001</v>
      </c>
    </row>
    <row r="1863" spans="1:10" x14ac:dyDescent="0.25">
      <c r="A1863" s="1" t="s">
        <v>3828</v>
      </c>
      <c r="B1863" s="3">
        <v>45573</v>
      </c>
      <c r="C1863" s="1" t="s">
        <v>692</v>
      </c>
      <c r="D1863" s="1" t="s">
        <v>1750</v>
      </c>
      <c r="E1863" s="1" t="s">
        <v>1945</v>
      </c>
      <c r="F1863" s="1">
        <v>3</v>
      </c>
      <c r="G1863" s="1">
        <v>439.21</v>
      </c>
      <c r="H1863" s="1">
        <v>0.28000000000000003</v>
      </c>
      <c r="I1863" s="1" t="s">
        <v>1964</v>
      </c>
      <c r="J1863" s="1">
        <v>948.69359999999995</v>
      </c>
    </row>
    <row r="1864" spans="1:10" x14ac:dyDescent="0.25">
      <c r="A1864" s="1" t="s">
        <v>3829</v>
      </c>
      <c r="B1864" s="3">
        <v>45904</v>
      </c>
      <c r="C1864" s="1" t="s">
        <v>418</v>
      </c>
      <c r="D1864" s="1" t="s">
        <v>1780</v>
      </c>
      <c r="E1864" s="1" t="s">
        <v>1911</v>
      </c>
      <c r="F1864" s="1">
        <v>1</v>
      </c>
      <c r="G1864" s="1">
        <v>126.92</v>
      </c>
      <c r="H1864" s="1">
        <v>0.24</v>
      </c>
      <c r="I1864" s="1" t="s">
        <v>1964</v>
      </c>
      <c r="J1864" s="1">
        <v>96.459199999999996</v>
      </c>
    </row>
    <row r="1865" spans="1:10" x14ac:dyDescent="0.25">
      <c r="A1865" s="1" t="s">
        <v>3830</v>
      </c>
      <c r="B1865" s="3">
        <v>45489</v>
      </c>
      <c r="C1865" s="1" t="s">
        <v>29</v>
      </c>
      <c r="D1865" s="1" t="s">
        <v>1802</v>
      </c>
      <c r="E1865" s="1" t="s">
        <v>1904</v>
      </c>
      <c r="F1865" s="1">
        <v>4</v>
      </c>
      <c r="G1865" s="1">
        <v>834.7</v>
      </c>
      <c r="H1865" s="1">
        <v>0.14000000000000001</v>
      </c>
      <c r="I1865" s="1" t="s">
        <v>1959</v>
      </c>
      <c r="J1865" s="1">
        <v>2871.3679999999999</v>
      </c>
    </row>
    <row r="1866" spans="1:10" x14ac:dyDescent="0.25">
      <c r="A1866" s="1" t="s">
        <v>3831</v>
      </c>
      <c r="B1866" s="3">
        <v>45909</v>
      </c>
      <c r="C1866" s="1" t="s">
        <v>1082</v>
      </c>
      <c r="D1866" s="1" t="s">
        <v>1706</v>
      </c>
      <c r="E1866" s="1" t="s">
        <v>1927</v>
      </c>
      <c r="F1866" s="1">
        <v>2</v>
      </c>
      <c r="G1866" s="1">
        <v>271.88</v>
      </c>
      <c r="H1866" s="1">
        <v>0.11</v>
      </c>
      <c r="I1866" s="1" t="s">
        <v>1964</v>
      </c>
      <c r="J1866" s="1">
        <v>483.94639999999998</v>
      </c>
    </row>
    <row r="1867" spans="1:10" x14ac:dyDescent="0.25">
      <c r="A1867" s="1" t="s">
        <v>3832</v>
      </c>
      <c r="B1867" s="3">
        <v>45720</v>
      </c>
      <c r="C1867" s="1" t="s">
        <v>1490</v>
      </c>
      <c r="D1867" s="1" t="s">
        <v>1603</v>
      </c>
      <c r="E1867" s="1" t="s">
        <v>1892</v>
      </c>
      <c r="F1867" s="1">
        <v>4</v>
      </c>
      <c r="G1867" s="1">
        <v>972.14</v>
      </c>
      <c r="H1867" s="1">
        <v>0.25</v>
      </c>
      <c r="I1867" s="1" t="s">
        <v>1959</v>
      </c>
      <c r="J1867" s="1">
        <v>2916.42</v>
      </c>
    </row>
    <row r="1868" spans="1:10" x14ac:dyDescent="0.25">
      <c r="A1868" s="1" t="s">
        <v>3833</v>
      </c>
      <c r="B1868" s="3">
        <v>45831</v>
      </c>
      <c r="C1868" s="1" t="s">
        <v>339</v>
      </c>
      <c r="D1868" s="1" t="s">
        <v>1709</v>
      </c>
      <c r="E1868" s="1" t="s">
        <v>1904</v>
      </c>
      <c r="F1868" s="1">
        <v>3</v>
      </c>
      <c r="G1868" s="1">
        <v>523.66</v>
      </c>
      <c r="H1868" s="1">
        <v>0.27</v>
      </c>
      <c r="I1868" s="1" t="s">
        <v>1961</v>
      </c>
      <c r="J1868" s="1">
        <v>1146.8154</v>
      </c>
    </row>
    <row r="1869" spans="1:10" x14ac:dyDescent="0.25">
      <c r="A1869" s="1" t="s">
        <v>3834</v>
      </c>
      <c r="B1869" s="3">
        <v>45602</v>
      </c>
      <c r="C1869" s="1" t="s">
        <v>506</v>
      </c>
      <c r="D1869" s="1" t="s">
        <v>1774</v>
      </c>
      <c r="E1869" s="1" t="s">
        <v>1896</v>
      </c>
      <c r="F1869" s="1">
        <v>4</v>
      </c>
      <c r="G1869" s="1">
        <v>838.99</v>
      </c>
      <c r="H1869" s="1">
        <v>0.16</v>
      </c>
      <c r="I1869" s="1" t="s">
        <v>1959</v>
      </c>
      <c r="J1869" s="1">
        <v>2819.0064000000002</v>
      </c>
    </row>
    <row r="1870" spans="1:10" x14ac:dyDescent="0.25">
      <c r="A1870" s="1" t="s">
        <v>3835</v>
      </c>
      <c r="B1870" s="3">
        <v>45722</v>
      </c>
      <c r="C1870" s="1" t="s">
        <v>468</v>
      </c>
      <c r="D1870" s="1" t="s">
        <v>1603</v>
      </c>
      <c r="E1870" s="1" t="s">
        <v>1942</v>
      </c>
      <c r="F1870" s="1">
        <v>4</v>
      </c>
      <c r="G1870" s="1">
        <v>838.7</v>
      </c>
      <c r="H1870" s="1">
        <v>0.21</v>
      </c>
      <c r="I1870" s="1" t="s">
        <v>1964</v>
      </c>
      <c r="J1870" s="1">
        <v>2650.2919999999999</v>
      </c>
    </row>
    <row r="1871" spans="1:10" x14ac:dyDescent="0.25">
      <c r="A1871" s="1" t="s">
        <v>3836</v>
      </c>
      <c r="B1871" s="3">
        <v>45794</v>
      </c>
      <c r="C1871" s="1" t="s">
        <v>1316</v>
      </c>
      <c r="D1871" s="1" t="s">
        <v>1805</v>
      </c>
      <c r="E1871" s="1" t="s">
        <v>1917</v>
      </c>
      <c r="F1871" s="1">
        <v>3</v>
      </c>
      <c r="G1871" s="1">
        <v>943.24</v>
      </c>
      <c r="H1871" s="1">
        <v>0.21</v>
      </c>
      <c r="I1871" s="1" t="s">
        <v>1959</v>
      </c>
      <c r="J1871" s="1">
        <v>2235.4787999999999</v>
      </c>
    </row>
    <row r="1872" spans="1:10" x14ac:dyDescent="0.25">
      <c r="A1872" s="1" t="s">
        <v>3837</v>
      </c>
      <c r="B1872" s="3">
        <v>45659</v>
      </c>
      <c r="C1872" s="1" t="s">
        <v>956</v>
      </c>
      <c r="D1872" s="1" t="s">
        <v>1555</v>
      </c>
      <c r="E1872" s="1" t="s">
        <v>1942</v>
      </c>
      <c r="F1872" s="1">
        <v>2</v>
      </c>
      <c r="G1872" s="1">
        <v>310.33</v>
      </c>
      <c r="H1872" s="1">
        <v>0.26</v>
      </c>
      <c r="I1872" s="1" t="s">
        <v>1959</v>
      </c>
      <c r="J1872" s="1">
        <v>459.28840000000002</v>
      </c>
    </row>
    <row r="1873" spans="1:10" x14ac:dyDescent="0.25">
      <c r="A1873" s="1" t="s">
        <v>3838</v>
      </c>
      <c r="B1873" s="3">
        <v>45501</v>
      </c>
      <c r="C1873" s="1" t="s">
        <v>1097</v>
      </c>
      <c r="D1873" s="1" t="s">
        <v>1715</v>
      </c>
      <c r="E1873" s="1" t="s">
        <v>1887</v>
      </c>
      <c r="F1873" s="1">
        <v>3</v>
      </c>
      <c r="G1873" s="1">
        <v>201.05</v>
      </c>
      <c r="H1873" s="1">
        <v>0.23</v>
      </c>
      <c r="I1873" s="1" t="s">
        <v>1961</v>
      </c>
      <c r="J1873" s="1">
        <v>464.4255</v>
      </c>
    </row>
    <row r="1874" spans="1:10" x14ac:dyDescent="0.25">
      <c r="A1874" s="1" t="s">
        <v>3839</v>
      </c>
      <c r="B1874" s="3">
        <v>45408</v>
      </c>
      <c r="C1874" s="1" t="s">
        <v>817</v>
      </c>
      <c r="D1874" s="1" t="s">
        <v>1756</v>
      </c>
      <c r="E1874" s="1" t="s">
        <v>1942</v>
      </c>
      <c r="F1874" s="1">
        <v>1</v>
      </c>
      <c r="G1874" s="1">
        <v>803.37</v>
      </c>
      <c r="H1874" s="1">
        <v>0.3</v>
      </c>
      <c r="I1874" s="1" t="s">
        <v>1961</v>
      </c>
      <c r="J1874" s="1">
        <v>562.35900000000004</v>
      </c>
    </row>
    <row r="1875" spans="1:10" x14ac:dyDescent="0.25">
      <c r="A1875" s="1" t="s">
        <v>3840</v>
      </c>
      <c r="B1875" s="3">
        <v>45886</v>
      </c>
      <c r="C1875" s="1" t="s">
        <v>148</v>
      </c>
      <c r="D1875" s="1" t="s">
        <v>1765</v>
      </c>
      <c r="E1875" s="1" t="s">
        <v>1936</v>
      </c>
      <c r="F1875" s="1">
        <v>3</v>
      </c>
      <c r="G1875" s="1">
        <v>259.98</v>
      </c>
      <c r="H1875" s="1">
        <v>7.0000000000000007E-2</v>
      </c>
      <c r="I1875" s="1" t="s">
        <v>1964</v>
      </c>
      <c r="J1875" s="1">
        <v>725.3442</v>
      </c>
    </row>
    <row r="1876" spans="1:10" x14ac:dyDescent="0.25">
      <c r="A1876" s="1" t="s">
        <v>3841</v>
      </c>
      <c r="B1876" s="3">
        <v>45426</v>
      </c>
      <c r="C1876" s="1" t="s">
        <v>433</v>
      </c>
      <c r="D1876" s="1" t="s">
        <v>1565</v>
      </c>
      <c r="E1876" s="1" t="s">
        <v>1901</v>
      </c>
      <c r="F1876" s="1">
        <v>4</v>
      </c>
      <c r="G1876" s="1">
        <v>591.9</v>
      </c>
      <c r="H1876" s="1">
        <v>0.2</v>
      </c>
      <c r="I1876" s="1" t="s">
        <v>1961</v>
      </c>
      <c r="J1876" s="1">
        <v>1894.08</v>
      </c>
    </row>
    <row r="1877" spans="1:10" x14ac:dyDescent="0.25">
      <c r="A1877" s="1" t="s">
        <v>3842</v>
      </c>
      <c r="B1877" s="3">
        <v>45730</v>
      </c>
      <c r="C1877" s="1" t="s">
        <v>131</v>
      </c>
      <c r="D1877" s="1" t="s">
        <v>1762</v>
      </c>
      <c r="E1877" s="1" t="s">
        <v>1929</v>
      </c>
      <c r="F1877" s="1">
        <v>2</v>
      </c>
      <c r="G1877" s="1">
        <v>396.9</v>
      </c>
      <c r="H1877" s="1">
        <v>0.18</v>
      </c>
      <c r="I1877" s="1" t="s">
        <v>1961</v>
      </c>
      <c r="J1877" s="1">
        <v>650.91600000000005</v>
      </c>
    </row>
    <row r="1878" spans="1:10" x14ac:dyDescent="0.25">
      <c r="A1878" s="1" t="s">
        <v>3843</v>
      </c>
      <c r="B1878" s="3">
        <v>45731</v>
      </c>
      <c r="C1878" s="1" t="s">
        <v>1412</v>
      </c>
      <c r="D1878" s="1" t="s">
        <v>1877</v>
      </c>
      <c r="E1878" s="1" t="s">
        <v>1896</v>
      </c>
      <c r="F1878" s="1">
        <v>1</v>
      </c>
      <c r="G1878" s="1">
        <v>176.84</v>
      </c>
      <c r="H1878" s="1">
        <v>0.19</v>
      </c>
      <c r="I1878" s="1" t="s">
        <v>1959</v>
      </c>
      <c r="J1878" s="1">
        <v>143.24039999999999</v>
      </c>
    </row>
    <row r="1879" spans="1:10" x14ac:dyDescent="0.25">
      <c r="A1879" s="1" t="s">
        <v>3844</v>
      </c>
      <c r="B1879" s="3">
        <v>45272</v>
      </c>
      <c r="C1879" s="1" t="s">
        <v>823</v>
      </c>
      <c r="D1879" s="1" t="s">
        <v>1655</v>
      </c>
      <c r="E1879" s="1" t="s">
        <v>1887</v>
      </c>
      <c r="F1879" s="1">
        <v>2</v>
      </c>
      <c r="G1879" s="1">
        <v>614.21</v>
      </c>
      <c r="H1879" s="1">
        <v>0.11</v>
      </c>
      <c r="I1879" s="1" t="s">
        <v>1961</v>
      </c>
      <c r="J1879" s="1">
        <v>1093.2937999999999</v>
      </c>
    </row>
    <row r="1880" spans="1:10" x14ac:dyDescent="0.25">
      <c r="A1880" s="1" t="s">
        <v>3845</v>
      </c>
      <c r="B1880" s="3">
        <v>45584</v>
      </c>
      <c r="C1880" s="1" t="s">
        <v>385</v>
      </c>
      <c r="D1880" s="1" t="s">
        <v>2061</v>
      </c>
      <c r="E1880" s="1" t="s">
        <v>1914</v>
      </c>
      <c r="F1880" s="1">
        <v>3</v>
      </c>
      <c r="G1880" s="1">
        <v>604.66</v>
      </c>
      <c r="H1880" s="1">
        <v>0.18</v>
      </c>
      <c r="I1880" s="1" t="s">
        <v>1964</v>
      </c>
      <c r="J1880" s="1">
        <v>1487.4636</v>
      </c>
    </row>
    <row r="1881" spans="1:10" x14ac:dyDescent="0.25">
      <c r="A1881" s="1" t="s">
        <v>3846</v>
      </c>
      <c r="B1881" s="3">
        <v>45534</v>
      </c>
      <c r="C1881" s="1" t="s">
        <v>1542</v>
      </c>
      <c r="D1881" s="1" t="s">
        <v>1565</v>
      </c>
      <c r="E1881" s="1" t="s">
        <v>1929</v>
      </c>
      <c r="F1881" s="1">
        <v>3</v>
      </c>
      <c r="G1881" s="1">
        <v>24.29</v>
      </c>
      <c r="H1881" s="1">
        <v>0.12</v>
      </c>
      <c r="I1881" s="1" t="s">
        <v>1961</v>
      </c>
      <c r="J1881" s="1">
        <v>64.125600000000006</v>
      </c>
    </row>
    <row r="1882" spans="1:10" x14ac:dyDescent="0.25">
      <c r="A1882" s="1" t="s">
        <v>3847</v>
      </c>
      <c r="B1882" s="3">
        <v>45482</v>
      </c>
      <c r="C1882" s="1" t="s">
        <v>424</v>
      </c>
      <c r="D1882" s="1" t="s">
        <v>1771</v>
      </c>
      <c r="E1882" s="1" t="s">
        <v>1927</v>
      </c>
      <c r="F1882" s="1">
        <v>1</v>
      </c>
      <c r="G1882" s="1">
        <v>503.95</v>
      </c>
      <c r="H1882" s="1">
        <v>0.24</v>
      </c>
      <c r="I1882" s="1" t="s">
        <v>1961</v>
      </c>
      <c r="J1882" s="1">
        <v>383.00200000000001</v>
      </c>
    </row>
    <row r="1883" spans="1:10" x14ac:dyDescent="0.25">
      <c r="A1883" s="1" t="s">
        <v>3848</v>
      </c>
      <c r="B1883" s="3">
        <v>45475</v>
      </c>
      <c r="C1883" s="1" t="s">
        <v>1016</v>
      </c>
      <c r="D1883" s="1" t="s">
        <v>1735</v>
      </c>
      <c r="E1883" s="1" t="s">
        <v>1934</v>
      </c>
      <c r="F1883" s="1">
        <v>4</v>
      </c>
      <c r="G1883" s="1">
        <v>860.78</v>
      </c>
      <c r="H1883" s="1">
        <v>0.03</v>
      </c>
      <c r="I1883" s="1" t="s">
        <v>1959</v>
      </c>
      <c r="J1883" s="1">
        <v>3339.8263999999999</v>
      </c>
    </row>
    <row r="1884" spans="1:10" x14ac:dyDescent="0.25">
      <c r="A1884" s="1" t="s">
        <v>3849</v>
      </c>
      <c r="B1884" s="3">
        <v>45234</v>
      </c>
      <c r="C1884" s="1" t="s">
        <v>654</v>
      </c>
      <c r="D1884" s="1" t="s">
        <v>1706</v>
      </c>
      <c r="E1884" s="1" t="s">
        <v>1901</v>
      </c>
      <c r="F1884" s="1">
        <v>3</v>
      </c>
      <c r="G1884" s="1">
        <v>41.97</v>
      </c>
      <c r="H1884" s="1">
        <v>0.03</v>
      </c>
      <c r="I1884" s="1" t="s">
        <v>1964</v>
      </c>
      <c r="J1884" s="1">
        <v>122.1327</v>
      </c>
    </row>
    <row r="1885" spans="1:10" x14ac:dyDescent="0.25">
      <c r="A1885" s="1" t="s">
        <v>3850</v>
      </c>
      <c r="B1885" s="3">
        <v>45397</v>
      </c>
      <c r="C1885" s="1" t="s">
        <v>138</v>
      </c>
      <c r="D1885" s="1" t="s">
        <v>1617</v>
      </c>
      <c r="E1885" s="1" t="s">
        <v>1908</v>
      </c>
      <c r="F1885" s="1">
        <v>1</v>
      </c>
      <c r="G1885" s="1">
        <v>649.59</v>
      </c>
      <c r="H1885" s="1">
        <v>0.12</v>
      </c>
      <c r="I1885" s="1" t="s">
        <v>1964</v>
      </c>
      <c r="J1885" s="1">
        <v>571.63919999999996</v>
      </c>
    </row>
    <row r="1886" spans="1:10" x14ac:dyDescent="0.25">
      <c r="A1886" s="1" t="s">
        <v>3851</v>
      </c>
      <c r="B1886" s="3">
        <v>45502</v>
      </c>
      <c r="C1886" s="1" t="s">
        <v>206</v>
      </c>
      <c r="D1886" s="1" t="s">
        <v>1771</v>
      </c>
      <c r="E1886" s="1" t="s">
        <v>1921</v>
      </c>
      <c r="F1886" s="1">
        <v>2</v>
      </c>
      <c r="G1886" s="1">
        <v>386.09</v>
      </c>
      <c r="H1886" s="1">
        <v>0.19</v>
      </c>
      <c r="I1886" s="1" t="s">
        <v>1961</v>
      </c>
      <c r="J1886" s="1">
        <v>625.46579999999994</v>
      </c>
    </row>
    <row r="1887" spans="1:10" x14ac:dyDescent="0.25">
      <c r="A1887" s="1" t="s">
        <v>3852</v>
      </c>
      <c r="B1887" s="3">
        <v>45644</v>
      </c>
      <c r="C1887" s="1" t="s">
        <v>357</v>
      </c>
      <c r="D1887" s="1" t="s">
        <v>1735</v>
      </c>
      <c r="E1887" s="1" t="s">
        <v>1929</v>
      </c>
      <c r="F1887" s="1">
        <v>1</v>
      </c>
      <c r="G1887" s="1">
        <v>891.62</v>
      </c>
      <c r="H1887" s="1">
        <v>0.06</v>
      </c>
      <c r="I1887" s="1" t="s">
        <v>1961</v>
      </c>
      <c r="J1887" s="1">
        <v>838.12279999999998</v>
      </c>
    </row>
    <row r="1888" spans="1:10" x14ac:dyDescent="0.25">
      <c r="A1888" s="1" t="s">
        <v>3853</v>
      </c>
      <c r="B1888" s="3">
        <v>45617</v>
      </c>
      <c r="C1888" s="1" t="s">
        <v>1202</v>
      </c>
      <c r="D1888" s="1" t="s">
        <v>1774</v>
      </c>
      <c r="E1888" s="1" t="s">
        <v>1936</v>
      </c>
      <c r="F1888" s="1">
        <v>2</v>
      </c>
      <c r="G1888" s="1">
        <v>558.9</v>
      </c>
      <c r="H1888" s="1">
        <v>0.05</v>
      </c>
      <c r="I1888" s="1" t="s">
        <v>1964</v>
      </c>
      <c r="J1888" s="1">
        <v>1061.9100000000001</v>
      </c>
    </row>
    <row r="1889" spans="1:10" x14ac:dyDescent="0.25">
      <c r="A1889" s="1" t="s">
        <v>3854</v>
      </c>
      <c r="B1889" s="3">
        <v>45797</v>
      </c>
      <c r="C1889" s="1" t="s">
        <v>1115</v>
      </c>
      <c r="D1889" s="1" t="s">
        <v>1560</v>
      </c>
      <c r="E1889" s="1" t="s">
        <v>1901</v>
      </c>
      <c r="F1889" s="1">
        <v>2</v>
      </c>
      <c r="G1889" s="1">
        <v>99.04</v>
      </c>
      <c r="H1889" s="1">
        <v>0.26</v>
      </c>
      <c r="I1889" s="1" t="s">
        <v>1964</v>
      </c>
      <c r="J1889" s="1">
        <v>146.57919999999999</v>
      </c>
    </row>
    <row r="1890" spans="1:10" x14ac:dyDescent="0.25">
      <c r="A1890" s="1" t="s">
        <v>3855</v>
      </c>
      <c r="B1890" s="3">
        <v>45740</v>
      </c>
      <c r="C1890" s="1" t="s">
        <v>934</v>
      </c>
      <c r="D1890" s="1" t="s">
        <v>2061</v>
      </c>
      <c r="E1890" s="1" t="s">
        <v>1917</v>
      </c>
      <c r="F1890" s="1">
        <v>4</v>
      </c>
      <c r="G1890" s="1">
        <v>625.13</v>
      </c>
      <c r="H1890" s="1">
        <v>0.06</v>
      </c>
      <c r="I1890" s="1" t="s">
        <v>1959</v>
      </c>
      <c r="J1890" s="1">
        <v>2350.4888000000001</v>
      </c>
    </row>
    <row r="1891" spans="1:10" x14ac:dyDescent="0.25">
      <c r="A1891" s="1" t="s">
        <v>3856</v>
      </c>
      <c r="B1891" s="3">
        <v>45824</v>
      </c>
      <c r="C1891" s="1" t="s">
        <v>148</v>
      </c>
      <c r="D1891" s="1" t="s">
        <v>1700</v>
      </c>
      <c r="E1891" s="1" t="s">
        <v>1945</v>
      </c>
      <c r="F1891" s="1">
        <v>4</v>
      </c>
      <c r="G1891" s="1">
        <v>38.380000000000003</v>
      </c>
      <c r="H1891" s="1">
        <v>0.16</v>
      </c>
      <c r="I1891" s="1" t="s">
        <v>1964</v>
      </c>
      <c r="J1891" s="1">
        <v>128.95679999999999</v>
      </c>
    </row>
    <row r="1892" spans="1:10" x14ac:dyDescent="0.25">
      <c r="A1892" s="1" t="s">
        <v>3857</v>
      </c>
      <c r="B1892" s="3">
        <v>45404</v>
      </c>
      <c r="C1892" s="1" t="s">
        <v>1525</v>
      </c>
      <c r="D1892" s="1" t="s">
        <v>1865</v>
      </c>
      <c r="E1892" s="1" t="s">
        <v>1924</v>
      </c>
      <c r="F1892" s="1">
        <v>4</v>
      </c>
      <c r="G1892" s="1">
        <v>731.72</v>
      </c>
      <c r="H1892" s="1">
        <v>0.22</v>
      </c>
      <c r="I1892" s="1" t="s">
        <v>1964</v>
      </c>
      <c r="J1892" s="1">
        <v>2282.9663999999998</v>
      </c>
    </row>
    <row r="1893" spans="1:10" x14ac:dyDescent="0.25">
      <c r="A1893" s="1" t="s">
        <v>3858</v>
      </c>
      <c r="B1893" s="3">
        <v>45916</v>
      </c>
      <c r="C1893" s="1" t="s">
        <v>1423</v>
      </c>
      <c r="D1893" s="1" t="s">
        <v>1826</v>
      </c>
      <c r="E1893" s="1" t="s">
        <v>1948</v>
      </c>
      <c r="F1893" s="1">
        <v>3</v>
      </c>
      <c r="G1893" s="1">
        <v>825.33</v>
      </c>
      <c r="H1893" s="1">
        <v>0.21</v>
      </c>
      <c r="I1893" s="1" t="s">
        <v>1959</v>
      </c>
      <c r="J1893" s="1">
        <v>1956.0320999999999</v>
      </c>
    </row>
    <row r="1894" spans="1:10" x14ac:dyDescent="0.25">
      <c r="A1894" s="1" t="s">
        <v>3859</v>
      </c>
      <c r="B1894" s="3">
        <v>45269</v>
      </c>
      <c r="C1894" s="1" t="s">
        <v>225</v>
      </c>
      <c r="D1894" s="1" t="s">
        <v>1793</v>
      </c>
      <c r="E1894" s="1" t="s">
        <v>1934</v>
      </c>
      <c r="F1894" s="1">
        <v>2</v>
      </c>
      <c r="G1894" s="1">
        <v>47.3</v>
      </c>
      <c r="H1894" s="1">
        <v>0.01</v>
      </c>
      <c r="I1894" s="1" t="s">
        <v>1961</v>
      </c>
      <c r="J1894" s="1">
        <v>93.653999999999996</v>
      </c>
    </row>
    <row r="1895" spans="1:10" x14ac:dyDescent="0.25">
      <c r="A1895" s="1" t="s">
        <v>3860</v>
      </c>
      <c r="B1895" s="3">
        <v>45493</v>
      </c>
      <c r="C1895" s="1" t="s">
        <v>575</v>
      </c>
      <c r="D1895" s="1" t="s">
        <v>1799</v>
      </c>
      <c r="E1895" s="1" t="s">
        <v>1942</v>
      </c>
      <c r="F1895" s="1">
        <v>1</v>
      </c>
      <c r="G1895" s="1">
        <v>389.12</v>
      </c>
      <c r="H1895" s="1">
        <v>0.18</v>
      </c>
      <c r="I1895" s="1" t="s">
        <v>1961</v>
      </c>
      <c r="J1895" s="1">
        <v>319.07839999999999</v>
      </c>
    </row>
    <row r="1896" spans="1:10" x14ac:dyDescent="0.25">
      <c r="A1896" s="1" t="s">
        <v>3861</v>
      </c>
      <c r="B1896" s="3">
        <v>45558</v>
      </c>
      <c r="C1896" s="1" t="s">
        <v>1426</v>
      </c>
      <c r="D1896" s="1" t="s">
        <v>1829</v>
      </c>
      <c r="E1896" s="1" t="s">
        <v>1945</v>
      </c>
      <c r="F1896" s="1">
        <v>3</v>
      </c>
      <c r="G1896" s="1">
        <v>543.83000000000004</v>
      </c>
      <c r="H1896" s="1">
        <v>0.05</v>
      </c>
      <c r="I1896" s="1" t="s">
        <v>1959</v>
      </c>
      <c r="J1896" s="1">
        <v>1549.9155000000001</v>
      </c>
    </row>
    <row r="1897" spans="1:10" x14ac:dyDescent="0.25">
      <c r="A1897" s="1" t="s">
        <v>3862</v>
      </c>
      <c r="B1897" s="3">
        <v>45423</v>
      </c>
      <c r="C1897" s="1" t="s">
        <v>107</v>
      </c>
      <c r="D1897" s="1" t="s">
        <v>1613</v>
      </c>
      <c r="E1897" s="1" t="s">
        <v>1892</v>
      </c>
      <c r="F1897" s="1">
        <v>2</v>
      </c>
      <c r="G1897" s="1">
        <v>660.27</v>
      </c>
      <c r="H1897" s="1">
        <v>0.01</v>
      </c>
      <c r="I1897" s="1" t="s">
        <v>1961</v>
      </c>
      <c r="J1897" s="1">
        <v>1307.3345999999999</v>
      </c>
    </row>
    <row r="1898" spans="1:10" x14ac:dyDescent="0.25">
      <c r="A1898" s="1" t="s">
        <v>3863</v>
      </c>
      <c r="B1898" s="3">
        <v>45780</v>
      </c>
      <c r="C1898" s="1" t="s">
        <v>1358</v>
      </c>
      <c r="D1898" s="1" t="s">
        <v>1610</v>
      </c>
      <c r="E1898" s="1" t="s">
        <v>1917</v>
      </c>
      <c r="F1898" s="1">
        <v>4</v>
      </c>
      <c r="G1898" s="1">
        <v>729.31</v>
      </c>
      <c r="H1898" s="1">
        <v>0.03</v>
      </c>
      <c r="I1898" s="1" t="s">
        <v>1959</v>
      </c>
      <c r="J1898" s="1">
        <v>2829.7228</v>
      </c>
    </row>
    <row r="1899" spans="1:10" x14ac:dyDescent="0.25">
      <c r="A1899" s="1" t="s">
        <v>3864</v>
      </c>
      <c r="B1899" s="3">
        <v>45345</v>
      </c>
      <c r="C1899" s="1" t="s">
        <v>1319</v>
      </c>
      <c r="D1899" s="1" t="s">
        <v>1844</v>
      </c>
      <c r="E1899" s="1" t="s">
        <v>1911</v>
      </c>
      <c r="F1899" s="1">
        <v>2</v>
      </c>
      <c r="G1899" s="1">
        <v>152.91</v>
      </c>
      <c r="H1899" s="1">
        <v>0.24</v>
      </c>
      <c r="I1899" s="1" t="s">
        <v>1961</v>
      </c>
      <c r="J1899" s="1">
        <v>232.42320000000001</v>
      </c>
    </row>
    <row r="1900" spans="1:10" x14ac:dyDescent="0.25">
      <c r="A1900" s="1" t="s">
        <v>3865</v>
      </c>
      <c r="B1900" s="3">
        <v>45344</v>
      </c>
      <c r="C1900" s="1" t="s">
        <v>1434</v>
      </c>
      <c r="D1900" s="1" t="s">
        <v>1805</v>
      </c>
      <c r="E1900" s="1" t="s">
        <v>1936</v>
      </c>
      <c r="F1900" s="1">
        <v>4</v>
      </c>
      <c r="G1900" s="1">
        <v>592.14</v>
      </c>
      <c r="H1900" s="1">
        <v>0.12</v>
      </c>
      <c r="I1900" s="1" t="s">
        <v>1964</v>
      </c>
      <c r="J1900" s="1">
        <v>2084.3328000000001</v>
      </c>
    </row>
    <row r="1901" spans="1:10" x14ac:dyDescent="0.25">
      <c r="A1901" s="1" t="s">
        <v>3866</v>
      </c>
      <c r="B1901" s="3">
        <v>45525</v>
      </c>
      <c r="C1901" s="1" t="s">
        <v>234</v>
      </c>
      <c r="D1901" s="1" t="s">
        <v>1817</v>
      </c>
      <c r="E1901" s="1" t="s">
        <v>1929</v>
      </c>
      <c r="F1901" s="1">
        <v>1</v>
      </c>
      <c r="G1901" s="1">
        <v>984.37</v>
      </c>
      <c r="H1901" s="1">
        <v>0</v>
      </c>
      <c r="I1901" s="1" t="s">
        <v>1961</v>
      </c>
      <c r="J1901" s="1">
        <v>984.37</v>
      </c>
    </row>
    <row r="1902" spans="1:10" x14ac:dyDescent="0.25">
      <c r="A1902" s="1" t="s">
        <v>3867</v>
      </c>
      <c r="B1902" s="3">
        <v>45329</v>
      </c>
      <c r="C1902" s="1" t="s">
        <v>937</v>
      </c>
      <c r="D1902" s="1" t="s">
        <v>1560</v>
      </c>
      <c r="E1902" s="1" t="s">
        <v>1929</v>
      </c>
      <c r="F1902" s="1">
        <v>2</v>
      </c>
      <c r="G1902" s="1">
        <v>237.59</v>
      </c>
      <c r="H1902" s="1">
        <v>0.12</v>
      </c>
      <c r="I1902" s="1" t="s">
        <v>1959</v>
      </c>
      <c r="J1902" s="1">
        <v>418.15839999999997</v>
      </c>
    </row>
    <row r="1903" spans="1:10" x14ac:dyDescent="0.25">
      <c r="A1903" s="1" t="s">
        <v>3868</v>
      </c>
      <c r="B1903" s="3">
        <v>45250</v>
      </c>
      <c r="C1903" s="1" t="s">
        <v>1349</v>
      </c>
      <c r="D1903" s="1" t="s">
        <v>1652</v>
      </c>
      <c r="E1903" s="1" t="s">
        <v>1917</v>
      </c>
      <c r="F1903" s="1">
        <v>1</v>
      </c>
      <c r="G1903" s="1">
        <v>52.06</v>
      </c>
      <c r="H1903" s="1">
        <v>0.27</v>
      </c>
      <c r="I1903" s="1" t="s">
        <v>1964</v>
      </c>
      <c r="J1903" s="1">
        <v>38.003799999999998</v>
      </c>
    </row>
    <row r="1904" spans="1:10" x14ac:dyDescent="0.25">
      <c r="A1904" s="1" t="s">
        <v>3869</v>
      </c>
      <c r="B1904" s="3">
        <v>45691</v>
      </c>
      <c r="C1904" s="1" t="s">
        <v>1417</v>
      </c>
      <c r="D1904" s="1" t="s">
        <v>2061</v>
      </c>
      <c r="E1904" s="1" t="s">
        <v>1892</v>
      </c>
      <c r="F1904" s="1">
        <v>2</v>
      </c>
      <c r="G1904" s="1">
        <v>594.63</v>
      </c>
      <c r="H1904" s="1">
        <v>0.12</v>
      </c>
      <c r="I1904" s="1" t="s">
        <v>1959</v>
      </c>
      <c r="J1904" s="1">
        <v>1046.5488</v>
      </c>
    </row>
    <row r="1905" spans="1:10" x14ac:dyDescent="0.25">
      <c r="A1905" s="1" t="s">
        <v>3870</v>
      </c>
      <c r="B1905" s="3">
        <v>45644</v>
      </c>
      <c r="C1905" s="1" t="s">
        <v>563</v>
      </c>
      <c r="D1905" s="1" t="s">
        <v>2061</v>
      </c>
      <c r="E1905" s="1" t="s">
        <v>1887</v>
      </c>
      <c r="F1905" s="1">
        <v>3</v>
      </c>
      <c r="G1905" s="1">
        <v>476.1</v>
      </c>
      <c r="H1905" s="1">
        <v>0.05</v>
      </c>
      <c r="I1905" s="1" t="s">
        <v>1964</v>
      </c>
      <c r="J1905" s="1">
        <v>1356.885</v>
      </c>
    </row>
    <row r="1906" spans="1:10" x14ac:dyDescent="0.25">
      <c r="A1906" s="1" t="s">
        <v>3871</v>
      </c>
      <c r="B1906" s="3">
        <v>45514</v>
      </c>
      <c r="C1906" s="1" t="s">
        <v>231</v>
      </c>
      <c r="D1906" s="1" t="s">
        <v>1765</v>
      </c>
      <c r="E1906" s="1" t="s">
        <v>1911</v>
      </c>
      <c r="F1906" s="1">
        <v>1</v>
      </c>
      <c r="G1906" s="1">
        <v>546.47</v>
      </c>
      <c r="H1906" s="1">
        <v>0.08</v>
      </c>
      <c r="I1906" s="1" t="s">
        <v>1964</v>
      </c>
      <c r="J1906" s="1">
        <v>502.75240000000002</v>
      </c>
    </row>
    <row r="1907" spans="1:10" x14ac:dyDescent="0.25">
      <c r="A1907" s="1" t="s">
        <v>3872</v>
      </c>
      <c r="B1907" s="3">
        <v>45760</v>
      </c>
      <c r="C1907" s="1" t="s">
        <v>590</v>
      </c>
      <c r="D1907" s="1" t="s">
        <v>1808</v>
      </c>
      <c r="E1907" s="1" t="s">
        <v>1929</v>
      </c>
      <c r="F1907" s="1">
        <v>1</v>
      </c>
      <c r="G1907" s="1">
        <v>979.49</v>
      </c>
      <c r="H1907" s="1">
        <v>0.19</v>
      </c>
      <c r="I1907" s="1" t="s">
        <v>1964</v>
      </c>
      <c r="J1907" s="1">
        <v>793.38689999999997</v>
      </c>
    </row>
    <row r="1908" spans="1:10" x14ac:dyDescent="0.25">
      <c r="A1908" s="1" t="s">
        <v>3873</v>
      </c>
      <c r="B1908" s="3">
        <v>45289</v>
      </c>
      <c r="C1908" s="1" t="s">
        <v>642</v>
      </c>
      <c r="D1908" s="1" t="s">
        <v>1625</v>
      </c>
      <c r="E1908" s="1" t="s">
        <v>1896</v>
      </c>
      <c r="F1908" s="1">
        <v>3</v>
      </c>
      <c r="G1908" s="1">
        <v>988.53</v>
      </c>
      <c r="H1908" s="1">
        <v>0.3</v>
      </c>
      <c r="I1908" s="1" t="s">
        <v>1964</v>
      </c>
      <c r="J1908" s="1">
        <v>2075.913</v>
      </c>
    </row>
    <row r="1909" spans="1:10" x14ac:dyDescent="0.25">
      <c r="A1909" s="1" t="s">
        <v>3874</v>
      </c>
      <c r="B1909" s="3">
        <v>45704</v>
      </c>
      <c r="C1909" s="1" t="s">
        <v>826</v>
      </c>
      <c r="D1909" s="1" t="s">
        <v>1811</v>
      </c>
      <c r="E1909" s="1" t="s">
        <v>1901</v>
      </c>
      <c r="F1909" s="1">
        <v>4</v>
      </c>
      <c r="G1909" s="1">
        <v>849.29</v>
      </c>
      <c r="H1909" s="1">
        <v>0.26</v>
      </c>
      <c r="I1909" s="1" t="s">
        <v>1959</v>
      </c>
      <c r="J1909" s="1">
        <v>2513.8984</v>
      </c>
    </row>
    <row r="1910" spans="1:10" x14ac:dyDescent="0.25">
      <c r="A1910" s="1" t="s">
        <v>3875</v>
      </c>
      <c r="B1910" s="3">
        <v>45318</v>
      </c>
      <c r="C1910" s="1" t="s">
        <v>1088</v>
      </c>
      <c r="D1910" s="1" t="s">
        <v>1868</v>
      </c>
      <c r="E1910" s="1" t="s">
        <v>1934</v>
      </c>
      <c r="F1910" s="1">
        <v>2</v>
      </c>
      <c r="G1910" s="1">
        <v>452.29</v>
      </c>
      <c r="H1910" s="1">
        <v>0.01</v>
      </c>
      <c r="I1910" s="1" t="s">
        <v>1964</v>
      </c>
      <c r="J1910" s="1">
        <v>895.53420000000006</v>
      </c>
    </row>
    <row r="1911" spans="1:10" x14ac:dyDescent="0.25">
      <c r="A1911" s="1" t="s">
        <v>3876</v>
      </c>
      <c r="B1911" s="3">
        <v>45495</v>
      </c>
      <c r="C1911" s="1" t="s">
        <v>1389</v>
      </c>
      <c r="D1911" s="1" t="s">
        <v>1744</v>
      </c>
      <c r="E1911" s="1" t="s">
        <v>1945</v>
      </c>
      <c r="F1911" s="1">
        <v>2</v>
      </c>
      <c r="G1911" s="1">
        <v>810.81</v>
      </c>
      <c r="H1911" s="1">
        <v>0.11</v>
      </c>
      <c r="I1911" s="1" t="s">
        <v>1964</v>
      </c>
      <c r="J1911" s="1">
        <v>1443.2418</v>
      </c>
    </row>
    <row r="1912" spans="1:10" x14ac:dyDescent="0.25">
      <c r="A1912" s="1" t="s">
        <v>3877</v>
      </c>
      <c r="B1912" s="3">
        <v>45560</v>
      </c>
      <c r="C1912" s="1" t="s">
        <v>131</v>
      </c>
      <c r="D1912" s="1" t="s">
        <v>1765</v>
      </c>
      <c r="E1912" s="1" t="s">
        <v>1917</v>
      </c>
      <c r="F1912" s="1">
        <v>1</v>
      </c>
      <c r="G1912" s="1">
        <v>846.67</v>
      </c>
      <c r="H1912" s="1">
        <v>0.1</v>
      </c>
      <c r="I1912" s="1" t="s">
        <v>1964</v>
      </c>
      <c r="J1912" s="1">
        <v>762.00300000000004</v>
      </c>
    </row>
    <row r="1913" spans="1:10" x14ac:dyDescent="0.25">
      <c r="A1913" s="1" t="s">
        <v>3878</v>
      </c>
      <c r="B1913" s="3">
        <v>45367</v>
      </c>
      <c r="C1913" s="1" t="s">
        <v>81</v>
      </c>
      <c r="D1913" s="1" t="s">
        <v>1648</v>
      </c>
      <c r="E1913" s="1" t="s">
        <v>1911</v>
      </c>
      <c r="F1913" s="1">
        <v>4</v>
      </c>
      <c r="G1913" s="1">
        <v>73.55</v>
      </c>
      <c r="H1913" s="1">
        <v>0.24</v>
      </c>
      <c r="I1913" s="1" t="s">
        <v>1964</v>
      </c>
      <c r="J1913" s="1">
        <v>223.59200000000001</v>
      </c>
    </row>
    <row r="1914" spans="1:10" x14ac:dyDescent="0.25">
      <c r="A1914" s="1" t="s">
        <v>3879</v>
      </c>
      <c r="B1914" s="3">
        <v>45861</v>
      </c>
      <c r="C1914" s="1" t="s">
        <v>895</v>
      </c>
      <c r="D1914" s="1" t="s">
        <v>1859</v>
      </c>
      <c r="E1914" s="1" t="s">
        <v>1911</v>
      </c>
      <c r="F1914" s="1">
        <v>1</v>
      </c>
      <c r="G1914" s="1">
        <v>882.03</v>
      </c>
      <c r="H1914" s="1">
        <v>0.04</v>
      </c>
      <c r="I1914" s="1" t="s">
        <v>1964</v>
      </c>
      <c r="J1914" s="1">
        <v>846.74879999999996</v>
      </c>
    </row>
    <row r="1915" spans="1:10" x14ac:dyDescent="0.25">
      <c r="A1915" s="1" t="s">
        <v>3880</v>
      </c>
      <c r="B1915" s="3">
        <v>45589</v>
      </c>
      <c r="C1915" s="1" t="s">
        <v>46</v>
      </c>
      <c r="D1915" s="1" t="s">
        <v>1642</v>
      </c>
      <c r="E1915" s="1" t="s">
        <v>1934</v>
      </c>
      <c r="F1915" s="1">
        <v>1</v>
      </c>
      <c r="G1915" s="1">
        <v>958.44</v>
      </c>
      <c r="H1915" s="1">
        <v>0.21</v>
      </c>
      <c r="I1915" s="1" t="s">
        <v>1959</v>
      </c>
      <c r="J1915" s="1">
        <v>757.16759999999999</v>
      </c>
    </row>
    <row r="1916" spans="1:10" x14ac:dyDescent="0.25">
      <c r="A1916" s="1" t="s">
        <v>3881</v>
      </c>
      <c r="B1916" s="3">
        <v>45560</v>
      </c>
      <c r="C1916" s="1" t="s">
        <v>46</v>
      </c>
      <c r="D1916" s="1" t="s">
        <v>1880</v>
      </c>
      <c r="E1916" s="1" t="s">
        <v>1896</v>
      </c>
      <c r="F1916" s="1">
        <v>1</v>
      </c>
      <c r="G1916" s="1">
        <v>716.29</v>
      </c>
      <c r="H1916" s="1">
        <v>0.01</v>
      </c>
      <c r="I1916" s="1" t="s">
        <v>1961</v>
      </c>
      <c r="J1916" s="1">
        <v>709.12710000000004</v>
      </c>
    </row>
    <row r="1917" spans="1:10" x14ac:dyDescent="0.25">
      <c r="A1917" s="1" t="s">
        <v>3882</v>
      </c>
      <c r="B1917" s="3">
        <v>45408</v>
      </c>
      <c r="C1917" s="1" t="s">
        <v>1028</v>
      </c>
      <c r="D1917" s="1" t="s">
        <v>1594</v>
      </c>
      <c r="E1917" s="1" t="s">
        <v>1939</v>
      </c>
      <c r="F1917" s="1">
        <v>2</v>
      </c>
      <c r="G1917" s="1">
        <v>409.14</v>
      </c>
      <c r="H1917" s="1">
        <v>0.01</v>
      </c>
      <c r="I1917" s="1" t="s">
        <v>1961</v>
      </c>
      <c r="J1917" s="1">
        <v>810.09720000000004</v>
      </c>
    </row>
    <row r="1918" spans="1:10" x14ac:dyDescent="0.25">
      <c r="A1918" s="1" t="s">
        <v>3883</v>
      </c>
      <c r="B1918" s="3">
        <v>45714</v>
      </c>
      <c r="C1918" s="1" t="s">
        <v>308</v>
      </c>
      <c r="D1918" s="1" t="s">
        <v>1880</v>
      </c>
      <c r="E1918" s="1" t="s">
        <v>1921</v>
      </c>
      <c r="F1918" s="1">
        <v>4</v>
      </c>
      <c r="G1918" s="1">
        <v>261.73</v>
      </c>
      <c r="H1918" s="1">
        <v>0.1</v>
      </c>
      <c r="I1918" s="1" t="s">
        <v>1961</v>
      </c>
      <c r="J1918" s="1">
        <v>942.22799999999995</v>
      </c>
    </row>
    <row r="1919" spans="1:10" x14ac:dyDescent="0.25">
      <c r="A1919" s="1" t="s">
        <v>3884</v>
      </c>
      <c r="B1919" s="3">
        <v>45661</v>
      </c>
      <c r="C1919" s="1" t="s">
        <v>1449</v>
      </c>
      <c r="D1919" s="1" t="s">
        <v>1606</v>
      </c>
      <c r="E1919" s="1" t="s">
        <v>1887</v>
      </c>
      <c r="F1919" s="1">
        <v>2</v>
      </c>
      <c r="G1919" s="1">
        <v>687.35</v>
      </c>
      <c r="H1919" s="1">
        <v>0.2</v>
      </c>
      <c r="I1919" s="1" t="s">
        <v>1964</v>
      </c>
      <c r="J1919" s="1">
        <v>1099.76</v>
      </c>
    </row>
    <row r="1920" spans="1:10" x14ac:dyDescent="0.25">
      <c r="A1920" s="1" t="s">
        <v>3885</v>
      </c>
      <c r="B1920" s="3">
        <v>45921</v>
      </c>
      <c r="C1920" s="1" t="s">
        <v>683</v>
      </c>
      <c r="D1920" s="1" t="s">
        <v>1835</v>
      </c>
      <c r="E1920" s="1" t="s">
        <v>1917</v>
      </c>
      <c r="F1920" s="1">
        <v>2</v>
      </c>
      <c r="G1920" s="1">
        <v>30.14</v>
      </c>
      <c r="H1920" s="1">
        <v>0.21</v>
      </c>
      <c r="I1920" s="1" t="s">
        <v>1959</v>
      </c>
      <c r="J1920" s="1">
        <v>47.621200000000002</v>
      </c>
    </row>
    <row r="1921" spans="1:10" x14ac:dyDescent="0.25">
      <c r="A1921" s="1" t="s">
        <v>3886</v>
      </c>
      <c r="B1921" s="3">
        <v>45651</v>
      </c>
      <c r="C1921" s="1" t="s">
        <v>357</v>
      </c>
      <c r="D1921" s="1" t="s">
        <v>1680</v>
      </c>
      <c r="E1921" s="1" t="s">
        <v>1917</v>
      </c>
      <c r="F1921" s="1">
        <v>3</v>
      </c>
      <c r="G1921" s="1">
        <v>570.12</v>
      </c>
      <c r="H1921" s="1">
        <v>0.12</v>
      </c>
      <c r="I1921" s="1" t="s">
        <v>1961</v>
      </c>
      <c r="J1921" s="1">
        <v>1505.1168</v>
      </c>
    </row>
    <row r="1922" spans="1:10" x14ac:dyDescent="0.25">
      <c r="A1922" s="1" t="s">
        <v>3887</v>
      </c>
      <c r="B1922" s="3">
        <v>45883</v>
      </c>
      <c r="C1922" s="1" t="s">
        <v>904</v>
      </c>
      <c r="D1922" s="1" t="s">
        <v>1814</v>
      </c>
      <c r="E1922" s="1" t="s">
        <v>1948</v>
      </c>
      <c r="F1922" s="1">
        <v>3</v>
      </c>
      <c r="G1922" s="1">
        <v>401.87</v>
      </c>
      <c r="H1922" s="1">
        <v>0.28999999999999998</v>
      </c>
      <c r="I1922" s="1" t="s">
        <v>1964</v>
      </c>
      <c r="J1922" s="1">
        <v>855.98310000000004</v>
      </c>
    </row>
    <row r="1923" spans="1:10" x14ac:dyDescent="0.25">
      <c r="A1923" s="1" t="s">
        <v>3888</v>
      </c>
      <c r="B1923" s="3">
        <v>45624</v>
      </c>
      <c r="C1923" s="1" t="s">
        <v>1536</v>
      </c>
      <c r="D1923" s="1" t="s">
        <v>1820</v>
      </c>
      <c r="E1923" s="1" t="s">
        <v>1929</v>
      </c>
      <c r="F1923" s="1">
        <v>4</v>
      </c>
      <c r="G1923" s="1">
        <v>619.35</v>
      </c>
      <c r="H1923" s="1">
        <v>0.3</v>
      </c>
      <c r="I1923" s="1" t="s">
        <v>1959</v>
      </c>
      <c r="J1923" s="1">
        <v>1734.18</v>
      </c>
    </row>
    <row r="1924" spans="1:10" x14ac:dyDescent="0.25">
      <c r="A1924" s="1" t="s">
        <v>3889</v>
      </c>
      <c r="B1924" s="3">
        <v>45276</v>
      </c>
      <c r="C1924" s="1" t="s">
        <v>802</v>
      </c>
      <c r="D1924" s="1" t="s">
        <v>1718</v>
      </c>
      <c r="E1924" s="1" t="s">
        <v>1942</v>
      </c>
      <c r="F1924" s="1">
        <v>4</v>
      </c>
      <c r="G1924" s="1">
        <v>569.36</v>
      </c>
      <c r="H1924" s="1">
        <v>0.27</v>
      </c>
      <c r="I1924" s="1" t="s">
        <v>1961</v>
      </c>
      <c r="J1924" s="1">
        <v>1662.5311999999999</v>
      </c>
    </row>
    <row r="1925" spans="1:10" x14ac:dyDescent="0.25">
      <c r="A1925" s="1" t="s">
        <v>3890</v>
      </c>
      <c r="B1925" s="3">
        <v>45344</v>
      </c>
      <c r="C1925" s="1" t="s">
        <v>1478</v>
      </c>
      <c r="D1925" s="1" t="s">
        <v>1658</v>
      </c>
      <c r="E1925" s="1" t="s">
        <v>1904</v>
      </c>
      <c r="F1925" s="1">
        <v>2</v>
      </c>
      <c r="G1925" s="1">
        <v>846.35</v>
      </c>
      <c r="H1925" s="1">
        <v>0.3</v>
      </c>
      <c r="I1925" s="1" t="s">
        <v>1964</v>
      </c>
      <c r="J1925" s="1">
        <v>1184.8900000000001</v>
      </c>
    </row>
    <row r="1926" spans="1:10" x14ac:dyDescent="0.25">
      <c r="A1926" s="1" t="s">
        <v>3891</v>
      </c>
      <c r="B1926" s="3">
        <v>45849</v>
      </c>
      <c r="C1926" s="1" t="s">
        <v>1358</v>
      </c>
      <c r="D1926" s="1" t="s">
        <v>1667</v>
      </c>
      <c r="E1926" s="1" t="s">
        <v>1896</v>
      </c>
      <c r="F1926" s="1">
        <v>1</v>
      </c>
      <c r="G1926" s="1">
        <v>788.45</v>
      </c>
      <c r="H1926" s="1">
        <v>0.28999999999999998</v>
      </c>
      <c r="I1926" s="1" t="s">
        <v>1961</v>
      </c>
      <c r="J1926" s="1">
        <v>559.79949999999997</v>
      </c>
    </row>
    <row r="1927" spans="1:10" x14ac:dyDescent="0.25">
      <c r="A1927" s="1" t="s">
        <v>3892</v>
      </c>
      <c r="B1927" s="3">
        <v>45880</v>
      </c>
      <c r="C1927" s="1" t="s">
        <v>1139</v>
      </c>
      <c r="D1927" s="1" t="s">
        <v>1683</v>
      </c>
      <c r="E1927" s="1" t="s">
        <v>1929</v>
      </c>
      <c r="F1927" s="1">
        <v>2</v>
      </c>
      <c r="G1927" s="1">
        <v>338.81</v>
      </c>
      <c r="H1927" s="1">
        <v>7.0000000000000007E-2</v>
      </c>
      <c r="I1927" s="1" t="s">
        <v>1964</v>
      </c>
      <c r="J1927" s="1">
        <v>630.1866</v>
      </c>
    </row>
    <row r="1928" spans="1:10" x14ac:dyDescent="0.25">
      <c r="A1928" s="1" t="s">
        <v>3893</v>
      </c>
      <c r="B1928" s="3">
        <v>45907</v>
      </c>
      <c r="C1928" s="1" t="s">
        <v>114</v>
      </c>
      <c r="D1928" s="1" t="s">
        <v>1613</v>
      </c>
      <c r="E1928" s="1" t="s">
        <v>1908</v>
      </c>
      <c r="F1928" s="1">
        <v>4</v>
      </c>
      <c r="G1928" s="1">
        <v>94.48</v>
      </c>
      <c r="H1928" s="1">
        <v>0.06</v>
      </c>
      <c r="I1928" s="1" t="s">
        <v>1964</v>
      </c>
      <c r="J1928" s="1">
        <v>355.2448</v>
      </c>
    </row>
    <row r="1929" spans="1:10" x14ac:dyDescent="0.25">
      <c r="A1929" s="1" t="s">
        <v>3894</v>
      </c>
      <c r="B1929" s="3">
        <v>45545</v>
      </c>
      <c r="C1929" s="1" t="s">
        <v>1481</v>
      </c>
      <c r="D1929" s="1" t="s">
        <v>1631</v>
      </c>
      <c r="E1929" s="1" t="s">
        <v>1932</v>
      </c>
      <c r="F1929" s="1">
        <v>3</v>
      </c>
      <c r="G1929" s="1">
        <v>941.85</v>
      </c>
      <c r="H1929" s="1">
        <v>0.16</v>
      </c>
      <c r="I1929" s="1" t="s">
        <v>1961</v>
      </c>
      <c r="J1929" s="1">
        <v>2373.462</v>
      </c>
    </row>
    <row r="1930" spans="1:10" x14ac:dyDescent="0.25">
      <c r="A1930" s="1" t="s">
        <v>3895</v>
      </c>
      <c r="B1930" s="3">
        <v>45257</v>
      </c>
      <c r="C1930" s="1" t="s">
        <v>545</v>
      </c>
      <c r="D1930" s="1" t="s">
        <v>1715</v>
      </c>
      <c r="E1930" s="1" t="s">
        <v>1908</v>
      </c>
      <c r="F1930" s="1">
        <v>2</v>
      </c>
      <c r="G1930" s="1">
        <v>336.97</v>
      </c>
      <c r="H1930" s="1">
        <v>0.14000000000000001</v>
      </c>
      <c r="I1930" s="1" t="s">
        <v>1961</v>
      </c>
      <c r="J1930" s="1">
        <v>579.58839999999998</v>
      </c>
    </row>
    <row r="1931" spans="1:10" x14ac:dyDescent="0.25">
      <c r="A1931" s="1" t="s">
        <v>3896</v>
      </c>
      <c r="B1931" s="3">
        <v>45466</v>
      </c>
      <c r="C1931" s="1" t="s">
        <v>989</v>
      </c>
      <c r="D1931" s="1" t="s">
        <v>1576</v>
      </c>
      <c r="E1931" s="1" t="s">
        <v>1908</v>
      </c>
      <c r="F1931" s="1">
        <v>2</v>
      </c>
      <c r="G1931" s="1">
        <v>344.16</v>
      </c>
      <c r="H1931" s="1">
        <v>0.09</v>
      </c>
      <c r="I1931" s="1" t="s">
        <v>1961</v>
      </c>
      <c r="J1931" s="1">
        <v>626.37120000000004</v>
      </c>
    </row>
    <row r="1932" spans="1:10" x14ac:dyDescent="0.25">
      <c r="A1932" s="1" t="s">
        <v>3897</v>
      </c>
      <c r="B1932" s="3">
        <v>45847</v>
      </c>
      <c r="C1932" s="1" t="s">
        <v>959</v>
      </c>
      <c r="D1932" s="1" t="s">
        <v>1725</v>
      </c>
      <c r="E1932" s="1" t="s">
        <v>1921</v>
      </c>
      <c r="F1932" s="1">
        <v>1</v>
      </c>
      <c r="G1932" s="1">
        <v>841.53</v>
      </c>
      <c r="H1932" s="1">
        <v>0.15</v>
      </c>
      <c r="I1932" s="1" t="s">
        <v>1959</v>
      </c>
      <c r="J1932" s="1">
        <v>715.30050000000006</v>
      </c>
    </row>
    <row r="1933" spans="1:10" x14ac:dyDescent="0.25">
      <c r="A1933" s="1" t="s">
        <v>3898</v>
      </c>
      <c r="B1933" s="3">
        <v>45825</v>
      </c>
      <c r="C1933" s="1" t="s">
        <v>1328</v>
      </c>
      <c r="D1933" s="1" t="s">
        <v>1832</v>
      </c>
      <c r="E1933" s="1" t="s">
        <v>1942</v>
      </c>
      <c r="F1933" s="1">
        <v>3</v>
      </c>
      <c r="G1933" s="1">
        <v>63.36</v>
      </c>
      <c r="H1933" s="1">
        <v>0.28999999999999998</v>
      </c>
      <c r="I1933" s="1" t="s">
        <v>1964</v>
      </c>
      <c r="J1933" s="1">
        <v>134.95679999999999</v>
      </c>
    </row>
    <row r="1934" spans="1:10" x14ac:dyDescent="0.25">
      <c r="A1934" s="1" t="s">
        <v>3899</v>
      </c>
      <c r="B1934" s="3">
        <v>45839</v>
      </c>
      <c r="C1934" s="1" t="s">
        <v>1536</v>
      </c>
      <c r="D1934" s="1" t="s">
        <v>1817</v>
      </c>
      <c r="E1934" s="1" t="s">
        <v>1917</v>
      </c>
      <c r="F1934" s="1">
        <v>2</v>
      </c>
      <c r="G1934" s="1">
        <v>552.49</v>
      </c>
      <c r="H1934" s="1">
        <v>0.1</v>
      </c>
      <c r="I1934" s="1" t="s">
        <v>1959</v>
      </c>
      <c r="J1934" s="1">
        <v>994.48199999999997</v>
      </c>
    </row>
    <row r="1935" spans="1:10" x14ac:dyDescent="0.25">
      <c r="A1935" s="1" t="s">
        <v>3900</v>
      </c>
      <c r="B1935" s="3">
        <v>45720</v>
      </c>
      <c r="C1935" s="1" t="s">
        <v>769</v>
      </c>
      <c r="D1935" s="1" t="s">
        <v>1648</v>
      </c>
      <c r="E1935" s="1" t="s">
        <v>1911</v>
      </c>
      <c r="F1935" s="1">
        <v>3</v>
      </c>
      <c r="G1935" s="1">
        <v>447.38</v>
      </c>
      <c r="H1935" s="1">
        <v>0.03</v>
      </c>
      <c r="I1935" s="1" t="s">
        <v>1959</v>
      </c>
      <c r="J1935" s="1">
        <v>1301.8758</v>
      </c>
    </row>
    <row r="1936" spans="1:10" x14ac:dyDescent="0.25">
      <c r="A1936" s="1" t="s">
        <v>3901</v>
      </c>
      <c r="B1936" s="3">
        <v>45250</v>
      </c>
      <c r="C1936" s="1" t="s">
        <v>1404</v>
      </c>
      <c r="D1936" s="1" t="s">
        <v>1802</v>
      </c>
      <c r="E1936" s="1" t="s">
        <v>1948</v>
      </c>
      <c r="F1936" s="1">
        <v>1</v>
      </c>
      <c r="G1936" s="1">
        <v>727.7</v>
      </c>
      <c r="H1936" s="1">
        <v>0.21</v>
      </c>
      <c r="I1936" s="1" t="s">
        <v>1964</v>
      </c>
      <c r="J1936" s="1">
        <v>574.88300000000004</v>
      </c>
    </row>
    <row r="1937" spans="1:10" x14ac:dyDescent="0.25">
      <c r="A1937" s="1" t="s">
        <v>3902</v>
      </c>
      <c r="B1937" s="3">
        <v>45258</v>
      </c>
      <c r="C1937" s="1" t="s">
        <v>1364</v>
      </c>
      <c r="D1937" s="1" t="s">
        <v>1735</v>
      </c>
      <c r="E1937" s="1" t="s">
        <v>1914</v>
      </c>
      <c r="F1937" s="1">
        <v>4</v>
      </c>
      <c r="G1937" s="1">
        <v>581.34</v>
      </c>
      <c r="H1937" s="1">
        <v>0.08</v>
      </c>
      <c r="I1937" s="1" t="s">
        <v>1959</v>
      </c>
      <c r="J1937" s="1">
        <v>2139.3312000000001</v>
      </c>
    </row>
    <row r="1938" spans="1:10" x14ac:dyDescent="0.25">
      <c r="A1938" s="1" t="s">
        <v>3903</v>
      </c>
      <c r="B1938" s="3">
        <v>45793</v>
      </c>
      <c r="C1938" s="1" t="s">
        <v>348</v>
      </c>
      <c r="D1938" s="1" t="s">
        <v>1780</v>
      </c>
      <c r="E1938" s="1" t="s">
        <v>1892</v>
      </c>
      <c r="F1938" s="1">
        <v>1</v>
      </c>
      <c r="G1938" s="1">
        <v>338.83</v>
      </c>
      <c r="H1938" s="1">
        <v>0.19</v>
      </c>
      <c r="I1938" s="1" t="s">
        <v>1961</v>
      </c>
      <c r="J1938" s="1">
        <v>274.45229999999998</v>
      </c>
    </row>
    <row r="1939" spans="1:10" x14ac:dyDescent="0.25">
      <c r="A1939" s="1" t="s">
        <v>3904</v>
      </c>
      <c r="B1939" s="3">
        <v>45265</v>
      </c>
      <c r="C1939" s="1" t="s">
        <v>916</v>
      </c>
      <c r="D1939" s="1" t="s">
        <v>1728</v>
      </c>
      <c r="E1939" s="1" t="s">
        <v>1932</v>
      </c>
      <c r="F1939" s="1">
        <v>4</v>
      </c>
      <c r="G1939" s="1">
        <v>568.80999999999995</v>
      </c>
      <c r="H1939" s="1">
        <v>0.25</v>
      </c>
      <c r="I1939" s="1" t="s">
        <v>1959</v>
      </c>
      <c r="J1939" s="1">
        <v>1706.43</v>
      </c>
    </row>
    <row r="1940" spans="1:10" x14ac:dyDescent="0.25">
      <c r="A1940" s="1" t="s">
        <v>3905</v>
      </c>
      <c r="B1940" s="3">
        <v>45607</v>
      </c>
      <c r="C1940" s="1" t="s">
        <v>1184</v>
      </c>
      <c r="D1940" s="1" t="s">
        <v>1765</v>
      </c>
      <c r="E1940" s="1" t="s">
        <v>1942</v>
      </c>
      <c r="F1940" s="1">
        <v>2</v>
      </c>
      <c r="G1940" s="1">
        <v>352.63</v>
      </c>
      <c r="H1940" s="1">
        <v>0.15</v>
      </c>
      <c r="I1940" s="1" t="s">
        <v>1961</v>
      </c>
      <c r="J1940" s="1">
        <v>599.471</v>
      </c>
    </row>
    <row r="1941" spans="1:10" x14ac:dyDescent="0.25">
      <c r="A1941" s="1" t="s">
        <v>3906</v>
      </c>
      <c r="B1941" s="3">
        <v>45382</v>
      </c>
      <c r="C1941" s="1" t="s">
        <v>530</v>
      </c>
      <c r="D1941" s="1" t="s">
        <v>1871</v>
      </c>
      <c r="E1941" s="1" t="s">
        <v>1932</v>
      </c>
      <c r="F1941" s="1">
        <v>2</v>
      </c>
      <c r="G1941" s="1">
        <v>629.86</v>
      </c>
      <c r="H1941" s="1">
        <v>0.15</v>
      </c>
      <c r="I1941" s="1" t="s">
        <v>1961</v>
      </c>
      <c r="J1941" s="1">
        <v>1070.7619999999999</v>
      </c>
    </row>
    <row r="1942" spans="1:10" x14ac:dyDescent="0.25">
      <c r="A1942" s="1" t="s">
        <v>3907</v>
      </c>
      <c r="B1942" s="3">
        <v>45793</v>
      </c>
      <c r="C1942" s="1" t="s">
        <v>1528</v>
      </c>
      <c r="D1942" s="1" t="s">
        <v>1877</v>
      </c>
      <c r="E1942" s="1" t="s">
        <v>1901</v>
      </c>
      <c r="F1942" s="1">
        <v>3</v>
      </c>
      <c r="G1942" s="1">
        <v>212.08</v>
      </c>
      <c r="H1942" s="1">
        <v>7.0000000000000007E-2</v>
      </c>
      <c r="I1942" s="1" t="s">
        <v>1959</v>
      </c>
      <c r="J1942" s="1">
        <v>591.70320000000004</v>
      </c>
    </row>
    <row r="1943" spans="1:10" x14ac:dyDescent="0.25">
      <c r="A1943" s="1" t="s">
        <v>3908</v>
      </c>
      <c r="B1943" s="3">
        <v>45590</v>
      </c>
      <c r="C1943" s="1" t="s">
        <v>545</v>
      </c>
      <c r="D1943" s="1" t="s">
        <v>1753</v>
      </c>
      <c r="E1943" s="1" t="s">
        <v>1896</v>
      </c>
      <c r="F1943" s="1">
        <v>3</v>
      </c>
      <c r="G1943" s="1">
        <v>878.62</v>
      </c>
      <c r="H1943" s="1">
        <v>0.05</v>
      </c>
      <c r="I1943" s="1" t="s">
        <v>1961</v>
      </c>
      <c r="J1943" s="1">
        <v>2504.067</v>
      </c>
    </row>
    <row r="1944" spans="1:10" x14ac:dyDescent="0.25">
      <c r="A1944" s="1" t="s">
        <v>3909</v>
      </c>
      <c r="B1944" s="3">
        <v>45679</v>
      </c>
      <c r="C1944" s="1" t="s">
        <v>844</v>
      </c>
      <c r="D1944" s="1" t="s">
        <v>1823</v>
      </c>
      <c r="E1944" s="1" t="s">
        <v>1924</v>
      </c>
      <c r="F1944" s="1">
        <v>4</v>
      </c>
      <c r="G1944" s="1">
        <v>87.83</v>
      </c>
      <c r="H1944" s="1">
        <v>0.23</v>
      </c>
      <c r="I1944" s="1" t="s">
        <v>1961</v>
      </c>
      <c r="J1944" s="1">
        <v>270.51639999999998</v>
      </c>
    </row>
    <row r="1945" spans="1:10" x14ac:dyDescent="0.25">
      <c r="A1945" s="1" t="s">
        <v>3910</v>
      </c>
      <c r="B1945" s="3">
        <v>45814</v>
      </c>
      <c r="C1945" s="1" t="s">
        <v>886</v>
      </c>
      <c r="D1945" s="1" t="s">
        <v>1750</v>
      </c>
      <c r="E1945" s="1" t="s">
        <v>1921</v>
      </c>
      <c r="F1945" s="1">
        <v>3</v>
      </c>
      <c r="G1945" s="1">
        <v>442.64</v>
      </c>
      <c r="H1945" s="1">
        <v>0.15</v>
      </c>
      <c r="I1945" s="1" t="s">
        <v>1964</v>
      </c>
      <c r="J1945" s="1">
        <v>1128.732</v>
      </c>
    </row>
    <row r="1946" spans="1:10" x14ac:dyDescent="0.25">
      <c r="A1946" s="1" t="s">
        <v>3911</v>
      </c>
      <c r="B1946" s="3">
        <v>45795</v>
      </c>
      <c r="C1946" s="1" t="s">
        <v>339</v>
      </c>
      <c r="D1946" s="1" t="s">
        <v>1693</v>
      </c>
      <c r="E1946" s="1" t="s">
        <v>1896</v>
      </c>
      <c r="F1946" s="1">
        <v>3</v>
      </c>
      <c r="G1946" s="1">
        <v>410.04</v>
      </c>
      <c r="H1946" s="1">
        <v>0.09</v>
      </c>
      <c r="I1946" s="1" t="s">
        <v>1964</v>
      </c>
      <c r="J1946" s="1">
        <v>1119.4092000000001</v>
      </c>
    </row>
    <row r="1947" spans="1:10" x14ac:dyDescent="0.25">
      <c r="A1947" s="1" t="s">
        <v>3912</v>
      </c>
      <c r="B1947" s="3">
        <v>45797</v>
      </c>
      <c r="C1947" s="1" t="s">
        <v>462</v>
      </c>
      <c r="D1947" s="1" t="s">
        <v>1865</v>
      </c>
      <c r="E1947" s="1" t="s">
        <v>1942</v>
      </c>
      <c r="F1947" s="1">
        <v>1</v>
      </c>
      <c r="G1947" s="1">
        <v>355.31</v>
      </c>
      <c r="H1947" s="1">
        <v>0.27</v>
      </c>
      <c r="I1947" s="1" t="s">
        <v>1959</v>
      </c>
      <c r="J1947" s="1">
        <v>259.37630000000001</v>
      </c>
    </row>
    <row r="1948" spans="1:10" x14ac:dyDescent="0.25">
      <c r="A1948" s="1" t="s">
        <v>3913</v>
      </c>
      <c r="B1948" s="3">
        <v>45607</v>
      </c>
      <c r="C1948" s="1" t="s">
        <v>1187</v>
      </c>
      <c r="D1948" s="1" t="s">
        <v>1594</v>
      </c>
      <c r="E1948" s="1" t="s">
        <v>1932</v>
      </c>
      <c r="F1948" s="1">
        <v>4</v>
      </c>
      <c r="G1948" s="1">
        <v>243.13</v>
      </c>
      <c r="H1948" s="1">
        <v>0.25</v>
      </c>
      <c r="I1948" s="1" t="s">
        <v>1964</v>
      </c>
      <c r="J1948" s="1">
        <v>729.39</v>
      </c>
    </row>
    <row r="1949" spans="1:10" x14ac:dyDescent="0.25">
      <c r="A1949" s="1" t="s">
        <v>3914</v>
      </c>
      <c r="B1949" s="3">
        <v>45614</v>
      </c>
      <c r="C1949" s="1" t="s">
        <v>748</v>
      </c>
      <c r="D1949" s="1" t="s">
        <v>1759</v>
      </c>
      <c r="E1949" s="1" t="s">
        <v>1927</v>
      </c>
      <c r="F1949" s="1">
        <v>2</v>
      </c>
      <c r="G1949" s="1">
        <v>410.63</v>
      </c>
      <c r="H1949" s="1">
        <v>0.28000000000000003</v>
      </c>
      <c r="I1949" s="1" t="s">
        <v>1964</v>
      </c>
      <c r="J1949" s="1">
        <v>591.30719999999997</v>
      </c>
    </row>
    <row r="1950" spans="1:10" x14ac:dyDescent="0.25">
      <c r="A1950" s="1" t="s">
        <v>3915</v>
      </c>
      <c r="B1950" s="3">
        <v>45293</v>
      </c>
      <c r="C1950" s="1" t="s">
        <v>1331</v>
      </c>
      <c r="D1950" s="1" t="s">
        <v>1865</v>
      </c>
      <c r="E1950" s="1" t="s">
        <v>1924</v>
      </c>
      <c r="F1950" s="1">
        <v>4</v>
      </c>
      <c r="G1950" s="1">
        <v>101.25</v>
      </c>
      <c r="H1950" s="1">
        <v>0.16</v>
      </c>
      <c r="I1950" s="1" t="s">
        <v>1961</v>
      </c>
      <c r="J1950" s="1">
        <v>340.2</v>
      </c>
    </row>
    <row r="1951" spans="1:10" x14ac:dyDescent="0.25">
      <c r="A1951" s="1" t="s">
        <v>3916</v>
      </c>
      <c r="B1951" s="3">
        <v>45301</v>
      </c>
      <c r="C1951" s="1" t="s">
        <v>741</v>
      </c>
      <c r="D1951" s="1" t="s">
        <v>1585</v>
      </c>
      <c r="E1951" s="1" t="s">
        <v>1942</v>
      </c>
      <c r="F1951" s="1">
        <v>4</v>
      </c>
      <c r="G1951" s="1">
        <v>716.39</v>
      </c>
      <c r="H1951" s="1">
        <v>0.03</v>
      </c>
      <c r="I1951" s="1" t="s">
        <v>1961</v>
      </c>
      <c r="J1951" s="1">
        <v>2779.5931999999998</v>
      </c>
    </row>
    <row r="1952" spans="1:10" x14ac:dyDescent="0.25">
      <c r="A1952" s="1" t="s">
        <v>3917</v>
      </c>
      <c r="B1952" s="3">
        <v>45311</v>
      </c>
      <c r="C1952" s="1" t="s">
        <v>342</v>
      </c>
      <c r="D1952" s="1" t="s">
        <v>1802</v>
      </c>
      <c r="E1952" s="1" t="s">
        <v>1892</v>
      </c>
      <c r="F1952" s="1">
        <v>1</v>
      </c>
      <c r="G1952" s="1">
        <v>721.74</v>
      </c>
      <c r="H1952" s="1">
        <v>0.24</v>
      </c>
      <c r="I1952" s="1" t="s">
        <v>1961</v>
      </c>
      <c r="J1952" s="1">
        <v>548.52239999999995</v>
      </c>
    </row>
    <row r="1953" spans="1:10" x14ac:dyDescent="0.25">
      <c r="A1953" s="1" t="s">
        <v>3918</v>
      </c>
      <c r="B1953" s="3">
        <v>45702</v>
      </c>
      <c r="C1953" s="1" t="s">
        <v>209</v>
      </c>
      <c r="D1953" s="1" t="s">
        <v>1768</v>
      </c>
      <c r="E1953" s="1" t="s">
        <v>1927</v>
      </c>
      <c r="F1953" s="1">
        <v>2</v>
      </c>
      <c r="G1953" s="1">
        <v>527.91</v>
      </c>
      <c r="H1953" s="1">
        <v>0.02</v>
      </c>
      <c r="I1953" s="1" t="s">
        <v>1959</v>
      </c>
      <c r="J1953" s="1">
        <v>1034.7036000000001</v>
      </c>
    </row>
    <row r="1954" spans="1:10" x14ac:dyDescent="0.25">
      <c r="A1954" s="1" t="s">
        <v>3919</v>
      </c>
      <c r="B1954" s="3">
        <v>45525</v>
      </c>
      <c r="C1954" s="1" t="s">
        <v>1016</v>
      </c>
      <c r="D1954" s="1" t="s">
        <v>1738</v>
      </c>
      <c r="E1954" s="1" t="s">
        <v>1932</v>
      </c>
      <c r="F1954" s="1">
        <v>2</v>
      </c>
      <c r="G1954" s="1">
        <v>945.92</v>
      </c>
      <c r="H1954" s="1">
        <v>0.19</v>
      </c>
      <c r="I1954" s="1" t="s">
        <v>1964</v>
      </c>
      <c r="J1954" s="1">
        <v>1532.3904</v>
      </c>
    </row>
    <row r="1955" spans="1:10" x14ac:dyDescent="0.25">
      <c r="A1955" s="1" t="s">
        <v>3920</v>
      </c>
      <c r="B1955" s="3">
        <v>45780</v>
      </c>
      <c r="C1955" s="1" t="s">
        <v>299</v>
      </c>
      <c r="D1955" s="1" t="s">
        <v>1750</v>
      </c>
      <c r="E1955" s="1" t="s">
        <v>1942</v>
      </c>
      <c r="F1955" s="1">
        <v>2</v>
      </c>
      <c r="G1955" s="1">
        <v>981.35</v>
      </c>
      <c r="H1955" s="1">
        <v>0.16</v>
      </c>
      <c r="I1955" s="1" t="s">
        <v>1961</v>
      </c>
      <c r="J1955" s="1">
        <v>1648.6679999999999</v>
      </c>
    </row>
    <row r="1956" spans="1:10" x14ac:dyDescent="0.25">
      <c r="A1956" s="1" t="s">
        <v>3921</v>
      </c>
      <c r="B1956" s="3">
        <v>45819</v>
      </c>
      <c r="C1956" s="1" t="s">
        <v>732</v>
      </c>
      <c r="D1956" s="1" t="s">
        <v>1759</v>
      </c>
      <c r="E1956" s="1" t="s">
        <v>1901</v>
      </c>
      <c r="F1956" s="1">
        <v>1</v>
      </c>
      <c r="G1956" s="1">
        <v>913.99</v>
      </c>
      <c r="H1956" s="1">
        <v>0.14000000000000001</v>
      </c>
      <c r="I1956" s="1" t="s">
        <v>1959</v>
      </c>
      <c r="J1956" s="1">
        <v>786.03139999999996</v>
      </c>
    </row>
    <row r="1957" spans="1:10" x14ac:dyDescent="0.25">
      <c r="A1957" s="1" t="s">
        <v>3922</v>
      </c>
      <c r="B1957" s="3">
        <v>45863</v>
      </c>
      <c r="C1957" s="1" t="s">
        <v>58</v>
      </c>
      <c r="D1957" s="1" t="s">
        <v>1780</v>
      </c>
      <c r="E1957" s="1" t="s">
        <v>1917</v>
      </c>
      <c r="F1957" s="1">
        <v>4</v>
      </c>
      <c r="G1957" s="1">
        <v>270.69</v>
      </c>
      <c r="H1957" s="1">
        <v>0.18</v>
      </c>
      <c r="I1957" s="1" t="s">
        <v>1961</v>
      </c>
      <c r="J1957" s="1">
        <v>887.86320000000001</v>
      </c>
    </row>
    <row r="1958" spans="1:10" x14ac:dyDescent="0.25">
      <c r="A1958" s="1" t="s">
        <v>3923</v>
      </c>
      <c r="B1958" s="3">
        <v>45687</v>
      </c>
      <c r="C1958" s="1" t="s">
        <v>545</v>
      </c>
      <c r="D1958" s="1" t="s">
        <v>1814</v>
      </c>
      <c r="E1958" s="1" t="s">
        <v>1911</v>
      </c>
      <c r="F1958" s="1">
        <v>3</v>
      </c>
      <c r="G1958" s="1">
        <v>998.58</v>
      </c>
      <c r="H1958" s="1">
        <v>0.02</v>
      </c>
      <c r="I1958" s="1" t="s">
        <v>1959</v>
      </c>
      <c r="J1958" s="1">
        <v>2935.8252000000002</v>
      </c>
    </row>
    <row r="1959" spans="1:10" x14ac:dyDescent="0.25">
      <c r="A1959" s="1" t="s">
        <v>3924</v>
      </c>
      <c r="B1959" s="3">
        <v>45806</v>
      </c>
      <c r="C1959" s="1" t="s">
        <v>1420</v>
      </c>
      <c r="D1959" s="1" t="s">
        <v>1689</v>
      </c>
      <c r="E1959" s="1" t="s">
        <v>1921</v>
      </c>
      <c r="F1959" s="1">
        <v>3</v>
      </c>
      <c r="G1959" s="1">
        <v>765.12</v>
      </c>
      <c r="H1959" s="1">
        <v>0.18</v>
      </c>
      <c r="I1959" s="1" t="s">
        <v>1959</v>
      </c>
      <c r="J1959" s="1">
        <v>1882.1952000000001</v>
      </c>
    </row>
    <row r="1960" spans="1:10" x14ac:dyDescent="0.25">
      <c r="A1960" s="1" t="s">
        <v>3925</v>
      </c>
      <c r="B1960" s="3">
        <v>45216</v>
      </c>
      <c r="C1960" s="1" t="s">
        <v>268</v>
      </c>
      <c r="D1960" s="1" t="s">
        <v>1774</v>
      </c>
      <c r="E1960" s="1" t="s">
        <v>1948</v>
      </c>
      <c r="F1960" s="1">
        <v>3</v>
      </c>
      <c r="G1960" s="1">
        <v>449.99</v>
      </c>
      <c r="H1960" s="1">
        <v>0.17</v>
      </c>
      <c r="I1960" s="1" t="s">
        <v>1964</v>
      </c>
      <c r="J1960" s="1">
        <v>1120.4751000000001</v>
      </c>
    </row>
    <row r="1961" spans="1:10" x14ac:dyDescent="0.25">
      <c r="A1961" s="1" t="s">
        <v>3926</v>
      </c>
      <c r="B1961" s="3">
        <v>45639</v>
      </c>
      <c r="C1961" s="1" t="s">
        <v>817</v>
      </c>
      <c r="D1961" s="1" t="s">
        <v>1709</v>
      </c>
      <c r="E1961" s="1" t="s">
        <v>1927</v>
      </c>
      <c r="F1961" s="1">
        <v>2</v>
      </c>
      <c r="G1961" s="1">
        <v>249.02</v>
      </c>
      <c r="H1961" s="1">
        <v>0.01</v>
      </c>
      <c r="I1961" s="1" t="s">
        <v>1964</v>
      </c>
      <c r="J1961" s="1">
        <v>493.05959999999999</v>
      </c>
    </row>
    <row r="1962" spans="1:10" x14ac:dyDescent="0.25">
      <c r="A1962" s="1" t="s">
        <v>3927</v>
      </c>
      <c r="B1962" s="3">
        <v>45454</v>
      </c>
      <c r="C1962" s="1" t="s">
        <v>474</v>
      </c>
      <c r="D1962" s="1" t="s">
        <v>1753</v>
      </c>
      <c r="E1962" s="1" t="s">
        <v>1948</v>
      </c>
      <c r="F1962" s="1">
        <v>3</v>
      </c>
      <c r="G1962" s="1">
        <v>223.64</v>
      </c>
      <c r="H1962" s="1">
        <v>0.05</v>
      </c>
      <c r="I1962" s="1" t="s">
        <v>1959</v>
      </c>
      <c r="J1962" s="1">
        <v>637.37400000000002</v>
      </c>
    </row>
    <row r="1963" spans="1:10" x14ac:dyDescent="0.25">
      <c r="A1963" s="1" t="s">
        <v>3928</v>
      </c>
      <c r="B1963" s="3">
        <v>45934</v>
      </c>
      <c r="C1963" s="1" t="s">
        <v>379</v>
      </c>
      <c r="D1963" s="1" t="s">
        <v>1648</v>
      </c>
      <c r="E1963" s="1" t="s">
        <v>1904</v>
      </c>
      <c r="F1963" s="1">
        <v>2</v>
      </c>
      <c r="G1963" s="1">
        <v>92.94</v>
      </c>
      <c r="H1963" s="1">
        <v>0.12</v>
      </c>
      <c r="I1963" s="1" t="s">
        <v>1959</v>
      </c>
      <c r="J1963" s="1">
        <v>163.5744</v>
      </c>
    </row>
    <row r="1964" spans="1:10" x14ac:dyDescent="0.25">
      <c r="A1964" s="1" t="s">
        <v>3929</v>
      </c>
      <c r="B1964" s="3">
        <v>45401</v>
      </c>
      <c r="C1964" s="1" t="s">
        <v>1142</v>
      </c>
      <c r="D1964" s="1" t="s">
        <v>1998</v>
      </c>
      <c r="E1964" s="1" t="s">
        <v>1896</v>
      </c>
      <c r="F1964" s="1">
        <v>4</v>
      </c>
      <c r="G1964" s="1">
        <v>268.3</v>
      </c>
      <c r="H1964" s="1">
        <v>0.02</v>
      </c>
      <c r="I1964" s="1" t="s">
        <v>1964</v>
      </c>
      <c r="J1964" s="1">
        <v>1051.7360000000001</v>
      </c>
    </row>
    <row r="1965" spans="1:10" x14ac:dyDescent="0.25">
      <c r="A1965" s="1" t="s">
        <v>3930</v>
      </c>
      <c r="B1965" s="3">
        <v>45770</v>
      </c>
      <c r="C1965" s="1" t="s">
        <v>1380</v>
      </c>
      <c r="D1965" s="1" t="s">
        <v>1759</v>
      </c>
      <c r="E1965" s="1" t="s">
        <v>1948</v>
      </c>
      <c r="F1965" s="1">
        <v>4</v>
      </c>
      <c r="G1965" s="1">
        <v>835.61</v>
      </c>
      <c r="H1965" s="1">
        <v>0.03</v>
      </c>
      <c r="I1965" s="1" t="s">
        <v>1959</v>
      </c>
      <c r="J1965" s="1">
        <v>3242.1668</v>
      </c>
    </row>
    <row r="1966" spans="1:10" x14ac:dyDescent="0.25">
      <c r="A1966" s="1" t="s">
        <v>3931</v>
      </c>
      <c r="B1966" s="3">
        <v>45405</v>
      </c>
      <c r="C1966" s="1" t="s">
        <v>1205</v>
      </c>
      <c r="D1966" s="1" t="s">
        <v>1786</v>
      </c>
      <c r="E1966" s="1" t="s">
        <v>1908</v>
      </c>
      <c r="F1966" s="1">
        <v>3</v>
      </c>
      <c r="G1966" s="1">
        <v>120.97</v>
      </c>
      <c r="H1966" s="1">
        <v>0.11</v>
      </c>
      <c r="I1966" s="1" t="s">
        <v>1959</v>
      </c>
      <c r="J1966" s="1">
        <v>322.98989999999998</v>
      </c>
    </row>
    <row r="1967" spans="1:10" x14ac:dyDescent="0.25">
      <c r="A1967" s="1" t="s">
        <v>3932</v>
      </c>
      <c r="B1967" s="3">
        <v>45424</v>
      </c>
      <c r="C1967" s="1" t="s">
        <v>128</v>
      </c>
      <c r="D1967" s="1" t="s">
        <v>1700</v>
      </c>
      <c r="E1967" s="1" t="s">
        <v>1921</v>
      </c>
      <c r="F1967" s="1">
        <v>2</v>
      </c>
      <c r="G1967" s="1">
        <v>26.36</v>
      </c>
      <c r="H1967" s="1">
        <v>0.03</v>
      </c>
      <c r="I1967" s="1" t="s">
        <v>1964</v>
      </c>
      <c r="J1967" s="1">
        <v>51.138399999999997</v>
      </c>
    </row>
    <row r="1968" spans="1:10" x14ac:dyDescent="0.25">
      <c r="A1968" s="1" t="s">
        <v>3933</v>
      </c>
      <c r="B1968" s="3">
        <v>45881</v>
      </c>
      <c r="C1968" s="1" t="s">
        <v>138</v>
      </c>
      <c r="D1968" s="1" t="s">
        <v>1814</v>
      </c>
      <c r="E1968" s="1" t="s">
        <v>1911</v>
      </c>
      <c r="F1968" s="1">
        <v>1</v>
      </c>
      <c r="G1968" s="1">
        <v>918.87</v>
      </c>
      <c r="H1968" s="1">
        <v>0.11</v>
      </c>
      <c r="I1968" s="1" t="s">
        <v>1961</v>
      </c>
      <c r="J1968" s="1">
        <v>817.79430000000002</v>
      </c>
    </row>
    <row r="1969" spans="1:10" x14ac:dyDescent="0.25">
      <c r="A1969" s="1" t="s">
        <v>3934</v>
      </c>
      <c r="B1969" s="3">
        <v>45794</v>
      </c>
      <c r="C1969" s="1" t="s">
        <v>131</v>
      </c>
      <c r="D1969" s="1" t="s">
        <v>1783</v>
      </c>
      <c r="E1969" s="1" t="s">
        <v>1927</v>
      </c>
      <c r="F1969" s="1">
        <v>2</v>
      </c>
      <c r="G1969" s="1">
        <v>924.73</v>
      </c>
      <c r="H1969" s="1">
        <v>0.28999999999999998</v>
      </c>
      <c r="I1969" s="1" t="s">
        <v>1961</v>
      </c>
      <c r="J1969" s="1">
        <v>1313.1166000000001</v>
      </c>
    </row>
    <row r="1970" spans="1:10" x14ac:dyDescent="0.25">
      <c r="A1970" s="1" t="s">
        <v>3935</v>
      </c>
      <c r="B1970" s="3">
        <v>45665</v>
      </c>
      <c r="C1970" s="1" t="s">
        <v>96</v>
      </c>
      <c r="D1970" s="1" t="s">
        <v>1606</v>
      </c>
      <c r="E1970" s="1" t="s">
        <v>1924</v>
      </c>
      <c r="F1970" s="1">
        <v>3</v>
      </c>
      <c r="G1970" s="1">
        <v>195.31</v>
      </c>
      <c r="H1970" s="1">
        <v>0.13</v>
      </c>
      <c r="I1970" s="1" t="s">
        <v>1964</v>
      </c>
      <c r="J1970" s="1">
        <v>509.75909999999999</v>
      </c>
    </row>
    <row r="1971" spans="1:10" x14ac:dyDescent="0.25">
      <c r="A1971" s="1" t="s">
        <v>3936</v>
      </c>
      <c r="B1971" s="3">
        <v>45793</v>
      </c>
      <c r="C1971" s="1" t="s">
        <v>488</v>
      </c>
      <c r="D1971" s="1" t="s">
        <v>1693</v>
      </c>
      <c r="E1971" s="1" t="s">
        <v>1917</v>
      </c>
      <c r="F1971" s="1">
        <v>1</v>
      </c>
      <c r="G1971" s="1">
        <v>91.38</v>
      </c>
      <c r="H1971" s="1">
        <v>0.14000000000000001</v>
      </c>
      <c r="I1971" s="1" t="s">
        <v>1959</v>
      </c>
      <c r="J1971" s="1">
        <v>78.586799999999997</v>
      </c>
    </row>
    <row r="1972" spans="1:10" x14ac:dyDescent="0.25">
      <c r="A1972" s="1" t="s">
        <v>3937</v>
      </c>
      <c r="B1972" s="3">
        <v>45563</v>
      </c>
      <c r="C1972" s="1" t="s">
        <v>1499</v>
      </c>
      <c r="D1972" s="1" t="s">
        <v>1841</v>
      </c>
      <c r="E1972" s="1" t="s">
        <v>1927</v>
      </c>
      <c r="F1972" s="1">
        <v>2</v>
      </c>
      <c r="G1972" s="1">
        <v>494.35</v>
      </c>
      <c r="H1972" s="1">
        <v>0.1</v>
      </c>
      <c r="I1972" s="1" t="s">
        <v>1959</v>
      </c>
      <c r="J1972" s="1">
        <v>889.83</v>
      </c>
    </row>
    <row r="1973" spans="1:10" x14ac:dyDescent="0.25">
      <c r="A1973" s="1" t="s">
        <v>3938</v>
      </c>
      <c r="B1973" s="3">
        <v>45577</v>
      </c>
      <c r="C1973" s="1" t="s">
        <v>826</v>
      </c>
      <c r="D1973" s="1" t="s">
        <v>1648</v>
      </c>
      <c r="E1973" s="1" t="s">
        <v>1924</v>
      </c>
      <c r="F1973" s="1">
        <v>1</v>
      </c>
      <c r="G1973" s="1">
        <v>412.2</v>
      </c>
      <c r="H1973" s="1">
        <v>0.11</v>
      </c>
      <c r="I1973" s="1" t="s">
        <v>1959</v>
      </c>
      <c r="J1973" s="1">
        <v>366.858</v>
      </c>
    </row>
    <row r="1974" spans="1:10" x14ac:dyDescent="0.25">
      <c r="A1974" s="1" t="s">
        <v>3939</v>
      </c>
      <c r="B1974" s="3">
        <v>45466</v>
      </c>
      <c r="C1974" s="1" t="s">
        <v>1241</v>
      </c>
      <c r="D1974" s="1" t="s">
        <v>1820</v>
      </c>
      <c r="E1974" s="1" t="s">
        <v>1939</v>
      </c>
      <c r="F1974" s="1">
        <v>1</v>
      </c>
      <c r="G1974" s="1">
        <v>650.47</v>
      </c>
      <c r="H1974" s="1">
        <v>0.13</v>
      </c>
      <c r="I1974" s="1" t="s">
        <v>1961</v>
      </c>
      <c r="J1974" s="1">
        <v>565.90890000000002</v>
      </c>
    </row>
    <row r="1975" spans="1:10" x14ac:dyDescent="0.25">
      <c r="A1975" s="1" t="s">
        <v>3940</v>
      </c>
      <c r="B1975" s="3">
        <v>45256</v>
      </c>
      <c r="C1975" s="1" t="s">
        <v>527</v>
      </c>
      <c r="D1975" s="1" t="s">
        <v>1613</v>
      </c>
      <c r="E1975" s="1" t="s">
        <v>1929</v>
      </c>
      <c r="F1975" s="1">
        <v>1</v>
      </c>
      <c r="G1975" s="1">
        <v>68.209999999999994</v>
      </c>
      <c r="H1975" s="1">
        <v>0.05</v>
      </c>
      <c r="I1975" s="1" t="s">
        <v>1961</v>
      </c>
      <c r="J1975" s="1">
        <v>64.799499999999995</v>
      </c>
    </row>
    <row r="1976" spans="1:10" x14ac:dyDescent="0.25">
      <c r="A1976" s="1" t="s">
        <v>3941</v>
      </c>
      <c r="B1976" s="3">
        <v>45886</v>
      </c>
      <c r="C1976" s="1" t="s">
        <v>468</v>
      </c>
      <c r="D1976" s="1" t="s">
        <v>1741</v>
      </c>
      <c r="E1976" s="1" t="s">
        <v>1914</v>
      </c>
      <c r="F1976" s="1">
        <v>2</v>
      </c>
      <c r="G1976" s="1">
        <v>842.89</v>
      </c>
      <c r="H1976" s="1">
        <v>0.25</v>
      </c>
      <c r="I1976" s="1" t="s">
        <v>1964</v>
      </c>
      <c r="J1976" s="1">
        <v>1264.335</v>
      </c>
    </row>
    <row r="1977" spans="1:10" x14ac:dyDescent="0.25">
      <c r="A1977" s="1" t="s">
        <v>3942</v>
      </c>
      <c r="B1977" s="3">
        <v>45390</v>
      </c>
      <c r="C1977" s="1" t="s">
        <v>959</v>
      </c>
      <c r="D1977" s="1" t="s">
        <v>1576</v>
      </c>
      <c r="E1977" s="1" t="s">
        <v>1904</v>
      </c>
      <c r="F1977" s="1">
        <v>2</v>
      </c>
      <c r="G1977" s="1">
        <v>227.95</v>
      </c>
      <c r="H1977" s="1">
        <v>0.24</v>
      </c>
      <c r="I1977" s="1" t="s">
        <v>1964</v>
      </c>
      <c r="J1977" s="1">
        <v>346.48399999999998</v>
      </c>
    </row>
    <row r="1978" spans="1:10" x14ac:dyDescent="0.25">
      <c r="A1978" s="1" t="s">
        <v>3943</v>
      </c>
      <c r="B1978" s="3">
        <v>45388</v>
      </c>
      <c r="C1978" s="1" t="s">
        <v>639</v>
      </c>
      <c r="D1978" s="1" t="s">
        <v>1780</v>
      </c>
      <c r="E1978" s="1" t="s">
        <v>1929</v>
      </c>
      <c r="F1978" s="1">
        <v>3</v>
      </c>
      <c r="G1978" s="1">
        <v>685.97</v>
      </c>
      <c r="H1978" s="1">
        <v>0.24</v>
      </c>
      <c r="I1978" s="1" t="s">
        <v>1961</v>
      </c>
      <c r="J1978" s="1">
        <v>1564.0116</v>
      </c>
    </row>
    <row r="1979" spans="1:10" x14ac:dyDescent="0.25">
      <c r="A1979" s="1" t="s">
        <v>3944</v>
      </c>
      <c r="B1979" s="3">
        <v>45793</v>
      </c>
      <c r="C1979" s="1" t="s">
        <v>1154</v>
      </c>
      <c r="D1979" s="1" t="s">
        <v>1664</v>
      </c>
      <c r="E1979" s="1" t="s">
        <v>1896</v>
      </c>
      <c r="F1979" s="1">
        <v>1</v>
      </c>
      <c r="G1979" s="1">
        <v>722.57</v>
      </c>
      <c r="H1979" s="1">
        <v>0.18</v>
      </c>
      <c r="I1979" s="1" t="s">
        <v>1959</v>
      </c>
      <c r="J1979" s="1">
        <v>592.50739999999996</v>
      </c>
    </row>
    <row r="1980" spans="1:10" x14ac:dyDescent="0.25">
      <c r="A1980" s="1" t="s">
        <v>3945</v>
      </c>
      <c r="B1980" s="3">
        <v>45615</v>
      </c>
      <c r="C1980" s="1" t="s">
        <v>482</v>
      </c>
      <c r="D1980" s="1" t="s">
        <v>1683</v>
      </c>
      <c r="E1980" s="1" t="s">
        <v>1908</v>
      </c>
      <c r="F1980" s="1">
        <v>3</v>
      </c>
      <c r="G1980" s="1">
        <v>585.54999999999995</v>
      </c>
      <c r="H1980" s="1">
        <v>0.14000000000000001</v>
      </c>
      <c r="I1980" s="1" t="s">
        <v>1964</v>
      </c>
      <c r="J1980" s="1">
        <v>1510.7190000000001</v>
      </c>
    </row>
    <row r="1981" spans="1:10" x14ac:dyDescent="0.25">
      <c r="A1981" s="1" t="s">
        <v>3946</v>
      </c>
      <c r="B1981" s="3">
        <v>45666</v>
      </c>
      <c r="C1981" s="1" t="s">
        <v>986</v>
      </c>
      <c r="D1981" s="1" t="s">
        <v>1718</v>
      </c>
      <c r="E1981" s="1" t="s">
        <v>1932</v>
      </c>
      <c r="F1981" s="1">
        <v>2</v>
      </c>
      <c r="G1981" s="1">
        <v>635.80999999999995</v>
      </c>
      <c r="H1981" s="1">
        <v>0.13</v>
      </c>
      <c r="I1981" s="1" t="s">
        <v>1961</v>
      </c>
      <c r="J1981" s="1">
        <v>1106.3094000000001</v>
      </c>
    </row>
    <row r="1982" spans="1:10" x14ac:dyDescent="0.25">
      <c r="A1982" s="1" t="s">
        <v>3947</v>
      </c>
      <c r="B1982" s="3">
        <v>45644</v>
      </c>
      <c r="C1982" s="1" t="s">
        <v>892</v>
      </c>
      <c r="D1982" s="1" t="s">
        <v>1613</v>
      </c>
      <c r="E1982" s="1" t="s">
        <v>1904</v>
      </c>
      <c r="F1982" s="1">
        <v>2</v>
      </c>
      <c r="G1982" s="1">
        <v>353.74</v>
      </c>
      <c r="H1982" s="1">
        <v>0.01</v>
      </c>
      <c r="I1982" s="1" t="s">
        <v>1959</v>
      </c>
      <c r="J1982" s="1">
        <v>700.40520000000004</v>
      </c>
    </row>
    <row r="1983" spans="1:10" x14ac:dyDescent="0.25">
      <c r="A1983" s="1" t="s">
        <v>3948</v>
      </c>
      <c r="B1983" s="3">
        <v>45648</v>
      </c>
      <c r="C1983" s="1" t="s">
        <v>853</v>
      </c>
      <c r="D1983" s="1" t="s">
        <v>1686</v>
      </c>
      <c r="E1983" s="1" t="s">
        <v>1914</v>
      </c>
      <c r="F1983" s="1">
        <v>1</v>
      </c>
      <c r="G1983" s="1">
        <v>377.52</v>
      </c>
      <c r="H1983" s="1">
        <v>0.15</v>
      </c>
      <c r="I1983" s="1" t="s">
        <v>1959</v>
      </c>
      <c r="J1983" s="1">
        <v>320.892</v>
      </c>
    </row>
    <row r="1984" spans="1:10" x14ac:dyDescent="0.25">
      <c r="A1984" s="1" t="s">
        <v>3949</v>
      </c>
      <c r="B1984" s="3">
        <v>45500</v>
      </c>
      <c r="C1984" s="1" t="s">
        <v>677</v>
      </c>
      <c r="D1984" s="1" t="s">
        <v>1786</v>
      </c>
      <c r="E1984" s="1" t="s">
        <v>1896</v>
      </c>
      <c r="F1984" s="1">
        <v>3</v>
      </c>
      <c r="G1984" s="1">
        <v>901.49</v>
      </c>
      <c r="H1984" s="1">
        <v>0</v>
      </c>
      <c r="I1984" s="1" t="s">
        <v>1959</v>
      </c>
      <c r="J1984" s="1">
        <v>2704.47</v>
      </c>
    </row>
    <row r="1985" spans="1:10" x14ac:dyDescent="0.25">
      <c r="A1985" s="1" t="s">
        <v>3950</v>
      </c>
      <c r="B1985" s="3">
        <v>45806</v>
      </c>
      <c r="C1985" s="1" t="s">
        <v>662</v>
      </c>
      <c r="D1985" s="1" t="s">
        <v>1667</v>
      </c>
      <c r="E1985" s="1" t="s">
        <v>1908</v>
      </c>
      <c r="F1985" s="1">
        <v>1</v>
      </c>
      <c r="G1985" s="1">
        <v>563.01</v>
      </c>
      <c r="H1985" s="1">
        <v>0.1</v>
      </c>
      <c r="I1985" s="1" t="s">
        <v>1959</v>
      </c>
      <c r="J1985" s="1">
        <v>506.709</v>
      </c>
    </row>
    <row r="1986" spans="1:10" x14ac:dyDescent="0.25">
      <c r="A1986" s="1" t="s">
        <v>3951</v>
      </c>
      <c r="B1986" s="3">
        <v>45365</v>
      </c>
      <c r="C1986" s="1" t="s">
        <v>202</v>
      </c>
      <c r="D1986" s="1" t="s">
        <v>1793</v>
      </c>
      <c r="E1986" s="1" t="s">
        <v>1911</v>
      </c>
      <c r="F1986" s="1">
        <v>4</v>
      </c>
      <c r="G1986" s="1">
        <v>167.25</v>
      </c>
      <c r="H1986" s="1">
        <v>0.11</v>
      </c>
      <c r="I1986" s="1" t="s">
        <v>1959</v>
      </c>
      <c r="J1986" s="1">
        <v>595.41</v>
      </c>
    </row>
    <row r="1987" spans="1:10" x14ac:dyDescent="0.25">
      <c r="A1987" s="1" t="s">
        <v>3952</v>
      </c>
      <c r="B1987" s="3">
        <v>45229</v>
      </c>
      <c r="C1987" s="1" t="s">
        <v>1415</v>
      </c>
      <c r="D1987" s="1" t="s">
        <v>1762</v>
      </c>
      <c r="E1987" s="1" t="s">
        <v>1945</v>
      </c>
      <c r="F1987" s="1">
        <v>3</v>
      </c>
      <c r="G1987" s="1">
        <v>345.43</v>
      </c>
      <c r="H1987" s="1">
        <v>0.08</v>
      </c>
      <c r="I1987" s="1" t="s">
        <v>1964</v>
      </c>
      <c r="J1987" s="1">
        <v>953.38679999999999</v>
      </c>
    </row>
    <row r="1988" spans="1:10" x14ac:dyDescent="0.25">
      <c r="A1988" s="1" t="s">
        <v>3953</v>
      </c>
      <c r="B1988" s="3">
        <v>45349</v>
      </c>
      <c r="C1988" s="1" t="s">
        <v>983</v>
      </c>
      <c r="D1988" s="1" t="s">
        <v>1829</v>
      </c>
      <c r="E1988" s="1" t="s">
        <v>1921</v>
      </c>
      <c r="F1988" s="1">
        <v>4</v>
      </c>
      <c r="G1988" s="1">
        <v>752.48</v>
      </c>
      <c r="H1988" s="1">
        <v>0.23</v>
      </c>
      <c r="I1988" s="1" t="s">
        <v>1959</v>
      </c>
      <c r="J1988" s="1">
        <v>2317.6383999999998</v>
      </c>
    </row>
    <row r="1989" spans="1:10" x14ac:dyDescent="0.25">
      <c r="A1989" s="1" t="s">
        <v>3954</v>
      </c>
      <c r="B1989" s="3">
        <v>45886</v>
      </c>
      <c r="C1989" s="1" t="s">
        <v>1401</v>
      </c>
      <c r="D1989" s="1" t="s">
        <v>1753</v>
      </c>
      <c r="E1989" s="1" t="s">
        <v>1948</v>
      </c>
      <c r="F1989" s="1">
        <v>1</v>
      </c>
      <c r="G1989" s="1">
        <v>120.02</v>
      </c>
      <c r="H1989" s="1">
        <v>0.26</v>
      </c>
      <c r="I1989" s="1" t="s">
        <v>1959</v>
      </c>
      <c r="J1989" s="1">
        <v>88.814800000000005</v>
      </c>
    </row>
    <row r="1990" spans="1:10" x14ac:dyDescent="0.25">
      <c r="A1990" s="1" t="s">
        <v>3955</v>
      </c>
      <c r="B1990" s="3">
        <v>45359</v>
      </c>
      <c r="C1990" s="1" t="s">
        <v>1028</v>
      </c>
      <c r="D1990" s="1" t="s">
        <v>1703</v>
      </c>
      <c r="E1990" s="1" t="s">
        <v>1917</v>
      </c>
      <c r="F1990" s="1">
        <v>3</v>
      </c>
      <c r="G1990" s="1">
        <v>146.71</v>
      </c>
      <c r="H1990" s="1">
        <v>0.28000000000000003</v>
      </c>
      <c r="I1990" s="1" t="s">
        <v>1959</v>
      </c>
      <c r="J1990" s="1">
        <v>316.89359999999999</v>
      </c>
    </row>
    <row r="1991" spans="1:10" x14ac:dyDescent="0.25">
      <c r="A1991" s="1" t="s">
        <v>3956</v>
      </c>
      <c r="B1991" s="3">
        <v>45730</v>
      </c>
      <c r="C1991" s="1" t="s">
        <v>302</v>
      </c>
      <c r="D1991" s="1" t="s">
        <v>1774</v>
      </c>
      <c r="E1991" s="1" t="s">
        <v>1887</v>
      </c>
      <c r="F1991" s="1">
        <v>2</v>
      </c>
      <c r="G1991" s="1">
        <v>358.87</v>
      </c>
      <c r="H1991" s="1">
        <v>0.24</v>
      </c>
      <c r="I1991" s="1" t="s">
        <v>1959</v>
      </c>
      <c r="J1991" s="1">
        <v>545.48239999999998</v>
      </c>
    </row>
    <row r="1992" spans="1:10" x14ac:dyDescent="0.25">
      <c r="A1992" s="1" t="s">
        <v>3957</v>
      </c>
      <c r="B1992" s="3">
        <v>45456</v>
      </c>
      <c r="C1992" s="1" t="s">
        <v>784</v>
      </c>
      <c r="D1992" s="1" t="s">
        <v>1738</v>
      </c>
      <c r="E1992" s="1" t="s">
        <v>1901</v>
      </c>
      <c r="F1992" s="1">
        <v>4</v>
      </c>
      <c r="G1992" s="1">
        <v>212.75</v>
      </c>
      <c r="H1992" s="1">
        <v>0.11</v>
      </c>
      <c r="I1992" s="1" t="s">
        <v>1964</v>
      </c>
      <c r="J1992" s="1">
        <v>757.39</v>
      </c>
    </row>
    <row r="1993" spans="1:10" x14ac:dyDescent="0.25">
      <c r="A1993" s="1" t="s">
        <v>3958</v>
      </c>
      <c r="B1993" s="3">
        <v>45450</v>
      </c>
      <c r="C1993" s="1" t="s">
        <v>1040</v>
      </c>
      <c r="D1993" s="1" t="s">
        <v>1715</v>
      </c>
      <c r="E1993" s="1" t="s">
        <v>1927</v>
      </c>
      <c r="F1993" s="1">
        <v>1</v>
      </c>
      <c r="G1993" s="1">
        <v>183.47</v>
      </c>
      <c r="H1993" s="1">
        <v>0.17</v>
      </c>
      <c r="I1993" s="1" t="s">
        <v>1961</v>
      </c>
      <c r="J1993" s="1">
        <v>152.2801</v>
      </c>
    </row>
    <row r="1994" spans="1:10" x14ac:dyDescent="0.25">
      <c r="A1994" s="1" t="s">
        <v>3959</v>
      </c>
      <c r="B1994" s="3">
        <v>45493</v>
      </c>
      <c r="C1994" s="1" t="s">
        <v>255</v>
      </c>
      <c r="D1994" s="1" t="s">
        <v>1850</v>
      </c>
      <c r="E1994" s="1" t="s">
        <v>1936</v>
      </c>
      <c r="F1994" s="1">
        <v>4</v>
      </c>
      <c r="G1994" s="1">
        <v>569.98</v>
      </c>
      <c r="H1994" s="1">
        <v>0.23</v>
      </c>
      <c r="I1994" s="1" t="s">
        <v>1959</v>
      </c>
      <c r="J1994" s="1">
        <v>1755.5383999999999</v>
      </c>
    </row>
    <row r="1995" spans="1:10" x14ac:dyDescent="0.25">
      <c r="A1995" s="1" t="s">
        <v>3960</v>
      </c>
      <c r="B1995" s="3">
        <v>45274</v>
      </c>
      <c r="C1995" s="1" t="s">
        <v>1467</v>
      </c>
      <c r="D1995" s="1" t="s">
        <v>1638</v>
      </c>
      <c r="E1995" s="1" t="s">
        <v>1929</v>
      </c>
      <c r="F1995" s="1">
        <v>3</v>
      </c>
      <c r="G1995" s="1">
        <v>984.12</v>
      </c>
      <c r="H1995" s="1">
        <v>0.27</v>
      </c>
      <c r="I1995" s="1" t="s">
        <v>1959</v>
      </c>
      <c r="J1995" s="1">
        <v>2155.2228</v>
      </c>
    </row>
    <row r="1996" spans="1:10" x14ac:dyDescent="0.25">
      <c r="A1996" s="1" t="s">
        <v>3961</v>
      </c>
      <c r="B1996" s="3">
        <v>45844</v>
      </c>
      <c r="C1996" s="1" t="s">
        <v>1470</v>
      </c>
      <c r="D1996" s="1" t="s">
        <v>1835</v>
      </c>
      <c r="E1996" s="1" t="s">
        <v>1917</v>
      </c>
      <c r="F1996" s="1">
        <v>1</v>
      </c>
      <c r="G1996" s="1">
        <v>905.23</v>
      </c>
      <c r="H1996" s="1">
        <v>0</v>
      </c>
      <c r="I1996" s="1" t="s">
        <v>1959</v>
      </c>
      <c r="J1996" s="1">
        <v>905.23</v>
      </c>
    </row>
    <row r="1997" spans="1:10" x14ac:dyDescent="0.25">
      <c r="A1997" s="1" t="s">
        <v>3962</v>
      </c>
      <c r="B1997" s="3">
        <v>45264</v>
      </c>
      <c r="C1997" s="1" t="s">
        <v>621</v>
      </c>
      <c r="D1997" s="1" t="s">
        <v>1880</v>
      </c>
      <c r="E1997" s="1" t="s">
        <v>1948</v>
      </c>
      <c r="F1997" s="1">
        <v>3</v>
      </c>
      <c r="G1997" s="1">
        <v>112.77</v>
      </c>
      <c r="H1997" s="1">
        <v>0.19</v>
      </c>
      <c r="I1997" s="1" t="s">
        <v>1959</v>
      </c>
      <c r="J1997" s="1">
        <v>274.03109999999998</v>
      </c>
    </row>
    <row r="1998" spans="1:10" x14ac:dyDescent="0.25">
      <c r="A1998" s="1" t="s">
        <v>3963</v>
      </c>
      <c r="B1998" s="3">
        <v>45773</v>
      </c>
      <c r="C1998" s="1" t="s">
        <v>545</v>
      </c>
      <c r="D1998" s="1" t="s">
        <v>1683</v>
      </c>
      <c r="E1998" s="1" t="s">
        <v>1917</v>
      </c>
      <c r="F1998" s="1">
        <v>3</v>
      </c>
      <c r="G1998" s="1">
        <v>875.99</v>
      </c>
      <c r="H1998" s="1">
        <v>0.09</v>
      </c>
      <c r="I1998" s="1" t="s">
        <v>1961</v>
      </c>
      <c r="J1998" s="1">
        <v>2391.4526999999998</v>
      </c>
    </row>
    <row r="1999" spans="1:10" x14ac:dyDescent="0.25">
      <c r="A1999" s="1" t="s">
        <v>3964</v>
      </c>
      <c r="B1999" s="3">
        <v>45460</v>
      </c>
      <c r="C1999" s="1" t="s">
        <v>446</v>
      </c>
      <c r="D1999" s="1" t="s">
        <v>1850</v>
      </c>
      <c r="E1999" s="1" t="s">
        <v>1924</v>
      </c>
      <c r="F1999" s="1">
        <v>2</v>
      </c>
      <c r="G1999" s="1">
        <v>685.31</v>
      </c>
      <c r="H1999" s="1">
        <v>0.26</v>
      </c>
      <c r="I1999" s="1" t="s">
        <v>1961</v>
      </c>
      <c r="J1999" s="1">
        <v>1014.2588</v>
      </c>
    </row>
    <row r="2000" spans="1:10" x14ac:dyDescent="0.25">
      <c r="A2000" s="1" t="s">
        <v>3965</v>
      </c>
      <c r="B2000" s="3">
        <v>45607</v>
      </c>
      <c r="C2000" s="1" t="s">
        <v>202</v>
      </c>
      <c r="D2000" s="1" t="s">
        <v>1765</v>
      </c>
      <c r="E2000" s="1" t="s">
        <v>1927</v>
      </c>
      <c r="F2000" s="1">
        <v>3</v>
      </c>
      <c r="G2000" s="1">
        <v>945.37</v>
      </c>
      <c r="H2000" s="1">
        <v>0.05</v>
      </c>
      <c r="I2000" s="1" t="s">
        <v>1959</v>
      </c>
      <c r="J2000" s="1">
        <v>2694.3045000000002</v>
      </c>
    </row>
    <row r="2001" spans="1:10" x14ac:dyDescent="0.25">
      <c r="A2001" s="1" t="s">
        <v>3966</v>
      </c>
      <c r="B2001" s="3">
        <v>45267</v>
      </c>
      <c r="C2001" s="1" t="s">
        <v>104</v>
      </c>
      <c r="D2001" s="1" t="s">
        <v>1811</v>
      </c>
      <c r="E2001" s="1" t="s">
        <v>1948</v>
      </c>
      <c r="F2001" s="1">
        <v>3</v>
      </c>
      <c r="G2001" s="1">
        <v>68.45</v>
      </c>
      <c r="H2001" s="1">
        <v>0.17</v>
      </c>
      <c r="I2001" s="1" t="s">
        <v>1961</v>
      </c>
      <c r="J2001" s="1">
        <v>170.44049999999999</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AA055-0D83-45F3-97AA-62B727093BF6}">
  <dimension ref="A1"/>
  <sheetViews>
    <sheetView showGridLines="0" tabSelected="1" workbookViewId="0">
      <selection activeCell="I42" sqref="I42"/>
    </sheetView>
  </sheetViews>
  <sheetFormatPr defaultRowHeight="15" x14ac:dyDescent="0.25"/>
  <cols>
    <col min="1" max="16384" width="9.140625" style="1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F3EF9-725E-4C06-B52E-5D1CB172BB85}">
  <dimension ref="A1"/>
  <sheetViews>
    <sheetView showGridLines="0" workbookViewId="0">
      <selection activeCell="B3" sqref="B3"/>
    </sheetView>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4802186-01F0-402D-A212-D86BF140DF8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customer_imp</vt:lpstr>
      <vt:lpstr>CUST</vt:lpstr>
      <vt:lpstr>prod_imp</vt:lpstr>
      <vt:lpstr>PRODS</vt:lpstr>
      <vt:lpstr>stores_imp</vt:lpstr>
      <vt:lpstr>STO</vt:lpstr>
      <vt:lpstr>Descriptive Statistics</vt:lpstr>
      <vt:lpstr>Detail1</vt:lpstr>
      <vt:lpstr>Pivot Tables</vt:lpstr>
      <vt:lpstr>sale_imp</vt:lpstr>
      <vt:lpstr>SAL</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Kadarkarai Thangaraj</dc:creator>
  <cp:lastModifiedBy>Kadarkarai Thangaraj</cp:lastModifiedBy>
  <dcterms:created xsi:type="dcterms:W3CDTF">2026-04-03T01:56:57Z</dcterms:created>
  <dcterms:modified xsi:type="dcterms:W3CDTF">2026-04-07T07:22:08Z</dcterms:modified>
</cp:coreProperties>
</file>